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eugecamperchioli/Documents/DATA SCIENCE/"/>
    </mc:Choice>
  </mc:AlternateContent>
  <xr:revisionPtr revIDLastSave="0" documentId="8_{73D9E7DA-EA23-0041-B688-B63938CFB49A}" xr6:coauthVersionLast="47" xr6:coauthVersionMax="47" xr10:uidLastSave="{00000000-0000-0000-0000-000000000000}"/>
  <bookViews>
    <workbookView xWindow="0" yWindow="740" windowWidth="29400" windowHeight="18380" xr2:uid="{1917CB10-9DCB-49F9-BFD5-CB51F6A3B11A}"/>
  </bookViews>
  <sheets>
    <sheet name="resumen" sheetId="11" r:id="rId1"/>
    <sheet name="tabla_dinamica" sheetId="8" r:id="rId2"/>
    <sheet name="sala" sheetId="1" r:id="rId3"/>
    <sheet name="cocina" sheetId="2" r:id="rId4"/>
    <sheet name="sum_cocina" sheetId="7" r:id="rId5"/>
    <sheet name="ejercicios" sheetId="6" r:id="rId6"/>
  </sheets>
  <definedNames>
    <definedName name="_xlnm._FilterDatabase" localSheetId="3" hidden="1">cocina!$A$1:$I$1903</definedName>
    <definedName name="_xlnm._FilterDatabase" localSheetId="2" hidden="1">sala!$A$1:$Q$768</definedName>
    <definedName name="_xlchart.v5.0" hidden="1">resumen!$A$61</definedName>
    <definedName name="_xlchart.v5.1" hidden="1">resumen!$A$62:$A$72</definedName>
    <definedName name="_xlchart.v5.2" hidden="1">resumen!$B$61</definedName>
    <definedName name="_xlchart.v5.3" hidden="1">resumen!$B$62:$B$72</definedName>
    <definedName name="_xlchart.v5.4" hidden="1">resumen!$A$44</definedName>
    <definedName name="_xlchart.v5.5" hidden="1">resumen!$A$45:$A$55</definedName>
    <definedName name="_xlchart.v5.6" hidden="1">resumen!$B$44</definedName>
    <definedName name="_xlchart.v5.7" hidden="1">resumen!$B$45:$B$55</definedName>
  </definedNames>
  <calcPr calcId="191029"/>
  <pivotCaches>
    <pivotCache cacheId="0" r:id="rId7"/>
    <pivotCache cacheId="19"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1" l="1"/>
  <c r="B6" i="11"/>
  <c r="B3" i="11"/>
  <c r="B5" i="11"/>
  <c r="B7" i="11" l="1"/>
  <c r="B4" i="1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2" i="1"/>
  <c r="R764"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5" i="1"/>
  <c r="R766" i="1"/>
  <c r="R767" i="1"/>
  <c r="R768" i="1"/>
  <c r="R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2" i="1"/>
  <c r="G2" i="1"/>
  <c r="G4" i="1"/>
  <c r="G5" i="1"/>
  <c r="G6" i="1"/>
  <c r="G7" i="1"/>
  <c r="G8" i="1"/>
  <c r="G9" i="1"/>
  <c r="G10" i="1"/>
  <c r="G11" i="1"/>
  <c r="G12" i="1"/>
  <c r="G13" i="1"/>
  <c r="G14" i="1"/>
  <c r="G15" i="1"/>
  <c r="G16" i="1"/>
  <c r="G3"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2" i="1"/>
  <c r="J2"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2" i="1"/>
  <c r="M241" i="2"/>
  <c r="M838" i="2"/>
  <c r="M1130" i="2"/>
  <c r="M1571" i="2"/>
  <c r="L30" i="2"/>
  <c r="M30" i="2" s="1"/>
  <c r="L110" i="2"/>
  <c r="M110" i="2" s="1"/>
  <c r="L114" i="2"/>
  <c r="M114" i="2" s="1"/>
  <c r="L161" i="2"/>
  <c r="M161" i="2" s="1"/>
  <c r="L230" i="2"/>
  <c r="M230" i="2" s="1"/>
  <c r="L270" i="2"/>
  <c r="M270" i="2" s="1"/>
  <c r="L278" i="2"/>
  <c r="M278" i="2" s="1"/>
  <c r="L286" i="2"/>
  <c r="M286" i="2" s="1"/>
  <c r="L326" i="2"/>
  <c r="M326" i="2" s="1"/>
  <c r="L375" i="2"/>
  <c r="M375" i="2" s="1"/>
  <c r="L418" i="2"/>
  <c r="M418" i="2" s="1"/>
  <c r="L454" i="2"/>
  <c r="M454" i="2" s="1"/>
  <c r="L491" i="2"/>
  <c r="M491" i="2" s="1"/>
  <c r="L494" i="2"/>
  <c r="M494" i="2" s="1"/>
  <c r="L498" i="2"/>
  <c r="M498" i="2" s="1"/>
  <c r="L523" i="2"/>
  <c r="M523" i="2" s="1"/>
  <c r="L550" i="2"/>
  <c r="M550" i="2" s="1"/>
  <c r="L575" i="2"/>
  <c r="M575" i="2" s="1"/>
  <c r="L598" i="2"/>
  <c r="M598" i="2" s="1"/>
  <c r="L623" i="2"/>
  <c r="M623" i="2" s="1"/>
  <c r="L647" i="2"/>
  <c r="M647" i="2" s="1"/>
  <c r="L670" i="2"/>
  <c r="M670" i="2" s="1"/>
  <c r="L695" i="2"/>
  <c r="M695" i="2" s="1"/>
  <c r="L718" i="2"/>
  <c r="M718" i="2" s="1"/>
  <c r="L737" i="2"/>
  <c r="M737" i="2" s="1"/>
  <c r="L738" i="2"/>
  <c r="M738" i="2" s="1"/>
  <c r="L758" i="2"/>
  <c r="M758" i="2" s="1"/>
  <c r="L774" i="2"/>
  <c r="M774" i="2" s="1"/>
  <c r="L779" i="2"/>
  <c r="M779" i="2" s="1"/>
  <c r="L794" i="2"/>
  <c r="M794" i="2" s="1"/>
  <c r="L806" i="2"/>
  <c r="M806" i="2" s="1"/>
  <c r="L822" i="2"/>
  <c r="M822" i="2" s="1"/>
  <c r="L826" i="2"/>
  <c r="M826" i="2" s="1"/>
  <c r="L842" i="2"/>
  <c r="M842" i="2" s="1"/>
  <c r="L863" i="2"/>
  <c r="M863" i="2" s="1"/>
  <c r="L883" i="2"/>
  <c r="M883" i="2" s="1"/>
  <c r="L906" i="2"/>
  <c r="M906" i="2" s="1"/>
  <c r="L910" i="2"/>
  <c r="M910" i="2" s="1"/>
  <c r="L926" i="2"/>
  <c r="M926" i="2" s="1"/>
  <c r="L930" i="2"/>
  <c r="M930" i="2" s="1"/>
  <c r="L946" i="2"/>
  <c r="M946" i="2" s="1"/>
  <c r="L962" i="2"/>
  <c r="M962" i="2" s="1"/>
  <c r="L967" i="2"/>
  <c r="M967" i="2" s="1"/>
  <c r="L990" i="2"/>
  <c r="M990" i="2" s="1"/>
  <c r="L1009" i="2"/>
  <c r="M1009" i="2" s="1"/>
  <c r="L1010" i="2"/>
  <c r="M1010" i="2" s="1"/>
  <c r="L1014" i="2"/>
  <c r="M1014" i="2" s="1"/>
  <c r="L1030" i="2"/>
  <c r="M1030" i="2" s="1"/>
  <c r="L1046" i="2"/>
  <c r="M1046" i="2" s="1"/>
  <c r="L1050" i="2"/>
  <c r="M1050" i="2" s="1"/>
  <c r="L1066" i="2"/>
  <c r="M1066" i="2" s="1"/>
  <c r="L1086" i="2"/>
  <c r="M1086" i="2" s="1"/>
  <c r="L1090" i="2"/>
  <c r="M1090" i="2" s="1"/>
  <c r="L1110" i="2"/>
  <c r="M1110" i="2" s="1"/>
  <c r="L1122" i="2"/>
  <c r="M1122" i="2" s="1"/>
  <c r="L1127" i="2"/>
  <c r="M1127" i="2" s="1"/>
  <c r="L1145" i="2"/>
  <c r="M1145" i="2" s="1"/>
  <c r="L1146" i="2"/>
  <c r="M1146" i="2" s="1"/>
  <c r="L1150" i="2"/>
  <c r="M1150" i="2" s="1"/>
  <c r="L1163" i="2"/>
  <c r="M1163" i="2" s="1"/>
  <c r="L1182" i="2"/>
  <c r="M1182" i="2" s="1"/>
  <c r="L1186" i="2"/>
  <c r="M1186" i="2" s="1"/>
  <c r="L1201" i="2"/>
  <c r="M1201" i="2" s="1"/>
  <c r="L1214" i="2"/>
  <c r="M1214" i="2" s="1"/>
  <c r="L1218" i="2"/>
  <c r="M1218" i="2" s="1"/>
  <c r="L1238" i="2"/>
  <c r="M1238" i="2" s="1"/>
  <c r="L1250" i="2"/>
  <c r="M1250" i="2" s="1"/>
  <c r="L1255" i="2"/>
  <c r="M1255" i="2" s="1"/>
  <c r="L1273" i="2"/>
  <c r="M1273" i="2" s="1"/>
  <c r="L1274" i="2"/>
  <c r="M1274" i="2" s="1"/>
  <c r="L1278" i="2"/>
  <c r="M1278" i="2" s="1"/>
  <c r="L1291" i="2"/>
  <c r="M1291" i="2" s="1"/>
  <c r="L1310" i="2"/>
  <c r="M1310" i="2" s="1"/>
  <c r="L1314" i="2"/>
  <c r="M1314" i="2" s="1"/>
  <c r="L1322" i="2"/>
  <c r="M1322" i="2" s="1"/>
  <c r="L1326" i="2"/>
  <c r="M1326" i="2" s="1"/>
  <c r="L1330" i="2"/>
  <c r="M1330" i="2" s="1"/>
  <c r="L1338" i="2"/>
  <c r="M1338" i="2" s="1"/>
  <c r="L1342" i="2"/>
  <c r="M1342" i="2" s="1"/>
  <c r="L1346" i="2"/>
  <c r="M1346" i="2" s="1"/>
  <c r="L1354" i="2"/>
  <c r="M1354" i="2" s="1"/>
  <c r="L1358" i="2"/>
  <c r="M1358" i="2" s="1"/>
  <c r="L1362" i="2"/>
  <c r="M1362" i="2" s="1"/>
  <c r="L1370" i="2"/>
  <c r="M1370" i="2" s="1"/>
  <c r="L1374" i="2"/>
  <c r="M1374" i="2" s="1"/>
  <c r="L1378" i="2"/>
  <c r="M1378" i="2" s="1"/>
  <c r="L1386" i="2"/>
  <c r="M1386" i="2" s="1"/>
  <c r="L1390" i="2"/>
  <c r="M1390" i="2" s="1"/>
  <c r="L1394" i="2"/>
  <c r="M1394" i="2" s="1"/>
  <c r="L1402" i="2"/>
  <c r="M1402" i="2" s="1"/>
  <c r="L1406" i="2"/>
  <c r="M1406" i="2" s="1"/>
  <c r="L1410" i="2"/>
  <c r="M1410" i="2" s="1"/>
  <c r="L1418" i="2"/>
  <c r="M1418" i="2" s="1"/>
  <c r="L1422" i="2"/>
  <c r="M1422" i="2" s="1"/>
  <c r="L1426" i="2"/>
  <c r="M1426" i="2" s="1"/>
  <c r="L1434" i="2"/>
  <c r="M1434" i="2" s="1"/>
  <c r="L1438" i="2"/>
  <c r="M1438" i="2" s="1"/>
  <c r="L1442" i="2"/>
  <c r="M1442" i="2" s="1"/>
  <c r="L1450" i="2"/>
  <c r="M1450" i="2" s="1"/>
  <c r="L1454" i="2"/>
  <c r="M1454" i="2" s="1"/>
  <c r="L1458" i="2"/>
  <c r="M1458" i="2" s="1"/>
  <c r="L1466" i="2"/>
  <c r="M1466" i="2" s="1"/>
  <c r="L1470" i="2"/>
  <c r="M1470" i="2" s="1"/>
  <c r="L1474" i="2"/>
  <c r="M1474" i="2" s="1"/>
  <c r="L1482" i="2"/>
  <c r="M1482" i="2" s="1"/>
  <c r="L1486" i="2"/>
  <c r="M1486" i="2" s="1"/>
  <c r="L1490" i="2"/>
  <c r="M1490" i="2" s="1"/>
  <c r="L1498" i="2"/>
  <c r="M1498" i="2" s="1"/>
  <c r="L1502" i="2"/>
  <c r="M1502" i="2" s="1"/>
  <c r="L1503" i="2"/>
  <c r="M1503" i="2" s="1"/>
  <c r="L1506" i="2"/>
  <c r="M1506" i="2" s="1"/>
  <c r="L1514" i="2"/>
  <c r="M1514" i="2" s="1"/>
  <c r="L1518" i="2"/>
  <c r="M1518" i="2" s="1"/>
  <c r="L1519" i="2"/>
  <c r="M1519" i="2" s="1"/>
  <c r="L1522" i="2"/>
  <c r="M1522" i="2" s="1"/>
  <c r="L1530" i="2"/>
  <c r="M1530" i="2" s="1"/>
  <c r="L1534" i="2"/>
  <c r="M1534" i="2" s="1"/>
  <c r="L1535" i="2"/>
  <c r="M1535" i="2" s="1"/>
  <c r="L1538" i="2"/>
  <c r="M1538" i="2" s="1"/>
  <c r="L1546" i="2"/>
  <c r="M1546" i="2" s="1"/>
  <c r="L1550" i="2"/>
  <c r="M1550" i="2" s="1"/>
  <c r="L1551" i="2"/>
  <c r="M1551" i="2" s="1"/>
  <c r="L1554" i="2"/>
  <c r="M1554" i="2" s="1"/>
  <c r="L1562" i="2"/>
  <c r="M1562" i="2" s="1"/>
  <c r="L1566" i="2"/>
  <c r="M1566" i="2" s="1"/>
  <c r="L1567" i="2"/>
  <c r="M1567" i="2" s="1"/>
  <c r="L1570" i="2"/>
  <c r="M1570" i="2" s="1"/>
  <c r="L1578" i="2"/>
  <c r="M1578" i="2" s="1"/>
  <c r="L1582" i="2"/>
  <c r="M1582" i="2" s="1"/>
  <c r="L1583" i="2"/>
  <c r="M1583" i="2" s="1"/>
  <c r="L1586" i="2"/>
  <c r="M1586" i="2" s="1"/>
  <c r="L1594" i="2"/>
  <c r="M1594" i="2" s="1"/>
  <c r="L1598" i="2"/>
  <c r="M1598" i="2" s="1"/>
  <c r="L1599" i="2"/>
  <c r="M1599" i="2" s="1"/>
  <c r="L1602" i="2"/>
  <c r="M1602" i="2" s="1"/>
  <c r="L1610" i="2"/>
  <c r="M1610" i="2" s="1"/>
  <c r="L1614" i="2"/>
  <c r="M1614" i="2" s="1"/>
  <c r="L1615" i="2"/>
  <c r="M1615" i="2" s="1"/>
  <c r="L1618" i="2"/>
  <c r="M1618" i="2" s="1"/>
  <c r="L1626" i="2"/>
  <c r="M1626" i="2" s="1"/>
  <c r="L1630" i="2"/>
  <c r="M1630" i="2" s="1"/>
  <c r="L1631" i="2"/>
  <c r="M1631" i="2" s="1"/>
  <c r="L1634" i="2"/>
  <c r="M1634" i="2" s="1"/>
  <c r="L1642" i="2"/>
  <c r="M1642" i="2" s="1"/>
  <c r="L1645" i="2"/>
  <c r="M1645" i="2" s="1"/>
  <c r="L1646" i="2"/>
  <c r="M1646" i="2" s="1"/>
  <c r="L1658" i="2"/>
  <c r="M1658" i="2" s="1"/>
  <c r="L1661" i="2"/>
  <c r="M1661" i="2" s="1"/>
  <c r="L1666" i="2"/>
  <c r="M1666" i="2" s="1"/>
  <c r="L1669" i="2"/>
  <c r="M1669" i="2" s="1"/>
  <c r="L1678" i="2"/>
  <c r="M1678" i="2" s="1"/>
  <c r="L1679" i="2"/>
  <c r="M1679" i="2" s="1"/>
  <c r="L1682" i="2"/>
  <c r="M1682" i="2" s="1"/>
  <c r="L1690" i="2"/>
  <c r="M1690" i="2" s="1"/>
  <c r="L1693" i="2"/>
  <c r="M1693" i="2" s="1"/>
  <c r="L1698" i="2"/>
  <c r="M1698" i="2" s="1"/>
  <c r="L1701" i="2"/>
  <c r="M1701" i="2" s="1"/>
  <c r="L1709" i="2"/>
  <c r="M1709" i="2" s="1"/>
  <c r="L1710" i="2"/>
  <c r="M1710" i="2" s="1"/>
  <c r="L1718" i="2"/>
  <c r="M1718" i="2" s="1"/>
  <c r="L1719" i="2"/>
  <c r="M1719" i="2" s="1"/>
  <c r="L1721" i="2"/>
  <c r="M1721" i="2" s="1"/>
  <c r="L1726" i="2"/>
  <c r="M1726" i="2" s="1"/>
  <c r="L1727" i="2"/>
  <c r="M1727" i="2" s="1"/>
  <c r="L1730" i="2"/>
  <c r="M1730" i="2" s="1"/>
  <c r="L1737" i="2"/>
  <c r="M1737" i="2" s="1"/>
  <c r="L1745" i="2"/>
  <c r="M1745" i="2" s="1"/>
  <c r="L1746" i="2"/>
  <c r="M1746" i="2" s="1"/>
  <c r="L1749" i="2"/>
  <c r="M1749" i="2" s="1"/>
  <c r="L1754" i="2"/>
  <c r="M1754" i="2" s="1"/>
  <c r="L1758" i="2"/>
  <c r="M1758" i="2" s="1"/>
  <c r="L1762" i="2"/>
  <c r="M1762" i="2" s="1"/>
  <c r="L1765" i="2"/>
  <c r="M1765" i="2" s="1"/>
  <c r="L1773" i="2"/>
  <c r="M1773" i="2" s="1"/>
  <c r="L1774" i="2"/>
  <c r="M1774" i="2" s="1"/>
  <c r="L1782" i="2"/>
  <c r="M1782" i="2" s="1"/>
  <c r="L1783" i="2"/>
  <c r="M1783" i="2" s="1"/>
  <c r="L1785" i="2"/>
  <c r="M1785" i="2" s="1"/>
  <c r="L1790" i="2"/>
  <c r="M1790" i="2" s="1"/>
  <c r="L1791" i="2"/>
  <c r="M1791" i="2" s="1"/>
  <c r="L1794" i="2"/>
  <c r="M1794" i="2" s="1"/>
  <c r="L1801" i="2"/>
  <c r="M1801" i="2" s="1"/>
  <c r="L1809" i="2"/>
  <c r="M1809" i="2" s="1"/>
  <c r="L1810" i="2"/>
  <c r="M1810" i="2" s="1"/>
  <c r="L1813" i="2"/>
  <c r="M1813" i="2" s="1"/>
  <c r="L1818" i="2"/>
  <c r="M1818" i="2" s="1"/>
  <c r="L1822" i="2"/>
  <c r="M1822" i="2" s="1"/>
  <c r="L1826" i="2"/>
  <c r="M1826" i="2" s="1"/>
  <c r="L1829" i="2"/>
  <c r="M1829" i="2" s="1"/>
  <c r="L1837" i="2"/>
  <c r="M1837" i="2" s="1"/>
  <c r="L1838" i="2"/>
  <c r="M1838" i="2" s="1"/>
  <c r="L1846" i="2"/>
  <c r="M1846" i="2" s="1"/>
  <c r="L1847" i="2"/>
  <c r="M1847" i="2" s="1"/>
  <c r="L1849" i="2"/>
  <c r="M1849" i="2" s="1"/>
  <c r="L1854" i="2"/>
  <c r="M1854" i="2" s="1"/>
  <c r="L1855" i="2"/>
  <c r="M1855" i="2" s="1"/>
  <c r="L1858" i="2"/>
  <c r="M1858" i="2" s="1"/>
  <c r="L1865" i="2"/>
  <c r="M1865" i="2" s="1"/>
  <c r="L1873" i="2"/>
  <c r="M1873" i="2" s="1"/>
  <c r="L1874" i="2"/>
  <c r="M1874" i="2" s="1"/>
  <c r="L1877" i="2"/>
  <c r="M1877" i="2" s="1"/>
  <c r="L1882" i="2"/>
  <c r="M1882" i="2" s="1"/>
  <c r="L1886" i="2"/>
  <c r="M1886" i="2" s="1"/>
  <c r="L1890" i="2"/>
  <c r="M1890" i="2" s="1"/>
  <c r="L1893" i="2"/>
  <c r="M1893" i="2" s="1"/>
  <c r="L1894" i="2"/>
  <c r="M1894" i="2" s="1"/>
  <c r="L1902" i="2"/>
  <c r="M1902" i="2" s="1"/>
  <c r="L2" i="2"/>
  <c r="M2" i="2" s="1"/>
  <c r="J1900" i="2"/>
  <c r="K1902" i="2"/>
  <c r="J1902" i="2"/>
  <c r="K1901" i="2"/>
  <c r="J1901" i="2"/>
  <c r="L1901" i="2" s="1"/>
  <c r="M1901" i="2" s="1"/>
  <c r="K1900" i="2"/>
  <c r="L1900" i="2" s="1"/>
  <c r="M1900" i="2" s="1"/>
  <c r="K1899" i="2"/>
  <c r="J1899" i="2"/>
  <c r="L1899" i="2" s="1"/>
  <c r="M1899" i="2" s="1"/>
  <c r="K1898" i="2"/>
  <c r="J1898" i="2"/>
  <c r="L1898" i="2" s="1"/>
  <c r="M1898" i="2" s="1"/>
  <c r="K1897" i="2"/>
  <c r="J1897" i="2"/>
  <c r="L1897" i="2" s="1"/>
  <c r="M1897" i="2" s="1"/>
  <c r="K1896" i="2"/>
  <c r="J1896" i="2"/>
  <c r="L1896" i="2" s="1"/>
  <c r="M1896" i="2" s="1"/>
  <c r="K1895" i="2"/>
  <c r="J1895" i="2"/>
  <c r="L1895" i="2" s="1"/>
  <c r="M1895" i="2" s="1"/>
  <c r="K1894" i="2"/>
  <c r="J1894" i="2"/>
  <c r="K1893" i="2"/>
  <c r="J1893" i="2"/>
  <c r="K1892" i="2"/>
  <c r="L1892" i="2" s="1"/>
  <c r="M1892" i="2" s="1"/>
  <c r="J1892" i="2"/>
  <c r="K1891" i="2"/>
  <c r="J1891" i="2"/>
  <c r="L1891" i="2" s="1"/>
  <c r="M1891" i="2" s="1"/>
  <c r="K1890" i="2"/>
  <c r="J1890" i="2"/>
  <c r="K1889" i="2"/>
  <c r="J1889" i="2"/>
  <c r="L1889" i="2" s="1"/>
  <c r="M1889" i="2" s="1"/>
  <c r="K1888" i="2"/>
  <c r="J1888" i="2"/>
  <c r="L1888" i="2" s="1"/>
  <c r="M1888" i="2" s="1"/>
  <c r="K1887" i="2"/>
  <c r="J1887" i="2"/>
  <c r="L1887" i="2" s="1"/>
  <c r="M1887" i="2" s="1"/>
  <c r="K1886" i="2"/>
  <c r="J1886" i="2"/>
  <c r="K1885" i="2"/>
  <c r="J1885" i="2"/>
  <c r="L1885" i="2" s="1"/>
  <c r="M1885" i="2" s="1"/>
  <c r="K1884" i="2"/>
  <c r="J1884" i="2"/>
  <c r="L1884" i="2" s="1"/>
  <c r="M1884" i="2" s="1"/>
  <c r="K1883" i="2"/>
  <c r="J1883" i="2"/>
  <c r="L1883" i="2" s="1"/>
  <c r="M1883" i="2" s="1"/>
  <c r="K1882" i="2"/>
  <c r="J1882" i="2"/>
  <c r="K1881" i="2"/>
  <c r="J1881" i="2"/>
  <c r="L1881" i="2" s="1"/>
  <c r="M1881" i="2" s="1"/>
  <c r="K1880" i="2"/>
  <c r="J1880" i="2"/>
  <c r="L1880" i="2" s="1"/>
  <c r="M1880" i="2" s="1"/>
  <c r="K1879" i="2"/>
  <c r="J1879" i="2"/>
  <c r="L1879" i="2" s="1"/>
  <c r="M1879" i="2" s="1"/>
  <c r="K1878" i="2"/>
  <c r="J1878" i="2"/>
  <c r="L1878" i="2" s="1"/>
  <c r="M1878" i="2" s="1"/>
  <c r="K1877" i="2"/>
  <c r="J1877" i="2"/>
  <c r="K1876" i="2"/>
  <c r="J1876" i="2"/>
  <c r="L1876" i="2" s="1"/>
  <c r="M1876" i="2" s="1"/>
  <c r="K1875" i="2"/>
  <c r="J1875" i="2"/>
  <c r="L1875" i="2" s="1"/>
  <c r="M1875" i="2" s="1"/>
  <c r="K1874" i="2"/>
  <c r="J1874" i="2"/>
  <c r="K1873" i="2"/>
  <c r="J1873" i="2"/>
  <c r="K1872" i="2"/>
  <c r="J1872" i="2"/>
  <c r="L1872" i="2" s="1"/>
  <c r="M1872" i="2" s="1"/>
  <c r="K1871" i="2"/>
  <c r="J1871" i="2"/>
  <c r="L1871" i="2" s="1"/>
  <c r="M1871" i="2" s="1"/>
  <c r="K1870" i="2"/>
  <c r="J1870" i="2"/>
  <c r="L1870" i="2" s="1"/>
  <c r="M1870" i="2" s="1"/>
  <c r="K1869" i="2"/>
  <c r="J1869" i="2"/>
  <c r="L1869" i="2" s="1"/>
  <c r="M1869" i="2" s="1"/>
  <c r="K1868" i="2"/>
  <c r="J1868" i="2"/>
  <c r="L1868" i="2" s="1"/>
  <c r="M1868" i="2" s="1"/>
  <c r="K1867" i="2"/>
  <c r="J1867" i="2"/>
  <c r="L1867" i="2" s="1"/>
  <c r="M1867" i="2" s="1"/>
  <c r="K1866" i="2"/>
  <c r="J1866" i="2"/>
  <c r="L1866" i="2" s="1"/>
  <c r="M1866" i="2" s="1"/>
  <c r="K1865" i="2"/>
  <c r="J1865" i="2"/>
  <c r="K1864" i="2"/>
  <c r="L1864" i="2" s="1"/>
  <c r="M1864" i="2" s="1"/>
  <c r="J1864" i="2"/>
  <c r="K1863" i="2"/>
  <c r="J1863" i="2"/>
  <c r="L1863" i="2" s="1"/>
  <c r="M1863" i="2" s="1"/>
  <c r="K1862" i="2"/>
  <c r="J1862" i="2"/>
  <c r="L1862" i="2" s="1"/>
  <c r="M1862" i="2" s="1"/>
  <c r="K1861" i="2"/>
  <c r="J1861" i="2"/>
  <c r="L1861" i="2" s="1"/>
  <c r="M1861" i="2" s="1"/>
  <c r="K1860" i="2"/>
  <c r="J1860" i="2"/>
  <c r="L1860" i="2" s="1"/>
  <c r="M1860" i="2" s="1"/>
  <c r="K1859" i="2"/>
  <c r="J1859" i="2"/>
  <c r="L1859" i="2" s="1"/>
  <c r="M1859" i="2" s="1"/>
  <c r="K1858" i="2"/>
  <c r="J1858" i="2"/>
  <c r="K1857" i="2"/>
  <c r="J1857" i="2"/>
  <c r="L1857" i="2" s="1"/>
  <c r="M1857" i="2" s="1"/>
  <c r="K1856" i="2"/>
  <c r="J1856" i="2"/>
  <c r="L1856" i="2" s="1"/>
  <c r="M1856" i="2" s="1"/>
  <c r="K1855" i="2"/>
  <c r="J1855" i="2"/>
  <c r="K1854" i="2"/>
  <c r="J1854" i="2"/>
  <c r="K1853" i="2"/>
  <c r="J1853" i="2"/>
  <c r="L1853" i="2" s="1"/>
  <c r="M1853" i="2" s="1"/>
  <c r="K1852" i="2"/>
  <c r="J1852" i="2"/>
  <c r="L1852" i="2" s="1"/>
  <c r="M1852" i="2" s="1"/>
  <c r="K1851" i="2"/>
  <c r="J1851" i="2"/>
  <c r="L1851" i="2" s="1"/>
  <c r="M1851" i="2" s="1"/>
  <c r="K1850" i="2"/>
  <c r="J1850" i="2"/>
  <c r="L1850" i="2" s="1"/>
  <c r="M1850" i="2" s="1"/>
  <c r="K1849" i="2"/>
  <c r="J1849" i="2"/>
  <c r="K1848" i="2"/>
  <c r="J1848" i="2"/>
  <c r="L1848" i="2" s="1"/>
  <c r="M1848" i="2" s="1"/>
  <c r="K1847" i="2"/>
  <c r="J1847" i="2"/>
  <c r="K1846" i="2"/>
  <c r="J1846" i="2"/>
  <c r="K1845" i="2"/>
  <c r="J1845" i="2"/>
  <c r="L1845" i="2" s="1"/>
  <c r="M1845" i="2" s="1"/>
  <c r="K1844" i="2"/>
  <c r="J1844" i="2"/>
  <c r="L1844" i="2" s="1"/>
  <c r="M1844" i="2" s="1"/>
  <c r="K1843" i="2"/>
  <c r="J1843" i="2"/>
  <c r="L1843" i="2" s="1"/>
  <c r="M1843" i="2" s="1"/>
  <c r="K1842" i="2"/>
  <c r="J1842" i="2"/>
  <c r="L1842" i="2" s="1"/>
  <c r="M1842" i="2" s="1"/>
  <c r="K1841" i="2"/>
  <c r="J1841" i="2"/>
  <c r="L1841" i="2" s="1"/>
  <c r="M1841" i="2" s="1"/>
  <c r="K1840" i="2"/>
  <c r="J1840" i="2"/>
  <c r="L1840" i="2" s="1"/>
  <c r="M1840" i="2" s="1"/>
  <c r="K1839" i="2"/>
  <c r="J1839" i="2"/>
  <c r="L1839" i="2" s="1"/>
  <c r="M1839" i="2" s="1"/>
  <c r="K1838" i="2"/>
  <c r="J1838" i="2"/>
  <c r="K1837" i="2"/>
  <c r="J1837" i="2"/>
  <c r="K1836" i="2"/>
  <c r="J1836" i="2"/>
  <c r="L1836" i="2" s="1"/>
  <c r="M1836" i="2" s="1"/>
  <c r="K1835" i="2"/>
  <c r="J1835" i="2"/>
  <c r="L1835" i="2" s="1"/>
  <c r="M1835" i="2" s="1"/>
  <c r="K1834" i="2"/>
  <c r="J1834" i="2"/>
  <c r="L1834" i="2" s="1"/>
  <c r="M1834" i="2" s="1"/>
  <c r="K1833" i="2"/>
  <c r="J1833" i="2"/>
  <c r="L1833" i="2" s="1"/>
  <c r="M1833" i="2" s="1"/>
  <c r="K1832" i="2"/>
  <c r="J1832" i="2"/>
  <c r="L1832" i="2" s="1"/>
  <c r="M1832" i="2" s="1"/>
  <c r="K1831" i="2"/>
  <c r="J1831" i="2"/>
  <c r="L1831" i="2" s="1"/>
  <c r="M1831" i="2" s="1"/>
  <c r="K1830" i="2"/>
  <c r="J1830" i="2"/>
  <c r="L1830" i="2" s="1"/>
  <c r="M1830" i="2" s="1"/>
  <c r="K1829" i="2"/>
  <c r="J1829" i="2"/>
  <c r="K1828" i="2"/>
  <c r="L1828" i="2" s="1"/>
  <c r="M1828" i="2" s="1"/>
  <c r="J1828" i="2"/>
  <c r="K1827" i="2"/>
  <c r="J1827" i="2"/>
  <c r="L1827" i="2" s="1"/>
  <c r="M1827" i="2" s="1"/>
  <c r="K1826" i="2"/>
  <c r="J1826" i="2"/>
  <c r="K1825" i="2"/>
  <c r="J1825" i="2"/>
  <c r="L1825" i="2" s="1"/>
  <c r="M1825" i="2" s="1"/>
  <c r="K1824" i="2"/>
  <c r="J1824" i="2"/>
  <c r="L1824" i="2" s="1"/>
  <c r="M1824" i="2" s="1"/>
  <c r="K1823" i="2"/>
  <c r="J1823" i="2"/>
  <c r="L1823" i="2" s="1"/>
  <c r="M1823" i="2" s="1"/>
  <c r="K1822" i="2"/>
  <c r="J1822" i="2"/>
  <c r="K1821" i="2"/>
  <c r="J1821" i="2"/>
  <c r="L1821" i="2" s="1"/>
  <c r="M1821" i="2" s="1"/>
  <c r="K1820" i="2"/>
  <c r="J1820" i="2"/>
  <c r="L1820" i="2" s="1"/>
  <c r="M1820" i="2" s="1"/>
  <c r="K1819" i="2"/>
  <c r="J1819" i="2"/>
  <c r="L1819" i="2" s="1"/>
  <c r="M1819" i="2" s="1"/>
  <c r="K1818" i="2"/>
  <c r="J1818" i="2"/>
  <c r="K1817" i="2"/>
  <c r="J1817" i="2"/>
  <c r="L1817" i="2" s="1"/>
  <c r="M1817" i="2" s="1"/>
  <c r="K1816" i="2"/>
  <c r="J1816" i="2"/>
  <c r="L1816" i="2" s="1"/>
  <c r="M1816" i="2" s="1"/>
  <c r="K1815" i="2"/>
  <c r="J1815" i="2"/>
  <c r="L1815" i="2" s="1"/>
  <c r="M1815" i="2" s="1"/>
  <c r="K1814" i="2"/>
  <c r="J1814" i="2"/>
  <c r="L1814" i="2" s="1"/>
  <c r="M1814" i="2" s="1"/>
  <c r="K1813" i="2"/>
  <c r="J1813" i="2"/>
  <c r="K1812" i="2"/>
  <c r="J1812" i="2"/>
  <c r="L1812" i="2" s="1"/>
  <c r="M1812" i="2" s="1"/>
  <c r="K1811" i="2"/>
  <c r="J1811" i="2"/>
  <c r="L1811" i="2" s="1"/>
  <c r="M1811" i="2" s="1"/>
  <c r="K1810" i="2"/>
  <c r="J1810" i="2"/>
  <c r="K1809" i="2"/>
  <c r="J1809" i="2"/>
  <c r="K1808" i="2"/>
  <c r="J1808" i="2"/>
  <c r="L1808" i="2" s="1"/>
  <c r="M1808" i="2" s="1"/>
  <c r="K1807" i="2"/>
  <c r="J1807" i="2"/>
  <c r="L1807" i="2" s="1"/>
  <c r="M1807" i="2" s="1"/>
  <c r="K1806" i="2"/>
  <c r="J1806" i="2"/>
  <c r="L1806" i="2" s="1"/>
  <c r="M1806" i="2" s="1"/>
  <c r="K1805" i="2"/>
  <c r="J1805" i="2"/>
  <c r="L1805" i="2" s="1"/>
  <c r="M1805" i="2" s="1"/>
  <c r="K1804" i="2"/>
  <c r="J1804" i="2"/>
  <c r="L1804" i="2" s="1"/>
  <c r="M1804" i="2" s="1"/>
  <c r="K1803" i="2"/>
  <c r="J1803" i="2"/>
  <c r="L1803" i="2" s="1"/>
  <c r="M1803" i="2" s="1"/>
  <c r="K1802" i="2"/>
  <c r="J1802" i="2"/>
  <c r="L1802" i="2" s="1"/>
  <c r="M1802" i="2" s="1"/>
  <c r="K1801" i="2"/>
  <c r="J1801" i="2"/>
  <c r="K1800" i="2"/>
  <c r="L1800" i="2" s="1"/>
  <c r="M1800" i="2" s="1"/>
  <c r="J1800" i="2"/>
  <c r="K1799" i="2"/>
  <c r="J1799" i="2"/>
  <c r="L1799" i="2" s="1"/>
  <c r="M1799" i="2" s="1"/>
  <c r="K1798" i="2"/>
  <c r="J1798" i="2"/>
  <c r="L1798" i="2" s="1"/>
  <c r="M1798" i="2" s="1"/>
  <c r="K1797" i="2"/>
  <c r="J1797" i="2"/>
  <c r="L1797" i="2" s="1"/>
  <c r="M1797" i="2" s="1"/>
  <c r="K1796" i="2"/>
  <c r="J1796" i="2"/>
  <c r="L1796" i="2" s="1"/>
  <c r="M1796" i="2" s="1"/>
  <c r="K1795" i="2"/>
  <c r="J1795" i="2"/>
  <c r="L1795" i="2" s="1"/>
  <c r="M1795" i="2" s="1"/>
  <c r="K1794" i="2"/>
  <c r="J1794" i="2"/>
  <c r="K1793" i="2"/>
  <c r="J1793" i="2"/>
  <c r="L1793" i="2" s="1"/>
  <c r="M1793" i="2" s="1"/>
  <c r="K1792" i="2"/>
  <c r="J1792" i="2"/>
  <c r="L1792" i="2" s="1"/>
  <c r="M1792" i="2" s="1"/>
  <c r="K1791" i="2"/>
  <c r="J1791" i="2"/>
  <c r="K1790" i="2"/>
  <c r="J1790" i="2"/>
  <c r="K1789" i="2"/>
  <c r="J1789" i="2"/>
  <c r="L1789" i="2" s="1"/>
  <c r="M1789" i="2" s="1"/>
  <c r="K1788" i="2"/>
  <c r="J1788" i="2"/>
  <c r="L1788" i="2" s="1"/>
  <c r="M1788" i="2" s="1"/>
  <c r="K1787" i="2"/>
  <c r="J1787" i="2"/>
  <c r="L1787" i="2" s="1"/>
  <c r="M1787" i="2" s="1"/>
  <c r="K1786" i="2"/>
  <c r="J1786" i="2"/>
  <c r="L1786" i="2" s="1"/>
  <c r="M1786" i="2" s="1"/>
  <c r="K1785" i="2"/>
  <c r="J1785" i="2"/>
  <c r="K1784" i="2"/>
  <c r="J1784" i="2"/>
  <c r="L1784" i="2" s="1"/>
  <c r="M1784" i="2" s="1"/>
  <c r="K1783" i="2"/>
  <c r="J1783" i="2"/>
  <c r="K1782" i="2"/>
  <c r="J1782" i="2"/>
  <c r="K1781" i="2"/>
  <c r="J1781" i="2"/>
  <c r="L1781" i="2" s="1"/>
  <c r="M1781" i="2" s="1"/>
  <c r="K1780" i="2"/>
  <c r="J1780" i="2"/>
  <c r="L1780" i="2" s="1"/>
  <c r="M1780" i="2" s="1"/>
  <c r="K1779" i="2"/>
  <c r="J1779" i="2"/>
  <c r="L1779" i="2" s="1"/>
  <c r="M1779" i="2" s="1"/>
  <c r="K1778" i="2"/>
  <c r="J1778" i="2"/>
  <c r="L1778" i="2" s="1"/>
  <c r="M1778" i="2" s="1"/>
  <c r="K1777" i="2"/>
  <c r="J1777" i="2"/>
  <c r="L1777" i="2" s="1"/>
  <c r="M1777" i="2" s="1"/>
  <c r="K1776" i="2"/>
  <c r="J1776" i="2"/>
  <c r="L1776" i="2" s="1"/>
  <c r="M1776" i="2" s="1"/>
  <c r="K1775" i="2"/>
  <c r="J1775" i="2"/>
  <c r="L1775" i="2" s="1"/>
  <c r="M1775" i="2" s="1"/>
  <c r="K1774" i="2"/>
  <c r="J1774" i="2"/>
  <c r="K1773" i="2"/>
  <c r="J1773" i="2"/>
  <c r="K1772" i="2"/>
  <c r="J1772" i="2"/>
  <c r="L1772" i="2" s="1"/>
  <c r="M1772" i="2" s="1"/>
  <c r="K1771" i="2"/>
  <c r="J1771" i="2"/>
  <c r="L1771" i="2" s="1"/>
  <c r="M1771" i="2" s="1"/>
  <c r="K1770" i="2"/>
  <c r="J1770" i="2"/>
  <c r="L1770" i="2" s="1"/>
  <c r="M1770" i="2" s="1"/>
  <c r="K1769" i="2"/>
  <c r="J1769" i="2"/>
  <c r="L1769" i="2" s="1"/>
  <c r="M1769" i="2" s="1"/>
  <c r="K1768" i="2"/>
  <c r="J1768" i="2"/>
  <c r="L1768" i="2" s="1"/>
  <c r="M1768" i="2" s="1"/>
  <c r="K1767" i="2"/>
  <c r="J1767" i="2"/>
  <c r="L1767" i="2" s="1"/>
  <c r="M1767" i="2" s="1"/>
  <c r="K1766" i="2"/>
  <c r="J1766" i="2"/>
  <c r="L1766" i="2" s="1"/>
  <c r="M1766" i="2" s="1"/>
  <c r="K1765" i="2"/>
  <c r="J1765" i="2"/>
  <c r="K1764" i="2"/>
  <c r="L1764" i="2" s="1"/>
  <c r="M1764" i="2" s="1"/>
  <c r="J1764" i="2"/>
  <c r="K1763" i="2"/>
  <c r="J1763" i="2"/>
  <c r="L1763" i="2" s="1"/>
  <c r="M1763" i="2" s="1"/>
  <c r="K1762" i="2"/>
  <c r="J1762" i="2"/>
  <c r="K1761" i="2"/>
  <c r="J1761" i="2"/>
  <c r="L1761" i="2" s="1"/>
  <c r="M1761" i="2" s="1"/>
  <c r="K1760" i="2"/>
  <c r="J1760" i="2"/>
  <c r="L1760" i="2" s="1"/>
  <c r="M1760" i="2" s="1"/>
  <c r="K1759" i="2"/>
  <c r="J1759" i="2"/>
  <c r="L1759" i="2" s="1"/>
  <c r="M1759" i="2" s="1"/>
  <c r="K1758" i="2"/>
  <c r="J1758" i="2"/>
  <c r="K1757" i="2"/>
  <c r="J1757" i="2"/>
  <c r="L1757" i="2" s="1"/>
  <c r="M1757" i="2" s="1"/>
  <c r="K1756" i="2"/>
  <c r="J1756" i="2"/>
  <c r="L1756" i="2" s="1"/>
  <c r="M1756" i="2" s="1"/>
  <c r="K1755" i="2"/>
  <c r="J1755" i="2"/>
  <c r="L1755" i="2" s="1"/>
  <c r="M1755" i="2" s="1"/>
  <c r="K1754" i="2"/>
  <c r="J1754" i="2"/>
  <c r="K1753" i="2"/>
  <c r="J1753" i="2"/>
  <c r="L1753" i="2" s="1"/>
  <c r="M1753" i="2" s="1"/>
  <c r="K1752" i="2"/>
  <c r="J1752" i="2"/>
  <c r="L1752" i="2" s="1"/>
  <c r="M1752" i="2" s="1"/>
  <c r="K1751" i="2"/>
  <c r="J1751" i="2"/>
  <c r="L1751" i="2" s="1"/>
  <c r="M1751" i="2" s="1"/>
  <c r="K1750" i="2"/>
  <c r="J1750" i="2"/>
  <c r="L1750" i="2" s="1"/>
  <c r="M1750" i="2" s="1"/>
  <c r="K1749" i="2"/>
  <c r="J1749" i="2"/>
  <c r="K1748" i="2"/>
  <c r="J1748" i="2"/>
  <c r="L1748" i="2" s="1"/>
  <c r="M1748" i="2" s="1"/>
  <c r="K1747" i="2"/>
  <c r="J1747" i="2"/>
  <c r="L1747" i="2" s="1"/>
  <c r="M1747" i="2" s="1"/>
  <c r="K1746" i="2"/>
  <c r="J1746" i="2"/>
  <c r="K1745" i="2"/>
  <c r="J1745" i="2"/>
  <c r="K1744" i="2"/>
  <c r="J1744" i="2"/>
  <c r="L1744" i="2" s="1"/>
  <c r="M1744" i="2" s="1"/>
  <c r="K1743" i="2"/>
  <c r="J1743" i="2"/>
  <c r="L1743" i="2" s="1"/>
  <c r="M1743" i="2" s="1"/>
  <c r="K1742" i="2"/>
  <c r="J1742" i="2"/>
  <c r="L1742" i="2" s="1"/>
  <c r="M1742" i="2" s="1"/>
  <c r="K1741" i="2"/>
  <c r="J1741" i="2"/>
  <c r="L1741" i="2" s="1"/>
  <c r="M1741" i="2" s="1"/>
  <c r="K1740" i="2"/>
  <c r="J1740" i="2"/>
  <c r="L1740" i="2" s="1"/>
  <c r="M1740" i="2" s="1"/>
  <c r="K1739" i="2"/>
  <c r="J1739" i="2"/>
  <c r="L1739" i="2" s="1"/>
  <c r="M1739" i="2" s="1"/>
  <c r="K1738" i="2"/>
  <c r="J1738" i="2"/>
  <c r="L1738" i="2" s="1"/>
  <c r="M1738" i="2" s="1"/>
  <c r="K1737" i="2"/>
  <c r="J1737" i="2"/>
  <c r="K1736" i="2"/>
  <c r="L1736" i="2" s="1"/>
  <c r="M1736" i="2" s="1"/>
  <c r="J1736" i="2"/>
  <c r="K1735" i="2"/>
  <c r="J1735" i="2"/>
  <c r="L1735" i="2" s="1"/>
  <c r="M1735" i="2" s="1"/>
  <c r="K1734" i="2"/>
  <c r="J1734" i="2"/>
  <c r="L1734" i="2" s="1"/>
  <c r="M1734" i="2" s="1"/>
  <c r="K1733" i="2"/>
  <c r="J1733" i="2"/>
  <c r="L1733" i="2" s="1"/>
  <c r="M1733" i="2" s="1"/>
  <c r="K1732" i="2"/>
  <c r="J1732" i="2"/>
  <c r="L1732" i="2" s="1"/>
  <c r="M1732" i="2" s="1"/>
  <c r="K1731" i="2"/>
  <c r="J1731" i="2"/>
  <c r="L1731" i="2" s="1"/>
  <c r="M1731" i="2" s="1"/>
  <c r="K1730" i="2"/>
  <c r="J1730" i="2"/>
  <c r="K1729" i="2"/>
  <c r="J1729" i="2"/>
  <c r="L1729" i="2" s="1"/>
  <c r="M1729" i="2" s="1"/>
  <c r="K1728" i="2"/>
  <c r="J1728" i="2"/>
  <c r="L1728" i="2" s="1"/>
  <c r="M1728" i="2" s="1"/>
  <c r="K1727" i="2"/>
  <c r="J1727" i="2"/>
  <c r="K1726" i="2"/>
  <c r="J1726" i="2"/>
  <c r="K1725" i="2"/>
  <c r="J1725" i="2"/>
  <c r="L1725" i="2" s="1"/>
  <c r="M1725" i="2" s="1"/>
  <c r="K1724" i="2"/>
  <c r="J1724" i="2"/>
  <c r="L1724" i="2" s="1"/>
  <c r="M1724" i="2" s="1"/>
  <c r="K1723" i="2"/>
  <c r="J1723" i="2"/>
  <c r="L1723" i="2" s="1"/>
  <c r="M1723" i="2" s="1"/>
  <c r="K1722" i="2"/>
  <c r="J1722" i="2"/>
  <c r="L1722" i="2" s="1"/>
  <c r="M1722" i="2" s="1"/>
  <c r="K1721" i="2"/>
  <c r="J1721" i="2"/>
  <c r="K1720" i="2"/>
  <c r="J1720" i="2"/>
  <c r="L1720" i="2" s="1"/>
  <c r="M1720" i="2" s="1"/>
  <c r="K1719" i="2"/>
  <c r="J1719" i="2"/>
  <c r="K1718" i="2"/>
  <c r="J1718" i="2"/>
  <c r="K1717" i="2"/>
  <c r="J1717" i="2"/>
  <c r="L1717" i="2" s="1"/>
  <c r="M1717" i="2" s="1"/>
  <c r="K1716" i="2"/>
  <c r="J1716" i="2"/>
  <c r="L1716" i="2" s="1"/>
  <c r="M1716" i="2" s="1"/>
  <c r="K1715" i="2"/>
  <c r="J1715" i="2"/>
  <c r="L1715" i="2" s="1"/>
  <c r="M1715" i="2" s="1"/>
  <c r="K1714" i="2"/>
  <c r="J1714" i="2"/>
  <c r="L1714" i="2" s="1"/>
  <c r="M1714" i="2" s="1"/>
  <c r="K1713" i="2"/>
  <c r="J1713" i="2"/>
  <c r="L1713" i="2" s="1"/>
  <c r="M1713" i="2" s="1"/>
  <c r="K1712" i="2"/>
  <c r="J1712" i="2"/>
  <c r="L1712" i="2" s="1"/>
  <c r="M1712" i="2" s="1"/>
  <c r="K1711" i="2"/>
  <c r="J1711" i="2"/>
  <c r="L1711" i="2" s="1"/>
  <c r="M1711" i="2" s="1"/>
  <c r="K1710" i="2"/>
  <c r="J1710" i="2"/>
  <c r="K1709" i="2"/>
  <c r="J1709" i="2"/>
  <c r="K1708" i="2"/>
  <c r="J1708" i="2"/>
  <c r="L1708" i="2" s="1"/>
  <c r="M1708" i="2" s="1"/>
  <c r="K1707" i="2"/>
  <c r="J1707" i="2"/>
  <c r="L1707" i="2" s="1"/>
  <c r="M1707" i="2" s="1"/>
  <c r="K1706" i="2"/>
  <c r="J1706" i="2"/>
  <c r="L1706" i="2" s="1"/>
  <c r="M1706" i="2" s="1"/>
  <c r="K1705" i="2"/>
  <c r="J1705" i="2"/>
  <c r="L1705" i="2" s="1"/>
  <c r="M1705" i="2" s="1"/>
  <c r="K1704" i="2"/>
  <c r="J1704" i="2"/>
  <c r="L1704" i="2" s="1"/>
  <c r="M1704" i="2" s="1"/>
  <c r="K1703" i="2"/>
  <c r="J1703" i="2"/>
  <c r="L1703" i="2" s="1"/>
  <c r="M1703" i="2" s="1"/>
  <c r="K1702" i="2"/>
  <c r="J1702" i="2"/>
  <c r="L1702" i="2" s="1"/>
  <c r="M1702" i="2" s="1"/>
  <c r="K1701" i="2"/>
  <c r="J1701" i="2"/>
  <c r="K1700" i="2"/>
  <c r="L1700" i="2" s="1"/>
  <c r="M1700" i="2" s="1"/>
  <c r="J1700" i="2"/>
  <c r="K1699" i="2"/>
  <c r="J1699" i="2"/>
  <c r="L1699" i="2" s="1"/>
  <c r="M1699" i="2" s="1"/>
  <c r="K1698" i="2"/>
  <c r="J1698" i="2"/>
  <c r="K1697" i="2"/>
  <c r="J1697" i="2"/>
  <c r="L1697" i="2" s="1"/>
  <c r="M1697" i="2" s="1"/>
  <c r="K1696" i="2"/>
  <c r="J1696" i="2"/>
  <c r="L1696" i="2" s="1"/>
  <c r="M1696" i="2" s="1"/>
  <c r="K1695" i="2"/>
  <c r="J1695" i="2"/>
  <c r="L1695" i="2" s="1"/>
  <c r="M1695" i="2" s="1"/>
  <c r="K1694" i="2"/>
  <c r="J1694" i="2"/>
  <c r="L1694" i="2" s="1"/>
  <c r="M1694" i="2" s="1"/>
  <c r="K1693" i="2"/>
  <c r="J1693" i="2"/>
  <c r="K1692" i="2"/>
  <c r="J1692" i="2"/>
  <c r="L1692" i="2" s="1"/>
  <c r="M1692" i="2" s="1"/>
  <c r="K1691" i="2"/>
  <c r="J1691" i="2"/>
  <c r="L1691" i="2" s="1"/>
  <c r="M1691" i="2" s="1"/>
  <c r="K1690" i="2"/>
  <c r="J1690" i="2"/>
  <c r="K1689" i="2"/>
  <c r="J1689" i="2"/>
  <c r="L1689" i="2" s="1"/>
  <c r="M1689" i="2" s="1"/>
  <c r="K1688" i="2"/>
  <c r="L1688" i="2" s="1"/>
  <c r="M1688" i="2" s="1"/>
  <c r="J1688" i="2"/>
  <c r="K1687" i="2"/>
  <c r="J1687" i="2"/>
  <c r="L1687" i="2" s="1"/>
  <c r="M1687" i="2" s="1"/>
  <c r="K1686" i="2"/>
  <c r="J1686" i="2"/>
  <c r="L1686" i="2" s="1"/>
  <c r="M1686" i="2" s="1"/>
  <c r="K1685" i="2"/>
  <c r="J1685" i="2"/>
  <c r="L1685" i="2" s="1"/>
  <c r="M1685" i="2" s="1"/>
  <c r="K1684" i="2"/>
  <c r="J1684" i="2"/>
  <c r="L1684" i="2" s="1"/>
  <c r="M1684" i="2" s="1"/>
  <c r="K1683" i="2"/>
  <c r="J1683" i="2"/>
  <c r="L1683" i="2" s="1"/>
  <c r="M1683" i="2" s="1"/>
  <c r="K1682" i="2"/>
  <c r="J1682" i="2"/>
  <c r="K1681" i="2"/>
  <c r="J1681" i="2"/>
  <c r="L1681" i="2" s="1"/>
  <c r="M1681" i="2" s="1"/>
  <c r="K1680" i="2"/>
  <c r="J1680" i="2"/>
  <c r="L1680" i="2" s="1"/>
  <c r="M1680" i="2" s="1"/>
  <c r="K1679" i="2"/>
  <c r="J1679" i="2"/>
  <c r="K1678" i="2"/>
  <c r="J1678" i="2"/>
  <c r="K1677" i="2"/>
  <c r="J1677" i="2"/>
  <c r="L1677" i="2" s="1"/>
  <c r="M1677" i="2" s="1"/>
  <c r="K1676" i="2"/>
  <c r="J1676" i="2"/>
  <c r="L1676" i="2" s="1"/>
  <c r="M1676" i="2" s="1"/>
  <c r="K1675" i="2"/>
  <c r="J1675" i="2"/>
  <c r="L1675" i="2" s="1"/>
  <c r="M1675" i="2" s="1"/>
  <c r="K1674" i="2"/>
  <c r="J1674" i="2"/>
  <c r="L1674" i="2" s="1"/>
  <c r="M1674" i="2" s="1"/>
  <c r="K1673" i="2"/>
  <c r="J1673" i="2"/>
  <c r="L1673" i="2" s="1"/>
  <c r="M1673" i="2" s="1"/>
  <c r="K1672" i="2"/>
  <c r="J1672" i="2"/>
  <c r="L1672" i="2" s="1"/>
  <c r="M1672" i="2" s="1"/>
  <c r="K1671" i="2"/>
  <c r="J1671" i="2"/>
  <c r="L1671" i="2" s="1"/>
  <c r="M1671" i="2" s="1"/>
  <c r="K1670" i="2"/>
  <c r="J1670" i="2"/>
  <c r="L1670" i="2" s="1"/>
  <c r="M1670" i="2" s="1"/>
  <c r="K1669" i="2"/>
  <c r="J1669" i="2"/>
  <c r="K1668" i="2"/>
  <c r="L1668" i="2" s="1"/>
  <c r="M1668" i="2" s="1"/>
  <c r="J1668" i="2"/>
  <c r="K1667" i="2"/>
  <c r="J1667" i="2"/>
  <c r="L1667" i="2" s="1"/>
  <c r="M1667" i="2" s="1"/>
  <c r="K1666" i="2"/>
  <c r="J1666" i="2"/>
  <c r="K1665" i="2"/>
  <c r="J1665" i="2"/>
  <c r="L1665" i="2" s="1"/>
  <c r="M1665" i="2" s="1"/>
  <c r="K1664" i="2"/>
  <c r="J1664" i="2"/>
  <c r="L1664" i="2" s="1"/>
  <c r="M1664" i="2" s="1"/>
  <c r="K1663" i="2"/>
  <c r="J1663" i="2"/>
  <c r="L1663" i="2" s="1"/>
  <c r="M1663" i="2" s="1"/>
  <c r="K1662" i="2"/>
  <c r="J1662" i="2"/>
  <c r="L1662" i="2" s="1"/>
  <c r="M1662" i="2" s="1"/>
  <c r="K1661" i="2"/>
  <c r="J1661" i="2"/>
  <c r="K1660" i="2"/>
  <c r="J1660" i="2"/>
  <c r="L1660" i="2" s="1"/>
  <c r="M1660" i="2" s="1"/>
  <c r="K1659" i="2"/>
  <c r="J1659" i="2"/>
  <c r="L1659" i="2" s="1"/>
  <c r="M1659" i="2" s="1"/>
  <c r="K1658" i="2"/>
  <c r="J1658" i="2"/>
  <c r="K1657" i="2"/>
  <c r="J1657" i="2"/>
  <c r="L1657" i="2" s="1"/>
  <c r="M1657" i="2" s="1"/>
  <c r="K1656" i="2"/>
  <c r="L1656" i="2" s="1"/>
  <c r="M1656" i="2" s="1"/>
  <c r="J1656" i="2"/>
  <c r="K1655" i="2"/>
  <c r="J1655" i="2"/>
  <c r="L1655" i="2" s="1"/>
  <c r="M1655" i="2" s="1"/>
  <c r="K1654" i="2"/>
  <c r="J1654" i="2"/>
  <c r="L1654" i="2" s="1"/>
  <c r="M1654" i="2" s="1"/>
  <c r="K1653" i="2"/>
  <c r="J1653" i="2"/>
  <c r="L1653" i="2" s="1"/>
  <c r="M1653" i="2" s="1"/>
  <c r="K1652" i="2"/>
  <c r="J1652" i="2"/>
  <c r="K1651" i="2"/>
  <c r="J1651" i="2"/>
  <c r="L1651" i="2" s="1"/>
  <c r="M1651" i="2" s="1"/>
  <c r="K1650" i="2"/>
  <c r="J1650" i="2"/>
  <c r="L1650" i="2" s="1"/>
  <c r="M1650" i="2" s="1"/>
  <c r="K1649" i="2"/>
  <c r="J1649" i="2"/>
  <c r="L1649" i="2" s="1"/>
  <c r="M1649" i="2" s="1"/>
  <c r="K1648" i="2"/>
  <c r="J1648" i="2"/>
  <c r="L1648" i="2" s="1"/>
  <c r="M1648" i="2" s="1"/>
  <c r="K1647" i="2"/>
  <c r="J1647" i="2"/>
  <c r="L1647" i="2" s="1"/>
  <c r="M1647" i="2" s="1"/>
  <c r="K1646" i="2"/>
  <c r="J1646" i="2"/>
  <c r="K1645" i="2"/>
  <c r="J1645" i="2"/>
  <c r="K1644" i="2"/>
  <c r="J1644" i="2"/>
  <c r="K1643" i="2"/>
  <c r="J1643" i="2"/>
  <c r="L1643" i="2" s="1"/>
  <c r="M1643" i="2" s="1"/>
  <c r="K1642" i="2"/>
  <c r="J1642" i="2"/>
  <c r="K1641" i="2"/>
  <c r="J1641" i="2"/>
  <c r="L1641" i="2" s="1"/>
  <c r="M1641" i="2" s="1"/>
  <c r="K1640" i="2"/>
  <c r="J1640" i="2"/>
  <c r="L1640" i="2" s="1"/>
  <c r="M1640" i="2" s="1"/>
  <c r="K1639" i="2"/>
  <c r="J1639" i="2"/>
  <c r="L1639" i="2" s="1"/>
  <c r="M1639" i="2" s="1"/>
  <c r="K1638" i="2"/>
  <c r="J1638" i="2"/>
  <c r="L1638" i="2" s="1"/>
  <c r="M1638" i="2" s="1"/>
  <c r="K1637" i="2"/>
  <c r="J1637" i="2"/>
  <c r="L1637" i="2" s="1"/>
  <c r="M1637" i="2" s="1"/>
  <c r="K1636" i="2"/>
  <c r="J1636" i="2"/>
  <c r="K1635" i="2"/>
  <c r="J1635" i="2"/>
  <c r="L1635" i="2" s="1"/>
  <c r="M1635" i="2" s="1"/>
  <c r="K1634" i="2"/>
  <c r="J1634" i="2"/>
  <c r="K1633" i="2"/>
  <c r="J1633" i="2"/>
  <c r="L1633" i="2" s="1"/>
  <c r="M1633" i="2" s="1"/>
  <c r="K1632" i="2"/>
  <c r="J1632" i="2"/>
  <c r="L1632" i="2" s="1"/>
  <c r="M1632" i="2" s="1"/>
  <c r="K1631" i="2"/>
  <c r="J1631" i="2"/>
  <c r="K1630" i="2"/>
  <c r="J1630" i="2"/>
  <c r="K1629" i="2"/>
  <c r="J1629" i="2"/>
  <c r="L1629" i="2" s="1"/>
  <c r="M1629" i="2" s="1"/>
  <c r="K1628" i="2"/>
  <c r="J1628" i="2"/>
  <c r="K1627" i="2"/>
  <c r="J1627" i="2"/>
  <c r="L1627" i="2" s="1"/>
  <c r="M1627" i="2" s="1"/>
  <c r="K1626" i="2"/>
  <c r="J1626" i="2"/>
  <c r="K1625" i="2"/>
  <c r="J1625" i="2"/>
  <c r="L1625" i="2" s="1"/>
  <c r="M1625" i="2" s="1"/>
  <c r="K1624" i="2"/>
  <c r="J1624" i="2"/>
  <c r="L1624" i="2" s="1"/>
  <c r="M1624" i="2" s="1"/>
  <c r="K1623" i="2"/>
  <c r="J1623" i="2"/>
  <c r="L1623" i="2" s="1"/>
  <c r="M1623" i="2" s="1"/>
  <c r="K1622" i="2"/>
  <c r="J1622" i="2"/>
  <c r="L1622" i="2" s="1"/>
  <c r="M1622" i="2" s="1"/>
  <c r="K1621" i="2"/>
  <c r="J1621" i="2"/>
  <c r="L1621" i="2" s="1"/>
  <c r="M1621" i="2" s="1"/>
  <c r="K1620" i="2"/>
  <c r="J1620" i="2"/>
  <c r="K1619" i="2"/>
  <c r="J1619" i="2"/>
  <c r="L1619" i="2" s="1"/>
  <c r="M1619" i="2" s="1"/>
  <c r="K1618" i="2"/>
  <c r="J1618" i="2"/>
  <c r="K1617" i="2"/>
  <c r="J1617" i="2"/>
  <c r="L1617" i="2" s="1"/>
  <c r="M1617" i="2" s="1"/>
  <c r="K1616" i="2"/>
  <c r="J1616" i="2"/>
  <c r="L1616" i="2" s="1"/>
  <c r="M1616" i="2" s="1"/>
  <c r="K1615" i="2"/>
  <c r="J1615" i="2"/>
  <c r="K1614" i="2"/>
  <c r="J1614" i="2"/>
  <c r="K1613" i="2"/>
  <c r="J1613" i="2"/>
  <c r="L1613" i="2" s="1"/>
  <c r="M1613" i="2" s="1"/>
  <c r="K1612" i="2"/>
  <c r="J1612" i="2"/>
  <c r="K1611" i="2"/>
  <c r="J1611" i="2"/>
  <c r="L1611" i="2" s="1"/>
  <c r="M1611" i="2" s="1"/>
  <c r="K1610" i="2"/>
  <c r="J1610" i="2"/>
  <c r="K1609" i="2"/>
  <c r="J1609" i="2"/>
  <c r="L1609" i="2" s="1"/>
  <c r="M1609" i="2" s="1"/>
  <c r="K1608" i="2"/>
  <c r="J1608" i="2"/>
  <c r="L1608" i="2" s="1"/>
  <c r="M1608" i="2" s="1"/>
  <c r="K1607" i="2"/>
  <c r="J1607" i="2"/>
  <c r="L1607" i="2" s="1"/>
  <c r="M1607" i="2" s="1"/>
  <c r="K1606" i="2"/>
  <c r="J1606" i="2"/>
  <c r="L1606" i="2" s="1"/>
  <c r="M1606" i="2" s="1"/>
  <c r="K1605" i="2"/>
  <c r="J1605" i="2"/>
  <c r="L1605" i="2" s="1"/>
  <c r="M1605" i="2" s="1"/>
  <c r="K1604" i="2"/>
  <c r="J1604" i="2"/>
  <c r="K1603" i="2"/>
  <c r="J1603" i="2"/>
  <c r="L1603" i="2" s="1"/>
  <c r="M1603" i="2" s="1"/>
  <c r="K1602" i="2"/>
  <c r="J1602" i="2"/>
  <c r="K1601" i="2"/>
  <c r="J1601" i="2"/>
  <c r="L1601" i="2" s="1"/>
  <c r="M1601" i="2" s="1"/>
  <c r="K1600" i="2"/>
  <c r="J1600" i="2"/>
  <c r="L1600" i="2" s="1"/>
  <c r="M1600" i="2" s="1"/>
  <c r="K1599" i="2"/>
  <c r="J1599" i="2"/>
  <c r="K1598" i="2"/>
  <c r="J1598" i="2"/>
  <c r="K1597" i="2"/>
  <c r="J1597" i="2"/>
  <c r="L1597" i="2" s="1"/>
  <c r="M1597" i="2" s="1"/>
  <c r="K1596" i="2"/>
  <c r="J1596" i="2"/>
  <c r="K1595" i="2"/>
  <c r="J1595" i="2"/>
  <c r="L1595" i="2" s="1"/>
  <c r="M1595" i="2" s="1"/>
  <c r="K1594" i="2"/>
  <c r="J1594" i="2"/>
  <c r="K1593" i="2"/>
  <c r="J1593" i="2"/>
  <c r="L1593" i="2" s="1"/>
  <c r="M1593" i="2" s="1"/>
  <c r="K1592" i="2"/>
  <c r="J1592" i="2"/>
  <c r="L1592" i="2" s="1"/>
  <c r="M1592" i="2" s="1"/>
  <c r="K1591" i="2"/>
  <c r="J1591" i="2"/>
  <c r="L1591" i="2" s="1"/>
  <c r="M1591" i="2" s="1"/>
  <c r="K1590" i="2"/>
  <c r="J1590" i="2"/>
  <c r="L1590" i="2" s="1"/>
  <c r="M1590" i="2" s="1"/>
  <c r="K1589" i="2"/>
  <c r="J1589" i="2"/>
  <c r="L1589" i="2" s="1"/>
  <c r="M1589" i="2" s="1"/>
  <c r="K1588" i="2"/>
  <c r="J1588" i="2"/>
  <c r="K1587" i="2"/>
  <c r="J1587" i="2"/>
  <c r="L1587" i="2" s="1"/>
  <c r="M1587" i="2" s="1"/>
  <c r="K1586" i="2"/>
  <c r="J1586" i="2"/>
  <c r="K1585" i="2"/>
  <c r="J1585" i="2"/>
  <c r="L1585" i="2" s="1"/>
  <c r="M1585" i="2" s="1"/>
  <c r="K1584" i="2"/>
  <c r="J1584" i="2"/>
  <c r="L1584" i="2" s="1"/>
  <c r="M1584" i="2" s="1"/>
  <c r="K1583" i="2"/>
  <c r="J1583" i="2"/>
  <c r="K1582" i="2"/>
  <c r="J1582" i="2"/>
  <c r="K1581" i="2"/>
  <c r="J1581" i="2"/>
  <c r="L1581" i="2" s="1"/>
  <c r="M1581" i="2" s="1"/>
  <c r="K1580" i="2"/>
  <c r="J1580" i="2"/>
  <c r="K1579" i="2"/>
  <c r="J1579" i="2"/>
  <c r="L1579" i="2" s="1"/>
  <c r="M1579" i="2" s="1"/>
  <c r="K1578" i="2"/>
  <c r="J1578" i="2"/>
  <c r="K1577" i="2"/>
  <c r="J1577" i="2"/>
  <c r="L1577" i="2" s="1"/>
  <c r="M1577" i="2" s="1"/>
  <c r="K1576" i="2"/>
  <c r="J1576" i="2"/>
  <c r="L1576" i="2" s="1"/>
  <c r="M1576" i="2" s="1"/>
  <c r="K1575" i="2"/>
  <c r="J1575" i="2"/>
  <c r="L1575" i="2" s="1"/>
  <c r="M1575" i="2" s="1"/>
  <c r="K1574" i="2"/>
  <c r="J1574" i="2"/>
  <c r="L1574" i="2" s="1"/>
  <c r="M1574" i="2" s="1"/>
  <c r="K1573" i="2"/>
  <c r="J1573" i="2"/>
  <c r="L1573" i="2" s="1"/>
  <c r="M1573" i="2" s="1"/>
  <c r="K1572" i="2"/>
  <c r="J1572" i="2"/>
  <c r="K1571" i="2"/>
  <c r="J1571" i="2"/>
  <c r="L1571" i="2" s="1"/>
  <c r="K1570" i="2"/>
  <c r="J1570" i="2"/>
  <c r="K1569" i="2"/>
  <c r="J1569" i="2"/>
  <c r="L1569" i="2" s="1"/>
  <c r="M1569" i="2" s="1"/>
  <c r="K1568" i="2"/>
  <c r="J1568" i="2"/>
  <c r="L1568" i="2" s="1"/>
  <c r="M1568" i="2" s="1"/>
  <c r="K1567" i="2"/>
  <c r="J1567" i="2"/>
  <c r="K1566" i="2"/>
  <c r="J1566" i="2"/>
  <c r="K1565" i="2"/>
  <c r="J1565" i="2"/>
  <c r="L1565" i="2" s="1"/>
  <c r="M1565" i="2" s="1"/>
  <c r="K1564" i="2"/>
  <c r="J1564" i="2"/>
  <c r="K1563" i="2"/>
  <c r="J1563" i="2"/>
  <c r="L1563" i="2" s="1"/>
  <c r="M1563" i="2" s="1"/>
  <c r="K1562" i="2"/>
  <c r="J1562" i="2"/>
  <c r="K1561" i="2"/>
  <c r="J1561" i="2"/>
  <c r="L1561" i="2" s="1"/>
  <c r="M1561" i="2" s="1"/>
  <c r="K1560" i="2"/>
  <c r="J1560" i="2"/>
  <c r="L1560" i="2" s="1"/>
  <c r="M1560" i="2" s="1"/>
  <c r="K1559" i="2"/>
  <c r="J1559" i="2"/>
  <c r="L1559" i="2" s="1"/>
  <c r="M1559" i="2" s="1"/>
  <c r="K1558" i="2"/>
  <c r="J1558" i="2"/>
  <c r="L1558" i="2" s="1"/>
  <c r="M1558" i="2" s="1"/>
  <c r="K1557" i="2"/>
  <c r="J1557" i="2"/>
  <c r="L1557" i="2" s="1"/>
  <c r="M1557" i="2" s="1"/>
  <c r="K1556" i="2"/>
  <c r="J1556" i="2"/>
  <c r="K1555" i="2"/>
  <c r="J1555" i="2"/>
  <c r="L1555" i="2" s="1"/>
  <c r="M1555" i="2" s="1"/>
  <c r="K1554" i="2"/>
  <c r="J1554" i="2"/>
  <c r="K1553" i="2"/>
  <c r="J1553" i="2"/>
  <c r="L1553" i="2" s="1"/>
  <c r="M1553" i="2" s="1"/>
  <c r="K1552" i="2"/>
  <c r="J1552" i="2"/>
  <c r="L1552" i="2" s="1"/>
  <c r="M1552" i="2" s="1"/>
  <c r="K1551" i="2"/>
  <c r="J1551" i="2"/>
  <c r="K1550" i="2"/>
  <c r="J1550" i="2"/>
  <c r="K1549" i="2"/>
  <c r="J1549" i="2"/>
  <c r="L1549" i="2" s="1"/>
  <c r="M1549" i="2" s="1"/>
  <c r="K1548" i="2"/>
  <c r="J1548" i="2"/>
  <c r="K1547" i="2"/>
  <c r="J1547" i="2"/>
  <c r="L1547" i="2" s="1"/>
  <c r="M1547" i="2" s="1"/>
  <c r="K1546" i="2"/>
  <c r="J1546" i="2"/>
  <c r="K1545" i="2"/>
  <c r="J1545" i="2"/>
  <c r="L1545" i="2" s="1"/>
  <c r="M1545" i="2" s="1"/>
  <c r="K1544" i="2"/>
  <c r="J1544" i="2"/>
  <c r="L1544" i="2" s="1"/>
  <c r="M1544" i="2" s="1"/>
  <c r="K1543" i="2"/>
  <c r="J1543" i="2"/>
  <c r="L1543" i="2" s="1"/>
  <c r="M1543" i="2" s="1"/>
  <c r="K1542" i="2"/>
  <c r="J1542" i="2"/>
  <c r="L1542" i="2" s="1"/>
  <c r="M1542" i="2" s="1"/>
  <c r="K1541" i="2"/>
  <c r="J1541" i="2"/>
  <c r="L1541" i="2" s="1"/>
  <c r="M1541" i="2" s="1"/>
  <c r="K1540" i="2"/>
  <c r="J1540" i="2"/>
  <c r="K1539" i="2"/>
  <c r="J1539" i="2"/>
  <c r="L1539" i="2" s="1"/>
  <c r="M1539" i="2" s="1"/>
  <c r="K1538" i="2"/>
  <c r="J1538" i="2"/>
  <c r="K1537" i="2"/>
  <c r="J1537" i="2"/>
  <c r="L1537" i="2" s="1"/>
  <c r="M1537" i="2" s="1"/>
  <c r="K1536" i="2"/>
  <c r="J1536" i="2"/>
  <c r="L1536" i="2" s="1"/>
  <c r="M1536" i="2" s="1"/>
  <c r="K1535" i="2"/>
  <c r="J1535" i="2"/>
  <c r="K1534" i="2"/>
  <c r="J1534" i="2"/>
  <c r="K1533" i="2"/>
  <c r="J1533" i="2"/>
  <c r="L1533" i="2" s="1"/>
  <c r="M1533" i="2" s="1"/>
  <c r="K1532" i="2"/>
  <c r="J1532" i="2"/>
  <c r="K1531" i="2"/>
  <c r="J1531" i="2"/>
  <c r="L1531" i="2" s="1"/>
  <c r="M1531" i="2" s="1"/>
  <c r="K1530" i="2"/>
  <c r="J1530" i="2"/>
  <c r="K1529" i="2"/>
  <c r="J1529" i="2"/>
  <c r="L1529" i="2" s="1"/>
  <c r="M1529" i="2" s="1"/>
  <c r="K1528" i="2"/>
  <c r="J1528" i="2"/>
  <c r="L1528" i="2" s="1"/>
  <c r="M1528" i="2" s="1"/>
  <c r="K1527" i="2"/>
  <c r="J1527" i="2"/>
  <c r="L1527" i="2" s="1"/>
  <c r="M1527" i="2" s="1"/>
  <c r="K1526" i="2"/>
  <c r="J1526" i="2"/>
  <c r="L1526" i="2" s="1"/>
  <c r="M1526" i="2" s="1"/>
  <c r="K1525" i="2"/>
  <c r="J1525" i="2"/>
  <c r="L1525" i="2" s="1"/>
  <c r="M1525" i="2" s="1"/>
  <c r="K1524" i="2"/>
  <c r="J1524" i="2"/>
  <c r="K1523" i="2"/>
  <c r="J1523" i="2"/>
  <c r="L1523" i="2" s="1"/>
  <c r="M1523" i="2" s="1"/>
  <c r="K1522" i="2"/>
  <c r="J1522" i="2"/>
  <c r="K1521" i="2"/>
  <c r="J1521" i="2"/>
  <c r="L1521" i="2" s="1"/>
  <c r="M1521" i="2" s="1"/>
  <c r="K1520" i="2"/>
  <c r="J1520" i="2"/>
  <c r="L1520" i="2" s="1"/>
  <c r="M1520" i="2" s="1"/>
  <c r="K1519" i="2"/>
  <c r="J1519" i="2"/>
  <c r="K1518" i="2"/>
  <c r="J1518" i="2"/>
  <c r="K1517" i="2"/>
  <c r="J1517" i="2"/>
  <c r="L1517" i="2" s="1"/>
  <c r="M1517" i="2" s="1"/>
  <c r="K1516" i="2"/>
  <c r="J1516" i="2"/>
  <c r="K1515" i="2"/>
  <c r="J1515" i="2"/>
  <c r="L1515" i="2" s="1"/>
  <c r="M1515" i="2" s="1"/>
  <c r="K1514" i="2"/>
  <c r="J1514" i="2"/>
  <c r="K1513" i="2"/>
  <c r="J1513" i="2"/>
  <c r="L1513" i="2" s="1"/>
  <c r="M1513" i="2" s="1"/>
  <c r="K1512" i="2"/>
  <c r="J1512" i="2"/>
  <c r="L1512" i="2" s="1"/>
  <c r="M1512" i="2" s="1"/>
  <c r="K1511" i="2"/>
  <c r="J1511" i="2"/>
  <c r="L1511" i="2" s="1"/>
  <c r="M1511" i="2" s="1"/>
  <c r="K1510" i="2"/>
  <c r="J1510" i="2"/>
  <c r="L1510" i="2" s="1"/>
  <c r="M1510" i="2" s="1"/>
  <c r="K1509" i="2"/>
  <c r="J1509" i="2"/>
  <c r="L1509" i="2" s="1"/>
  <c r="M1509" i="2" s="1"/>
  <c r="K1508" i="2"/>
  <c r="J1508" i="2"/>
  <c r="K1507" i="2"/>
  <c r="J1507" i="2"/>
  <c r="L1507" i="2" s="1"/>
  <c r="M1507" i="2" s="1"/>
  <c r="K1506" i="2"/>
  <c r="J1506" i="2"/>
  <c r="K1505" i="2"/>
  <c r="J1505" i="2"/>
  <c r="L1505" i="2" s="1"/>
  <c r="M1505" i="2" s="1"/>
  <c r="K1504" i="2"/>
  <c r="J1504" i="2"/>
  <c r="L1504" i="2" s="1"/>
  <c r="M1504" i="2" s="1"/>
  <c r="K1503" i="2"/>
  <c r="J1503" i="2"/>
  <c r="K1502" i="2"/>
  <c r="J1502" i="2"/>
  <c r="K1501" i="2"/>
  <c r="J1501" i="2"/>
  <c r="L1501" i="2" s="1"/>
  <c r="M1501" i="2" s="1"/>
  <c r="K1500" i="2"/>
  <c r="J1500" i="2"/>
  <c r="K1499" i="2"/>
  <c r="J1499" i="2"/>
  <c r="L1499" i="2" s="1"/>
  <c r="M1499" i="2" s="1"/>
  <c r="K1498" i="2"/>
  <c r="J1498" i="2"/>
  <c r="K1497" i="2"/>
  <c r="J1497" i="2"/>
  <c r="L1497" i="2" s="1"/>
  <c r="M1497" i="2" s="1"/>
  <c r="K1496" i="2"/>
  <c r="J1496" i="2"/>
  <c r="L1496" i="2" s="1"/>
  <c r="M1496" i="2" s="1"/>
  <c r="K1495" i="2"/>
  <c r="J1495" i="2"/>
  <c r="L1495" i="2" s="1"/>
  <c r="M1495" i="2" s="1"/>
  <c r="K1494" i="2"/>
  <c r="J1494" i="2"/>
  <c r="L1494" i="2" s="1"/>
  <c r="M1494" i="2" s="1"/>
  <c r="K1493" i="2"/>
  <c r="J1493" i="2"/>
  <c r="L1493" i="2" s="1"/>
  <c r="M1493" i="2" s="1"/>
  <c r="K1492" i="2"/>
  <c r="J1492" i="2"/>
  <c r="K1491" i="2"/>
  <c r="J1491" i="2"/>
  <c r="L1491" i="2" s="1"/>
  <c r="M1491" i="2" s="1"/>
  <c r="K1490" i="2"/>
  <c r="J1490" i="2"/>
  <c r="K1489" i="2"/>
  <c r="J1489" i="2"/>
  <c r="L1489" i="2" s="1"/>
  <c r="M1489" i="2" s="1"/>
  <c r="K1488" i="2"/>
  <c r="J1488" i="2"/>
  <c r="L1488" i="2" s="1"/>
  <c r="M1488" i="2" s="1"/>
  <c r="K1487" i="2"/>
  <c r="J1487" i="2"/>
  <c r="L1487" i="2" s="1"/>
  <c r="M1487" i="2" s="1"/>
  <c r="K1486" i="2"/>
  <c r="J1486" i="2"/>
  <c r="K1485" i="2"/>
  <c r="J1485" i="2"/>
  <c r="L1485" i="2" s="1"/>
  <c r="M1485" i="2" s="1"/>
  <c r="K1484" i="2"/>
  <c r="J1484" i="2"/>
  <c r="K1483" i="2"/>
  <c r="J1483" i="2"/>
  <c r="L1483" i="2" s="1"/>
  <c r="M1483" i="2" s="1"/>
  <c r="K1482" i="2"/>
  <c r="J1482" i="2"/>
  <c r="K1481" i="2"/>
  <c r="J1481" i="2"/>
  <c r="L1481" i="2" s="1"/>
  <c r="M1481" i="2" s="1"/>
  <c r="K1480" i="2"/>
  <c r="J1480" i="2"/>
  <c r="L1480" i="2" s="1"/>
  <c r="M1480" i="2" s="1"/>
  <c r="K1479" i="2"/>
  <c r="J1479" i="2"/>
  <c r="L1479" i="2" s="1"/>
  <c r="M1479" i="2" s="1"/>
  <c r="K1478" i="2"/>
  <c r="J1478" i="2"/>
  <c r="L1478" i="2" s="1"/>
  <c r="M1478" i="2" s="1"/>
  <c r="K1477" i="2"/>
  <c r="J1477" i="2"/>
  <c r="L1477" i="2" s="1"/>
  <c r="M1477" i="2" s="1"/>
  <c r="K1476" i="2"/>
  <c r="J1476" i="2"/>
  <c r="K1475" i="2"/>
  <c r="J1475" i="2"/>
  <c r="L1475" i="2" s="1"/>
  <c r="M1475" i="2" s="1"/>
  <c r="K1474" i="2"/>
  <c r="J1474" i="2"/>
  <c r="K1473" i="2"/>
  <c r="J1473" i="2"/>
  <c r="L1473" i="2" s="1"/>
  <c r="M1473" i="2" s="1"/>
  <c r="K1472" i="2"/>
  <c r="J1472" i="2"/>
  <c r="L1472" i="2" s="1"/>
  <c r="M1472" i="2" s="1"/>
  <c r="K1471" i="2"/>
  <c r="J1471" i="2"/>
  <c r="L1471" i="2" s="1"/>
  <c r="M1471" i="2" s="1"/>
  <c r="K1470" i="2"/>
  <c r="J1470" i="2"/>
  <c r="K1469" i="2"/>
  <c r="J1469" i="2"/>
  <c r="L1469" i="2" s="1"/>
  <c r="M1469" i="2" s="1"/>
  <c r="K1468" i="2"/>
  <c r="J1468" i="2"/>
  <c r="K1467" i="2"/>
  <c r="J1467" i="2"/>
  <c r="L1467" i="2" s="1"/>
  <c r="M1467" i="2" s="1"/>
  <c r="K1466" i="2"/>
  <c r="J1466" i="2"/>
  <c r="K1465" i="2"/>
  <c r="J1465" i="2"/>
  <c r="L1465" i="2" s="1"/>
  <c r="M1465" i="2" s="1"/>
  <c r="K1464" i="2"/>
  <c r="J1464" i="2"/>
  <c r="L1464" i="2" s="1"/>
  <c r="M1464" i="2" s="1"/>
  <c r="K1463" i="2"/>
  <c r="J1463" i="2"/>
  <c r="L1463" i="2" s="1"/>
  <c r="M1463" i="2" s="1"/>
  <c r="K1462" i="2"/>
  <c r="J1462" i="2"/>
  <c r="L1462" i="2" s="1"/>
  <c r="M1462" i="2" s="1"/>
  <c r="K1461" i="2"/>
  <c r="J1461" i="2"/>
  <c r="L1461" i="2" s="1"/>
  <c r="M1461" i="2" s="1"/>
  <c r="K1460" i="2"/>
  <c r="J1460" i="2"/>
  <c r="K1459" i="2"/>
  <c r="J1459" i="2"/>
  <c r="L1459" i="2" s="1"/>
  <c r="M1459" i="2" s="1"/>
  <c r="K1458" i="2"/>
  <c r="J1458" i="2"/>
  <c r="K1457" i="2"/>
  <c r="J1457" i="2"/>
  <c r="L1457" i="2" s="1"/>
  <c r="M1457" i="2" s="1"/>
  <c r="K1456" i="2"/>
  <c r="J1456" i="2"/>
  <c r="L1456" i="2" s="1"/>
  <c r="M1456" i="2" s="1"/>
  <c r="K1455" i="2"/>
  <c r="J1455" i="2"/>
  <c r="L1455" i="2" s="1"/>
  <c r="M1455" i="2" s="1"/>
  <c r="K1454" i="2"/>
  <c r="J1454" i="2"/>
  <c r="K1453" i="2"/>
  <c r="J1453" i="2"/>
  <c r="L1453" i="2" s="1"/>
  <c r="M1453" i="2" s="1"/>
  <c r="K1452" i="2"/>
  <c r="J1452" i="2"/>
  <c r="K1451" i="2"/>
  <c r="J1451" i="2"/>
  <c r="L1451" i="2" s="1"/>
  <c r="M1451" i="2" s="1"/>
  <c r="K1450" i="2"/>
  <c r="J1450" i="2"/>
  <c r="K1449" i="2"/>
  <c r="J1449" i="2"/>
  <c r="L1449" i="2" s="1"/>
  <c r="M1449" i="2" s="1"/>
  <c r="K1448" i="2"/>
  <c r="J1448" i="2"/>
  <c r="L1448" i="2" s="1"/>
  <c r="M1448" i="2" s="1"/>
  <c r="K1447" i="2"/>
  <c r="J1447" i="2"/>
  <c r="L1447" i="2" s="1"/>
  <c r="M1447" i="2" s="1"/>
  <c r="K1446" i="2"/>
  <c r="J1446" i="2"/>
  <c r="L1446" i="2" s="1"/>
  <c r="M1446" i="2" s="1"/>
  <c r="K1445" i="2"/>
  <c r="J1445" i="2"/>
  <c r="L1445" i="2" s="1"/>
  <c r="M1445" i="2" s="1"/>
  <c r="K1444" i="2"/>
  <c r="J1444" i="2"/>
  <c r="K1443" i="2"/>
  <c r="J1443" i="2"/>
  <c r="L1443" i="2" s="1"/>
  <c r="M1443" i="2" s="1"/>
  <c r="K1442" i="2"/>
  <c r="J1442" i="2"/>
  <c r="K1441" i="2"/>
  <c r="J1441" i="2"/>
  <c r="L1441" i="2" s="1"/>
  <c r="M1441" i="2" s="1"/>
  <c r="K1440" i="2"/>
  <c r="J1440" i="2"/>
  <c r="L1440" i="2" s="1"/>
  <c r="M1440" i="2" s="1"/>
  <c r="K1439" i="2"/>
  <c r="J1439" i="2"/>
  <c r="L1439" i="2" s="1"/>
  <c r="M1439" i="2" s="1"/>
  <c r="K1438" i="2"/>
  <c r="J1438" i="2"/>
  <c r="K1437" i="2"/>
  <c r="J1437" i="2"/>
  <c r="L1437" i="2" s="1"/>
  <c r="M1437" i="2" s="1"/>
  <c r="K1436" i="2"/>
  <c r="J1436" i="2"/>
  <c r="K1435" i="2"/>
  <c r="J1435" i="2"/>
  <c r="L1435" i="2" s="1"/>
  <c r="M1435" i="2" s="1"/>
  <c r="K1434" i="2"/>
  <c r="J1434" i="2"/>
  <c r="K1433" i="2"/>
  <c r="J1433" i="2"/>
  <c r="L1433" i="2" s="1"/>
  <c r="M1433" i="2" s="1"/>
  <c r="K1432" i="2"/>
  <c r="J1432" i="2"/>
  <c r="L1432" i="2" s="1"/>
  <c r="M1432" i="2" s="1"/>
  <c r="K1431" i="2"/>
  <c r="J1431" i="2"/>
  <c r="L1431" i="2" s="1"/>
  <c r="M1431" i="2" s="1"/>
  <c r="K1430" i="2"/>
  <c r="J1430" i="2"/>
  <c r="L1430" i="2" s="1"/>
  <c r="M1430" i="2" s="1"/>
  <c r="K1429" i="2"/>
  <c r="J1429" i="2"/>
  <c r="L1429" i="2" s="1"/>
  <c r="M1429" i="2" s="1"/>
  <c r="K1428" i="2"/>
  <c r="J1428" i="2"/>
  <c r="K1427" i="2"/>
  <c r="J1427" i="2"/>
  <c r="L1427" i="2" s="1"/>
  <c r="M1427" i="2" s="1"/>
  <c r="K1426" i="2"/>
  <c r="J1426" i="2"/>
  <c r="K1425" i="2"/>
  <c r="J1425" i="2"/>
  <c r="L1425" i="2" s="1"/>
  <c r="M1425" i="2" s="1"/>
  <c r="K1424" i="2"/>
  <c r="J1424" i="2"/>
  <c r="L1424" i="2" s="1"/>
  <c r="M1424" i="2" s="1"/>
  <c r="K1423" i="2"/>
  <c r="J1423" i="2"/>
  <c r="L1423" i="2" s="1"/>
  <c r="M1423" i="2" s="1"/>
  <c r="K1422" i="2"/>
  <c r="J1422" i="2"/>
  <c r="K1421" i="2"/>
  <c r="J1421" i="2"/>
  <c r="L1421" i="2" s="1"/>
  <c r="M1421" i="2" s="1"/>
  <c r="K1420" i="2"/>
  <c r="J1420" i="2"/>
  <c r="K1419" i="2"/>
  <c r="J1419" i="2"/>
  <c r="L1419" i="2" s="1"/>
  <c r="M1419" i="2" s="1"/>
  <c r="K1418" i="2"/>
  <c r="J1418" i="2"/>
  <c r="K1417" i="2"/>
  <c r="J1417" i="2"/>
  <c r="L1417" i="2" s="1"/>
  <c r="M1417" i="2" s="1"/>
  <c r="K1416" i="2"/>
  <c r="J1416" i="2"/>
  <c r="L1416" i="2" s="1"/>
  <c r="M1416" i="2" s="1"/>
  <c r="K1415" i="2"/>
  <c r="J1415" i="2"/>
  <c r="L1415" i="2" s="1"/>
  <c r="M1415" i="2" s="1"/>
  <c r="K1414" i="2"/>
  <c r="J1414" i="2"/>
  <c r="L1414" i="2" s="1"/>
  <c r="M1414" i="2" s="1"/>
  <c r="K1413" i="2"/>
  <c r="J1413" i="2"/>
  <c r="L1413" i="2" s="1"/>
  <c r="M1413" i="2" s="1"/>
  <c r="K1412" i="2"/>
  <c r="J1412" i="2"/>
  <c r="K1411" i="2"/>
  <c r="J1411" i="2"/>
  <c r="L1411" i="2" s="1"/>
  <c r="M1411" i="2" s="1"/>
  <c r="K1410" i="2"/>
  <c r="J1410" i="2"/>
  <c r="K1409" i="2"/>
  <c r="J1409" i="2"/>
  <c r="L1409" i="2" s="1"/>
  <c r="M1409" i="2" s="1"/>
  <c r="K1408" i="2"/>
  <c r="J1408" i="2"/>
  <c r="L1408" i="2" s="1"/>
  <c r="M1408" i="2" s="1"/>
  <c r="K1407" i="2"/>
  <c r="J1407" i="2"/>
  <c r="L1407" i="2" s="1"/>
  <c r="M1407" i="2" s="1"/>
  <c r="K1406" i="2"/>
  <c r="J1406" i="2"/>
  <c r="K1405" i="2"/>
  <c r="J1405" i="2"/>
  <c r="L1405" i="2" s="1"/>
  <c r="M1405" i="2" s="1"/>
  <c r="K1404" i="2"/>
  <c r="J1404" i="2"/>
  <c r="K1403" i="2"/>
  <c r="J1403" i="2"/>
  <c r="L1403" i="2" s="1"/>
  <c r="M1403" i="2" s="1"/>
  <c r="K1402" i="2"/>
  <c r="J1402" i="2"/>
  <c r="K1401" i="2"/>
  <c r="J1401" i="2"/>
  <c r="L1401" i="2" s="1"/>
  <c r="M1401" i="2" s="1"/>
  <c r="K1400" i="2"/>
  <c r="J1400" i="2"/>
  <c r="L1400" i="2" s="1"/>
  <c r="M1400" i="2" s="1"/>
  <c r="K1399" i="2"/>
  <c r="J1399" i="2"/>
  <c r="L1399" i="2" s="1"/>
  <c r="M1399" i="2" s="1"/>
  <c r="K1398" i="2"/>
  <c r="J1398" i="2"/>
  <c r="L1398" i="2" s="1"/>
  <c r="M1398" i="2" s="1"/>
  <c r="K1397" i="2"/>
  <c r="J1397" i="2"/>
  <c r="L1397" i="2" s="1"/>
  <c r="M1397" i="2" s="1"/>
  <c r="K1396" i="2"/>
  <c r="J1396" i="2"/>
  <c r="K1395" i="2"/>
  <c r="J1395" i="2"/>
  <c r="L1395" i="2" s="1"/>
  <c r="M1395" i="2" s="1"/>
  <c r="K1394" i="2"/>
  <c r="J1394" i="2"/>
  <c r="K1393" i="2"/>
  <c r="J1393" i="2"/>
  <c r="L1393" i="2" s="1"/>
  <c r="M1393" i="2" s="1"/>
  <c r="K1392" i="2"/>
  <c r="J1392" i="2"/>
  <c r="L1392" i="2" s="1"/>
  <c r="M1392" i="2" s="1"/>
  <c r="K1391" i="2"/>
  <c r="J1391" i="2"/>
  <c r="L1391" i="2" s="1"/>
  <c r="M1391" i="2" s="1"/>
  <c r="K1390" i="2"/>
  <c r="J1390" i="2"/>
  <c r="K1389" i="2"/>
  <c r="J1389" i="2"/>
  <c r="L1389" i="2" s="1"/>
  <c r="M1389" i="2" s="1"/>
  <c r="K1388" i="2"/>
  <c r="J1388" i="2"/>
  <c r="K1387" i="2"/>
  <c r="J1387" i="2"/>
  <c r="L1387" i="2" s="1"/>
  <c r="M1387" i="2" s="1"/>
  <c r="K1386" i="2"/>
  <c r="J1386" i="2"/>
  <c r="K1385" i="2"/>
  <c r="J1385" i="2"/>
  <c r="L1385" i="2" s="1"/>
  <c r="M1385" i="2" s="1"/>
  <c r="K1384" i="2"/>
  <c r="J1384" i="2"/>
  <c r="L1384" i="2" s="1"/>
  <c r="M1384" i="2" s="1"/>
  <c r="K1383" i="2"/>
  <c r="J1383" i="2"/>
  <c r="L1383" i="2" s="1"/>
  <c r="M1383" i="2" s="1"/>
  <c r="K1382" i="2"/>
  <c r="J1382" i="2"/>
  <c r="L1382" i="2" s="1"/>
  <c r="M1382" i="2" s="1"/>
  <c r="K1381" i="2"/>
  <c r="J1381" i="2"/>
  <c r="L1381" i="2" s="1"/>
  <c r="M1381" i="2" s="1"/>
  <c r="K1380" i="2"/>
  <c r="J1380" i="2"/>
  <c r="K1379" i="2"/>
  <c r="J1379" i="2"/>
  <c r="L1379" i="2" s="1"/>
  <c r="M1379" i="2" s="1"/>
  <c r="K1378" i="2"/>
  <c r="J1378" i="2"/>
  <c r="K1377" i="2"/>
  <c r="J1377" i="2"/>
  <c r="L1377" i="2" s="1"/>
  <c r="M1377" i="2" s="1"/>
  <c r="K1376" i="2"/>
  <c r="J1376" i="2"/>
  <c r="L1376" i="2" s="1"/>
  <c r="M1376" i="2" s="1"/>
  <c r="K1375" i="2"/>
  <c r="J1375" i="2"/>
  <c r="L1375" i="2" s="1"/>
  <c r="M1375" i="2" s="1"/>
  <c r="K1374" i="2"/>
  <c r="J1374" i="2"/>
  <c r="K1373" i="2"/>
  <c r="J1373" i="2"/>
  <c r="L1373" i="2" s="1"/>
  <c r="M1373" i="2" s="1"/>
  <c r="K1372" i="2"/>
  <c r="J1372" i="2"/>
  <c r="K1371" i="2"/>
  <c r="J1371" i="2"/>
  <c r="L1371" i="2" s="1"/>
  <c r="M1371" i="2" s="1"/>
  <c r="K1370" i="2"/>
  <c r="J1370" i="2"/>
  <c r="K1369" i="2"/>
  <c r="J1369" i="2"/>
  <c r="L1369" i="2" s="1"/>
  <c r="M1369" i="2" s="1"/>
  <c r="K1368" i="2"/>
  <c r="J1368" i="2"/>
  <c r="L1368" i="2" s="1"/>
  <c r="M1368" i="2" s="1"/>
  <c r="K1367" i="2"/>
  <c r="J1367" i="2"/>
  <c r="L1367" i="2" s="1"/>
  <c r="M1367" i="2" s="1"/>
  <c r="K1366" i="2"/>
  <c r="J1366" i="2"/>
  <c r="L1366" i="2" s="1"/>
  <c r="M1366" i="2" s="1"/>
  <c r="K1365" i="2"/>
  <c r="J1365" i="2"/>
  <c r="L1365" i="2" s="1"/>
  <c r="M1365" i="2" s="1"/>
  <c r="K1364" i="2"/>
  <c r="J1364" i="2"/>
  <c r="K1363" i="2"/>
  <c r="J1363" i="2"/>
  <c r="L1363" i="2" s="1"/>
  <c r="M1363" i="2" s="1"/>
  <c r="K1362" i="2"/>
  <c r="J1362" i="2"/>
  <c r="K1361" i="2"/>
  <c r="J1361" i="2"/>
  <c r="L1361" i="2" s="1"/>
  <c r="M1361" i="2" s="1"/>
  <c r="K1360" i="2"/>
  <c r="J1360" i="2"/>
  <c r="L1360" i="2" s="1"/>
  <c r="M1360" i="2" s="1"/>
  <c r="K1359" i="2"/>
  <c r="J1359" i="2"/>
  <c r="L1359" i="2" s="1"/>
  <c r="M1359" i="2" s="1"/>
  <c r="K1358" i="2"/>
  <c r="J1358" i="2"/>
  <c r="K1357" i="2"/>
  <c r="J1357" i="2"/>
  <c r="L1357" i="2" s="1"/>
  <c r="M1357" i="2" s="1"/>
  <c r="K1356" i="2"/>
  <c r="J1356" i="2"/>
  <c r="K1355" i="2"/>
  <c r="J1355" i="2"/>
  <c r="L1355" i="2" s="1"/>
  <c r="M1355" i="2" s="1"/>
  <c r="K1354" i="2"/>
  <c r="J1354" i="2"/>
  <c r="K1353" i="2"/>
  <c r="J1353" i="2"/>
  <c r="L1353" i="2" s="1"/>
  <c r="M1353" i="2" s="1"/>
  <c r="K1352" i="2"/>
  <c r="J1352" i="2"/>
  <c r="L1352" i="2" s="1"/>
  <c r="M1352" i="2" s="1"/>
  <c r="K1351" i="2"/>
  <c r="J1351" i="2"/>
  <c r="L1351" i="2" s="1"/>
  <c r="M1351" i="2" s="1"/>
  <c r="K1350" i="2"/>
  <c r="J1350" i="2"/>
  <c r="L1350" i="2" s="1"/>
  <c r="M1350" i="2" s="1"/>
  <c r="K1349" i="2"/>
  <c r="J1349" i="2"/>
  <c r="L1349" i="2" s="1"/>
  <c r="M1349" i="2" s="1"/>
  <c r="K1348" i="2"/>
  <c r="J1348" i="2"/>
  <c r="K1347" i="2"/>
  <c r="J1347" i="2"/>
  <c r="L1347" i="2" s="1"/>
  <c r="M1347" i="2" s="1"/>
  <c r="K1346" i="2"/>
  <c r="J1346" i="2"/>
  <c r="K1345" i="2"/>
  <c r="J1345" i="2"/>
  <c r="L1345" i="2" s="1"/>
  <c r="M1345" i="2" s="1"/>
  <c r="K1344" i="2"/>
  <c r="J1344" i="2"/>
  <c r="L1344" i="2" s="1"/>
  <c r="M1344" i="2" s="1"/>
  <c r="K1343" i="2"/>
  <c r="J1343" i="2"/>
  <c r="L1343" i="2" s="1"/>
  <c r="M1343" i="2" s="1"/>
  <c r="K1342" i="2"/>
  <c r="J1342" i="2"/>
  <c r="K1341" i="2"/>
  <c r="J1341" i="2"/>
  <c r="L1341" i="2" s="1"/>
  <c r="M1341" i="2" s="1"/>
  <c r="K1340" i="2"/>
  <c r="J1340" i="2"/>
  <c r="K1339" i="2"/>
  <c r="J1339" i="2"/>
  <c r="L1339" i="2" s="1"/>
  <c r="M1339" i="2" s="1"/>
  <c r="K1338" i="2"/>
  <c r="J1338" i="2"/>
  <c r="K1337" i="2"/>
  <c r="J1337" i="2"/>
  <c r="L1337" i="2" s="1"/>
  <c r="M1337" i="2" s="1"/>
  <c r="K1336" i="2"/>
  <c r="J1336" i="2"/>
  <c r="L1336" i="2" s="1"/>
  <c r="M1336" i="2" s="1"/>
  <c r="K1335" i="2"/>
  <c r="J1335" i="2"/>
  <c r="L1335" i="2" s="1"/>
  <c r="M1335" i="2" s="1"/>
  <c r="K1334" i="2"/>
  <c r="J1334" i="2"/>
  <c r="L1334" i="2" s="1"/>
  <c r="M1334" i="2" s="1"/>
  <c r="K1333" i="2"/>
  <c r="J1333" i="2"/>
  <c r="L1333" i="2" s="1"/>
  <c r="M1333" i="2" s="1"/>
  <c r="K1332" i="2"/>
  <c r="J1332" i="2"/>
  <c r="K1331" i="2"/>
  <c r="J1331" i="2"/>
  <c r="L1331" i="2" s="1"/>
  <c r="M1331" i="2" s="1"/>
  <c r="K1330" i="2"/>
  <c r="J1330" i="2"/>
  <c r="K1329" i="2"/>
  <c r="J1329" i="2"/>
  <c r="L1329" i="2" s="1"/>
  <c r="M1329" i="2" s="1"/>
  <c r="K1328" i="2"/>
  <c r="J1328" i="2"/>
  <c r="L1328" i="2" s="1"/>
  <c r="M1328" i="2" s="1"/>
  <c r="K1327" i="2"/>
  <c r="J1327" i="2"/>
  <c r="L1327" i="2" s="1"/>
  <c r="M1327" i="2" s="1"/>
  <c r="K1326" i="2"/>
  <c r="J1326" i="2"/>
  <c r="K1325" i="2"/>
  <c r="J1325" i="2"/>
  <c r="L1325" i="2" s="1"/>
  <c r="M1325" i="2" s="1"/>
  <c r="K1324" i="2"/>
  <c r="J1324" i="2"/>
  <c r="K1323" i="2"/>
  <c r="J1323" i="2"/>
  <c r="L1323" i="2" s="1"/>
  <c r="M1323" i="2" s="1"/>
  <c r="K1322" i="2"/>
  <c r="J1322" i="2"/>
  <c r="K1321" i="2"/>
  <c r="J1321" i="2"/>
  <c r="L1321" i="2" s="1"/>
  <c r="M1321" i="2" s="1"/>
  <c r="K1320" i="2"/>
  <c r="J1320" i="2"/>
  <c r="L1320" i="2" s="1"/>
  <c r="M1320" i="2" s="1"/>
  <c r="K1319" i="2"/>
  <c r="J1319" i="2"/>
  <c r="L1319" i="2" s="1"/>
  <c r="M1319" i="2" s="1"/>
  <c r="K1318" i="2"/>
  <c r="J1318" i="2"/>
  <c r="L1318" i="2" s="1"/>
  <c r="M1318" i="2" s="1"/>
  <c r="K1317" i="2"/>
  <c r="J1317" i="2"/>
  <c r="L1317" i="2" s="1"/>
  <c r="M1317" i="2" s="1"/>
  <c r="K1316" i="2"/>
  <c r="J1316" i="2"/>
  <c r="K1315" i="2"/>
  <c r="J1315" i="2"/>
  <c r="L1315" i="2" s="1"/>
  <c r="M1315" i="2" s="1"/>
  <c r="K1314" i="2"/>
  <c r="J1314" i="2"/>
  <c r="K1313" i="2"/>
  <c r="J1313" i="2"/>
  <c r="L1313" i="2" s="1"/>
  <c r="M1313" i="2" s="1"/>
  <c r="K1312" i="2"/>
  <c r="J1312" i="2"/>
  <c r="L1312" i="2" s="1"/>
  <c r="M1312" i="2" s="1"/>
  <c r="K1311" i="2"/>
  <c r="J1311" i="2"/>
  <c r="L1311" i="2" s="1"/>
  <c r="M1311" i="2" s="1"/>
  <c r="K1310" i="2"/>
  <c r="J1310" i="2"/>
  <c r="K1309" i="2"/>
  <c r="J1309" i="2"/>
  <c r="L1309" i="2" s="1"/>
  <c r="M1309" i="2" s="1"/>
  <c r="K1308" i="2"/>
  <c r="J1308" i="2"/>
  <c r="K1307" i="2"/>
  <c r="J1307" i="2"/>
  <c r="L1307" i="2" s="1"/>
  <c r="M1307" i="2" s="1"/>
  <c r="K1306" i="2"/>
  <c r="J1306" i="2"/>
  <c r="L1306" i="2" s="1"/>
  <c r="M1306" i="2" s="1"/>
  <c r="K1305" i="2"/>
  <c r="J1305" i="2"/>
  <c r="L1305" i="2" s="1"/>
  <c r="M1305" i="2" s="1"/>
  <c r="K1304" i="2"/>
  <c r="J1304" i="2"/>
  <c r="K1303" i="2"/>
  <c r="J1303" i="2"/>
  <c r="L1303" i="2" s="1"/>
  <c r="M1303" i="2" s="1"/>
  <c r="K1302" i="2"/>
  <c r="J1302" i="2"/>
  <c r="L1302" i="2" s="1"/>
  <c r="M1302" i="2" s="1"/>
  <c r="K1301" i="2"/>
  <c r="J1301" i="2"/>
  <c r="L1301" i="2" s="1"/>
  <c r="M1301" i="2" s="1"/>
  <c r="K1300" i="2"/>
  <c r="J1300" i="2"/>
  <c r="L1300" i="2" s="1"/>
  <c r="M1300" i="2" s="1"/>
  <c r="K1299" i="2"/>
  <c r="J1299" i="2"/>
  <c r="L1299" i="2" s="1"/>
  <c r="M1299" i="2" s="1"/>
  <c r="K1298" i="2"/>
  <c r="J1298" i="2"/>
  <c r="L1298" i="2" s="1"/>
  <c r="M1298" i="2" s="1"/>
  <c r="K1297" i="2"/>
  <c r="J1297" i="2"/>
  <c r="L1297" i="2" s="1"/>
  <c r="M1297" i="2" s="1"/>
  <c r="K1296" i="2"/>
  <c r="J1296" i="2"/>
  <c r="L1296" i="2" s="1"/>
  <c r="M1296" i="2" s="1"/>
  <c r="K1295" i="2"/>
  <c r="J1295" i="2"/>
  <c r="L1295" i="2" s="1"/>
  <c r="M1295" i="2" s="1"/>
  <c r="K1294" i="2"/>
  <c r="J1294" i="2"/>
  <c r="L1294" i="2" s="1"/>
  <c r="M1294" i="2" s="1"/>
  <c r="K1293" i="2"/>
  <c r="J1293" i="2"/>
  <c r="L1293" i="2" s="1"/>
  <c r="M1293" i="2" s="1"/>
  <c r="K1292" i="2"/>
  <c r="J1292" i="2"/>
  <c r="L1292" i="2" s="1"/>
  <c r="M1292" i="2" s="1"/>
  <c r="K1291" i="2"/>
  <c r="J1291" i="2"/>
  <c r="K1290" i="2"/>
  <c r="J1290" i="2"/>
  <c r="L1290" i="2" s="1"/>
  <c r="M1290" i="2" s="1"/>
  <c r="K1289" i="2"/>
  <c r="J1289" i="2"/>
  <c r="L1289" i="2" s="1"/>
  <c r="M1289" i="2" s="1"/>
  <c r="K1288" i="2"/>
  <c r="J1288" i="2"/>
  <c r="K1287" i="2"/>
  <c r="J1287" i="2"/>
  <c r="L1287" i="2" s="1"/>
  <c r="M1287" i="2" s="1"/>
  <c r="K1286" i="2"/>
  <c r="J1286" i="2"/>
  <c r="L1286" i="2" s="1"/>
  <c r="M1286" i="2" s="1"/>
  <c r="K1285" i="2"/>
  <c r="J1285" i="2"/>
  <c r="L1285" i="2" s="1"/>
  <c r="M1285" i="2" s="1"/>
  <c r="K1284" i="2"/>
  <c r="J1284" i="2"/>
  <c r="L1284" i="2" s="1"/>
  <c r="M1284" i="2" s="1"/>
  <c r="K1283" i="2"/>
  <c r="J1283" i="2"/>
  <c r="L1283" i="2" s="1"/>
  <c r="M1283" i="2" s="1"/>
  <c r="K1282" i="2"/>
  <c r="J1282" i="2"/>
  <c r="L1282" i="2" s="1"/>
  <c r="M1282" i="2" s="1"/>
  <c r="K1281" i="2"/>
  <c r="J1281" i="2"/>
  <c r="L1281" i="2" s="1"/>
  <c r="M1281" i="2" s="1"/>
  <c r="K1280" i="2"/>
  <c r="J1280" i="2"/>
  <c r="K1279" i="2"/>
  <c r="J1279" i="2"/>
  <c r="L1279" i="2" s="1"/>
  <c r="M1279" i="2" s="1"/>
  <c r="K1278" i="2"/>
  <c r="J1278" i="2"/>
  <c r="K1277" i="2"/>
  <c r="J1277" i="2"/>
  <c r="L1277" i="2" s="1"/>
  <c r="M1277" i="2" s="1"/>
  <c r="K1276" i="2"/>
  <c r="J1276" i="2"/>
  <c r="K1275" i="2"/>
  <c r="J1275" i="2"/>
  <c r="L1275" i="2" s="1"/>
  <c r="M1275" i="2" s="1"/>
  <c r="K1274" i="2"/>
  <c r="J1274" i="2"/>
  <c r="K1273" i="2"/>
  <c r="J1273" i="2"/>
  <c r="K1272" i="2"/>
  <c r="J1272" i="2"/>
  <c r="K1271" i="2"/>
  <c r="J1271" i="2"/>
  <c r="L1271" i="2" s="1"/>
  <c r="M1271" i="2" s="1"/>
  <c r="K1270" i="2"/>
  <c r="J1270" i="2"/>
  <c r="L1270" i="2" s="1"/>
  <c r="M1270" i="2" s="1"/>
  <c r="K1269" i="2"/>
  <c r="J1269" i="2"/>
  <c r="L1269" i="2" s="1"/>
  <c r="M1269" i="2" s="1"/>
  <c r="K1268" i="2"/>
  <c r="J1268" i="2"/>
  <c r="L1268" i="2" s="1"/>
  <c r="M1268" i="2" s="1"/>
  <c r="K1267" i="2"/>
  <c r="J1267" i="2"/>
  <c r="L1267" i="2" s="1"/>
  <c r="M1267" i="2" s="1"/>
  <c r="K1266" i="2"/>
  <c r="J1266" i="2"/>
  <c r="L1266" i="2" s="1"/>
  <c r="M1266" i="2" s="1"/>
  <c r="K1265" i="2"/>
  <c r="J1265" i="2"/>
  <c r="L1265" i="2" s="1"/>
  <c r="M1265" i="2" s="1"/>
  <c r="K1264" i="2"/>
  <c r="J1264" i="2"/>
  <c r="L1264" i="2" s="1"/>
  <c r="M1264" i="2" s="1"/>
  <c r="K1263" i="2"/>
  <c r="J1263" i="2"/>
  <c r="L1263" i="2" s="1"/>
  <c r="M1263" i="2" s="1"/>
  <c r="K1262" i="2"/>
  <c r="J1262" i="2"/>
  <c r="L1262" i="2" s="1"/>
  <c r="M1262" i="2" s="1"/>
  <c r="K1261" i="2"/>
  <c r="J1261" i="2"/>
  <c r="L1261" i="2" s="1"/>
  <c r="M1261" i="2" s="1"/>
  <c r="K1260" i="2"/>
  <c r="J1260" i="2"/>
  <c r="K1259" i="2"/>
  <c r="J1259" i="2"/>
  <c r="L1259" i="2" s="1"/>
  <c r="M1259" i="2" s="1"/>
  <c r="K1258" i="2"/>
  <c r="J1258" i="2"/>
  <c r="L1258" i="2" s="1"/>
  <c r="M1258" i="2" s="1"/>
  <c r="K1257" i="2"/>
  <c r="J1257" i="2"/>
  <c r="L1257" i="2" s="1"/>
  <c r="M1257" i="2" s="1"/>
  <c r="K1256" i="2"/>
  <c r="J1256" i="2"/>
  <c r="L1256" i="2" s="1"/>
  <c r="M1256" i="2" s="1"/>
  <c r="K1255" i="2"/>
  <c r="J1255" i="2"/>
  <c r="K1254" i="2"/>
  <c r="J1254" i="2"/>
  <c r="L1254" i="2" s="1"/>
  <c r="M1254" i="2" s="1"/>
  <c r="K1253" i="2"/>
  <c r="J1253" i="2"/>
  <c r="L1253" i="2" s="1"/>
  <c r="M1253" i="2" s="1"/>
  <c r="K1252" i="2"/>
  <c r="J1252" i="2"/>
  <c r="K1251" i="2"/>
  <c r="J1251" i="2"/>
  <c r="L1251" i="2" s="1"/>
  <c r="M1251" i="2" s="1"/>
  <c r="K1250" i="2"/>
  <c r="J1250" i="2"/>
  <c r="K1249" i="2"/>
  <c r="J1249" i="2"/>
  <c r="L1249" i="2" s="1"/>
  <c r="M1249" i="2" s="1"/>
  <c r="K1248" i="2"/>
  <c r="J1248" i="2"/>
  <c r="L1248" i="2" s="1"/>
  <c r="M1248" i="2" s="1"/>
  <c r="K1247" i="2"/>
  <c r="J1247" i="2"/>
  <c r="L1247" i="2" s="1"/>
  <c r="M1247" i="2" s="1"/>
  <c r="K1246" i="2"/>
  <c r="J1246" i="2"/>
  <c r="L1246" i="2" s="1"/>
  <c r="M1246" i="2" s="1"/>
  <c r="K1245" i="2"/>
  <c r="J1245" i="2"/>
  <c r="L1245" i="2" s="1"/>
  <c r="M1245" i="2" s="1"/>
  <c r="K1244" i="2"/>
  <c r="J1244" i="2"/>
  <c r="K1243" i="2"/>
  <c r="J1243" i="2"/>
  <c r="L1243" i="2" s="1"/>
  <c r="M1243" i="2" s="1"/>
  <c r="K1242" i="2"/>
  <c r="J1242" i="2"/>
  <c r="L1242" i="2" s="1"/>
  <c r="M1242" i="2" s="1"/>
  <c r="K1241" i="2"/>
  <c r="J1241" i="2"/>
  <c r="L1241" i="2" s="1"/>
  <c r="M1241" i="2" s="1"/>
  <c r="K1240" i="2"/>
  <c r="J1240" i="2"/>
  <c r="K1239" i="2"/>
  <c r="J1239" i="2"/>
  <c r="L1239" i="2" s="1"/>
  <c r="M1239" i="2" s="1"/>
  <c r="K1238" i="2"/>
  <c r="J1238" i="2"/>
  <c r="K1237" i="2"/>
  <c r="J1237" i="2"/>
  <c r="L1237" i="2" s="1"/>
  <c r="M1237" i="2" s="1"/>
  <c r="K1236" i="2"/>
  <c r="J1236" i="2"/>
  <c r="L1236" i="2" s="1"/>
  <c r="M1236" i="2" s="1"/>
  <c r="K1235" i="2"/>
  <c r="J1235" i="2"/>
  <c r="L1235" i="2" s="1"/>
  <c r="M1235" i="2" s="1"/>
  <c r="K1234" i="2"/>
  <c r="J1234" i="2"/>
  <c r="L1234" i="2" s="1"/>
  <c r="M1234" i="2" s="1"/>
  <c r="K1233" i="2"/>
  <c r="J1233" i="2"/>
  <c r="L1233" i="2" s="1"/>
  <c r="M1233" i="2" s="1"/>
  <c r="K1232" i="2"/>
  <c r="J1232" i="2"/>
  <c r="L1232" i="2" s="1"/>
  <c r="M1232" i="2" s="1"/>
  <c r="K1231" i="2"/>
  <c r="J1231" i="2"/>
  <c r="L1231" i="2" s="1"/>
  <c r="M1231" i="2" s="1"/>
  <c r="K1230" i="2"/>
  <c r="J1230" i="2"/>
  <c r="L1230" i="2" s="1"/>
  <c r="M1230" i="2" s="1"/>
  <c r="K1229" i="2"/>
  <c r="J1229" i="2"/>
  <c r="L1229" i="2" s="1"/>
  <c r="M1229" i="2" s="1"/>
  <c r="K1228" i="2"/>
  <c r="J1228" i="2"/>
  <c r="L1228" i="2" s="1"/>
  <c r="M1228" i="2" s="1"/>
  <c r="K1227" i="2"/>
  <c r="J1227" i="2"/>
  <c r="L1227" i="2" s="1"/>
  <c r="M1227" i="2" s="1"/>
  <c r="K1226" i="2"/>
  <c r="J1226" i="2"/>
  <c r="L1226" i="2" s="1"/>
  <c r="M1226" i="2" s="1"/>
  <c r="K1225" i="2"/>
  <c r="J1225" i="2"/>
  <c r="L1225" i="2" s="1"/>
  <c r="M1225" i="2" s="1"/>
  <c r="K1224" i="2"/>
  <c r="J1224" i="2"/>
  <c r="L1224" i="2" s="1"/>
  <c r="M1224" i="2" s="1"/>
  <c r="K1223" i="2"/>
  <c r="J1223" i="2"/>
  <c r="L1223" i="2" s="1"/>
  <c r="M1223" i="2" s="1"/>
  <c r="K1222" i="2"/>
  <c r="J1222" i="2"/>
  <c r="L1222" i="2" s="1"/>
  <c r="M1222" i="2" s="1"/>
  <c r="K1221" i="2"/>
  <c r="J1221" i="2"/>
  <c r="L1221" i="2" s="1"/>
  <c r="M1221" i="2" s="1"/>
  <c r="K1220" i="2"/>
  <c r="J1220" i="2"/>
  <c r="L1220" i="2" s="1"/>
  <c r="M1220" i="2" s="1"/>
  <c r="K1219" i="2"/>
  <c r="J1219" i="2"/>
  <c r="L1219" i="2" s="1"/>
  <c r="M1219" i="2" s="1"/>
  <c r="K1218" i="2"/>
  <c r="J1218" i="2"/>
  <c r="K1217" i="2"/>
  <c r="J1217" i="2"/>
  <c r="L1217" i="2" s="1"/>
  <c r="M1217" i="2" s="1"/>
  <c r="K1216" i="2"/>
  <c r="J1216" i="2"/>
  <c r="L1216" i="2" s="1"/>
  <c r="M1216" i="2" s="1"/>
  <c r="K1215" i="2"/>
  <c r="J1215" i="2"/>
  <c r="L1215" i="2" s="1"/>
  <c r="M1215" i="2" s="1"/>
  <c r="K1214" i="2"/>
  <c r="J1214" i="2"/>
  <c r="K1213" i="2"/>
  <c r="J1213" i="2"/>
  <c r="L1213" i="2" s="1"/>
  <c r="M1213" i="2" s="1"/>
  <c r="K1212" i="2"/>
  <c r="J1212" i="2"/>
  <c r="L1212" i="2" s="1"/>
  <c r="M1212" i="2" s="1"/>
  <c r="K1211" i="2"/>
  <c r="J1211" i="2"/>
  <c r="L1211" i="2" s="1"/>
  <c r="M1211" i="2" s="1"/>
  <c r="K1210" i="2"/>
  <c r="J1210" i="2"/>
  <c r="L1210" i="2" s="1"/>
  <c r="M1210" i="2" s="1"/>
  <c r="K1209" i="2"/>
  <c r="J1209" i="2"/>
  <c r="L1209" i="2" s="1"/>
  <c r="M1209" i="2" s="1"/>
  <c r="K1208" i="2"/>
  <c r="J1208" i="2"/>
  <c r="L1208" i="2" s="1"/>
  <c r="M1208" i="2" s="1"/>
  <c r="K1207" i="2"/>
  <c r="J1207" i="2"/>
  <c r="L1207" i="2" s="1"/>
  <c r="M1207" i="2" s="1"/>
  <c r="K1206" i="2"/>
  <c r="J1206" i="2"/>
  <c r="L1206" i="2" s="1"/>
  <c r="M1206" i="2" s="1"/>
  <c r="K1205" i="2"/>
  <c r="J1205" i="2"/>
  <c r="L1205" i="2" s="1"/>
  <c r="M1205" i="2" s="1"/>
  <c r="K1204" i="2"/>
  <c r="J1204" i="2"/>
  <c r="L1204" i="2" s="1"/>
  <c r="M1204" i="2" s="1"/>
  <c r="K1203" i="2"/>
  <c r="J1203" i="2"/>
  <c r="L1203" i="2" s="1"/>
  <c r="M1203" i="2" s="1"/>
  <c r="K1202" i="2"/>
  <c r="J1202" i="2"/>
  <c r="L1202" i="2" s="1"/>
  <c r="M1202" i="2" s="1"/>
  <c r="K1201" i="2"/>
  <c r="J1201" i="2"/>
  <c r="K1200" i="2"/>
  <c r="J1200" i="2"/>
  <c r="L1200" i="2" s="1"/>
  <c r="M1200" i="2" s="1"/>
  <c r="K1199" i="2"/>
  <c r="J1199" i="2"/>
  <c r="L1199" i="2" s="1"/>
  <c r="M1199" i="2" s="1"/>
  <c r="K1198" i="2"/>
  <c r="J1198" i="2"/>
  <c r="L1198" i="2" s="1"/>
  <c r="M1198" i="2" s="1"/>
  <c r="K1197" i="2"/>
  <c r="J1197" i="2"/>
  <c r="L1197" i="2" s="1"/>
  <c r="M1197" i="2" s="1"/>
  <c r="K1196" i="2"/>
  <c r="J1196" i="2"/>
  <c r="L1196" i="2" s="1"/>
  <c r="M1196" i="2" s="1"/>
  <c r="K1195" i="2"/>
  <c r="J1195" i="2"/>
  <c r="L1195" i="2" s="1"/>
  <c r="M1195" i="2" s="1"/>
  <c r="K1194" i="2"/>
  <c r="J1194" i="2"/>
  <c r="L1194" i="2" s="1"/>
  <c r="M1194" i="2" s="1"/>
  <c r="K1193" i="2"/>
  <c r="J1193" i="2"/>
  <c r="L1193" i="2" s="1"/>
  <c r="M1193" i="2" s="1"/>
  <c r="K1192" i="2"/>
  <c r="J1192" i="2"/>
  <c r="L1192" i="2" s="1"/>
  <c r="M1192" i="2" s="1"/>
  <c r="K1191" i="2"/>
  <c r="J1191" i="2"/>
  <c r="L1191" i="2" s="1"/>
  <c r="M1191" i="2" s="1"/>
  <c r="K1190" i="2"/>
  <c r="J1190" i="2"/>
  <c r="L1190" i="2" s="1"/>
  <c r="M1190" i="2" s="1"/>
  <c r="K1189" i="2"/>
  <c r="J1189" i="2"/>
  <c r="L1189" i="2" s="1"/>
  <c r="M1189" i="2" s="1"/>
  <c r="K1188" i="2"/>
  <c r="J1188" i="2"/>
  <c r="L1188" i="2" s="1"/>
  <c r="M1188" i="2" s="1"/>
  <c r="K1187" i="2"/>
  <c r="J1187" i="2"/>
  <c r="L1187" i="2" s="1"/>
  <c r="M1187" i="2" s="1"/>
  <c r="K1186" i="2"/>
  <c r="J1186" i="2"/>
  <c r="K1185" i="2"/>
  <c r="J1185" i="2"/>
  <c r="L1185" i="2" s="1"/>
  <c r="M1185" i="2" s="1"/>
  <c r="K1184" i="2"/>
  <c r="J1184" i="2"/>
  <c r="L1184" i="2" s="1"/>
  <c r="M1184" i="2" s="1"/>
  <c r="K1183" i="2"/>
  <c r="J1183" i="2"/>
  <c r="L1183" i="2" s="1"/>
  <c r="M1183" i="2" s="1"/>
  <c r="K1182" i="2"/>
  <c r="J1182" i="2"/>
  <c r="K1181" i="2"/>
  <c r="J1181" i="2"/>
  <c r="L1181" i="2" s="1"/>
  <c r="M1181" i="2" s="1"/>
  <c r="K1180" i="2"/>
  <c r="J1180" i="2"/>
  <c r="L1180" i="2" s="1"/>
  <c r="M1180" i="2" s="1"/>
  <c r="K1179" i="2"/>
  <c r="J1179" i="2"/>
  <c r="L1179" i="2" s="1"/>
  <c r="M1179" i="2" s="1"/>
  <c r="K1178" i="2"/>
  <c r="J1178" i="2"/>
  <c r="L1178" i="2" s="1"/>
  <c r="M1178" i="2" s="1"/>
  <c r="K1177" i="2"/>
  <c r="J1177" i="2"/>
  <c r="L1177" i="2" s="1"/>
  <c r="M1177" i="2" s="1"/>
  <c r="K1176" i="2"/>
  <c r="J1176" i="2"/>
  <c r="L1176" i="2" s="1"/>
  <c r="M1176" i="2" s="1"/>
  <c r="K1175" i="2"/>
  <c r="J1175" i="2"/>
  <c r="L1175" i="2" s="1"/>
  <c r="M1175" i="2" s="1"/>
  <c r="K1174" i="2"/>
  <c r="J1174" i="2"/>
  <c r="L1174" i="2" s="1"/>
  <c r="M1174" i="2" s="1"/>
  <c r="K1173" i="2"/>
  <c r="J1173" i="2"/>
  <c r="L1173" i="2" s="1"/>
  <c r="M1173" i="2" s="1"/>
  <c r="K1172" i="2"/>
  <c r="J1172" i="2"/>
  <c r="L1172" i="2" s="1"/>
  <c r="M1172" i="2" s="1"/>
  <c r="K1171" i="2"/>
  <c r="J1171" i="2"/>
  <c r="L1171" i="2" s="1"/>
  <c r="M1171" i="2" s="1"/>
  <c r="K1170" i="2"/>
  <c r="J1170" i="2"/>
  <c r="L1170" i="2" s="1"/>
  <c r="M1170" i="2" s="1"/>
  <c r="K1169" i="2"/>
  <c r="J1169" i="2"/>
  <c r="L1169" i="2" s="1"/>
  <c r="M1169" i="2" s="1"/>
  <c r="K1168" i="2"/>
  <c r="J1168" i="2"/>
  <c r="L1168" i="2" s="1"/>
  <c r="M1168" i="2" s="1"/>
  <c r="K1167" i="2"/>
  <c r="J1167" i="2"/>
  <c r="L1167" i="2" s="1"/>
  <c r="M1167" i="2" s="1"/>
  <c r="K1166" i="2"/>
  <c r="J1166" i="2"/>
  <c r="L1166" i="2" s="1"/>
  <c r="M1166" i="2" s="1"/>
  <c r="K1165" i="2"/>
  <c r="J1165" i="2"/>
  <c r="L1165" i="2" s="1"/>
  <c r="M1165" i="2" s="1"/>
  <c r="K1164" i="2"/>
  <c r="J1164" i="2"/>
  <c r="L1164" i="2" s="1"/>
  <c r="M1164" i="2" s="1"/>
  <c r="K1163" i="2"/>
  <c r="J1163" i="2"/>
  <c r="K1162" i="2"/>
  <c r="J1162" i="2"/>
  <c r="L1162" i="2" s="1"/>
  <c r="M1162" i="2" s="1"/>
  <c r="K1161" i="2"/>
  <c r="J1161" i="2"/>
  <c r="L1161" i="2" s="1"/>
  <c r="M1161" i="2" s="1"/>
  <c r="K1160" i="2"/>
  <c r="J1160" i="2"/>
  <c r="L1160" i="2" s="1"/>
  <c r="M1160" i="2" s="1"/>
  <c r="K1159" i="2"/>
  <c r="J1159" i="2"/>
  <c r="L1159" i="2" s="1"/>
  <c r="M1159" i="2" s="1"/>
  <c r="K1158" i="2"/>
  <c r="J1158" i="2"/>
  <c r="L1158" i="2" s="1"/>
  <c r="M1158" i="2" s="1"/>
  <c r="K1157" i="2"/>
  <c r="J1157" i="2"/>
  <c r="L1157" i="2" s="1"/>
  <c r="M1157" i="2" s="1"/>
  <c r="K1156" i="2"/>
  <c r="J1156" i="2"/>
  <c r="L1156" i="2" s="1"/>
  <c r="M1156" i="2" s="1"/>
  <c r="K1155" i="2"/>
  <c r="J1155" i="2"/>
  <c r="L1155" i="2" s="1"/>
  <c r="M1155" i="2" s="1"/>
  <c r="K1154" i="2"/>
  <c r="J1154" i="2"/>
  <c r="L1154" i="2" s="1"/>
  <c r="M1154" i="2" s="1"/>
  <c r="K1153" i="2"/>
  <c r="J1153" i="2"/>
  <c r="L1153" i="2" s="1"/>
  <c r="M1153" i="2" s="1"/>
  <c r="K1152" i="2"/>
  <c r="J1152" i="2"/>
  <c r="L1152" i="2" s="1"/>
  <c r="M1152" i="2" s="1"/>
  <c r="K1151" i="2"/>
  <c r="J1151" i="2"/>
  <c r="L1151" i="2" s="1"/>
  <c r="M1151" i="2" s="1"/>
  <c r="K1150" i="2"/>
  <c r="J1150" i="2"/>
  <c r="K1149" i="2"/>
  <c r="J1149" i="2"/>
  <c r="L1149" i="2" s="1"/>
  <c r="M1149" i="2" s="1"/>
  <c r="K1148" i="2"/>
  <c r="J1148" i="2"/>
  <c r="L1148" i="2" s="1"/>
  <c r="M1148" i="2" s="1"/>
  <c r="K1147" i="2"/>
  <c r="J1147" i="2"/>
  <c r="L1147" i="2" s="1"/>
  <c r="M1147" i="2" s="1"/>
  <c r="K1146" i="2"/>
  <c r="J1146" i="2"/>
  <c r="K1145" i="2"/>
  <c r="J1145" i="2"/>
  <c r="K1144" i="2"/>
  <c r="J1144" i="2"/>
  <c r="L1144" i="2" s="1"/>
  <c r="M1144" i="2" s="1"/>
  <c r="K1143" i="2"/>
  <c r="J1143" i="2"/>
  <c r="L1143" i="2" s="1"/>
  <c r="M1143" i="2" s="1"/>
  <c r="K1142" i="2"/>
  <c r="J1142" i="2"/>
  <c r="L1142" i="2" s="1"/>
  <c r="M1142" i="2" s="1"/>
  <c r="K1141" i="2"/>
  <c r="J1141" i="2"/>
  <c r="L1141" i="2" s="1"/>
  <c r="M1141" i="2" s="1"/>
  <c r="K1140" i="2"/>
  <c r="J1140" i="2"/>
  <c r="L1140" i="2" s="1"/>
  <c r="M1140" i="2" s="1"/>
  <c r="K1139" i="2"/>
  <c r="J1139" i="2"/>
  <c r="L1139" i="2" s="1"/>
  <c r="M1139" i="2" s="1"/>
  <c r="K1138" i="2"/>
  <c r="J1138" i="2"/>
  <c r="L1138" i="2" s="1"/>
  <c r="M1138" i="2" s="1"/>
  <c r="K1137" i="2"/>
  <c r="J1137" i="2"/>
  <c r="L1137" i="2" s="1"/>
  <c r="M1137" i="2" s="1"/>
  <c r="K1136" i="2"/>
  <c r="J1136" i="2"/>
  <c r="L1136" i="2" s="1"/>
  <c r="M1136" i="2" s="1"/>
  <c r="K1135" i="2"/>
  <c r="J1135" i="2"/>
  <c r="L1135" i="2" s="1"/>
  <c r="M1135" i="2" s="1"/>
  <c r="K1134" i="2"/>
  <c r="J1134" i="2"/>
  <c r="L1134" i="2" s="1"/>
  <c r="M1134" i="2" s="1"/>
  <c r="K1133" i="2"/>
  <c r="J1133" i="2"/>
  <c r="L1133" i="2" s="1"/>
  <c r="M1133" i="2" s="1"/>
  <c r="K1132" i="2"/>
  <c r="J1132" i="2"/>
  <c r="L1132" i="2" s="1"/>
  <c r="M1132" i="2" s="1"/>
  <c r="K1131" i="2"/>
  <c r="J1131" i="2"/>
  <c r="L1131" i="2" s="1"/>
  <c r="M1131" i="2" s="1"/>
  <c r="K1130" i="2"/>
  <c r="J1130" i="2"/>
  <c r="L1130" i="2" s="1"/>
  <c r="K1129" i="2"/>
  <c r="J1129" i="2"/>
  <c r="L1129" i="2" s="1"/>
  <c r="M1129" i="2" s="1"/>
  <c r="K1128" i="2"/>
  <c r="J1128" i="2"/>
  <c r="L1128" i="2" s="1"/>
  <c r="M1128" i="2" s="1"/>
  <c r="K1127" i="2"/>
  <c r="J1127" i="2"/>
  <c r="K1126" i="2"/>
  <c r="J1126" i="2"/>
  <c r="L1126" i="2" s="1"/>
  <c r="M1126" i="2" s="1"/>
  <c r="K1125" i="2"/>
  <c r="J1125" i="2"/>
  <c r="L1125" i="2" s="1"/>
  <c r="M1125" i="2" s="1"/>
  <c r="K1124" i="2"/>
  <c r="J1124" i="2"/>
  <c r="L1124" i="2" s="1"/>
  <c r="M1124" i="2" s="1"/>
  <c r="K1123" i="2"/>
  <c r="J1123" i="2"/>
  <c r="L1123" i="2" s="1"/>
  <c r="M1123" i="2" s="1"/>
  <c r="K1122" i="2"/>
  <c r="J1122" i="2"/>
  <c r="K1121" i="2"/>
  <c r="J1121" i="2"/>
  <c r="L1121" i="2" s="1"/>
  <c r="M1121" i="2" s="1"/>
  <c r="K1120" i="2"/>
  <c r="J1120" i="2"/>
  <c r="L1120" i="2" s="1"/>
  <c r="M1120" i="2" s="1"/>
  <c r="K1119" i="2"/>
  <c r="J1119" i="2"/>
  <c r="L1119" i="2" s="1"/>
  <c r="M1119" i="2" s="1"/>
  <c r="K1118" i="2"/>
  <c r="J1118" i="2"/>
  <c r="L1118" i="2" s="1"/>
  <c r="M1118" i="2" s="1"/>
  <c r="K1117" i="2"/>
  <c r="J1117" i="2"/>
  <c r="L1117" i="2" s="1"/>
  <c r="M1117" i="2" s="1"/>
  <c r="K1116" i="2"/>
  <c r="J1116" i="2"/>
  <c r="L1116" i="2" s="1"/>
  <c r="M1116" i="2" s="1"/>
  <c r="K1115" i="2"/>
  <c r="J1115" i="2"/>
  <c r="L1115" i="2" s="1"/>
  <c r="M1115" i="2" s="1"/>
  <c r="K1114" i="2"/>
  <c r="J1114" i="2"/>
  <c r="L1114" i="2" s="1"/>
  <c r="M1114" i="2" s="1"/>
  <c r="K1113" i="2"/>
  <c r="J1113" i="2"/>
  <c r="L1113" i="2" s="1"/>
  <c r="M1113" i="2" s="1"/>
  <c r="K1112" i="2"/>
  <c r="J1112" i="2"/>
  <c r="L1112" i="2" s="1"/>
  <c r="M1112" i="2" s="1"/>
  <c r="K1111" i="2"/>
  <c r="J1111" i="2"/>
  <c r="L1111" i="2" s="1"/>
  <c r="M1111" i="2" s="1"/>
  <c r="K1110" i="2"/>
  <c r="J1110" i="2"/>
  <c r="K1109" i="2"/>
  <c r="J1109" i="2"/>
  <c r="L1109" i="2" s="1"/>
  <c r="M1109" i="2" s="1"/>
  <c r="K1108" i="2"/>
  <c r="J1108" i="2"/>
  <c r="L1108" i="2" s="1"/>
  <c r="M1108" i="2" s="1"/>
  <c r="K1107" i="2"/>
  <c r="J1107" i="2"/>
  <c r="L1107" i="2" s="1"/>
  <c r="M1107" i="2" s="1"/>
  <c r="K1106" i="2"/>
  <c r="J1106" i="2"/>
  <c r="L1106" i="2" s="1"/>
  <c r="M1106" i="2" s="1"/>
  <c r="K1105" i="2"/>
  <c r="J1105" i="2"/>
  <c r="L1105" i="2" s="1"/>
  <c r="M1105" i="2" s="1"/>
  <c r="K1104" i="2"/>
  <c r="J1104" i="2"/>
  <c r="L1104" i="2" s="1"/>
  <c r="M1104" i="2" s="1"/>
  <c r="K1103" i="2"/>
  <c r="J1103" i="2"/>
  <c r="L1103" i="2" s="1"/>
  <c r="M1103" i="2" s="1"/>
  <c r="K1102" i="2"/>
  <c r="J1102" i="2"/>
  <c r="L1102" i="2" s="1"/>
  <c r="M1102" i="2" s="1"/>
  <c r="K1101" i="2"/>
  <c r="J1101" i="2"/>
  <c r="L1101" i="2" s="1"/>
  <c r="M1101" i="2" s="1"/>
  <c r="K1100" i="2"/>
  <c r="J1100" i="2"/>
  <c r="L1100" i="2" s="1"/>
  <c r="M1100" i="2" s="1"/>
  <c r="K1099" i="2"/>
  <c r="J1099" i="2"/>
  <c r="L1099" i="2" s="1"/>
  <c r="M1099" i="2" s="1"/>
  <c r="K1098" i="2"/>
  <c r="J1098" i="2"/>
  <c r="L1098" i="2" s="1"/>
  <c r="M1098" i="2" s="1"/>
  <c r="K1097" i="2"/>
  <c r="J1097" i="2"/>
  <c r="L1097" i="2" s="1"/>
  <c r="M1097" i="2" s="1"/>
  <c r="K1096" i="2"/>
  <c r="J1096" i="2"/>
  <c r="L1096" i="2" s="1"/>
  <c r="M1096" i="2" s="1"/>
  <c r="K1095" i="2"/>
  <c r="J1095" i="2"/>
  <c r="L1095" i="2" s="1"/>
  <c r="M1095" i="2" s="1"/>
  <c r="K1094" i="2"/>
  <c r="J1094" i="2"/>
  <c r="L1094" i="2" s="1"/>
  <c r="M1094" i="2" s="1"/>
  <c r="K1093" i="2"/>
  <c r="J1093" i="2"/>
  <c r="L1093" i="2" s="1"/>
  <c r="M1093" i="2" s="1"/>
  <c r="K1092" i="2"/>
  <c r="J1092" i="2"/>
  <c r="L1092" i="2" s="1"/>
  <c r="M1092" i="2" s="1"/>
  <c r="K1091" i="2"/>
  <c r="J1091" i="2"/>
  <c r="L1091" i="2" s="1"/>
  <c r="M1091" i="2" s="1"/>
  <c r="K1090" i="2"/>
  <c r="J1090" i="2"/>
  <c r="K1089" i="2"/>
  <c r="J1089" i="2"/>
  <c r="L1089" i="2" s="1"/>
  <c r="M1089" i="2" s="1"/>
  <c r="K1088" i="2"/>
  <c r="J1088" i="2"/>
  <c r="L1088" i="2" s="1"/>
  <c r="M1088" i="2" s="1"/>
  <c r="K1087" i="2"/>
  <c r="J1087" i="2"/>
  <c r="L1087" i="2" s="1"/>
  <c r="M1087" i="2" s="1"/>
  <c r="K1086" i="2"/>
  <c r="J1086" i="2"/>
  <c r="K1085" i="2"/>
  <c r="J1085" i="2"/>
  <c r="L1085" i="2" s="1"/>
  <c r="M1085" i="2" s="1"/>
  <c r="K1084" i="2"/>
  <c r="J1084" i="2"/>
  <c r="L1084" i="2" s="1"/>
  <c r="M1084" i="2" s="1"/>
  <c r="K1083" i="2"/>
  <c r="J1083" i="2"/>
  <c r="L1083" i="2" s="1"/>
  <c r="M1083" i="2" s="1"/>
  <c r="K1082" i="2"/>
  <c r="J1082" i="2"/>
  <c r="L1082" i="2" s="1"/>
  <c r="M1082" i="2" s="1"/>
  <c r="K1081" i="2"/>
  <c r="J1081" i="2"/>
  <c r="L1081" i="2" s="1"/>
  <c r="M1081" i="2" s="1"/>
  <c r="K1080" i="2"/>
  <c r="J1080" i="2"/>
  <c r="L1080" i="2" s="1"/>
  <c r="M1080" i="2" s="1"/>
  <c r="K1079" i="2"/>
  <c r="J1079" i="2"/>
  <c r="L1079" i="2" s="1"/>
  <c r="M1079" i="2" s="1"/>
  <c r="K1078" i="2"/>
  <c r="J1078" i="2"/>
  <c r="L1078" i="2" s="1"/>
  <c r="M1078" i="2" s="1"/>
  <c r="K1077" i="2"/>
  <c r="J1077" i="2"/>
  <c r="L1077" i="2" s="1"/>
  <c r="M1077" i="2" s="1"/>
  <c r="K1076" i="2"/>
  <c r="J1076" i="2"/>
  <c r="L1076" i="2" s="1"/>
  <c r="M1076" i="2" s="1"/>
  <c r="K1075" i="2"/>
  <c r="J1075" i="2"/>
  <c r="L1075" i="2" s="1"/>
  <c r="M1075" i="2" s="1"/>
  <c r="K1074" i="2"/>
  <c r="J1074" i="2"/>
  <c r="L1074" i="2" s="1"/>
  <c r="M1074" i="2" s="1"/>
  <c r="K1073" i="2"/>
  <c r="J1073" i="2"/>
  <c r="L1073" i="2" s="1"/>
  <c r="M1073" i="2" s="1"/>
  <c r="K1072" i="2"/>
  <c r="J1072" i="2"/>
  <c r="L1072" i="2" s="1"/>
  <c r="M1072" i="2" s="1"/>
  <c r="K1071" i="2"/>
  <c r="J1071" i="2"/>
  <c r="L1071" i="2" s="1"/>
  <c r="M1071" i="2" s="1"/>
  <c r="K1070" i="2"/>
  <c r="J1070" i="2"/>
  <c r="L1070" i="2" s="1"/>
  <c r="M1070" i="2" s="1"/>
  <c r="K1069" i="2"/>
  <c r="J1069" i="2"/>
  <c r="L1069" i="2" s="1"/>
  <c r="M1069" i="2" s="1"/>
  <c r="K1068" i="2"/>
  <c r="J1068" i="2"/>
  <c r="L1068" i="2" s="1"/>
  <c r="M1068" i="2" s="1"/>
  <c r="K1067" i="2"/>
  <c r="J1067" i="2"/>
  <c r="L1067" i="2" s="1"/>
  <c r="M1067" i="2" s="1"/>
  <c r="K1066" i="2"/>
  <c r="J1066" i="2"/>
  <c r="K1065" i="2"/>
  <c r="J1065" i="2"/>
  <c r="L1065" i="2" s="1"/>
  <c r="M1065" i="2" s="1"/>
  <c r="K1064" i="2"/>
  <c r="J1064" i="2"/>
  <c r="L1064" i="2" s="1"/>
  <c r="M1064" i="2" s="1"/>
  <c r="K1063" i="2"/>
  <c r="J1063" i="2"/>
  <c r="L1063" i="2" s="1"/>
  <c r="M1063" i="2" s="1"/>
  <c r="K1062" i="2"/>
  <c r="J1062" i="2"/>
  <c r="L1062" i="2" s="1"/>
  <c r="M1062" i="2" s="1"/>
  <c r="K1061" i="2"/>
  <c r="J1061" i="2"/>
  <c r="L1061" i="2" s="1"/>
  <c r="M1061" i="2" s="1"/>
  <c r="K1060" i="2"/>
  <c r="J1060" i="2"/>
  <c r="L1060" i="2" s="1"/>
  <c r="M1060" i="2" s="1"/>
  <c r="K1059" i="2"/>
  <c r="J1059" i="2"/>
  <c r="L1059" i="2" s="1"/>
  <c r="M1059" i="2" s="1"/>
  <c r="K1058" i="2"/>
  <c r="J1058" i="2"/>
  <c r="L1058" i="2" s="1"/>
  <c r="M1058" i="2" s="1"/>
  <c r="K1057" i="2"/>
  <c r="J1057" i="2"/>
  <c r="L1057" i="2" s="1"/>
  <c r="M1057" i="2" s="1"/>
  <c r="K1056" i="2"/>
  <c r="J1056" i="2"/>
  <c r="L1056" i="2" s="1"/>
  <c r="M1056" i="2" s="1"/>
  <c r="K1055" i="2"/>
  <c r="J1055" i="2"/>
  <c r="L1055" i="2" s="1"/>
  <c r="M1055" i="2" s="1"/>
  <c r="K1054" i="2"/>
  <c r="J1054" i="2"/>
  <c r="L1054" i="2" s="1"/>
  <c r="M1054" i="2" s="1"/>
  <c r="K1053" i="2"/>
  <c r="J1053" i="2"/>
  <c r="L1053" i="2" s="1"/>
  <c r="M1053" i="2" s="1"/>
  <c r="K1052" i="2"/>
  <c r="J1052" i="2"/>
  <c r="L1052" i="2" s="1"/>
  <c r="M1052" i="2" s="1"/>
  <c r="K1051" i="2"/>
  <c r="J1051" i="2"/>
  <c r="L1051" i="2" s="1"/>
  <c r="M1051" i="2" s="1"/>
  <c r="K1050" i="2"/>
  <c r="J1050" i="2"/>
  <c r="K1049" i="2"/>
  <c r="J1049" i="2"/>
  <c r="L1049" i="2" s="1"/>
  <c r="M1049" i="2" s="1"/>
  <c r="K1048" i="2"/>
  <c r="J1048" i="2"/>
  <c r="L1048" i="2" s="1"/>
  <c r="M1048" i="2" s="1"/>
  <c r="K1047" i="2"/>
  <c r="J1047" i="2"/>
  <c r="L1047" i="2" s="1"/>
  <c r="M1047" i="2" s="1"/>
  <c r="K1046" i="2"/>
  <c r="J1046" i="2"/>
  <c r="K1045" i="2"/>
  <c r="J1045" i="2"/>
  <c r="L1045" i="2" s="1"/>
  <c r="M1045" i="2" s="1"/>
  <c r="K1044" i="2"/>
  <c r="J1044" i="2"/>
  <c r="L1044" i="2" s="1"/>
  <c r="M1044" i="2" s="1"/>
  <c r="K1043" i="2"/>
  <c r="J1043" i="2"/>
  <c r="L1043" i="2" s="1"/>
  <c r="M1043" i="2" s="1"/>
  <c r="K1042" i="2"/>
  <c r="J1042" i="2"/>
  <c r="L1042" i="2" s="1"/>
  <c r="M1042" i="2" s="1"/>
  <c r="K1041" i="2"/>
  <c r="J1041" i="2"/>
  <c r="L1041" i="2" s="1"/>
  <c r="M1041" i="2" s="1"/>
  <c r="K1040" i="2"/>
  <c r="J1040" i="2"/>
  <c r="L1040" i="2" s="1"/>
  <c r="M1040" i="2" s="1"/>
  <c r="K1039" i="2"/>
  <c r="J1039" i="2"/>
  <c r="L1039" i="2" s="1"/>
  <c r="M1039" i="2" s="1"/>
  <c r="K1038" i="2"/>
  <c r="J1038" i="2"/>
  <c r="L1038" i="2" s="1"/>
  <c r="M1038" i="2" s="1"/>
  <c r="K1037" i="2"/>
  <c r="J1037" i="2"/>
  <c r="L1037" i="2" s="1"/>
  <c r="M1037" i="2" s="1"/>
  <c r="K1036" i="2"/>
  <c r="J1036" i="2"/>
  <c r="L1036" i="2" s="1"/>
  <c r="M1036" i="2" s="1"/>
  <c r="K1035" i="2"/>
  <c r="J1035" i="2"/>
  <c r="L1035" i="2" s="1"/>
  <c r="M1035" i="2" s="1"/>
  <c r="K1034" i="2"/>
  <c r="J1034" i="2"/>
  <c r="L1034" i="2" s="1"/>
  <c r="M1034" i="2" s="1"/>
  <c r="K1033" i="2"/>
  <c r="J1033" i="2"/>
  <c r="L1033" i="2" s="1"/>
  <c r="M1033" i="2" s="1"/>
  <c r="K1032" i="2"/>
  <c r="J1032" i="2"/>
  <c r="L1032" i="2" s="1"/>
  <c r="M1032" i="2" s="1"/>
  <c r="K1031" i="2"/>
  <c r="J1031" i="2"/>
  <c r="L1031" i="2" s="1"/>
  <c r="M1031" i="2" s="1"/>
  <c r="K1030" i="2"/>
  <c r="J1030" i="2"/>
  <c r="K1029" i="2"/>
  <c r="J1029" i="2"/>
  <c r="L1029" i="2" s="1"/>
  <c r="M1029" i="2" s="1"/>
  <c r="K1028" i="2"/>
  <c r="J1028" i="2"/>
  <c r="L1028" i="2" s="1"/>
  <c r="M1028" i="2" s="1"/>
  <c r="K1027" i="2"/>
  <c r="J1027" i="2"/>
  <c r="L1027" i="2" s="1"/>
  <c r="M1027" i="2" s="1"/>
  <c r="K1026" i="2"/>
  <c r="J1026" i="2"/>
  <c r="L1026" i="2" s="1"/>
  <c r="M1026" i="2" s="1"/>
  <c r="K1025" i="2"/>
  <c r="J1025" i="2"/>
  <c r="L1025" i="2" s="1"/>
  <c r="M1025" i="2" s="1"/>
  <c r="K1024" i="2"/>
  <c r="J1024" i="2"/>
  <c r="L1024" i="2" s="1"/>
  <c r="M1024" i="2" s="1"/>
  <c r="K1023" i="2"/>
  <c r="J1023" i="2"/>
  <c r="L1023" i="2" s="1"/>
  <c r="M1023" i="2" s="1"/>
  <c r="K1022" i="2"/>
  <c r="J1022" i="2"/>
  <c r="L1022" i="2" s="1"/>
  <c r="M1022" i="2" s="1"/>
  <c r="K1021" i="2"/>
  <c r="J1021" i="2"/>
  <c r="L1021" i="2" s="1"/>
  <c r="M1021" i="2" s="1"/>
  <c r="K1020" i="2"/>
  <c r="J1020" i="2"/>
  <c r="L1020" i="2" s="1"/>
  <c r="M1020" i="2" s="1"/>
  <c r="K1019" i="2"/>
  <c r="J1019" i="2"/>
  <c r="L1019" i="2" s="1"/>
  <c r="M1019" i="2" s="1"/>
  <c r="K1018" i="2"/>
  <c r="J1018" i="2"/>
  <c r="L1018" i="2" s="1"/>
  <c r="M1018" i="2" s="1"/>
  <c r="K1017" i="2"/>
  <c r="J1017" i="2"/>
  <c r="L1017" i="2" s="1"/>
  <c r="M1017" i="2" s="1"/>
  <c r="K1016" i="2"/>
  <c r="J1016" i="2"/>
  <c r="L1016" i="2" s="1"/>
  <c r="M1016" i="2" s="1"/>
  <c r="K1015" i="2"/>
  <c r="J1015" i="2"/>
  <c r="L1015" i="2" s="1"/>
  <c r="M1015" i="2" s="1"/>
  <c r="K1014" i="2"/>
  <c r="J1014" i="2"/>
  <c r="K1013" i="2"/>
  <c r="J1013" i="2"/>
  <c r="L1013" i="2" s="1"/>
  <c r="M1013" i="2" s="1"/>
  <c r="K1012" i="2"/>
  <c r="J1012" i="2"/>
  <c r="L1012" i="2" s="1"/>
  <c r="M1012" i="2" s="1"/>
  <c r="K1011" i="2"/>
  <c r="J1011" i="2"/>
  <c r="L1011" i="2" s="1"/>
  <c r="M1011" i="2" s="1"/>
  <c r="K1010" i="2"/>
  <c r="J1010" i="2"/>
  <c r="K1009" i="2"/>
  <c r="J1009" i="2"/>
  <c r="K1008" i="2"/>
  <c r="J1008" i="2"/>
  <c r="L1008" i="2" s="1"/>
  <c r="M1008" i="2" s="1"/>
  <c r="K1007" i="2"/>
  <c r="J1007" i="2"/>
  <c r="L1007" i="2" s="1"/>
  <c r="M1007" i="2" s="1"/>
  <c r="K1006" i="2"/>
  <c r="J1006" i="2"/>
  <c r="L1006" i="2" s="1"/>
  <c r="M1006" i="2" s="1"/>
  <c r="K1005" i="2"/>
  <c r="J1005" i="2"/>
  <c r="L1005" i="2" s="1"/>
  <c r="M1005" i="2" s="1"/>
  <c r="K1004" i="2"/>
  <c r="J1004" i="2"/>
  <c r="L1004" i="2" s="1"/>
  <c r="M1004" i="2" s="1"/>
  <c r="K1003" i="2"/>
  <c r="J1003" i="2"/>
  <c r="L1003" i="2" s="1"/>
  <c r="M1003" i="2" s="1"/>
  <c r="K1002" i="2"/>
  <c r="J1002" i="2"/>
  <c r="L1002" i="2" s="1"/>
  <c r="M1002" i="2" s="1"/>
  <c r="K1001" i="2"/>
  <c r="J1001" i="2"/>
  <c r="L1001" i="2" s="1"/>
  <c r="M1001" i="2" s="1"/>
  <c r="K1000" i="2"/>
  <c r="J1000" i="2"/>
  <c r="L1000" i="2" s="1"/>
  <c r="M1000" i="2" s="1"/>
  <c r="K999" i="2"/>
  <c r="J999" i="2"/>
  <c r="L999" i="2" s="1"/>
  <c r="M999" i="2" s="1"/>
  <c r="K998" i="2"/>
  <c r="J998" i="2"/>
  <c r="L998" i="2" s="1"/>
  <c r="M998" i="2" s="1"/>
  <c r="K997" i="2"/>
  <c r="J997" i="2"/>
  <c r="L997" i="2" s="1"/>
  <c r="M997" i="2" s="1"/>
  <c r="K996" i="2"/>
  <c r="J996" i="2"/>
  <c r="L996" i="2" s="1"/>
  <c r="M996" i="2" s="1"/>
  <c r="K995" i="2"/>
  <c r="J995" i="2"/>
  <c r="L995" i="2" s="1"/>
  <c r="M995" i="2" s="1"/>
  <c r="K994" i="2"/>
  <c r="J994" i="2"/>
  <c r="L994" i="2" s="1"/>
  <c r="M994" i="2" s="1"/>
  <c r="K993" i="2"/>
  <c r="J993" i="2"/>
  <c r="L993" i="2" s="1"/>
  <c r="M993" i="2" s="1"/>
  <c r="K992" i="2"/>
  <c r="J992" i="2"/>
  <c r="L992" i="2" s="1"/>
  <c r="M992" i="2" s="1"/>
  <c r="K991" i="2"/>
  <c r="J991" i="2"/>
  <c r="L991" i="2" s="1"/>
  <c r="M991" i="2" s="1"/>
  <c r="K990" i="2"/>
  <c r="J990" i="2"/>
  <c r="K989" i="2"/>
  <c r="J989" i="2"/>
  <c r="L989" i="2" s="1"/>
  <c r="M989" i="2" s="1"/>
  <c r="K988" i="2"/>
  <c r="J988" i="2"/>
  <c r="L988" i="2" s="1"/>
  <c r="M988" i="2" s="1"/>
  <c r="K987" i="2"/>
  <c r="J987" i="2"/>
  <c r="L987" i="2" s="1"/>
  <c r="M987" i="2" s="1"/>
  <c r="K986" i="2"/>
  <c r="J986" i="2"/>
  <c r="L986" i="2" s="1"/>
  <c r="M986" i="2" s="1"/>
  <c r="K985" i="2"/>
  <c r="J985" i="2"/>
  <c r="L985" i="2" s="1"/>
  <c r="M985" i="2" s="1"/>
  <c r="K984" i="2"/>
  <c r="J984" i="2"/>
  <c r="L984" i="2" s="1"/>
  <c r="M984" i="2" s="1"/>
  <c r="K983" i="2"/>
  <c r="J983" i="2"/>
  <c r="L983" i="2" s="1"/>
  <c r="M983" i="2" s="1"/>
  <c r="K982" i="2"/>
  <c r="J982" i="2"/>
  <c r="L982" i="2" s="1"/>
  <c r="M982" i="2" s="1"/>
  <c r="K981" i="2"/>
  <c r="J981" i="2"/>
  <c r="L981" i="2" s="1"/>
  <c r="M981" i="2" s="1"/>
  <c r="K980" i="2"/>
  <c r="J980" i="2"/>
  <c r="L980" i="2" s="1"/>
  <c r="M980" i="2" s="1"/>
  <c r="K979" i="2"/>
  <c r="J979" i="2"/>
  <c r="L979" i="2" s="1"/>
  <c r="M979" i="2" s="1"/>
  <c r="K978" i="2"/>
  <c r="J978" i="2"/>
  <c r="L978" i="2" s="1"/>
  <c r="M978" i="2" s="1"/>
  <c r="K977" i="2"/>
  <c r="J977" i="2"/>
  <c r="L977" i="2" s="1"/>
  <c r="M977" i="2" s="1"/>
  <c r="K976" i="2"/>
  <c r="J976" i="2"/>
  <c r="L976" i="2" s="1"/>
  <c r="M976" i="2" s="1"/>
  <c r="K975" i="2"/>
  <c r="J975" i="2"/>
  <c r="L975" i="2" s="1"/>
  <c r="M975" i="2" s="1"/>
  <c r="K974" i="2"/>
  <c r="J974" i="2"/>
  <c r="L974" i="2" s="1"/>
  <c r="M974" i="2" s="1"/>
  <c r="K973" i="2"/>
  <c r="J973" i="2"/>
  <c r="L973" i="2" s="1"/>
  <c r="M973" i="2" s="1"/>
  <c r="K972" i="2"/>
  <c r="J972" i="2"/>
  <c r="L972" i="2" s="1"/>
  <c r="M972" i="2" s="1"/>
  <c r="K971" i="2"/>
  <c r="J971" i="2"/>
  <c r="L971" i="2" s="1"/>
  <c r="M971" i="2" s="1"/>
  <c r="K970" i="2"/>
  <c r="J970" i="2"/>
  <c r="L970" i="2" s="1"/>
  <c r="M970" i="2" s="1"/>
  <c r="K969" i="2"/>
  <c r="J969" i="2"/>
  <c r="L969" i="2" s="1"/>
  <c r="M969" i="2" s="1"/>
  <c r="K968" i="2"/>
  <c r="J968" i="2"/>
  <c r="L968" i="2" s="1"/>
  <c r="M968" i="2" s="1"/>
  <c r="K967" i="2"/>
  <c r="J967" i="2"/>
  <c r="K966" i="2"/>
  <c r="J966" i="2"/>
  <c r="L966" i="2" s="1"/>
  <c r="M966" i="2" s="1"/>
  <c r="K965" i="2"/>
  <c r="J965" i="2"/>
  <c r="L965" i="2" s="1"/>
  <c r="M965" i="2" s="1"/>
  <c r="K964" i="2"/>
  <c r="J964" i="2"/>
  <c r="L964" i="2" s="1"/>
  <c r="M964" i="2" s="1"/>
  <c r="K963" i="2"/>
  <c r="J963" i="2"/>
  <c r="L963" i="2" s="1"/>
  <c r="M963" i="2" s="1"/>
  <c r="K962" i="2"/>
  <c r="J962" i="2"/>
  <c r="K961" i="2"/>
  <c r="J961" i="2"/>
  <c r="L961" i="2" s="1"/>
  <c r="M961" i="2" s="1"/>
  <c r="K960" i="2"/>
  <c r="J960" i="2"/>
  <c r="L960" i="2" s="1"/>
  <c r="M960" i="2" s="1"/>
  <c r="K959" i="2"/>
  <c r="J959" i="2"/>
  <c r="L959" i="2" s="1"/>
  <c r="M959" i="2" s="1"/>
  <c r="K958" i="2"/>
  <c r="J958" i="2"/>
  <c r="L958" i="2" s="1"/>
  <c r="M958" i="2" s="1"/>
  <c r="K957" i="2"/>
  <c r="J957" i="2"/>
  <c r="L957" i="2" s="1"/>
  <c r="M957" i="2" s="1"/>
  <c r="K956" i="2"/>
  <c r="J956" i="2"/>
  <c r="L956" i="2" s="1"/>
  <c r="M956" i="2" s="1"/>
  <c r="K955" i="2"/>
  <c r="J955" i="2"/>
  <c r="L955" i="2" s="1"/>
  <c r="M955" i="2" s="1"/>
  <c r="K954" i="2"/>
  <c r="J954" i="2"/>
  <c r="L954" i="2" s="1"/>
  <c r="M954" i="2" s="1"/>
  <c r="K953" i="2"/>
  <c r="J953" i="2"/>
  <c r="L953" i="2" s="1"/>
  <c r="M953" i="2" s="1"/>
  <c r="K952" i="2"/>
  <c r="J952" i="2"/>
  <c r="L952" i="2" s="1"/>
  <c r="M952" i="2" s="1"/>
  <c r="K951" i="2"/>
  <c r="J951" i="2"/>
  <c r="L951" i="2" s="1"/>
  <c r="M951" i="2" s="1"/>
  <c r="K950" i="2"/>
  <c r="J950" i="2"/>
  <c r="L950" i="2" s="1"/>
  <c r="M950" i="2" s="1"/>
  <c r="K949" i="2"/>
  <c r="J949" i="2"/>
  <c r="L949" i="2" s="1"/>
  <c r="M949" i="2" s="1"/>
  <c r="K948" i="2"/>
  <c r="J948" i="2"/>
  <c r="L948" i="2" s="1"/>
  <c r="M948" i="2" s="1"/>
  <c r="K947" i="2"/>
  <c r="J947" i="2"/>
  <c r="L947" i="2" s="1"/>
  <c r="M947" i="2" s="1"/>
  <c r="K946" i="2"/>
  <c r="J946" i="2"/>
  <c r="K945" i="2"/>
  <c r="J945" i="2"/>
  <c r="L945" i="2" s="1"/>
  <c r="M945" i="2" s="1"/>
  <c r="K944" i="2"/>
  <c r="J944" i="2"/>
  <c r="L944" i="2" s="1"/>
  <c r="M944" i="2" s="1"/>
  <c r="K943" i="2"/>
  <c r="J943" i="2"/>
  <c r="L943" i="2" s="1"/>
  <c r="M943" i="2" s="1"/>
  <c r="K942" i="2"/>
  <c r="J942" i="2"/>
  <c r="L942" i="2" s="1"/>
  <c r="M942" i="2" s="1"/>
  <c r="K941" i="2"/>
  <c r="J941" i="2"/>
  <c r="L941" i="2" s="1"/>
  <c r="M941" i="2" s="1"/>
  <c r="K940" i="2"/>
  <c r="J940" i="2"/>
  <c r="L940" i="2" s="1"/>
  <c r="M940" i="2" s="1"/>
  <c r="K939" i="2"/>
  <c r="J939" i="2"/>
  <c r="L939" i="2" s="1"/>
  <c r="M939" i="2" s="1"/>
  <c r="K938" i="2"/>
  <c r="J938" i="2"/>
  <c r="L938" i="2" s="1"/>
  <c r="M938" i="2" s="1"/>
  <c r="K937" i="2"/>
  <c r="J937" i="2"/>
  <c r="L937" i="2" s="1"/>
  <c r="M937" i="2" s="1"/>
  <c r="K936" i="2"/>
  <c r="J936" i="2"/>
  <c r="L936" i="2" s="1"/>
  <c r="M936" i="2" s="1"/>
  <c r="K935" i="2"/>
  <c r="J935" i="2"/>
  <c r="L935" i="2" s="1"/>
  <c r="M935" i="2" s="1"/>
  <c r="K934" i="2"/>
  <c r="J934" i="2"/>
  <c r="L934" i="2" s="1"/>
  <c r="M934" i="2" s="1"/>
  <c r="K933" i="2"/>
  <c r="J933" i="2"/>
  <c r="L933" i="2" s="1"/>
  <c r="M933" i="2" s="1"/>
  <c r="K932" i="2"/>
  <c r="J932" i="2"/>
  <c r="L932" i="2" s="1"/>
  <c r="M932" i="2" s="1"/>
  <c r="K931" i="2"/>
  <c r="J931" i="2"/>
  <c r="L931" i="2" s="1"/>
  <c r="M931" i="2" s="1"/>
  <c r="K930" i="2"/>
  <c r="J930" i="2"/>
  <c r="K929" i="2"/>
  <c r="J929" i="2"/>
  <c r="L929" i="2" s="1"/>
  <c r="M929" i="2" s="1"/>
  <c r="K928" i="2"/>
  <c r="J928" i="2"/>
  <c r="L928" i="2" s="1"/>
  <c r="M928" i="2" s="1"/>
  <c r="K927" i="2"/>
  <c r="J927" i="2"/>
  <c r="L927" i="2" s="1"/>
  <c r="M927" i="2" s="1"/>
  <c r="K926" i="2"/>
  <c r="J926" i="2"/>
  <c r="K925" i="2"/>
  <c r="J925" i="2"/>
  <c r="L925" i="2" s="1"/>
  <c r="M925" i="2" s="1"/>
  <c r="K924" i="2"/>
  <c r="J924" i="2"/>
  <c r="L924" i="2" s="1"/>
  <c r="M924" i="2" s="1"/>
  <c r="K923" i="2"/>
  <c r="J923" i="2"/>
  <c r="L923" i="2" s="1"/>
  <c r="M923" i="2" s="1"/>
  <c r="K922" i="2"/>
  <c r="J922" i="2"/>
  <c r="L922" i="2" s="1"/>
  <c r="M922" i="2" s="1"/>
  <c r="K921" i="2"/>
  <c r="J921" i="2"/>
  <c r="L921" i="2" s="1"/>
  <c r="M921" i="2" s="1"/>
  <c r="K920" i="2"/>
  <c r="J920" i="2"/>
  <c r="L920" i="2" s="1"/>
  <c r="M920" i="2" s="1"/>
  <c r="K919" i="2"/>
  <c r="J919" i="2"/>
  <c r="L919" i="2" s="1"/>
  <c r="M919" i="2" s="1"/>
  <c r="K918" i="2"/>
  <c r="J918" i="2"/>
  <c r="L918" i="2" s="1"/>
  <c r="M918" i="2" s="1"/>
  <c r="K917" i="2"/>
  <c r="J917" i="2"/>
  <c r="L917" i="2" s="1"/>
  <c r="M917" i="2" s="1"/>
  <c r="K916" i="2"/>
  <c r="J916" i="2"/>
  <c r="L916" i="2" s="1"/>
  <c r="M916" i="2" s="1"/>
  <c r="K915" i="2"/>
  <c r="J915" i="2"/>
  <c r="L915" i="2" s="1"/>
  <c r="M915" i="2" s="1"/>
  <c r="K914" i="2"/>
  <c r="J914" i="2"/>
  <c r="L914" i="2" s="1"/>
  <c r="M914" i="2" s="1"/>
  <c r="K913" i="2"/>
  <c r="J913" i="2"/>
  <c r="L913" i="2" s="1"/>
  <c r="M913" i="2" s="1"/>
  <c r="K912" i="2"/>
  <c r="J912" i="2"/>
  <c r="L912" i="2" s="1"/>
  <c r="M912" i="2" s="1"/>
  <c r="K911" i="2"/>
  <c r="J911" i="2"/>
  <c r="L911" i="2" s="1"/>
  <c r="M911" i="2" s="1"/>
  <c r="K910" i="2"/>
  <c r="J910" i="2"/>
  <c r="K909" i="2"/>
  <c r="J909" i="2"/>
  <c r="L909" i="2" s="1"/>
  <c r="M909" i="2" s="1"/>
  <c r="K908" i="2"/>
  <c r="J908" i="2"/>
  <c r="L908" i="2" s="1"/>
  <c r="M908" i="2" s="1"/>
  <c r="K907" i="2"/>
  <c r="J907" i="2"/>
  <c r="L907" i="2" s="1"/>
  <c r="M907" i="2" s="1"/>
  <c r="K906" i="2"/>
  <c r="J906" i="2"/>
  <c r="K905" i="2"/>
  <c r="J905" i="2"/>
  <c r="L905" i="2" s="1"/>
  <c r="M905" i="2" s="1"/>
  <c r="K904" i="2"/>
  <c r="J904" i="2"/>
  <c r="L904" i="2" s="1"/>
  <c r="M904" i="2" s="1"/>
  <c r="K903" i="2"/>
  <c r="J903" i="2"/>
  <c r="L903" i="2" s="1"/>
  <c r="M903" i="2" s="1"/>
  <c r="K902" i="2"/>
  <c r="J902" i="2"/>
  <c r="L902" i="2" s="1"/>
  <c r="M902" i="2" s="1"/>
  <c r="K901" i="2"/>
  <c r="J901" i="2"/>
  <c r="L901" i="2" s="1"/>
  <c r="M901" i="2" s="1"/>
  <c r="K900" i="2"/>
  <c r="J900" i="2"/>
  <c r="L900" i="2" s="1"/>
  <c r="M900" i="2" s="1"/>
  <c r="K899" i="2"/>
  <c r="J899" i="2"/>
  <c r="L899" i="2" s="1"/>
  <c r="M899" i="2" s="1"/>
  <c r="K898" i="2"/>
  <c r="J898" i="2"/>
  <c r="L898" i="2" s="1"/>
  <c r="M898" i="2" s="1"/>
  <c r="K897" i="2"/>
  <c r="J897" i="2"/>
  <c r="L897" i="2" s="1"/>
  <c r="M897" i="2" s="1"/>
  <c r="K896" i="2"/>
  <c r="J896" i="2"/>
  <c r="L896" i="2" s="1"/>
  <c r="M896" i="2" s="1"/>
  <c r="K895" i="2"/>
  <c r="J895" i="2"/>
  <c r="L895" i="2" s="1"/>
  <c r="M895" i="2" s="1"/>
  <c r="K894" i="2"/>
  <c r="J894" i="2"/>
  <c r="L894" i="2" s="1"/>
  <c r="M894" i="2" s="1"/>
  <c r="K893" i="2"/>
  <c r="J893" i="2"/>
  <c r="L893" i="2" s="1"/>
  <c r="M893" i="2" s="1"/>
  <c r="K892" i="2"/>
  <c r="J892" i="2"/>
  <c r="L892" i="2" s="1"/>
  <c r="M892" i="2" s="1"/>
  <c r="K891" i="2"/>
  <c r="J891" i="2"/>
  <c r="L891" i="2" s="1"/>
  <c r="M891" i="2" s="1"/>
  <c r="K890" i="2"/>
  <c r="J890" i="2"/>
  <c r="L890" i="2" s="1"/>
  <c r="M890" i="2" s="1"/>
  <c r="K889" i="2"/>
  <c r="J889" i="2"/>
  <c r="L889" i="2" s="1"/>
  <c r="M889" i="2" s="1"/>
  <c r="K888" i="2"/>
  <c r="J888" i="2"/>
  <c r="L888" i="2" s="1"/>
  <c r="M888" i="2" s="1"/>
  <c r="K887" i="2"/>
  <c r="J887" i="2"/>
  <c r="L887" i="2" s="1"/>
  <c r="M887" i="2" s="1"/>
  <c r="K886" i="2"/>
  <c r="J886" i="2"/>
  <c r="L886" i="2" s="1"/>
  <c r="M886" i="2" s="1"/>
  <c r="K885" i="2"/>
  <c r="J885" i="2"/>
  <c r="L885" i="2" s="1"/>
  <c r="M885" i="2" s="1"/>
  <c r="K884" i="2"/>
  <c r="J884" i="2"/>
  <c r="L884" i="2" s="1"/>
  <c r="M884" i="2" s="1"/>
  <c r="K883" i="2"/>
  <c r="J883" i="2"/>
  <c r="K882" i="2"/>
  <c r="J882" i="2"/>
  <c r="L882" i="2" s="1"/>
  <c r="M882" i="2" s="1"/>
  <c r="K881" i="2"/>
  <c r="J881" i="2"/>
  <c r="L881" i="2" s="1"/>
  <c r="M881" i="2" s="1"/>
  <c r="K880" i="2"/>
  <c r="J880" i="2"/>
  <c r="L880" i="2" s="1"/>
  <c r="M880" i="2" s="1"/>
  <c r="K879" i="2"/>
  <c r="J879" i="2"/>
  <c r="L879" i="2" s="1"/>
  <c r="M879" i="2" s="1"/>
  <c r="K878" i="2"/>
  <c r="J878" i="2"/>
  <c r="L878" i="2" s="1"/>
  <c r="M878" i="2" s="1"/>
  <c r="K877" i="2"/>
  <c r="J877" i="2"/>
  <c r="L877" i="2" s="1"/>
  <c r="M877" i="2" s="1"/>
  <c r="K876" i="2"/>
  <c r="J876" i="2"/>
  <c r="L876" i="2" s="1"/>
  <c r="M876" i="2" s="1"/>
  <c r="K875" i="2"/>
  <c r="J875" i="2"/>
  <c r="L875" i="2" s="1"/>
  <c r="M875" i="2" s="1"/>
  <c r="K874" i="2"/>
  <c r="J874" i="2"/>
  <c r="L874" i="2" s="1"/>
  <c r="M874" i="2" s="1"/>
  <c r="K873" i="2"/>
  <c r="J873" i="2"/>
  <c r="L873" i="2" s="1"/>
  <c r="M873" i="2" s="1"/>
  <c r="K872" i="2"/>
  <c r="J872" i="2"/>
  <c r="L872" i="2" s="1"/>
  <c r="M872" i="2" s="1"/>
  <c r="K871" i="2"/>
  <c r="J871" i="2"/>
  <c r="L871" i="2" s="1"/>
  <c r="M871" i="2" s="1"/>
  <c r="K870" i="2"/>
  <c r="J870" i="2"/>
  <c r="L870" i="2" s="1"/>
  <c r="M870" i="2" s="1"/>
  <c r="K869" i="2"/>
  <c r="J869" i="2"/>
  <c r="L869" i="2" s="1"/>
  <c r="M869" i="2" s="1"/>
  <c r="K868" i="2"/>
  <c r="J868" i="2"/>
  <c r="L868" i="2" s="1"/>
  <c r="M868" i="2" s="1"/>
  <c r="K867" i="2"/>
  <c r="J867" i="2"/>
  <c r="L867" i="2" s="1"/>
  <c r="M867" i="2" s="1"/>
  <c r="K866" i="2"/>
  <c r="J866" i="2"/>
  <c r="L866" i="2" s="1"/>
  <c r="M866" i="2" s="1"/>
  <c r="K865" i="2"/>
  <c r="J865" i="2"/>
  <c r="L865" i="2" s="1"/>
  <c r="M865" i="2" s="1"/>
  <c r="K864" i="2"/>
  <c r="J864" i="2"/>
  <c r="L864" i="2" s="1"/>
  <c r="M864" i="2" s="1"/>
  <c r="K863" i="2"/>
  <c r="J863" i="2"/>
  <c r="K862" i="2"/>
  <c r="J862" i="2"/>
  <c r="L862" i="2" s="1"/>
  <c r="M862" i="2" s="1"/>
  <c r="K861" i="2"/>
  <c r="J861" i="2"/>
  <c r="L861" i="2" s="1"/>
  <c r="M861" i="2" s="1"/>
  <c r="K860" i="2"/>
  <c r="J860" i="2"/>
  <c r="L860" i="2" s="1"/>
  <c r="M860" i="2" s="1"/>
  <c r="K859" i="2"/>
  <c r="J859" i="2"/>
  <c r="L859" i="2" s="1"/>
  <c r="M859" i="2" s="1"/>
  <c r="K858" i="2"/>
  <c r="J858" i="2"/>
  <c r="L858" i="2" s="1"/>
  <c r="M858" i="2" s="1"/>
  <c r="K857" i="2"/>
  <c r="J857" i="2"/>
  <c r="L857" i="2" s="1"/>
  <c r="M857" i="2" s="1"/>
  <c r="K856" i="2"/>
  <c r="J856" i="2"/>
  <c r="L856" i="2" s="1"/>
  <c r="M856" i="2" s="1"/>
  <c r="K855" i="2"/>
  <c r="J855" i="2"/>
  <c r="L855" i="2" s="1"/>
  <c r="M855" i="2" s="1"/>
  <c r="K854" i="2"/>
  <c r="J854" i="2"/>
  <c r="L854" i="2" s="1"/>
  <c r="M854" i="2" s="1"/>
  <c r="K853" i="2"/>
  <c r="J853" i="2"/>
  <c r="L853" i="2" s="1"/>
  <c r="M853" i="2" s="1"/>
  <c r="K852" i="2"/>
  <c r="J852" i="2"/>
  <c r="L852" i="2" s="1"/>
  <c r="M852" i="2" s="1"/>
  <c r="K851" i="2"/>
  <c r="J851" i="2"/>
  <c r="L851" i="2" s="1"/>
  <c r="M851" i="2" s="1"/>
  <c r="K850" i="2"/>
  <c r="J850" i="2"/>
  <c r="L850" i="2" s="1"/>
  <c r="M850" i="2" s="1"/>
  <c r="K849" i="2"/>
  <c r="J849" i="2"/>
  <c r="L849" i="2" s="1"/>
  <c r="M849" i="2" s="1"/>
  <c r="K848" i="2"/>
  <c r="J848" i="2"/>
  <c r="L848" i="2" s="1"/>
  <c r="M848" i="2" s="1"/>
  <c r="K847" i="2"/>
  <c r="J847" i="2"/>
  <c r="L847" i="2" s="1"/>
  <c r="M847" i="2" s="1"/>
  <c r="K846" i="2"/>
  <c r="J846" i="2"/>
  <c r="L846" i="2" s="1"/>
  <c r="M846" i="2" s="1"/>
  <c r="K845" i="2"/>
  <c r="J845" i="2"/>
  <c r="L845" i="2" s="1"/>
  <c r="M845" i="2" s="1"/>
  <c r="K844" i="2"/>
  <c r="J844" i="2"/>
  <c r="L844" i="2" s="1"/>
  <c r="M844" i="2" s="1"/>
  <c r="K843" i="2"/>
  <c r="J843" i="2"/>
  <c r="L843" i="2" s="1"/>
  <c r="M843" i="2" s="1"/>
  <c r="K842" i="2"/>
  <c r="J842" i="2"/>
  <c r="K841" i="2"/>
  <c r="J841" i="2"/>
  <c r="L841" i="2" s="1"/>
  <c r="M841" i="2" s="1"/>
  <c r="K840" i="2"/>
  <c r="J840" i="2"/>
  <c r="L840" i="2" s="1"/>
  <c r="M840" i="2" s="1"/>
  <c r="K839" i="2"/>
  <c r="J839" i="2"/>
  <c r="L839" i="2" s="1"/>
  <c r="M839" i="2" s="1"/>
  <c r="K838" i="2"/>
  <c r="J838" i="2"/>
  <c r="L838" i="2" s="1"/>
  <c r="K837" i="2"/>
  <c r="J837" i="2"/>
  <c r="L837" i="2" s="1"/>
  <c r="M837" i="2" s="1"/>
  <c r="K836" i="2"/>
  <c r="J836" i="2"/>
  <c r="L836" i="2" s="1"/>
  <c r="M836" i="2" s="1"/>
  <c r="K835" i="2"/>
  <c r="J835" i="2"/>
  <c r="L835" i="2" s="1"/>
  <c r="M835" i="2" s="1"/>
  <c r="K834" i="2"/>
  <c r="J834" i="2"/>
  <c r="L834" i="2" s="1"/>
  <c r="M834" i="2" s="1"/>
  <c r="K833" i="2"/>
  <c r="J833" i="2"/>
  <c r="L833" i="2" s="1"/>
  <c r="M833" i="2" s="1"/>
  <c r="K832" i="2"/>
  <c r="J832" i="2"/>
  <c r="L832" i="2" s="1"/>
  <c r="M832" i="2" s="1"/>
  <c r="K831" i="2"/>
  <c r="J831" i="2"/>
  <c r="L831" i="2" s="1"/>
  <c r="M831" i="2" s="1"/>
  <c r="K830" i="2"/>
  <c r="J830" i="2"/>
  <c r="L830" i="2" s="1"/>
  <c r="M830" i="2" s="1"/>
  <c r="K829" i="2"/>
  <c r="J829" i="2"/>
  <c r="L829" i="2" s="1"/>
  <c r="M829" i="2" s="1"/>
  <c r="K828" i="2"/>
  <c r="J828" i="2"/>
  <c r="L828" i="2" s="1"/>
  <c r="M828" i="2" s="1"/>
  <c r="K827" i="2"/>
  <c r="J827" i="2"/>
  <c r="L827" i="2" s="1"/>
  <c r="M827" i="2" s="1"/>
  <c r="K826" i="2"/>
  <c r="J826" i="2"/>
  <c r="K825" i="2"/>
  <c r="J825" i="2"/>
  <c r="L825" i="2" s="1"/>
  <c r="M825" i="2" s="1"/>
  <c r="K824" i="2"/>
  <c r="J824" i="2"/>
  <c r="L824" i="2" s="1"/>
  <c r="M824" i="2" s="1"/>
  <c r="K823" i="2"/>
  <c r="J823" i="2"/>
  <c r="L823" i="2" s="1"/>
  <c r="M823" i="2" s="1"/>
  <c r="K822" i="2"/>
  <c r="J822" i="2"/>
  <c r="K821" i="2"/>
  <c r="J821" i="2"/>
  <c r="L821" i="2" s="1"/>
  <c r="M821" i="2" s="1"/>
  <c r="K820" i="2"/>
  <c r="J820" i="2"/>
  <c r="L820" i="2" s="1"/>
  <c r="M820" i="2" s="1"/>
  <c r="K819" i="2"/>
  <c r="J819" i="2"/>
  <c r="L819" i="2" s="1"/>
  <c r="M819" i="2" s="1"/>
  <c r="K818" i="2"/>
  <c r="J818" i="2"/>
  <c r="L818" i="2" s="1"/>
  <c r="M818" i="2" s="1"/>
  <c r="K817" i="2"/>
  <c r="J817" i="2"/>
  <c r="L817" i="2" s="1"/>
  <c r="M817" i="2" s="1"/>
  <c r="K816" i="2"/>
  <c r="J816" i="2"/>
  <c r="L816" i="2" s="1"/>
  <c r="M816" i="2" s="1"/>
  <c r="K815" i="2"/>
  <c r="J815" i="2"/>
  <c r="L815" i="2" s="1"/>
  <c r="M815" i="2" s="1"/>
  <c r="K814" i="2"/>
  <c r="J814" i="2"/>
  <c r="L814" i="2" s="1"/>
  <c r="M814" i="2" s="1"/>
  <c r="K813" i="2"/>
  <c r="J813" i="2"/>
  <c r="L813" i="2" s="1"/>
  <c r="M813" i="2" s="1"/>
  <c r="K812" i="2"/>
  <c r="J812" i="2"/>
  <c r="L812" i="2" s="1"/>
  <c r="M812" i="2" s="1"/>
  <c r="K811" i="2"/>
  <c r="J811" i="2"/>
  <c r="L811" i="2" s="1"/>
  <c r="M811" i="2" s="1"/>
  <c r="K810" i="2"/>
  <c r="J810" i="2"/>
  <c r="L810" i="2" s="1"/>
  <c r="M810" i="2" s="1"/>
  <c r="K809" i="2"/>
  <c r="J809" i="2"/>
  <c r="L809" i="2" s="1"/>
  <c r="M809" i="2" s="1"/>
  <c r="K808" i="2"/>
  <c r="J808" i="2"/>
  <c r="L808" i="2" s="1"/>
  <c r="M808" i="2" s="1"/>
  <c r="K807" i="2"/>
  <c r="J807" i="2"/>
  <c r="L807" i="2" s="1"/>
  <c r="M807" i="2" s="1"/>
  <c r="K806" i="2"/>
  <c r="J806" i="2"/>
  <c r="K805" i="2"/>
  <c r="J805" i="2"/>
  <c r="L805" i="2" s="1"/>
  <c r="M805" i="2" s="1"/>
  <c r="K804" i="2"/>
  <c r="J804" i="2"/>
  <c r="L804" i="2" s="1"/>
  <c r="M804" i="2" s="1"/>
  <c r="K803" i="2"/>
  <c r="J803" i="2"/>
  <c r="L803" i="2" s="1"/>
  <c r="M803" i="2" s="1"/>
  <c r="K802" i="2"/>
  <c r="J802" i="2"/>
  <c r="L802" i="2" s="1"/>
  <c r="M802" i="2" s="1"/>
  <c r="K801" i="2"/>
  <c r="J801" i="2"/>
  <c r="L801" i="2" s="1"/>
  <c r="M801" i="2" s="1"/>
  <c r="K800" i="2"/>
  <c r="J800" i="2"/>
  <c r="L800" i="2" s="1"/>
  <c r="M800" i="2" s="1"/>
  <c r="K799" i="2"/>
  <c r="J799" i="2"/>
  <c r="L799" i="2" s="1"/>
  <c r="M799" i="2" s="1"/>
  <c r="K798" i="2"/>
  <c r="J798" i="2"/>
  <c r="L798" i="2" s="1"/>
  <c r="M798" i="2" s="1"/>
  <c r="K797" i="2"/>
  <c r="J797" i="2"/>
  <c r="L797" i="2" s="1"/>
  <c r="M797" i="2" s="1"/>
  <c r="K796" i="2"/>
  <c r="J796" i="2"/>
  <c r="L796" i="2" s="1"/>
  <c r="M796" i="2" s="1"/>
  <c r="K795" i="2"/>
  <c r="J795" i="2"/>
  <c r="L795" i="2" s="1"/>
  <c r="M795" i="2" s="1"/>
  <c r="K794" i="2"/>
  <c r="J794" i="2"/>
  <c r="K793" i="2"/>
  <c r="J793" i="2"/>
  <c r="L793" i="2" s="1"/>
  <c r="M793" i="2" s="1"/>
  <c r="K792" i="2"/>
  <c r="J792" i="2"/>
  <c r="L792" i="2" s="1"/>
  <c r="M792" i="2" s="1"/>
  <c r="K791" i="2"/>
  <c r="J791" i="2"/>
  <c r="L791" i="2" s="1"/>
  <c r="M791" i="2" s="1"/>
  <c r="K790" i="2"/>
  <c r="J790" i="2"/>
  <c r="L790" i="2" s="1"/>
  <c r="M790" i="2" s="1"/>
  <c r="K789" i="2"/>
  <c r="J789" i="2"/>
  <c r="L789" i="2" s="1"/>
  <c r="M789" i="2" s="1"/>
  <c r="K788" i="2"/>
  <c r="J788" i="2"/>
  <c r="L788" i="2" s="1"/>
  <c r="M788" i="2" s="1"/>
  <c r="K787" i="2"/>
  <c r="J787" i="2"/>
  <c r="L787" i="2" s="1"/>
  <c r="M787" i="2" s="1"/>
  <c r="K786" i="2"/>
  <c r="J786" i="2"/>
  <c r="L786" i="2" s="1"/>
  <c r="M786" i="2" s="1"/>
  <c r="K785" i="2"/>
  <c r="J785" i="2"/>
  <c r="L785" i="2" s="1"/>
  <c r="M785" i="2" s="1"/>
  <c r="K784" i="2"/>
  <c r="J784" i="2"/>
  <c r="L784" i="2" s="1"/>
  <c r="M784" i="2" s="1"/>
  <c r="K783" i="2"/>
  <c r="J783" i="2"/>
  <c r="L783" i="2" s="1"/>
  <c r="M783" i="2" s="1"/>
  <c r="K782" i="2"/>
  <c r="J782" i="2"/>
  <c r="L782" i="2" s="1"/>
  <c r="M782" i="2" s="1"/>
  <c r="K781" i="2"/>
  <c r="J781" i="2"/>
  <c r="L781" i="2" s="1"/>
  <c r="M781" i="2" s="1"/>
  <c r="K780" i="2"/>
  <c r="J780" i="2"/>
  <c r="L780" i="2" s="1"/>
  <c r="M780" i="2" s="1"/>
  <c r="K779" i="2"/>
  <c r="J779" i="2"/>
  <c r="K778" i="2"/>
  <c r="J778" i="2"/>
  <c r="L778" i="2" s="1"/>
  <c r="M778" i="2" s="1"/>
  <c r="K777" i="2"/>
  <c r="J777" i="2"/>
  <c r="L777" i="2" s="1"/>
  <c r="M777" i="2" s="1"/>
  <c r="K776" i="2"/>
  <c r="J776" i="2"/>
  <c r="L776" i="2" s="1"/>
  <c r="M776" i="2" s="1"/>
  <c r="K775" i="2"/>
  <c r="J775" i="2"/>
  <c r="L775" i="2" s="1"/>
  <c r="M775" i="2" s="1"/>
  <c r="K774" i="2"/>
  <c r="J774" i="2"/>
  <c r="K773" i="2"/>
  <c r="J773" i="2"/>
  <c r="L773" i="2" s="1"/>
  <c r="M773" i="2" s="1"/>
  <c r="K772" i="2"/>
  <c r="J772" i="2"/>
  <c r="L772" i="2" s="1"/>
  <c r="M772" i="2" s="1"/>
  <c r="K771" i="2"/>
  <c r="J771" i="2"/>
  <c r="L771" i="2" s="1"/>
  <c r="M771" i="2" s="1"/>
  <c r="K770" i="2"/>
  <c r="J770" i="2"/>
  <c r="L770" i="2" s="1"/>
  <c r="M770" i="2" s="1"/>
  <c r="K769" i="2"/>
  <c r="J769" i="2"/>
  <c r="L769" i="2" s="1"/>
  <c r="M769" i="2" s="1"/>
  <c r="K768" i="2"/>
  <c r="J768" i="2"/>
  <c r="L768" i="2" s="1"/>
  <c r="M768" i="2" s="1"/>
  <c r="K767" i="2"/>
  <c r="J767" i="2"/>
  <c r="L767" i="2" s="1"/>
  <c r="M767" i="2" s="1"/>
  <c r="K766" i="2"/>
  <c r="J766" i="2"/>
  <c r="L766" i="2" s="1"/>
  <c r="M766" i="2" s="1"/>
  <c r="K765" i="2"/>
  <c r="J765" i="2"/>
  <c r="L765" i="2" s="1"/>
  <c r="M765" i="2" s="1"/>
  <c r="K764" i="2"/>
  <c r="J764" i="2"/>
  <c r="L764" i="2" s="1"/>
  <c r="M764" i="2" s="1"/>
  <c r="K763" i="2"/>
  <c r="J763" i="2"/>
  <c r="L763" i="2" s="1"/>
  <c r="M763" i="2" s="1"/>
  <c r="K762" i="2"/>
  <c r="J762" i="2"/>
  <c r="L762" i="2" s="1"/>
  <c r="M762" i="2" s="1"/>
  <c r="K761" i="2"/>
  <c r="J761" i="2"/>
  <c r="L761" i="2" s="1"/>
  <c r="M761" i="2" s="1"/>
  <c r="K760" i="2"/>
  <c r="J760" i="2"/>
  <c r="L760" i="2" s="1"/>
  <c r="M760" i="2" s="1"/>
  <c r="K759" i="2"/>
  <c r="J759" i="2"/>
  <c r="L759" i="2" s="1"/>
  <c r="M759" i="2" s="1"/>
  <c r="K758" i="2"/>
  <c r="J758" i="2"/>
  <c r="K757" i="2"/>
  <c r="J757" i="2"/>
  <c r="L757" i="2" s="1"/>
  <c r="M757" i="2" s="1"/>
  <c r="K756" i="2"/>
  <c r="J756" i="2"/>
  <c r="L756" i="2" s="1"/>
  <c r="M756" i="2" s="1"/>
  <c r="K755" i="2"/>
  <c r="J755" i="2"/>
  <c r="L755" i="2" s="1"/>
  <c r="M755" i="2" s="1"/>
  <c r="K754" i="2"/>
  <c r="J754" i="2"/>
  <c r="L754" i="2" s="1"/>
  <c r="M754" i="2" s="1"/>
  <c r="K753" i="2"/>
  <c r="J753" i="2"/>
  <c r="L753" i="2" s="1"/>
  <c r="M753" i="2" s="1"/>
  <c r="K752" i="2"/>
  <c r="J752" i="2"/>
  <c r="L752" i="2" s="1"/>
  <c r="M752" i="2" s="1"/>
  <c r="K751" i="2"/>
  <c r="J751" i="2"/>
  <c r="L751" i="2" s="1"/>
  <c r="M751" i="2" s="1"/>
  <c r="K750" i="2"/>
  <c r="J750" i="2"/>
  <c r="L750" i="2" s="1"/>
  <c r="M750" i="2" s="1"/>
  <c r="K749" i="2"/>
  <c r="J749" i="2"/>
  <c r="L749" i="2" s="1"/>
  <c r="M749" i="2" s="1"/>
  <c r="K748" i="2"/>
  <c r="J748" i="2"/>
  <c r="L748" i="2" s="1"/>
  <c r="M748" i="2" s="1"/>
  <c r="K747" i="2"/>
  <c r="J747" i="2"/>
  <c r="L747" i="2" s="1"/>
  <c r="M747" i="2" s="1"/>
  <c r="K746" i="2"/>
  <c r="J746" i="2"/>
  <c r="L746" i="2" s="1"/>
  <c r="M746" i="2" s="1"/>
  <c r="K745" i="2"/>
  <c r="J745" i="2"/>
  <c r="L745" i="2" s="1"/>
  <c r="M745" i="2" s="1"/>
  <c r="K744" i="2"/>
  <c r="J744" i="2"/>
  <c r="L744" i="2" s="1"/>
  <c r="M744" i="2" s="1"/>
  <c r="K743" i="2"/>
  <c r="J743" i="2"/>
  <c r="L743" i="2" s="1"/>
  <c r="M743" i="2" s="1"/>
  <c r="K742" i="2"/>
  <c r="J742" i="2"/>
  <c r="L742" i="2" s="1"/>
  <c r="M742" i="2" s="1"/>
  <c r="K741" i="2"/>
  <c r="J741" i="2"/>
  <c r="L741" i="2" s="1"/>
  <c r="M741" i="2" s="1"/>
  <c r="K740" i="2"/>
  <c r="J740" i="2"/>
  <c r="L740" i="2" s="1"/>
  <c r="M740" i="2" s="1"/>
  <c r="K739" i="2"/>
  <c r="J739" i="2"/>
  <c r="L739" i="2" s="1"/>
  <c r="M739" i="2" s="1"/>
  <c r="K738" i="2"/>
  <c r="J738" i="2"/>
  <c r="K737" i="2"/>
  <c r="J737" i="2"/>
  <c r="K736" i="2"/>
  <c r="J736" i="2"/>
  <c r="L736" i="2" s="1"/>
  <c r="M736" i="2" s="1"/>
  <c r="K735" i="2"/>
  <c r="J735" i="2"/>
  <c r="L735" i="2" s="1"/>
  <c r="M735" i="2" s="1"/>
  <c r="K734" i="2"/>
  <c r="J734" i="2"/>
  <c r="L734" i="2" s="1"/>
  <c r="M734" i="2" s="1"/>
  <c r="K733" i="2"/>
  <c r="J733" i="2"/>
  <c r="L733" i="2" s="1"/>
  <c r="M733" i="2" s="1"/>
  <c r="K732" i="2"/>
  <c r="J732" i="2"/>
  <c r="L732" i="2" s="1"/>
  <c r="M732" i="2" s="1"/>
  <c r="K731" i="2"/>
  <c r="J731" i="2"/>
  <c r="L731" i="2" s="1"/>
  <c r="M731" i="2" s="1"/>
  <c r="K730" i="2"/>
  <c r="J730" i="2"/>
  <c r="L730" i="2" s="1"/>
  <c r="M730" i="2" s="1"/>
  <c r="K729" i="2"/>
  <c r="J729" i="2"/>
  <c r="L729" i="2" s="1"/>
  <c r="M729" i="2" s="1"/>
  <c r="K728" i="2"/>
  <c r="J728" i="2"/>
  <c r="L728" i="2" s="1"/>
  <c r="M728" i="2" s="1"/>
  <c r="K727" i="2"/>
  <c r="J727" i="2"/>
  <c r="L727" i="2" s="1"/>
  <c r="M727" i="2" s="1"/>
  <c r="K726" i="2"/>
  <c r="J726" i="2"/>
  <c r="L726" i="2" s="1"/>
  <c r="M726" i="2" s="1"/>
  <c r="K725" i="2"/>
  <c r="J725" i="2"/>
  <c r="L725" i="2" s="1"/>
  <c r="M725" i="2" s="1"/>
  <c r="K724" i="2"/>
  <c r="J724" i="2"/>
  <c r="L724" i="2" s="1"/>
  <c r="M724" i="2" s="1"/>
  <c r="K723" i="2"/>
  <c r="J723" i="2"/>
  <c r="L723" i="2" s="1"/>
  <c r="M723" i="2" s="1"/>
  <c r="K722" i="2"/>
  <c r="J722" i="2"/>
  <c r="L722" i="2" s="1"/>
  <c r="M722" i="2" s="1"/>
  <c r="K721" i="2"/>
  <c r="J721" i="2"/>
  <c r="L721" i="2" s="1"/>
  <c r="M721" i="2" s="1"/>
  <c r="K720" i="2"/>
  <c r="J720" i="2"/>
  <c r="L720" i="2" s="1"/>
  <c r="M720" i="2" s="1"/>
  <c r="K719" i="2"/>
  <c r="J719" i="2"/>
  <c r="L719" i="2" s="1"/>
  <c r="M719" i="2" s="1"/>
  <c r="K718" i="2"/>
  <c r="J718" i="2"/>
  <c r="K717" i="2"/>
  <c r="J717" i="2"/>
  <c r="L717" i="2" s="1"/>
  <c r="M717" i="2" s="1"/>
  <c r="K716" i="2"/>
  <c r="J716" i="2"/>
  <c r="L716" i="2" s="1"/>
  <c r="M716" i="2" s="1"/>
  <c r="K715" i="2"/>
  <c r="J715" i="2"/>
  <c r="L715" i="2" s="1"/>
  <c r="M715" i="2" s="1"/>
  <c r="K714" i="2"/>
  <c r="J714" i="2"/>
  <c r="L714" i="2" s="1"/>
  <c r="M714" i="2" s="1"/>
  <c r="K713" i="2"/>
  <c r="J713" i="2"/>
  <c r="L713" i="2" s="1"/>
  <c r="M713" i="2" s="1"/>
  <c r="K712" i="2"/>
  <c r="J712" i="2"/>
  <c r="L712" i="2" s="1"/>
  <c r="M712" i="2" s="1"/>
  <c r="K711" i="2"/>
  <c r="J711" i="2"/>
  <c r="L711" i="2" s="1"/>
  <c r="M711" i="2" s="1"/>
  <c r="K710" i="2"/>
  <c r="J710" i="2"/>
  <c r="L710" i="2" s="1"/>
  <c r="M710" i="2" s="1"/>
  <c r="K709" i="2"/>
  <c r="J709" i="2"/>
  <c r="L709" i="2" s="1"/>
  <c r="M709" i="2" s="1"/>
  <c r="K708" i="2"/>
  <c r="J708" i="2"/>
  <c r="L708" i="2" s="1"/>
  <c r="M708" i="2" s="1"/>
  <c r="K707" i="2"/>
  <c r="J707" i="2"/>
  <c r="L707" i="2" s="1"/>
  <c r="M707" i="2" s="1"/>
  <c r="K706" i="2"/>
  <c r="J706" i="2"/>
  <c r="L706" i="2" s="1"/>
  <c r="M706" i="2" s="1"/>
  <c r="K705" i="2"/>
  <c r="J705" i="2"/>
  <c r="L705" i="2" s="1"/>
  <c r="M705" i="2" s="1"/>
  <c r="K704" i="2"/>
  <c r="J704" i="2"/>
  <c r="L704" i="2" s="1"/>
  <c r="M704" i="2" s="1"/>
  <c r="K703" i="2"/>
  <c r="J703" i="2"/>
  <c r="L703" i="2" s="1"/>
  <c r="M703" i="2" s="1"/>
  <c r="K702" i="2"/>
  <c r="J702" i="2"/>
  <c r="L702" i="2" s="1"/>
  <c r="M702" i="2" s="1"/>
  <c r="K701" i="2"/>
  <c r="J701" i="2"/>
  <c r="L701" i="2" s="1"/>
  <c r="M701" i="2" s="1"/>
  <c r="K700" i="2"/>
  <c r="J700" i="2"/>
  <c r="L700" i="2" s="1"/>
  <c r="M700" i="2" s="1"/>
  <c r="K699" i="2"/>
  <c r="J699" i="2"/>
  <c r="L699" i="2" s="1"/>
  <c r="M699" i="2" s="1"/>
  <c r="K698" i="2"/>
  <c r="J698" i="2"/>
  <c r="L698" i="2" s="1"/>
  <c r="M698" i="2" s="1"/>
  <c r="K697" i="2"/>
  <c r="J697" i="2"/>
  <c r="L697" i="2" s="1"/>
  <c r="M697" i="2" s="1"/>
  <c r="K696" i="2"/>
  <c r="J696" i="2"/>
  <c r="L696" i="2" s="1"/>
  <c r="M696" i="2" s="1"/>
  <c r="K695" i="2"/>
  <c r="J695" i="2"/>
  <c r="K694" i="2"/>
  <c r="J694" i="2"/>
  <c r="L694" i="2" s="1"/>
  <c r="M694" i="2" s="1"/>
  <c r="K693" i="2"/>
  <c r="J693" i="2"/>
  <c r="L693" i="2" s="1"/>
  <c r="M693" i="2" s="1"/>
  <c r="K692" i="2"/>
  <c r="J692" i="2"/>
  <c r="L692" i="2" s="1"/>
  <c r="M692" i="2" s="1"/>
  <c r="K691" i="2"/>
  <c r="J691" i="2"/>
  <c r="L691" i="2" s="1"/>
  <c r="M691" i="2" s="1"/>
  <c r="K690" i="2"/>
  <c r="J690" i="2"/>
  <c r="L690" i="2" s="1"/>
  <c r="M690" i="2" s="1"/>
  <c r="K689" i="2"/>
  <c r="J689" i="2"/>
  <c r="L689" i="2" s="1"/>
  <c r="M689" i="2" s="1"/>
  <c r="K688" i="2"/>
  <c r="J688" i="2"/>
  <c r="L688" i="2" s="1"/>
  <c r="M688" i="2" s="1"/>
  <c r="K687" i="2"/>
  <c r="J687" i="2"/>
  <c r="L687" i="2" s="1"/>
  <c r="M687" i="2" s="1"/>
  <c r="K686" i="2"/>
  <c r="J686" i="2"/>
  <c r="L686" i="2" s="1"/>
  <c r="M686" i="2" s="1"/>
  <c r="K685" i="2"/>
  <c r="J685" i="2"/>
  <c r="L685" i="2" s="1"/>
  <c r="M685" i="2" s="1"/>
  <c r="K684" i="2"/>
  <c r="J684" i="2"/>
  <c r="L684" i="2" s="1"/>
  <c r="M684" i="2" s="1"/>
  <c r="K683" i="2"/>
  <c r="J683" i="2"/>
  <c r="L683" i="2" s="1"/>
  <c r="M683" i="2" s="1"/>
  <c r="K682" i="2"/>
  <c r="J682" i="2"/>
  <c r="L682" i="2" s="1"/>
  <c r="M682" i="2" s="1"/>
  <c r="K681" i="2"/>
  <c r="J681" i="2"/>
  <c r="L681" i="2" s="1"/>
  <c r="M681" i="2" s="1"/>
  <c r="K680" i="2"/>
  <c r="J680" i="2"/>
  <c r="L680" i="2" s="1"/>
  <c r="M680" i="2" s="1"/>
  <c r="K679" i="2"/>
  <c r="J679" i="2"/>
  <c r="L679" i="2" s="1"/>
  <c r="M679" i="2" s="1"/>
  <c r="K678" i="2"/>
  <c r="J678" i="2"/>
  <c r="L678" i="2" s="1"/>
  <c r="M678" i="2" s="1"/>
  <c r="K677" i="2"/>
  <c r="J677" i="2"/>
  <c r="L677" i="2" s="1"/>
  <c r="M677" i="2" s="1"/>
  <c r="K676" i="2"/>
  <c r="J676" i="2"/>
  <c r="L676" i="2" s="1"/>
  <c r="M676" i="2" s="1"/>
  <c r="K675" i="2"/>
  <c r="J675" i="2"/>
  <c r="L675" i="2" s="1"/>
  <c r="M675" i="2" s="1"/>
  <c r="K674" i="2"/>
  <c r="J674" i="2"/>
  <c r="L674" i="2" s="1"/>
  <c r="M674" i="2" s="1"/>
  <c r="K673" i="2"/>
  <c r="J673" i="2"/>
  <c r="L673" i="2" s="1"/>
  <c r="M673" i="2" s="1"/>
  <c r="K672" i="2"/>
  <c r="J672" i="2"/>
  <c r="L672" i="2" s="1"/>
  <c r="M672" i="2" s="1"/>
  <c r="K671" i="2"/>
  <c r="J671" i="2"/>
  <c r="L671" i="2" s="1"/>
  <c r="M671" i="2" s="1"/>
  <c r="K670" i="2"/>
  <c r="J670" i="2"/>
  <c r="K669" i="2"/>
  <c r="J669" i="2"/>
  <c r="L669" i="2" s="1"/>
  <c r="M669" i="2" s="1"/>
  <c r="K668" i="2"/>
  <c r="J668" i="2"/>
  <c r="L668" i="2" s="1"/>
  <c r="M668" i="2" s="1"/>
  <c r="K667" i="2"/>
  <c r="J667" i="2"/>
  <c r="L667" i="2" s="1"/>
  <c r="M667" i="2" s="1"/>
  <c r="K666" i="2"/>
  <c r="J666" i="2"/>
  <c r="L666" i="2" s="1"/>
  <c r="M666" i="2" s="1"/>
  <c r="K665" i="2"/>
  <c r="J665" i="2"/>
  <c r="L665" i="2" s="1"/>
  <c r="M665" i="2" s="1"/>
  <c r="K664" i="2"/>
  <c r="J664" i="2"/>
  <c r="L664" i="2" s="1"/>
  <c r="M664" i="2" s="1"/>
  <c r="K663" i="2"/>
  <c r="J663" i="2"/>
  <c r="L663" i="2" s="1"/>
  <c r="M663" i="2" s="1"/>
  <c r="K662" i="2"/>
  <c r="J662" i="2"/>
  <c r="L662" i="2" s="1"/>
  <c r="M662" i="2" s="1"/>
  <c r="K661" i="2"/>
  <c r="J661" i="2"/>
  <c r="L661" i="2" s="1"/>
  <c r="M661" i="2" s="1"/>
  <c r="K660" i="2"/>
  <c r="J660" i="2"/>
  <c r="L660" i="2" s="1"/>
  <c r="M660" i="2" s="1"/>
  <c r="K659" i="2"/>
  <c r="J659" i="2"/>
  <c r="L659" i="2" s="1"/>
  <c r="M659" i="2" s="1"/>
  <c r="K658" i="2"/>
  <c r="J658" i="2"/>
  <c r="L658" i="2" s="1"/>
  <c r="M658" i="2" s="1"/>
  <c r="K657" i="2"/>
  <c r="J657" i="2"/>
  <c r="L657" i="2" s="1"/>
  <c r="M657" i="2" s="1"/>
  <c r="K656" i="2"/>
  <c r="J656" i="2"/>
  <c r="L656" i="2" s="1"/>
  <c r="M656" i="2" s="1"/>
  <c r="K655" i="2"/>
  <c r="J655" i="2"/>
  <c r="L655" i="2" s="1"/>
  <c r="M655" i="2" s="1"/>
  <c r="K654" i="2"/>
  <c r="J654" i="2"/>
  <c r="L654" i="2" s="1"/>
  <c r="M654" i="2" s="1"/>
  <c r="K653" i="2"/>
  <c r="J653" i="2"/>
  <c r="L653" i="2" s="1"/>
  <c r="M653" i="2" s="1"/>
  <c r="K652" i="2"/>
  <c r="J652" i="2"/>
  <c r="L652" i="2" s="1"/>
  <c r="M652" i="2" s="1"/>
  <c r="K651" i="2"/>
  <c r="J651" i="2"/>
  <c r="L651" i="2" s="1"/>
  <c r="M651" i="2" s="1"/>
  <c r="K650" i="2"/>
  <c r="J650" i="2"/>
  <c r="L650" i="2" s="1"/>
  <c r="M650" i="2" s="1"/>
  <c r="K649" i="2"/>
  <c r="J649" i="2"/>
  <c r="L649" i="2" s="1"/>
  <c r="M649" i="2" s="1"/>
  <c r="K648" i="2"/>
  <c r="J648" i="2"/>
  <c r="L648" i="2" s="1"/>
  <c r="M648" i="2" s="1"/>
  <c r="K647" i="2"/>
  <c r="J647" i="2"/>
  <c r="K646" i="2"/>
  <c r="J646" i="2"/>
  <c r="L646" i="2" s="1"/>
  <c r="M646" i="2" s="1"/>
  <c r="K645" i="2"/>
  <c r="J645" i="2"/>
  <c r="L645" i="2" s="1"/>
  <c r="M645" i="2" s="1"/>
  <c r="K644" i="2"/>
  <c r="J644" i="2"/>
  <c r="L644" i="2" s="1"/>
  <c r="M644" i="2" s="1"/>
  <c r="K643" i="2"/>
  <c r="J643" i="2"/>
  <c r="L643" i="2" s="1"/>
  <c r="M643" i="2" s="1"/>
  <c r="K642" i="2"/>
  <c r="J642" i="2"/>
  <c r="L642" i="2" s="1"/>
  <c r="M642" i="2" s="1"/>
  <c r="K641" i="2"/>
  <c r="J641" i="2"/>
  <c r="L641" i="2" s="1"/>
  <c r="M641" i="2" s="1"/>
  <c r="K640" i="2"/>
  <c r="J640" i="2"/>
  <c r="L640" i="2" s="1"/>
  <c r="M640" i="2" s="1"/>
  <c r="K639" i="2"/>
  <c r="J639" i="2"/>
  <c r="L639" i="2" s="1"/>
  <c r="M639" i="2" s="1"/>
  <c r="K638" i="2"/>
  <c r="J638" i="2"/>
  <c r="L638" i="2" s="1"/>
  <c r="M638" i="2" s="1"/>
  <c r="K637" i="2"/>
  <c r="J637" i="2"/>
  <c r="L637" i="2" s="1"/>
  <c r="M637" i="2" s="1"/>
  <c r="K636" i="2"/>
  <c r="J636" i="2"/>
  <c r="L636" i="2" s="1"/>
  <c r="M636" i="2" s="1"/>
  <c r="K635" i="2"/>
  <c r="J635" i="2"/>
  <c r="L635" i="2" s="1"/>
  <c r="M635" i="2" s="1"/>
  <c r="K634" i="2"/>
  <c r="J634" i="2"/>
  <c r="L634" i="2" s="1"/>
  <c r="M634" i="2" s="1"/>
  <c r="K633" i="2"/>
  <c r="J633" i="2"/>
  <c r="L633" i="2" s="1"/>
  <c r="M633" i="2" s="1"/>
  <c r="K632" i="2"/>
  <c r="J632" i="2"/>
  <c r="L632" i="2" s="1"/>
  <c r="M632" i="2" s="1"/>
  <c r="K631" i="2"/>
  <c r="J631" i="2"/>
  <c r="L631" i="2" s="1"/>
  <c r="M631" i="2" s="1"/>
  <c r="K630" i="2"/>
  <c r="J630" i="2"/>
  <c r="L630" i="2" s="1"/>
  <c r="M630" i="2" s="1"/>
  <c r="K629" i="2"/>
  <c r="J629" i="2"/>
  <c r="L629" i="2" s="1"/>
  <c r="M629" i="2" s="1"/>
  <c r="K628" i="2"/>
  <c r="J628" i="2"/>
  <c r="L628" i="2" s="1"/>
  <c r="M628" i="2" s="1"/>
  <c r="K627" i="2"/>
  <c r="J627" i="2"/>
  <c r="L627" i="2" s="1"/>
  <c r="M627" i="2" s="1"/>
  <c r="K626" i="2"/>
  <c r="J626" i="2"/>
  <c r="L626" i="2" s="1"/>
  <c r="M626" i="2" s="1"/>
  <c r="K625" i="2"/>
  <c r="J625" i="2"/>
  <c r="L625" i="2" s="1"/>
  <c r="M625" i="2" s="1"/>
  <c r="K624" i="2"/>
  <c r="J624" i="2"/>
  <c r="L624" i="2" s="1"/>
  <c r="M624" i="2" s="1"/>
  <c r="K623" i="2"/>
  <c r="J623" i="2"/>
  <c r="K622" i="2"/>
  <c r="J622" i="2"/>
  <c r="L622" i="2" s="1"/>
  <c r="M622" i="2" s="1"/>
  <c r="K621" i="2"/>
  <c r="J621" i="2"/>
  <c r="L621" i="2" s="1"/>
  <c r="M621" i="2" s="1"/>
  <c r="K620" i="2"/>
  <c r="J620" i="2"/>
  <c r="L620" i="2" s="1"/>
  <c r="M620" i="2" s="1"/>
  <c r="K619" i="2"/>
  <c r="J619" i="2"/>
  <c r="L619" i="2" s="1"/>
  <c r="M619" i="2" s="1"/>
  <c r="K618" i="2"/>
  <c r="J618" i="2"/>
  <c r="L618" i="2" s="1"/>
  <c r="M618" i="2" s="1"/>
  <c r="K617" i="2"/>
  <c r="J617" i="2"/>
  <c r="L617" i="2" s="1"/>
  <c r="M617" i="2" s="1"/>
  <c r="K616" i="2"/>
  <c r="J616" i="2"/>
  <c r="L616" i="2" s="1"/>
  <c r="M616" i="2" s="1"/>
  <c r="K615" i="2"/>
  <c r="J615" i="2"/>
  <c r="L615" i="2" s="1"/>
  <c r="M615" i="2" s="1"/>
  <c r="K614" i="2"/>
  <c r="J614" i="2"/>
  <c r="L614" i="2" s="1"/>
  <c r="M614" i="2" s="1"/>
  <c r="K613" i="2"/>
  <c r="J613" i="2"/>
  <c r="L613" i="2" s="1"/>
  <c r="M613" i="2" s="1"/>
  <c r="K612" i="2"/>
  <c r="J612" i="2"/>
  <c r="L612" i="2" s="1"/>
  <c r="M612" i="2" s="1"/>
  <c r="K611" i="2"/>
  <c r="J611" i="2"/>
  <c r="L611" i="2" s="1"/>
  <c r="M611" i="2" s="1"/>
  <c r="K610" i="2"/>
  <c r="J610" i="2"/>
  <c r="L610" i="2" s="1"/>
  <c r="M610" i="2" s="1"/>
  <c r="K609" i="2"/>
  <c r="J609" i="2"/>
  <c r="L609" i="2" s="1"/>
  <c r="M609" i="2" s="1"/>
  <c r="K608" i="2"/>
  <c r="J608" i="2"/>
  <c r="L608" i="2" s="1"/>
  <c r="M608" i="2" s="1"/>
  <c r="K607" i="2"/>
  <c r="J607" i="2"/>
  <c r="L607" i="2" s="1"/>
  <c r="M607" i="2" s="1"/>
  <c r="K606" i="2"/>
  <c r="J606" i="2"/>
  <c r="L606" i="2" s="1"/>
  <c r="M606" i="2" s="1"/>
  <c r="K605" i="2"/>
  <c r="J605" i="2"/>
  <c r="L605" i="2" s="1"/>
  <c r="M605" i="2" s="1"/>
  <c r="K604" i="2"/>
  <c r="J604" i="2"/>
  <c r="L604" i="2" s="1"/>
  <c r="M604" i="2" s="1"/>
  <c r="K603" i="2"/>
  <c r="J603" i="2"/>
  <c r="L603" i="2" s="1"/>
  <c r="M603" i="2" s="1"/>
  <c r="K602" i="2"/>
  <c r="J602" i="2"/>
  <c r="L602" i="2" s="1"/>
  <c r="M602" i="2" s="1"/>
  <c r="K601" i="2"/>
  <c r="J601" i="2"/>
  <c r="L601" i="2" s="1"/>
  <c r="M601" i="2" s="1"/>
  <c r="K600" i="2"/>
  <c r="J600" i="2"/>
  <c r="L600" i="2" s="1"/>
  <c r="M600" i="2" s="1"/>
  <c r="K599" i="2"/>
  <c r="J599" i="2"/>
  <c r="L599" i="2" s="1"/>
  <c r="M599" i="2" s="1"/>
  <c r="K598" i="2"/>
  <c r="J598" i="2"/>
  <c r="K597" i="2"/>
  <c r="J597" i="2"/>
  <c r="L597" i="2" s="1"/>
  <c r="M597" i="2" s="1"/>
  <c r="K596" i="2"/>
  <c r="J596" i="2"/>
  <c r="L596" i="2" s="1"/>
  <c r="M596" i="2" s="1"/>
  <c r="K595" i="2"/>
  <c r="J595" i="2"/>
  <c r="L595" i="2" s="1"/>
  <c r="M595" i="2" s="1"/>
  <c r="K594" i="2"/>
  <c r="J594" i="2"/>
  <c r="L594" i="2" s="1"/>
  <c r="M594" i="2" s="1"/>
  <c r="K593" i="2"/>
  <c r="J593" i="2"/>
  <c r="L593" i="2" s="1"/>
  <c r="M593" i="2" s="1"/>
  <c r="K592" i="2"/>
  <c r="J592" i="2"/>
  <c r="L592" i="2" s="1"/>
  <c r="M592" i="2" s="1"/>
  <c r="K591" i="2"/>
  <c r="J591" i="2"/>
  <c r="L591" i="2" s="1"/>
  <c r="M591" i="2" s="1"/>
  <c r="K590" i="2"/>
  <c r="J590" i="2"/>
  <c r="L590" i="2" s="1"/>
  <c r="M590" i="2" s="1"/>
  <c r="K589" i="2"/>
  <c r="J589" i="2"/>
  <c r="L589" i="2" s="1"/>
  <c r="M589" i="2" s="1"/>
  <c r="K588" i="2"/>
  <c r="J588" i="2"/>
  <c r="L588" i="2" s="1"/>
  <c r="M588" i="2" s="1"/>
  <c r="K587" i="2"/>
  <c r="J587" i="2"/>
  <c r="L587" i="2" s="1"/>
  <c r="M587" i="2" s="1"/>
  <c r="K586" i="2"/>
  <c r="J586" i="2"/>
  <c r="L586" i="2" s="1"/>
  <c r="M586" i="2" s="1"/>
  <c r="K585" i="2"/>
  <c r="J585" i="2"/>
  <c r="L585" i="2" s="1"/>
  <c r="M585" i="2" s="1"/>
  <c r="K584" i="2"/>
  <c r="J584" i="2"/>
  <c r="L584" i="2" s="1"/>
  <c r="M584" i="2" s="1"/>
  <c r="K583" i="2"/>
  <c r="J583" i="2"/>
  <c r="L583" i="2" s="1"/>
  <c r="M583" i="2" s="1"/>
  <c r="K582" i="2"/>
  <c r="J582" i="2"/>
  <c r="L582" i="2" s="1"/>
  <c r="M582" i="2" s="1"/>
  <c r="K581" i="2"/>
  <c r="J581" i="2"/>
  <c r="L581" i="2" s="1"/>
  <c r="M581" i="2" s="1"/>
  <c r="K580" i="2"/>
  <c r="J580" i="2"/>
  <c r="L580" i="2" s="1"/>
  <c r="M580" i="2" s="1"/>
  <c r="K579" i="2"/>
  <c r="J579" i="2"/>
  <c r="L579" i="2" s="1"/>
  <c r="M579" i="2" s="1"/>
  <c r="K578" i="2"/>
  <c r="J578" i="2"/>
  <c r="L578" i="2" s="1"/>
  <c r="M578" i="2" s="1"/>
  <c r="K577" i="2"/>
  <c r="J577" i="2"/>
  <c r="L577" i="2" s="1"/>
  <c r="M577" i="2" s="1"/>
  <c r="K576" i="2"/>
  <c r="J576" i="2"/>
  <c r="L576" i="2" s="1"/>
  <c r="M576" i="2" s="1"/>
  <c r="K575" i="2"/>
  <c r="J575" i="2"/>
  <c r="K574" i="2"/>
  <c r="J574" i="2"/>
  <c r="L574" i="2" s="1"/>
  <c r="M574" i="2" s="1"/>
  <c r="K573" i="2"/>
  <c r="J573" i="2"/>
  <c r="L573" i="2" s="1"/>
  <c r="M573" i="2" s="1"/>
  <c r="K572" i="2"/>
  <c r="J572" i="2"/>
  <c r="L572" i="2" s="1"/>
  <c r="M572" i="2" s="1"/>
  <c r="K571" i="2"/>
  <c r="J571" i="2"/>
  <c r="L571" i="2" s="1"/>
  <c r="M571" i="2" s="1"/>
  <c r="K570" i="2"/>
  <c r="J570" i="2"/>
  <c r="L570" i="2" s="1"/>
  <c r="M570" i="2" s="1"/>
  <c r="K569" i="2"/>
  <c r="J569" i="2"/>
  <c r="L569" i="2" s="1"/>
  <c r="M569" i="2" s="1"/>
  <c r="K568" i="2"/>
  <c r="J568" i="2"/>
  <c r="L568" i="2" s="1"/>
  <c r="M568" i="2" s="1"/>
  <c r="K567" i="2"/>
  <c r="J567" i="2"/>
  <c r="L567" i="2" s="1"/>
  <c r="M567" i="2" s="1"/>
  <c r="K566" i="2"/>
  <c r="J566" i="2"/>
  <c r="L566" i="2" s="1"/>
  <c r="M566" i="2" s="1"/>
  <c r="K565" i="2"/>
  <c r="J565" i="2"/>
  <c r="L565" i="2" s="1"/>
  <c r="M565" i="2" s="1"/>
  <c r="K564" i="2"/>
  <c r="J564" i="2"/>
  <c r="L564" i="2" s="1"/>
  <c r="M564" i="2" s="1"/>
  <c r="K563" i="2"/>
  <c r="J563" i="2"/>
  <c r="L563" i="2" s="1"/>
  <c r="M563" i="2" s="1"/>
  <c r="K562" i="2"/>
  <c r="J562" i="2"/>
  <c r="L562" i="2" s="1"/>
  <c r="M562" i="2" s="1"/>
  <c r="K561" i="2"/>
  <c r="J561" i="2"/>
  <c r="L561" i="2" s="1"/>
  <c r="M561" i="2" s="1"/>
  <c r="K560" i="2"/>
  <c r="J560" i="2"/>
  <c r="L560" i="2" s="1"/>
  <c r="M560" i="2" s="1"/>
  <c r="K559" i="2"/>
  <c r="J559" i="2"/>
  <c r="L559" i="2" s="1"/>
  <c r="M559" i="2" s="1"/>
  <c r="K558" i="2"/>
  <c r="J558" i="2"/>
  <c r="L558" i="2" s="1"/>
  <c r="M558" i="2" s="1"/>
  <c r="K557" i="2"/>
  <c r="J557" i="2"/>
  <c r="L557" i="2" s="1"/>
  <c r="M557" i="2" s="1"/>
  <c r="K556" i="2"/>
  <c r="J556" i="2"/>
  <c r="L556" i="2" s="1"/>
  <c r="M556" i="2" s="1"/>
  <c r="K555" i="2"/>
  <c r="J555" i="2"/>
  <c r="L555" i="2" s="1"/>
  <c r="M555" i="2" s="1"/>
  <c r="K554" i="2"/>
  <c r="J554" i="2"/>
  <c r="L554" i="2" s="1"/>
  <c r="M554" i="2" s="1"/>
  <c r="K553" i="2"/>
  <c r="J553" i="2"/>
  <c r="L553" i="2" s="1"/>
  <c r="M553" i="2" s="1"/>
  <c r="K552" i="2"/>
  <c r="J552" i="2"/>
  <c r="L552" i="2" s="1"/>
  <c r="M552" i="2" s="1"/>
  <c r="K551" i="2"/>
  <c r="J551" i="2"/>
  <c r="L551" i="2" s="1"/>
  <c r="M551" i="2" s="1"/>
  <c r="K550" i="2"/>
  <c r="J550" i="2"/>
  <c r="K549" i="2"/>
  <c r="J549" i="2"/>
  <c r="L549" i="2" s="1"/>
  <c r="M549" i="2" s="1"/>
  <c r="K548" i="2"/>
  <c r="J548" i="2"/>
  <c r="L548" i="2" s="1"/>
  <c r="M548" i="2" s="1"/>
  <c r="K547" i="2"/>
  <c r="J547" i="2"/>
  <c r="L547" i="2" s="1"/>
  <c r="M547" i="2" s="1"/>
  <c r="K546" i="2"/>
  <c r="J546" i="2"/>
  <c r="L546" i="2" s="1"/>
  <c r="M546" i="2" s="1"/>
  <c r="K545" i="2"/>
  <c r="J545" i="2"/>
  <c r="L545" i="2" s="1"/>
  <c r="M545" i="2" s="1"/>
  <c r="K544" i="2"/>
  <c r="J544" i="2"/>
  <c r="L544" i="2" s="1"/>
  <c r="M544" i="2" s="1"/>
  <c r="K543" i="2"/>
  <c r="J543" i="2"/>
  <c r="L543" i="2" s="1"/>
  <c r="M543" i="2" s="1"/>
  <c r="K542" i="2"/>
  <c r="J542" i="2"/>
  <c r="L542" i="2" s="1"/>
  <c r="M542" i="2" s="1"/>
  <c r="K541" i="2"/>
  <c r="J541" i="2"/>
  <c r="L541" i="2" s="1"/>
  <c r="M541" i="2" s="1"/>
  <c r="K540" i="2"/>
  <c r="J540" i="2"/>
  <c r="L540" i="2" s="1"/>
  <c r="M540" i="2" s="1"/>
  <c r="K539" i="2"/>
  <c r="J539" i="2"/>
  <c r="L539" i="2" s="1"/>
  <c r="M539" i="2" s="1"/>
  <c r="K538" i="2"/>
  <c r="J538" i="2"/>
  <c r="L538" i="2" s="1"/>
  <c r="M538" i="2" s="1"/>
  <c r="K537" i="2"/>
  <c r="J537" i="2"/>
  <c r="L537" i="2" s="1"/>
  <c r="M537" i="2" s="1"/>
  <c r="K536" i="2"/>
  <c r="J536" i="2"/>
  <c r="L536" i="2" s="1"/>
  <c r="M536" i="2" s="1"/>
  <c r="K535" i="2"/>
  <c r="J535" i="2"/>
  <c r="L535" i="2" s="1"/>
  <c r="M535" i="2" s="1"/>
  <c r="K534" i="2"/>
  <c r="J534" i="2"/>
  <c r="L534" i="2" s="1"/>
  <c r="M534" i="2" s="1"/>
  <c r="K533" i="2"/>
  <c r="J533" i="2"/>
  <c r="L533" i="2" s="1"/>
  <c r="M533" i="2" s="1"/>
  <c r="K532" i="2"/>
  <c r="J532" i="2"/>
  <c r="L532" i="2" s="1"/>
  <c r="M532" i="2" s="1"/>
  <c r="K531" i="2"/>
  <c r="J531" i="2"/>
  <c r="L531" i="2" s="1"/>
  <c r="M531" i="2" s="1"/>
  <c r="K530" i="2"/>
  <c r="J530" i="2"/>
  <c r="L530" i="2" s="1"/>
  <c r="M530" i="2" s="1"/>
  <c r="K529" i="2"/>
  <c r="J529" i="2"/>
  <c r="L529" i="2" s="1"/>
  <c r="M529" i="2" s="1"/>
  <c r="K528" i="2"/>
  <c r="J528" i="2"/>
  <c r="L528" i="2" s="1"/>
  <c r="M528" i="2" s="1"/>
  <c r="K527" i="2"/>
  <c r="J527" i="2"/>
  <c r="L527" i="2" s="1"/>
  <c r="M527" i="2" s="1"/>
  <c r="K526" i="2"/>
  <c r="J526" i="2"/>
  <c r="L526" i="2" s="1"/>
  <c r="M526" i="2" s="1"/>
  <c r="K525" i="2"/>
  <c r="J525" i="2"/>
  <c r="L525" i="2" s="1"/>
  <c r="M525" i="2" s="1"/>
  <c r="K524" i="2"/>
  <c r="J524" i="2"/>
  <c r="L524" i="2" s="1"/>
  <c r="M524" i="2" s="1"/>
  <c r="K523" i="2"/>
  <c r="J523" i="2"/>
  <c r="K522" i="2"/>
  <c r="J522" i="2"/>
  <c r="L522" i="2" s="1"/>
  <c r="M522" i="2" s="1"/>
  <c r="K521" i="2"/>
  <c r="J521" i="2"/>
  <c r="L521" i="2" s="1"/>
  <c r="M521" i="2" s="1"/>
  <c r="K520" i="2"/>
  <c r="J520" i="2"/>
  <c r="L520" i="2" s="1"/>
  <c r="M520" i="2" s="1"/>
  <c r="K519" i="2"/>
  <c r="J519" i="2"/>
  <c r="L519" i="2" s="1"/>
  <c r="M519" i="2" s="1"/>
  <c r="K518" i="2"/>
  <c r="J518" i="2"/>
  <c r="L518" i="2" s="1"/>
  <c r="M518" i="2" s="1"/>
  <c r="K517" i="2"/>
  <c r="J517" i="2"/>
  <c r="L517" i="2" s="1"/>
  <c r="M517" i="2" s="1"/>
  <c r="K516" i="2"/>
  <c r="J516" i="2"/>
  <c r="L516" i="2" s="1"/>
  <c r="M516" i="2" s="1"/>
  <c r="K515" i="2"/>
  <c r="J515" i="2"/>
  <c r="L515" i="2" s="1"/>
  <c r="M515" i="2" s="1"/>
  <c r="K514" i="2"/>
  <c r="J514" i="2"/>
  <c r="L514" i="2" s="1"/>
  <c r="M514" i="2" s="1"/>
  <c r="K513" i="2"/>
  <c r="J513" i="2"/>
  <c r="L513" i="2" s="1"/>
  <c r="M513" i="2" s="1"/>
  <c r="K512" i="2"/>
  <c r="J512" i="2"/>
  <c r="L512" i="2" s="1"/>
  <c r="M512" i="2" s="1"/>
  <c r="K511" i="2"/>
  <c r="J511" i="2"/>
  <c r="L511" i="2" s="1"/>
  <c r="M511" i="2" s="1"/>
  <c r="K510" i="2"/>
  <c r="J510" i="2"/>
  <c r="L510" i="2" s="1"/>
  <c r="M510" i="2" s="1"/>
  <c r="K509" i="2"/>
  <c r="J509" i="2"/>
  <c r="L509" i="2" s="1"/>
  <c r="M509" i="2" s="1"/>
  <c r="K508" i="2"/>
  <c r="J508" i="2"/>
  <c r="L508" i="2" s="1"/>
  <c r="M508" i="2" s="1"/>
  <c r="K507" i="2"/>
  <c r="J507" i="2"/>
  <c r="L507" i="2" s="1"/>
  <c r="M507" i="2" s="1"/>
  <c r="K506" i="2"/>
  <c r="J506" i="2"/>
  <c r="L506" i="2" s="1"/>
  <c r="M506" i="2" s="1"/>
  <c r="K505" i="2"/>
  <c r="J505" i="2"/>
  <c r="L505" i="2" s="1"/>
  <c r="M505" i="2" s="1"/>
  <c r="K504" i="2"/>
  <c r="J504" i="2"/>
  <c r="L504" i="2" s="1"/>
  <c r="M504" i="2" s="1"/>
  <c r="K503" i="2"/>
  <c r="J503" i="2"/>
  <c r="L503" i="2" s="1"/>
  <c r="M503" i="2" s="1"/>
  <c r="K502" i="2"/>
  <c r="J502" i="2"/>
  <c r="L502" i="2" s="1"/>
  <c r="M502" i="2" s="1"/>
  <c r="K501" i="2"/>
  <c r="J501" i="2"/>
  <c r="L501" i="2" s="1"/>
  <c r="M501" i="2" s="1"/>
  <c r="K500" i="2"/>
  <c r="J500" i="2"/>
  <c r="L500" i="2" s="1"/>
  <c r="M500" i="2" s="1"/>
  <c r="K499" i="2"/>
  <c r="J499" i="2"/>
  <c r="L499" i="2" s="1"/>
  <c r="M499" i="2" s="1"/>
  <c r="K498" i="2"/>
  <c r="J498" i="2"/>
  <c r="K497" i="2"/>
  <c r="J497" i="2"/>
  <c r="L497" i="2" s="1"/>
  <c r="M497" i="2" s="1"/>
  <c r="K496" i="2"/>
  <c r="J496" i="2"/>
  <c r="L496" i="2" s="1"/>
  <c r="M496" i="2" s="1"/>
  <c r="K495" i="2"/>
  <c r="J495" i="2"/>
  <c r="L495" i="2" s="1"/>
  <c r="M495" i="2" s="1"/>
  <c r="K494" i="2"/>
  <c r="J494" i="2"/>
  <c r="K493" i="2"/>
  <c r="J493" i="2"/>
  <c r="L493" i="2" s="1"/>
  <c r="M493" i="2" s="1"/>
  <c r="K492" i="2"/>
  <c r="J492" i="2"/>
  <c r="L492" i="2" s="1"/>
  <c r="M492" i="2" s="1"/>
  <c r="K491" i="2"/>
  <c r="J491" i="2"/>
  <c r="K490" i="2"/>
  <c r="J490" i="2"/>
  <c r="L490" i="2" s="1"/>
  <c r="M490" i="2" s="1"/>
  <c r="K489" i="2"/>
  <c r="J489" i="2"/>
  <c r="L489" i="2" s="1"/>
  <c r="M489" i="2" s="1"/>
  <c r="K488" i="2"/>
  <c r="J488" i="2"/>
  <c r="L488" i="2" s="1"/>
  <c r="M488" i="2" s="1"/>
  <c r="K487" i="2"/>
  <c r="J487" i="2"/>
  <c r="L487" i="2" s="1"/>
  <c r="M487" i="2" s="1"/>
  <c r="K486" i="2"/>
  <c r="J486" i="2"/>
  <c r="L486" i="2" s="1"/>
  <c r="M486" i="2" s="1"/>
  <c r="K485" i="2"/>
  <c r="J485" i="2"/>
  <c r="L485" i="2" s="1"/>
  <c r="M485" i="2" s="1"/>
  <c r="K484" i="2"/>
  <c r="J484" i="2"/>
  <c r="L484" i="2" s="1"/>
  <c r="M484" i="2" s="1"/>
  <c r="K483" i="2"/>
  <c r="J483" i="2"/>
  <c r="L483" i="2" s="1"/>
  <c r="M483" i="2" s="1"/>
  <c r="K482" i="2"/>
  <c r="J482" i="2"/>
  <c r="L482" i="2" s="1"/>
  <c r="M482" i="2" s="1"/>
  <c r="K481" i="2"/>
  <c r="J481" i="2"/>
  <c r="L481" i="2" s="1"/>
  <c r="M481" i="2" s="1"/>
  <c r="K480" i="2"/>
  <c r="J480" i="2"/>
  <c r="L480" i="2" s="1"/>
  <c r="M480" i="2" s="1"/>
  <c r="K479" i="2"/>
  <c r="J479" i="2"/>
  <c r="L479" i="2" s="1"/>
  <c r="M479" i="2" s="1"/>
  <c r="K478" i="2"/>
  <c r="J478" i="2"/>
  <c r="L478" i="2" s="1"/>
  <c r="M478" i="2" s="1"/>
  <c r="K477" i="2"/>
  <c r="J477" i="2"/>
  <c r="L477" i="2" s="1"/>
  <c r="M477" i="2" s="1"/>
  <c r="K476" i="2"/>
  <c r="J476" i="2"/>
  <c r="L476" i="2" s="1"/>
  <c r="M476" i="2" s="1"/>
  <c r="K475" i="2"/>
  <c r="J475" i="2"/>
  <c r="L475" i="2" s="1"/>
  <c r="M475" i="2" s="1"/>
  <c r="K474" i="2"/>
  <c r="J474" i="2"/>
  <c r="L474" i="2" s="1"/>
  <c r="M474" i="2" s="1"/>
  <c r="K473" i="2"/>
  <c r="J473" i="2"/>
  <c r="L473" i="2" s="1"/>
  <c r="M473" i="2" s="1"/>
  <c r="K472" i="2"/>
  <c r="J472" i="2"/>
  <c r="L472" i="2" s="1"/>
  <c r="M472" i="2" s="1"/>
  <c r="K471" i="2"/>
  <c r="J471" i="2"/>
  <c r="L471" i="2" s="1"/>
  <c r="M471" i="2" s="1"/>
  <c r="K470" i="2"/>
  <c r="J470" i="2"/>
  <c r="L470" i="2" s="1"/>
  <c r="M470" i="2" s="1"/>
  <c r="K469" i="2"/>
  <c r="J469" i="2"/>
  <c r="L469" i="2" s="1"/>
  <c r="M469" i="2" s="1"/>
  <c r="K468" i="2"/>
  <c r="J468" i="2"/>
  <c r="L468" i="2" s="1"/>
  <c r="M468" i="2" s="1"/>
  <c r="K467" i="2"/>
  <c r="J467" i="2"/>
  <c r="L467" i="2" s="1"/>
  <c r="M467" i="2" s="1"/>
  <c r="K466" i="2"/>
  <c r="J466" i="2"/>
  <c r="L466" i="2" s="1"/>
  <c r="M466" i="2" s="1"/>
  <c r="K465" i="2"/>
  <c r="J465" i="2"/>
  <c r="L465" i="2" s="1"/>
  <c r="M465" i="2" s="1"/>
  <c r="K464" i="2"/>
  <c r="J464" i="2"/>
  <c r="L464" i="2" s="1"/>
  <c r="M464" i="2" s="1"/>
  <c r="K463" i="2"/>
  <c r="J463" i="2"/>
  <c r="L463" i="2" s="1"/>
  <c r="M463" i="2" s="1"/>
  <c r="K462" i="2"/>
  <c r="J462" i="2"/>
  <c r="L462" i="2" s="1"/>
  <c r="M462" i="2" s="1"/>
  <c r="K461" i="2"/>
  <c r="J461" i="2"/>
  <c r="L461" i="2" s="1"/>
  <c r="M461" i="2" s="1"/>
  <c r="K460" i="2"/>
  <c r="J460" i="2"/>
  <c r="L460" i="2" s="1"/>
  <c r="M460" i="2" s="1"/>
  <c r="K459" i="2"/>
  <c r="J459" i="2"/>
  <c r="L459" i="2" s="1"/>
  <c r="M459" i="2" s="1"/>
  <c r="K458" i="2"/>
  <c r="J458" i="2"/>
  <c r="L458" i="2" s="1"/>
  <c r="M458" i="2" s="1"/>
  <c r="K457" i="2"/>
  <c r="J457" i="2"/>
  <c r="L457" i="2" s="1"/>
  <c r="M457" i="2" s="1"/>
  <c r="K456" i="2"/>
  <c r="J456" i="2"/>
  <c r="L456" i="2" s="1"/>
  <c r="M456" i="2" s="1"/>
  <c r="K455" i="2"/>
  <c r="J455" i="2"/>
  <c r="L455" i="2" s="1"/>
  <c r="M455" i="2" s="1"/>
  <c r="K454" i="2"/>
  <c r="J454" i="2"/>
  <c r="K453" i="2"/>
  <c r="J453" i="2"/>
  <c r="L453" i="2" s="1"/>
  <c r="M453" i="2" s="1"/>
  <c r="K452" i="2"/>
  <c r="J452" i="2"/>
  <c r="L452" i="2" s="1"/>
  <c r="M452" i="2" s="1"/>
  <c r="K451" i="2"/>
  <c r="J451" i="2"/>
  <c r="L451" i="2" s="1"/>
  <c r="M451" i="2" s="1"/>
  <c r="K450" i="2"/>
  <c r="J450" i="2"/>
  <c r="L450" i="2" s="1"/>
  <c r="M450" i="2" s="1"/>
  <c r="K449" i="2"/>
  <c r="J449" i="2"/>
  <c r="L449" i="2" s="1"/>
  <c r="M449" i="2" s="1"/>
  <c r="K448" i="2"/>
  <c r="J448" i="2"/>
  <c r="L448" i="2" s="1"/>
  <c r="M448" i="2" s="1"/>
  <c r="K447" i="2"/>
  <c r="J447" i="2"/>
  <c r="L447" i="2" s="1"/>
  <c r="M447" i="2" s="1"/>
  <c r="K446" i="2"/>
  <c r="J446" i="2"/>
  <c r="L446" i="2" s="1"/>
  <c r="M446" i="2" s="1"/>
  <c r="K445" i="2"/>
  <c r="J445" i="2"/>
  <c r="L445" i="2" s="1"/>
  <c r="M445" i="2" s="1"/>
  <c r="K444" i="2"/>
  <c r="J444" i="2"/>
  <c r="L444" i="2" s="1"/>
  <c r="M444" i="2" s="1"/>
  <c r="K443" i="2"/>
  <c r="J443" i="2"/>
  <c r="L443" i="2" s="1"/>
  <c r="M443" i="2" s="1"/>
  <c r="K442" i="2"/>
  <c r="J442" i="2"/>
  <c r="L442" i="2" s="1"/>
  <c r="M442" i="2" s="1"/>
  <c r="K441" i="2"/>
  <c r="J441" i="2"/>
  <c r="L441" i="2" s="1"/>
  <c r="M441" i="2" s="1"/>
  <c r="K440" i="2"/>
  <c r="J440" i="2"/>
  <c r="L440" i="2" s="1"/>
  <c r="M440" i="2" s="1"/>
  <c r="K439" i="2"/>
  <c r="J439" i="2"/>
  <c r="L439" i="2" s="1"/>
  <c r="M439" i="2" s="1"/>
  <c r="K438" i="2"/>
  <c r="J438" i="2"/>
  <c r="L438" i="2" s="1"/>
  <c r="M438" i="2" s="1"/>
  <c r="K437" i="2"/>
  <c r="J437" i="2"/>
  <c r="L437" i="2" s="1"/>
  <c r="M437" i="2" s="1"/>
  <c r="K436" i="2"/>
  <c r="J436" i="2"/>
  <c r="L436" i="2" s="1"/>
  <c r="M436" i="2" s="1"/>
  <c r="K435" i="2"/>
  <c r="J435" i="2"/>
  <c r="L435" i="2" s="1"/>
  <c r="M435" i="2" s="1"/>
  <c r="K434" i="2"/>
  <c r="J434" i="2"/>
  <c r="L434" i="2" s="1"/>
  <c r="M434" i="2" s="1"/>
  <c r="K433" i="2"/>
  <c r="J433" i="2"/>
  <c r="L433" i="2" s="1"/>
  <c r="M433" i="2" s="1"/>
  <c r="K432" i="2"/>
  <c r="J432" i="2"/>
  <c r="L432" i="2" s="1"/>
  <c r="M432" i="2" s="1"/>
  <c r="K431" i="2"/>
  <c r="J431" i="2"/>
  <c r="L431" i="2" s="1"/>
  <c r="M431" i="2" s="1"/>
  <c r="K430" i="2"/>
  <c r="J430" i="2"/>
  <c r="L430" i="2" s="1"/>
  <c r="M430" i="2" s="1"/>
  <c r="K429" i="2"/>
  <c r="J429" i="2"/>
  <c r="L429" i="2" s="1"/>
  <c r="M429" i="2" s="1"/>
  <c r="K428" i="2"/>
  <c r="J428" i="2"/>
  <c r="L428" i="2" s="1"/>
  <c r="M428" i="2" s="1"/>
  <c r="K427" i="2"/>
  <c r="J427" i="2"/>
  <c r="L427" i="2" s="1"/>
  <c r="M427" i="2" s="1"/>
  <c r="K426" i="2"/>
  <c r="J426" i="2"/>
  <c r="L426" i="2" s="1"/>
  <c r="M426" i="2" s="1"/>
  <c r="K425" i="2"/>
  <c r="J425" i="2"/>
  <c r="L425" i="2" s="1"/>
  <c r="M425" i="2" s="1"/>
  <c r="K424" i="2"/>
  <c r="J424" i="2"/>
  <c r="L424" i="2" s="1"/>
  <c r="M424" i="2" s="1"/>
  <c r="K423" i="2"/>
  <c r="J423" i="2"/>
  <c r="L423" i="2" s="1"/>
  <c r="M423" i="2" s="1"/>
  <c r="K422" i="2"/>
  <c r="J422" i="2"/>
  <c r="L422" i="2" s="1"/>
  <c r="M422" i="2" s="1"/>
  <c r="K421" i="2"/>
  <c r="J421" i="2"/>
  <c r="L421" i="2" s="1"/>
  <c r="M421" i="2" s="1"/>
  <c r="K420" i="2"/>
  <c r="J420" i="2"/>
  <c r="L420" i="2" s="1"/>
  <c r="M420" i="2" s="1"/>
  <c r="K419" i="2"/>
  <c r="J419" i="2"/>
  <c r="L419" i="2" s="1"/>
  <c r="M419" i="2" s="1"/>
  <c r="K418" i="2"/>
  <c r="J418" i="2"/>
  <c r="K417" i="2"/>
  <c r="J417" i="2"/>
  <c r="L417" i="2" s="1"/>
  <c r="M417" i="2" s="1"/>
  <c r="K416" i="2"/>
  <c r="J416" i="2"/>
  <c r="L416" i="2" s="1"/>
  <c r="M416" i="2" s="1"/>
  <c r="K415" i="2"/>
  <c r="J415" i="2"/>
  <c r="L415" i="2" s="1"/>
  <c r="M415" i="2" s="1"/>
  <c r="K414" i="2"/>
  <c r="J414" i="2"/>
  <c r="L414" i="2" s="1"/>
  <c r="M414" i="2" s="1"/>
  <c r="K413" i="2"/>
  <c r="J413" i="2"/>
  <c r="L413" i="2" s="1"/>
  <c r="M413" i="2" s="1"/>
  <c r="K412" i="2"/>
  <c r="J412" i="2"/>
  <c r="L412" i="2" s="1"/>
  <c r="M412" i="2" s="1"/>
  <c r="K411" i="2"/>
  <c r="J411" i="2"/>
  <c r="L411" i="2" s="1"/>
  <c r="M411" i="2" s="1"/>
  <c r="K410" i="2"/>
  <c r="J410" i="2"/>
  <c r="L410" i="2" s="1"/>
  <c r="M410" i="2" s="1"/>
  <c r="K409" i="2"/>
  <c r="J409" i="2"/>
  <c r="L409" i="2" s="1"/>
  <c r="M409" i="2" s="1"/>
  <c r="K408" i="2"/>
  <c r="J408" i="2"/>
  <c r="L408" i="2" s="1"/>
  <c r="M408" i="2" s="1"/>
  <c r="K407" i="2"/>
  <c r="J407" i="2"/>
  <c r="L407" i="2" s="1"/>
  <c r="M407" i="2" s="1"/>
  <c r="K406" i="2"/>
  <c r="J406" i="2"/>
  <c r="L406" i="2" s="1"/>
  <c r="M406" i="2" s="1"/>
  <c r="K405" i="2"/>
  <c r="J405" i="2"/>
  <c r="L405" i="2" s="1"/>
  <c r="M405" i="2" s="1"/>
  <c r="K404" i="2"/>
  <c r="J404" i="2"/>
  <c r="L404" i="2" s="1"/>
  <c r="M404" i="2" s="1"/>
  <c r="K403" i="2"/>
  <c r="J403" i="2"/>
  <c r="L403" i="2" s="1"/>
  <c r="M403" i="2" s="1"/>
  <c r="K402" i="2"/>
  <c r="J402" i="2"/>
  <c r="L402" i="2" s="1"/>
  <c r="M402" i="2" s="1"/>
  <c r="K401" i="2"/>
  <c r="J401" i="2"/>
  <c r="L401" i="2" s="1"/>
  <c r="M401" i="2" s="1"/>
  <c r="K400" i="2"/>
  <c r="J400" i="2"/>
  <c r="L400" i="2" s="1"/>
  <c r="M400" i="2" s="1"/>
  <c r="K399" i="2"/>
  <c r="J399" i="2"/>
  <c r="L399" i="2" s="1"/>
  <c r="M399" i="2" s="1"/>
  <c r="K398" i="2"/>
  <c r="J398" i="2"/>
  <c r="L398" i="2" s="1"/>
  <c r="M398" i="2" s="1"/>
  <c r="K397" i="2"/>
  <c r="J397" i="2"/>
  <c r="L397" i="2" s="1"/>
  <c r="M397" i="2" s="1"/>
  <c r="K396" i="2"/>
  <c r="J396" i="2"/>
  <c r="L396" i="2" s="1"/>
  <c r="M396" i="2" s="1"/>
  <c r="K395" i="2"/>
  <c r="J395" i="2"/>
  <c r="L395" i="2" s="1"/>
  <c r="M395" i="2" s="1"/>
  <c r="K394" i="2"/>
  <c r="J394" i="2"/>
  <c r="L394" i="2" s="1"/>
  <c r="M394" i="2" s="1"/>
  <c r="K393" i="2"/>
  <c r="J393" i="2"/>
  <c r="L393" i="2" s="1"/>
  <c r="M393" i="2" s="1"/>
  <c r="K392" i="2"/>
  <c r="J392" i="2"/>
  <c r="L392" i="2" s="1"/>
  <c r="M392" i="2" s="1"/>
  <c r="K391" i="2"/>
  <c r="J391" i="2"/>
  <c r="L391" i="2" s="1"/>
  <c r="M391" i="2" s="1"/>
  <c r="K390" i="2"/>
  <c r="J390" i="2"/>
  <c r="L390" i="2" s="1"/>
  <c r="M390" i="2" s="1"/>
  <c r="K389" i="2"/>
  <c r="J389" i="2"/>
  <c r="L389" i="2" s="1"/>
  <c r="M389" i="2" s="1"/>
  <c r="K388" i="2"/>
  <c r="J388" i="2"/>
  <c r="L388" i="2" s="1"/>
  <c r="M388" i="2" s="1"/>
  <c r="K387" i="2"/>
  <c r="J387" i="2"/>
  <c r="L387" i="2" s="1"/>
  <c r="M387" i="2" s="1"/>
  <c r="K386" i="2"/>
  <c r="J386" i="2"/>
  <c r="L386" i="2" s="1"/>
  <c r="M386" i="2" s="1"/>
  <c r="K385" i="2"/>
  <c r="J385" i="2"/>
  <c r="L385" i="2" s="1"/>
  <c r="M385" i="2" s="1"/>
  <c r="K384" i="2"/>
  <c r="J384" i="2"/>
  <c r="L384" i="2" s="1"/>
  <c r="M384" i="2" s="1"/>
  <c r="K383" i="2"/>
  <c r="J383" i="2"/>
  <c r="L383" i="2" s="1"/>
  <c r="M383" i="2" s="1"/>
  <c r="K382" i="2"/>
  <c r="J382" i="2"/>
  <c r="L382" i="2" s="1"/>
  <c r="M382" i="2" s="1"/>
  <c r="K381" i="2"/>
  <c r="J381" i="2"/>
  <c r="L381" i="2" s="1"/>
  <c r="M381" i="2" s="1"/>
  <c r="K380" i="2"/>
  <c r="J380" i="2"/>
  <c r="L380" i="2" s="1"/>
  <c r="M380" i="2" s="1"/>
  <c r="K379" i="2"/>
  <c r="J379" i="2"/>
  <c r="L379" i="2" s="1"/>
  <c r="M379" i="2" s="1"/>
  <c r="K378" i="2"/>
  <c r="J378" i="2"/>
  <c r="L378" i="2" s="1"/>
  <c r="M378" i="2" s="1"/>
  <c r="K377" i="2"/>
  <c r="J377" i="2"/>
  <c r="L377" i="2" s="1"/>
  <c r="M377" i="2" s="1"/>
  <c r="K376" i="2"/>
  <c r="J376" i="2"/>
  <c r="L376" i="2" s="1"/>
  <c r="M376" i="2" s="1"/>
  <c r="K375" i="2"/>
  <c r="J375" i="2"/>
  <c r="K374" i="2"/>
  <c r="J374" i="2"/>
  <c r="L374" i="2" s="1"/>
  <c r="M374" i="2" s="1"/>
  <c r="K373" i="2"/>
  <c r="J373" i="2"/>
  <c r="L373" i="2" s="1"/>
  <c r="M373" i="2" s="1"/>
  <c r="K372" i="2"/>
  <c r="J372" i="2"/>
  <c r="L372" i="2" s="1"/>
  <c r="M372" i="2" s="1"/>
  <c r="K371" i="2"/>
  <c r="J371" i="2"/>
  <c r="L371" i="2" s="1"/>
  <c r="M371" i="2" s="1"/>
  <c r="K370" i="2"/>
  <c r="J370" i="2"/>
  <c r="L370" i="2" s="1"/>
  <c r="M370" i="2" s="1"/>
  <c r="K369" i="2"/>
  <c r="J369" i="2"/>
  <c r="L369" i="2" s="1"/>
  <c r="M369" i="2" s="1"/>
  <c r="K368" i="2"/>
  <c r="J368" i="2"/>
  <c r="L368" i="2" s="1"/>
  <c r="M368" i="2" s="1"/>
  <c r="K367" i="2"/>
  <c r="J367" i="2"/>
  <c r="L367" i="2" s="1"/>
  <c r="M367" i="2" s="1"/>
  <c r="K366" i="2"/>
  <c r="J366" i="2"/>
  <c r="L366" i="2" s="1"/>
  <c r="M366" i="2" s="1"/>
  <c r="K365" i="2"/>
  <c r="J365" i="2"/>
  <c r="L365" i="2" s="1"/>
  <c r="M365" i="2" s="1"/>
  <c r="K364" i="2"/>
  <c r="J364" i="2"/>
  <c r="L364" i="2" s="1"/>
  <c r="M364" i="2" s="1"/>
  <c r="K363" i="2"/>
  <c r="J363" i="2"/>
  <c r="L363" i="2" s="1"/>
  <c r="M363" i="2" s="1"/>
  <c r="K362" i="2"/>
  <c r="J362" i="2"/>
  <c r="L362" i="2" s="1"/>
  <c r="M362" i="2" s="1"/>
  <c r="K361" i="2"/>
  <c r="J361" i="2"/>
  <c r="L361" i="2" s="1"/>
  <c r="M361" i="2" s="1"/>
  <c r="K360" i="2"/>
  <c r="J360" i="2"/>
  <c r="L360" i="2" s="1"/>
  <c r="M360" i="2" s="1"/>
  <c r="K359" i="2"/>
  <c r="J359" i="2"/>
  <c r="L359" i="2" s="1"/>
  <c r="M359" i="2" s="1"/>
  <c r="K358" i="2"/>
  <c r="J358" i="2"/>
  <c r="L358" i="2" s="1"/>
  <c r="M358" i="2" s="1"/>
  <c r="K357" i="2"/>
  <c r="J357" i="2"/>
  <c r="L357" i="2" s="1"/>
  <c r="M357" i="2" s="1"/>
  <c r="K356" i="2"/>
  <c r="J356" i="2"/>
  <c r="L356" i="2" s="1"/>
  <c r="M356" i="2" s="1"/>
  <c r="K355" i="2"/>
  <c r="J355" i="2"/>
  <c r="L355" i="2" s="1"/>
  <c r="M355" i="2" s="1"/>
  <c r="K354" i="2"/>
  <c r="J354" i="2"/>
  <c r="L354" i="2" s="1"/>
  <c r="M354" i="2" s="1"/>
  <c r="K353" i="2"/>
  <c r="J353" i="2"/>
  <c r="L353" i="2" s="1"/>
  <c r="M353" i="2" s="1"/>
  <c r="K352" i="2"/>
  <c r="J352" i="2"/>
  <c r="L352" i="2" s="1"/>
  <c r="M352" i="2" s="1"/>
  <c r="K351" i="2"/>
  <c r="J351" i="2"/>
  <c r="L351" i="2" s="1"/>
  <c r="M351" i="2" s="1"/>
  <c r="K350" i="2"/>
  <c r="J350" i="2"/>
  <c r="L350" i="2" s="1"/>
  <c r="M350" i="2" s="1"/>
  <c r="K349" i="2"/>
  <c r="J349" i="2"/>
  <c r="L349" i="2" s="1"/>
  <c r="M349" i="2" s="1"/>
  <c r="K348" i="2"/>
  <c r="J348" i="2"/>
  <c r="L348" i="2" s="1"/>
  <c r="M348" i="2" s="1"/>
  <c r="K347" i="2"/>
  <c r="J347" i="2"/>
  <c r="L347" i="2" s="1"/>
  <c r="M347" i="2" s="1"/>
  <c r="K346" i="2"/>
  <c r="J346" i="2"/>
  <c r="L346" i="2" s="1"/>
  <c r="M346" i="2" s="1"/>
  <c r="K345" i="2"/>
  <c r="J345" i="2"/>
  <c r="L345" i="2" s="1"/>
  <c r="M345" i="2" s="1"/>
  <c r="K344" i="2"/>
  <c r="J344" i="2"/>
  <c r="L344" i="2" s="1"/>
  <c r="M344" i="2" s="1"/>
  <c r="K343" i="2"/>
  <c r="J343" i="2"/>
  <c r="L343" i="2" s="1"/>
  <c r="M343" i="2" s="1"/>
  <c r="K342" i="2"/>
  <c r="J342" i="2"/>
  <c r="L342" i="2" s="1"/>
  <c r="M342" i="2" s="1"/>
  <c r="K341" i="2"/>
  <c r="J341" i="2"/>
  <c r="L341" i="2" s="1"/>
  <c r="M341" i="2" s="1"/>
  <c r="K340" i="2"/>
  <c r="J340" i="2"/>
  <c r="L340" i="2" s="1"/>
  <c r="M340" i="2" s="1"/>
  <c r="K339" i="2"/>
  <c r="J339" i="2"/>
  <c r="L339" i="2" s="1"/>
  <c r="M339" i="2" s="1"/>
  <c r="K338" i="2"/>
  <c r="J338" i="2"/>
  <c r="L338" i="2" s="1"/>
  <c r="M338" i="2" s="1"/>
  <c r="K337" i="2"/>
  <c r="J337" i="2"/>
  <c r="L337" i="2" s="1"/>
  <c r="M337" i="2" s="1"/>
  <c r="K336" i="2"/>
  <c r="J336" i="2"/>
  <c r="L336" i="2" s="1"/>
  <c r="M336" i="2" s="1"/>
  <c r="K335" i="2"/>
  <c r="J335" i="2"/>
  <c r="L335" i="2" s="1"/>
  <c r="M335" i="2" s="1"/>
  <c r="K334" i="2"/>
  <c r="J334" i="2"/>
  <c r="L334" i="2" s="1"/>
  <c r="M334" i="2" s="1"/>
  <c r="K333" i="2"/>
  <c r="J333" i="2"/>
  <c r="L333" i="2" s="1"/>
  <c r="M333" i="2" s="1"/>
  <c r="K332" i="2"/>
  <c r="J332" i="2"/>
  <c r="L332" i="2" s="1"/>
  <c r="M332" i="2" s="1"/>
  <c r="K331" i="2"/>
  <c r="J331" i="2"/>
  <c r="L331" i="2" s="1"/>
  <c r="M331" i="2" s="1"/>
  <c r="K330" i="2"/>
  <c r="J330" i="2"/>
  <c r="L330" i="2" s="1"/>
  <c r="M330" i="2" s="1"/>
  <c r="K329" i="2"/>
  <c r="J329" i="2"/>
  <c r="L329" i="2" s="1"/>
  <c r="M329" i="2" s="1"/>
  <c r="K328" i="2"/>
  <c r="J328" i="2"/>
  <c r="L328" i="2" s="1"/>
  <c r="M328" i="2" s="1"/>
  <c r="K327" i="2"/>
  <c r="J327" i="2"/>
  <c r="L327" i="2" s="1"/>
  <c r="M327" i="2" s="1"/>
  <c r="K326" i="2"/>
  <c r="J326" i="2"/>
  <c r="K325" i="2"/>
  <c r="J325" i="2"/>
  <c r="L325" i="2" s="1"/>
  <c r="M325" i="2" s="1"/>
  <c r="K324" i="2"/>
  <c r="J324" i="2"/>
  <c r="L324" i="2" s="1"/>
  <c r="M324" i="2" s="1"/>
  <c r="K323" i="2"/>
  <c r="J323" i="2"/>
  <c r="L323" i="2" s="1"/>
  <c r="M323" i="2" s="1"/>
  <c r="K322" i="2"/>
  <c r="J322" i="2"/>
  <c r="L322" i="2" s="1"/>
  <c r="M322" i="2" s="1"/>
  <c r="K321" i="2"/>
  <c r="J321" i="2"/>
  <c r="L321" i="2" s="1"/>
  <c r="M321" i="2" s="1"/>
  <c r="K320" i="2"/>
  <c r="J320" i="2"/>
  <c r="L320" i="2" s="1"/>
  <c r="M320" i="2" s="1"/>
  <c r="K319" i="2"/>
  <c r="J319" i="2"/>
  <c r="L319" i="2" s="1"/>
  <c r="M319" i="2" s="1"/>
  <c r="K318" i="2"/>
  <c r="J318" i="2"/>
  <c r="L318" i="2" s="1"/>
  <c r="M318" i="2" s="1"/>
  <c r="K317" i="2"/>
  <c r="J317" i="2"/>
  <c r="L317" i="2" s="1"/>
  <c r="M317" i="2" s="1"/>
  <c r="K316" i="2"/>
  <c r="J316" i="2"/>
  <c r="L316" i="2" s="1"/>
  <c r="M316" i="2" s="1"/>
  <c r="K315" i="2"/>
  <c r="J315" i="2"/>
  <c r="L315" i="2" s="1"/>
  <c r="M315" i="2" s="1"/>
  <c r="K314" i="2"/>
  <c r="J314" i="2"/>
  <c r="L314" i="2" s="1"/>
  <c r="M314" i="2" s="1"/>
  <c r="K313" i="2"/>
  <c r="J313" i="2"/>
  <c r="L313" i="2" s="1"/>
  <c r="M313" i="2" s="1"/>
  <c r="K312" i="2"/>
  <c r="J312" i="2"/>
  <c r="L312" i="2" s="1"/>
  <c r="M312" i="2" s="1"/>
  <c r="K311" i="2"/>
  <c r="J311" i="2"/>
  <c r="L311" i="2" s="1"/>
  <c r="M311" i="2" s="1"/>
  <c r="K310" i="2"/>
  <c r="J310" i="2"/>
  <c r="L310" i="2" s="1"/>
  <c r="M310" i="2" s="1"/>
  <c r="K309" i="2"/>
  <c r="J309" i="2"/>
  <c r="L309" i="2" s="1"/>
  <c r="M309" i="2" s="1"/>
  <c r="K308" i="2"/>
  <c r="J308" i="2"/>
  <c r="L308" i="2" s="1"/>
  <c r="M308" i="2" s="1"/>
  <c r="K307" i="2"/>
  <c r="J307" i="2"/>
  <c r="L307" i="2" s="1"/>
  <c r="M307" i="2" s="1"/>
  <c r="K306" i="2"/>
  <c r="J306" i="2"/>
  <c r="L306" i="2" s="1"/>
  <c r="M306" i="2" s="1"/>
  <c r="K305" i="2"/>
  <c r="J305" i="2"/>
  <c r="L305" i="2" s="1"/>
  <c r="M305" i="2" s="1"/>
  <c r="K304" i="2"/>
  <c r="J304" i="2"/>
  <c r="L304" i="2" s="1"/>
  <c r="M304" i="2" s="1"/>
  <c r="K303" i="2"/>
  <c r="J303" i="2"/>
  <c r="L303" i="2" s="1"/>
  <c r="M303" i="2" s="1"/>
  <c r="K302" i="2"/>
  <c r="J302" i="2"/>
  <c r="L302" i="2" s="1"/>
  <c r="M302" i="2" s="1"/>
  <c r="K301" i="2"/>
  <c r="J301" i="2"/>
  <c r="L301" i="2" s="1"/>
  <c r="M301" i="2" s="1"/>
  <c r="K300" i="2"/>
  <c r="J300" i="2"/>
  <c r="L300" i="2" s="1"/>
  <c r="M300" i="2" s="1"/>
  <c r="K299" i="2"/>
  <c r="J299" i="2"/>
  <c r="L299" i="2" s="1"/>
  <c r="M299" i="2" s="1"/>
  <c r="K298" i="2"/>
  <c r="J298" i="2"/>
  <c r="L298" i="2" s="1"/>
  <c r="M298" i="2" s="1"/>
  <c r="K297" i="2"/>
  <c r="J297" i="2"/>
  <c r="L297" i="2" s="1"/>
  <c r="M297" i="2" s="1"/>
  <c r="K296" i="2"/>
  <c r="J296" i="2"/>
  <c r="L296" i="2" s="1"/>
  <c r="M296" i="2" s="1"/>
  <c r="K295" i="2"/>
  <c r="J295" i="2"/>
  <c r="L295" i="2" s="1"/>
  <c r="M295" i="2" s="1"/>
  <c r="K294" i="2"/>
  <c r="J294" i="2"/>
  <c r="L294" i="2" s="1"/>
  <c r="M294" i="2" s="1"/>
  <c r="K293" i="2"/>
  <c r="J293" i="2"/>
  <c r="L293" i="2" s="1"/>
  <c r="M293" i="2" s="1"/>
  <c r="K292" i="2"/>
  <c r="J292" i="2"/>
  <c r="L292" i="2" s="1"/>
  <c r="M292" i="2" s="1"/>
  <c r="K291" i="2"/>
  <c r="J291" i="2"/>
  <c r="L291" i="2" s="1"/>
  <c r="M291" i="2" s="1"/>
  <c r="K290" i="2"/>
  <c r="J290" i="2"/>
  <c r="L290" i="2" s="1"/>
  <c r="M290" i="2" s="1"/>
  <c r="K289" i="2"/>
  <c r="J289" i="2"/>
  <c r="L289" i="2" s="1"/>
  <c r="M289" i="2" s="1"/>
  <c r="K288" i="2"/>
  <c r="J288" i="2"/>
  <c r="L288" i="2" s="1"/>
  <c r="M288" i="2" s="1"/>
  <c r="K287" i="2"/>
  <c r="J287" i="2"/>
  <c r="L287" i="2" s="1"/>
  <c r="M287" i="2" s="1"/>
  <c r="K286" i="2"/>
  <c r="J286" i="2"/>
  <c r="K285" i="2"/>
  <c r="J285" i="2"/>
  <c r="L285" i="2" s="1"/>
  <c r="M285" i="2" s="1"/>
  <c r="K284" i="2"/>
  <c r="J284" i="2"/>
  <c r="L284" i="2" s="1"/>
  <c r="M284" i="2" s="1"/>
  <c r="K283" i="2"/>
  <c r="J283" i="2"/>
  <c r="L283" i="2" s="1"/>
  <c r="M283" i="2" s="1"/>
  <c r="K282" i="2"/>
  <c r="J282" i="2"/>
  <c r="L282" i="2" s="1"/>
  <c r="M282" i="2" s="1"/>
  <c r="K281" i="2"/>
  <c r="J281" i="2"/>
  <c r="L281" i="2" s="1"/>
  <c r="M281" i="2" s="1"/>
  <c r="K280" i="2"/>
  <c r="J280" i="2"/>
  <c r="L280" i="2" s="1"/>
  <c r="M280" i="2" s="1"/>
  <c r="K279" i="2"/>
  <c r="J279" i="2"/>
  <c r="L279" i="2" s="1"/>
  <c r="M279" i="2" s="1"/>
  <c r="K278" i="2"/>
  <c r="J278" i="2"/>
  <c r="K277" i="2"/>
  <c r="J277" i="2"/>
  <c r="L277" i="2" s="1"/>
  <c r="M277" i="2" s="1"/>
  <c r="K276" i="2"/>
  <c r="J276" i="2"/>
  <c r="L276" i="2" s="1"/>
  <c r="M276" i="2" s="1"/>
  <c r="K275" i="2"/>
  <c r="J275" i="2"/>
  <c r="L275" i="2" s="1"/>
  <c r="M275" i="2" s="1"/>
  <c r="K274" i="2"/>
  <c r="J274" i="2"/>
  <c r="L274" i="2" s="1"/>
  <c r="M274" i="2" s="1"/>
  <c r="K273" i="2"/>
  <c r="J273" i="2"/>
  <c r="L273" i="2" s="1"/>
  <c r="M273" i="2" s="1"/>
  <c r="K272" i="2"/>
  <c r="J272" i="2"/>
  <c r="L272" i="2" s="1"/>
  <c r="M272" i="2" s="1"/>
  <c r="K271" i="2"/>
  <c r="J271" i="2"/>
  <c r="L271" i="2" s="1"/>
  <c r="M271" i="2" s="1"/>
  <c r="K270" i="2"/>
  <c r="J270" i="2"/>
  <c r="K269" i="2"/>
  <c r="J269" i="2"/>
  <c r="L269" i="2" s="1"/>
  <c r="M269" i="2" s="1"/>
  <c r="K268" i="2"/>
  <c r="J268" i="2"/>
  <c r="L268" i="2" s="1"/>
  <c r="M268" i="2" s="1"/>
  <c r="K267" i="2"/>
  <c r="J267" i="2"/>
  <c r="L267" i="2" s="1"/>
  <c r="M267" i="2" s="1"/>
  <c r="K266" i="2"/>
  <c r="J266" i="2"/>
  <c r="L266" i="2" s="1"/>
  <c r="M266" i="2" s="1"/>
  <c r="K265" i="2"/>
  <c r="J265" i="2"/>
  <c r="L265" i="2" s="1"/>
  <c r="M265" i="2" s="1"/>
  <c r="K264" i="2"/>
  <c r="J264" i="2"/>
  <c r="L264" i="2" s="1"/>
  <c r="M264" i="2" s="1"/>
  <c r="K263" i="2"/>
  <c r="J263" i="2"/>
  <c r="L263" i="2" s="1"/>
  <c r="M263" i="2" s="1"/>
  <c r="K262" i="2"/>
  <c r="J262" i="2"/>
  <c r="L262" i="2" s="1"/>
  <c r="M262" i="2" s="1"/>
  <c r="K261" i="2"/>
  <c r="J261" i="2"/>
  <c r="L261" i="2" s="1"/>
  <c r="M261" i="2" s="1"/>
  <c r="K260" i="2"/>
  <c r="J260" i="2"/>
  <c r="L260" i="2" s="1"/>
  <c r="M260" i="2" s="1"/>
  <c r="K259" i="2"/>
  <c r="J259" i="2"/>
  <c r="L259" i="2" s="1"/>
  <c r="M259" i="2" s="1"/>
  <c r="K258" i="2"/>
  <c r="J258" i="2"/>
  <c r="L258" i="2" s="1"/>
  <c r="M258" i="2" s="1"/>
  <c r="K257" i="2"/>
  <c r="J257" i="2"/>
  <c r="L257" i="2" s="1"/>
  <c r="M257" i="2" s="1"/>
  <c r="K256" i="2"/>
  <c r="J256" i="2"/>
  <c r="L256" i="2" s="1"/>
  <c r="M256" i="2" s="1"/>
  <c r="K255" i="2"/>
  <c r="J255" i="2"/>
  <c r="L255" i="2" s="1"/>
  <c r="M255" i="2" s="1"/>
  <c r="K254" i="2"/>
  <c r="J254" i="2"/>
  <c r="L254" i="2" s="1"/>
  <c r="M254" i="2" s="1"/>
  <c r="K253" i="2"/>
  <c r="J253" i="2"/>
  <c r="L253" i="2" s="1"/>
  <c r="M253" i="2" s="1"/>
  <c r="K252" i="2"/>
  <c r="J252" i="2"/>
  <c r="L252" i="2" s="1"/>
  <c r="M252" i="2" s="1"/>
  <c r="K251" i="2"/>
  <c r="J251" i="2"/>
  <c r="L251" i="2" s="1"/>
  <c r="M251" i="2" s="1"/>
  <c r="K250" i="2"/>
  <c r="J250" i="2"/>
  <c r="L250" i="2" s="1"/>
  <c r="M250" i="2" s="1"/>
  <c r="K249" i="2"/>
  <c r="J249" i="2"/>
  <c r="L249" i="2" s="1"/>
  <c r="M249" i="2" s="1"/>
  <c r="K248" i="2"/>
  <c r="J248" i="2"/>
  <c r="L248" i="2" s="1"/>
  <c r="M248" i="2" s="1"/>
  <c r="K247" i="2"/>
  <c r="J247" i="2"/>
  <c r="L247" i="2" s="1"/>
  <c r="M247" i="2" s="1"/>
  <c r="K246" i="2"/>
  <c r="J246" i="2"/>
  <c r="L246" i="2" s="1"/>
  <c r="M246" i="2" s="1"/>
  <c r="K245" i="2"/>
  <c r="J245" i="2"/>
  <c r="L245" i="2" s="1"/>
  <c r="M245" i="2" s="1"/>
  <c r="K244" i="2"/>
  <c r="J244" i="2"/>
  <c r="L244" i="2" s="1"/>
  <c r="M244" i="2" s="1"/>
  <c r="K243" i="2"/>
  <c r="J243" i="2"/>
  <c r="L243" i="2" s="1"/>
  <c r="M243" i="2" s="1"/>
  <c r="K242" i="2"/>
  <c r="J242" i="2"/>
  <c r="L242" i="2" s="1"/>
  <c r="M242" i="2" s="1"/>
  <c r="K241" i="2"/>
  <c r="J241" i="2"/>
  <c r="L241" i="2" s="1"/>
  <c r="K240" i="2"/>
  <c r="J240" i="2"/>
  <c r="L240" i="2" s="1"/>
  <c r="M240" i="2" s="1"/>
  <c r="K239" i="2"/>
  <c r="J239" i="2"/>
  <c r="L239" i="2" s="1"/>
  <c r="M239" i="2" s="1"/>
  <c r="K238" i="2"/>
  <c r="J238" i="2"/>
  <c r="L238" i="2" s="1"/>
  <c r="M238" i="2" s="1"/>
  <c r="K237" i="2"/>
  <c r="J237" i="2"/>
  <c r="L237" i="2" s="1"/>
  <c r="M237" i="2" s="1"/>
  <c r="K236" i="2"/>
  <c r="J236" i="2"/>
  <c r="L236" i="2" s="1"/>
  <c r="M236" i="2" s="1"/>
  <c r="K235" i="2"/>
  <c r="J235" i="2"/>
  <c r="L235" i="2" s="1"/>
  <c r="M235" i="2" s="1"/>
  <c r="K234" i="2"/>
  <c r="J234" i="2"/>
  <c r="L234" i="2" s="1"/>
  <c r="M234" i="2" s="1"/>
  <c r="K233" i="2"/>
  <c r="J233" i="2"/>
  <c r="L233" i="2" s="1"/>
  <c r="M233" i="2" s="1"/>
  <c r="K232" i="2"/>
  <c r="J232" i="2"/>
  <c r="L232" i="2" s="1"/>
  <c r="M232" i="2" s="1"/>
  <c r="K231" i="2"/>
  <c r="J231" i="2"/>
  <c r="L231" i="2" s="1"/>
  <c r="M231" i="2" s="1"/>
  <c r="K230" i="2"/>
  <c r="J230" i="2"/>
  <c r="K229" i="2"/>
  <c r="J229" i="2"/>
  <c r="L229" i="2" s="1"/>
  <c r="M229" i="2" s="1"/>
  <c r="K228" i="2"/>
  <c r="J228" i="2"/>
  <c r="L228" i="2" s="1"/>
  <c r="M228" i="2" s="1"/>
  <c r="K227" i="2"/>
  <c r="J227" i="2"/>
  <c r="L227" i="2" s="1"/>
  <c r="M227" i="2" s="1"/>
  <c r="K226" i="2"/>
  <c r="J226" i="2"/>
  <c r="L226" i="2" s="1"/>
  <c r="M226" i="2" s="1"/>
  <c r="K225" i="2"/>
  <c r="J225" i="2"/>
  <c r="L225" i="2" s="1"/>
  <c r="M225" i="2" s="1"/>
  <c r="K224" i="2"/>
  <c r="J224" i="2"/>
  <c r="L224" i="2" s="1"/>
  <c r="M224" i="2" s="1"/>
  <c r="K223" i="2"/>
  <c r="J223" i="2"/>
  <c r="L223" i="2" s="1"/>
  <c r="M223" i="2" s="1"/>
  <c r="K222" i="2"/>
  <c r="J222" i="2"/>
  <c r="L222" i="2" s="1"/>
  <c r="M222" i="2" s="1"/>
  <c r="K221" i="2"/>
  <c r="J221" i="2"/>
  <c r="L221" i="2" s="1"/>
  <c r="M221" i="2" s="1"/>
  <c r="K220" i="2"/>
  <c r="J220" i="2"/>
  <c r="L220" i="2" s="1"/>
  <c r="M220" i="2" s="1"/>
  <c r="K219" i="2"/>
  <c r="J219" i="2"/>
  <c r="L219" i="2" s="1"/>
  <c r="M219" i="2" s="1"/>
  <c r="K218" i="2"/>
  <c r="J218" i="2"/>
  <c r="L218" i="2" s="1"/>
  <c r="M218" i="2" s="1"/>
  <c r="K217" i="2"/>
  <c r="J217" i="2"/>
  <c r="L217" i="2" s="1"/>
  <c r="M217" i="2" s="1"/>
  <c r="K216" i="2"/>
  <c r="J216" i="2"/>
  <c r="L216" i="2" s="1"/>
  <c r="M216" i="2" s="1"/>
  <c r="K215" i="2"/>
  <c r="J215" i="2"/>
  <c r="L215" i="2" s="1"/>
  <c r="M215" i="2" s="1"/>
  <c r="K214" i="2"/>
  <c r="J214" i="2"/>
  <c r="L214" i="2" s="1"/>
  <c r="M214" i="2" s="1"/>
  <c r="K213" i="2"/>
  <c r="J213" i="2"/>
  <c r="L213" i="2" s="1"/>
  <c r="M213" i="2" s="1"/>
  <c r="K212" i="2"/>
  <c r="J212" i="2"/>
  <c r="L212" i="2" s="1"/>
  <c r="M212" i="2" s="1"/>
  <c r="K211" i="2"/>
  <c r="J211" i="2"/>
  <c r="L211" i="2" s="1"/>
  <c r="M211" i="2" s="1"/>
  <c r="K210" i="2"/>
  <c r="J210" i="2"/>
  <c r="L210" i="2" s="1"/>
  <c r="M210" i="2" s="1"/>
  <c r="K209" i="2"/>
  <c r="J209" i="2"/>
  <c r="L209" i="2" s="1"/>
  <c r="M209" i="2" s="1"/>
  <c r="K208" i="2"/>
  <c r="J208" i="2"/>
  <c r="L208" i="2" s="1"/>
  <c r="M208" i="2" s="1"/>
  <c r="K207" i="2"/>
  <c r="J207" i="2"/>
  <c r="L207" i="2" s="1"/>
  <c r="M207" i="2" s="1"/>
  <c r="K206" i="2"/>
  <c r="J206" i="2"/>
  <c r="L206" i="2" s="1"/>
  <c r="M206" i="2" s="1"/>
  <c r="K205" i="2"/>
  <c r="J205" i="2"/>
  <c r="L205" i="2" s="1"/>
  <c r="M205" i="2" s="1"/>
  <c r="K204" i="2"/>
  <c r="J204" i="2"/>
  <c r="L204" i="2" s="1"/>
  <c r="M204" i="2" s="1"/>
  <c r="K203" i="2"/>
  <c r="J203" i="2"/>
  <c r="L203" i="2" s="1"/>
  <c r="M203" i="2" s="1"/>
  <c r="K202" i="2"/>
  <c r="J202" i="2"/>
  <c r="L202" i="2" s="1"/>
  <c r="M202" i="2" s="1"/>
  <c r="K201" i="2"/>
  <c r="J201" i="2"/>
  <c r="L201" i="2" s="1"/>
  <c r="M201" i="2" s="1"/>
  <c r="K200" i="2"/>
  <c r="J200" i="2"/>
  <c r="L200" i="2" s="1"/>
  <c r="M200" i="2" s="1"/>
  <c r="K199" i="2"/>
  <c r="J199" i="2"/>
  <c r="L199" i="2" s="1"/>
  <c r="M199" i="2" s="1"/>
  <c r="K198" i="2"/>
  <c r="J198" i="2"/>
  <c r="L198" i="2" s="1"/>
  <c r="M198" i="2" s="1"/>
  <c r="K197" i="2"/>
  <c r="J197" i="2"/>
  <c r="L197" i="2" s="1"/>
  <c r="M197" i="2" s="1"/>
  <c r="K196" i="2"/>
  <c r="J196" i="2"/>
  <c r="L196" i="2" s="1"/>
  <c r="M196" i="2" s="1"/>
  <c r="K195" i="2"/>
  <c r="J195" i="2"/>
  <c r="L195" i="2" s="1"/>
  <c r="M195" i="2" s="1"/>
  <c r="K194" i="2"/>
  <c r="J194" i="2"/>
  <c r="L194" i="2" s="1"/>
  <c r="M194" i="2" s="1"/>
  <c r="K193" i="2"/>
  <c r="J193" i="2"/>
  <c r="L193" i="2" s="1"/>
  <c r="M193" i="2" s="1"/>
  <c r="K192" i="2"/>
  <c r="J192" i="2"/>
  <c r="L192" i="2" s="1"/>
  <c r="M192" i="2" s="1"/>
  <c r="K191" i="2"/>
  <c r="J191" i="2"/>
  <c r="L191" i="2" s="1"/>
  <c r="M191" i="2" s="1"/>
  <c r="K190" i="2"/>
  <c r="J190" i="2"/>
  <c r="L190" i="2" s="1"/>
  <c r="M190" i="2" s="1"/>
  <c r="K189" i="2"/>
  <c r="J189" i="2"/>
  <c r="L189" i="2" s="1"/>
  <c r="M189" i="2" s="1"/>
  <c r="K188" i="2"/>
  <c r="J188" i="2"/>
  <c r="L188" i="2" s="1"/>
  <c r="M188" i="2" s="1"/>
  <c r="K187" i="2"/>
  <c r="J187" i="2"/>
  <c r="L187" i="2" s="1"/>
  <c r="M187" i="2" s="1"/>
  <c r="K186" i="2"/>
  <c r="J186" i="2"/>
  <c r="L186" i="2" s="1"/>
  <c r="M186" i="2" s="1"/>
  <c r="K185" i="2"/>
  <c r="J185" i="2"/>
  <c r="L185" i="2" s="1"/>
  <c r="M185" i="2" s="1"/>
  <c r="K184" i="2"/>
  <c r="J184" i="2"/>
  <c r="L184" i="2" s="1"/>
  <c r="M184" i="2" s="1"/>
  <c r="K183" i="2"/>
  <c r="J183" i="2"/>
  <c r="L183" i="2" s="1"/>
  <c r="M183" i="2" s="1"/>
  <c r="K182" i="2"/>
  <c r="J182" i="2"/>
  <c r="L182" i="2" s="1"/>
  <c r="M182" i="2" s="1"/>
  <c r="K181" i="2"/>
  <c r="J181" i="2"/>
  <c r="L181" i="2" s="1"/>
  <c r="M181" i="2" s="1"/>
  <c r="K180" i="2"/>
  <c r="J180" i="2"/>
  <c r="L180" i="2" s="1"/>
  <c r="M180" i="2" s="1"/>
  <c r="K179" i="2"/>
  <c r="J179" i="2"/>
  <c r="L179" i="2" s="1"/>
  <c r="M179" i="2" s="1"/>
  <c r="K178" i="2"/>
  <c r="J178" i="2"/>
  <c r="L178" i="2" s="1"/>
  <c r="M178" i="2" s="1"/>
  <c r="K177" i="2"/>
  <c r="J177" i="2"/>
  <c r="L177" i="2" s="1"/>
  <c r="M177" i="2" s="1"/>
  <c r="K176" i="2"/>
  <c r="J176" i="2"/>
  <c r="L176" i="2" s="1"/>
  <c r="M176" i="2" s="1"/>
  <c r="K175" i="2"/>
  <c r="J175" i="2"/>
  <c r="L175" i="2" s="1"/>
  <c r="M175" i="2" s="1"/>
  <c r="K174" i="2"/>
  <c r="J174" i="2"/>
  <c r="L174" i="2" s="1"/>
  <c r="M174" i="2" s="1"/>
  <c r="K173" i="2"/>
  <c r="J173" i="2"/>
  <c r="L173" i="2" s="1"/>
  <c r="M173" i="2" s="1"/>
  <c r="K172" i="2"/>
  <c r="J172" i="2"/>
  <c r="L172" i="2" s="1"/>
  <c r="M172" i="2" s="1"/>
  <c r="K171" i="2"/>
  <c r="J171" i="2"/>
  <c r="L171" i="2" s="1"/>
  <c r="M171" i="2" s="1"/>
  <c r="K170" i="2"/>
  <c r="J170" i="2"/>
  <c r="L170" i="2" s="1"/>
  <c r="M170" i="2" s="1"/>
  <c r="K169" i="2"/>
  <c r="J169" i="2"/>
  <c r="L169" i="2" s="1"/>
  <c r="M169" i="2" s="1"/>
  <c r="K168" i="2"/>
  <c r="J168" i="2"/>
  <c r="L168" i="2" s="1"/>
  <c r="M168" i="2" s="1"/>
  <c r="K167" i="2"/>
  <c r="J167" i="2"/>
  <c r="L167" i="2" s="1"/>
  <c r="M167" i="2" s="1"/>
  <c r="K166" i="2"/>
  <c r="J166" i="2"/>
  <c r="L166" i="2" s="1"/>
  <c r="M166" i="2" s="1"/>
  <c r="K165" i="2"/>
  <c r="J165" i="2"/>
  <c r="L165" i="2" s="1"/>
  <c r="M165" i="2" s="1"/>
  <c r="K164" i="2"/>
  <c r="J164" i="2"/>
  <c r="L164" i="2" s="1"/>
  <c r="M164" i="2" s="1"/>
  <c r="K163" i="2"/>
  <c r="J163" i="2"/>
  <c r="L163" i="2" s="1"/>
  <c r="M163" i="2" s="1"/>
  <c r="K162" i="2"/>
  <c r="J162" i="2"/>
  <c r="L162" i="2" s="1"/>
  <c r="M162" i="2" s="1"/>
  <c r="K161" i="2"/>
  <c r="J161" i="2"/>
  <c r="K160" i="2"/>
  <c r="J160" i="2"/>
  <c r="L160" i="2" s="1"/>
  <c r="M160" i="2" s="1"/>
  <c r="K159" i="2"/>
  <c r="J159" i="2"/>
  <c r="L159" i="2" s="1"/>
  <c r="M159" i="2" s="1"/>
  <c r="K158" i="2"/>
  <c r="J158" i="2"/>
  <c r="L158" i="2" s="1"/>
  <c r="M158" i="2" s="1"/>
  <c r="K157" i="2"/>
  <c r="J157" i="2"/>
  <c r="L157" i="2" s="1"/>
  <c r="M157" i="2" s="1"/>
  <c r="K156" i="2"/>
  <c r="J156" i="2"/>
  <c r="L156" i="2" s="1"/>
  <c r="M156" i="2" s="1"/>
  <c r="K155" i="2"/>
  <c r="J155" i="2"/>
  <c r="L155" i="2" s="1"/>
  <c r="M155" i="2" s="1"/>
  <c r="K154" i="2"/>
  <c r="J154" i="2"/>
  <c r="L154" i="2" s="1"/>
  <c r="M154" i="2" s="1"/>
  <c r="K153" i="2"/>
  <c r="J153" i="2"/>
  <c r="L153" i="2" s="1"/>
  <c r="M153" i="2" s="1"/>
  <c r="K152" i="2"/>
  <c r="J152" i="2"/>
  <c r="L152" i="2" s="1"/>
  <c r="M152" i="2" s="1"/>
  <c r="K151" i="2"/>
  <c r="J151" i="2"/>
  <c r="L151" i="2" s="1"/>
  <c r="M151" i="2" s="1"/>
  <c r="K150" i="2"/>
  <c r="J150" i="2"/>
  <c r="L150" i="2" s="1"/>
  <c r="M150" i="2" s="1"/>
  <c r="K149" i="2"/>
  <c r="J149" i="2"/>
  <c r="L149" i="2" s="1"/>
  <c r="M149" i="2" s="1"/>
  <c r="K148" i="2"/>
  <c r="J148" i="2"/>
  <c r="L148" i="2" s="1"/>
  <c r="M148" i="2" s="1"/>
  <c r="K147" i="2"/>
  <c r="J147" i="2"/>
  <c r="L147" i="2" s="1"/>
  <c r="M147" i="2" s="1"/>
  <c r="K146" i="2"/>
  <c r="J146" i="2"/>
  <c r="L146" i="2" s="1"/>
  <c r="M146" i="2" s="1"/>
  <c r="K145" i="2"/>
  <c r="J145" i="2"/>
  <c r="L145" i="2" s="1"/>
  <c r="M145" i="2" s="1"/>
  <c r="K144" i="2"/>
  <c r="J144" i="2"/>
  <c r="L144" i="2" s="1"/>
  <c r="M144" i="2" s="1"/>
  <c r="K143" i="2"/>
  <c r="J143" i="2"/>
  <c r="L143" i="2" s="1"/>
  <c r="M143" i="2" s="1"/>
  <c r="K142" i="2"/>
  <c r="J142" i="2"/>
  <c r="L142" i="2" s="1"/>
  <c r="M142" i="2" s="1"/>
  <c r="K141" i="2"/>
  <c r="J141" i="2"/>
  <c r="L141" i="2" s="1"/>
  <c r="M141" i="2" s="1"/>
  <c r="K140" i="2"/>
  <c r="J140" i="2"/>
  <c r="L140" i="2" s="1"/>
  <c r="M140" i="2" s="1"/>
  <c r="K139" i="2"/>
  <c r="J139" i="2"/>
  <c r="L139" i="2" s="1"/>
  <c r="M139" i="2" s="1"/>
  <c r="K138" i="2"/>
  <c r="J138" i="2"/>
  <c r="L138" i="2" s="1"/>
  <c r="M138" i="2" s="1"/>
  <c r="K137" i="2"/>
  <c r="J137" i="2"/>
  <c r="L137" i="2" s="1"/>
  <c r="M137" i="2" s="1"/>
  <c r="K136" i="2"/>
  <c r="J136" i="2"/>
  <c r="L136" i="2" s="1"/>
  <c r="M136" i="2" s="1"/>
  <c r="K135" i="2"/>
  <c r="J135" i="2"/>
  <c r="L135" i="2" s="1"/>
  <c r="M135" i="2" s="1"/>
  <c r="K134" i="2"/>
  <c r="J134" i="2"/>
  <c r="L134" i="2" s="1"/>
  <c r="M134" i="2" s="1"/>
  <c r="K133" i="2"/>
  <c r="J133" i="2"/>
  <c r="L133" i="2" s="1"/>
  <c r="M133" i="2" s="1"/>
  <c r="K132" i="2"/>
  <c r="J132" i="2"/>
  <c r="L132" i="2" s="1"/>
  <c r="M132" i="2" s="1"/>
  <c r="K131" i="2"/>
  <c r="J131" i="2"/>
  <c r="L131" i="2" s="1"/>
  <c r="M131" i="2" s="1"/>
  <c r="K130" i="2"/>
  <c r="J130" i="2"/>
  <c r="L130" i="2" s="1"/>
  <c r="M130" i="2" s="1"/>
  <c r="K129" i="2"/>
  <c r="J129" i="2"/>
  <c r="L129" i="2" s="1"/>
  <c r="M129" i="2" s="1"/>
  <c r="K128" i="2"/>
  <c r="J128" i="2"/>
  <c r="L128" i="2" s="1"/>
  <c r="M128" i="2" s="1"/>
  <c r="K127" i="2"/>
  <c r="J127" i="2"/>
  <c r="L127" i="2" s="1"/>
  <c r="M127" i="2" s="1"/>
  <c r="K126" i="2"/>
  <c r="J126" i="2"/>
  <c r="L126" i="2" s="1"/>
  <c r="M126" i="2" s="1"/>
  <c r="K125" i="2"/>
  <c r="J125" i="2"/>
  <c r="L125" i="2" s="1"/>
  <c r="M125" i="2" s="1"/>
  <c r="K124" i="2"/>
  <c r="J124" i="2"/>
  <c r="L124" i="2" s="1"/>
  <c r="M124" i="2" s="1"/>
  <c r="K123" i="2"/>
  <c r="J123" i="2"/>
  <c r="L123" i="2" s="1"/>
  <c r="M123" i="2" s="1"/>
  <c r="K122" i="2"/>
  <c r="J122" i="2"/>
  <c r="L122" i="2" s="1"/>
  <c r="M122" i="2" s="1"/>
  <c r="K121" i="2"/>
  <c r="J121" i="2"/>
  <c r="L121" i="2" s="1"/>
  <c r="M121" i="2" s="1"/>
  <c r="K120" i="2"/>
  <c r="J120" i="2"/>
  <c r="L120" i="2" s="1"/>
  <c r="M120" i="2" s="1"/>
  <c r="K119" i="2"/>
  <c r="J119" i="2"/>
  <c r="L119" i="2" s="1"/>
  <c r="M119" i="2" s="1"/>
  <c r="K118" i="2"/>
  <c r="J118" i="2"/>
  <c r="L118" i="2" s="1"/>
  <c r="M118" i="2" s="1"/>
  <c r="K117" i="2"/>
  <c r="J117" i="2"/>
  <c r="L117" i="2" s="1"/>
  <c r="M117" i="2" s="1"/>
  <c r="K116" i="2"/>
  <c r="J116" i="2"/>
  <c r="L116" i="2" s="1"/>
  <c r="M116" i="2" s="1"/>
  <c r="K115" i="2"/>
  <c r="J115" i="2"/>
  <c r="L115" i="2" s="1"/>
  <c r="M115" i="2" s="1"/>
  <c r="K114" i="2"/>
  <c r="J114" i="2"/>
  <c r="K113" i="2"/>
  <c r="J113" i="2"/>
  <c r="L113" i="2" s="1"/>
  <c r="M113" i="2" s="1"/>
  <c r="K112" i="2"/>
  <c r="J112" i="2"/>
  <c r="L112" i="2" s="1"/>
  <c r="M112" i="2" s="1"/>
  <c r="K111" i="2"/>
  <c r="J111" i="2"/>
  <c r="L111" i="2" s="1"/>
  <c r="M111" i="2" s="1"/>
  <c r="K110" i="2"/>
  <c r="J110" i="2"/>
  <c r="K109" i="2"/>
  <c r="J109" i="2"/>
  <c r="L109" i="2" s="1"/>
  <c r="M109" i="2" s="1"/>
  <c r="K108" i="2"/>
  <c r="J108" i="2"/>
  <c r="L108" i="2" s="1"/>
  <c r="M108" i="2" s="1"/>
  <c r="K107" i="2"/>
  <c r="J107" i="2"/>
  <c r="L107" i="2" s="1"/>
  <c r="M107" i="2" s="1"/>
  <c r="K106" i="2"/>
  <c r="J106" i="2"/>
  <c r="L106" i="2" s="1"/>
  <c r="M106" i="2" s="1"/>
  <c r="K105" i="2"/>
  <c r="J105" i="2"/>
  <c r="L105" i="2" s="1"/>
  <c r="M105" i="2" s="1"/>
  <c r="K104" i="2"/>
  <c r="J104" i="2"/>
  <c r="L104" i="2" s="1"/>
  <c r="M104" i="2" s="1"/>
  <c r="K103" i="2"/>
  <c r="J103" i="2"/>
  <c r="L103" i="2" s="1"/>
  <c r="M103" i="2" s="1"/>
  <c r="K102" i="2"/>
  <c r="J102" i="2"/>
  <c r="L102" i="2" s="1"/>
  <c r="M102" i="2" s="1"/>
  <c r="K101" i="2"/>
  <c r="J101" i="2"/>
  <c r="L101" i="2" s="1"/>
  <c r="M101" i="2" s="1"/>
  <c r="K100" i="2"/>
  <c r="J100" i="2"/>
  <c r="L100" i="2" s="1"/>
  <c r="M100" i="2" s="1"/>
  <c r="K99" i="2"/>
  <c r="J99" i="2"/>
  <c r="L99" i="2" s="1"/>
  <c r="M99" i="2" s="1"/>
  <c r="K98" i="2"/>
  <c r="J98" i="2"/>
  <c r="L98" i="2" s="1"/>
  <c r="M98" i="2" s="1"/>
  <c r="K97" i="2"/>
  <c r="J97" i="2"/>
  <c r="L97" i="2" s="1"/>
  <c r="M97" i="2" s="1"/>
  <c r="K96" i="2"/>
  <c r="J96" i="2"/>
  <c r="L96" i="2" s="1"/>
  <c r="M96" i="2" s="1"/>
  <c r="K95" i="2"/>
  <c r="J95" i="2"/>
  <c r="L95" i="2" s="1"/>
  <c r="M95" i="2" s="1"/>
  <c r="K94" i="2"/>
  <c r="J94" i="2"/>
  <c r="L94" i="2" s="1"/>
  <c r="M94" i="2" s="1"/>
  <c r="K93" i="2"/>
  <c r="J93" i="2"/>
  <c r="L93" i="2" s="1"/>
  <c r="M93" i="2" s="1"/>
  <c r="K92" i="2"/>
  <c r="J92" i="2"/>
  <c r="L92" i="2" s="1"/>
  <c r="M92" i="2" s="1"/>
  <c r="K91" i="2"/>
  <c r="J91" i="2"/>
  <c r="L91" i="2" s="1"/>
  <c r="M91" i="2" s="1"/>
  <c r="K90" i="2"/>
  <c r="J90" i="2"/>
  <c r="L90" i="2" s="1"/>
  <c r="M90" i="2" s="1"/>
  <c r="K89" i="2"/>
  <c r="J89" i="2"/>
  <c r="L89" i="2" s="1"/>
  <c r="M89" i="2" s="1"/>
  <c r="K88" i="2"/>
  <c r="J88" i="2"/>
  <c r="L88" i="2" s="1"/>
  <c r="M88" i="2" s="1"/>
  <c r="K87" i="2"/>
  <c r="J87" i="2"/>
  <c r="L87" i="2" s="1"/>
  <c r="M87" i="2" s="1"/>
  <c r="K86" i="2"/>
  <c r="J86" i="2"/>
  <c r="L86" i="2" s="1"/>
  <c r="M86" i="2" s="1"/>
  <c r="K85" i="2"/>
  <c r="J85" i="2"/>
  <c r="L85" i="2" s="1"/>
  <c r="M85" i="2" s="1"/>
  <c r="K84" i="2"/>
  <c r="J84" i="2"/>
  <c r="L84" i="2" s="1"/>
  <c r="M84" i="2" s="1"/>
  <c r="K83" i="2"/>
  <c r="J83" i="2"/>
  <c r="L83" i="2" s="1"/>
  <c r="M83" i="2" s="1"/>
  <c r="K82" i="2"/>
  <c r="J82" i="2"/>
  <c r="L82" i="2" s="1"/>
  <c r="M82" i="2" s="1"/>
  <c r="K81" i="2"/>
  <c r="J81" i="2"/>
  <c r="L81" i="2" s="1"/>
  <c r="M81" i="2" s="1"/>
  <c r="K80" i="2"/>
  <c r="J80" i="2"/>
  <c r="L80" i="2" s="1"/>
  <c r="M80" i="2" s="1"/>
  <c r="K79" i="2"/>
  <c r="J79" i="2"/>
  <c r="L79" i="2" s="1"/>
  <c r="M79" i="2" s="1"/>
  <c r="K78" i="2"/>
  <c r="J78" i="2"/>
  <c r="L78" i="2" s="1"/>
  <c r="M78" i="2" s="1"/>
  <c r="K77" i="2"/>
  <c r="J77" i="2"/>
  <c r="L77" i="2" s="1"/>
  <c r="M77" i="2" s="1"/>
  <c r="K76" i="2"/>
  <c r="J76" i="2"/>
  <c r="L76" i="2" s="1"/>
  <c r="M76" i="2" s="1"/>
  <c r="K75" i="2"/>
  <c r="J75" i="2"/>
  <c r="L75" i="2" s="1"/>
  <c r="M75" i="2" s="1"/>
  <c r="K74" i="2"/>
  <c r="J74" i="2"/>
  <c r="L74" i="2" s="1"/>
  <c r="M74" i="2" s="1"/>
  <c r="K73" i="2"/>
  <c r="J73" i="2"/>
  <c r="L73" i="2" s="1"/>
  <c r="M73" i="2" s="1"/>
  <c r="K72" i="2"/>
  <c r="J72" i="2"/>
  <c r="L72" i="2" s="1"/>
  <c r="M72" i="2" s="1"/>
  <c r="K71" i="2"/>
  <c r="J71" i="2"/>
  <c r="L71" i="2" s="1"/>
  <c r="M71" i="2" s="1"/>
  <c r="K70" i="2"/>
  <c r="J70" i="2"/>
  <c r="L70" i="2" s="1"/>
  <c r="M70" i="2" s="1"/>
  <c r="K69" i="2"/>
  <c r="J69" i="2"/>
  <c r="L69" i="2" s="1"/>
  <c r="M69" i="2" s="1"/>
  <c r="K68" i="2"/>
  <c r="J68" i="2"/>
  <c r="L68" i="2" s="1"/>
  <c r="M68" i="2" s="1"/>
  <c r="K67" i="2"/>
  <c r="J67" i="2"/>
  <c r="L67" i="2" s="1"/>
  <c r="M67" i="2" s="1"/>
  <c r="K66" i="2"/>
  <c r="J66" i="2"/>
  <c r="L66" i="2" s="1"/>
  <c r="M66" i="2" s="1"/>
  <c r="K65" i="2"/>
  <c r="J65" i="2"/>
  <c r="L65" i="2" s="1"/>
  <c r="M65" i="2" s="1"/>
  <c r="K64" i="2"/>
  <c r="J64" i="2"/>
  <c r="L64" i="2" s="1"/>
  <c r="M64" i="2" s="1"/>
  <c r="K63" i="2"/>
  <c r="J63" i="2"/>
  <c r="L63" i="2" s="1"/>
  <c r="M63" i="2" s="1"/>
  <c r="K62" i="2"/>
  <c r="J62" i="2"/>
  <c r="L62" i="2" s="1"/>
  <c r="M62" i="2" s="1"/>
  <c r="K61" i="2"/>
  <c r="J61" i="2"/>
  <c r="L61" i="2" s="1"/>
  <c r="M61" i="2" s="1"/>
  <c r="K60" i="2"/>
  <c r="J60" i="2"/>
  <c r="L60" i="2" s="1"/>
  <c r="M60" i="2" s="1"/>
  <c r="K59" i="2"/>
  <c r="J59" i="2"/>
  <c r="L59" i="2" s="1"/>
  <c r="M59" i="2" s="1"/>
  <c r="K58" i="2"/>
  <c r="J58" i="2"/>
  <c r="L58" i="2" s="1"/>
  <c r="M58" i="2" s="1"/>
  <c r="K57" i="2"/>
  <c r="J57" i="2"/>
  <c r="L57" i="2" s="1"/>
  <c r="M57" i="2" s="1"/>
  <c r="K56" i="2"/>
  <c r="J56" i="2"/>
  <c r="L56" i="2" s="1"/>
  <c r="M56" i="2" s="1"/>
  <c r="K55" i="2"/>
  <c r="J55" i="2"/>
  <c r="L55" i="2" s="1"/>
  <c r="M55" i="2" s="1"/>
  <c r="K54" i="2"/>
  <c r="J54" i="2"/>
  <c r="L54" i="2" s="1"/>
  <c r="M54" i="2" s="1"/>
  <c r="K53" i="2"/>
  <c r="J53" i="2"/>
  <c r="L53" i="2" s="1"/>
  <c r="M53" i="2" s="1"/>
  <c r="K52" i="2"/>
  <c r="J52" i="2"/>
  <c r="L52" i="2" s="1"/>
  <c r="M52" i="2" s="1"/>
  <c r="K51" i="2"/>
  <c r="J51" i="2"/>
  <c r="L51" i="2" s="1"/>
  <c r="M51" i="2" s="1"/>
  <c r="K50" i="2"/>
  <c r="J50" i="2"/>
  <c r="L50" i="2" s="1"/>
  <c r="M50" i="2" s="1"/>
  <c r="K49" i="2"/>
  <c r="J49" i="2"/>
  <c r="L49" i="2" s="1"/>
  <c r="M49" i="2" s="1"/>
  <c r="K48" i="2"/>
  <c r="J48" i="2"/>
  <c r="L48" i="2" s="1"/>
  <c r="M48" i="2" s="1"/>
  <c r="K47" i="2"/>
  <c r="J47" i="2"/>
  <c r="L47" i="2" s="1"/>
  <c r="M47" i="2" s="1"/>
  <c r="K46" i="2"/>
  <c r="J46" i="2"/>
  <c r="L46" i="2" s="1"/>
  <c r="M46" i="2" s="1"/>
  <c r="K45" i="2"/>
  <c r="J45" i="2"/>
  <c r="L45" i="2" s="1"/>
  <c r="M45" i="2" s="1"/>
  <c r="K44" i="2"/>
  <c r="J44" i="2"/>
  <c r="L44" i="2" s="1"/>
  <c r="M44" i="2" s="1"/>
  <c r="K43" i="2"/>
  <c r="J43" i="2"/>
  <c r="L43" i="2" s="1"/>
  <c r="M43" i="2" s="1"/>
  <c r="K42" i="2"/>
  <c r="J42" i="2"/>
  <c r="L42" i="2" s="1"/>
  <c r="M42" i="2" s="1"/>
  <c r="K41" i="2"/>
  <c r="J41" i="2"/>
  <c r="L41" i="2" s="1"/>
  <c r="M41" i="2" s="1"/>
  <c r="K40" i="2"/>
  <c r="J40" i="2"/>
  <c r="L40" i="2" s="1"/>
  <c r="M40" i="2" s="1"/>
  <c r="K39" i="2"/>
  <c r="J39" i="2"/>
  <c r="L39" i="2" s="1"/>
  <c r="M39" i="2" s="1"/>
  <c r="K38" i="2"/>
  <c r="J38" i="2"/>
  <c r="L38" i="2" s="1"/>
  <c r="M38" i="2" s="1"/>
  <c r="K37" i="2"/>
  <c r="J37" i="2"/>
  <c r="L37" i="2" s="1"/>
  <c r="M37" i="2" s="1"/>
  <c r="K36" i="2"/>
  <c r="J36" i="2"/>
  <c r="L36" i="2" s="1"/>
  <c r="M36" i="2" s="1"/>
  <c r="K35" i="2"/>
  <c r="J35" i="2"/>
  <c r="L35" i="2" s="1"/>
  <c r="M35" i="2" s="1"/>
  <c r="K34" i="2"/>
  <c r="J34" i="2"/>
  <c r="L34" i="2" s="1"/>
  <c r="M34" i="2" s="1"/>
  <c r="K33" i="2"/>
  <c r="J33" i="2"/>
  <c r="L33" i="2" s="1"/>
  <c r="M33" i="2" s="1"/>
  <c r="K32" i="2"/>
  <c r="J32" i="2"/>
  <c r="L32" i="2" s="1"/>
  <c r="M32" i="2" s="1"/>
  <c r="K31" i="2"/>
  <c r="J31" i="2"/>
  <c r="L31" i="2" s="1"/>
  <c r="M31" i="2" s="1"/>
  <c r="K30" i="2"/>
  <c r="J30" i="2"/>
  <c r="K29" i="2"/>
  <c r="J29" i="2"/>
  <c r="L29" i="2" s="1"/>
  <c r="M29" i="2" s="1"/>
  <c r="K28" i="2"/>
  <c r="J28" i="2"/>
  <c r="L28" i="2" s="1"/>
  <c r="M28" i="2" s="1"/>
  <c r="K27" i="2"/>
  <c r="J27" i="2"/>
  <c r="L27" i="2" s="1"/>
  <c r="M27" i="2" s="1"/>
  <c r="K26" i="2"/>
  <c r="J26" i="2"/>
  <c r="L26" i="2" s="1"/>
  <c r="M26" i="2" s="1"/>
  <c r="K25" i="2"/>
  <c r="J25" i="2"/>
  <c r="L25" i="2" s="1"/>
  <c r="M25" i="2" s="1"/>
  <c r="K24" i="2"/>
  <c r="J24" i="2"/>
  <c r="L24" i="2" s="1"/>
  <c r="M24" i="2" s="1"/>
  <c r="K23" i="2"/>
  <c r="J23" i="2"/>
  <c r="L23" i="2" s="1"/>
  <c r="M23" i="2" s="1"/>
  <c r="K22" i="2"/>
  <c r="J22" i="2"/>
  <c r="L22" i="2" s="1"/>
  <c r="M22" i="2" s="1"/>
  <c r="K21" i="2"/>
  <c r="J21" i="2"/>
  <c r="L21" i="2" s="1"/>
  <c r="M21" i="2" s="1"/>
  <c r="K20" i="2"/>
  <c r="J20" i="2"/>
  <c r="L20" i="2" s="1"/>
  <c r="M20" i="2" s="1"/>
  <c r="K19" i="2"/>
  <c r="J19" i="2"/>
  <c r="L19" i="2" s="1"/>
  <c r="M19" i="2" s="1"/>
  <c r="K18" i="2"/>
  <c r="J18" i="2"/>
  <c r="L18" i="2" s="1"/>
  <c r="M18" i="2" s="1"/>
  <c r="K17" i="2"/>
  <c r="J17" i="2"/>
  <c r="L17" i="2" s="1"/>
  <c r="M17" i="2" s="1"/>
  <c r="K16" i="2"/>
  <c r="J16" i="2"/>
  <c r="L16" i="2" s="1"/>
  <c r="M16" i="2" s="1"/>
  <c r="K15" i="2"/>
  <c r="J15" i="2"/>
  <c r="L15" i="2" s="1"/>
  <c r="M15" i="2" s="1"/>
  <c r="K14" i="2"/>
  <c r="J14" i="2"/>
  <c r="L14" i="2" s="1"/>
  <c r="M14" i="2" s="1"/>
  <c r="K13" i="2"/>
  <c r="J13" i="2"/>
  <c r="L13" i="2" s="1"/>
  <c r="M13" i="2" s="1"/>
  <c r="K12" i="2"/>
  <c r="J12" i="2"/>
  <c r="L12" i="2" s="1"/>
  <c r="M12" i="2" s="1"/>
  <c r="K11" i="2"/>
  <c r="J11" i="2"/>
  <c r="L11" i="2" s="1"/>
  <c r="M11" i="2" s="1"/>
  <c r="K10" i="2"/>
  <c r="J10" i="2"/>
  <c r="L10" i="2" s="1"/>
  <c r="M10" i="2" s="1"/>
  <c r="K9" i="2"/>
  <c r="J9" i="2"/>
  <c r="L9" i="2" s="1"/>
  <c r="M9" i="2" s="1"/>
  <c r="K8" i="2"/>
  <c r="J8" i="2"/>
  <c r="L8" i="2" s="1"/>
  <c r="M8" i="2" s="1"/>
  <c r="K7" i="2"/>
  <c r="J7" i="2"/>
  <c r="L7" i="2" s="1"/>
  <c r="M7" i="2" s="1"/>
  <c r="K6" i="2"/>
  <c r="J6" i="2"/>
  <c r="L6" i="2" s="1"/>
  <c r="M6" i="2" s="1"/>
  <c r="K5" i="2"/>
  <c r="J5" i="2"/>
  <c r="L5" i="2" s="1"/>
  <c r="M5" i="2" s="1"/>
  <c r="K4" i="2"/>
  <c r="J4" i="2"/>
  <c r="L4" i="2" s="1"/>
  <c r="M4" i="2" s="1"/>
  <c r="K3" i="2"/>
  <c r="J3" i="2"/>
  <c r="L3" i="2" s="1"/>
  <c r="M3" i="2" s="1"/>
  <c r="K2" i="2"/>
  <c r="K1903" i="2"/>
  <c r="J1903" i="2"/>
  <c r="L1903" i="2" s="1"/>
  <c r="M1903" i="2" s="1"/>
  <c r="L1240" i="2" l="1"/>
  <c r="M1240" i="2" s="1"/>
  <c r="L1244" i="2"/>
  <c r="M1244" i="2" s="1"/>
  <c r="L1252" i="2"/>
  <c r="M1252" i="2" s="1"/>
  <c r="L1260" i="2"/>
  <c r="M1260" i="2" s="1"/>
  <c r="L1272" i="2"/>
  <c r="M1272" i="2" s="1"/>
  <c r="L1276" i="2"/>
  <c r="M1276" i="2" s="1"/>
  <c r="L1280" i="2"/>
  <c r="M1280" i="2" s="1"/>
  <c r="L1288" i="2"/>
  <c r="M1288" i="2" s="1"/>
  <c r="L1304" i="2"/>
  <c r="M1304" i="2" s="1"/>
  <c r="L1308" i="2"/>
  <c r="M1308" i="2" s="1"/>
  <c r="L1316" i="2"/>
  <c r="M1316" i="2" s="1"/>
  <c r="L1324" i="2"/>
  <c r="M1324" i="2" s="1"/>
  <c r="L1332" i="2"/>
  <c r="M1332" i="2" s="1"/>
  <c r="L1340" i="2"/>
  <c r="M1340" i="2" s="1"/>
  <c r="L1348" i="2"/>
  <c r="M1348" i="2" s="1"/>
  <c r="L1356" i="2"/>
  <c r="M1356" i="2" s="1"/>
  <c r="L1364" i="2"/>
  <c r="M1364" i="2" s="1"/>
  <c r="L1372" i="2"/>
  <c r="M1372" i="2" s="1"/>
  <c r="L1380" i="2"/>
  <c r="M1380" i="2" s="1"/>
  <c r="L1388" i="2"/>
  <c r="M1388" i="2" s="1"/>
  <c r="L1396" i="2"/>
  <c r="M1396" i="2" s="1"/>
  <c r="L1404" i="2"/>
  <c r="M1404" i="2" s="1"/>
  <c r="L1412" i="2"/>
  <c r="M1412" i="2" s="1"/>
  <c r="L1420" i="2"/>
  <c r="M1420" i="2" s="1"/>
  <c r="L1428" i="2"/>
  <c r="M1428" i="2" s="1"/>
  <c r="L1436" i="2"/>
  <c r="M1436" i="2" s="1"/>
  <c r="L1444" i="2"/>
  <c r="M1444" i="2" s="1"/>
  <c r="L1452" i="2"/>
  <c r="M1452" i="2" s="1"/>
  <c r="L1460" i="2"/>
  <c r="M1460" i="2" s="1"/>
  <c r="L1468" i="2"/>
  <c r="M1468" i="2" s="1"/>
  <c r="L1476" i="2"/>
  <c r="M1476" i="2" s="1"/>
  <c r="L1484" i="2"/>
  <c r="M1484" i="2" s="1"/>
  <c r="L1492" i="2"/>
  <c r="M1492" i="2" s="1"/>
  <c r="L1500" i="2"/>
  <c r="M1500" i="2" s="1"/>
  <c r="L1508" i="2"/>
  <c r="M1508" i="2" s="1"/>
  <c r="L1516" i="2"/>
  <c r="M1516" i="2" s="1"/>
  <c r="L1524" i="2"/>
  <c r="M1524" i="2" s="1"/>
  <c r="L1532" i="2"/>
  <c r="M1532" i="2" s="1"/>
  <c r="L1540" i="2"/>
  <c r="M1540" i="2" s="1"/>
  <c r="L1548" i="2"/>
  <c r="M1548" i="2" s="1"/>
  <c r="L1556" i="2"/>
  <c r="M1556" i="2" s="1"/>
  <c r="L1564" i="2"/>
  <c r="M1564" i="2" s="1"/>
  <c r="L1572" i="2"/>
  <c r="M1572" i="2" s="1"/>
  <c r="L1580" i="2"/>
  <c r="M1580" i="2" s="1"/>
  <c r="L1588" i="2"/>
  <c r="M1588" i="2" s="1"/>
  <c r="L1596" i="2"/>
  <c r="M1596" i="2" s="1"/>
  <c r="L1604" i="2"/>
  <c r="M1604" i="2" s="1"/>
  <c r="L1612" i="2"/>
  <c r="M1612" i="2" s="1"/>
  <c r="L1620" i="2"/>
  <c r="M1620" i="2" s="1"/>
  <c r="L1628" i="2"/>
  <c r="M1628" i="2" s="1"/>
  <c r="L1636" i="2"/>
  <c r="M1636" i="2" s="1"/>
  <c r="L1644" i="2"/>
  <c r="M1644" i="2" s="1"/>
  <c r="L1652" i="2"/>
  <c r="M165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Euge camperchioli</author>
  </authors>
  <commentList>
    <comment ref="L1" authorId="0" shapeId="0" xr:uid="{EEB6483F-4896-F346-8191-A0FC441D1A92}">
      <text>
        <r>
          <rPr>
            <b/>
            <sz val="10"/>
            <color rgb="FF000000"/>
            <rFont val="Tahoma"/>
            <family val="2"/>
          </rPr>
          <t>Euge camperchioli:</t>
        </r>
        <r>
          <rPr>
            <sz val="10"/>
            <color rgb="FF000000"/>
            <rFont val="Tahoma"/>
            <family val="2"/>
          </rPr>
          <t xml:space="preserve">
</t>
        </r>
        <r>
          <rPr>
            <sz val="10"/>
            <color rgb="FF000000"/>
            <rFont val="Tahoma"/>
            <family val="2"/>
          </rPr>
          <t>Solo calculo de ganancia bruta porque no hay costos operativos para calcular la neta</t>
        </r>
      </text>
    </comment>
  </commentList>
</comments>
</file>

<file path=xl/sharedStrings.xml><?xml version="1.0" encoding="utf-8"?>
<sst xmlns="http://schemas.openxmlformats.org/spreadsheetml/2006/main" count="11359" uniqueCount="1224">
  <si>
    <t>Nombre del Cliente</t>
  </si>
  <si>
    <t>Hora de Llegada</t>
  </si>
  <si>
    <t>Hora de Salida</t>
  </si>
  <si>
    <t>Mesero Asignado</t>
  </si>
  <si>
    <t>Tipo de Servicio</t>
  </si>
  <si>
    <t>Propina</t>
  </si>
  <si>
    <t>Estado de la Mesa</t>
  </si>
  <si>
    <t>Platos Ordenados</t>
  </si>
  <si>
    <t>Cliente_724</t>
  </si>
  <si>
    <t>Mesero_3</t>
  </si>
  <si>
    <t>Almuerzo</t>
  </si>
  <si>
    <t>Reservada</t>
  </si>
  <si>
    <t>Plato_7, Plato_2</t>
  </si>
  <si>
    <t>Cliente_538</t>
  </si>
  <si>
    <t>Mesero_1</t>
  </si>
  <si>
    <t>Desayuno</t>
  </si>
  <si>
    <t>Efectivo</t>
  </si>
  <si>
    <t>Colombia</t>
  </si>
  <si>
    <t>Plato_17, Plato_6</t>
  </si>
  <si>
    <t>Cliente_911</t>
  </si>
  <si>
    <t>Mesero_2</t>
  </si>
  <si>
    <t>Libre</t>
  </si>
  <si>
    <t>Brasil</t>
  </si>
  <si>
    <t>Plato_20, Plato_17, Plato_19, Plato_9</t>
  </si>
  <si>
    <t>Cliente_129</t>
  </si>
  <si>
    <t>Mesero_5</t>
  </si>
  <si>
    <t>Paraguay</t>
  </si>
  <si>
    <t>Plato_11, Plato_16</t>
  </si>
  <si>
    <t>Cliente_938</t>
  </si>
  <si>
    <t>Mesero_4</t>
  </si>
  <si>
    <t>Plato_12, Plato_7</t>
  </si>
  <si>
    <t>Cliente_965</t>
  </si>
  <si>
    <t>Cena</t>
  </si>
  <si>
    <t>Plato_8</t>
  </si>
  <si>
    <t>Cliente_306</t>
  </si>
  <si>
    <t>Ocupada</t>
  </si>
  <si>
    <t>Venezuela</t>
  </si>
  <si>
    <t>Plato_15, Plato_19</t>
  </si>
  <si>
    <t>Cliente_974</t>
  </si>
  <si>
    <t>Plato_5, Plato_16, Plato_20</t>
  </si>
  <si>
    <t>Cliente_740</t>
  </si>
  <si>
    <t>Bolivia</t>
  </si>
  <si>
    <t>Plato_2, Plato_7, Plato_12, Plato_15</t>
  </si>
  <si>
    <t>Cliente_33</t>
  </si>
  <si>
    <t>Uruguay</t>
  </si>
  <si>
    <t>Plato_18, Plato_20</t>
  </si>
  <si>
    <t>Cliente_881</t>
  </si>
  <si>
    <t>Plato_16, Plato_2</t>
  </si>
  <si>
    <t>Cliente_890</t>
  </si>
  <si>
    <t>Plato_16, Plato_19, Plato_8, Plato_20</t>
  </si>
  <si>
    <t>Cliente_873</t>
  </si>
  <si>
    <t>Plato_9</t>
  </si>
  <si>
    <t>Cliente_780</t>
  </si>
  <si>
    <t>Plato_3, Plato_11, Plato_14, Plato_2</t>
  </si>
  <si>
    <t>Cliente_728</t>
  </si>
  <si>
    <t>Plato_16, Plato_13, Plato_8</t>
  </si>
  <si>
    <t>Cliente_175</t>
  </si>
  <si>
    <t>Plato_16</t>
  </si>
  <si>
    <t>Cliente_200</t>
  </si>
  <si>
    <t>Ecuador</t>
  </si>
  <si>
    <t>Plato_8, Plato_4, Plato_5</t>
  </si>
  <si>
    <t>Cliente_190</t>
  </si>
  <si>
    <t>Plato_9, Plato_20, Plato_10, Plato_15</t>
  </si>
  <si>
    <t>Cliente_290</t>
  </si>
  <si>
    <t>Chile</t>
  </si>
  <si>
    <t>Plato_20</t>
  </si>
  <si>
    <t>Cliente_972</t>
  </si>
  <si>
    <t>Plato_8, Plato_1, Plato_14</t>
  </si>
  <si>
    <t>Cliente_210</t>
  </si>
  <si>
    <t>Plato_20, Plato_3, Plato_15, Plato_1</t>
  </si>
  <si>
    <t>Cliente_88</t>
  </si>
  <si>
    <t>Plato_4, Plato_18, Plato_9, Plato_8</t>
  </si>
  <si>
    <t>Cliente_427</t>
  </si>
  <si>
    <t>Plato_12, Plato_6</t>
  </si>
  <si>
    <t>Cliente_424</t>
  </si>
  <si>
    <t>Plato_10, Plato_9, Plato_14, Plato_20</t>
  </si>
  <si>
    <t>Cliente_824</t>
  </si>
  <si>
    <t>Plato_18</t>
  </si>
  <si>
    <t>Cliente_107</t>
  </si>
  <si>
    <t>Plato_4, Plato_13, Plato_7</t>
  </si>
  <si>
    <t>Cliente_775</t>
  </si>
  <si>
    <t>Plato_8, Plato_10</t>
  </si>
  <si>
    <t>Cliente_358</t>
  </si>
  <si>
    <t>Argentina</t>
  </si>
  <si>
    <t>Plato_4, Plato_9</t>
  </si>
  <si>
    <t>Cliente_377</t>
  </si>
  <si>
    <t>Plato_1, Plato_4, Plato_17</t>
  </si>
  <si>
    <t>Cliente_361</t>
  </si>
  <si>
    <t>Plato_10, Plato_3</t>
  </si>
  <si>
    <t>Cliente_229</t>
  </si>
  <si>
    <t>Plato_9, Plato_12</t>
  </si>
  <si>
    <t>Cliente_27</t>
  </si>
  <si>
    <t>Plato_15, Plato_11, Plato_10, Plato_4</t>
  </si>
  <si>
    <t>Cliente_103</t>
  </si>
  <si>
    <t>Plato_8, Plato_6, Plato_15, Plato_10</t>
  </si>
  <si>
    <t>Cliente_1</t>
  </si>
  <si>
    <t>Plato_18, Plato_10</t>
  </si>
  <si>
    <t>Cliente_828</t>
  </si>
  <si>
    <t>Plato_2, Plato_9, Plato_11, Plato_17</t>
  </si>
  <si>
    <t>Cliente_874</t>
  </si>
  <si>
    <t>Plato_2</t>
  </si>
  <si>
    <t>Cliente_999</t>
  </si>
  <si>
    <t>Plato_13</t>
  </si>
  <si>
    <t>Cliente_167</t>
  </si>
  <si>
    <t>Plato_17, Plato_8, Plato_19</t>
  </si>
  <si>
    <t>Cliente_606</t>
  </si>
  <si>
    <t>Plato_19</t>
  </si>
  <si>
    <t>Cliente_710</t>
  </si>
  <si>
    <t>Plato_9, Plato_11, Plato_16</t>
  </si>
  <si>
    <t>Cliente_870</t>
  </si>
  <si>
    <t>Plato_15, Plato_10, Plato_2</t>
  </si>
  <si>
    <t>Cliente_230</t>
  </si>
  <si>
    <t>Plato_5, Plato_20</t>
  </si>
  <si>
    <t>Cliente_814</t>
  </si>
  <si>
    <t>Plato_15, Plato_18, Plato_7, Plato_17</t>
  </si>
  <si>
    <t>Plato_10, Plato_1, Plato_13</t>
  </si>
  <si>
    <t>Cliente_640</t>
  </si>
  <si>
    <t>Plato_4</t>
  </si>
  <si>
    <t>Cliente_623</t>
  </si>
  <si>
    <t>Plato_2, Plato_18, Plato_14</t>
  </si>
  <si>
    <t>Cliente_72</t>
  </si>
  <si>
    <t>Plato_11, Plato_14, Plato_3</t>
  </si>
  <si>
    <t>Cliente_963</t>
  </si>
  <si>
    <t>Plato_6, Plato_5, Plato_11</t>
  </si>
  <si>
    <t>Cliente_929</t>
  </si>
  <si>
    <t>Plato_7, Plato_15, Plato_4</t>
  </si>
  <si>
    <t>Cliente_708</t>
  </si>
  <si>
    <t>Plato_15, Plato_5</t>
  </si>
  <si>
    <t>Cliente_631</t>
  </si>
  <si>
    <t>Plato_14, Plato_11, Plato_5, Plato_4</t>
  </si>
  <si>
    <t>Cliente_894</t>
  </si>
  <si>
    <t>Plato_11, Plato_17, Plato_18</t>
  </si>
  <si>
    <t>Cliente_63</t>
  </si>
  <si>
    <t>Plato_14, Plato_2, Plato_19</t>
  </si>
  <si>
    <t>Cliente_144</t>
  </si>
  <si>
    <t>Plato_8, Plato_17, Plato_4, Plato_11</t>
  </si>
  <si>
    <t>Cliente_390</t>
  </si>
  <si>
    <t>Plato_11, Plato_7, Plato_19, Plato_15</t>
  </si>
  <si>
    <t>Cliente_886</t>
  </si>
  <si>
    <t>Plato_8, Plato_20, Plato_5, Plato_19</t>
  </si>
  <si>
    <t>Cliente_510</t>
  </si>
  <si>
    <t>Plato_5, Plato_3</t>
  </si>
  <si>
    <t>Cliente_878</t>
  </si>
  <si>
    <t>Plato_12, Plato_14, Plato_4, Plato_20</t>
  </si>
  <si>
    <t>Cliente_977</t>
  </si>
  <si>
    <t>Plato_4, Plato_11</t>
  </si>
  <si>
    <t>Cliente_553</t>
  </si>
  <si>
    <t>Plato_20, Plato_4, Plato_2, Plato_16</t>
  </si>
  <si>
    <t>Cliente_792</t>
  </si>
  <si>
    <t>Plato_2, Plato_12, Plato_17</t>
  </si>
  <si>
    <t>Plato_3, Plato_8</t>
  </si>
  <si>
    <t>Cliente_265</t>
  </si>
  <si>
    <t>Plato_3, Plato_20, Plato_19</t>
  </si>
  <si>
    <t>Cliente_946</t>
  </si>
  <si>
    <t>Plato_16, Plato_17, Plato_12, Plato_20</t>
  </si>
  <si>
    <t>Cliente_614</t>
  </si>
  <si>
    <t>Plato_19, Plato_20, Plato_4</t>
  </si>
  <si>
    <t>Cliente_352</t>
  </si>
  <si>
    <t>Plato_20, Plato_19, Plato_10, Plato_2</t>
  </si>
  <si>
    <t>Cliente_784</t>
  </si>
  <si>
    <t>Plato_14, Plato_16, Plato_15, Plato_1</t>
  </si>
  <si>
    <t>Cliente_118</t>
  </si>
  <si>
    <t>Plato_13, Plato_7, Plato_11</t>
  </si>
  <si>
    <t>Cliente_61</t>
  </si>
  <si>
    <t>Plato_1, Plato_18</t>
  </si>
  <si>
    <t>Cliente_440</t>
  </si>
  <si>
    <t>Plato_2, Plato_14</t>
  </si>
  <si>
    <t>Cliente_258</t>
  </si>
  <si>
    <t>Plato_13, Plato_4</t>
  </si>
  <si>
    <t>Cliente_742</t>
  </si>
  <si>
    <t>Plato_6</t>
  </si>
  <si>
    <t>Cliente_865</t>
  </si>
  <si>
    <t>Plato_10, Plato_18, Plato_15</t>
  </si>
  <si>
    <t>Cliente_79</t>
  </si>
  <si>
    <t>Plato_20, Plato_14</t>
  </si>
  <si>
    <t>Cliente_42</t>
  </si>
  <si>
    <t>Plato_2, Plato_4, Plato_7, Plato_10</t>
  </si>
  <si>
    <t>Cliente_374</t>
  </si>
  <si>
    <t>Plato_4, Plato_7, Plato_11</t>
  </si>
  <si>
    <t>Cliente_636</t>
  </si>
  <si>
    <t>Plato_12</t>
  </si>
  <si>
    <t>Cliente_753</t>
  </si>
  <si>
    <t>Plato_9, Plato_11, Plato_3, Plato_13</t>
  </si>
  <si>
    <t>Cliente_632</t>
  </si>
  <si>
    <t>Plato_5, Plato_9, Plato_7</t>
  </si>
  <si>
    <t>Cliente_969</t>
  </si>
  <si>
    <t>Plato_17</t>
  </si>
  <si>
    <t>Cliente_574</t>
  </si>
  <si>
    <t>Plato_1, Plato_2</t>
  </si>
  <si>
    <t>Cliente_292</t>
  </si>
  <si>
    <t>Plato_6, Plato_3, Plato_15</t>
  </si>
  <si>
    <t>Cliente_148</t>
  </si>
  <si>
    <t>Cliente_747</t>
  </si>
  <si>
    <t>Plato_16, Plato_19, Plato_3, Plato_15</t>
  </si>
  <si>
    <t>Cliente_501</t>
  </si>
  <si>
    <t>Plato_1</t>
  </si>
  <si>
    <t>Cliente_733</t>
  </si>
  <si>
    <t>Plato_4, Plato_15, Plato_17</t>
  </si>
  <si>
    <t>Cliente_36</t>
  </si>
  <si>
    <t>Plato_20, Plato_12, Plato_10</t>
  </si>
  <si>
    <t>Plato_14, Plato_18, Plato_5</t>
  </si>
  <si>
    <t>Cliente_1000</t>
  </si>
  <si>
    <t>Cliente_607</t>
  </si>
  <si>
    <t>Plato_8, Plato_13, Plato_5, Plato_6</t>
  </si>
  <si>
    <t>Cliente_378</t>
  </si>
  <si>
    <t>Plato_9, Plato_7</t>
  </si>
  <si>
    <t>Cliente_612</t>
  </si>
  <si>
    <t>Cliente_452</t>
  </si>
  <si>
    <t>Plato_2, Plato_15, Plato_11</t>
  </si>
  <si>
    <t>Cliente_244</t>
  </si>
  <si>
    <t>Plato_12, Plato_15</t>
  </si>
  <si>
    <t>Cliente_840</t>
  </si>
  <si>
    <t>Plato_11, Plato_12, Plato_7</t>
  </si>
  <si>
    <t>Cliente_993</t>
  </si>
  <si>
    <t>Plato_10, Plato_3, Plato_18</t>
  </si>
  <si>
    <t>Cliente_29</t>
  </si>
  <si>
    <t>Plato_3, Plato_9, Plato_12</t>
  </si>
  <si>
    <t>Plato_2, Plato_17, Plato_12, Plato_9</t>
  </si>
  <si>
    <t>Plato_7, Plato_5, Plato_1</t>
  </si>
  <si>
    <t>Cliente_313</t>
  </si>
  <si>
    <t>Plato_17, Plato_1, Plato_5, Plato_8</t>
  </si>
  <si>
    <t>Cliente_520</t>
  </si>
  <si>
    <t>Plato_16, Plato_9</t>
  </si>
  <si>
    <t>Cliente_388</t>
  </si>
  <si>
    <t>Plato_13, Plato_18, Plato_4</t>
  </si>
  <si>
    <t>Cliente_384</t>
  </si>
  <si>
    <t>Plato_14, Plato_17</t>
  </si>
  <si>
    <t>Cliente_517</t>
  </si>
  <si>
    <t>Plato_3, Plato_6</t>
  </si>
  <si>
    <t>Cliente_711</t>
  </si>
  <si>
    <t>Cliente_651</t>
  </si>
  <si>
    <t>Plato_15, Plato_9, Plato_18</t>
  </si>
  <si>
    <t>Cliente_545</t>
  </si>
  <si>
    <t>Plato_9, Plato_4, Plato_3, Plato_16</t>
  </si>
  <si>
    <t>Cliente_116</t>
  </si>
  <si>
    <t>Plato_18, Plato_14, Plato_5</t>
  </si>
  <si>
    <t>Cliente_170</t>
  </si>
  <si>
    <t>Plato_9, Plato_10, Plato_6</t>
  </si>
  <si>
    <t>Cliente_92</t>
  </si>
  <si>
    <t>Plato_15, Plato_5, Plato_7, Plato_9</t>
  </si>
  <si>
    <t>Cliente_552</t>
  </si>
  <si>
    <t>Plato_3</t>
  </si>
  <si>
    <t>Cliente_627</t>
  </si>
  <si>
    <t>Cliente_588</t>
  </si>
  <si>
    <t>Plato_2, Plato_9, Plato_4, Plato_5</t>
  </si>
  <si>
    <t>Plato_6, Plato_2, Plato_15</t>
  </si>
  <si>
    <t>Cliente_949</t>
  </si>
  <si>
    <t>Plato_15, Plato_8, Plato_19, Plato_18</t>
  </si>
  <si>
    <t>Cliente_863</t>
  </si>
  <si>
    <t>Cliente_140</t>
  </si>
  <si>
    <t>Plato_4, Plato_14, Plato_6, Plato_15</t>
  </si>
  <si>
    <t>Cliente_523</t>
  </si>
  <si>
    <t>Plato_10, Plato_19, Plato_4</t>
  </si>
  <si>
    <t>Cliente_916</t>
  </si>
  <si>
    <t>Plato_17, Plato_10</t>
  </si>
  <si>
    <t>Cliente_416</t>
  </si>
  <si>
    <t>Plato_10</t>
  </si>
  <si>
    <t>Cliente_346</t>
  </si>
  <si>
    <t>Cliente_381</t>
  </si>
  <si>
    <t>Plato_7</t>
  </si>
  <si>
    <t>Cliente_791</t>
  </si>
  <si>
    <t>Plato_3, Plato_1, Plato_11, Plato_9</t>
  </si>
  <si>
    <t>Cliente_697</t>
  </si>
  <si>
    <t>Plato_16, Plato_18, Plato_3</t>
  </si>
  <si>
    <t>Cliente_516</t>
  </si>
  <si>
    <t>Plato_16, Plato_8, Plato_7, Plato_2</t>
  </si>
  <si>
    <t>Cliente_541</t>
  </si>
  <si>
    <t>Cliente_830</t>
  </si>
  <si>
    <t>Plato_1, Plato_4, Plato_7, Plato_17</t>
  </si>
  <si>
    <t>Cliente_656</t>
  </si>
  <si>
    <t>Plato_12, Plato_3, Plato_9</t>
  </si>
  <si>
    <t>Cliente_486</t>
  </si>
  <si>
    <t>Plato_20, Plato_4, Plato_13</t>
  </si>
  <si>
    <t>Cliente_774</t>
  </si>
  <si>
    <t>Plato_14, Plato_19, Plato_13, Plato_8</t>
  </si>
  <si>
    <t>Cliente_26</t>
  </si>
  <si>
    <t>Plato_15, Plato_18, Plato_17, Plato_4</t>
  </si>
  <si>
    <t>Cliente_273</t>
  </si>
  <si>
    <t>Plato_7, Plato_15</t>
  </si>
  <si>
    <t>Cliente_798</t>
  </si>
  <si>
    <t>Plato_17, Plato_20, Plato_9</t>
  </si>
  <si>
    <t>Cliente_8</t>
  </si>
  <si>
    <t>Cliente_31</t>
  </si>
  <si>
    <t>Cliente_658</t>
  </si>
  <si>
    <t>Plato_17, Plato_12, Plato_10, Plato_2</t>
  </si>
  <si>
    <t>Cliente_773</t>
  </si>
  <si>
    <t>Cliente_158</t>
  </si>
  <si>
    <t>Plato_1, Plato_8, Plato_4</t>
  </si>
  <si>
    <t>Cliente_569</t>
  </si>
  <si>
    <t>Cliente_286</t>
  </si>
  <si>
    <t>Plato_7, Plato_14, Plato_20</t>
  </si>
  <si>
    <t>Cliente_199</t>
  </si>
  <si>
    <t>Cliente_712</t>
  </si>
  <si>
    <t>Plato_19, Plato_12, Plato_9, Plato_18</t>
  </si>
  <si>
    <t>Cliente_56</t>
  </si>
  <si>
    <t>Plato_5, Plato_2</t>
  </si>
  <si>
    <t>Cliente_670</t>
  </si>
  <si>
    <t>Cliente_909</t>
  </si>
  <si>
    <t>Plato_20, Plato_5</t>
  </si>
  <si>
    <t>Cliente_402</t>
  </si>
  <si>
    <t>Plato_9, Plato_18, Plato_3, Plato_10</t>
  </si>
  <si>
    <t>Cliente_709</t>
  </si>
  <si>
    <t>Plato_18, Plato_2, Plato_4, Plato_9</t>
  </si>
  <si>
    <t>Cliente_533</t>
  </si>
  <si>
    <t>Plato_5, Plato_11, Plato_3</t>
  </si>
  <si>
    <t>Cliente_953</t>
  </si>
  <si>
    <t>Plato_14, Plato_13</t>
  </si>
  <si>
    <t>Cliente_380</t>
  </si>
  <si>
    <t>Plato_11, Plato_7, Plato_20</t>
  </si>
  <si>
    <t>Cliente_964</t>
  </si>
  <si>
    <t>Plato_19, Plato_4</t>
  </si>
  <si>
    <t>Cliente_939</t>
  </si>
  <si>
    <t>Plato_6, Plato_17, Plato_3</t>
  </si>
  <si>
    <t>Cliente_536</t>
  </si>
  <si>
    <t>Cliente_5</t>
  </si>
  <si>
    <t>Plato_1, Plato_16, Plato_2, Plato_19</t>
  </si>
  <si>
    <t>Cliente_115</t>
  </si>
  <si>
    <t>Plato_12, Plato_10, Plato_19, Plato_8</t>
  </si>
  <si>
    <t>Cliente_580</t>
  </si>
  <si>
    <t>Plato_9, Plato_17, Plato_4, Plato_11</t>
  </si>
  <si>
    <t>Cliente_788</t>
  </si>
  <si>
    <t>Plato_19, Plato_7</t>
  </si>
  <si>
    <t>Cliente_892</t>
  </si>
  <si>
    <t>Cliente_406</t>
  </si>
  <si>
    <t>Cliente_295</t>
  </si>
  <si>
    <t>Plato_17, Plato_2, Plato_11, Plato_5</t>
  </si>
  <si>
    <t>Cliente_547</t>
  </si>
  <si>
    <t>Plato_5, Plato_19, Plato_15, Plato_7</t>
  </si>
  <si>
    <t>Cliente_156</t>
  </si>
  <si>
    <t>Plato_7, Plato_13</t>
  </si>
  <si>
    <t>Cliente_768</t>
  </si>
  <si>
    <t>Plato_14</t>
  </si>
  <si>
    <t>Cliente_359</t>
  </si>
  <si>
    <t>Plato_12, Plato_18, Plato_17</t>
  </si>
  <si>
    <t>Cliente_131</t>
  </si>
  <si>
    <t>Plato_5</t>
  </si>
  <si>
    <t>Cliente_485</t>
  </si>
  <si>
    <t>Plato_13, Plato_18, Plato_5</t>
  </si>
  <si>
    <t>Cliente_493</t>
  </si>
  <si>
    <t>Plato_3, Plato_9, Plato_19, Plato_2</t>
  </si>
  <si>
    <t>Cliente_282</t>
  </si>
  <si>
    <t>Plato_10, Plato_9</t>
  </si>
  <si>
    <t>Cliente_850</t>
  </si>
  <si>
    <t>Cliente_301</t>
  </si>
  <si>
    <t>Plato_6, Plato_15</t>
  </si>
  <si>
    <t>Cliente_124</t>
  </si>
  <si>
    <t>Plato_15, Plato_7</t>
  </si>
  <si>
    <t>Cliente_741</t>
  </si>
  <si>
    <t>Cliente_610</t>
  </si>
  <si>
    <t>Plato_7, Plato_10, Plato_13, Plato_12</t>
  </si>
  <si>
    <t>Cliente_681</t>
  </si>
  <si>
    <t>Plato_2, Plato_8, Plato_5, Plato_11</t>
  </si>
  <si>
    <t>Cliente_173</t>
  </si>
  <si>
    <t>Cliente_55</t>
  </si>
  <si>
    <t>Plato_9, Plato_2, Plato_3, Plato_6</t>
  </si>
  <si>
    <t>Cliente_653</t>
  </si>
  <si>
    <t>Cliente_628</t>
  </si>
  <si>
    <t>Cliente_715</t>
  </si>
  <si>
    <t>Plato_15, Plato_10, Plato_3, Plato_8</t>
  </si>
  <si>
    <t>Cliente_321</t>
  </si>
  <si>
    <t>Plato_16, Plato_6, Plato_3</t>
  </si>
  <si>
    <t>Plato_13, Plato_16</t>
  </si>
  <si>
    <t>Cliente_442</t>
  </si>
  <si>
    <t>Plato_6, Plato_15, Plato_17</t>
  </si>
  <si>
    <t>Cliente_752</t>
  </si>
  <si>
    <t>Plato_18, Plato_10, Plato_9, Plato_6</t>
  </si>
  <si>
    <t>Cliente_727</t>
  </si>
  <si>
    <t>Cliente_548</t>
  </si>
  <si>
    <t>Plato_18, Plato_10, Plato_7</t>
  </si>
  <si>
    <t>Plato_4, Plato_20, Plato_8, Plato_14</t>
  </si>
  <si>
    <t>Cliente_30</t>
  </si>
  <si>
    <t>Plato_1, Plato_9</t>
  </si>
  <si>
    <t>Cliente_412</t>
  </si>
  <si>
    <t>Cliente_646</t>
  </si>
  <si>
    <t>Plato_10, Plato_19, Plato_6, Plato_14</t>
  </si>
  <si>
    <t>Cliente_151</t>
  </si>
  <si>
    <t>Plato_11, Plato_2</t>
  </si>
  <si>
    <t>Cliente_318</t>
  </si>
  <si>
    <t>Plato_3, Plato_14, Plato_9, Plato_16</t>
  </si>
  <si>
    <t>Cliente_336</t>
  </si>
  <si>
    <t>Plato_18, Plato_6</t>
  </si>
  <si>
    <t>Cliente_560</t>
  </si>
  <si>
    <t>Cliente_367</t>
  </si>
  <si>
    <t>Plato_9, Plato_8, Plato_13, Plato_6</t>
  </si>
  <si>
    <t>Cliente_765</t>
  </si>
  <si>
    <t>Plato_12, Plato_1</t>
  </si>
  <si>
    <t>Cliente_679</t>
  </si>
  <si>
    <t>Cliente_512</t>
  </si>
  <si>
    <t>Plato_19, Plato_20, Plato_7, Plato_2</t>
  </si>
  <si>
    <t>Cliente_701</t>
  </si>
  <si>
    <t>Plato_17, Plato_13</t>
  </si>
  <si>
    <t>Cliente_331</t>
  </si>
  <si>
    <t>Cliente_83</t>
  </si>
  <si>
    <t>Plato_15, Plato_9</t>
  </si>
  <si>
    <t>Cliente_339</t>
  </si>
  <si>
    <t>Cliente_323</t>
  </si>
  <si>
    <t>Plato_10, Plato_8, Plato_17</t>
  </si>
  <si>
    <t>Cliente_678</t>
  </si>
  <si>
    <t>Plato_15, Plato_19, Plato_3</t>
  </si>
  <si>
    <t>Cliente_74</t>
  </si>
  <si>
    <t>Plato_14, Plato_18, Plato_1, Plato_10</t>
  </si>
  <si>
    <t>Cliente_146</t>
  </si>
  <si>
    <t>Plato_13, Plato_2, Plato_7, Plato_20</t>
  </si>
  <si>
    <t>Cliente_212</t>
  </si>
  <si>
    <t>Plato_13, Plato_4, Plato_1, Plato_3</t>
  </si>
  <si>
    <t>Plato_2, Plato_10, Plato_13, Plato_16</t>
  </si>
  <si>
    <t>Cliente_3</t>
  </si>
  <si>
    <t>Plato_6, Plato_2</t>
  </si>
  <si>
    <t>Cliente_176</t>
  </si>
  <si>
    <t>Plato_18, Plato_20, Plato_3</t>
  </si>
  <si>
    <t>Cliente_551</t>
  </si>
  <si>
    <t>Plato_18, Plato_2</t>
  </si>
  <si>
    <t>Cliente_240</t>
  </si>
  <si>
    <t>Plato_1, Plato_13, Plato_6</t>
  </si>
  <si>
    <t>Plato_15</t>
  </si>
  <si>
    <t>Cliente_759</t>
  </si>
  <si>
    <t>Plato_12, Plato_6, Plato_14</t>
  </si>
  <si>
    <t>Cliente_959</t>
  </si>
  <si>
    <t>Cliente_744</t>
  </si>
  <si>
    <t>Plato_15, Plato_18, Plato_9</t>
  </si>
  <si>
    <t>Cliente_189</t>
  </si>
  <si>
    <t>Plato_14, Plato_16</t>
  </si>
  <si>
    <t>Cliente_576</t>
  </si>
  <si>
    <t>Cliente_474</t>
  </si>
  <si>
    <t>Cliente_990</t>
  </si>
  <si>
    <t>Plato_11, Plato_14</t>
  </si>
  <si>
    <t>Cliente_67</t>
  </si>
  <si>
    <t>Plato_3, Plato_13, Plato_6, Plato_9</t>
  </si>
  <si>
    <t>Plato_7, Plato_17, Plato_16, Plato_11</t>
  </si>
  <si>
    <t>Cliente_445</t>
  </si>
  <si>
    <t>Cliente_984</t>
  </si>
  <si>
    <t>Plato_1, Plato_8, Plato_19, Plato_16</t>
  </si>
  <si>
    <t>Plato_15, Plato_16, Plato_17</t>
  </si>
  <si>
    <t>Cliente_877</t>
  </si>
  <si>
    <t>Plato_13, Plato_18, Plato_17, Plato_11</t>
  </si>
  <si>
    <t>Cliente_494</t>
  </si>
  <si>
    <t>Plato_7, Plato_6, Plato_2, Plato_10</t>
  </si>
  <si>
    <t>Cliente_264</t>
  </si>
  <si>
    <t>Plato_2, Plato_7, Plato_17</t>
  </si>
  <si>
    <t>Plato_11</t>
  </si>
  <si>
    <t>Cliente_142</t>
  </si>
  <si>
    <t>Plato_11, Plato_5, Plato_8, Plato_15</t>
  </si>
  <si>
    <t>Plato_14, Plato_2</t>
  </si>
  <si>
    <t>Cliente_599</t>
  </si>
  <si>
    <t>Cliente_856</t>
  </si>
  <si>
    <t>Plato_10, Plato_7</t>
  </si>
  <si>
    <t>Cliente_722</t>
  </si>
  <si>
    <t>Plato_17, Plato_14, Plato_4, Plato_15</t>
  </si>
  <si>
    <t>Cliente_935</t>
  </si>
  <si>
    <t>Cliente_961</t>
  </si>
  <si>
    <t>Plato_10, Plato_1, Plato_11</t>
  </si>
  <si>
    <t>Cliente_924</t>
  </si>
  <si>
    <t>Plato_20, Plato_12</t>
  </si>
  <si>
    <t>Cliente_579</t>
  </si>
  <si>
    <t>Plato_4, Plato_17, Plato_20, Plato_19</t>
  </si>
  <si>
    <t>Plato_6, Plato_7, Plato_8, Plato_17</t>
  </si>
  <si>
    <t>Cliente_567</t>
  </si>
  <si>
    <t>Plato_18, Plato_9, Plato_6, Plato_1</t>
  </si>
  <si>
    <t>Cliente_927</t>
  </si>
  <si>
    <t>Plato_5, Plato_4</t>
  </si>
  <si>
    <t>Cliente_539</t>
  </si>
  <si>
    <t>Cliente_872</t>
  </si>
  <si>
    <t>Plato_10, Plato_5, Plato_14, Plato_12</t>
  </si>
  <si>
    <t>Cliente_425</t>
  </si>
  <si>
    <t>Plato_1, Plato_10</t>
  </si>
  <si>
    <t>Cliente_700</t>
  </si>
  <si>
    <t>Plato_1, Plato_13, Plato_9</t>
  </si>
  <si>
    <t>Cliente_665</t>
  </si>
  <si>
    <t>Plato_17, Plato_10, Plato_18, Plato_16</t>
  </si>
  <si>
    <t>Cliente_978</t>
  </si>
  <si>
    <t>Cliente_577</t>
  </si>
  <si>
    <t>Cliente_429</t>
  </si>
  <si>
    <t>Cliente_811</t>
  </si>
  <si>
    <t>Plato_1, Plato_3, Plato_15, Plato_20</t>
  </si>
  <si>
    <t>Cliente_228</t>
  </si>
  <si>
    <t>Cliente_249</t>
  </si>
  <si>
    <t>Cliente_326</t>
  </si>
  <si>
    <t>Plato_5, Plato_17</t>
  </si>
  <si>
    <t>Plato_15, Plato_8, Plato_2, Plato_7</t>
  </si>
  <si>
    <t>Cliente_281</t>
  </si>
  <si>
    <t>Plato_8, Plato_15, Plato_2, Plato_1</t>
  </si>
  <si>
    <t>Cliente_686</t>
  </si>
  <si>
    <t>Plato_14, Plato_17, Plato_6, Plato_2</t>
  </si>
  <si>
    <t>Cliente_418</t>
  </si>
  <si>
    <t>Plato_7, Plato_1</t>
  </si>
  <si>
    <t>Cliente_397</t>
  </si>
  <si>
    <t>Plato_15, Plato_16, Plato_2</t>
  </si>
  <si>
    <t>Cliente_477</t>
  </si>
  <si>
    <t>Plato_7, Plato_5</t>
  </si>
  <si>
    <t>Cliente_300</t>
  </si>
  <si>
    <t>Plato_19, Plato_20, Plato_18</t>
  </si>
  <si>
    <t>Cliente_928</t>
  </si>
  <si>
    <t>Cliente_132</t>
  </si>
  <si>
    <t>Plato_7, Plato_8</t>
  </si>
  <si>
    <t>Plato_15, Plato_5, Plato_1</t>
  </si>
  <si>
    <t>Cliente_53</t>
  </si>
  <si>
    <t>Plato_10, Plato_12</t>
  </si>
  <si>
    <t>Plato_11, Plato_17, Plato_10</t>
  </si>
  <si>
    <t>Cliente_673</t>
  </si>
  <si>
    <t>Plato_5, Plato_10</t>
  </si>
  <si>
    <t>Cliente_243</t>
  </si>
  <si>
    <t>Plato_17, Plato_7</t>
  </si>
  <si>
    <t>Plato_20, Plato_8, Plato_4, Plato_16</t>
  </si>
  <si>
    <t>Cliente_730</t>
  </si>
  <si>
    <t>Plato_7, Plato_14</t>
  </si>
  <si>
    <t>Cliente_617</t>
  </si>
  <si>
    <t>Cliente_827</t>
  </si>
  <si>
    <t>Plato_4, Plato_3</t>
  </si>
  <si>
    <t>Cliente_184</t>
  </si>
  <si>
    <t>Cliente_345</t>
  </si>
  <si>
    <t>Plato_3, Plato_6, Plato_12, Plato_11</t>
  </si>
  <si>
    <t>Cliente_277</t>
  </si>
  <si>
    <t>Plato_15, Plato_14, Plato_2</t>
  </si>
  <si>
    <t>Cliente_981</t>
  </si>
  <si>
    <t>Plato_7, Plato_12</t>
  </si>
  <si>
    <t>Cliente_24</t>
  </si>
  <si>
    <t>Plato_3, Plato_10</t>
  </si>
  <si>
    <t>Cliente_463</t>
  </si>
  <si>
    <t>Plato_18, Plato_1, Plato_8, Plato_17</t>
  </si>
  <si>
    <t>Cliente_746</t>
  </si>
  <si>
    <t>Cliente_409</t>
  </si>
  <si>
    <t>Plato_16, Plato_2, Plato_19</t>
  </si>
  <si>
    <t>Plato_17, Plato_19, Plato_4, Plato_18</t>
  </si>
  <si>
    <t>Cliente_729</t>
  </si>
  <si>
    <t>Plato_15, Plato_2, Plato_17, Plato_13</t>
  </si>
  <si>
    <t>Cliente_565</t>
  </si>
  <si>
    <t>Plato_14, Plato_19</t>
  </si>
  <si>
    <t>Plato_9, Plato_4, Plato_13</t>
  </si>
  <si>
    <t>Cliente_195</t>
  </si>
  <si>
    <t>Plato_6, Plato_19, Plato_5</t>
  </si>
  <si>
    <t>Cliente_211</t>
  </si>
  <si>
    <t>Plato_3, Plato_19, Plato_7, Plato_4</t>
  </si>
  <si>
    <t>Plato_20, Plato_4, Plato_10, Plato_2</t>
  </si>
  <si>
    <t>Cliente_385</t>
  </si>
  <si>
    <t>Plato_17, Plato_10, Plato_9, Plato_3</t>
  </si>
  <si>
    <t>Cliente_986</t>
  </si>
  <si>
    <t>Plato_3, Plato_20, Plato_10, Plato_7</t>
  </si>
  <si>
    <t>Cliente_994</t>
  </si>
  <si>
    <t>Plato_15, Plato_13, Plato_20, Plato_17</t>
  </si>
  <si>
    <t>Cliente_648</t>
  </si>
  <si>
    <t>Plato_8, Plato_14</t>
  </si>
  <si>
    <t>Cliente_702</t>
  </si>
  <si>
    <t>Cliente_846</t>
  </si>
  <si>
    <t>Plato_18, Plato_8, Plato_17, Plato_16</t>
  </si>
  <si>
    <t>Cliente_620</t>
  </si>
  <si>
    <t>Plato_20, Plato_17, Plato_8</t>
  </si>
  <si>
    <t>Cliente_672</t>
  </si>
  <si>
    <t>Plato_10, Plato_2</t>
  </si>
  <si>
    <t>Cliente_735</t>
  </si>
  <si>
    <t>Plato_7, Plato_9</t>
  </si>
  <si>
    <t>Cliente_268</t>
  </si>
  <si>
    <t>Plato_15, Plato_8</t>
  </si>
  <si>
    <t>Plato_12, Plato_17, Plato_19, Plato_7</t>
  </si>
  <si>
    <t>Cliente_161</t>
  </si>
  <si>
    <t>Cliente_600</t>
  </si>
  <si>
    <t>Plato_1, Plato_16, Plato_9, Plato_13</t>
  </si>
  <si>
    <t>Cliente_654</t>
  </si>
  <si>
    <t>Plato_4, Plato_13, Plato_6, Plato_20</t>
  </si>
  <si>
    <t>Plato_5, Plato_18, Plato_15</t>
  </si>
  <si>
    <t>Cliente_269</t>
  </si>
  <si>
    <t>Cliente_12</t>
  </si>
  <si>
    <t>Plato_15, Plato_8, Plato_20, Plato_17</t>
  </si>
  <si>
    <t>Cliente_294</t>
  </si>
  <si>
    <t>Plato_13, Plato_5, Plato_18</t>
  </si>
  <si>
    <t>Cliente_659</t>
  </si>
  <si>
    <t>Plato_16, Plato_5, Plato_14</t>
  </si>
  <si>
    <t>Cliente_47</t>
  </si>
  <si>
    <t>Plato_15, Plato_13</t>
  </si>
  <si>
    <t>Cliente_544</t>
  </si>
  <si>
    <t>Plato_5, Plato_9, Plato_7, Plato_4</t>
  </si>
  <si>
    <t>Cliente_633</t>
  </si>
  <si>
    <t>Plato_2, Plato_6, Plato_10</t>
  </si>
  <si>
    <t>Cliente_154</t>
  </si>
  <si>
    <t>Plato_13, Plato_17, Plato_8, Plato_15</t>
  </si>
  <si>
    <t>Cliente_489</t>
  </si>
  <si>
    <t>Plato_8, Plato_4, Plato_16</t>
  </si>
  <si>
    <t>Plato_18, Plato_4, Plato_6</t>
  </si>
  <si>
    <t>Cliente_350</t>
  </si>
  <si>
    <t>Cliente_797</t>
  </si>
  <si>
    <t>Plato_13, Plato_20, Plato_17, Plato_14</t>
  </si>
  <si>
    <t>Cliente_436</t>
  </si>
  <si>
    <t>Plato_1, Plato_16, Plato_14, Plato_13</t>
  </si>
  <si>
    <t>Cliente_597</t>
  </si>
  <si>
    <t>Plato_12, Plato_8, Plato_7, Plato_1</t>
  </si>
  <si>
    <t>Cliente_823</t>
  </si>
  <si>
    <t>Cliente_690</t>
  </si>
  <si>
    <t>Cliente_216</t>
  </si>
  <si>
    <t>Plato_13, Plato_14, Plato_7, Plato_2</t>
  </si>
  <si>
    <t>Cliente_546</t>
  </si>
  <si>
    <t>Plato_2, Plato_16</t>
  </si>
  <si>
    <t>Cliente_524</t>
  </si>
  <si>
    <t>Plato_13, Plato_12, Plato_10</t>
  </si>
  <si>
    <t>Cliente_193</t>
  </si>
  <si>
    <t>Plato_7, Plato_16</t>
  </si>
  <si>
    <t>Cliente_794</t>
  </si>
  <si>
    <t>Plato_18, Plato_13, Plato_15, Plato_3</t>
  </si>
  <si>
    <t>Cliente_602</t>
  </si>
  <si>
    <t>Plato_9, Plato_14</t>
  </si>
  <si>
    <t>Cliente_296</t>
  </si>
  <si>
    <t>Plato_20, Plato_16</t>
  </si>
  <si>
    <t>Cliente_568</t>
  </si>
  <si>
    <t>Plato_16, Plato_5, Plato_8</t>
  </si>
  <si>
    <t>Cliente_897</t>
  </si>
  <si>
    <t>Cliente_816</t>
  </si>
  <si>
    <t>Plato_18, Plato_14</t>
  </si>
  <si>
    <t>Cliente_221</t>
  </si>
  <si>
    <t>Plato_8, Plato_17, Plato_15, Plato_5</t>
  </si>
  <si>
    <t>Cliente_755</t>
  </si>
  <si>
    <t>Cliente_289</t>
  </si>
  <si>
    <t>Cliente_476</t>
  </si>
  <si>
    <t>Cliente_940</t>
  </si>
  <si>
    <t>Cliente_707</t>
  </si>
  <si>
    <t>Plato_2, Plato_12, Plato_8</t>
  </si>
  <si>
    <t>Cliente_644</t>
  </si>
  <si>
    <t>Cliente_619</t>
  </si>
  <si>
    <t>Cliente_833</t>
  </si>
  <si>
    <t>Plato_5, Plato_2, Plato_8, Plato_18</t>
  </si>
  <si>
    <t>Cliente_899</t>
  </si>
  <si>
    <t>Plato_12, Plato_15, Plato_4, Plato_7</t>
  </si>
  <si>
    <t>Cliente_498</t>
  </si>
  <si>
    <t>Cliente_470</t>
  </si>
  <si>
    <t>Plato_1, Plato_3, Plato_6, Plato_5</t>
  </si>
  <si>
    <t>Plato_10, Plato_4, Plato_3</t>
  </si>
  <si>
    <t>Plato_5, Plato_16, Plato_9, Plato_10</t>
  </si>
  <si>
    <t>Cliente_191</t>
  </si>
  <si>
    <t>Plato_13, Plato_2, Plato_10, Plato_15</t>
  </si>
  <si>
    <t>Cliente_183</t>
  </si>
  <si>
    <t>Plato_3, Plato_7, Plato_4</t>
  </si>
  <si>
    <t>Cliente_499</t>
  </si>
  <si>
    <t>Plato_2, Plato_7, Plato_19, Plato_11</t>
  </si>
  <si>
    <t>Cliente_495</t>
  </si>
  <si>
    <t>Plato_16, Plato_5, Plato_1, Plato_9</t>
  </si>
  <si>
    <t>Cliente_54</t>
  </si>
  <si>
    <t>Cliente_923</t>
  </si>
  <si>
    <t>Plato_6, Plato_8, Plato_20</t>
  </si>
  <si>
    <t>Cliente_453</t>
  </si>
  <si>
    <t>Plato_10, Plato_9, Plato_3</t>
  </si>
  <si>
    <t>Cliente_14</t>
  </si>
  <si>
    <t>Plato_11, Plato_7</t>
  </si>
  <si>
    <t>Cliente_611</t>
  </si>
  <si>
    <t>Plato_17, Plato_14, Plato_16, Plato_10</t>
  </si>
  <si>
    <t>Cliente_666</t>
  </si>
  <si>
    <t>Cliente_505</t>
  </si>
  <si>
    <t>Plato_17, Plato_19, Plato_16, Plato_14</t>
  </si>
  <si>
    <t>Cliente_858</t>
  </si>
  <si>
    <t>Cliente_882</t>
  </si>
  <si>
    <t>Plato_13, Plato_8, Plato_5, Plato_3</t>
  </si>
  <si>
    <t>Cliente_275</t>
  </si>
  <si>
    <t>Cliente_871</t>
  </si>
  <si>
    <t>Cliente_841</t>
  </si>
  <si>
    <t>Plato_18, Plato_15</t>
  </si>
  <si>
    <t>Cliente_789</t>
  </si>
  <si>
    <t>Plato_2, Plato_12</t>
  </si>
  <si>
    <t>Plato_11, Plato_12</t>
  </si>
  <si>
    <t>Cliente_141</t>
  </si>
  <si>
    <t>Plato_10, Plato_11</t>
  </si>
  <si>
    <t>Cliente_992</t>
  </si>
  <si>
    <t>Cliente_622</t>
  </si>
  <si>
    <t>Plato_4, Plato_12, Plato_6</t>
  </si>
  <si>
    <t>Cliente_508</t>
  </si>
  <si>
    <t>Cliente_676</t>
  </si>
  <si>
    <t>Plato_17, Plato_19, Plato_9, Plato_11</t>
  </si>
  <si>
    <t>Cliente_667</t>
  </si>
  <si>
    <t>Plato_5, Plato_10, Plato_13</t>
  </si>
  <si>
    <t>Cliente_609</t>
  </si>
  <si>
    <t>Cliente_471</t>
  </si>
  <si>
    <t>Cliente_196</t>
  </si>
  <si>
    <t>Plato_12, Plato_8, Plato_13, Plato_5</t>
  </si>
  <si>
    <t>Cliente_563</t>
  </si>
  <si>
    <t>Cliente_991</t>
  </si>
  <si>
    <t>Plato_3, Plato_13</t>
  </si>
  <si>
    <t>Plato_6, Plato_17</t>
  </si>
  <si>
    <t>Cliente_330</t>
  </si>
  <si>
    <t>Plato_16, Plato_11</t>
  </si>
  <si>
    <t>Cliente_943</t>
  </si>
  <si>
    <t>Plato_11, Plato_19</t>
  </si>
  <si>
    <t>Cliente_285</t>
  </si>
  <si>
    <t>Plato_20, Plato_16, Plato_17</t>
  </si>
  <si>
    <t>Cliente_905</t>
  </si>
  <si>
    <t>Plato_1, Plato_12, Plato_5</t>
  </si>
  <si>
    <t>Cliente_543</t>
  </si>
  <si>
    <t>Plato_5, Plato_4, Plato_15, Plato_7</t>
  </si>
  <si>
    <t>Plato_13, Plato_3, Plato_20</t>
  </si>
  <si>
    <t>Cliente_239</t>
  </si>
  <si>
    <t>Plato_10, Plato_20, Plato_3</t>
  </si>
  <si>
    <t>Plato_3, Plato_8, Plato_1</t>
  </si>
  <si>
    <t>Cliente_315</t>
  </si>
  <si>
    <t>Plato_1, Plato_7, Plato_18</t>
  </si>
  <si>
    <t>Cliente_166</t>
  </si>
  <si>
    <t>Plato_13, Plato_20, Plato_16, Plato_7</t>
  </si>
  <si>
    <t>Cliente_157</t>
  </si>
  <si>
    <t>Plato_3, Plato_19</t>
  </si>
  <si>
    <t>Plato_20, Plato_4, Plato_6</t>
  </si>
  <si>
    <t>Cliente_912</t>
  </si>
  <si>
    <t>Cliente_736</t>
  </si>
  <si>
    <t>Cliente_328</t>
  </si>
  <si>
    <t>Cliente_919</t>
  </si>
  <si>
    <t>Plato_6, Plato_18, Plato_19</t>
  </si>
  <si>
    <t>Cliente_958</t>
  </si>
  <si>
    <t>Cliente_395</t>
  </si>
  <si>
    <t>Plato_9, Plato_20, Plato_12, Plato_6</t>
  </si>
  <si>
    <t>Cliente_287</t>
  </si>
  <si>
    <t>Plato_1, Plato_17</t>
  </si>
  <si>
    <t>Cliente_479</t>
  </si>
  <si>
    <t>Plato_18, Plato_11</t>
  </si>
  <si>
    <t>Plato_18, Plato_3, Plato_1, Plato_15</t>
  </si>
  <si>
    <t>Cliente_160</t>
  </si>
  <si>
    <t>Plato_17, Plato_4</t>
  </si>
  <si>
    <t>Cliente_109</t>
  </si>
  <si>
    <t>Plato_10, Plato_19</t>
  </si>
  <si>
    <t>Plato_16, Plato_15</t>
  </si>
  <si>
    <t>Cliente_342</t>
  </si>
  <si>
    <t>Plato_5, Plato_6</t>
  </si>
  <si>
    <t>Cliente_332</t>
  </si>
  <si>
    <t>Cliente_689</t>
  </si>
  <si>
    <t>Plato_11, Plato_16, Plato_1, Plato_19</t>
  </si>
  <si>
    <t>Plato_1, Plato_8, Plato_14, Plato_12</t>
  </si>
  <si>
    <t>Cliente_518</t>
  </si>
  <si>
    <t>Plato_20, Plato_14, Plato_1, Plato_17</t>
  </si>
  <si>
    <t>Cliente_348</t>
  </si>
  <si>
    <t>Cliente_259</t>
  </si>
  <si>
    <t>Cliente_869</t>
  </si>
  <si>
    <t>Plato_3, Plato_13, Plato_16</t>
  </si>
  <si>
    <t>Plato_2, Plato_7</t>
  </si>
  <si>
    <t>Cliente_842</t>
  </si>
  <si>
    <t>Plato_10, Plato_5</t>
  </si>
  <si>
    <t>Cliente_349</t>
  </si>
  <si>
    <t>Plato_10, Plato_13, Plato_2</t>
  </si>
  <si>
    <t>Cliente_316</t>
  </si>
  <si>
    <t>Cliente_732</t>
  </si>
  <si>
    <t>Cliente_807</t>
  </si>
  <si>
    <t>Plato_11, Plato_10</t>
  </si>
  <si>
    <t>Cliente_900</t>
  </si>
  <si>
    <t>Plato_14, Plato_12</t>
  </si>
  <si>
    <t>Cliente_143</t>
  </si>
  <si>
    <t>Cliente_405</t>
  </si>
  <si>
    <t>Plato_18, Plato_1, Plato_19</t>
  </si>
  <si>
    <t>Plato_14, Plato_15, Plato_10, Plato_16</t>
  </si>
  <si>
    <t>Plato_14, Plato_7</t>
  </si>
  <si>
    <t>Cliente_473</t>
  </si>
  <si>
    <t>Cliente_404</t>
  </si>
  <si>
    <t>Plato_3, Plato_12, Plato_16</t>
  </si>
  <si>
    <t>Plato_12, Plato_11</t>
  </si>
  <si>
    <t>Cliente_717</t>
  </si>
  <si>
    <t>Cliente_783</t>
  </si>
  <si>
    <t>Plato_4, Plato_19</t>
  </si>
  <si>
    <t>Plato_8, Plato_14, Plato_18</t>
  </si>
  <si>
    <t>Cliente_589</t>
  </si>
  <si>
    <t>Plato_17, Plato_5, Plato_13</t>
  </si>
  <si>
    <t>Cliente_284</t>
  </si>
  <si>
    <t>Plato_6, Plato_12, Plato_19, Plato_1</t>
  </si>
  <si>
    <t>Cliente_207</t>
  </si>
  <si>
    <t>Plato_20, Plato_18</t>
  </si>
  <si>
    <t>Cliente_531</t>
  </si>
  <si>
    <t>Cliente_420</t>
  </si>
  <si>
    <t>Plato_16, Plato_18, Plato_11, Plato_5</t>
  </si>
  <si>
    <t>Cliente_989</t>
  </si>
  <si>
    <t>Plato_16, Plato_10, Plato_1, Plato_7</t>
  </si>
  <si>
    <t>Cliente_421</t>
  </si>
  <si>
    <t>Plato_8, Plato_9</t>
  </si>
  <si>
    <t>Cliente_194</t>
  </si>
  <si>
    <t>Plato_10, Plato_6, Plato_5</t>
  </si>
  <si>
    <t>Cliente_876</t>
  </si>
  <si>
    <t>Plato_1, Plato_14</t>
  </si>
  <si>
    <t>Cliente_365</t>
  </si>
  <si>
    <t>Plato_5, Plato_2, Plato_16</t>
  </si>
  <si>
    <t>Cliente_185</t>
  </si>
  <si>
    <t>Plato_11, Plato_5</t>
  </si>
  <si>
    <t>Cliente_558</t>
  </si>
  <si>
    <t>Plato_12, Plato_3, Plato_16</t>
  </si>
  <si>
    <t>Cliente_535</t>
  </si>
  <si>
    <t>Plato_8, Plato_15</t>
  </si>
  <si>
    <t>Cliente_18</t>
  </si>
  <si>
    <t>Plato_7, Plato_4</t>
  </si>
  <si>
    <t>Cliente_696</t>
  </si>
  <si>
    <t>Cliente_704</t>
  </si>
  <si>
    <t>Plato_8, Plato_5</t>
  </si>
  <si>
    <t>Cliente_720</t>
  </si>
  <si>
    <t>Plato_5, Plato_8</t>
  </si>
  <si>
    <t>Cliente_624</t>
  </si>
  <si>
    <t>Plato_18, Plato_9, Plato_17, Plato_16</t>
  </si>
  <si>
    <t>Plato_7, Plato_18</t>
  </si>
  <si>
    <t>Cliente_434</t>
  </si>
  <si>
    <t>Plato_7, Plato_18, Plato_15, Plato_20</t>
  </si>
  <si>
    <t>Cliente_149</t>
  </si>
  <si>
    <t>Plato_18, Plato_14, Plato_7, Plato_13</t>
  </si>
  <si>
    <t>Plato_2, Plato_9</t>
  </si>
  <si>
    <t>Plato_4, Plato_18</t>
  </si>
  <si>
    <t>Cliente_125</t>
  </si>
  <si>
    <t>Plato_8, Plato_6</t>
  </si>
  <si>
    <t>Cliente_618</t>
  </si>
  <si>
    <t>Cliente_527</t>
  </si>
  <si>
    <t>Cliente_71</t>
  </si>
  <si>
    <t>Plato_7, Plato_19</t>
  </si>
  <si>
    <t>Cliente_437</t>
  </si>
  <si>
    <t>Plato_19, Plato_3, Plato_18, Plato_7</t>
  </si>
  <si>
    <t>Plato_18, Plato_17, Plato_5</t>
  </si>
  <si>
    <t>Cliente_719</t>
  </si>
  <si>
    <t>Plato_4, Plato_14, Plato_17</t>
  </si>
  <si>
    <t>Cliente_354</t>
  </si>
  <si>
    <t>Plato_10, Plato_15, Plato_18</t>
  </si>
  <si>
    <t>Plato_9, Plato_2</t>
  </si>
  <si>
    <t>Cliente_363</t>
  </si>
  <si>
    <t>Plato_11, Plato_13, Plato_7</t>
  </si>
  <si>
    <t>Cliente_778</t>
  </si>
  <si>
    <t>Plato_20, Plato_6, Plato_16, Plato_11</t>
  </si>
  <si>
    <t>Plato_11, Plato_18, Plato_12, Plato_17</t>
  </si>
  <si>
    <t>Plato_2, Plato_20</t>
  </si>
  <si>
    <t>Plato_10, Plato_2, Plato_1</t>
  </si>
  <si>
    <t>Plato_6, Plato_5</t>
  </si>
  <si>
    <t>Cliente_637</t>
  </si>
  <si>
    <t>Plato_20, Plato_13, Plato_16</t>
  </si>
  <si>
    <t>Plato_5, Plato_4, Plato_11</t>
  </si>
  <si>
    <t>Cliente_948</t>
  </si>
  <si>
    <t>Cliente_172</t>
  </si>
  <si>
    <t>Cliente_70</t>
  </si>
  <si>
    <t>Plato_20, Plato_1</t>
  </si>
  <si>
    <t>Cliente_835</t>
  </si>
  <si>
    <t>Plato_18, Plato_19</t>
  </si>
  <si>
    <t>Cliente_821</t>
  </si>
  <si>
    <t>Cliente_509</t>
  </si>
  <si>
    <t>Cliente_951</t>
  </si>
  <si>
    <t>Plato_14, Plato_18</t>
  </si>
  <si>
    <t>Cliente_819</t>
  </si>
  <si>
    <t>Plato_10, Plato_12, Plato_3, Plato_15</t>
  </si>
  <si>
    <t>Cliente_334</t>
  </si>
  <si>
    <t>Plato_12, Plato_14, Plato_3</t>
  </si>
  <si>
    <t>Plato_7, Plato_12, Plato_5</t>
  </si>
  <si>
    <t>Cliente_787</t>
  </si>
  <si>
    <t>Plato_6, Plato_20, Plato_5</t>
  </si>
  <si>
    <t>Cliente_616</t>
  </si>
  <si>
    <t>Plato_9, Plato_18, Plato_17, Plato_2</t>
  </si>
  <si>
    <t>Cliente_422</t>
  </si>
  <si>
    <t>Plato_1, Plato_9, Plato_18</t>
  </si>
  <si>
    <t>Cliente_930</t>
  </si>
  <si>
    <t>Cliente_218</t>
  </si>
  <si>
    <t>Plato_14, Plato_8, Plato_17</t>
  </si>
  <si>
    <t>Cliente_257</t>
  </si>
  <si>
    <t>Cliente_112</t>
  </si>
  <si>
    <t>Cliente_95</t>
  </si>
  <si>
    <t>Plato_3, Plato_20, Plato_4</t>
  </si>
  <si>
    <t>Cliente_866</t>
  </si>
  <si>
    <t>Plato_18, Plato_19, Plato_14, Plato_16</t>
  </si>
  <si>
    <t>Cliente_232</t>
  </si>
  <si>
    <t>Plato_4, Plato_16, Plato_1</t>
  </si>
  <si>
    <t>Plato_13, Plato_20, Plato_4, Plato_9</t>
  </si>
  <si>
    <t>Plato_13, Plato_10, Plato_15</t>
  </si>
  <si>
    <t>Cliente_113</t>
  </si>
  <si>
    <t>Plato_7, Plato_9, Plato_8</t>
  </si>
  <si>
    <t>Plato_20, Plato_9, Plato_7, Plato_13</t>
  </si>
  <si>
    <t>Cliente_785</t>
  </si>
  <si>
    <t>Plato_4, Plato_9, Plato_14, Plato_2</t>
  </si>
  <si>
    <t>Plato_2, Plato_14, Plato_11, Plato_16</t>
  </si>
  <si>
    <t>Cliente_554</t>
  </si>
  <si>
    <t>Plato_2, Plato_6, Plato_9, Plato_4</t>
  </si>
  <si>
    <t>Cliente_320</t>
  </si>
  <si>
    <t>Plato_4, Plato_8</t>
  </si>
  <si>
    <t>Plato_12, Plato_11, Plato_9, Plato_14</t>
  </si>
  <si>
    <t>Plato_18, Plato_10, Plato_6</t>
  </si>
  <si>
    <t>Cliente_996</t>
  </si>
  <si>
    <t>Plato_16, Plato_6, Plato_15</t>
  </si>
  <si>
    <t>Cliente_392</t>
  </si>
  <si>
    <t>Cliente_615</t>
  </si>
  <si>
    <t>Plato_11, Plato_17</t>
  </si>
  <si>
    <t>Cliente_968</t>
  </si>
  <si>
    <t>Plato_15, Plato_16</t>
  </si>
  <si>
    <t>Cliente_206</t>
  </si>
  <si>
    <t>Plato_17, Plato_11, Plato_8</t>
  </si>
  <si>
    <t>Cliente_669</t>
  </si>
  <si>
    <t>Plato_18, Plato_17</t>
  </si>
  <si>
    <t>Plato_1, Plato_8, Plato_18</t>
  </si>
  <si>
    <t>Plato_2, Plato_7, Plato_3</t>
  </si>
  <si>
    <t>Cliente_705</t>
  </si>
  <si>
    <t>Plato_2, Plato_3, Plato_4, Plato_13</t>
  </si>
  <si>
    <t>Cliente_462</t>
  </si>
  <si>
    <t>Plato_20, Plato_13, Plato_3</t>
  </si>
  <si>
    <t>Cliente_809</t>
  </si>
  <si>
    <t>Plato_2, Plato_1, Plato_5, Plato_12</t>
  </si>
  <si>
    <t>Cliente_21</t>
  </si>
  <si>
    <t>Plato_14, Plato_20</t>
  </si>
  <si>
    <t>Cliente_110</t>
  </si>
  <si>
    <t>Plato_15, Plato_13, Plato_1</t>
  </si>
  <si>
    <t>Plato_15, Plato_1, Plato_11</t>
  </si>
  <si>
    <t>Plato_4, Plato_1</t>
  </si>
  <si>
    <t>Plato_4, Plato_14</t>
  </si>
  <si>
    <t>Cliente_454</t>
  </si>
  <si>
    <t>Plato_20, Plato_9, Plato_7, Plato_17</t>
  </si>
  <si>
    <t>Cliente_825</t>
  </si>
  <si>
    <t>Plato_19, Plato_20, Plato_3</t>
  </si>
  <si>
    <t>Cliente_134</t>
  </si>
  <si>
    <t>Plato_15, Plato_4, Plato_11, Plato_8</t>
  </si>
  <si>
    <t>Plato_16, Plato_11, Plato_18, Plato_13</t>
  </si>
  <si>
    <t>Cliente_555</t>
  </si>
  <si>
    <t>Plato_18, Plato_13</t>
  </si>
  <si>
    <t>Cliente_887</t>
  </si>
  <si>
    <t>Cliente_913</t>
  </si>
  <si>
    <t>Plato_2, Plato_5</t>
  </si>
  <si>
    <t>Cliente_41</t>
  </si>
  <si>
    <t>Plato_13, Plato_18</t>
  </si>
  <si>
    <t>Cliente_738</t>
  </si>
  <si>
    <t>Plato_10, Plato_19, Plato_4, Plato_13</t>
  </si>
  <si>
    <t>Cliente_280</t>
  </si>
  <si>
    <t>Plato_11, Plato_17, Plato_19</t>
  </si>
  <si>
    <t>Cliente_117</t>
  </si>
  <si>
    <t>Plato_4, Plato_5</t>
  </si>
  <si>
    <t>Cliente_988</t>
  </si>
  <si>
    <t>Cliente_372</t>
  </si>
  <si>
    <t>Plato_12, Plato_4, Plato_7, Plato_20</t>
  </si>
  <si>
    <t>Cliente_283</t>
  </si>
  <si>
    <t>Plato_13, Plato_17, Plato_16</t>
  </si>
  <si>
    <t>Plato_15, Plato_8, Plato_4, Plato_1</t>
  </si>
  <si>
    <t>Cliente_857</t>
  </si>
  <si>
    <t>Cliente_208</t>
  </si>
  <si>
    <t>Plato_10, Plato_1</t>
  </si>
  <si>
    <t>Cliente_443</t>
  </si>
  <si>
    <t>Plato_14, Plato_18, Plato_13, Plato_15</t>
  </si>
  <si>
    <t>Plato_18, Plato_3</t>
  </si>
  <si>
    <t>Cliente_138</t>
  </si>
  <si>
    <t>Cliente_177</t>
  </si>
  <si>
    <t>Plato_5, Plato_1</t>
  </si>
  <si>
    <t>Cliente_832</t>
  </si>
  <si>
    <t>Plato_20, Plato_17, Plato_11, Plato_19</t>
  </si>
  <si>
    <t>Cliente_480</t>
  </si>
  <si>
    <t>Plato_11, Plato_5, Plato_3</t>
  </si>
  <si>
    <t>Plato_13, Plato_2</t>
  </si>
  <si>
    <t>Cliente_351</t>
  </si>
  <si>
    <t>Plato_14, Plato_7, Plato_15, Plato_1</t>
  </si>
  <si>
    <t>Plato_16, Plato_4, Plato_20, Plato_7</t>
  </si>
  <si>
    <t>Cliente_344</t>
  </si>
  <si>
    <t>Plato_10, Plato_15, Plato_17</t>
  </si>
  <si>
    <t>Cliente_564</t>
  </si>
  <si>
    <t>Plato_18, Plato_17, Plato_8</t>
  </si>
  <si>
    <t>Cliente_782</t>
  </si>
  <si>
    <t>Plato_20, Plato_16, Plato_14, Plato_8</t>
  </si>
  <si>
    <t>Cliente_165</t>
  </si>
  <si>
    <t>Plato_8, Plato_5, Plato_2, Plato_20</t>
  </si>
  <si>
    <t>Cliente_608</t>
  </si>
  <si>
    <t>Plato_3, Plato_20, Plato_8, Plato_2</t>
  </si>
  <si>
    <t>Plato_1, Plato_6, Plato_10</t>
  </si>
  <si>
    <t>Cliente_657</t>
  </si>
  <si>
    <t>Plato_10, Plato_4</t>
  </si>
  <si>
    <t>Cliente_224</t>
  </si>
  <si>
    <t>Plato_13, Plato_19</t>
  </si>
  <si>
    <t>Cliente_680</t>
  </si>
  <si>
    <t>Plato_6, Plato_19, Plato_16, Plato_3</t>
  </si>
  <si>
    <t>Plato_12, Plato_14, Plato_4, Plato_8</t>
  </si>
  <si>
    <t>Cliente_513</t>
  </si>
  <si>
    <t>Plato_17, Plato_14, Plato_1, Plato_15</t>
  </si>
  <si>
    <t>Cliente_973</t>
  </si>
  <si>
    <t>Plato_15, Plato_17, Plato_4, Plato_19</t>
  </si>
  <si>
    <t>Plato_6, Plato_10</t>
  </si>
  <si>
    <t>Cliente_592</t>
  </si>
  <si>
    <t>Cliente_575</t>
  </si>
  <si>
    <t>Plato_17, Plato_16</t>
  </si>
  <si>
    <t>Plato_5, Plato_8, Plato_1, Plato_15</t>
  </si>
  <si>
    <t>Plato_19, Plato_7, Plato_13</t>
  </si>
  <si>
    <t>Cliente_511</t>
  </si>
  <si>
    <t>Plato_4, Plato_20, Plato_13</t>
  </si>
  <si>
    <t>Cliente_772</t>
  </si>
  <si>
    <t>Plato_2, Plato_7, Plato_9</t>
  </si>
  <si>
    <t>Plato_7, Plato_20</t>
  </si>
  <si>
    <t>Plato_18, Plato_3, Plato_4</t>
  </si>
  <si>
    <t>Plato_17, Plato_20</t>
  </si>
  <si>
    <t>Cliente_605</t>
  </si>
  <si>
    <t>Plato_15, Plato_11</t>
  </si>
  <si>
    <t>Cliente_197</t>
  </si>
  <si>
    <t>Plato_2, Plato_7, Plato_5, Plato_4</t>
  </si>
  <si>
    <t>Plato_5, Plato_20, Plato_1, Plato_8</t>
  </si>
  <si>
    <t>Cliente_19</t>
  </si>
  <si>
    <t>Cliente_586</t>
  </si>
  <si>
    <t>Plato_7, Plato_12, Plato_13</t>
  </si>
  <si>
    <t>Cliente_687</t>
  </si>
  <si>
    <t>Plato_11, Plato_18, Plato_1</t>
  </si>
  <si>
    <t>Cliente_415</t>
  </si>
  <si>
    <t>Plato_10, Plato_17, Plato_12</t>
  </si>
  <si>
    <t>Cliente_456</t>
  </si>
  <si>
    <t>Plato_10, Plato_13, Plato_11</t>
  </si>
  <si>
    <t>Cliente_820</t>
  </si>
  <si>
    <t>Plato_9, Plato_1, Plato_14</t>
  </si>
  <si>
    <t>Cliente_698</t>
  </si>
  <si>
    <t>Plato_13, Plato_10, Plato_9</t>
  </si>
  <si>
    <t>Cliente_59</t>
  </si>
  <si>
    <t>Cliente_799</t>
  </si>
  <si>
    <t>Plato_11, Plato_6</t>
  </si>
  <si>
    <t>Cliente_52</t>
  </si>
  <si>
    <t>Plato_4, Plato_17</t>
  </si>
  <si>
    <t>Cliente_278</t>
  </si>
  <si>
    <t>Plato_9, Plato_16, Plato_1, Plato_3</t>
  </si>
  <si>
    <t>Plato_13, Plato_9, Plato_15, Plato_8</t>
  </si>
  <si>
    <t>Cliente_595</t>
  </si>
  <si>
    <t>Plato_20, Plato_13, Plato_11</t>
  </si>
  <si>
    <t>Plato_17, Plato_19</t>
  </si>
  <si>
    <t>Cliente_2</t>
  </si>
  <si>
    <t>Plato_16, Plato_2, Plato_8</t>
  </si>
  <si>
    <t>Cliente_880</t>
  </si>
  <si>
    <t>Cliente_626</t>
  </si>
  <si>
    <t>Cliente_411</t>
  </si>
  <si>
    <t>Plato_14, Plato_3, Plato_12, Plato_19</t>
  </si>
  <si>
    <t>Cliente_123</t>
  </si>
  <si>
    <t>Plato_20, Plato_14, Plato_8</t>
  </si>
  <si>
    <t>Cliente_910</t>
  </si>
  <si>
    <t>Plato_15, Plato_6</t>
  </si>
  <si>
    <t>Cliente_483</t>
  </si>
  <si>
    <t>Plato_12, Plato_2, Plato_20</t>
  </si>
  <si>
    <t>Plato_14, Plato_17, Plato_1, Plato_16</t>
  </si>
  <si>
    <t>Cliente_642</t>
  </si>
  <si>
    <t>Plato_7, Plato_1, Plato_19</t>
  </si>
  <si>
    <t>Cliente_962</t>
  </si>
  <si>
    <t>Plato_4, Plato_9, Plato_3</t>
  </si>
  <si>
    <t>Cliente_883</t>
  </si>
  <si>
    <t>Plato_4, Plato_12, Plato_5</t>
  </si>
  <si>
    <t>Plato_1, Plato_6</t>
  </si>
  <si>
    <t>Cliente_593</t>
  </si>
  <si>
    <t>Cliente_368</t>
  </si>
  <si>
    <t>Plato_10, Plato_7, Plato_1</t>
  </si>
  <si>
    <t>Cliente_693</t>
  </si>
  <si>
    <t>Plato_17, Plato_6, Plato_15</t>
  </si>
  <si>
    <t>Cliente_226</t>
  </si>
  <si>
    <t>Plato_14, Plato_8, Plato_19</t>
  </si>
  <si>
    <t>Plato_8, Plato_1, Plato_15</t>
  </si>
  <si>
    <t>Plato_15, Plato_13, Plato_12</t>
  </si>
  <si>
    <t>Plato_20, Plato_8, Plato_2, Plato_1</t>
  </si>
  <si>
    <t>Cliente_834</t>
  </si>
  <si>
    <t>Plato_12, Plato_4, Plato_17, Plato_13</t>
  </si>
  <si>
    <t>Cliente_104</t>
  </si>
  <si>
    <t>Plato_1, Plato_3, Plato_19</t>
  </si>
  <si>
    <t>Plato_17, Plato_14, Plato_16, Plato_13</t>
  </si>
  <si>
    <t>Plato_3, Plato_8, Plato_18</t>
  </si>
  <si>
    <t>Plato_9, Plato_12, Plato_8, Plato_7</t>
  </si>
  <si>
    <t>Plato_13, Plato_10, Plato_16, Plato_1</t>
  </si>
  <si>
    <t>Cliente_35</t>
  </si>
  <si>
    <t>Plato_4, Plato_3, Plato_11</t>
  </si>
  <si>
    <t>Plato_11, Plato_13</t>
  </si>
  <si>
    <t>Cliente_837</t>
  </si>
  <si>
    <t>Plato_5, Plato_3, Plato_20, Plato_17</t>
  </si>
  <si>
    <t>Cliente_514</t>
  </si>
  <si>
    <t>Plato_19, Plato_17, Plato_10, Plato_9</t>
  </si>
  <si>
    <t>Plato_17, Plato_3</t>
  </si>
  <si>
    <t>Cliente_725</t>
  </si>
  <si>
    <t>Cliente_114</t>
  </si>
  <si>
    <t>Plato_14, Plato_1, Plato_13</t>
  </si>
  <si>
    <t>Plato_20, Plato_17, Plato_16, Plato_11</t>
  </si>
  <si>
    <t>Plato_8, Plato_2, Plato_4, Plato_3</t>
  </si>
  <si>
    <t>Plato_19, Plato_13</t>
  </si>
  <si>
    <t>Plato_3, Plato_4, Plato_20, Plato_13</t>
  </si>
  <si>
    <t>Cliente_90</t>
  </si>
  <si>
    <t>Plato_14, Plato_11, Plato_2, Plato_6</t>
  </si>
  <si>
    <t>Plato_6, Plato_10, Plato_14, Plato_13</t>
  </si>
  <si>
    <t>Cliente_496</t>
  </si>
  <si>
    <t>Cliente_58</t>
  </si>
  <si>
    <t>Plato_11, Plato_4</t>
  </si>
  <si>
    <t>Cliente_468</t>
  </si>
  <si>
    <t>Plato_4, Plato_13, Plato_6, Plato_16</t>
  </si>
  <si>
    <t>Cliente_714</t>
  </si>
  <si>
    <t>Cliente_950</t>
  </si>
  <si>
    <t>Cliente_663</t>
  </si>
  <si>
    <t>Cliente_801</t>
  </si>
  <si>
    <t>Plato_15, Plato_13, Plato_2, Plato_19</t>
  </si>
  <si>
    <t>Cliente_804</t>
  </si>
  <si>
    <t>Plato_13, Plato_8, Plato_11, Plato_1</t>
  </si>
  <si>
    <t>Cliente_716</t>
  </si>
  <si>
    <t>Plato_3, Plato_12, Plato_4, Plato_14</t>
  </si>
  <si>
    <t>Cliente_786</t>
  </si>
  <si>
    <t>Cliente_594</t>
  </si>
  <si>
    <t>Plato_11, Plato_9, Plato_15, Plato_10</t>
  </si>
  <si>
    <t>Plato_18, Plato_2, Plato_11</t>
  </si>
  <si>
    <t>Cliente_396</t>
  </si>
  <si>
    <t>Plato_2, Plato_6, Plato_1, Plato_4</t>
  </si>
  <si>
    <t>Plato_13, Plato_1, Plato_17</t>
  </si>
  <si>
    <t>Plato_5, Plato_2, Plato_6</t>
  </si>
  <si>
    <t>Cliente_954</t>
  </si>
  <si>
    <t>Plato_20, Plato_12, Plato_9</t>
  </si>
  <si>
    <t>Cliente_263</t>
  </si>
  <si>
    <t>Plato_11, Plato_9, Plato_7</t>
  </si>
  <si>
    <t>Plato_9, Plato_19, Plato_7, Plato_6</t>
  </si>
  <si>
    <t>Cliente_438</t>
  </si>
  <si>
    <t>Plato_13, Plato_5</t>
  </si>
  <si>
    <t>Plato_16, Plato_8</t>
  </si>
  <si>
    <t>Cliente_353</t>
  </si>
  <si>
    <t>Plato_18, Plato_5</t>
  </si>
  <si>
    <t>Plato_5, Plato_19, Plato_14</t>
  </si>
  <si>
    <t>Plato_4, Plato_6, Plato_15</t>
  </si>
  <si>
    <t>Cliente_770</t>
  </si>
  <si>
    <t>Plato_20, Plato_10, Plato_19</t>
  </si>
  <si>
    <t>Plato_19, Plato_7, Plato_6</t>
  </si>
  <si>
    <t>Cliente_888</t>
  </si>
  <si>
    <t>Plato_15, Plato_7, Plato_12</t>
  </si>
  <si>
    <t>Plato_14, Plato_15</t>
  </si>
  <si>
    <t>Plato_5, Plato_16, Plato_17</t>
  </si>
  <si>
    <t>Cliente_635</t>
  </si>
  <si>
    <t>Plato_10, Plato_16, Plato_4</t>
  </si>
  <si>
    <t>Cliente_484</t>
  </si>
  <si>
    <t>Cliente_297</t>
  </si>
  <si>
    <t>Plato_16, Plato_15, Plato_19, Plato_14</t>
  </si>
  <si>
    <t>Plato_7, Plato_9, Plato_11, Plato_16</t>
  </si>
  <si>
    <t>Plato_17, Plato_2, Plato_10, Plato_12</t>
  </si>
  <si>
    <t>Plato_10, Plato_4, Plato_14</t>
  </si>
  <si>
    <t>Plato_8, Plato_7, Plato_1, Plato_6</t>
  </si>
  <si>
    <t>Cliente_446</t>
  </si>
  <si>
    <t>Cliente_298</t>
  </si>
  <si>
    <t>Plato_15, Plato_10</t>
  </si>
  <si>
    <t>Cliente_304</t>
  </si>
  <si>
    <t>Plato_9, Plato_1, Plato_5</t>
  </si>
  <si>
    <t>Plato_15, Plato_14, Plato_7, Plato_19</t>
  </si>
  <si>
    <t>Plato_7, Plato_6, Plato_16</t>
  </si>
  <si>
    <t>Cliente_743</t>
  </si>
  <si>
    <t>Plato_13, Plato_1, Plato_12, Plato_9</t>
  </si>
  <si>
    <t>Cliente_428</t>
  </si>
  <si>
    <t>Plato_17, Plato_12</t>
  </si>
  <si>
    <t>Cliente_750</t>
  </si>
  <si>
    <t>Cliente_808</t>
  </si>
  <si>
    <t>Cliente_376</t>
  </si>
  <si>
    <t>Plato_11, Plato_6, Plato_1, Plato_9</t>
  </si>
  <si>
    <t>Cliente_721</t>
  </si>
  <si>
    <t>Plato_7, Plato_16, Plato_14</t>
  </si>
  <si>
    <t>Plato_13, Plato_10</t>
  </si>
  <si>
    <t>Cliente_227</t>
  </si>
  <si>
    <t>Plato_6, Plato_18, Plato_7</t>
  </si>
  <si>
    <t>Plato_10, Plato_16, Plato_13, Plato_19</t>
  </si>
  <si>
    <t>Plato_2, Plato_12, Plato_3, Plato_14</t>
  </si>
  <si>
    <t>Cliente_757</t>
  </si>
  <si>
    <t>Plato_9, Plato_7, Plato_13</t>
  </si>
  <si>
    <t>Nro de Comensales</t>
  </si>
  <si>
    <t>Nro de Mesa</t>
  </si>
  <si>
    <t>Tarjeta de débito</t>
  </si>
  <si>
    <t>Tarjeta de crédito</t>
  </si>
  <si>
    <t>Nombre del Plato</t>
  </si>
  <si>
    <t>Costo Unitario</t>
  </si>
  <si>
    <t>Precio Unitario</t>
  </si>
  <si>
    <t>Cantidad Ordenada</t>
  </si>
  <si>
    <t>Observaciones</t>
  </si>
  <si>
    <t>Ninguna</t>
  </si>
  <si>
    <t>Sin cebolla</t>
  </si>
  <si>
    <t>Nro de Orden</t>
  </si>
  <si>
    <t>Descripcióndel Plato</t>
  </si>
  <si>
    <t>Descripcióndel Plato_7</t>
  </si>
  <si>
    <t>Descripcióndel Plato_2</t>
  </si>
  <si>
    <t>Descripcióndel Plato_17</t>
  </si>
  <si>
    <t>Descripcióndel Plato_6</t>
  </si>
  <si>
    <t>Descripcióndel Plato_20</t>
  </si>
  <si>
    <t>Descripcióndel Plato_19</t>
  </si>
  <si>
    <t>Descripcióndel Plato_9</t>
  </si>
  <si>
    <t>Descripcióndel Plato_11</t>
  </si>
  <si>
    <t>Descripcióndel Plato_16</t>
  </si>
  <si>
    <t>Descripcióndel Plato_12</t>
  </si>
  <si>
    <t>Descripcióndel Plato_8</t>
  </si>
  <si>
    <t>Descripcióndel Plato_15</t>
  </si>
  <si>
    <t>Descripcióndel Plato_5</t>
  </si>
  <si>
    <t>Descripcióndel Plato_18</t>
  </si>
  <si>
    <t>Descripcióndel Plato_3</t>
  </si>
  <si>
    <t>Descripcióndel Plato_14</t>
  </si>
  <si>
    <t>Descripcióndel Plato_13</t>
  </si>
  <si>
    <t>Descripcióndel Plato_4</t>
  </si>
  <si>
    <t>Descripcióndel Plato_10</t>
  </si>
  <si>
    <t>Descripcióndel Plato_1</t>
  </si>
  <si>
    <t>Tiempo de Preparación</t>
  </si>
  <si>
    <t>Etiquetas de fila</t>
  </si>
  <si>
    <t>(en blanco)</t>
  </si>
  <si>
    <t>Total general</t>
  </si>
  <si>
    <t>Metodo de Pago</t>
  </si>
  <si>
    <t>España</t>
  </si>
  <si>
    <t>Peru</t>
  </si>
  <si>
    <t>Para el conjunto de datos de cocina</t>
  </si>
  <si>
    <t>Crea columna 'Ganancia Neta' derivada de cada plato de la comandad.</t>
  </si>
  <si>
    <t>Crea columna 'Ganancia Bruta'derivada de cada plato de la comandad.</t>
  </si>
  <si>
    <t>Crea columna 'Porcentaje de Ganancia': Determinar el porcentaje de ganancia calculando la relación entre la 'Ganancia Neta' y el 'Total del Pedido'.</t>
  </si>
  <si>
    <t>Para el conjunto de datos de sala</t>
  </si>
  <si>
    <t>Crea una columna 'Monto Total de la Cuenta' correspondiente a una orden para obtener el total facturado al cliente.</t>
  </si>
  <si>
    <t>Crea una columna 'Fecha de Factura' Para registrar la fecha en que se generó la factura.</t>
  </si>
  <si>
    <t>Crea una columna 'Hora de Llegada' y 'Hora de Salida'. Estas columnas deben contener el número de horas y minutos específicos en que los clientes llegan y salen del restaurante.</t>
  </si>
  <si>
    <t>Crea una columna 'Tiempo de Permanencia': Que refleje el tiempo de estancia de los clientes en el restaurante, expresada en horas y minutos. Si un registro aparece en la columna "Estado de la Mesa" como "Ocupada", el cliente tendrá un tiempo medio de espera de 15 minutos, por lo que se le sumará al resultado final de aquellos clientes con ese estado en su tiempo de permanencia.</t>
  </si>
  <si>
    <t>Crea una columna 'Tiempo de Preparación (Horas)'. Esta columna debería reflejar el tiempo total necesario para preparar todos los platos incluidos en una orden específica.</t>
  </si>
  <si>
    <t>Crea una columna 'Tiempo de Degustación (Horas)': Esta columna debería reflejar el tiempo total de todos los comensales en ingerir una orden y deberá expresarse en horas y minutos. recuerda que si sale un número negativo se deberá poner un 0.</t>
  </si>
  <si>
    <t>Crea una columna que refleje si una orden fue cobrada o no. Recuerda que si el tiempo de degustación es 0, la cuenta no fue cobrada.</t>
  </si>
  <si>
    <t>Tablas Dinámicas y Visualización</t>
  </si>
  <si>
    <t>Crea una nueva hoja en la que tendrás que generar todas las tablas dinámicas requeridas y elige la mejor visualización para cada una de ellas.</t>
  </si>
  <si>
    <t>Tabla 1: Análisis de Ingresos por Tipo de Servicio</t>
  </si>
  <si>
    <t>Tabla 2: Análisis de número de transacciones por Método de Pago</t>
  </si>
  <si>
    <t>Tabla 3: Desglose de Ingresos tipo de Servicio y día de la Semana</t>
  </si>
  <si>
    <t>Tabla 4: Desglose de Ingresos por País de Origen</t>
  </si>
  <si>
    <t>Tabla 5: Desglose de Impagos</t>
  </si>
  <si>
    <t>Ejercicio 6: Desglose de Propinas</t>
  </si>
  <si>
    <t>Ejercicio 7: Desglose de Órdenes Atendidas por meseros.</t>
  </si>
  <si>
    <t>Resumen de Resultados</t>
  </si>
  <si>
    <t>Ganancia Bruta</t>
  </si>
  <si>
    <r>
      <t xml:space="preserve">Crea una nueva hoja en la que tendrás que resumir todos y cada uno de los gráficos generados hasta el momento en un dashboard. Además, tendrás que calcular </t>
    </r>
    <r>
      <rPr>
        <sz val="11"/>
        <color theme="1"/>
        <rFont val="Var(--font-mono)"/>
      </rPr>
      <t>Número Total de Órdenes</t>
    </r>
    <r>
      <rPr>
        <sz val="11"/>
        <color theme="1"/>
        <rFont val="Arial"/>
        <family val="2"/>
      </rPr>
      <t xml:space="preserve">, </t>
    </r>
    <r>
      <rPr>
        <sz val="11"/>
        <color theme="1"/>
        <rFont val="Var(--font-mono)"/>
      </rPr>
      <t>Nº Medio Comensales</t>
    </r>
    <r>
      <rPr>
        <sz val="11"/>
        <color theme="1"/>
        <rFont val="Arial"/>
        <family val="2"/>
      </rPr>
      <t xml:space="preserve">, </t>
    </r>
    <r>
      <rPr>
        <sz val="11"/>
        <color theme="1"/>
        <rFont val="Var(--font-mono)"/>
      </rPr>
      <t>Ticket Medio</t>
    </r>
    <r>
      <rPr>
        <sz val="11"/>
        <color theme="1"/>
        <rFont val="Arial"/>
        <family val="2"/>
      </rPr>
      <t xml:space="preserve">, </t>
    </r>
    <r>
      <rPr>
        <sz val="11"/>
        <color theme="1"/>
        <rFont val="Var(--font-mono)"/>
      </rPr>
      <t>Facturación Total</t>
    </r>
    <r>
      <rPr>
        <sz val="11"/>
        <color theme="1"/>
        <rFont val="Arial"/>
        <family val="2"/>
      </rPr>
      <t xml:space="preserve">, </t>
    </r>
    <r>
      <rPr>
        <sz val="11"/>
        <color theme="1"/>
        <rFont val="Var(--font-mono)"/>
      </rPr>
      <t>Coste Total</t>
    </r>
    <r>
      <rPr>
        <sz val="11"/>
        <color theme="1"/>
        <rFont val="Arial"/>
        <family val="2"/>
      </rPr>
      <t xml:space="preserve"> y </t>
    </r>
    <r>
      <rPr>
        <sz val="11"/>
        <color theme="1"/>
        <rFont val="Var(--font-mono)"/>
      </rPr>
      <t>Margen</t>
    </r>
    <r>
      <rPr>
        <sz val="11"/>
        <color theme="1"/>
        <rFont val="Arial"/>
        <family val="2"/>
      </rPr>
      <t>.</t>
    </r>
  </si>
  <si>
    <t>Precio Total</t>
  </si>
  <si>
    <t>Costo Total</t>
  </si>
  <si>
    <t>porcentaje ganancia</t>
  </si>
  <si>
    <t>Suma de Precio Total</t>
  </si>
  <si>
    <t>Suma de Costo Total</t>
  </si>
  <si>
    <t>Monto Total Cuenta</t>
  </si>
  <si>
    <t>Fecha Factura</t>
  </si>
  <si>
    <t>País de Origen</t>
  </si>
  <si>
    <t>Tiempo de Permanencia</t>
  </si>
  <si>
    <t>Tiempo de Preparacion (hs)</t>
  </si>
  <si>
    <t>Suma de TiempoPreparacionHoras</t>
  </si>
  <si>
    <t>Tiempo de degustacion</t>
  </si>
  <si>
    <t>COBRO</t>
  </si>
  <si>
    <t>Suma de Monto Total Cuenta</t>
  </si>
  <si>
    <t>Suma de Monto Total Cuenta2</t>
  </si>
  <si>
    <t>Cuenta de Monto Total Cuenta</t>
  </si>
  <si>
    <t>NO COBRADO</t>
  </si>
  <si>
    <t>1-abr</t>
  </si>
  <si>
    <t>2-abr</t>
  </si>
  <si>
    <t>3-abr</t>
  </si>
  <si>
    <t>4-abr</t>
  </si>
  <si>
    <t>5-abr</t>
  </si>
  <si>
    <t>6-abr</t>
  </si>
  <si>
    <t>7-abr</t>
  </si>
  <si>
    <t>Etiquetas de columna</t>
  </si>
  <si>
    <t>Cuenta de Nro de Orden</t>
  </si>
  <si>
    <t>Suma de Propina</t>
  </si>
  <si>
    <t>Suma de Propina2</t>
  </si>
  <si>
    <t>SIN DATOS DE COSTOS FIJOS</t>
  </si>
  <si>
    <t>Número Total de Órdenes</t>
  </si>
  <si>
    <t xml:space="preserve"> Nº Medio Comensales</t>
  </si>
  <si>
    <t xml:space="preserve"> Ticket Medio</t>
  </si>
  <si>
    <t xml:space="preserve"> Facturación Total</t>
  </si>
  <si>
    <t xml:space="preserve"> Coste Total</t>
  </si>
  <si>
    <t>margen (bruto)</t>
  </si>
  <si>
    <t>Suma de Nro de Comensales</t>
  </si>
  <si>
    <t>COBRADO</t>
  </si>
  <si>
    <t>Promedio de Tiempo de Preparacion (hs)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</si>
</sst>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_ ;_ * \-#,##0_ ;_ * &quot;-&quot;_ ;_ @_ "/>
    <numFmt numFmtId="165" formatCode="_-* #,##0_-;\-* #,##0_-;_-* &quot;-&quot;??_-;_-@_-"/>
    <numFmt numFmtId="166" formatCode="dddd"/>
    <numFmt numFmtId="167" formatCode="_-* #,##0.00\ _€_-;\-* #,##0.00\ _€_-;_-* &quot;-&quot;??\ _€_-;_-@_-"/>
  </numFmts>
  <fonts count="25">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Arial"/>
      <family val="2"/>
    </font>
    <font>
      <sz val="11"/>
      <color theme="1"/>
      <name val="Arial"/>
      <family val="2"/>
    </font>
    <font>
      <sz val="11"/>
      <color theme="1"/>
      <name val="Var(--font-mono)"/>
    </font>
    <font>
      <sz val="10"/>
      <color rgb="FF000000"/>
      <name val="Tahoma"/>
      <family val="2"/>
    </font>
    <font>
      <b/>
      <sz val="10"/>
      <color rgb="FF000000"/>
      <name val="Tahoma"/>
      <family val="2"/>
    </font>
    <font>
      <b/>
      <sz val="11"/>
      <color theme="1"/>
      <name val="Arial"/>
      <family val="2"/>
    </font>
    <font>
      <b/>
      <sz val="11"/>
      <color theme="1"/>
      <name val="Aptos Narrow"/>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89999084444715716"/>
        <bgColor indexed="64"/>
      </patternFill>
    </fill>
    <fill>
      <patternFill patternType="solid">
        <fgColor theme="3"/>
        <bgColor indexed="64"/>
      </patternFill>
    </fill>
    <fill>
      <patternFill patternType="solid">
        <fgColor theme="0"/>
        <bgColor indexed="64"/>
      </patternFill>
    </fill>
    <fill>
      <patternFill patternType="solid">
        <fgColor theme="4"/>
        <bgColor indexed="64"/>
      </patternFill>
    </fill>
    <fill>
      <patternFill patternType="solid">
        <fgColor rgb="FFFF0000"/>
        <bgColor indexed="6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45">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45">
    <xf numFmtId="0" fontId="0" fillId="0" borderId="0" xfId="0"/>
    <xf numFmtId="0" fontId="0" fillId="0" borderId="0" xfId="0" pivotButton="1"/>
    <xf numFmtId="0" fontId="0" fillId="0" borderId="0" xfId="0" applyAlignment="1">
      <alignment horizontal="left"/>
    </xf>
    <xf numFmtId="0" fontId="0" fillId="33" borderId="0" xfId="0" applyFill="1"/>
    <xf numFmtId="0" fontId="0" fillId="35" borderId="0" xfId="0" applyFill="1"/>
    <xf numFmtId="0" fontId="13" fillId="34" borderId="0" xfId="0" applyFont="1" applyFill="1" applyAlignment="1">
      <alignment horizontal="center"/>
    </xf>
    <xf numFmtId="0" fontId="0" fillId="0" borderId="0" xfId="0" applyAlignment="1">
      <alignment horizontal="center"/>
    </xf>
    <xf numFmtId="9" fontId="0" fillId="33" borderId="0" xfId="2" applyFont="1" applyFill="1"/>
    <xf numFmtId="0" fontId="18" fillId="0" borderId="0" xfId="0" applyFont="1" applyAlignment="1">
      <alignment vertical="center"/>
    </xf>
    <xf numFmtId="0" fontId="0" fillId="0" borderId="0" xfId="0" applyAlignment="1">
      <alignment vertical="center"/>
    </xf>
    <xf numFmtId="0" fontId="19" fillId="33" borderId="0" xfId="0" applyFont="1" applyFill="1" applyAlignment="1">
      <alignment vertical="center"/>
    </xf>
    <xf numFmtId="0" fontId="19" fillId="35" borderId="0" xfId="0" applyFont="1" applyFill="1" applyAlignment="1">
      <alignment vertical="center"/>
    </xf>
    <xf numFmtId="0" fontId="13" fillId="36" borderId="0" xfId="0" applyFont="1" applyFill="1"/>
    <xf numFmtId="20" fontId="13" fillId="34" borderId="0" xfId="0" applyNumberFormat="1" applyFont="1" applyFill="1" applyAlignment="1">
      <alignment horizontal="center"/>
    </xf>
    <xf numFmtId="20" fontId="0" fillId="35" borderId="0" xfId="0" applyNumberFormat="1" applyFill="1"/>
    <xf numFmtId="3" fontId="0" fillId="0" borderId="0" xfId="0" applyNumberFormat="1"/>
    <xf numFmtId="0" fontId="18" fillId="33" borderId="0" xfId="0" applyFont="1" applyFill="1" applyAlignment="1">
      <alignment vertical="center"/>
    </xf>
    <xf numFmtId="0" fontId="23" fillId="0" borderId="0" xfId="0" applyFont="1" applyAlignment="1">
      <alignment vertical="center"/>
    </xf>
    <xf numFmtId="9" fontId="0" fillId="0" borderId="0" xfId="0" applyNumberFormat="1"/>
    <xf numFmtId="166" fontId="0" fillId="0" borderId="0" xfId="0" applyNumberFormat="1"/>
    <xf numFmtId="20" fontId="0" fillId="0" borderId="0" xfId="44" applyNumberFormat="1" applyFont="1" applyFill="1"/>
    <xf numFmtId="164" fontId="0" fillId="0" borderId="0" xfId="1" applyFont="1" applyFill="1" applyAlignment="1">
      <alignment horizontal="center"/>
    </xf>
    <xf numFmtId="20" fontId="0" fillId="0" borderId="0" xfId="0" applyNumberFormat="1"/>
    <xf numFmtId="22" fontId="0" fillId="0" borderId="0" xfId="0" applyNumberFormat="1"/>
    <xf numFmtId="2" fontId="0" fillId="0" borderId="0" xfId="0" applyNumberFormat="1"/>
    <xf numFmtId="2" fontId="13" fillId="34" borderId="0" xfId="0" applyNumberFormat="1" applyFont="1" applyFill="1" applyAlignment="1">
      <alignment horizontal="center"/>
    </xf>
    <xf numFmtId="0" fontId="0" fillId="37" borderId="0" xfId="0" applyFill="1"/>
    <xf numFmtId="164" fontId="0" fillId="0" borderId="0" xfId="0" applyNumberFormat="1"/>
    <xf numFmtId="167" fontId="0" fillId="0" borderId="0" xfId="0" applyNumberFormat="1"/>
    <xf numFmtId="0" fontId="0" fillId="0" borderId="10" xfId="0" applyBorder="1"/>
    <xf numFmtId="43" fontId="0" fillId="0" borderId="10" xfId="44" applyFont="1" applyBorder="1"/>
    <xf numFmtId="164" fontId="0" fillId="0" borderId="10" xfId="0" applyNumberFormat="1" applyBorder="1"/>
    <xf numFmtId="165" fontId="0" fillId="0" borderId="10" xfId="44" applyNumberFormat="1" applyFont="1" applyBorder="1"/>
    <xf numFmtId="9" fontId="0" fillId="0" borderId="10" xfId="2" applyFont="1" applyBorder="1"/>
    <xf numFmtId="0" fontId="24" fillId="0" borderId="10" xfId="0" applyFont="1" applyBorder="1"/>
    <xf numFmtId="0" fontId="16" fillId="38" borderId="11" xfId="0" applyFont="1" applyFill="1" applyBorder="1"/>
    <xf numFmtId="0" fontId="16" fillId="38" borderId="12" xfId="0" applyFont="1" applyFill="1" applyBorder="1" applyAlignment="1">
      <alignment horizontal="left"/>
    </xf>
    <xf numFmtId="3" fontId="16" fillId="38" borderId="12" xfId="0" applyNumberFormat="1" applyFont="1" applyFill="1" applyBorder="1"/>
    <xf numFmtId="0" fontId="0" fillId="0" borderId="0" xfId="0" applyNumberFormat="1"/>
    <xf numFmtId="0" fontId="24" fillId="0" borderId="0" xfId="0" applyFont="1" applyBorder="1"/>
    <xf numFmtId="9" fontId="0" fillId="0" borderId="0" xfId="2" applyFont="1" applyBorder="1"/>
    <xf numFmtId="14" fontId="13" fillId="34" borderId="0" xfId="0" applyNumberFormat="1" applyFont="1" applyFill="1" applyAlignment="1">
      <alignment horizontal="center"/>
    </xf>
    <xf numFmtId="14" fontId="0" fillId="0" borderId="0" xfId="0" applyNumberFormat="1"/>
    <xf numFmtId="0" fontId="0" fillId="0" borderId="0" xfId="0" applyAlignment="1">
      <alignment horizontal="left" indent="1"/>
    </xf>
    <xf numFmtId="43" fontId="0" fillId="0" borderId="0" xfId="0" applyNumberFormat="1"/>
  </cellXfs>
  <cellStyles count="45">
    <cellStyle name="20% - Énfasis1" xfId="21" builtinId="30" customBuiltin="1"/>
    <cellStyle name="20% - Énfasis2" xfId="25" builtinId="34" customBuiltin="1"/>
    <cellStyle name="20% - Énfasis3" xfId="29" builtinId="38" customBuiltin="1"/>
    <cellStyle name="20% - Énfasis4" xfId="33" builtinId="42" customBuiltin="1"/>
    <cellStyle name="20% - Énfasis5" xfId="37" builtinId="46" customBuiltin="1"/>
    <cellStyle name="20% - Énfasis6" xfId="41" builtinId="50" customBuiltin="1"/>
    <cellStyle name="40% - Énfasis1" xfId="22" builtinId="31" customBuiltin="1"/>
    <cellStyle name="40% - Énfasis2" xfId="26" builtinId="35" customBuiltin="1"/>
    <cellStyle name="40% - Énfasis3" xfId="30" builtinId="39" customBuiltin="1"/>
    <cellStyle name="40% - Énfasis4" xfId="34" builtinId="43" customBuiltin="1"/>
    <cellStyle name="40% - Énfasis5" xfId="38" builtinId="47" customBuiltin="1"/>
    <cellStyle name="40% - Énfasis6" xfId="42" builtinId="51" customBuiltin="1"/>
    <cellStyle name="60% - Énfasis1" xfId="23" builtinId="32" customBuiltin="1"/>
    <cellStyle name="60% - Énfasis2" xfId="27" builtinId="36" customBuiltin="1"/>
    <cellStyle name="60% - Énfasis3" xfId="31" builtinId="40" customBuiltin="1"/>
    <cellStyle name="60% - Énfasis4" xfId="35" builtinId="44" customBuiltin="1"/>
    <cellStyle name="60% - Énfasis5" xfId="39" builtinId="48" customBuiltin="1"/>
    <cellStyle name="60% - Énfasis6" xfId="43" builtinId="52" customBuiltin="1"/>
    <cellStyle name="Bueno" xfId="8" builtinId="26" customBuiltin="1"/>
    <cellStyle name="Cálculo" xfId="13" builtinId="22" customBuiltin="1"/>
    <cellStyle name="Celda de comprobación" xfId="15" builtinId="23" customBuiltin="1"/>
    <cellStyle name="Celda vinculada" xfId="14" builtinId="24" customBuiltin="1"/>
    <cellStyle name="Encabezado 1" xfId="4" builtinId="16" customBuiltin="1"/>
    <cellStyle name="Encabezado 4" xfId="7" builtinId="19" customBuiltin="1"/>
    <cellStyle name="Énfasis1" xfId="20" builtinId="29" customBuiltin="1"/>
    <cellStyle name="Énfasis2" xfId="24" builtinId="33" customBuiltin="1"/>
    <cellStyle name="Énfasis3" xfId="28" builtinId="37" customBuiltin="1"/>
    <cellStyle name="Énfasis4" xfId="32" builtinId="41" customBuiltin="1"/>
    <cellStyle name="Énfasis5" xfId="36" builtinId="45" customBuiltin="1"/>
    <cellStyle name="Énfasis6" xfId="40" builtinId="49" customBuiltin="1"/>
    <cellStyle name="Entrada" xfId="11" builtinId="20" customBuiltin="1"/>
    <cellStyle name="Incorrecto" xfId="9" builtinId="27" customBuiltin="1"/>
    <cellStyle name="Millares" xfId="44" builtinId="3"/>
    <cellStyle name="Millares [0]" xfId="1" builtinId="6"/>
    <cellStyle name="Neutral" xfId="10" builtinId="28" customBuiltin="1"/>
    <cellStyle name="Normal" xfId="0" builtinId="0"/>
    <cellStyle name="Notas" xfId="17" builtinId="10" customBuiltin="1"/>
    <cellStyle name="Porcentaje" xfId="2" builtinId="5"/>
    <cellStyle name="Salida" xfId="12" builtinId="21" customBuiltin="1"/>
    <cellStyle name="Texto de advertencia" xfId="16" builtinId="11" customBuiltin="1"/>
    <cellStyle name="Texto explicativo" xfId="18" builtinId="53" customBuiltin="1"/>
    <cellStyle name="Título" xfId="3" builtinId="15" customBuiltin="1"/>
    <cellStyle name="Título 2" xfId="5" builtinId="17" customBuiltin="1"/>
    <cellStyle name="Título 3" xfId="6" builtinId="18" customBuiltin="1"/>
    <cellStyle name="Total" xfId="19" builtinId="25" customBuiltin="1"/>
  </cellStyles>
  <dxfs count="49">
    <dxf>
      <numFmt numFmtId="35" formatCode="_-* #,##0.00_-;\-* #,##0.00_-;_-* &quot;-&quot;??_-;_-@_-"/>
    </dxf>
    <dxf>
      <numFmt numFmtId="35" formatCode="_-* #,##0.00_-;\-* #,##0.00_-;_-* &quot;-&quot;??_-;_-@_-"/>
    </dxf>
    <dxf>
      <numFmt numFmtId="3" formatCode="#,##0"/>
    </dxf>
    <dxf>
      <numFmt numFmtId="35" formatCode="_-* #,##0.00_-;\-* #,##0.00_-;_-* &quot;-&quot;??_-;_-@_-"/>
    </dxf>
    <dxf>
      <numFmt numFmtId="35" formatCode="_-* #,##0.00_-;\-* #,##0.00_-;_-* &quot;-&quot;??_-;_-@_-"/>
    </dxf>
    <dxf>
      <numFmt numFmtId="3" formatCode="#,##0"/>
    </dxf>
    <dxf>
      <numFmt numFmtId="1" formatCode="0"/>
    </dxf>
    <dxf>
      <numFmt numFmtId="3" formatCode="#,##0"/>
    </dxf>
    <dxf>
      <numFmt numFmtId="35" formatCode="_-* #,##0.00_-;\-* #,##0.00_-;_-* &quot;-&quot;??_-;_-@_-"/>
    </dxf>
    <dxf>
      <numFmt numFmtId="35" formatCode="_-* #,##0.00_-;\-* #,##0.00_-;_-* &quot;-&quot;??_-;_-@_-"/>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 formatCode="#,##0"/>
    </dxf>
    <dxf>
      <numFmt numFmtId="19" formatCode="d/m/yy"/>
      <fill>
        <patternFill patternType="none">
          <fgColor indexed="64"/>
          <bgColor auto="1"/>
        </patternFill>
      </fill>
    </dxf>
    <dxf>
      <font>
        <b val="0"/>
        <i val="0"/>
        <strike val="0"/>
        <condense val="0"/>
        <extend val="0"/>
        <outline val="0"/>
        <shadow val="0"/>
        <u val="none"/>
        <vertAlign val="baseline"/>
        <sz val="11"/>
        <color theme="1"/>
        <name val="Aptos Narrow"/>
        <family val="2"/>
        <scheme val="minor"/>
      </font>
      <numFmt numFmtId="25" formatCode="h:mm"/>
      <fill>
        <patternFill patternType="none">
          <fgColor indexed="64"/>
          <bgColor auto="1"/>
        </patternFill>
      </fill>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3" tint="0.89999084444715716"/>
        </patternFill>
      </fill>
    </dxf>
    <dxf>
      <fill>
        <patternFill patternType="solid">
          <fgColor indexed="64"/>
          <bgColor theme="3" tint="0.89999084444715716"/>
        </patternFill>
      </fill>
    </dxf>
    <dxf>
      <fill>
        <patternFill patternType="solid">
          <fgColor indexed="64"/>
          <bgColor theme="3" tint="0.89999084444715716"/>
        </patternFill>
      </fill>
    </dxf>
    <dxf>
      <fill>
        <patternFill patternType="solid">
          <fgColor indexed="64"/>
          <bgColor theme="3" tint="0.89999084444715716"/>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3" tint="0.89999084444715716"/>
        </patternFill>
      </fill>
    </dxf>
    <dxf>
      <font>
        <b/>
        <i val="0"/>
        <strike val="0"/>
        <condense val="0"/>
        <extend val="0"/>
        <outline val="0"/>
        <shadow val="0"/>
        <u val="none"/>
        <vertAlign val="baseline"/>
        <sz val="11"/>
        <color theme="0"/>
        <name val="Aptos Narrow"/>
        <family val="2"/>
        <scheme val="minor"/>
      </font>
      <fill>
        <patternFill patternType="solid">
          <fgColor indexed="64"/>
          <bgColor theme="4"/>
        </patternFill>
      </fill>
    </dxf>
    <dxf>
      <fill>
        <patternFill patternType="none">
          <fgColor indexed="64"/>
          <bgColor auto="1"/>
        </patternFill>
      </fill>
    </dxf>
    <dxf>
      <font>
        <b val="0"/>
        <i val="0"/>
        <strike val="0"/>
        <condense val="0"/>
        <extend val="0"/>
        <outline val="0"/>
        <shadow val="0"/>
        <u val="none"/>
        <vertAlign val="baseline"/>
        <sz val="11"/>
        <color theme="1"/>
        <name val="Aptos Narrow"/>
        <family val="2"/>
        <scheme val="minor"/>
      </font>
      <numFmt numFmtId="25" formatCode="h:mm"/>
      <fill>
        <patternFill patternType="none">
          <fgColor indexed="64"/>
          <bgColor auto="1"/>
        </patternFill>
      </fill>
    </dxf>
    <dxf>
      <numFmt numFmtId="2" formatCode="0.00"/>
    </dxf>
    <dxf>
      <fill>
        <patternFill patternType="none">
          <fgColor indexed="64"/>
          <bgColor auto="1"/>
        </patternFill>
      </fill>
    </dxf>
    <dxf>
      <numFmt numFmtId="25" formatCode="h:mm"/>
      <fill>
        <patternFill patternType="none">
          <fgColor indexed="64"/>
          <bgColor auto="1"/>
        </patternFill>
      </fill>
    </dxf>
    <dxf>
      <numFmt numFmtId="27" formatCode="d/m/yy\ h:mm"/>
      <fill>
        <patternFill patternType="none">
          <fgColor indexed="64"/>
          <bgColor auto="1"/>
        </patternFill>
      </fill>
    </dxf>
    <dxf>
      <numFmt numFmtId="27" formatCode="d/m/yy\ h:mm"/>
      <fill>
        <patternFill patternType="none">
          <fgColor indexed="64"/>
          <bgColor auto="1"/>
        </patternFill>
      </fill>
    </dxf>
    <dxf>
      <font>
        <b/>
        <i val="0"/>
        <strike val="0"/>
        <condense val="0"/>
        <extend val="0"/>
        <outline val="0"/>
        <shadow val="0"/>
        <u val="none"/>
        <vertAlign val="baseline"/>
        <sz val="11"/>
        <color theme="0"/>
        <name val="Aptos Narrow"/>
        <family val="2"/>
        <scheme val="minor"/>
      </font>
      <fill>
        <patternFill patternType="solid">
          <fgColor indexed="64"/>
          <bgColor theme="3"/>
        </patternFill>
      </fill>
      <alignment horizontal="center" vertical="bottom" textRotation="0" wrapText="0" indent="0" justifyLastLine="0" shrinkToFit="0" readingOrder="0"/>
    </dxf>
    <dxf>
      <numFmt numFmtId="166" formatCode="dddd"/>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[entrega_excel.xlsx]tabla_dinamica!TablaDinámica6</c:name>
    <c:fmtId val="6"/>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s-ES" sz="1200" b="1"/>
              <a:t>INGRESO</a:t>
            </a:r>
            <a:r>
              <a:rPr lang="es-ES" sz="1200" b="1" baseline="0"/>
              <a:t> Y NUMERO DE COMENSALES POR PAÍS</a:t>
            </a:r>
            <a:endParaRPr lang="es-E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tabla_dinamica!$B$25</c:f>
              <c:strCache>
                <c:ptCount val="1"/>
                <c:pt idx="0">
                  <c:v>Suma de Monto Total Cuenta</c:v>
                </c:pt>
              </c:strCache>
            </c:strRef>
          </c:tx>
          <c:spPr>
            <a:solidFill>
              <a:schemeClr val="accent1"/>
            </a:solidFill>
            <a:ln>
              <a:noFill/>
            </a:ln>
            <a:effectLst/>
          </c:spPr>
          <c:invertIfNegative val="0"/>
          <c:cat>
            <c:strRef>
              <c:f>tabla_dinamica!$A$26:$A$37</c:f>
              <c:strCache>
                <c:ptCount val="11"/>
                <c:pt idx="0">
                  <c:v>Chile</c:v>
                </c:pt>
                <c:pt idx="1">
                  <c:v>Bolivia</c:v>
                </c:pt>
                <c:pt idx="2">
                  <c:v>Colombia</c:v>
                </c:pt>
                <c:pt idx="3">
                  <c:v>Uruguay</c:v>
                </c:pt>
                <c:pt idx="4">
                  <c:v>Peru</c:v>
                </c:pt>
                <c:pt idx="5">
                  <c:v>Argentina</c:v>
                </c:pt>
                <c:pt idx="6">
                  <c:v>España</c:v>
                </c:pt>
                <c:pt idx="7">
                  <c:v>Paraguay</c:v>
                </c:pt>
                <c:pt idx="8">
                  <c:v>Venezuela</c:v>
                </c:pt>
                <c:pt idx="9">
                  <c:v>Brasil</c:v>
                </c:pt>
                <c:pt idx="10">
                  <c:v>Ecuador</c:v>
                </c:pt>
              </c:strCache>
            </c:strRef>
          </c:cat>
          <c:val>
            <c:numRef>
              <c:f>tabla_dinamica!$B$26:$B$37</c:f>
              <c:numCache>
                <c:formatCode>#,##0</c:formatCode>
                <c:ptCount val="11"/>
                <c:pt idx="0">
                  <c:v>11600</c:v>
                </c:pt>
                <c:pt idx="1">
                  <c:v>11304</c:v>
                </c:pt>
                <c:pt idx="2">
                  <c:v>9874</c:v>
                </c:pt>
                <c:pt idx="3">
                  <c:v>9811</c:v>
                </c:pt>
                <c:pt idx="4">
                  <c:v>9768</c:v>
                </c:pt>
                <c:pt idx="5">
                  <c:v>9734</c:v>
                </c:pt>
                <c:pt idx="6">
                  <c:v>9483</c:v>
                </c:pt>
                <c:pt idx="7">
                  <c:v>9468</c:v>
                </c:pt>
                <c:pt idx="8">
                  <c:v>9275</c:v>
                </c:pt>
                <c:pt idx="9">
                  <c:v>8566</c:v>
                </c:pt>
                <c:pt idx="10">
                  <c:v>7444</c:v>
                </c:pt>
              </c:numCache>
            </c:numRef>
          </c:val>
          <c:extLst>
            <c:ext xmlns:c16="http://schemas.microsoft.com/office/drawing/2014/chart" uri="{C3380CC4-5D6E-409C-BE32-E72D297353CC}">
              <c16:uniqueId val="{00000000-5F6E-4670-A728-9D31B3DEFB12}"/>
            </c:ext>
          </c:extLst>
        </c:ser>
        <c:dLbls>
          <c:showLegendKey val="0"/>
          <c:showVal val="0"/>
          <c:showCatName val="0"/>
          <c:showSerName val="0"/>
          <c:showPercent val="0"/>
          <c:showBubbleSize val="0"/>
        </c:dLbls>
        <c:gapWidth val="219"/>
        <c:axId val="112139599"/>
        <c:axId val="112146319"/>
      </c:barChart>
      <c:lineChart>
        <c:grouping val="standard"/>
        <c:varyColors val="0"/>
        <c:ser>
          <c:idx val="1"/>
          <c:order val="1"/>
          <c:tx>
            <c:strRef>
              <c:f>tabla_dinamica!$C$25</c:f>
              <c:strCache>
                <c:ptCount val="1"/>
                <c:pt idx="0">
                  <c:v>Suma de Nro de Comensales</c:v>
                </c:pt>
              </c:strCache>
            </c:strRef>
          </c:tx>
          <c:spPr>
            <a:ln w="28575" cap="rnd">
              <a:solidFill>
                <a:schemeClr val="accent2"/>
              </a:solidFill>
              <a:round/>
            </a:ln>
            <a:effectLst/>
          </c:spPr>
          <c:marker>
            <c:symbol val="none"/>
          </c:marker>
          <c:cat>
            <c:strRef>
              <c:f>tabla_dinamica!$A$26:$A$37</c:f>
              <c:strCache>
                <c:ptCount val="11"/>
                <c:pt idx="0">
                  <c:v>Chile</c:v>
                </c:pt>
                <c:pt idx="1">
                  <c:v>Bolivia</c:v>
                </c:pt>
                <c:pt idx="2">
                  <c:v>Colombia</c:v>
                </c:pt>
                <c:pt idx="3">
                  <c:v>Uruguay</c:v>
                </c:pt>
                <c:pt idx="4">
                  <c:v>Peru</c:v>
                </c:pt>
                <c:pt idx="5">
                  <c:v>Argentina</c:v>
                </c:pt>
                <c:pt idx="6">
                  <c:v>España</c:v>
                </c:pt>
                <c:pt idx="7">
                  <c:v>Paraguay</c:v>
                </c:pt>
                <c:pt idx="8">
                  <c:v>Venezuela</c:v>
                </c:pt>
                <c:pt idx="9">
                  <c:v>Brasil</c:v>
                </c:pt>
                <c:pt idx="10">
                  <c:v>Ecuador</c:v>
                </c:pt>
              </c:strCache>
            </c:strRef>
          </c:cat>
          <c:val>
            <c:numRef>
              <c:f>tabla_dinamica!$C$26:$C$37</c:f>
              <c:numCache>
                <c:formatCode>General</c:formatCode>
                <c:ptCount val="11"/>
                <c:pt idx="0">
                  <c:v>247</c:v>
                </c:pt>
                <c:pt idx="1">
                  <c:v>268</c:v>
                </c:pt>
                <c:pt idx="2">
                  <c:v>243</c:v>
                </c:pt>
                <c:pt idx="3">
                  <c:v>222</c:v>
                </c:pt>
                <c:pt idx="4">
                  <c:v>276</c:v>
                </c:pt>
                <c:pt idx="5">
                  <c:v>262</c:v>
                </c:pt>
                <c:pt idx="6">
                  <c:v>256</c:v>
                </c:pt>
                <c:pt idx="7">
                  <c:v>234</c:v>
                </c:pt>
                <c:pt idx="8">
                  <c:v>243</c:v>
                </c:pt>
                <c:pt idx="9">
                  <c:v>202</c:v>
                </c:pt>
                <c:pt idx="10">
                  <c:v>218</c:v>
                </c:pt>
              </c:numCache>
            </c:numRef>
          </c:val>
          <c:smooth val="0"/>
          <c:extLst>
            <c:ext xmlns:c16="http://schemas.microsoft.com/office/drawing/2014/chart" uri="{C3380CC4-5D6E-409C-BE32-E72D297353CC}">
              <c16:uniqueId val="{00000001-5F6E-4670-A728-9D31B3DEFB12}"/>
            </c:ext>
          </c:extLst>
        </c:ser>
        <c:dLbls>
          <c:showLegendKey val="0"/>
          <c:showVal val="0"/>
          <c:showCatName val="0"/>
          <c:showSerName val="0"/>
          <c:showPercent val="0"/>
          <c:showBubbleSize val="0"/>
        </c:dLbls>
        <c:marker val="1"/>
        <c:smooth val="0"/>
        <c:axId val="112124719"/>
        <c:axId val="112123759"/>
      </c:lineChart>
      <c:catAx>
        <c:axId val="11213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2146319"/>
        <c:crosses val="autoZero"/>
        <c:auto val="1"/>
        <c:lblAlgn val="ctr"/>
        <c:lblOffset val="100"/>
        <c:noMultiLvlLbl val="0"/>
      </c:catAx>
      <c:valAx>
        <c:axId val="1121463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2139599"/>
        <c:crosses val="autoZero"/>
        <c:crossBetween val="between"/>
      </c:valAx>
      <c:valAx>
        <c:axId val="112123759"/>
        <c:scaling>
          <c:orientation val="minMax"/>
          <c:min val="20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2124719"/>
        <c:crosses val="max"/>
        <c:crossBetween val="between"/>
      </c:valAx>
      <c:catAx>
        <c:axId val="112124719"/>
        <c:scaling>
          <c:orientation val="minMax"/>
        </c:scaling>
        <c:delete val="1"/>
        <c:axPos val="b"/>
        <c:numFmt formatCode="General" sourceLinked="1"/>
        <c:majorTickMark val="out"/>
        <c:minorTickMark val="none"/>
        <c:tickLblPos val="nextTo"/>
        <c:crossAx val="11212375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[entrega_excel.xlsx]tabla_dinamica!TablaDinámica2</c:name>
    <c:fmtId val="8"/>
  </c:pivotSource>
  <c:chart>
    <c:title>
      <c:tx>
        <c:rich>
          <a:bodyPr rot="0" spcFirstLastPara="1" vertOverflow="ellipsis" vert="horz" wrap="square" anchor="ctr" anchorCtr="1"/>
          <a:lstStyle/>
          <a:p>
            <a:pPr>
              <a:defRPr sz="1400" b="1" i="0" u="none" strike="noStrike" kern="1200" cap="all" spc="50" baseline="0">
                <a:solidFill>
                  <a:sysClr val="windowText" lastClr="000000">
                    <a:lumMod val="65000"/>
                    <a:lumOff val="35000"/>
                  </a:sysClr>
                </a:solidFill>
                <a:latin typeface="+mn-lt"/>
                <a:ea typeface="+mn-ea"/>
                <a:cs typeface="+mn-cs"/>
              </a:defRPr>
            </a:pPr>
            <a:r>
              <a:rPr lang="es-ES_tradnl" sz="1200" baseline="0">
                <a:solidFill>
                  <a:sysClr val="windowText" lastClr="000000">
                    <a:lumMod val="65000"/>
                    <a:lumOff val="35000"/>
                  </a:sysClr>
                </a:solidFill>
                <a:latin typeface="+mn-lt"/>
              </a:rPr>
              <a:t>Ingreso por tipo de servicio</a:t>
            </a:r>
            <a:r>
              <a:rPr lang="es-ES_tradnl" baseline="0">
                <a:solidFill>
                  <a:sysClr val="windowText" lastClr="000000">
                    <a:lumMod val="65000"/>
                    <a:lumOff val="35000"/>
                  </a:sysClr>
                </a:solidFill>
                <a:latin typeface="+mj-lt"/>
              </a:rPr>
              <a:t> </a:t>
            </a:r>
            <a:endParaRPr lang="es-ES_tradnl">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tabla_dinamica!$B$3</c:f>
              <c:strCache>
                <c:ptCount val="1"/>
                <c:pt idx="0">
                  <c:v>Suma de Monto Total Cuenta</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BE8-4DE2-B309-05F286CAF7C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BE8-4DE2-B309-05F286CAF7C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BE8-4DE2-B309-05F286CAF7C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tabla_dinamica!$A$4:$A$7</c:f>
              <c:strCache>
                <c:ptCount val="3"/>
                <c:pt idx="0">
                  <c:v>Almuerzo</c:v>
                </c:pt>
                <c:pt idx="1">
                  <c:v>Cena</c:v>
                </c:pt>
                <c:pt idx="2">
                  <c:v>Desayuno</c:v>
                </c:pt>
              </c:strCache>
            </c:strRef>
          </c:cat>
          <c:val>
            <c:numRef>
              <c:f>tabla_dinamica!$B$4:$B$7</c:f>
              <c:numCache>
                <c:formatCode>#,##0</c:formatCode>
                <c:ptCount val="3"/>
                <c:pt idx="0">
                  <c:v>62781</c:v>
                </c:pt>
                <c:pt idx="1">
                  <c:v>22692</c:v>
                </c:pt>
                <c:pt idx="2">
                  <c:v>20854</c:v>
                </c:pt>
              </c:numCache>
            </c:numRef>
          </c:val>
          <c:extLst>
            <c:ext xmlns:c16="http://schemas.microsoft.com/office/drawing/2014/chart" uri="{C3380CC4-5D6E-409C-BE32-E72D297353CC}">
              <c16:uniqueId val="{00000006-3BE8-4DE2-B309-05F286CAF7C1}"/>
            </c:ext>
          </c:extLst>
        </c:ser>
        <c:ser>
          <c:idx val="1"/>
          <c:order val="1"/>
          <c:tx>
            <c:strRef>
              <c:f>tabla_dinamica!$C$3</c:f>
              <c:strCache>
                <c:ptCount val="1"/>
                <c:pt idx="0">
                  <c:v>Suma de Monto Total Cuenta2</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3BE8-4DE2-B309-05F286CAF7C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A-3BE8-4DE2-B309-05F286CAF7C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3BE8-4DE2-B309-05F286CAF7C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tabla_dinamica!$A$4:$A$7</c:f>
              <c:strCache>
                <c:ptCount val="3"/>
                <c:pt idx="0">
                  <c:v>Almuerzo</c:v>
                </c:pt>
                <c:pt idx="1">
                  <c:v>Cena</c:v>
                </c:pt>
                <c:pt idx="2">
                  <c:v>Desayuno</c:v>
                </c:pt>
              </c:strCache>
            </c:strRef>
          </c:cat>
          <c:val>
            <c:numRef>
              <c:f>tabla_dinamica!$C$4:$C$7</c:f>
              <c:numCache>
                <c:formatCode>0%</c:formatCode>
                <c:ptCount val="3"/>
                <c:pt idx="0">
                  <c:v>0.59045209589285885</c:v>
                </c:pt>
                <c:pt idx="1">
                  <c:v>0.21341710007806108</c:v>
                </c:pt>
                <c:pt idx="2">
                  <c:v>0.19613080402908009</c:v>
                </c:pt>
              </c:numCache>
            </c:numRef>
          </c:val>
          <c:extLst>
            <c:ext xmlns:c16="http://schemas.microsoft.com/office/drawing/2014/chart" uri="{C3380CC4-5D6E-409C-BE32-E72D297353CC}">
              <c16:uniqueId val="{0000000D-3BE8-4DE2-B309-05F286CAF7C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[entrega_excel.xlsx]tabla_dinamica!TablaDinámica1</c:name>
    <c:fmtId val="8"/>
  </c:pivotSource>
  <c:chart>
    <c:title>
      <c:tx>
        <c:rich>
          <a:bodyPr rot="0" spcFirstLastPara="1" vertOverflow="ellipsis" vert="horz" wrap="square" anchor="ctr" anchorCtr="1"/>
          <a:lstStyle/>
          <a:p>
            <a:pPr>
              <a:defRPr sz="1200" b="1" i="0" u="none" strike="noStrike" kern="1200" cap="all" spc="50" baseline="0">
                <a:solidFill>
                  <a:schemeClr val="tx1">
                    <a:lumMod val="65000"/>
                    <a:lumOff val="35000"/>
                  </a:schemeClr>
                </a:solidFill>
                <a:latin typeface="+mn-lt"/>
                <a:ea typeface="+mn-ea"/>
                <a:cs typeface="+mn-cs"/>
              </a:defRPr>
            </a:pPr>
            <a:r>
              <a:rPr lang="en-US" sz="1200"/>
              <a:t>ESTADO DE COBRO</a:t>
            </a:r>
          </a:p>
        </c:rich>
      </c:tx>
      <c:overlay val="0"/>
      <c:spPr>
        <a:noFill/>
        <a:ln>
          <a:noFill/>
        </a:ln>
        <a:effectLst/>
      </c:spPr>
      <c:txPr>
        <a:bodyPr rot="0" spcFirstLastPara="1" vertOverflow="ellipsis" vert="horz" wrap="square" anchor="ctr" anchorCtr="1"/>
        <a:lstStyle/>
        <a:p>
          <a:pPr>
            <a:defRPr sz="1200" b="1" i="0" u="none" strike="noStrike" kern="1200" cap="all" spc="50" baseline="0">
              <a:solidFill>
                <a:schemeClr val="tx1">
                  <a:lumMod val="65000"/>
                  <a:lumOff val="35000"/>
                </a:schemeClr>
              </a:solidFill>
              <a:latin typeface="+mn-lt"/>
              <a:ea typeface="+mn-ea"/>
              <a:cs typeface="+mn-cs"/>
            </a:defRPr>
          </a:pPr>
          <a:endParaRPr lang="es-E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tabla_dinamica!$I$40</c:f>
              <c:strCache>
                <c:ptCount val="1"/>
                <c:pt idx="0">
                  <c:v>Suma de Monto Total Cuenta</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9B2-A94D-896F-34E4D6E027D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9B2-A94D-896F-34E4D6E027D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tabla_dinamica!$H$41:$H$43</c:f>
              <c:strCache>
                <c:ptCount val="2"/>
                <c:pt idx="0">
                  <c:v>COBRADO</c:v>
                </c:pt>
                <c:pt idx="1">
                  <c:v>NO COBRADO</c:v>
                </c:pt>
              </c:strCache>
            </c:strRef>
          </c:cat>
          <c:val>
            <c:numRef>
              <c:f>tabla_dinamica!$I$41:$I$43</c:f>
              <c:numCache>
                <c:formatCode>General</c:formatCode>
                <c:ptCount val="2"/>
                <c:pt idx="0">
                  <c:v>86724</c:v>
                </c:pt>
                <c:pt idx="1">
                  <c:v>19603</c:v>
                </c:pt>
              </c:numCache>
            </c:numRef>
          </c:val>
          <c:extLst>
            <c:ext xmlns:c16="http://schemas.microsoft.com/office/drawing/2014/chart" uri="{C3380CC4-5D6E-409C-BE32-E72D297353CC}">
              <c16:uniqueId val="{00000004-69B2-A94D-896F-34E4D6E027D3}"/>
            </c:ext>
          </c:extLst>
        </c:ser>
        <c:ser>
          <c:idx val="1"/>
          <c:order val="1"/>
          <c:tx>
            <c:strRef>
              <c:f>tabla_dinamica!$J$40</c:f>
              <c:strCache>
                <c:ptCount val="1"/>
                <c:pt idx="0">
                  <c:v>Suma de Monto Total Cuenta2</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69B2-A94D-896F-34E4D6E027D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69B2-A94D-896F-34E4D6E027D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tabla_dinamica!$H$41:$H$43</c:f>
              <c:strCache>
                <c:ptCount val="2"/>
                <c:pt idx="0">
                  <c:v>COBRADO</c:v>
                </c:pt>
                <c:pt idx="1">
                  <c:v>NO COBRADO</c:v>
                </c:pt>
              </c:strCache>
            </c:strRef>
          </c:cat>
          <c:val>
            <c:numRef>
              <c:f>tabla_dinamica!$J$41:$J$43</c:f>
              <c:numCache>
                <c:formatCode>0%</c:formatCode>
                <c:ptCount val="2"/>
                <c:pt idx="0">
                  <c:v>0.81563478702493253</c:v>
                </c:pt>
                <c:pt idx="1">
                  <c:v>0.18436521297506747</c:v>
                </c:pt>
              </c:numCache>
            </c:numRef>
          </c:val>
          <c:extLst>
            <c:ext xmlns:c16="http://schemas.microsoft.com/office/drawing/2014/chart" uri="{C3380CC4-5D6E-409C-BE32-E72D297353CC}">
              <c16:uniqueId val="{00000009-69B2-A94D-896F-34E4D6E027D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[entrega_excel.xlsx]tabla_dinamica!TablaDinámica9</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s-ES_tradnl" sz="1200" b="1"/>
              <a:t>NRO DE ORDENES Y PROPINA POR MESERO</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tabla_dinamica!$B$152</c:f>
              <c:strCache>
                <c:ptCount val="1"/>
                <c:pt idx="0">
                  <c:v>Suma de Propina</c:v>
                </c:pt>
              </c:strCache>
            </c:strRef>
          </c:tx>
          <c:spPr>
            <a:solidFill>
              <a:schemeClr val="accent1"/>
            </a:solidFill>
            <a:ln>
              <a:noFill/>
            </a:ln>
            <a:effectLst/>
          </c:spPr>
          <c:invertIfNegative val="0"/>
          <c:cat>
            <c:strRef>
              <c:f>tabla_dinamica!$A$153:$A$158</c:f>
              <c:strCache>
                <c:ptCount val="5"/>
                <c:pt idx="0">
                  <c:v>Mesero_2</c:v>
                </c:pt>
                <c:pt idx="1">
                  <c:v>Mesero_3</c:v>
                </c:pt>
                <c:pt idx="2">
                  <c:v>Mesero_4</c:v>
                </c:pt>
                <c:pt idx="3">
                  <c:v>Mesero_1</c:v>
                </c:pt>
                <c:pt idx="4">
                  <c:v>Mesero_5</c:v>
                </c:pt>
              </c:strCache>
            </c:strRef>
          </c:cat>
          <c:val>
            <c:numRef>
              <c:f>tabla_dinamica!$B$153:$B$158</c:f>
              <c:numCache>
                <c:formatCode>#,##0</c:formatCode>
                <c:ptCount val="5"/>
                <c:pt idx="0">
                  <c:v>5692.8000000000011</c:v>
                </c:pt>
                <c:pt idx="1">
                  <c:v>4590.1400000000003</c:v>
                </c:pt>
                <c:pt idx="2">
                  <c:v>4500.0899999999983</c:v>
                </c:pt>
                <c:pt idx="3">
                  <c:v>4221.6400000000003</c:v>
                </c:pt>
                <c:pt idx="4">
                  <c:v>3822.5700000000006</c:v>
                </c:pt>
              </c:numCache>
            </c:numRef>
          </c:val>
          <c:extLst>
            <c:ext xmlns:c16="http://schemas.microsoft.com/office/drawing/2014/chart" uri="{C3380CC4-5D6E-409C-BE32-E72D297353CC}">
              <c16:uniqueId val="{00000000-C620-FE49-AD49-9B407F04EB43}"/>
            </c:ext>
          </c:extLst>
        </c:ser>
        <c:dLbls>
          <c:showLegendKey val="0"/>
          <c:showVal val="0"/>
          <c:showCatName val="0"/>
          <c:showSerName val="0"/>
          <c:showPercent val="0"/>
          <c:showBubbleSize val="0"/>
        </c:dLbls>
        <c:gapWidth val="219"/>
        <c:axId val="2079863679"/>
        <c:axId val="1843567023"/>
      </c:barChart>
      <c:lineChart>
        <c:grouping val="standard"/>
        <c:varyColors val="0"/>
        <c:ser>
          <c:idx val="1"/>
          <c:order val="1"/>
          <c:tx>
            <c:strRef>
              <c:f>tabla_dinamica!$C$152</c:f>
              <c:strCache>
                <c:ptCount val="1"/>
                <c:pt idx="0">
                  <c:v>Cuenta de Nro de Orden</c:v>
                </c:pt>
              </c:strCache>
            </c:strRef>
          </c:tx>
          <c:spPr>
            <a:ln w="28575" cap="rnd">
              <a:solidFill>
                <a:schemeClr val="accent2"/>
              </a:solidFill>
              <a:round/>
            </a:ln>
            <a:effectLst/>
          </c:spPr>
          <c:marker>
            <c:symbol val="none"/>
          </c:marker>
          <c:cat>
            <c:strRef>
              <c:f>tabla_dinamica!$A$153:$A$158</c:f>
              <c:strCache>
                <c:ptCount val="5"/>
                <c:pt idx="0">
                  <c:v>Mesero_2</c:v>
                </c:pt>
                <c:pt idx="1">
                  <c:v>Mesero_3</c:v>
                </c:pt>
                <c:pt idx="2">
                  <c:v>Mesero_4</c:v>
                </c:pt>
                <c:pt idx="3">
                  <c:v>Mesero_1</c:v>
                </c:pt>
                <c:pt idx="4">
                  <c:v>Mesero_5</c:v>
                </c:pt>
              </c:strCache>
            </c:strRef>
          </c:cat>
          <c:val>
            <c:numRef>
              <c:f>tabla_dinamica!$C$153:$C$158</c:f>
              <c:numCache>
                <c:formatCode>General</c:formatCode>
                <c:ptCount val="5"/>
                <c:pt idx="0">
                  <c:v>192</c:v>
                </c:pt>
                <c:pt idx="1">
                  <c:v>158</c:v>
                </c:pt>
                <c:pt idx="2">
                  <c:v>149</c:v>
                </c:pt>
                <c:pt idx="3">
                  <c:v>138</c:v>
                </c:pt>
                <c:pt idx="4">
                  <c:v>130</c:v>
                </c:pt>
              </c:numCache>
            </c:numRef>
          </c:val>
          <c:smooth val="0"/>
          <c:extLst>
            <c:ext xmlns:c16="http://schemas.microsoft.com/office/drawing/2014/chart" uri="{C3380CC4-5D6E-409C-BE32-E72D297353CC}">
              <c16:uniqueId val="{00000001-C620-FE49-AD49-9B407F04EB43}"/>
            </c:ext>
          </c:extLst>
        </c:ser>
        <c:dLbls>
          <c:showLegendKey val="0"/>
          <c:showVal val="0"/>
          <c:showCatName val="0"/>
          <c:showSerName val="0"/>
          <c:showPercent val="0"/>
          <c:showBubbleSize val="0"/>
        </c:dLbls>
        <c:marker val="1"/>
        <c:smooth val="0"/>
        <c:axId val="1951255055"/>
        <c:axId val="1951189247"/>
      </c:lineChart>
      <c:catAx>
        <c:axId val="207986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3567023"/>
        <c:crosses val="autoZero"/>
        <c:auto val="1"/>
        <c:lblAlgn val="ctr"/>
        <c:lblOffset val="100"/>
        <c:noMultiLvlLbl val="0"/>
      </c:catAx>
      <c:valAx>
        <c:axId val="18435670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79863679"/>
        <c:crosses val="autoZero"/>
        <c:crossBetween val="between"/>
      </c:valAx>
      <c:valAx>
        <c:axId val="195118924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51255055"/>
        <c:crosses val="max"/>
        <c:crossBetween val="between"/>
      </c:valAx>
      <c:catAx>
        <c:axId val="1951255055"/>
        <c:scaling>
          <c:orientation val="minMax"/>
        </c:scaling>
        <c:delete val="1"/>
        <c:axPos val="b"/>
        <c:numFmt formatCode="General" sourceLinked="1"/>
        <c:majorTickMark val="out"/>
        <c:minorTickMark val="none"/>
        <c:tickLblPos val="nextTo"/>
        <c:crossAx val="1951189247"/>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[entrega_excel.xlsx]resumen!TablaDinámica2</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TOTAL</a:t>
            </a:r>
            <a:r>
              <a:rPr lang="en-US" sz="1200" b="1" baseline="0"/>
              <a:t> DE LA CUENTA POR DÍA</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resumen!$B$75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resumen!$A$76:$A$83</c:f>
              <c:strCache>
                <c:ptCount val="7"/>
                <c:pt idx="0">
                  <c:v>1-abr</c:v>
                </c:pt>
                <c:pt idx="1">
                  <c:v>2-abr</c:v>
                </c:pt>
                <c:pt idx="2">
                  <c:v>3-abr</c:v>
                </c:pt>
                <c:pt idx="3">
                  <c:v>4-abr</c:v>
                </c:pt>
                <c:pt idx="4">
                  <c:v>5-abr</c:v>
                </c:pt>
                <c:pt idx="5">
                  <c:v>6-abr</c:v>
                </c:pt>
                <c:pt idx="6">
                  <c:v>7-abr</c:v>
                </c:pt>
              </c:strCache>
            </c:strRef>
          </c:cat>
          <c:val>
            <c:numRef>
              <c:f>resumen!$B$76:$B$83</c:f>
              <c:numCache>
                <c:formatCode>#,##0</c:formatCode>
                <c:ptCount val="7"/>
                <c:pt idx="0">
                  <c:v>17687</c:v>
                </c:pt>
                <c:pt idx="1">
                  <c:v>20436</c:v>
                </c:pt>
                <c:pt idx="2">
                  <c:v>8321</c:v>
                </c:pt>
                <c:pt idx="3">
                  <c:v>7646</c:v>
                </c:pt>
                <c:pt idx="4">
                  <c:v>10696</c:v>
                </c:pt>
                <c:pt idx="5">
                  <c:v>24632</c:v>
                </c:pt>
                <c:pt idx="6">
                  <c:v>16909</c:v>
                </c:pt>
              </c:numCache>
            </c:numRef>
          </c:val>
          <c:extLst>
            <c:ext xmlns:c16="http://schemas.microsoft.com/office/drawing/2014/chart" uri="{C3380CC4-5D6E-409C-BE32-E72D297353CC}">
              <c16:uniqueId val="{00000000-585B-F24B-95FA-4384E7906E35}"/>
            </c:ext>
          </c:extLst>
        </c:ser>
        <c:dLbls>
          <c:dLblPos val="outEnd"/>
          <c:showLegendKey val="0"/>
          <c:showVal val="1"/>
          <c:showCatName val="0"/>
          <c:showSerName val="0"/>
          <c:showPercent val="0"/>
          <c:showBubbleSize val="0"/>
        </c:dLbls>
        <c:gapWidth val="219"/>
        <c:axId val="2080155919"/>
        <c:axId val="1508031679"/>
      </c:barChart>
      <c:catAx>
        <c:axId val="208015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08031679"/>
        <c:crosses val="autoZero"/>
        <c:auto val="1"/>
        <c:lblAlgn val="ctr"/>
        <c:lblOffset val="100"/>
        <c:noMultiLvlLbl val="0"/>
      </c:catAx>
      <c:valAx>
        <c:axId val="15080316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8015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INGRESO POR PAIS DE ORIGEN</cx:v>
        </cx:txData>
      </cx:tx>
      <cx:txPr>
        <a:bodyPr spcFirstLastPara="1" vertOverflow="ellipsis" horzOverflow="overflow" wrap="square" lIns="0" tIns="0" rIns="0" bIns="0" anchor="ctr" anchorCtr="1"/>
        <a:lstStyle/>
        <a:p>
          <a:pPr algn="ctr" rtl="0">
            <a:defRPr sz="1200" b="1"/>
          </a:pPr>
          <a:r>
            <a:rPr lang="es-ES" sz="1200" b="1" i="0" u="none" strike="noStrike" baseline="0">
              <a:solidFill>
                <a:sysClr val="windowText" lastClr="000000">
                  <a:lumMod val="65000"/>
                  <a:lumOff val="35000"/>
                </a:sysClr>
              </a:solidFill>
              <a:latin typeface="Aptos Narrow" panose="02110004020202020204"/>
            </a:rPr>
            <a:t>INGRESO POR PAIS DE ORIGEN</a:t>
          </a:r>
        </a:p>
      </cx:txPr>
    </cx:title>
    <cx:plotArea>
      <cx:plotAreaRegion>
        <cx:series layoutId="regionMap" uniqueId="{7EEE6AF9-B04E-484F-B2C4-E772212850C5}">
          <cx:dataId val="0"/>
          <cx:layoutPr>
            <cx:geography cultureLanguage="es-ES" cultureRegion="PY" attribution="Con tecnología de Bing">
              <cx:geoCache provider="{E9337A44-BEBE-4D9F-B70C-5C5E7DAFC167}">
                <cx:binary>7HxZc9xGlu5fcej5Qs4dmR3dEzFAFbiJEkVZstwvCFqisCOxb/9qXu/r/LH7gbJkFshhmROK6H64
DFuWC6w6efZzvnOy/v5p+tun/Pam+Wkq8rL926fpHy/irqv+9vPP7af4trhpXxbJp8a29kv38pMt
frZfviSfbn/+3NyMSRn9zAgVP3+Kb5rudnrxH3/Hp0W39pX9dNMltnzb3zbz9W3b5137xLNHH/30
yfZlt749wif948XVbfPf//fFT7dll3TzL3N1+48XB7/x4qeft5/zgOZPOY7V9Z/xXke91MoYZbQg
X3/Ei59yW0bfnrvyJRFSS6akufvB86/EX98U+ICj57k7zc3nz81t2/70x3+/v+3g6N9fTVrrf+Xa
t+shr/Z3XP18KNX/+PvmBfC5eeWe4LdCOfZoK/f9p/7ms22+Mf8DJE9fcm5cpdytxM1LrhSUwthX
jdBvRL9K/C+c5HGZf3/jRurfX9/Kfe//6+UO++q/8f8DhP7/zb171BMemHtb3fz3f938OMkL8pIb
Qikhf1g1O4wz/KWUAna//sbdz9bqjx/of7D6b2/cWv231x9Y/bt/vdX/ZxOtQbb8gQpwuHiJQC+M
puRrJHcPNaDwXLlMS6q+aoB/0/7XuPOXzvS4Du69daOFe0+2evjP63+9Hq5umpuov5m/SeIHRCDG
X3KKZMqp+93Q7ydcqV9SZThyrvpG9Y9M+xfO8rj4/+RiI/0/H2yFf/Xbv174vs1t8XvyA31AvFxN
fxXvoem77KUhWlMu9FedbET/V07yuOj/fOdG9H8+2Iref/OvF73X3LRJ/s3+foDVU4T/ux+yifuS
v/yaENw/og6e368vj5/kccF/e99G7N9e3grd+zcINu+b/gfHGs5ealdKyenG4KV6iTxMJSfiay7Q
h1L/C0d5XOzf37iR+/fXt4J//28QaDybJ8OPjDMOdV8SqdBZyT9yrTkMOGuuNZQxtbX24yd5XO7f
WdjI/fvrW7l7/wZR5sNtebv0t/kPjPD6JSFUu6giv9q12RY56uX6DA7xx/ON4f+lIz2ugntv3Sjh
3pOtGj78G7S2fpzkt9/8/wfEek5fuopy7jL3DyEfGr+Lzhc6cinfptljB3lc8H+cfyP0P17dCtx/
9SOy6/+MM3wHW3Y33c3+DqW5BzU8/fSOPeBGm7c+BfZ8TZVnn//xghHE+O/Yz/oRB3n0um//jHDf
f//2pu0AAqEigt8olKSUa+VSDa8Yb9dH1LxUHJWRdgXRQkClL34qbdPF/3ih6UsttXGJEoxoAEjA
MVrbr48EfUnRRxCC3CPoimR8x8SubD5HtvwuiD/+/6eyL65sUnbtP15I+eKn6uuvrQcVigthiBRM
MCYMpRKtYfXp5hq4G36b/p+Q25jMqVlSryIiCvqSJMqP+rTpP06iq3JvWNIq6wJb50tzRUi3qOtQ
6zQ9NWlj5quGThXPvJgbrovdyLNiOE2LprNePnfa7qqwIW8za+yHOEq08JoiT2evHLNE7m2sQvVW
xDIMA8cWTlx5tCx1I/xSOnZqgzab67jwSarGZl/XrL+Wy0CYZ5hDrnTZtJ8M6Zz5qnJMes6qiS7+
0BJL/NkmSpyYqB6JH4pefqQ971qPpSYqdmQUUnjZVOWXcgzHxMuSRMXeKLqGe2VfpsRTiRu3QZrI
7NqJBGtxhKHKA8IGqs4ITZdcBKqdIarcMXVJvc400dx796zoMeU8ohupOdeMQdGabXRTO+XAIDM3
9RwbpY03j03TQiGVuSgy2iS7p8nR9fMObUEyClujd/8IBqM/sIUkamFynUi91EkX4bEhYu0uVZEY
fyesYI23dEkdX9jSzvmnxbT0l6Ea24/z2MIE5qSdxiMSQCo/PJGkxgW2YRTBXxTfnKiNnCWNopIm
XpsSZXbCsWzX28Vhvkz5uJy46Ri3e52bVu1YXU52XxZudOwYjGzOAQTXwFEEpVwyA9c8lIxSZb84
eTjHXhx2udrZJLTsTVZmifGyuBtJIEInrD0GgCC7mCLFbwnN6x2dHKa8LKvYcsOjoTUfYPJaRCf5
NMR16WW6r5bPtOOhey06PsbvxnCZw09ymNpK+oR1oyz9p9WM0HEgUyjYULmGFYI0gox9yAtJdTwn
naxiL0m0/eficrfYq5jn6RF7QsbZEJIgIihzXZcJ1A2HhGTJQ1hHWEBo7tQpv87o7L5ObaFdvyym
ZPZHWeT9Efa2AU2ju0c3BDiMMkMRVQ+pFnqsq1LFYeRpFkVenFVzwJUNd01qmtOnRfmAQ+A5Wku4
C9OMiBVVuO8wEScmZ1nex16o8qnaUZ6x8LSby0Gfz3Un2UXXj9NkjngF8sKhYBWBS3DGQV4JKjdk
u3DQvGgjFXkiWpQ/0Ta7KsK07r3ShO0HOjdt0BWqunma2weSBVmluCJKM86Z3jjjwopxtkxIkCXL
UvtUjtNlr3XVewm14tPT1FaXuh+MtBKupIIZAbLIdxsm3S5jw7K4aeQtTtafNk3lnoQ95ydOmJur
1mVkXyi+nMcQ8BETYvQhqxLSBaaKSspws1VsGGY1S2oO+2nDqSojPzOiLa/bplyym1xq0RpPRTj3
iZaL28HKoqzJPTo4edl5WYX2MPRE2yka+zZr1HzlTulQXs4Db5VPyj5nb+rJUSPSZMa6dPJMv9jl
7WjbyZ6EUHDx1i5l0wVqpHMce3041vN11RG1eCxUjnq7hEOyfOFJXcnxlLQqm6k3jC5Z3tfJ4Ay3
EamX6P0oxkEbL511ml2KMWHidVISWr8tTaEmP2KRVak/5jxyLzLizjPzRzrq0J/H3M6v28iKYj/p
qW7mIFoStvR+T8uE/Zo6tlPDmRFRISqvT12Tv4+XnCdePEULnXaVG4vGS/kyLR97zZJ8Fw2ylJ7I
qkgJn7h97OizKs/H9KKLCI9fN4Mu0xM120Kc4jMiswSxM9lw8DNQTn/Py7gLX7FINPkuU9QgdLRE
Odq+jt1Up8UZLNedxl01ycnsumUoJLJ67DiZ9XqXhXKf16yY+FVBp3oWX0quyrE5rasid5Kd5aWZ
2b50RB27fs/DWTAvmoe5PIuSwtG3xilM/541YzZ/yZSs3MibbOxWvzuyqpifxGVd+wmf2rjbGzo6
7S0qG7fbufMSp7fG5Hl57vAQNYlXFmnNXjlTWanaS6IltjuXkmncZ6JLs8wTY9tbn6W6zH8VbKGj
1yhqx3PWq8KcjtFYEF9GVTecxeXgOK8VmSNkH6c0cfsuLpO5vELtUn0p0kqb66hxxlj5fSVp9rEV
bhQjp+dkyD2VTTO5RFWYsOu5NIZfDNPc2oD3bNYwXJXIc91JlEe7pJTR9H6umuk0Mm6YBZUVM85F
s9z1k6pIR3keu2XzS0IKava2G0vtoDqKerX8rksnnFBhQmXWS3NtRXYy0paX3au2ZjFVJ1WZ0Lza
mTGLl9nTkaT73HFt4ve1m8nzqS2y/GyskFImP3e7pNfRuY4c6dZ7NzUi/cV1edF/WOJymXu/blIS
n028dWJYrabFFGSM55XwWkKSxfU6OfL6V9b1gpzbIRpU4Q0mVIv1limXdvR6UTKXe/3YKbWLhFOM
u4bPIj3j01A5fldVSkX+5GSEXWk1Q6ierepF/M6aiCZn0Gtc7UVIO7IroiZj5yyTqEXJOE7pPyeW
Eh3I2tb964rZqny1zJrOl6rox8SnCXeG2s/YWLunY0iG6dVsXRqf6NGl0SWVOko+uHkSZf3lkBaV
bvfjGNtu9mEXYjqrEtKF+ve8icL2fZh0WcK8pUnzaUYeHrty8PQUmvh9O4gkOVWircb+vHCFUmdD
5mY8CvSEqTl708y5EzYeKTrXvrVaT62zy1uOIOEtIRX5b/M4su7X3il04iWLQ8mHwu1Jf+GSwk5n
TsO78NIJ4+5aTKMQn+ZOuvmxXHiYgjFbJxRZVqJ1AcqMEnFTmYWljDNHh25Qz07t2zJrz9rC1rvJ
rYlXTe5wJDc8pMfW6cKKg6Atc/WmekoJF7QfZhNk4RiflrFtT61LrKc54vOycHmE3mEaXPljazVO
iEF/yI1Ya4F7/ZkTqmHoRm2CKrPahzVOwRQPiy+6sH2le009W4R65yhuj5Rvm3bgjrRykegNQ9xk
UmwycG9RUuRsQW/Wx218niFKTP485eEFIXH9K1HDfJYzKMevmkb6UVqMRZDWaZvtlC3p+dP1wIOy
VWlMEFC6aqUIsNU1Zd8TBI24k+gxDb/Ec8TP056yM+km/LmllYvPlsBXpEuA7poNFdkv7dLlRfMl
JlnTeF1bVPl+ojw8H0fXifY1z/syaK2p4yOUt62OdplCBelS6FmgD9soWoXzVFm3C7/UcLXBz0VZ
ZicNI+kUoEcfh7MsybrQ75puQX8azt2ZDlMyf3xayofmLRROAZzCSJQ/BOUl35xikqoONY/XwicO
0ZCdVFPUFL1f5po3lzX6w6jweM15/Uw7V4YIQCUuwhfAcy5X9d9TL+PRzFgtxCkfEpV6YTzN3Ylm
Pb0uESLjE9tKBGe2DMrvEpnw06f5Piz4VlsnQqFPWSclWjPFD8k7LFK9kIkbzIaS05yz+jxiY/w6
LFEoHdH0I7QA7DAECuA4UrgbGeesW3iKNjVAjW1eRai0vEnK7KpS6bR/LlsMXMGcYNCcuWQj1bwn
wzjL2gnGOHLjnZ7S/CKyTp14hHfVVzjv62bQ1dfa/D6WtJ77z4r9Ll4gy2L8CtDKlQhchzKcWcKk
LKPopE0bfZY2mfFjUTYeq/rQ57okyrOpw4/EhUeoaiPRlrgUbRj6k0OqkW5R/HLhBLnMu7eWsfFM
qbnfsYmwd7mjM586g2yO6PCuSz5gVjHtEkaV4K5hYgUI79urLl3UIswkJ9ZdMnJSpMOIwp7NNvcY
LVRgSOSEkU8X2y/7PK8K67czcUfPkCaNuiPHeWBSgEYEmGcAKgRS08akon4Io0qhqupT6ox+1edN
/mHo68GTc510zxX5XaBCwytWrFmuiOZ93tMmph3r2/pE62ZogiQrah845+iLOSt22i3az71KdH4k
RBzGJtiXiwyvFKISEhJ6sw1ZMdR2iuuwPRmzibxLORuvSdmO1u/73vGA3ahjFA9j8h1FwxAOCbIg
xhpbLIFk1OE9asCTaKR71hTRm9JJ3ZOSddWvMOqPTKTlddFF06sINd3bp313ZefAwlDyUwN3AiSH
4GQ26XeqBMlrFXYns0XTmeUUcFFi219ywQZvLFsajE7l7qY0m47olx7m2pVvxiTSLOopwF1CreZ2
LxiHUelE8TANJ0MfLSeJ7hbPTIX51CzDdDYnovCXsct8Q6tknw/9eKoypU4yIs3OTbTjsX4Ydn3I
qvaICTyw83WRYB1BAU/HiENu7NxWCsmha+YTp54G38i+OnHa5WYohmOR84H0QUkA4xCYs7hCbMEO
mdRFb9tlPsmThvlTycj5ErfdWZZK57fOidtX0wz20pA55XODNkgrhuSKmQB6ri3yYUVUNmIx8wlQ
NRR6cugyj+fRjYFsPz9tY3c+c2BkGtMHFNAGQAtheqtp4bRTktKRnkAC7b7P6eSRrrEnZaGzszpX
rW9ZmPtM19Hrycz0pGtT5WvSkHfVMqtgyetfRcEqPyJt6ZuMFpdFlsW3paOORZ1DjaDkxuIO6lCx
zn2Bn4gNnNgVRQ1COt3JBEP589yZxPJPx8kdBIAozN64ldtezyzXufQnK5YjWtmSR2g1QhoGawB4
ijB06BPZqKchd+USjNYdzkqnKt/KerjJaDycAEHI/TYezXnpJF3wtI4OExxyzErYRcWLFRpMiu6c
9Z4zyqKdMjXFJHAFLT/nTjYWu9htyOQX3K2IVws1fEgwLnr/NN3DcLvSXbsqV2P0QLC6ptbgeI8u
ZZmN3GYmQZ9odgLQne1KO7GTPLbQdDvmZ/8LetAxHBsdFlC/Q3rVzCeAPYDSZei2F+6ix0snxRSn
WdLfYzqRI+H1MfawBazvdgWQOzehxOFVk/e6JoES1rwpZYPWrYt76fXoyAG7qVAcSdKPUgRcSwWi
OrS5Wtg9gdqOm4Sieg9GQaIdMTU7mQEb7nk4pF4xCXvxtEBXi/zTt78qEHqjKGcZwvgWJs6FM7RT
xSBQkUReFM/D9YhXdoOa9f+CFNeGgRhKIX03ZbzHmpYc5TMLl2AJy3jfzrMjPWsnvc/CKXSelQS+
8oXo6GpMYrQibOOJHR2jWeiEBuk4yVetjPUrVTeVVwKtu36uCJEAV9dDXYtE6G5sshiVWsZUkoAN
xt2b2GQekWH9Pmtr91nV88qVkmi8EPQpQQu2rTU6I4sqxfpokKm22kvRi10TpdqPR7T8RMZ2j/iS
HYktD01EAazWq+agIio3/PUqHsmgOxJom7jG60Jhf5nEyPMz1EVFu39amg9DqNLwbgQUVOoISBuX
Y6bPhnhIWJC4Tl+/odatZw9za5123tS0vN7lMQsnDyionn9Jo2riyRGGHwZTwAjrnBv8CvIAvpEZ
c+Zl6GnAFqfFeK6Y/LLKq6AGGuBXqav2Yknz56t27fQQbDhylzKbzOUuecHkCKK1cpP9CgGcRch2
F3PiUiAKs9wV/dw82yXRzMPxgVIha5J1H+R+tIFwe6HpxIMkVR8Hko8BnUvhy0K3X9eX/mLfd2e5
ei2UYL6Yl7jbsbHTJlPPHcsDwlGMszLvz9A3oUbMs+VkcEzrcaeSu6dt6RHLBVEsTxiNpVN074fs
JdgfSOXScmSnOd51yhaAipfstM1recRsH8ZtqIxgoICrOsgXW8gv4UBzHTXTICkKhtUYh78e3WR8
FU5OfJ2zIjtC7xHWYKGo+1wXo2aI9ZC1QtnBGVPQYzbiO7p005WIi89ZPXWnTwvxsM6/0xzMQ69X
A7C+zralBWZHY5b18xJUJuk+kr4sOo/kZXoksz8kA+Rh3YbkBncQXLPRlVnaYmrKiAYticWMqQkg
Jp9Zxn99mp2H8QW4CpZsUCQBREJuOBScNs7ktKmgAck1bAKBKFiABX8mcVH5Qzg0e+BbQ5Ca+hhK
+9BE1lUdKSnD0BkgEjukvGiny2230GAQoxOUNf+iMSB45QzstyWs1e5pPh+jBngSA0pEb822lXCJ
voFGmAgFEy9rdFxuH+27pWh8nufueZ3MbvtMiivELhSm3ATwIC6rbfJE6NShLaKlw3jMxP5g6G3P
3PNJVaGHMfT4zAQPakjrAMaw9EIwXt9Is6TFYCwx3b53BnJWoyY8cQob5l6R67R8ZlV2RwyVLu6L
UYN+exOcJVpVG3cgVvUsPmGVIbus6OvzZYgmn1RWHfG5Q0xhhZfBHOKyK7EqT+S69HU/LuuEYLw7
iA6ocifPyqia3/YmD+Vu7ov0AvTay3BpwjPWKvkRf6ufGV1W+hQ1GuzHRWG/NdU2Q+k0pk6376J8
8oGnpsGM+a6Xdc1yxGq2gQw9OvbK8C/qGXRs2x56MkOI/Qde7cdWzb8NaV7FV1Xdt+m5Sqrs6mmn
eIyYkZhTAEhGAUo3zs+xscZpIlAmVWV6Eeqs3BuLCWln2ur5fAFuXKEICePUWxVOPOxFrUS1X2hc
N15uooF4TmhbDAHHuvznsxlDoobzIfeAmt54Q9arEItg8L0II/UAXZL+kNUm3XVxKd49TWpbHUFh
yAZYnoFdoNneLgOmLq7Z1qHb7Yuw685Vq87QWoi9Uhpt0cxTv6oWe8Qe7xRzv00BUQCXqHuBsMFc
trEl0RwD6ty2e7cy5ZUjYSZerJrudBkx5A0zSi9c1ocBNuBI6AOqm/e9NE7Qyqn0MQoj70jcN8HQ
TeW7vBSY/+U2Xo5EiUcko7BqibJcSyTKB2CcybqSupjsM6HKoJwWk/u1sPM+wqb6qSqaJGgqEeXP
JYuPw7ovimW+NnF8E5y6VEQceyPjHrsTMzb/sGIoGsl9bHAtZ6RrAEHQ7ki2fuBIK8116RB6QV9A
trE+mpwpzuy4F3OefUl4b4IW1cOZrUj7XNNeSQmAubABADzb+oOnvY3lnIz7UUjHy4uc++mQ12fl
7GZHilSBsHpgZSCFWwFwWSIJQtLK9b0ONVmWeqmVGvetcMTr1G0qn5BwfK4DrVQwPsTNYzSMWPbb
UMmXOKmlO+7DlocnE8vqYErcPEBTgP4U62oXTceW4Gmv3ZYD8Bqgw4hI8FjsK8k149xjjcuu53UV
TXs+dOUZd0PzDmuFnUezUQV535fPDX9rQF/361YW0TiuZdg9ekmYTZSm/bRXJE4DneT1CQLSvKes
qI+w9sDtVlJYRBWwf4x8t5UOq+au7DXA3ZHN/LPmZCr8lJehP1VJ94sVZDoJ0aj+/rRAH/GAu8VI
bKCtgNt2FjnKbLC4CjHuq26qsaSYJrse6yy+quz84X9DSkhEXGQtMHkoS1GUQLolh7MlJDpdlIOw
YlqzKzBXPxJLttUxzARc/UlqE0vcMHZCUc7jXuusepW6WVl5QxW2vsp4hw2xML5yhij1ncaOR2qe
hzF+pY1tdSxLAr6H3Ryy2aQ6cat+GfddZ0aPoEo+M1EUX+XuNGHPuIDAvTJp5bXF5f3FU3o2V2QI
pzekbdoL5I70bDZhtcts0WI4XGEoju6WOEdE9EiQwPwbqQ85XWH8vz6/Z9kh+kkjADzuadd9oWU+
/zIwVx+JEY+4K9BcNETY6eDo0fkhkUXlGZAcqLwd3Oy8QggOdBPyV3qI+Z5OMz2CPjwoOCF7jEoU
wAf0C3z9SoT7TGHLqkJkHUCvFixoOwy5RyzD+ZM7drCFvg0QOyK/HXEHIK+m8uRpC3/MhTlCL9pn
FL8oFw7J92LJ+jDBblutpvyS1nQgJ63S06Vrm0V72ub9m052Ulw+TfdRMaPXxDbFOkHbbnIsNB+n
gcDkcqxs7NDk6ou2c9lOFXmzGzJNnl3HIBRKBquDG+MGFNn419BiyXFRdNhXdZ2HXtyq9Bbgp/wF
FySmzhvyRgQz1nI/D+k47KomieqdQ0R9a2eatR6Jqw63LcK82w9kSqyHlWm7i/Skb54WzMPoBmNA
3wg0CvrAOs2hQlo7FICnh2HPBvSp1ZJVdC8baqmPuys8PFKWP1TDWkxgnAhsSCKgbvIunI2rCmtv
e56RwcMmy/IbrmwgyoRdDG4d+vbZ3IEKEuFaw2J4sfEuWuVLPix62GOmxxo/aoycf69bOqW+hobs
88m5dx0/0GiO7YdN7u0E5us9Sft9WyXZyYJZ268kwuZ1yKI09Z9m7WF00pQBYkDrCAZhZYeKw07d
rGeSz/s47ttbNgiO5WF3/PVpKpvNBvgo6pb7ZDYSbMXYjCpZ5v2A9ahd63bxR9qQtEafw9iXmreu
c0m5paE3s4jcRks+vU2NxVz86YM8sFNUNRw9D+AUIOJARQ/ZzdHicYvCIKBhG+8KLD6d2jgk3oxm
84jvPjBSIPsaW3Yo7JGk7r415n6IxG4utxIxKEjndDibdNlfJ6JxTzlt0l26kOSI1TxCjxKJDhIj
DO4CCT9kLR4zXPVyKQt0K8tXBMr+wDVu9WgTy8u4d53pSGJ7kANQRmGmhj+Aw1EI9pAgere8K+eU
BVNI7BuWROqa8Ix/iQTuoXgWF8Amr8Ttpvk86g0pTtvEOdZBPSg/VuoatzMwilpHuBuzQnFneJ4N
LIjKuP6txBjzNQE88JG0nZ39bEqjXdsThWsarD5i0g8tCbJkZr0zDGQAF7MPuXfjsRehmlmAocp6
q0madi+57M+iYhbmiC09yHfgE99AYfBlLOsl5O2tl4q7uRRLxYJhcspdgh3ka0j0SzFHyU7iYt1p
PtJ+91xXwcwA8dUATsKlnu01KVmRakTmYYGtZucim5123NV568qPNgqJPpJZHzEmbIMyhu00dFQP
oPeJG0eKseMBOtZkJ9g8XSy1rnaW8uodr8YmIFGWXw64uublhNnbp5l9EAZhKFhJxSUsTDVQpG2c
J0qXcOmrnAaLyorzsHfDs8Wk3RE1PnTRdfUG3nI3H8P059BmStFz3JBgPDAsJl6cVOmNalznVTbV
4WVctOqIh66fd9CfYijsArrGbivweLk1m7iee9TCI64VWsyg60aVexG3jldg3vBsa4ErAO8EqoR8
hLnmIWuFrTpT1q0IatzCPM8AdJ6hD2lPhzmeg6d19UCK6LVxUxUcYfUPVdHqLPcK6q5s0N/g/l6Q
jFhk9qLIVZ4qdXlFW/s2TLPhuayBnsL9NqxKI7hieLKh57Kkc5eOBoAwwvcE+2I77MSX7U40DQ+P
qOxBRAMxV2Ld7g5uxG7yITHHLYRt05QGMyvnd3k9zCguMcQs2VR5iZN179GnYEptl+VIJfAgxkjA
42svh5AOpHx7MbTonQa7/mATm4/Vq2ow5EJZV54g8qi9Mu286yTuiz6ty4eFgVz3rlGvYWUIe39b
WL5zKuMuJfilWRNdUeY0vkh4s8M38iReGjtkb4tl8gYqbNATK8+bUh/LIg/cBGeAd6zDauDY2Ls8
lDkpx8hxVAUFF7Hc12QYsACw5F4eh8fGcA/iDEhhmInWRa63T7c7lVXvsLDBbY6AhSa7HKc5ulhS
3G96WqobD1nHfJiLUb0Wj+syKTtkKCtrYSonzi9nbIZcMKt/paLFiMVZXo1Flb17mtrGcL5SQ/GI
HgVs4XbkhlrqMCDoXXGpCG6CeNE0WubNQ1GF+wojJb+tInEOnIwfy1APCQPfA4wDSaLzIGbDZh2H
eZKJqbhMwxhFRmrf9xjX4kZ2EdLTJJuSN2mVT0dgh4eyxYgTSBUqRSB+UOEht8VAqhALyeVlpPVc
4Os8uGmDPMFtlF0pQx4AqGvtEX0+xihwYqwkS4JhON0wOtRRiNs9SXmJm9Y04HlrTglPCi/iSXrV
zlhRJQ5u/T2t1o1XQK2oXwEeAY/DDRhcFz9kFLuac0mwkXZZz9jiw71AKvZR1C+XaRPqYzuYG7+g
a92KNS00IehxDUCFQ2JtnYThHEmzj2g5csyLWQjgoCCTOhLltuoDIVRRoIRJFS59bDdiak7DfCha
s8dNhGyP+3jiejQtVprjpHnT6c4eAUoepQeIDNkR0A/6oEPGxpRhd7pyzT61lRu0JSyztNzdj3yc
fIebI+S2SrtjD5JEawM4Gu3HITnadkbHDjP7XFf1PxOnq4E3quQkztP69dP28YjKcGEYfAkUGBj+
baImbWXVhg1KXYzD5c5GrPOxw1wc2TjZ5EMYxrpCun7/GkbhmBdv8qGscTuHl5PZT12UepGwWKaJ
icY+fFkEykmzwBpc2RdYpt0/lz9QXoe3gBiQErcL6fGQFbgUO5g9SalEXcj+H2lfsmSnznT7RETQ
CJCmwO4KV2OX+wnhY59DIwRCQoB4+rvwP3FRO2qHvzsuh7VRk0plrqY/6LX0b5yy17P4cpTdxvdL
VprBjOyAOObl4exFxyoyt9Btr3fhNsq2/zaMIF7iL7cFn5FFd4Fih864ZYqaKUnLHokZDUdzqEcQ
j/9+7vAGBSYLCS/uu902xAt8UKTpGWYsbo71WkHFYG7949ujXPsqvNV/c/PR19+P4hauVKMo6QE1
v+jMo8CtEuV38WHt0c+LokHfys5erRaAEXj0uUCc4S0X7MsHbrwWZhk9flwn2t+PkR3uUQC/pXHw
6hBTf2sooQqMUIUtv1utknvRGPCyOQ6rP6RuhDsUUJfmQO1wq+3y++r444mwMaPwJeDCozyHeBHv
9h/SHsfRfsWPuhyaTy30gU4hM86aCkgwfCfCjE+I//Uh0BSM8bEPi8cRPdx/S6HNlDie45MbEXp/
2W2/CHhdyHFhjskrJKZcW8pZMfMjeMfiIgLd3S2y6jLoo8mERat3Z0nBbgSza1P+56DbVvvjTcHr
slfSt/wIwQ11HD1VZIUjx3RqAKp4e9deHQo0ODeGFA8YEbu4GSrMrlNhKFL1gNDWBQMmZIC+w3kC
EEX+D6OhEYTMDAV7D/nDyw8zBTegm7QcVaG6anE8cFRS5FMaDQLiDvzGPL46klg88AxRJ0XiuQGu
Xw439SgWjKLjx6F36ge3I17qrh0oDaLqj6KJ/xLV83v7bmp5AELizgOs5+V4ZdgUE/FxC1gy+Fkd
z2hY1nGXDSWysrfX7dVNtDH4fstNxoDPvarK+hXxyw7okwPp4pJ+moALEeeQV726kBYdmbRddOGb
BKmjEx+mYV7DG1H1ys4BCw7dbUqgGAOw1suPdSHpUsaNcQ5+MYe/ChU1XraIQD4VYd3fYupeWUkg
KPCZqJaCOUKC3WDlOuNecpFJ8H6JsqCr+yUbY1lBf8HMM0tQzFzl39726Cd5eH0igQFNCC/hl4N2
LR/7mOr2aGcRp75Yx0zOvjmuQFA8Yc+abCxVlaK9UGZ/t7qo4v3fKcEjGBTdV+/QArIfZg1MLiKO
fMJv/P57zQL9UFNQkjN0nDRLI1+ovOHVzTrmfmUxOip8yNs2PWVgw3dRWDVxGRdFZXJXgP6WrtB/
+qlpHRyAKg5uxNft//oz4v8eC9hJoLTw4EZZ/uUc1zXTXOhqyks9+dVBTYJ4GS/scIHQhj9mbOBN
84ECgXcZm66M3yFlYOXp7eneB3n8CEDjCCUIgHiq7vPUoHJazlkz55Mb9+eC+eV7Bj2RD43U7P26
OOMxFD778Pag+y2NkVA2wrNm21wU6MOXXz7i16yx1EteDe4C+fues9Y9stYLxoPTABP7o0MYqZ7+
/0bdhUTKq8DnRTHns2pW/tlbUcvNZmt0+IVEGhERz+r549tjvt5PDKBVqK+BSIlq3H6NXacPJ1+3
Nu/AZKOHLqjBnduUx7yE1nq+1Qm4MrFoPm8IfCQQaI7uttQkoW7RzczmwdBFpykcy08c0jZ3k/Ur
mRrb1LdSpNf7Z+OwoQkLiCyysX2LDLIQbKBVvebeikiRhN44y2TQo3dxS9eJzhOug4fRj9gtFuOW
ub48PdDsQs9xq6oCfrBnbJXCqLCo7Qx5Gc/5hB67gVCRAOY+U2v3BEpbfPYm0fhPhS6AglSk8j6h
Xxu3F8CuxvDr2+u8v5Owo7eCC9owQHNhMra//5G2MEA++26qlnxoTPlNxby84737r5l75xmHKn4E
cKf5gOtquHEVvQ4iW8oIYB0OE/oudBeo18YIPTjDnBdLtxz9OigzKBdFn2U4eu+6qmreQyKovSdA
PzxCzVDcqhte/XAwLQjopKAM72vAALt6KoyxDKhrTc+riphK9DBB86icVLSm0AVsPw/B0P4bQXvm
89uzfmXzgXcBsAwydKAugl0cqZa1NMWCj2+r1TksmvB7xRY/ToydxmwOR/1cSlfdeNpfHRWPOGAB
NhDzPlNfYhbpxsZzXvVVfYA6jM1jTnnmu1wqSIWM3Qkxk396+1v3BVrA9dAAAtsjwjTjivJ2VxP3
3CocAbXIaeGu3yxb3CwcmrpPvahiUAhb6sPUL+Ux5OGjs2V+3tSa09s/4uqnA/2GKwvvWDyMXm5z
oP8RNamZc6cqph+sCb5XFWBiSaSE86EAOu4DyLPs+Pag+7fe7w/fWot4h0Bncs/lc6Fnt3ojXXDh
q+jkAMcOtN1YFb/eHubat23AaQCEfHRQ2G5+mRegnzG1S+7pRSF6xZYnACG5Ml38Oi7TQHPv0S7O
Km/kAVfuiK2cCPwvHn4xdvLLSQUQcyl4LbCLYymPhRiLp3lQHzstuhs799phxTjooSBTB/Ztm+k/
ohSeiK7x9bTkclX0ox6s/eT3nJ6dsvXnYxxb81j6iuHt5Qf+jYB95Stx10PvMcZSokm9+0p09Qof
NVub+7RiEHxEyPCnpld3wep50/nttbwSFVGdRUBAOwM1q3h31QdVS9ey1jb31OTjDSKDrCKjf8ET
25ymWvza2Fz/RUvzkQSN/Pn24Fc20u8iOFhTwEWhw/ByliM84tfJi9ecTIUtjsgpobua1HKAYsRi
DavedVNt3Cye61X+/XVA0UPZStPuJpexi4gmaHRD+bLm1VSaZ8+yTqZ4rPDpRFZb53SkKDCoBkBE
4HTcIWnqqbuFs9vp68VbpNpwUpuuHwIV8tuXE2AI1JNa5WCpGZ0wUsdCJyuDcNL3HVBUXTo7Fiju
dPD9uEvLNS7dS7d6jcxQhYj8VDRNNRwIh0bYd7dr6yHnddtnxp9joIzeXqwrwQUwDQLQBDY/Dv5u
wtDaZqIO/CV31Wy/UlKQNHaHv+Wh/J6SEJckgLwE4XuPvZ+gXhJ6lbA56gtNfPBWVxwIwNcG2pKi
6U5LaNwbT7grZ4ACFIHEDJgiVAN2KcnIS9k0vl1zhtoQGAxqmh7WJnYfOiL6RySPEZRpPKroWW36
fI0cQpK9PblX4g1QGcARgBf927rj5UZA35k56FW6eT/H3phYIBHDezbyEcW0JpRPkEohVUp72mb1
hINxI7DuNK7+byMioCIdBmVk62q+HB/iAXVbQBExBwthPlWNMF87gjpWwrx6OdRRb90kbKwuznSe
TA3JjXWySVzEbmIYtzfeH9cWBN1kJMkgy0HlYHcskN0uvScqN29WwVOtGLnTEqKznvShwhhVHS4a
p3vv0Fo+FsFQ3rhGr4WlTc50K6Jv5efd8NUcV25TgG+BMmL8U5g1fofeTnXXSs/rU+TI0CmMLGAR
NzbB9v/uEnWUT1Gy2SRHXpdqqeNX4MFPXh7JYC7qpO/W1jwo3LX6CHEzZySpL+O6+O/v9x7QtYj/
ONW463ZReAlcCFk6OFWVw8GzDKrgGfg6Bb2gKsoAnmgOakF/MGiX9gYZ4VqmhuYZTtxvvuyrPmzo
ol/RzHrNJxSgIHLoclNrvOyVF39sGTdQYJ4glvVtNGKu3pUg86YuX3wvEUHhqRv37rVDsLXy0LQB
BQ4Y7eDlISAdRL3EJHEldIonMwdNGKS7KrGAFWUQnR4TsMTVaZ4Ju0AZXGQFkPeJDqrqxka4/ksA
F92AqaBR7LE9fWdBeQ/xSzpIIP6wBkjKhS9OqnVZn2u7BFnsRL2TUKNQB19r29+xEYUQSAIst+L+
ldMAfhyeylDaBcxjr/BU4fpq6OxjjYQdzyFqawdwZtY5c4JJPvjc7U9OByzbjUN4JSICVYWAtOmQ
bfnQy8VoK2jnoT9uc8sc7aae6i0EUFGbKQ99RLuQp5D+edQUurQZuK6o+924766kYagiAo+AdjI4
Hvv3euCgQm3AL8or65KjLNYhUXTuvlIR34KmX/1WFLZQ/djKtXscC+kXBUEAjgsI2nq51c2SU5xI
mcwIePe+7j2TaNtw8V5C+Xc4vX3+r55CoAJwDJGGgfe2u/+crifacT2ssDfV6URs+OB5HGqxtJT1
3eJARjLyI/kYCoJH8oLqeALRTkhivv07rk34preEFxsQRdCy3K242w9eqLdNT6D02nW2zsAK9SGS
Xzs3PvlKLoNiDMohaHBDB3zPwwhMtRoXOls5nkv++yFq9cGvvVsY7CvX2ItRdvGkHBSAFSNGGaPW
+zJCMfJrB2Ld0VN0PBSeoc9xV7SXGKodWTAI++Xt+dwf3M37C1Az1JkBUcR37uI60rg6XOhqc64K
dk/jdvgK7nzzxbWibnCT+KxLjA7IjX7K/quBvAS5Bb0NPAw2BuqufQNdBShFBVWcB5VYG8hhoref
QJ/ZnrgYpcksSK8olcrheRjppLKWo0p3A5q530rbb9hyx411i/XdxyzmzZpZ7sU59J4nmm1dT5IB
xAycRst1zG/s3NczjX4kOOEB+v6oxe9fiwCELw30IuO8RLr+SUDVOBUQfM+jlc3vocfqHyBZ5d3I
2fbZwvaNW3UYc41lBl7y5XEpqWkkxDFpzoEgSpmkNkzGcYyfoSqsHlaoftzSLbnymREK0Sggba0r
ZOovRxykxtJVkua2sDx1zWjeV4ur8tBA+yJTju6fPTZ3t3h9V4dFWIL1AMMFtC83cBP2IWkrmpeN
H168wCxBWk+EvTeV8TMBkmRqi3i5FY72MQLzu8GltsbuRhnaw2D6oI3cqWbYQzIyPGniioGPBpWk
W64KVzYrBkKBH4BpAFH3L1GiTDGWZUtzEaOE0nFmjkMR+hfB1lsh4epQGzsSKjugSu5hg7ofSM3m
hubhaqp7rUI/acZBpjP0zw9vR59rQ+E+w6sW/T8a7a9PDQpq3AwVy6UJh3tvE14BkCn8Mk9xcyON
vHIS8C1bB3dDOKBF83Jf4kXHVqcWLDdOOT2qNcbx81mRzwWodVou7PL2p13bGRt6H6JLmERkCC/H
W7y+a8Cc9fIGUrRf9bjyn4VfTTcm8Nq2BxASbVuUkABS3p1vD2UYUSKry2ncQzLbCq2BFYkhliDB
aCpOQVh0pymo6S2AxZUADlk31IOAGPldaHv5eXGh4XdieJBLf/TWpMI2vCNrPZ916HhFCgihfxKR
a98ZKyonLUJR3Qqo+4RoO3vot+H+gPogpmB3dfUd9g4rIz+fzUB0spK4z1Tbt0cllsmkNGolsoSm
biGF26JD9Pb6Xpt5sFGgiobqLZ4nuzg3IxxAgbcMcpjfeO9g7KPOU4cDUjuVera1QxNNyuVGzn9t
U22RdftokGr35wXoGWi20MrLg2AUWY3G2z/12A/f3v60V7keZhYMCRSHAR6GANurNlvXU1iv1H4O
Qd/mrkOb5RCNej4RZ/QP6JLHAKc58mEoYVfSjnbtM10z+vntX3FlgqGsSTDFmw4WkLYvd5gfdtRf
BfPyBQQ8Uh6EE2iSKj4IL4UxwcLB/UMHqvTTfupwRm7cnFd2V/xbZwHta1AA96+rOpjMFGmX5GYu
y/taUO9j2Y/xserhrp7adRH/BnHnZCCF3qorXwlVqCls5XlExW0hXn457pNeWz6QvK4D3Z9rA5ZD
qrnPvgZ6gRfNYYCJjl/eCCVXYjFMwLHmQLdg2L1yE7wWmDv7I8kX8DwOBfSiPvhYm4QWwV/KuqCG
tgnS4S0Dwy5oGuwxGND4KuUspZ870Hbuj9DPn6NsUqUkISCyk4BUBR4U4eNMnK5+Hsqpu3SzZLek
Sa6cphjHFAxPxDDIKO7mWVChkB0xP8dDA1r7Y03aA40ldETf3slX1pMB+wVhFxxbaMH5L9eT2tmn
Guj/fKxZ+V+PghTMocJBH0pN4Z5QTfpGkeLK0UEqgmolRUMNH7D7sJWuiIN+B4eK2V1/tNCtuld6
fV9Pkp6AD57frQ0TN8px1z4S52Uz9tkG3iOWoLNrQrDUg7zVEdsKgASIIaBavdCQAx7Gt2DcV8dD
ixY7CA9w1D9eTmpDWmSvkwryuiF1FhdkSWtXdekQiPaEBMZc3l7EK/EAxY2NUQEbI0iAbb/nj2YP
x03QmFVGeVtMft8no1ey5VtVWWoOMW28pTwXkP5QINy3cGI5zq0rbsE0rwRmlOyBkAKpC2VvINlf
/oiRx72s4KmV04FQKVNPeJX8NAsTI8VQ9eC+C5tmmvzDyJqu+QjohzUy1X4PLZS2WPit9Pf1pODZ
RDYpO/AykQHvJmVhMua2H6K8Q3m8PZS9NncQ/Z3SMiD8PQwyxvdUc/aZBt3/cP1j7N/MFjxSNxGR
l3OxmBWiZthc+dxCaTnFXUJ5Upqex6nj9nJ6N9OxnlKU3zwI9AOt/u/bG+J1vMRmh5oebiZ0rmFA
+HL81R97r4ZKRD7VU0+StRPzaRIr9PgHN2hvXPzbf/Zn1RdgAAwGKugGZQUiYvsxf+y+sfFxE5Iu
zGMY1hxoU3VHDuudczDrZyQgxWcGi7fHLqi602qm5pYN2tXhMcebdOFWgtrNdW1qCTqmJjnGs++A
KXOSQYTFh7nybCZtIR8qg0ZANscQRYCXE17AN9Ktq7MdYstv1BRAAnYTwBSp4xiU8dyEQnwEs/uD
9uf+Ui/LrYN+bSQ46SHzAfgE2ftuT6u1b4aooiR3hurcllHxs6wJPOumpfrL/vG2qHhmQY8ftUus
7C6E4bodOidQIcAm0N168hgw3vMRfX+xPInKlHOVwQ2HfQUi0wWfajHi899vYSQZeE+CHgfQ0H5Z
A9604RCFOV/nIFetXj7ArMQk1RDfUod/fddu3TpgsjeiIdQEtr//sYG55YHpJxbmTqkjeM8goa+h
BxV0X97+pG119gcFaQWuWtCJsYT7U+mQURI5xDney9XRo8v7SRegbfPCDZK+WG8Vsq7tFtTOIESL
8Idiy25flhJ34WAwXkEmuyRaB3gNwc+pO0dT93emEcgEsWFQLEMjBDQ7BLfdi8cZZAzbpDjO0eKL
Pkclm1XO1siIX1ClI+qHDzHaKVHF2JPL308rAgwU1bZWOEr9L5ePjmYOXV5EuYLITJPQ0KGphAxA
6sCilCdez//5HwbcVLVA6EfRY99uVcHg076kUU7Alh7PFMIkKiFjWz5OSjAIpEAl60aatn3DfusA
E4SDiLQbgKTdUk4DnAIn60TI+OXwNEzddK7iIXoM4RBxXuvS1WlL6+7vn7EAe0FjBPr5yCpe+Qcg
bvJuFNhBsSJAFwDXiAer4u27BjzqzAtHaw9z4azPi3HFjU++clo8RFTEVMj2I5HalWEhK+oEdVXT
vCsck8KSzjnUIFEf52FTj4uD7sY2unJaQICAVjrbhNpeJf7Gd3vtuRgPRd3wAogdfTeZXnyfIV57
o7p77dMA1d+kBzdngn3lM17wiCWDRWUuksEBBm7uAZAZAqFdbwI/CALOf71hAVfcqP6/ebB75C+k
2IoIslGYynEaLsvssIc1EvKf1bX6AZpNt4Dd16YStWT4LUIYE3t2+/4/AmodT3HhOTYCRLLrMr2M
uI3hZ/JpCTY98be/7VWrEekd7ijc/Wg6byTc3dGAAY/UUG5keTENIewya+ejoM160N1gj02oQG52
Ao4oG9sp81rUpND2D70vKMresrB5nXLip2wdP2wfXJp7aGhUI8dGH4ThunLqFPSh6ktnQygJrfXY
XiLPBp8JGcr+qAre/bgxD9uN/DJEbLQs4OiDzcwGUmsvJ91XtPRhVsjydvVdkGS7TidzzPQP7daw
CFyImC6ECXOAwKVjkhDuB2iDsZG0mSUT/dKpqnuMHXrrHCNM7eYFim9IhvE02c4Welb791A5SJie
KWc69J4PdE8fch6kKI+NYwrDTREkkSjcNpusjd+rEA/9BNYg4N7Ppnc0lKdn1WWhA9PGGBMQHEwF
HEDKAoN3VdD2ocoiTxEoTAawhlzDuglSqJEVXyoHji4ZmCN2/bz1ec4QFXKcdA6LJrBpg8R1GdOm
YZEhqSB+65l0KQzQVMm8CnhDw4N6qosHIwRwn9UUEHCPo27pvHuo587MTVQZM+dMGhI4Ni3g4rDM
KW0dKIQkC1Vq/nfqt/k9R3aanSgpRjHPHwlRZX2/1DM1x2rFffYNVYXePsq67+pLIInDvoZzFdNz
ATdIaRON6O9NCRsmWOb0IPYpUDHhqinu4HwwmQTWqlF5iVzIVqZ6ooX3FNIBcFUuzSQhc10u8BoN
QaqSXwfgQgJQOfj6r6ld25rEg0y6vFjlg3jFLFX1SZfzIN5ZKifyWJVwV80t4Lb1ySe6pXAG8UW8
JuApCxhuMre9dKCLLp+AyoCkX+e1qjj4zEbkq+bK8nNNUeU9BKaA7CXcQcPw6Chd0MMoAk+k6PxA
PEtFpa/fz3CCW38VqCUF984cess9OLwtXL0h/CTUg7OAF5dA4z5qn0wUVeuv0FG8PsLBvK7uRwNr
z+PCHXd8H5ddu554FGOrgYe/UaE8AQZADlQatIAvwK6uLFVtu9CvY1/2y7/oaC9elCBg8/GujUah
f67Qau1lNo+zhcH5DLI0SfuBMxwqL1iHtk1o1ZWVSOJggMtmuqC9VtKk7kG4+uSbsUA7Bzfj2N+z
1soiKyu8+MYE+kSl0yTMqQh9t0YdOmswSB/nM0w6Fvyzta17WadoBkVVDf3gMVb3kPBBvTiVEcR/
vKyGS/l6XtDKaj18BI78QxlsvfaUjaCmVynyhHr4AhrYIO68ZYWhFirlZmgPrHUmcoqhHjSDoRw0
1QKPSsLoOCeeHeZqBsF3BSIuEwrnUySdLmR017EYTOAV/ZH+wg3X7AlmQQG8YzzjtfUD/KpK/ass
Vl6ni9s02jtUsL/UOp1XDbwPYUPEv0ZO4SAmsXnGFKdoSVT1nHp9hVZdZsLV6w5hA39ZqFIDTpos
xmHxDwc+8huu0Ovv1WSbPik8PrJk4wqJz1w7iznAvVPLe4YnLmrbQkn+GeUY6kAOqBjlcR3Q1/PT
wK8i/yFGd3PNikkT/50JoyG8WBrjFZW1PbAjJ98WYvheCPQH7joR0fV5bqdhqVLHauMlzbzy8pes
lQGix/WKmiGVbQZ3dVM42Ef6BO58B8ATnE4duNutq1sgTFFTynPjDrG5gNfVtPeLq337pEOrN12f
sixYvqgyXBMB1S3yi/e+LtfEhaxck9RQ59mwpFPsFr8KIhz7I5C9VJ+9slrkneJjxT+U0J5zNx5N
6XyPUXAiKLkLFL4HthL2VCjXuHcV6JBr3jiR9v1L1du4kInu0TfI/HKMARIVYQSoxABrs+h7FQxO
+bM2kwoBDkLX8lD5pjEnLqU7HH0z+eUdFlfJnxI6Eeo+WkIHyDo4lkGbPZFFVc3/mLLjMBAJDG3g
pGzCaTrDdotuNwwdvZ8o7buwJVQLc+0H+JLiHwUUWqRn5dsoPnIU6spHqQczPUCV2ZkuroTs/Gds
kDhKg3kZTBopouVpimD/e678ya3OdpRee9d0apn+gclq3KwQaC3RdYqm1msu49jPRV7bWk4IUtJB
L8gvVe39mIBd0JeGDp05LqNbLD86ibskpcAhQcUv6uk4rQcIGzcLdDxg0ao/rwxiZmNaDAS0C7es
iPsdnE4Z3nWVtXY8tosop69+oKDdMFNcCvD3CgthTkxCPFYnKDqDLl2BLTHGqVybpof51DxLyPbY
YfgIVYtefwVIzrX9ITKFHr4vFtsHl8WiuxjvG0CX5KPv1aG9cFhHzg9xVKGsCe58UZzR8l06+PWN
ZdRfhGtq54Kx4+h5ne1cf6pKnOqLi8fpcpaOXwMfHoa9rZOWsPrdNMKmDI9STdsfIbyp59ygBSKa
jIzchp9R/OftV9vKOfIzXAS2OIsQKIUe9yXXHsRjQ2vmxKKcHcHADmiJDygvE3giB12PsqSSoYxk
AoQaHipsAEbwyaKk3R26hgJzkIhQ9DTxZliYPDUSCfT90IhVHPhEHSibAmkM6S0BvrSTdg6NtEnG
BRloYqAK0p8raxQuiwGwW6gF1j70M0RNonMJr4s1MRzg0Zx1bl8duGP76lsY9czeBdGiyHxYAhHD
llnAY/ub0ZNTfygn5ptDBMq1CmBaDjHeZNEj6EAJzNykP2Quzmn3EJO5+mRcIH3fmZUUzmlau7qu
DkD61rFMVvjnrT+4nmX7n1aDi1/Yo8jNnmyphvVz31SEQ40bj+U1tUQUSBsXWEfPD4HRbHlcRxbY
Y6sNGkv/BICsDiTFPbkUzwXxApgiOMMIZJleqlMHUqH/UMJEo8/RNgM7NQNho6hT5m0z0gI8+QtR
qVsOYy/aDKIEYFRaf4U5arfC/eupGRwsFUwsO9iEYaLCBDpB4X9txevnWKlqws0dQPPFmEkjNSsX
k8N1uvg51BoNeEcibTjYKnZkClHC8FvYUFo/SNlRfmo1Vd3JdBy5twsBC5CUS384gpUZiqORhY9S
6CArht8KU/KHWRVhjNGUS+GZpwsvkdM4/aqpgaIWhWvyd2hAlZ9VYF0gGst42hw9TPscBGURPi4t
nH4OwH8YSOLw0e3ZCUwVwo/GxoN5t3ChyrPnGIA2hxrX6J1ou/l5CeBI/TQM1GHfio57NdzZ5+gD
Qe3Y+eDA2Gv+OQgRPUNecwrSKCyKJ7uGWM4lmEIPRrrC/OJgr3EYvkryDC284El560oS1vlsyO3c
88xuLJ6L27uQ1ZDxMjaZ8MYISfBAQqR2folasS2t158QbcvwLH29kASUBv0s0QCAOXOAafpX9WRQ
aezZ1WY0KkyZ9URWz3CfmrvUix3xXPeD/MUpHYsTzHp6+30VcdD+suvmbwZN7gi7uZKeu2RRCOAP
HInQtPyOBNOw9w4f+vnz6OtwBGi3XMR5heZNl7rCacQ75EkSRWzNkcwoXOYDUvViiN/jeqvduxl9
SZIxaolJlFqoC70w461wmi2b+L8CsC28yxhehqcSsBV5Ghpky+ls+4IDDjAR8+QrdA/fGU/O81fi
oGOVyB6azYeopCU78x79AiRRK8xJGxOVQZjBSy7C9gmDJT4AYh7fkcVCoYx5CIPvpsm49ckjpRPV
SO9YBAP5KXQ/tLxd/m3cTkyQ8gvJRx44MI7AFUZ8aBZPk31cC+vB8GYmSBM6xDfL6myFMoFMw3YY
eMbtNFV36CwLmLAPnq5Th5axPPcgh7NvuD5FeGhwSzkn9NGWtUhW11VONvdgc6FNTUV34gHVxUOl
4NT9hccq7g4zlNmDUzMTt09tFYbqCMmZer7XVhk0k2Sn+x8omJj24MQcV1wZIJx9G5q19y8b/K8G
uWBe2LkM5qD/EpApOg2FVED9iACuFIngC68ODKqg8xNeFvGcBSOnDVCag7defAnWJx6KU8E5rKF7
2pQ41kET3yGCAOWahIqqKG34YKDhb9mURTMTEjPqj2h7+4soMtK2c5yCJ1cNpxUsqzEhtOTiSw/i
wXQUbiDXLDaLsRmnfTEllvHGvSwrHvYHv1WyzRrJwSUMeFjaj+usYvcrNAIhLNn1Ydu5OEJIscoz
3lV2GT+uKKACQwFwNpuB6tXeKEwCs7myrfOwWGJveKIFMPDINiNSNeTid4v70MMv3b1b3LZnWRDh
tYY3VgFSWErIwsJ3C/B/UVLzYa1SU6ipRPjhcFvfsp/5vgZ5oXhQAAeUP5U39F0GmCDgrcZU8Qhb
UVau6RKMMBijUMb+yOMI+D18UuxkHHCvHxQAeRw+5QRfLQnq5eINRYtGjV/NwcUrzajuJEyUo7Si
lndJ7Wr2DLep8BPHT/0eIpl1k2WY2jHpjJUUpBLPtgcc40ClHB9Df7Rd7EKX16DfAj5puyatljy4
BGtL3sMQpUSRRHtsuNjOGfrT4HVBBJFjYSm0jHs9JvXilCwrKJxCM2exC0172U+PZnNIPHjVAlRD
C7vMMec9sQgIIHhBddyJmsx6gYIKaeS44XmpeQl/g16Sr6h2sPrYw340SEshuyEdIIwjD80qgd8K
aBWTZGG86pKOisiefEfgnlsFWK5ab27DxB/pf2zS5beugo5lEpMq+s9VrPwH87qKdG4gJBUwJT38
qbD3obOhEtw2nGIkHaxxDpJtng6+LMOvoH+E/1ULrEbTKjCDTSM2ie88bsFPkTXiQAbAeI/nj2w6
KFI2roEpbg/0sB+0dQi0J6op2UhqpPsxK4mXBFBK+CdcnBneK2gwL8kAfYqPkcLrJIHTetQcFt7G
DtBxccvTGdxPMGZnw2XmOKN2EExj876bhWJpgQoGzIYW1GcmYTx9GIgtu8uKLNNJAm1NhQ+0hYGZ
pxJ1IlbTeWmN10mV/j+Ozms5bhwLw0/EKuZwy9DdysmSZd+wbI8EZhIkwICn36/3ZmqrZseWukng
nD9u45xEKWWa1RPP+DGnodQ7tV0sIU9hW13l5mWwryes8RQJMBioeydq8M7uvjaf2HhZ/LZSGuAB
SYdbKgj5+KHdZhyzLfLbf+xnIx5faz7my359+e5XOTdkTcu6XtNyTfABJ8fiPMeeaQk3sJP12fL9
Vuf1cYQUjyOVut/IknnAMtGxrXJCbpy+y/TtLk1oF+Wsu4lgJGs8q55DOkcp1SxZ1HY2t+VeViLt
BHtxau0JrKlJhkGlSzi731Y9eH3mLISgZDxl3Zyt7ahefX4yp0DnJapC2cdu8qo+CMRrQS0iKnh1
/2Mi4nFL4506Wl4BJvpchLXzr6efgN7bkXaEvAF05GcRTcjdjIjqWXt7U2dDaFV/RlcN1FKHLQH2
bLQo3QPdbTkjpRInw3bygMwKBJS6+4CNbsftUBA9Fa6cGS12kThS4c+NMtxbFWOYYvEN1Qcc+RCk
XmA8l+PZeDtJdzbayq1BFljuC0FjyaL4gpslZsKJTcVS4FDBUfIZX0c4dxd+lY8q/C+yrgbT3j3q
zG0j+TVtB++N7Xy01RJfV9vg70Rr7O+9jbc8mTFtZXY5NI96BW3hNCnjH1Ic10oUL+TGrVD7yFSi
uQEEGY33qTg1O2wUwcReDnhw4TUbPHzR0unTZVt2L2086UckaZpD8GdvfUG00oRH3yNnLkW0VG25
YwRl2/XOPZEuu0MetTX3PufncIQMoVE0BlcxfbilpWxXXKTCWWUaTY0riP8b+z53hth+DOtF2dzO
titT5NKJm4mwSf7zvbGWacXB91m7FQGXIb04QxrN6/jCAEQlb+T1VDIf4YhF02Uc2F4QLpaIA64d
4JI3V2ae8rqB6OrDYuqZJrllUd3t/lNYoublEyEBGm8+EJfTUytJse1Q/2VkcHHdSG39t41LGxR7
N4dvA7dyn426okiPRN/q227USBvN7hy/e3fUY95r1rZUVbjSMkM86vKGaFn0T1wv+/I42p68jdaw
fqubOdbpWDnNg+aWHk4mRuJ72ynJDznoyBlhFnQ5FWLoy28TbarJmn2iVJcsa1hHn0H+0oImRlnb
1aZNsXOHZcqzZcasB5GoTkjZuvHkAzwdJwBEtpYx7Ox0kovhYh/XsuLKJB81EwEO3ILpYm7uOjDm
urBhU5If9mpKgM1w69gU++bz2Kw6LiRplSz9k6Jxz9V28xLWlm/fuLwxW4atddD/OstGFT0Sta/v
HQm8f1Nq/AeXsqbV8SZhGJjykrHobfJMA+5CxhICi8GVIMKsySqTB4HnWTm5/sMBk+6k+0BCAzpr
ekLPYl/CIz9WXfF/UZEvbhhGdjuLe4vcU9sj3yKDLIVncgjbri7TTr5bFtcBHh1V+fzbTm/rdOq8
7egfLMsMKl8ZHgQzQt/YF7tBAFjPU9ieR1s1DRQIeqPsakJMMlbytU4h16vl3Es9sH8l8xZ8RkET
radoARDKOqWbPgUPVerfVO8BZILF8pk1Io76fIgDEjBTEw91zANgj84VD/7/1KTND8NS077Ext0+
XCa9ia6nkL9qUKpaHqr/l24PQltvCojXTeVM5RHs0zpGY7Yay8GINZbht+9OXHAD2S19KuuEHXig
T5f3HlmPVWysRXSOuYt7MyVKyvOA5OJDoLfss1VgxpZuMJpTGej5Y27pXEoPnrQm71j4epJDIHMK
bnowQ29cqqjwoz566q0IwCaoNmpM27DjtOO4n4ooIYI3g1Y4Xl1pxZ+2sOLmNhZGO8+ulD3zjTtW
osBWvMwpt4r0Hq6wrczd+jDmJkKM9Vrj11jybamQi7Y9L+XJMWsZZrzSesuSiuX3BgNK+SxtJWSh
p8B55c5NRF729vC5bDqQqbmGrtzVtg78AniV3SfZPO+1Ay6t08kZrL9tNMghRZcblDif9QQeUQv+
pZgq18t06Msbv8Efnwm/199899aX1hi305Z54Ju0SrabYWzIwbVnf4eHkKK+pj5BIpySphNNodo1
EUUzbGOcddHS/Rs9My3FRF4J96851sdRBd5f/7r5pIthfzizDfRU0uCrvh1ilu38iGlnzbdp1b/q
fgz/hHCB36VTj39EYpHnV5bW7KS28d294HJhqmqWHjRs6YlTuW+D/ij6aV3GvAUQ4HdmrUunoD2e
unWZ+0w1R/DCdxsdvMz+8OHLaGzJK6muubTVGnz0bDtOFk9G+4yvYaQzfrZ+PAmmbIDDJeb6KonY
GFLav6u90JzQD9e38p34qnLOYpxmfVHCZZhTCNLzJvfomnEQbO9zvNd7Xre9kZfD3fUbGpahyv1Z
mWe5cMMV8TBqc1eDCh8FexZfV038QpL1qwUN5NbtIPjYV7/JQnIM5kyV0tuyCYxkKGZKtlSaaFRk
abB3Fbta3Bo+52oI68wo3zz2+ir16pl9qb/daKgEK1jqKI9mGecN7S0TZJeIT4AJrjj59rL/c7jT
w0IcvbhZCflq82GHHYGUW0i02coK+KPxx+qk/YFPcCB1dkxHWVdvegwB1Xl2h8/R2XdmpS3c2qwn
onFKlR6HZyNrKXPpWs07NLtdZzDc5qtc2Yxy0XUzVbltHb/to5TRmV6t8ncyWt3tZs1K3wtWpps6
qJaQ8d7Z3ptgU27WoKrY4ZaoIcjxFDXbWdVVc9MaGSWnuGwjkwVQRxarnapuAVs2lQbQtrfSRx+e
urOZt2y1l+oOQUk7Z13oXvuAuGhuWYclUQHR7Km8X6ZeZvOB2CST81RdYTe6JPEPAGyCoa4jNG4r
NH5aacT7QsySLAKIJ+YxJrEmb4Wl3pinxzVdvZUalq1q3TXVnjbfXhljD27d0Tzwi5vqIQisarut
j5Vd3+0D8ScmRclK5xUUOvN5pB7iEV1qphN3/DUdMRB6XO9lnDay059mPixKNPpYlpkGnDhOAuPc
h73j77Sh5X6VVWi9+8Iu/9COscTMPS1g9WFYEjfw1zbFHTzat7Mnxi1znSq485hJ1wzGcXg3syi/
d07gI2WLbp98PKReCvA/6nRv0D9mwnasX81u0ZTYJqyAGRJq0xRW4g0QfB5d72lfDnGXkTd+Fee1
dJqk7ZSQULSGPIj5tuIgLHxlaka9YwrIdtcT2TpjIiIqs0ykl5wOX9hEaTAS8NfOG9SIFQx9it1J
rvk2B+wC9lwd3m2gpeVkq16AiCZ/HZ4jb7u6bXcl45QQsP6/Zk8G9Ehlv39G67SJ00EP4JoDGK3l
jSXmwX20EI52JxGC9nJd19E9sdabC4bT15+OJoGQwdcde+AC9sR03OWxnhy/c7B1hTY35bQ6vBuR
PCRz57HXP72Jx+8UVZWS6WiG6iuWsTFQXqrmjxVR5ecWfCn/fe9u8aVmo4lPOqiA0Han9s6JX3XV
2epgF87zNEzro8JJGqXusIECQnys7Mkzk2yBa0jGGdNsU7O/cUaf0HyV26V0lJbMIa7zo9mjypwB
rxlkl54akTwieWZ/qjED8+Z0Pbjt9UF/xeU0D8XabbPDJSGqruOFl5UFFJiYbaO0Ndymc60Wt+gr
X6rTOGlfZoeOpzYFQUjsS+h3wU/OVB7OGCCAp6+jdz31Qk1V32AYSrCkz8fd1M4KiHKz1JFaQFZ1
qqD5AOpFs1NSKVScZJsd1jJzm4r5MWFZ7tJySIjMG4Gmf7q8rWW+z254/UJ00tAStPNPKZz2tm+W
5M2MFq8zcjfgx3UwV/OWvzd/DjgcppoByUJRicN1Lo0zH4apLij/eH1CpKy3d9rkdmRVtxHZOT9V
VaFgJtKCPQFlSdIVTbipibEeuQUaN5v47HZdayuDWgg+MOY2a0Z0QWtyrV3/c5BiJ5pGevED8YoM
7razzfcQGKM4wxo6/W0cBWX7YPXHIn7gMJPWBaEJV75j/HVJp8k5fiW1lpBiPXELd4GsG/WTJ2Jx
0zlQXffYMDkAzpfu1mRDHK4wfl7vNUVdTbST82Kt8UlsJSyXFXivyVxWbrHvA5VKQxvWNsHOYmRA
J7AjeriK647HDQCm/+A1rPo2LZPNPR66wWn6t407/6MUbn+8Ef7HR06gVdwXULzjX3/2lv7Ej7VX
GPJIS39aFG6+X3T/KflQIunW582tliJeme4v49BzJU6GAhYaKv3w9z56ihBoIK7mMpKX7l3sbRrs
Nx/9gsmPo/eXYonDmUOZwJeDY1CZF5uG7eOCDgjiKDXOXAXnAeDKSeUAo3N/TCAPqc/Iql7Gfuef
LdC3YSkntCm4caHUo88uQoyCWylZ9+dpV3yhu4xdBWDaBONbs1QWzeSrJ5u7tWGjOU2eFSXPZg1X
60Tj1joVZCD2410V22ZOPRcO9RKYwV7hmr1aZePgb+N9VXc4Xq8f0nY3JCYIf2wEze+PDk+YYJaB
zQveTLBsTlAge5xlQ8MfizHDpOn7h3afjn/D0XNvrVw7lzl2y48N3Anb0bpDhnmdjqNU6nle87IV
81+9wvsVkGPtb4M4qCroXumSfA2PAa+xqrrHNQiP/kZYWmfAQWsm7eqFhXrmTGufuG8+yjAusySc
57/dpucbTrTgs47wiufltNW/DX4769HZfJbdBfU/b0z8pyXm9iPagp8tCR0Eh3XTu1jja90DK73X
aw6u3G/H4VzPovtw1O6HJ3vqFFBBtf+OAEYT7qqu1P91ntM+hvYMmNcygVBkKqWxbnVSx2OGJqda
04a6hSFVa5B8Ga3gKnCS1xchg+QRuQXAVVmK6J/0fOFTygBo8DpGB007FdPanveNaAlOtNswDdY6
dC8icM0Z1ty7A+8C1/PH/vVab30C34iH1Kqr9Z/vkk2+oI3gvPEpkZnjqVlP2zCq/eTViWuemp7A
nyogHqSA8h8KO6gIVMM6FuQxWwlMTtQEf5qhAgaI9fV4EeIo/8JjT3/i5nhCZJ4MeUtLHZD3TPFK
urpY69LFGlCX4ZGOilkowNGlLg+dm02t5wVt0JyFyu7V2e24o1JKoWo759FJxpTTde4YJFkt1G6o
HibfgGWBugj9spYbBbg17l6WpqT9zYDQP6JytVnBwjm4zDyTHtuY9tBlTqKNT11XV99kbYVbVrHN
/aIXOHFYz+Lj3yhQeWZbOdVfUcWXEgSmUi94TaMU6Vxbwb7p4bEJdhpOadGevU95xMPXNu0tYLOt
QKYjVR0/yb0VrAfmCgAFjk2JTp/MyeeBBMh7pM5z/azMrAeQxn63LmWnuwZlzpxsHCvIV1ITWFuU
99Li7Y+VC2E4oyQ+e6WJypO0o3p+kFa3hQDuVfBVxaP9H3JYsaRA7Lb9ejAVYd3xqL1+Ozob22Qf
r/GXZUrenHJv2mIY9qU6B1sE9TozhN2jqWpvEVk5ZJ0I5Bw+35UFkbEvhQracXrlEWQBnPq9pW1e
2cuW1WEj52Jj+JU5hqRRfamp0itiHJfLxuL8dy4OHiYgTQnIlnvQJev9Me/S4a+TCdJxLmhxrpvY
qwCHN/rxqmYIllPlBFSsoxAakiHr0IC0eRk5NCJ0yc4IP5uQnyosry0okU2qn04On12bnWO6GqqX
JTdVO1mZ0zjTz7BDRZNuta/JFpGmidNVixJ1Q+KBjnqEXCQMNz6XQWxV0ZLO6PxRg20hVUFidugJ
26cp+LLUOiyPh7Uy3PmGjEe0KDSWtoSK/vMsrcZs8edd5ZYR6Ge2GMFqfgyqs9LyaCZ92xlDH9d1
MwD8snmKwg3EPeXW9ctCHdxeabJHNeDMZGQB7YD0I1EN5aGOr2sGRwsgJRt0iOSlQV7EIn1IqIyp
W6r5NqRmMLxE+P0UTTizOG460fpVUfPLBBRz+fQDxlSvVejyGhrX9qZ7map9/slCU7JwW/bwKkon
uOGuUXaeGC3ZRM1whep1Z93MvRF9ist6bIqynofXAx73b7MfyaM/0YDFHDPX34qREsAZCnbMhIbR
B+g2q3uJDo/ZC33bU2Mf65dt1e2a7qjnvLSXSX/XjI26kQCNpK9Adl0nU2dO7b5zv1jae0SHntv/
GKO+bfJZOnBv7SI6J21DYUeZE6v9V1f1+w33vbmLQOghN/1KdDmn04swNv8L6mTDTm05cd7F3UGI
8lbxwUeljZ4tdMYtSKE/jqRQsT/fuk23ffhkvAfZWJYjuVjb0UGEeet4S15o55OnbWnK7DfZPLti
a9e7VbMv1QMSyhRHPsmyLtVIXnr4zvxxuGN4WnD4ICdwycU8URNkriFXdcNqYsklAjJpyy5Vhua0
1N3r6T2Im/6L8xAFSCu66tmO7aq4XvUmj7UXl18xmsBTHJcwrXRAUCHey3L+KEnAgI1lMI7PQVIG
Xd72A2cBNzkRg26FgoiXpvO50PaDO2L3501TuoAzFjWG2E4rev37xOzcL6DV3ZKRVWzqAo0HvLE1
rqp7bRtn+OX3IBTZ5ju9d9Paneruo1H0sFqunqYjryu3gkRDYFnA/ajuvPB7IjdVQdCnoE3DAIHP
Y1wEc1VPeRdKH37Ba1gadkOG9VmyRgyPKtH2dlMCFsGSSn2W8mhelz2220JVouneurLFy9Tw4zI7
9PyKVAtBgAiBFeui6lK1fBFkVd7SJDOqLDCtD75oIVO4XwSrUs79J5yzIS+ObTvYLDQL/eCC99FM
bF9aBPfs/gdpNZlyicpJVdMNOu8ipf7b21aU/NBx1xXA/Eh1NcvP3zAaKzeHIw6qDCmhZ2edXUZ/
gmAniGGHuc53ITHaj21SnaI+jO47f5v/8alaX/Z0TFMhWULtizdEEdQZGkrYqVIwhEaNO2skhs24
/EVezcaOeNx9GCNjfiy8TmNWl9Z6dzCL74UzNPZfUsm3+4Osreq8WXb8umE0oRCw6/R8CbVhmg16
1boZL0rTYdglZjDz+pVQLIWMFCRLliODwkhEEwtCGX2Y4AC2Ue7qJRd/Kqfyeel8Ud8cKDrCLPLX
rSexKvJ0ZrV14J5qa7K5ALSjdS4NqbjQ5l1in4+QVuBsdrrl0RAVJLOW0suRJxRlfpCWdrRBF8xJ
Qkhjue/lZXNnJE+qGdkgppiBpG3ixrthCcLGpnnbg4yzcrMwsQP/nUzXeI+kfqIQcdypdnJ7MYCr
gLE6SkWw2xOz+LBXP6u6jq3fhgVKnEdAsS7jCR1XJ4V9GbYbLshgzRGpguftaI+ifKtG1Ng+uVTR
SUdgntm2BeF22cj66WmWdg1XNjI5wTM9cZ2MYW//SVC1fjWBcjt+hHIJzg5LSHT9L7mbm4PX8Q0u
tdHZbJUx/6WkMhLBjGe/Uly5oVDG/tSkvgW3skdL/9mUiMseCL0V1cnbhv1n26q5zra6Cb2Tz24G
TTMMvC9azztHQBK1zs1icV+f25q83Hsf7Ms6sX9FKnWhs6IzMxYoZgOIZ1/wr1hWLrd1vvOUppJh
oDSb9rmWj9ey5H9rF4b6HNeq9JlA6tZw4Fj+fB/ufHlZL+v1RfXIOcGFgtlLk/kqsbegdYdTUJpG
PJkO4j8PtefrU8gdEX270RR9YIct99MOhxndNkm8/PV4r8E/ehdEbgqptkptAFsy8nqBXMXMQ58x
PM0PzmQ3d41Dw19rrdtDMlUOwQJcCY8jPQTvaCSXsDAddgZUgfHiPWi0Dxt7s+e9TJFvRDZLkkdv
S7n5P4JZJk+9L482h+vv6cZeg+ENA6DX3wn0HyvYcmXDj8WlddGJBFYJ99G1iwjKkZ3Gbz4OLZR5
75sxbC+UNzaP2EFbQtxCFDFnq3Wne7xAaF3kijviKhRpJNc2Ll0u9VCEOTLPTaRUTvrMuiZgMY68
Bau55RPLgTTR72GSklKBovnmyGRTim9t2uQ4R/iNjrxJzPwPWSxi4ApsW0Ft+Oa04cMunLoqbwmz
VVOxenv9fiwhz9qVzXw9DsHeDql61Y+LStmZWuv6124B+6Yh9zBK1/J31y/RPUT1/oIW5fgPP1SE
xwCYG4QGlSvJJVXbj/dr7SN8GbbVL3QdNB96coBhNm7C3EZ1e6QTzM4rQhn9b1+RTrIYNNGzF1Zr
mQ4V8WRXTH+602KPb5dqTH6MUMaP9Lp0X0ui2aYWYlNuG9kGz7W7rk/j7FCtOnkJQ0eybk+SHw6g
fwq6n41kqDcq0Huqptn/6g1vKrotct5aEfR3vTQ2cxcWvNxP7P1B9jZUIndJH0TDTnZ6H5p/jgZ4
n9arOl8F/aeK2X6OpmOu6aC8XBHamYz9vbgCx0WtQ3lq92E6Gycavqa9825UGYQ3FL4O74uzOHfC
XyxoVJ+VKBimKk9GqL5gcR9QUOqCPXp7QXv6XzUgqyGzPEmHhlQiq3OYLEhlQsnSl+bSVckfvHfE
ezRX/mmSZzua1BNCuPD9+kKfWxdKz9r5sTfj15fBE+ocD/G9mADAXf/wU4J4IZgD2f1CyZs8wv2e
qAd+GTq6owm3uqpaEv/UrMdyJ8h5GGz9G4XCV683pAjDcTeiUUz5tzswVrjfL9My/ihnQjOzekKJ
s73Xk8V6RdKnzlQ8rVR87334Hl8brIogWrxsYNd8CKowQiQ+qfm/MDRUxLdOFz2YpZM32xIuAuh3
lkjh4xHxSL0+4lnn6QYzQO5NffFyMuM66qJq2oMgm8mJsjBug0/lGuvFYP78mGNcIdUo5qfRGsR/
G4JxRisSHP6EvW//1CwUv63Z8n8MVu88wWaPz/bS9bdSWNuS21XrnQR3xb1DnXiRAETfweozJevD
7b9HdJYIbajfTGN/CguNcgj+3U0eDxVclUarKsBZu99O6x4HxdJOc9vBF59jRNIQZmSlf4TDEf9R
3Pq3LnTpd9KjOIoeHXgSiZhfg1kz58gTSon9gcTK4V04iik+lvIOqAzLei/M9OaWyv4TYD0pGAMg
b1cJXpcY95c1+2hFTesWepn995h35dJuaw2dQcArI/mb4N5+diKPP8qaI/dvnVxdF3sgEPwFxy1n
bgd76A4LWvekpudz2KIPZFz9PSPyyBuNLP3Zaf3uJ5dzBHVXure2ReAnIoijHGmUq+3zvsXdnT0g
zUY4ZA3QK06///V8q3rZQ4w5Xd1Yj9HQ7q+mmd099RZJs/Dk1r+ttfR+1dssaW6GobphWLNWvCN+
+UZuQP9rJ8oH1bDj119zVXr8+aKsgUbk6v4GEFCvIepP1CpHyDO3jx1/TgNB/owEnAoAZmyR3Di9
b4FFJq68HiME1hyxwDewbrxvYsQgMw19XWyj9B5QU053Cn3knYuAI1XRYJ52MsOqDH2eY+XBNqCE
jCuOuo49sgAqHJ+TqT1g9EEQ30ux1C8tpDfaUtvagZvFKH7roxw0XiskRMpY43+VXqiJDskJSUMV
JCwNQU2nhNNUh0Qy6JMdzBj5aLBcKGDe1XxJB9wEcgUdoufH5p0mk1HnjnTntc7DjtiBW8Shy/rH
NjtseKqNW8kL44jjv3jKrt1b9jAwIpNYlv4ae7nZKeia/eFVcglRjCPo+1Wu6OAvrRRb/2+upqF5
ikDc57u+oSKaVS8u54KNxQRZrK32ByLIoEOW0g5OX6Aw2ZpcLt1kWKOG0CF/yEyzqLLdDG0w8mtt
rXuL06M9btgyFBK+a5smdp99jDfuBH9ETc+eafXx6yyPTr1bYYXSLoO7r82pjmQZPau4jN0H0aOL
LoJAxDfYYcx/JFrXfVYdva4uFVvA+Dz0jAsnFEH7bp+q2elj8zhaoYym08KG0YjzEoHS1Wks12nF
gpdMR/0mJZLclRtPmfjXAOkQshxBwGNr8KbjwKoQIFZezt6MkqPGNWfo/hwP+IYCdWyMdEGZUuIS
tpBP2PfdiHKRrjhoGDba0W7cZULYDaEksx153S5ybwsr53GAXYovbr+okk8SAkf+42BzAVA3I51V
3bglJRs/+8Ws1hn5Wa10Gq8IeD2G9lJTdGXHS3wslIexJ9unKK438UNbEZdxrImZfEQKM2twjMWz
W+o88Q28h06nh5sVe10EEcKsfesjE0hYY/dty3zhloSVd4gxixqlX3tf+ZEqc37verFhztx4/+S7
qNDeh9v+R2OwtX8cM6fj7yWy+52d4GiA+1KxiN7+RXa1S9KMYVptX0KtnPlxgsV1b7BOj+6ZxIwZ
ebw/Q8jwDLQTbqi96+vHcILHQwi52F7hQ9dE524sB/UdhkO7wM4gO37DylAOP0dPO3DPm+uCini7
ZEZd68mpH/ce1ytgOa0wblbjPirPZg93mDUWM64Lz7YUw26P4jQXMfFGdzZqjdJg8oi9+mS5Xu19
VqqOrAdYzoOvd16s5XgsobXiH9hZcBXYQzWSb2vGpHnu0AtHaB8Hr7w0xo7KlCj4w9z0B668pyWp
lxKGP/LYKYzFX1qlfFqxuFixPnZUT/ailJuv3oQUGbhxDJonCjg4hU1so6MYwikA+KF0bJ6frIrk
ICsVlmxFQgC+aoLgzG+YRBfHjlr0yViRdXeDd11DGUcz/HkabqMQJDmxNgefdhdr54/fhCXWkE3h
VCmwEk8lPCcWqGtWUDkn+jwKJp9i4kd0nbxTi6/O3kEtpnfDgR4zWut6BiAa3Mnzfk+2xTMSLa3l
WtlVJ8/Ea+HYkithWSVDK+6aYL8vV+DaFGurNeYl32ekkfxdEZDMs4YJEQY4fOl8NPboyecAmVDz
VDoxZLgEmZi/Na3qwy3DZjTjUaoQbCMK8htx66jEWc8wFMr6g9KknL9nOQbLzeCC0hZIe6uSh1Yc
8qwjvfX3RCtYCRB7k0wXJfdhvbOGsixzJ0IFmiWb7/m/8Zr6TUHo/bY9N4iYrNMCDIiTdcB3nR5R
DC6G/RjauhrYxIEAhTSFJdwp5Cl1idnJ7bba3NxpOh7+UwzMLX4yKCo5QHpbu2ffBoms9XbiTnFh
DeY6qq07umnXmGOA9gbY7JZYde6McEDVzqSzbx0L3aDnO99fkwmmdVGNn8vItw4FRKIO583a4Ryg
ltjE30KDOwTFreOtDzywqrpwH4Tb+7b3lKxhZ+DfXzlhxAT7jNvrbkMbtF61yEeT8bIPwzcmQNWc
xOh4AcccXtaRKLqgCc+HJPM9F+U0RcGlDAiufRvl+H9OYa+mWwhX3zOpJ2xg/yIGCpZPKmqa5vfk
NIJ31SkHGxd0ZLvz7hPNuBvLPhPDsh6Qo5iL+vnc8ZEc00eoAOl/2ThW3ANklvf+eYyDpQvf3dLD
0JxWVCmEuVPruGaNErKLb4dJDN8rR0mSWd3aJKdAqFUhv56Mbc7l7rXbPZnkGGANa9T6HB0jl3dN
EM1LtK0OW5DX9nu2deT48GYsnrv8HYlad/AoBjAL4akeqf140sk4t30GDGo191HQWv6vyIzUd9JL
pIfTMAXUL6QTH2Jl40/HeHcjQz8p7/sodAAiOlsY/9aK57UrPA5MTlrEjMndAeo/3qBX0LDW0h3G
B+lObXsbccXC4Gz/4+g8tiNFgij6RZyDN9vyVfJq2d5wJHU3HhJIQ/L1c2t2s1GPVAWZES/eu8GE
Y9jgHTAZD9NqvEPcI8ee2mBhOSKpmGAq3gOnKYYTwmTm+CftWRF4r5PmwP0pk2Ao3/sGdFeACbVe
Yrlh2LjOWJhYN9Vv9NzEWIJqiTFo8dAx9pFGVPDpHc0sL3OQoU7tDQuYxG0vPWI2QJGaZN7OQFGr
pz5lOt1v2nQZcBozB2w31pmq7GuCEjgXKPJOWZXQAoFkH8KpDo2/h9AfB/ohjVS/nslVi/6bVART
Dv6KwHkSLKW3t16Kg7rcCaegSevMovJn4tqSDQMGqSLfkBDG1Tz4rLO+aUlzN8yJ1iIqiIjmznKc
KFv/RGs8yksoc+gTjo4VY5JkzMSv1S2z6aN08BKEnGtNJi5MgaSDDslUbJjIfIQ5zU3D51TuytQw
46TWGePtUqRNc6RDFzGmp6hrf1rIYeVjDOWi+4dVciz/Bea6hnMzS3jk2NpxsFlKtModiWuNEclN
koPBzvGLLkKDrXTxRrChrc8Kb+rwEGNCKJ9aj7TVYa3DpD8bW0tqoBXkU3sOKmqpZZOQJSTYma6R
y9wYf92X7iWXEmw9Sc2jzSw6fWiFdGoS4zKz+lhGrlcMu1ozIDgR3mQSn18Xrd24qon7/dhN3l/b
t23zhDc/mjXGVN69S4eJ61L7qKPU54SAPwaVpfkP1nRlnE2rsFHvRqxgSbqLc5GIb3dp8tWebFEk
6i3qAVj0m9KH5LQpwJQAdWGQg3qf6qKJYPdGKU3W4i9xshu7QuuDYN46fnYTCjuZSNdb3vFZ6J6E
BfeP9xLgq+FmcsJqmHZ9iOfsXvg2ZdRlPbc4utDAsMCEwjgISF6TH7j9OVg1ijkjqnR0mCtqycjz
0Pr11S3GXDRgiu4u/tnzl6k+5hRM6jQk1Pg1JWDdOJ8r+gZ2VtI12XuoBogNWzTJXC4blYR1+4e6
vsCtC2+WViViCJvf2kAmI1gOFNZn5j4q2NYYtqm4GJz2jwWuK/tWYPwCUuFwXe+G1InDH+6XkbOR
ZBls1bxCxdYlGIBqE4xRPh6qrPLHe8KWTrVPpRXhnzxxEz1vQ7cLzaEG11VTk2BaXvgFi3j6QrFi
z28I6qreek6IDLQhb0cC10atj7m7qBwoAipljOG4WkKSm3st2Bud93N0LZcL8eokesFpH6mq7g5y
kkn5T+YcZ9hEi6U1L4SuU3ssfFAEONTlUkAYp0D0rskx4ow4BGlJfE8E/bdd+9y4O9Fqagk1aV6Q
mHsgeQF0b+pbHDZkuWt9NQVMiaq6UzUoF+MJyzVgNMi5CexLKFlVd51PxOKGMDF8Byepbb1QRJLe
+g1MZJqOY0T67CSzpR0kT7Jwll+AJRjbHYSdUWNspIkWHXuqnnLHIlTfswfHYCs+NmlBl8tXbaJj
F6kYCyXuJT8gTTYvOa74wRbE60zut9Etn/tq79VSBuIQSq2zb5KonFg7N5WSZShF5dsXwcLaTyxg
4acIvYVbTOAoqm5rFaEA7vGWwmOIfOWVN57fO8S+eM7rCdOIRHjasWaoXW9lOfnzO+XnPL77hhA2
a365qsxt6zrEPinEkmlnFZHx9szz3s/pzlJVkaXVCReoQwulZfriNgQs0uPoNKrAMprXK7uk2h5I
eCqyZT6MzWzlLz/opDE4Sk3Zh0wcBJbNMyEv5c+nmbRfLeEUrWp48BLe7B5tf155hMUEeuEXxnun
fFzpme3vBluK8xWBllu+m4Idi+eBg7VasZe6XvbFxzrYo51iTFBEJpe62LmdkAseuzGlj3Z1aNcf
gGXkmyjWdOjzpiYZxnAmYGXlBJtISrp+nsNRO+MG8kXoZIwcsWZze3PhxuPtCrN4nvZojMnQY2qY
dRzswmhhXH0KKcXrV5YpDNjJsThEy59sLSb7gw7gyh+mdbH/rMitJv9K1Rj/r7uMs242TELD1r9r
sU+beZ+7ve6Po1vNvN+zyXSSckkVRkY7bxngSGwTnJ5EWlpXVu2xReQHxuCTZD8NjmbHVCJa678P
hfb0DUzTUT43vUij+2l08v55Yq5af4wDfq5DadZM3LuM4OJN4IQ1S3do7auvCMU/P0d4prlHuEW9
nWbvdbV1y5Btih5zn/B1RfSPn11LzQrzJOiv/wKD7dtF2zSYrr5Jy3qtiSuEKecQ6LC7yQt3bd+j
qI2yZ4JspPbpkxu/33mCE/mU5XXsnUZkrXCfDJxAN5LnYjxCewqw9wgXanBaspBiZxeS5hf4Ha65
ogVWepCoUnrhULJjGDxixlnDU+zFGaInvBul5HFKM8wyzLrNSnwnskl10TxgcbwjOZB0Z2ZRo78C
ng6Rc1SxVs6+Y2ITSe5cLGTjjnUdJZ6vIUqd6RtKTNeqrSkYDVPVjw6lqDBevzi7leHV/63aQggZ
k29N+nLD4kfWKm2waAbOXxNQjgjWQcb5csQ7aar7aCRvw2bqNSgPRTsX0UmG17Qy8Al6i8u8rCS7
SKcP6upJjYlf3/GtuZau2OsEPgBTjP6Z/HUfHvrV6STFR7cS/R+IraV31GC996iJytlpTwjfJSTA
yaruZD3G/aEcFxUJ7COZG39RqpeAxMj+0pLNXdxvmWuz65IeVCnnkwYiWniicSwt2zDEzz7v8FsW
4Lor0hu6vs2WsuppzvtGBp8OAlX4NDYcWOdyYa5x02MAJhnInaXhkzSet5v7OC0REOuiry+K8WgN
pGjlMGNv2oiwDSRmLA8rP5g96TK203GGcTW/TLhGrufbECTxW2dp3/+CS0jFq4r7lgRX7i8Jmbue
uekbKRoXfkmMgfZND1kwHcaqz4ZPfAKW7pni3q1+jHC1eMLt6FDIkUvkNcZy4esnx4IuZnjmlesO
j2XbPaWduvpWvNGj/J9SRUxSx61xkk02jPkY35ZDi6N+KvByHFZZa3W0wF2qfQjqIoLMMGG6uG2K
BOEuC5el+zWEocgeRLMycjRS8bealOrN27GCTZkPU/LxCmqfiLP32NXoTJcWQbzZR3z2WbZtliIL
j0WSTp/zFQFAsDOz+Ed04JmvVEnwjRdkPqZMEXqTe6SeZu/fbSKI//3O07BCkMfsJ6j5fYYN9dsK
k8BQseGYbSjsY2ycmNVy0oMYJITz2QIzlS/Mo2T/yqCYoehmUHNp7rAfmPX6P0Y3HUxG3MTvJTJ2
5WW9nR68ciqaZG+zwUN5zmXAbhA8rARZdO8GJNlHX9p77s2BSZQjCXXgsRyaWZMzzsqQnqBuornD
NBzgHagRtqr7PAtHZ0sKVE5fi51XccKsPVTboorBHqSUO9iLqsJAAGXZjIqidLMgyDNdGbN0me7C
Mmiz10UMGVbeUKRuuOH4Kkf6Dx9CzwZtbIkIwKQjv3JKtHRXEXxLX9eefD35yirnWNtXXs3qpCka
JCHyYUwcUmVR4fXrbnDzNg3vC8+n8jg34ci65XgcfCseMd6oMnqmsQpYN80i1SR8qTM3MOdlaiFO
Gz7fmUCwzRKEproKDlDxXP+p7fpKPkUW2ftVQkzwPtyUyechB0/S3hAgBuCqXT2k+SYuozwGqJCI
9N4o2XSXppoHcqFFFaZzdSxtaFh9OAWg9mt8ubbEXjtcl4wyEPfrjtY+6tta/h4yJfgwSs+7mDRz
qgdicIJWcBooZXY9SZD+6GjBVHiDI5Fk3y4uSqb/jOtK6AQd1ouSZEczJbStZAnyad0z9kU+TTHu
04c5VRxOe0hOOntA1O2qE6cNYygEP8dPPwdB1fthp9FHNuTTw+xP+hBJjOivF74qx1Iub5aYafoG
/iK6MnOgxOVXpvWqz5rEabiruafGelsVPYJmwtYl/7nNsSfJbdLXxfopAWBAgmMp1IBJAad3zqMV
hL3S+2zEWIobsETo3oMIwirXuTqdH1dGUYj+OFUyfGeOAnSZ2AKHOTyKtjr5lZRdeXeF3Uz7dlot
9qWZNqx/aBAF3OqsrnVZRSFBErDfKS0HjEkYNmOVFpfYaHq/e2EyMgrY7COp/tEJE5HcMuq52q36
uG6XX5PxAIEdWKLu9Td0/db9u85jNgbs7ptK3zn44dIoNgSpgU90XRk87Ajp5vapFaXbPYN1SWNz
TtYgFO2FqIms70nl1IeB5rv5i4COwsSsCuedJHsKQsT31ItnYkX7KqT5WUiFcV8Wq3lGl0iTozsM
1Z+ywIS6WZdIBQmyqzs73Wbl+AoOjsrW95CX4k+uATWxMgio2IaWMrhpwmUy/yjvvcci7CummKrM
vF2kyCiRehr9h2VGozq0Tl42ZwfJ6dC1tgyIZy7zk/auXg7cyjr57aGpDvBFDCAZ7EK4KQ0p5frX
BGKwvy+5hZtvTZjT9ejKs1IjOvlzYF45Z5M02LjxENu3SVsqjA2tktceBqS5qxfVV+v9LAglElNc
J731Jm+m8Qn1tSNgSsHCZUJAWGjLEceSvxAsx2yNV/4wc8UDxEiKOXni4nG/27bE9k3SJ7iYKCmH
IxZnGnMNEMznGR3oaLeq8Ym9lwS/csSeinl60NnV3zGo6/9qvwd6n+CNesGtE+BugHvqf8xdyl6N
dsBsdoqUGJtLnfaBB+486/x9P8+1uq2wL45PETvQgndctzJ8L7pQ+Q95iphx47CRdLqpcBrAhmnj
zp/ekTDD6AwVq72IeVzQ2+M+yzDcwHU9ZnkJOZc/1mnOdZvnEidqMcTBN/a8fnK3Uw0O7owRJ6kP
ZbAS2Io9N3Pu56rVqN2dpePZMOdN17eyiTpzh3sIEoT5Hw8PWLt8DPGHjpu0ldl6yTonlp8Ot2Uq
KRcRNVFV+pL/BwtvPIXPDcqWxnfCfI6Zgh4LnkDelafGRWtFZhxkVfWIsFmXLHu+uCXryEVglWCm
N7Rd1myjcG3wfAFhQyHFm5v3+j1AMA2xnKXo914zO+ENZVTs3hQY8NSNQwYqxBzaDI16D6NodC5u
hjUf+T1afKxv2aynk4+IH3052QgEjo0JkTnLpiFqKrKhecBpuvRUXEHS7L1oomCgrjGcKikeLsgu
oGMajO5xxjlVefzLdDW4kutuCcU+bfslPrSo1OEvH/QhycGaVKvYYQ6RXzTNi9mldOGkSGtjfy1O
XcuD8k0AYqnAH3nvj2YdrsmM+JHt4Vrv264ozH5m7lg/mtxkwc7lRi/vbWuvCQRT/64I6dwX+BGJ
4Xl4nvdxG9nnscZYfRs4YLhuFo5IhlrN5F9aAkyUyBQdSOVrQk7qCZGOCCecJjc4jj5xadzmKOaP
U9Dk55YjjzySwhr/wN1TzZuUgyw9XT0v4QbGhPB4ElLSYqGKY1JNkEzkA47ZJvgxQCUK4qIh+30c
7Kx2IsmlxxmnMYC0coRMHLY4SibAgLKP0MQEVS8bSeZ6smbPrl02EhQu7T4nowmh0G7ryZUafIXj
ZNTXg/eP87TFkTSSnOv6S1HhYA2PpMdKJq+oYet+XmwRImv63Xe6WF/M2yUdh08gnqSHq0R16XW5
oXQyHlIUDCJipFsFbkZR6gtbF1u+9NyfM3yQUZ/EoNuH0hlOK3AW+wS5gwgVvfVsX22JrxgeTV+H
9mEYmuDfGATDX4KgbnTMorS4D3JKzH1dKaoqt6dHoVWmJcQTPrMPmShYJT8ivKv6UFBsnZOiAhkt
c6eFOrFWAb8bKIWrZt3FsjnkGFee8cLXJLaIDt8CDhyIjGPU9g78HcEz+a7+y/P8pjrVfDndoZ2m
CE0BLiN7ZSlSnAv/+HKonWStfolo+T/HRTl2yV02wO7gHDDypWnlxUVXihlWmPInaGP9knDC/Th+
mNrbapTJdC8Hd3zlL5rDz6JrZvUdlUhAiNqy6U9epafhXLYTk9FxEEW+Z34MFKXIZsIIniUBz1Rk
aPYCxAS+87Lq1JOPj92eHKRp+CVe2xS3PFr9N8uL2/iwTlX+rJACg50Iqa73sDpxLI74QhVyQVSm
Oxjp+KkLVopgYZlm1+2/bCOjYsvDTVVU0RqOe5/9C81307egpBC28rklFd1Hfu3vXKbKONMzzJTE
zMZWxydYxAXUjbSmLCRCIHiR7J7VYoPYMokZu92i0ch/O1UolrM/wgl5dN0it1c2FBtV8W+LNoHU
MHoUmOuIi3VTuzMTuE1G2K7eq6ZysJ0Bg4vuCyaMf9HrnOiPgmf6Mc1eVf9iDoz9I2HcfM98EFJs
uhr/zKyMW74YXeucUDnTP0hP7SVz4HQRxQhLQXo9SZ4KevH6EM8GIguhTw/YMjzgDmoAq5+37QS8
DjoLCWrMs4Q0HgKirciA+VhBHGhWJuzcq8Lfaqb84yuB0emYI3pbSqwGpgZoQuHe58By6vOQRbiK
86BYo8uY8fozh/fSh8LV/bCVC/OVC4qhbqmoBHA+PXh4GwUXzY5spxQQCKy597Fk6u0A+MvDK5Um
vwztmDhMPDD/HBCqV/zAAPA2x5DqHrIm7/JjOafuuRPtGN4iWRKqnJsr64XWqnxpkHwg/dEt+FvQ
q+nRMmBE3o9aj9i3w87Cu7FPxgeXjcjtlv1f/R/Dg8NMVrPyO0bFY1MEA3aHLSUdg9uNV/VejCIi
hdw1fdKwuFhnc3KiEmAwqk3j4jNjfMQyK7NOz5wGOHjXqpyXHQCjFYMlk+cgO1o5rvd9wg5qmZuw
PcbXiXjM0CY5xouY4bRmBAKqm4EdXWFw6PmimhNjkIImmV7L24/OHCXTJRXILt6bJ5xIjnsShSVe
AOIl3W+jYq++bWYyu0eqtk6ycTXO/1gmbDe58lJxlKaGcReQNvgoMYMzKKVnfouBedD6UT6xFCPm
nnBOiz9J+aVb8jNHKs213xV1xFGILE8OvGhin1eM2jm8KaAXuvsVoct+wT9hqP/NALInP+3mXdmC
GRS5yx5UsrhpgUliTG9cfjLpXpi8CW6aZOTIwBrCCV49ecp2jDO9svIKDERDmS/WYl4uiu6tnbP1
NMyeKj5ad82BKfpQkfShmmw/Ea/AnrtTJoZCMfueF2z8QGf3cHUV06QRm8gB7y0zI8dxYAmlHu8b
1uuJ9UnETBsS0lxfK576RaqPavHaBTTQsDS7AExYtmfuD6t3Mj7MHJ6Qi0sGczppllXep7ZKll3S
Wc0GmVKryntm94hu/izjODJByFMBuQfCjBe845xi58HepzUazv6UwJeS/ZB9jkxesj2SHCp41Qpf
nUQnyYaneaEupM+i9Ce1sB4+OONteQtpYtrBCLMp0xS1nCs+SoSRLu2bd/wZ1R+/idk0zS0aWeYP
o3mgh1/6lxbS3L9ZEfojjCxamAM+Cww31dzPTbcbK4ORmFiQLW5D/J/IObWB8+F3+HPOPhR5YCdV
Z9ujabIlOthhau2vymdDKIPULBWXEZppiUHIz8djOnUR8VqBrLupV3y0aMFQXxskSSYaJ2HKBRNW
ClGiwD9fHzDs0G0mZmmfYqexYldJvxGHpfQVFJS24e4s0syou0XU4iJ41gmYJatz7MR1e57qR/cp
H2sn3ddBpG7XcfUwf6+82TctdlJi0sOoznVA/n5X+KrB9W8rvKB57jEC3bDsS+AulMl8u5A8p4Na
nem2L0aCc72mYHuZGNCXR1/TyGwSG9XR704Ss9o0CP5/uGKLx3Qmdn8kL1Y/OcYJgR9ch0XoztMy
YWZiBu9sgHcwmzLeEv1O4mtMhWeFzp1oIYiVkXjpznpj+ThBJeDntS7eZ7bHmR1hCq/9jc6ugg1u
wPUelJEstqhHCSZTlDtgXG2EbzxL/BAnryRXdPBIYYttarXzO54duWCt8GjhVA3Hjay9/F6sJqV1
ZTTgSIpZ2sbKOBLlXUWv7LEW8HUZEgn5wwvwWsEuNr9jlNXqoa3dQpFTdkAacmR2k3wcpskn6U7Y
qD6WbkwdqxxNBoFNXj1zhJXdItMykx1YMvDRZOy66jgNgVB3I5WuOo2NKb51zSGMsuouL4XVJtgr
u8JwqpjejTsEIWoaGNruuG1ZAXMCF65R68tavWRFFcWHLjBGHUxtxp8yo9C+NsXyua+dSBAJdUjY
0T8E4HTwzhoCxGv43uLsb/dNY4Nms5Q1D3HYcvFv6OTNR1aIpN+1fR/UO0gPmlmX8NNjvw4VKUBR
3XaFbV8lnAmckX3f/MZdWLQ3AgLum+cDz7mBWRQ8Medv3+DqrEzz/GK+pKlWxMox4uB7W60hQZkv
a9De409L/zJRLZJzCOvNXPDXDeN9Fkf9Wc0CIymUiOyVtDUodd2SpcZ5VQt7H3YFufqqYQRXal0H
e4YKao+l0BIKG1WLpMPWJ3FldeU4eqEXZX9jrTtrDiH9vD7UImLykPtQuA+CDQX5FvJEdmlyjCw7
womNOTU6iM9gEeWxb7UkcWDKDLu2oTi5J1DZuftqsA5RbsHyChJwONF9PLbHiuQ4MhdeOzq/1Tac
PU3ixgdoZOurl9e+c1cODKuu4POJICJ4AF7gHEi2kdUn81eXR9YKnSX3bVznzjOjKaZH6RJN8uLG
YzCfl7Fop0OF+9vZ1E6W/V7GHP5ES8UHcnfxyWDF81K4JyKRdL9Zz0DkZWzSiKG7syTRBwnzOuX2
mDFMuA2s5t2sEi8f8I1bfExxYBPmhmvS991O5PC0QY0XUn16fka7scnnUr5qloCh/Xpy2inpJNVz
e3UIb2SfOeNDM7E06ihbthOeyYE69ihrN4ENpkeMO+vY0M/OM9rFdsVoR+PIgqvpVum0739mMAcP
RtJ13+YToNihp3FAuS1D4OAbOddxf4vCD00MuJ0ecU24HP7GEnvcDetaPzVh0v7k/I2/5ppmh2A/
HySipdYvQEHlhODYrsx/EwtqH9I54wERYQIPRJ8ghRei6XdVsqbiFFs8WxxrTeZdpiRLLstsg7co
rbp79hVD0/GwtL2Vrg+GK0x8+KSImMsvS/kE9IVU+XyHa5KZebHg4CSJrrxh55VOn3ythvUYF9YN
puWxmunJ6TLRhncCaB3JYQcUIiwUjptaksfY+iFE100CA+eV2S1fcG37nHOh1Is8pL2Lmx8jYOzi
seyqdw1it9xzAkZ3hqB9sx1NywDbVMwgjnhRKTyhGIZUtZsyQsY+Lj3K8z6j7rd3cGLJv4V8oOoi
E8crnmMmUf55SRixnEgQ1J8t2yiiNw957azQ4nO2frDi/o5HK1hvHKH0dzUycdx0JTXedg26qrxA
n546/A6m+RaR0zx2s9tgwot9kHF8d/Q7TWKX4NaPXEJCdC2oI+TCjP0EnCz/1b7lZEzGQsVfqkYs
2+Jn1OO+roEdbp2u6Zsdizel2UFz76K9Qop56cguRafKiGZmbFwV7RNytUnexwTV8a11Sz99MpLX
ZtfQKcqLqCfnc3b8Nj4mVBfBxVvRkbeMjdJyy8qDnMxEFa7P2tBLboEmEpntDZazzZiOi0a3szN2
aQG7Pdlgfm7tO84jz7/Fe+svZwAm7t+hqbLw4kep736QX1XPg2xzc5mrTidEIDxvBvCKL/eRtqTN
XwR5hHyr8akv+wke7POCE3Bg2qDmc1Yjt/8aIPKyVyNQ0bHpZwDglPYQlogj1JgiPnGoxdFdCmq3
2ugUrycbxNiycGoyTJck7eqsOcxuih8sYzKzDQFD76GMs35TVaETPE6GjYK3ufXxhkICVMuWARiK
Ymey5am0BQu8qNql3tqgij6bZfKGYjsUXmc2ncg7XNkRnDvsKWNJsod6AATilAd/wwG14M7FdPUO
Ya92jzkziYSv3JfPkeF+2sXl4K8sEhG1/BMBQ2PKlyHKAKPlw953UJ7x1cyVh6qyzkO0q2omzLfl
iKbnR50KPxI5quA7pfA8z2xEQAFkI03zA98nmLfUOAOxgiQEsrzkMrugMnh09GsnbivJeskdMbgc
rupAQ7Ut2ezARLOep88+9EpG9cMURSSHk/E7a3qgENMaThXDKInZH37v+sfJA5oHONDhn7UjnXFX
GGWZb6VNjvw/0M2Ms/Lp0uiChw0rPKjUQO9iGNBT69Cw9hoaHdjNhGa9Ddv5gb0qaDXMbItkGzXG
Qi6d2ek4YTmfICM1LBahwxqukEF8UCecEDl6mMIs4VXw9pg6iXjesqe2HxFvPP+VYj0GvR/0kMSa
BhJLUEZq43Mj/fMshnJouNPww4aAgi0VdBOcwjkS3cbVuXwk5am4uLkbS0CRqXkxOEx+YLxDZ8gq
bSxdgwsPzA00LufIRsvJoy5ecFwCG96OcJqeZpyr2ARbmCmbEbNQsIMBqT7LZoUh2iBasVsl7OL6
rloTUBmJcGABOpEePtaZWfvVWZQAkzLdc7tadeSJAcAD48B5GrHL5NRq9XgJsswlRhk5fo+6qsJ/
QeaiaDhB0B4q2zjfWOsxeEVTVj+oRTCUz0F3CYTfdnrDZAEQNqnZO4YM6s/bRlzlYo+IwzUeAi90
lwWL/yb80v01d3ro98yi8V43qvP5JrRe/qCRdK8Rwb8IBBdTmo3fBYptO4gmQKgg7XVg3+KIWGq3
fg7N2H6vsV9CD2U+w2K8LiTFlkuZI9o1cYx4jqy68YK0ey4NvtVNa/Da8qfp+MfCUD3xpcV2W0Lt
GMm9VZVzcMtYsAvcXn22XVOKx7ETfkGgs0JrwOUmWWBiM8C7bIdd261HZ/ai+nh85NZsARJGBYC0
zvYssY8xXL91LkhtCshhfVddjP+PN7Mrt4mO04fK09QINNmKIKTv2HajPB9/KGTNAb5OTqjukJN0
Sbfsb+48moMa8Rvfv3jTs79+wQyoEwKaGKcLZoXQ5CNd/ru2xjDqV3f5lSRNBL4NnxUVHJ835VqB
7Gl79nqEg3LItVlyyS4rNB5GP1lg68LnTTdXp+WRPTN9RqZ2IsxeI4RU25r3+QzPLh0vXJXRvCnh
WJCPLVOsrYaIy6fxG4P/HeTrk258Rkptn6c/LeFZmCUxQd9DIuL0zbMdmnlL+fqMvMl/YmK9bqyp
Zl5MRyqR7Nchge0xQ9lb936at09V4ZVfQl1Jg3HDSK0fA4DIk5h5uqDf5Pex15EfpnDgRuGD4Ja2
eUYdnRTZMmyX6tqFdH1PgdT68VDsBx3M6H11NeKjYE/YK8ZSBu3EX67Ra5tNZ+3hCtlJPAZ/ndUp
/rL6Z/IZ4qf+OY+79V1zDqptNrfJx7I4U8m8qapeCQObj7aL/JTYV6geUuBI7nYIDKw97XJrbSq6
2F/Z7OVot7GCFcT0mn4/qHGro0HgQCRH1USXOpmH98wiaF1yPrwfHIRwQ4DH0d2vTZlcEhys1aEd
oCEw/5dq36s8eYgj66j9HHXlrd8tHMnBktclbI5IPGjqjx9b8bocCGNkzoalSX63BxbJbFEzoUCC
ZvDL/oGYFnQVC/MmFS0m2EXRBFSVOZT3xysTDzNfuETzqVJz/tR0ARgMHWC53C2wioftMEgDhWqq
3LDdmMD3eVhcE15ImDlfGcpTRvm9NPd8loysZ9Y/npl68ReQ/SnUoWd9E+3VvIibgVpi2KVZgMv8
ut76V5AzRxs3THc8ykXI/ITbCU6TTUH76bzboHRywAkCxtZ7jTEqOaQzdH5iQMgl02M74YrdsEKJ
t7dfRyATDJiL9KaIqvQbazt+72CYxn9GYzpgJ8hgJEs+JSDPn9WDhBJuOk9M6f2VBoARjcdqwO+G
Oh1g4sfM0ftHA8tbfbTY/yfCx6xUWCARYVpioUxenbBVC2QE/AtasvXVpcr9SCKLPH+wNJDRCTwq
00yGafCGGWJz5YxlupwYNRO1GvRkTzWbEGrwmk3Jtq6MDHZUBuNXNcVTuk9LrwWqPMblt+Bg+qIW
ZUfXIIespLmmzNwtvSShOiFN/skyEa/5tivHRA4XSrggPaMBC/K1GY5aPv4pmlR4q7mIur/s47E0
tHL2++sOqOnaxYBt6+gmRKay34mHV2yHHltERMuYxhx90Ze3QYfjeHst5kD0twshNIv/nwRnO831
dq2QG1RbemT8g9x8MY4OKao90S+3FqB5BireZ488H+7QGRxDMFr1+BwRsBhjUj0Jyz0qvBYElwvk
mbNap+m1cWt+jv0TVjxUC1rIJmmd9CvLoVhRlREv2PTYrZtHUzQzK1iavPlOUFuzk0pk+upMqbFY
DWOSNEE3qH+jDcmHddAi+WIcULxshKah38PlS6djNo/DC47FKdooZTIwFX3SsRynmJbkVbLN8MXA
6sZHEGSzPXlLAMe6YIuOPWYEqcU+Gnq328lEBveMe5TkKEByTTdktZrxxnhTJb8LJqzuXwerus8t
MbfwdQh6H02wxI+FQWx9F5Vh4lwHrjDn/zg6syVHcS2KfhERIEDAq41nO+exXoisoZkngRDw9Xf5
vnV0dHVl2iCdYe+12zKsMYCDSmurLXOsvPrRrDrHIW4y/MXUFEuK/Xbj4PWzrsTJ8HIhkA7+TnoE
+cevYlXXvFndCBDL4LNJTorevwwh6ktSlPKk2Iye35ElBcVpEI/k3FMGdgD/VwCcmUQE55ZlgfrD
mGXLxi0DxoUqpJ53nV0lCkq3KF3zyNGS1f98dtzq6DGzJelDM9DfQA1Km1f87O3y4hRyeVlQrzKl
mqeQF7yV0Ap5VnMDBX4txOvK4D3jGo+m7B2WczR/ZkMxtVfbGYW4ZcR+c9zR/wBPwCqQXDQyPvKM
aqxwu0DiTMJtXP5/91SoR4YIBYSjrihV3BHbTanqs1zZMGZPhsdQq2U59lWrLlzvXDV47cz0l2kY
eUY+0iP0BkuCtkw3Qr2nS9EEN1P6kR/bmp/4s9JF633hInWC5wCWK582amQmrpCx0A0RhaUfOcRb
SmvsnehCybqw90br9EA1ngfbygh27Dx+ut3UiHiHH+TgzEDhGiF3TBbD3A5ID9DItJqn/h2jFOCL
NFSJfmAb0Pq7VjNe/9Yr70jFdwa3d4+cocqf4YuxHPGkrj7QS/ZyM/aLecwGA9GoWacVdSj81uDo
Vn43X9jn9uKjHbp1ii1fSaJJWHnj4TaJ7RT/sSeY3ZPCbjE+DSTedR+tK3lMGKMw8fARY/PQ/zWs
dJESBTVKjNUZAuihGpk9kZgGpQ5NCZajDfB5D9cMm6PuMiiXtqtG5OM9k0ahwncXOBd+V1QYyXco
ZGa/wDKcwH25iX0GQqOCB434ZLhWbGoPjD2aBgE+uoUTrhKgPavDQPI38E2fRQ6aZ2Gd8smSxRsF
Ixp5QPyVsqdtXeBheQsD1Xhv+L9c8IGM4HDvoYG0tgPACsyCWJBt2OYwA95yZBDyQLlvH1FFVOEb
ez9CuBwklXncyUU8GZr95egDO7gakzpvSVQGj4OFUWBX6iY/+43N2I11RQpOJa8plqKRR5/0jqm6
zv3dTCI1a7Pn2mKNfh6x3uDlxSmCzWBaoPGgKByt04ocMsPBaMMifHSHVE0/7jqY5YENEipN0rxz
91fpsLD95p0q/B0aT9QedCo+V7iukG/+IiUezWXApIHwtipQU01A/YIhlCI3wBCxCTzu5rNgvtXf
mpbFfdt1yXjrIytCDGgD3Qswo0VYUxWbe8wHYKSziFXwiE7q5rpR/4a+qfmhhw2Sn4hf80cHA8PM
UoiSJUq+Nv9hcUPzDrpSsD6a5znLTnObZs8IsNc0HsEdDFsN1hVaCZuDG4NexU6Obymvtr0o7seR
j5Fr21u1iP3C6+uXZOkGZ++tNX3qOCNbBZdi1oXALzt49MPaD/dl1DAo8MOMJUQzzeA7krqPYo99
Ek9dnps2nriPrQ+faa78GkfrPcVsg4+itQ5ewFXhNXzCG4IgRHiraOwmJjpuy7Wu8BYJStaoswpC
X+YVg/FY5mwmVc8yLVyC+ToKIqkp00CXE7oR1bpbcS6E7a2tbPW+9Kq749tWx34qGBRbNwUS3XuC
lF96B83brg7hwhv30QrKq83owJcDMhdN5aEY/eg7y8LgX4h6mIJgjaa/ZS1rwh0G3Ym7GLB5VaOs
SdskbKdBidPMH/S1yDmWfHKuXoNKikgvk1GM9Li0jgnDS1zXxJNkJ6fzgQkhjsBBuuakLRxy3Bc/
AZqF5fXONFgeI/SmoE179rm7esnTfCsRFRaHyu5zsj3r/k8VVXZLn211aCYJNXWPKcVau/PR91/7
iI1+zFDdNswTO2FAquL0RuJcVo/T0vssjyCj2B8QcKDQQaemBZyCWqzXeS2A8zpu1OljLYeu3y82
83Z0Ob2otiS8OtaxxLdNg+4WMLmgDoxySxajrfZ2gMEpTtiAPfvUkRBEYR0PA7pVnfMcLlazfHr/
T5cp+jnHZSvIebuhrp9PVEJedhOi7b7oTOvhIBzpA0EYNED2VGRDjEOrw5ADMW3vysbsrYBQkA25
ucu8r4dI5ac6Z8gI+cSJGHby0rSbUZpgPiSsluoHhwphvfi+nPzdmATinuuRT0V7FH7mPSV68rpv
PycymrCQZdAHFrnBR0JqGPS1ilUnjuwQCBsgeeIJcmGNhnZJiPe2CaioPNlLyu0oS2X37C1OdfJk
lVtgbd1h3TsMx7onOa3DvwjJK9uLZQmd+jK06RJrcWdfM11a48liTn9hUMtmw2rxNjxN4PgJusFr
8VSJsMv3DgXHPbmkLbyvHr08xvM5t34c18baxpLHq3cI8bSbbydgE9WRzcP6soq0j+aDwInkUWBj
zxd8HcZlKe+ulnVBzYQ0pK4TSs1UWqxgYejh+FRlsec4sZ4QL3bOth1xWUfE+ZWy3oXSC6Ztk7FN
QFitXDpT3ehfyxCWF39Go7WNGLtHB6ld2UNLguUjKSUDKtztUkvFDY4TIDjRTDszsn7JRWAa8MRs
Q1aQAyurTJlFyF4bOZfWZ4b88KJ0FcxbCR9n2YfMiQzFB5IBKkoqYUBG6/i54geq96jwQCKPGiQR
0uH2mQPOfiUSJFmfVR9Q4LHWbBtqpRm7WdXdmcu+X1tAEKrxi6Q69BwOEiLEsE3yniCC+8UeURR8
hzMDDHRRwj22dVg/Or3X/rTNnRay9jCS+yha3GthDVz+4ypmOEpFa1/qzln079rOo+7Zxru4p2Du
6OkXXzZvTlf76Tlgx12dbQZlBy93FWqKuRH2c8fmELmHI8WP59yflDwUhqC/1m/hnrghDs8F2KHZ
SaJIEioT7TATd5y0i9cuhepNMiRhQawP3Ox1mafEi2uUEEE88y2Uuzs71eOIJ7tzTwe1NNz0oype
1GJP9sHTJG5uoF8wZGGlBj5jEjYeHYK4tZUc2CNLdoZDmgT+IZkYWrMHGdz1xcvU/JdkC/mvpyS6
QoHM0CYIkqoPgwqm9R0dOdWG78zJX6W7dLwpx0qeOHAgYqFZHsGIuaBaN+5IlX/6fybIl20WLkjk
7yoRf8YgJefZ7vGS7CCTc3LWXdZYP9aAqVcIVYaPZZb7H/g8WvubvWoTvpiGcxIVJVehTXLy2vlb
x7fX8dudJ9tiYXRXPcRZ1ocJQhBcyxtDB4A4vs46dcoB8QZvyHM8UFjsQxnzrx52b9hRCmBg4eCU
ikoNdVz7Lrx0m38BPtXHpwO1qjkbJ0hNjMm/uqLyG9IbX1H1jZuzJGRj6IKJeId2uOkBhCdM226a
LqOTkSK3ydw65YXmK29+UuZC8svrhkHQODQlkVyMXJGp0xPxtWi+Xyo8EFoeZ09N5nYISuCK7w9M
zIiH5ReYgyjkDLCT6aRUODfHKkCqu/cAc6pzRoXnH23XT24VneT65HUreo8hWOeUgJBMpCe6YITY
G5sdZXLu77nbT8gJ1vVg535nP2oX6HgNHI29BqE6JUbmXlOlNvy2WB/LSPjPjVuq890fu+7a+4IA
UIb7JAFX/RMLs7R4QiCFUJgM8Rjzn3PGESzZv7Vhmg5v5WSG6c9o1UMzovlSwfLShlll7ZSZ7w+6
EJLWgUrqLRUlUdAbw4P0wzLOEt93cYO7g36YuE+OyXV0ijqatRtB4fK8EmXhXxFWMhUMecXHT4aY
ujpElWvN22yIRhgwixpisCnVuBsYWnCbhncH7LaSnpx/liQZ4BHz+M7juo2C1bxbgLvdRx+MF5tn
AqUZ98fdYuF/v/dsNwTtqn9gliiHfUtTgQAjq2jc0TKW88+4NJrBourMn8J0yfLkT3OPb3ucIoJy
OG9xtfnGn56ZpDgO0ru7tIorJ3uAeRnUTOAYqLHHJ0RrK/zFNM8kdA7VIZvYJW4NmSFnux4l+RZm
5BQt86JrUfy3wePdjUu7RCCjt5GzU1tPDRlky8Z3B6JVxl5M7t42OMEhfhH+HhvfSl/J/BDOGXFv
wK+h06neKwgCb3MPUH8LMT0gL2WeMrZy8xSkwb7OHetMchJyFVHA4tmxBaWa6sbQ6bcFWZ4YcApU
TQRyFIVTL1CDU1vFK/AcuXeZuv22o2JJWEdEwwPjoLsuE/psnGLEXvk0Zvh8eD6oQEymwYExsKib
PQMYtutQxe+kM0Fw5DYYYYu7fTcrkmfczsQMdduntMCKve2TgU4BcbsiB+EeCbw4AOa24WhN9tkB
3/4n6Grdvo+YvsUj215bbHuZOqg+ARTekByWFwVdcd2uBZ4yUtHqwpwJ1iv+OQCB0n0K6uziBipP
QR64/fzeFL2FsnmMrEtBipK85ra7Ruc899sKQJY3/4tEp/NPjrLpuY7yoD0TwINNdhOwIHsuIme+
k4ltwyQxnJCPuqRYklw+dzQXBu0ZgyiHMsfRI+ZZVp3jLmmz9gv/4Vo98m02zRn7HMFsSw7+7MQO
ET8Bj7m7/C0oebgztBxqFqb4nLahYIQdc9Gwmre6xJDL3RBBREGdVD5pIyWS9g7rfbhxNLaqEFCu
jb42b88V8GjwPUzDjkFP5ATsQIZZsUYGVe5WB1T4iigwOLIllPN7NQb4TwagDUflqTLdomK/h04S
fNO+jCnSHRmZ2noNZ1yVHG8s+54YH3jPVstc4CnlEyIfPUsY8Xh4Vw+BVaBP7dh4/bQ1GcObziiN
rCDw5oO11PmNfbLwDgUnyNnYs8lQhQDffIg8X5OUwgFcuNhe/bB5xDNrHyQpNiAq20YN+yVDy//K
ujJ9Izm16Y5NGVoHU4+kj9h9qM5lyLzxeWbdWfzgkNdw7UK55n9VYZGACgeUB58Fqdt/Tqg1zoHV
24RkzhjWp95K66tZMeRuZlW6cI0DPPXbEMNzd140NGy2YJFf7QNtzUB2FuIa+DcGqI7D7xlbZDow
lZjYppGj4qePE8i7+QzFBwB7Bt3zP2CHGhkTe70Xvv+M3y8M8mBXulAIkBKMlf6sqqTFSh2wMxSE
EjOBZN/S7LgOlXcYuXUw5YwGma1aKsCjuCz0tW7YVT3ZCgMUswusw0Sg5u3O9AWcQRYgK+Uv2F5S
LM2QrLvEGFC5PiOZ4OpBL33KJjLrtl2WlZ9jHRbuPiRnPidOffUfl8ZBQYBFqfcxKt6h2yurnGf0
Myw4mOm6KCEKJ/qF/wjWDQyRsX9oGYoHGyQ13S8YdBmTp+RONiwo5ViMTZhnLFkVBPQVtHgbf4GQ
8BwZGxmhsIvuuaUqs480CuLTH7TDergIzTFH170+zTbCLORnyLAxUq/2BcERQWOz6sLoJUMWoHar
KBRj4VH8x0TU0N7x5P2lpDZnNKKIj23OYqgok7L/u+ueSZwkRtE997LTzyEoI39rWQblD8K0qP1e
CPq607B7Mol0Wf11hhzx+pbKLtxDa/GSNx0O2dkBaVn9w7rkwpvD+SoQ8ZEBDYDQMJknodud7emg
QU/MHx7NrP03cdw+P4ZInRgK4l0Gke80b1PiI51ZvTzF+pv2ZH/GrMum8QILI4Qkj5Not0Lfx6XQ
eMvrAAOESivKluib7L8AuI4ABAjUpMkeCFVYeKUXF91RZgUiB1M55yQv5shIL0mYF/8NgUReJoGe
QZQjuMjBn3DP1sS3TlEUTCp9ndU6Xc3CsnjbEtmabO2xXohIxGP2KLhrhje/CZN2M/Rjkx+ayfKg
QURz+sBKjV9cKE2YXuO04hKNMAA3KlmxCxjEq5xTU6Z+U2HrlL/YY+6+UZrMw2NQAfo46sHqD62H
Qf9ALMG9MrRYtJ/6ui+Ps0Lcv12qYMXPlzrqAkh2/o2wp64IjKDSelhy7SVxNrQhrGKN9D0Gfujj
RJVwDtDXE9lwtFW4pMQPeAlZfE5dJv8xLuLIABOio5iO2fpBEk33mLU26MbE83T9US7JyprJx7X+
Sl8PKtUKaBm3KCSQjQEGEUci8/Syl2sru7OpMr+9UurN/IfC8v+DrDcCqxpEcEiiMATtJWuktylO
+v5EfiCGuQXOWMIonQ/sIxxz9w3MesiGWGKpAkmTClAbBRrBFQOGOjLd6MavNOyCQF5cyuTlu1ln
ZZ1mojdvg6xxITFp9D4kIha5zQePaC3wBSvwQGO1A+o/mXXoAcm+hAFgRwqBDVkf3sFEJcS+Ap79
26CIIzuCPM9g0alCi3uUgQcB1h4Y6LGoo2kXU0lr6ES6tPA5zPruGLLDnaf65RGKkPAQxkbDve/C
Sb0ThZtMe/AG5MIgvofD3U52qDaEycIg5cLVV+Ir7ywrhLn0JstswWdyizVmjaBVHJlFfU6GDCdq
GLRoOyZYGA/CQOh32LlojRbagG+tWpbJHTpijnVUSTYafmKqNgntTESm8jC+QLMii4Ke1MKxZovu
rAYj1dWmGb6DFcfAHBy76R94TbP1spST96uwSrp2UjmG9VoWi/0zEETUbZO1C94HUzZ05dj4SSLl
JM22WKfrhQU/7cAOXKN8pzlOyU0oXKsnUcSOHubSHsPbUBkuaIgZzntm+uiBSXWZc+dlFXPyxphr
I1rCoECmTHu1QkW7lSbPH2fHhOm2bxXZelahm+zMxVM+1rStRD86QRTeZsasuLTd0f2vALxxcIKl
RKofDXSKCCXlGQLmzGEhkuyJy8w2GxbZ0tmZNUd+mbVw5gRKGB6nvre+cPKLP2HVE6eJSbk/EP9T
/euE1f5uRsLSECHBt3HpZIuigTKbOk8+eZXAhTxhocKErUczLBamFNvBGZGgJ87AWjdxR5JaW6a3
14nwNrHlpQYANXYrSr5NwMO7xOm6+HrbeQB7YsdY5b5lkOdu6y53vWe26KXezXZJ+lSQTirZrSto
b4SqVt3dKBpI+cNmGaWvPDANSYdML+mi3GT8kGVLKWYXxEjh9o4QjDoTL8WuCdGjx4APMIkPGHz/
eWIK30vKWtKYQZj9himJWkTMZtG3zrSi/3TZ+O0CVWmfkaHF4gRm+/hJhAdsJomM8dHuMgTrZDOj
2IGq9VmT/RRtcV0Ajcg57X02VdN49utwtuOSiOV7P+pPT4vHsPs4oK8bT2bIwxdoBswNPKYWET+6
JmE45zMnXwmSzoZACrr8JkrITMQMmoXHsPcDpDwCw+WJbHB0yPDHBNF+REZ+uPQQ1m/kxQlILqPU
bfZNmj67U4CcmrndF0IfBD++j6Nyx+QpY8meVl4zfPptEq0nujU9QRVtI1DqYbLaR8xX1Iua9D/7
DkzyqxeSN5bHRQe0KRlesxP2trTedyRktg+susIL5F2fh07i14G20MKZXsmpqS41VDbnkKj/89jn
MARK2k6XZSQTaxetiacOuQfR4xcCffFoZorC2CECQ2+FAtpF9bXA2dgiAMkIJ5lNF1Rq042jVx6w
CE54IH3LEVxenlORO+Cuz5NwA6a/pRmea9BtTIxHH/vWh2+TA/BTQ6eQlwiuLByxKEi10z2FmYec
OuZvaxaL67p0GF0w83RZhnIhGvBHYUXU8QpigAc7n5jtO4hrXqEpmHZvgOU+U1h67W5c5+bSDZU9
xb7jYVtvVwqSL9qiLD2wNZgYhZdiOEcuwLyYYsONdtUoh/dm0bQHXWYbgENL7h/bgJnzTigh/+IP
1hyOmutj0zWN+CwmEV6GKC++wpZQiw2RLJp8PCX7n1bZdNR9S7wC0bcoZjY+CzI6HGf0nyY85KTj
Be0Q7kY1NC1+x7Y8uYhs9HFp29k7MJ4hKYgSksXtXCKyPpDQ0H6vZHZaX7a9kK1uAcSr6GeS6Uha
6fwU4e9FYGH1ZftjWSh0txHEA2pY2SIlJHTPYvSRqdr9BcF2LU8jAQK3AbbKvBHJMv4H0KKQ8eq5
OGVXiZn7SO6EkTumZ219nsx6dy3AXkLNSupbxHoPDztaN3/4Ezip/zvrelzeoTVWK8464p6zqcEm
gUG1yk5Z41jPGNsVfrQQycWVPIbEvlCfJ6igF9Eb/9ASmpWeCOWtYtiSyDW2QI+S+hhFsEguxl0g
0IAiQMjmMdDe0tHU2YXN7fKc5DykR5ycC3ezzEj4VD5XKJI+EDp7KnvkcWtgev8VRxwxnXWqM3eH
8wgHAUJVY2IAfCQvAVWjc8kH5ucQ0F2d5btgrO5qYRBFy3xvIbCWQChR61c0aeOfLLsa8j9lWeJO
tGolCFsBv4+Wb0P9iC54w58Dsbdnw1oqJy7wcrg7YqHI25OtR0Nb086tMCBwBpIUxf84xlOFWh82
xLij2o/+aWSk4/EuChjZwdEubHzafuY4qko/U7dhpPkoWcMkr+TDYbGEzxjh2eQlQQhzWaqhc/9R
hazFfuKC+teSffPdjYRmn6KwB2RlWNCsCBsEWxOewCY646xQZ1II0uTc9YPzOkay5rVkW+HsK6xU
5kxWxPwfKcz2n4YpUHV/Yapwh+9GsgQdw26NlQ2RGy2hNTxAajPWu5hwQSVLzpSBeWPp0iinOZIt
pmOlfqthy9i3JGWW/bcriQc4LEgS+UwhWHlfPID4LrYDkuvkmPHli99KjrZzWnLUfMy3utmqjkHg
2iW+VeH9RxPdo92f+YrOySxJjo0txxvRR3pM4f5afkEBHvLuEY6QDMo+Ab/CS2wh5U2OzsJDeU4w
uuLmEIhHOZEE9PnEt70uILmVqI+tTBjl6ljMgGKhpoA4YRPnWj7XmHa5hOwks+StA8dsXbjzsnWX
RsDWdxA3pHxxnJ69M06XKd/bEz/xA+poxFlm8NVJWpZ0T2vgV8zkPIlLawLS5dLLWH6/T/ugeuA5
TUg0m5jSAzwuYc8EYy13OWAsj4+UZfJ8tjNEeMyI/TB4r7E3wIirVOCyIG71l5134qdHOxO9DRgT
AeGzIDxHZtCk68oieOGct0g0WwyjVrAEzXXqPII3+7VGpg+8JjoOLKnIsXdG96JBBs8HSkya7c4K
Q6aLWFrq2A9nz98jMQiqT7dg9XHKDCX5W5ShOt/oMc3kjWgJRNDQpGWOuqCoZfbKSNaneS8ZFMjD
2EPtZrRb35kUkQ+aFVR6wO4mXlOLnhXJPCmmrwisvPphBVGV75mkJb+bFj4pdkXkaPt6JBNzWzuG
hRQtErl9c9DNX9Y6zV9ZYKR17Pwu8G7M1LDxIaUsYwWf5G+jOw85oyxc790MjmNtamzdBm2hZNC0
olUoN8tkY5cvtJ7NriboJiLHyuuao9euUbgDz0lAC1iuDlP4RBbSOdVl+EZcbffAQI2FSXQX6ccQ
1IeKMCCU1tw7nfsdFMS2byiiFyChiY+AkcQvej/g+4TuhHbi/6Kk4JwZGuqzg1gYY2wSZA4IbitC
jQ515BE2j+MT9qkYffOEIjus3gOGefcgYS0u/FqLy3mJiCQukwjkpusC7Y2qbqm+I5zrC8iBLp+s
Fzk0iF9yDXUF2y8qjg8IvhK2IFYedPgG0YDcKV0M+SUh2RlpruVl5WXpjNd8r5L0vh9+KJX8dL7o
A+enGdioHrGnp9G+dQf3YQzpavCAZ6m1nUooF2duoRUcJYUhf6cjG+ulAF7F0Gbt+nV8Na3dlmjC
NQiCswZYJvfaZzB2Zl+hl59MlNPXHW0Ke8asE9PIJLFjuA2ZxyDHqdPshK06sEACdwHa0DGd7Iul
bBluZzIIu6usJiwkEYM5xsq5lzaGCDROVLgWoOiyrVOq8OG+i0HLVOQ1qEkN4WuD3De4FCJJSRIH
cYMYngxxOmUkUhBf7z1NO61BcZjDuvB2ZODwSskB6gsoxVZOr0yfQ2BDS8SJD8/EMts5RcmGAjby
uNvaMU3+pKKaoudOcR9fy3mVfD6SPxs9FlIvwxuJeKp4lqh27pod7STUEqTlYGdmxXlqAGHB5gPV
h9m+WHIJ4gqX8j6YI0ETAbW4Q+yXJ8mhlRnI/o0z8zndxYPrqP2Yc3DlkQmm0fum/Z2fbek2DmTa
HHcCYzN5tlkvWbT2lodcPijFKxncK4ldpoLkscPLWPOwc9huiNbq2oOWfR+8e1FOr8mKct3jy8b7
0AMBGhGDs79hJ2XY7eeBCN45dNGIYyWWvGUq0IQigt76NUyB+JvBl0NtxAEKmDRiiIT4wrY/M8ax
BFOiIySg3O78X3Nekl1NgUI+PL0ncZNJRxwPsBMu0Se0QeR5uU7jPvaL9MlVA+dMFdkOAafbpk/W
KcSHrgBAiDLK7d2C2OkefSJ9+7BCbH1j/cx2pUFpXR4kgw7EYen/g5Gh+OEV0UrYZ28WUQGPXpLR
rGrqG9aGIzmlo5q9X2hTwJewR8N0uIRM60Gv9n51iWrl711GF4S79JWcYwpKwXlLIh16c1nMrOK0
Rv7FqdRBasczwUiaSzvZgtlI/+Wj3RO72E79NyG/7l+dk8WXVkn+m84IzgXKxL/pokh4cDCNn/A0
4bMnhrywfnM6I/BPBh7CHaUjAaCV5QQIzSpwhNe29QDUea7um2M+o5VFGge5/CGjCf9VM8Eq4kAF
xZvdeY+znqPqURWzuAaBLuftonyXpJglgOsYLZbtHns5e7A/WBIyKYcDkXNEoOB8pXsf5Z6N65pD
WNcUP1W1FNSn9UDVBfZvNQ1+zJquEmwRskCY9k35HHRiym9arOUfZ209Z1fXGB40v5lFM7Slq19/
lwvKwkO9ut28RbNKAHeq6RTPDgPBYdsETtFtrFK2CCGa2v5UU2k+e6cP+n0dGifaqcKx3EubRskX
z8TUHwCb+unnVLm054E1MDYPgkXe6oVOIw5RARIWPXcpYU99Ihbu3US8RaEhoq6LxnX6UPjZyM+N
fPvaknNSx5BLyAdlHObOcet42Uez2Pix3BJuBgYkto5RPEd3p5g9D0N9w3HSUuc2DVqexVnsi734
RFZ3WFGhZYSpttHAFTUV4ZuNFdB+mTBm5Rdi0rrmF8P0EVC0yjBQLTyJc1K90A+nX/D4GLlh0GLS
pYMk9bZ+aluYE9MaDXAdDwQPIL1rJWC5rcpaa7yuTaC77UI3lL9Ofq84xObAj+II4RnOwonhH5wz
nCoz4mPVJ5XHoa5tjHSDpfkZ78oTrCqMXWFD8YBPzpAemnbADttVpCoAUQfW1LHc6NOCiVrR4erp
O8PIssmlRv5rrNBBNN6x4iuu1eA6rX3IiDUx6w0bcsaatrfw36sn0eW9s6cf69qPpbFX8rtctxuj
fZknA8ZymWFaHiSm55e68zQfLKg5KBRIjzX2S1bc0XJWK+LG/UxoTn3rw0bKa5GPnI8XJ/Va8lXQ
bxM7Ereccx4ghM7XB5b1Wv9mOzX7Xwl70+JDZTUKZ4JQgCdsnYFo27hQ3dpcbUb4aMxq5rpww8Jk
hB/VB9jlJwbr1cFp+OOvWYULCuYaCwzku532rXOhmV4fVrvO8qe+QsG5YQzQ8x/VxmRQ7VICBFDC
T+o6OnM1fxdpK4hhsxaP4Aa7arZR5w0XEmm89dUGPOeeu6mCFmU5yxRgkVRI8HIKU0JESahg8tDI
hSLY6+EyHQxLhT90RQbHQBk4SM8oLdFXcUk3YIFSOEL0V+BEz4pFq94m2hUrXTOM7dgB+QkaQdqm
iccWZXEcCWIXXuxi6Tq16SURuje1cHEhAhshON1YSkj9Ugh3aG4IDpbhwzf0xEw8yzSNfWvGS+gi
zwVmItvxTwK1OH0YsmS8No5Wb4i/7fro9sLgBMIiYjNGaAm1WVzqw6oRTIhap7HZD+X9eC1mDRi5
MsmMAqWf7oiwFnLUd1OgmcUcVIa/S94vs4M0KiviWShEN2MGWQyBqh2BROeL8YKD20dovXPYvPK4
ROvAEo5asdqi4yISFXYzHqUojwhd5B6kaGMrY7rb3Aqa96aHLk3g7oyisCSAJTqVo6fDL4dh7meL
HhglDNKcW1YV+fpgTZNd/4I5ovInIhA4Cdj7mxWRuKqi4FXTvfUx8AXz0w4WhXzrU5kcUcknXyiG
uxP4MrT4qOVsXnqarOtU92gbx3uhRrgjc6g31hB9cIGwi9vARpLpbE0/O/NRozYQu752RvmU8fBi
E6tAfjxYmpCHeOba+x0qRPZQR32d4Ytk5LhRTiiL2Gm6KjrzRPdPPsi/e2CD6b7Zl1Qq9iUdAmiR
YTnPfN/21viMm689agO0HMBox4vqunTVR1+vTv139cPFOvM3BPVr7vTzE/mvs321hO1/Uhl6dUWG
81zA3wTXgOJk2xVD6HzOtTcv5YHvokxZT2Mq9Jk3EnT6q8tcnRBkExQfOQtWwtZKXj7MfHei+itr
zChjKR4143tSpKnCcy8U1krYeJWz96nQqhtL6ST5xcu7utBxWfOjaOiz1I7pO+9G/rE2hCbjelJB
DRdAFMXPWELwvJ+V9EWFL8QdflL6gYhFWDHu01UyoKzUee71r4Z/rE6lzynMGco82ntr13E+Z1EB
k6HnbiHvpmgVPDNSGCFMZP79USsL+UNz5g2fNXbTM0+YQVs/hfi1SN+gPSRX3QP7m0Il/o07y/eO
QViQVJ+Buu8+K/YpHblTfOu4+xcH+VkPc3Av0I5/+oTGPyBwIDAQ+NVg9uSNiRHpRdLNDEiCemRw
FXofMCMlwW3VZLnvKPe99mCQIzmn8o4Eopwiz+hF+rh8tBmn6lhBQ892he90uEGRzF1M1qURsUp4
L3augx+Q0sVKTnY34zwa1qL8zUuufhl87+Blpe1+sVUinW4BkxgdMimIbma31n01QeIQZDsN6cfa
1/oJ7hTz7BYPBKI34qXxfbTe1PymKovMv9JyuV86n3DMONUqn89YTuqXJtLhfxk8EkMyuzAhEtkQ
VFaRjU25RTA+rx/B7InTQEqa+z+OzmNJUhyKol9EhAABYpukLe9Nb4iq6mrhPQj4+jnMdiZmojIT
pGfuPTeyXDq/aGBO27DY4So6sWaNEQhXI9iUtPLkc626JceDBaKqs4utYmrs0mWdsQWro0TPZoaI
hI1e1DAhtimbqSyP6TD73d5QmREICaKdXGHkx6T+zg3L5CTUNcKZLmWiCa8SiSO1md0RWTI6x5Gw
cuuQe5536+TWiBJkdbN7rhf281PoOMDlu8BjnV/PfhtEqcXpdCRWZVaneA42WPiMv354j/MNP1R0
SneoeQT2zF6b/iu3UzhsCqIQNmDiESZcCT3TVMctXyrkOrznFHJyZ7CvgJHFNO30T2YMEQnsUOCv
zu2EwfjfmsIOjzojrTwqFyY8IBIIxynBvOlnG3w7qjwRLm/s+6iggQJaECIBtQMsTe0aYW9grN8+
a9NrWdZhflWvuknOlq+r2yonPhsrYDtNzm5OV5cEb8msZz9hM/uc8c3pq9QH0fdG5ZBdj6Krss1Y
G9a3higJ8bN4DllUuHdjGDyW033w2ADq1lgX2oipsgfvyM/0m2tjuTm1JeT+8gLpu5w/JxwDiFpn
LyxOI/O0J5CBinjRjDalnkpbfpp4GOdbcn8I9EQ1C8EZOH9NINiANX+nEqdh/2hXP3gv1C2Bucga
XLwfz4FxSCFGSSHFvbIYhbUXexUrW0+ILONdZXuDC/asK+0Hb51T9+RxG4UIxC2Zd81xnPLCtEjT
iVEYoYkhK6SCrzwllmtioVmI7wo7kNMOPENu0ayw2GeJ2Ar1F6+UkvwRpECfUelMAaHHCHZ3Zdoz
fsDlaODjiH7BRJ3aPWT7avHBSkm6JXx4JR4YKs/5JmzI5z5KI9QVqIn4ewpgbO7HwnabD+rIKSPZ
nrPiy4Ga8QbXZCQnRFe/QTeZUyVn9w2jRvCbcCOTfWHTEeAcJ6uLuPO7EMUB0IUWOB52lbn+R389
LedZZPD7GhJB3lBqc+hjs+M2bmPBfiRoHaY0ifG9+Bpu8PoHrcr6hVnT/QPnmA/jKJY9zPUw2h0D
hEVbtg5WvJR0l/W8jpQMES4TDE0hpeAHQdH2yjcfhvOZaI5x8w/SnN8zTc78BzRVlUD8QsXV3nqp
46834AutZY+HMMBlTqYKMEB7A3F1FV0S73YAKbBDbVV+t41v+ksDsQniQeBmxXUM4MqC0ExOypMn
+K+yXYxWkxExCnyOzwa57S1E1xyz4dQFT2szELuBeD8lx3rE7cbbQC5yyhX66jbC+os93nbPAcAy
8TgnQ8ztjcaAFBXcavW+c8syu9s076+8JQTM9FmxRHBxMocF7ZKfHbvNYVjnMXldPzhckIQOsSPP
IzkprE0zOd/4YdbLS0Y0J5A2an7w9hiRiFtJQ5b59ZtVZCWNWErXTKItNvmDO5Wk78hxcgZAbIlp
/syd0wV7t7WH9cQ6N1+uFHMtNvIgmKu/qItDvoiM97v+LH3IgifcBq45bmlBy5uXW9MQZfkGAwV5
QbwIy642Dp/cjPecylX6OMkw/UNdIlgt6vKGzNpdhoJlJ2qrDe+1ppy68sOybyHzokSPj9t1Dh2m
IFrLkcOmeXVt56ViiZawG136KnKJW3eilZjO6bmgkk+OgLXEU61hce7E9isz7iyH9ITpJw8ZcdSc
qIUeDPoiU4obIVR5JnyS8ApapLU9Q/JBPpBR2n9mS4DFIeSkPU9oX/m8iNIeINT48TcwshRHjfZb
Sp64IxuQpdNyy1aDKIs48SxgmJMHuktx5L4aZ0GKN0qbLersux3oxsFaDsJxW/chWaaV2wZ/PxIh
VNUvQ+Is+BPXtL2dBNdz6DQmPCbSZjLFmrZa0f8WktRblCDdE/1Eh7UXd9GvKlu3vSZ0wBBeMKfj
De99GaDWFc0Lcg3iv1F50L90Vm5iCIXLmBzG2vPuM7aHK0BNbKRp167fNe+7prsaAR0zrPdsvJys
/+wQpvkuhqWAH5bsguCME4fNeOVOQPha2j+EWG7oZCeXU6e69HRh06EDvVyNR1YqqXPgd7WxwCdG
sXEqRnc9tMx3wn7f1exf/BNaj4HzUaQwKu0nJ8/o8trOs6zTULtLd/Kcnm/BSdkw8ChqVCOZtYjX
UXqmoNmy0Cc0gpnTXqRpHPzOa9HExEIR44H8rIWkVwHGRnll5p5XjMlq8YSccVnusgbTFc8yXNt6
nBouU6ITblmRjgxER063E9gE74vVB0Ppmb56OLUVDPoLQkp0V2kOZyHy8G+8bPawhPvZajFPVFN/
m1kUuC8jo+ZzZ83OwGxYD1SNQ+EgAST1QOMfQuUwXBmLC2OPNYajkwC2Sl/5pOBCr++VvmfWDhTI
4N4xh0DJdX6dsoEQFcqGBF6dJqHyQ+WiuA01dANymfHTYONGID64MmJYynEeW636lshMQOS1KHv3
PfNyRgxVMj6uuifyhMmDuiKKgzzGJo/1tZ1bKnxrxTieC0JB8p2vJgQTRIMtaMxCcqPoB023SlGd
gHg65oadbBI8QUMC6cuUXt2VtiC5qsax9rumdN17ZJVGRmIzL5z9MpmBHHkhXbiFoNWgtnLluUkW
sK6jR/wABVCl1JH6ZTT3DTFJh4IGPTho8BzuTa/Crj10JJvI3TQCKTjmmUPFNaV2kF1mOGm/rZ7R
3WFShLxJUOC/btWYaBM/gPMNx4WIlTMrqXS9tJOBUJhmFOy8yZJ4dbhZnT4N7HNY9AYtV/Rdg8ok
cPk1+mY653nf/+mzefDQOZH6vGV9A3ng3u7GPm1ucNS2ajr7xPP1V7lwCht1D9fph902eBJKA6AI
oVZb8tMYZ2bf2eJkjJC/Q3TsaGO+QDnlEzqEpV0m5JpAXz5jUdQn+GKleJNIxPMnqB5xdzdDxiKe
FW4/yEEgjP4WmprGmO8cFtLMFlf4C6jYcBLvWgZt2bNfBmgSAtK1Fev8hIo4o3bHvZTr3r/DSUEw
EBuAjdyykja0RLXTs2XI86nf3CxlTshdmjNQbFcHskYfV9alTXlZmQUVzM6JthvIvkG7y/HPvrxY
WNjGB1moijaKp1LG2dFJiL2E2jLCH37KS2GHG5bF6uenEOE+4ovWa8phlxNquegjDUYh2/261OEf
zyryZN/a1tq/NkS55fsCnfIdRrT5ObXizOxwwTLomeniVdSDMr6tGEg+lR2FMhvL3ly5ykW76WHn
f9KWTulmDFHtR2I0s0uAlHo5NaBr5adFt54R2oImKIsmK9Pw/ta0AFTZT/36uUqDPDfi5S4g6wrH
INqQrh/+WdNyHH/WfHbny2KT3POsFKhqUBAGThHAmryI2aSiNl2GXRk3SF1EkEJpkwlz4rsxQHly
rWDLsSwsY6STey48Tx6J67YUGRckldd3nIKxRO+pPVaTeOwFwk6wo6M8SSZtyjvDrIIRuqeJq0dn
57CLhOeOxC0tfpSLQI0jk8MZiT4JXGDVcgIdUStSDCTWjdXOznI7Vtpr/jIRnBnhxLbw8bXXTmqf
KshICPgKvO545+FBr2o4oMzP9Vdtq9A5yDmZ9bUDhWUk79Kek3j9mLmz/iYI5WZqqV4Uj0S+YFXY
N4hHZirevrDvsjTcbFV0wG9diYXviZWkKz8ad7DgezhystObWqydd5hnSC8HlMT5+CtpJGTMvjUB
m9FN3MDeHStdr0TmWMfQbSl33ORekZRuI3ZKsw4fXrFM3R1Gzyk/cBgW1T3sKInMEPCdvkk9VB0P
nU2X/R3PPUiog93LOWavjOIzwUbPpsb/8agpnE0VHBcfLtcb9o+RUdZVKCAxfyy49lDHl30jUpZv
NQsjY9jvNXsHP3d4oNIHi8P/EVzbVziPq69fJM4HNovsWdLgVLN1nr57qewO027SWEdTd759Uu1A
4bwCC0yAFAUkb+x7xGIhkVgqNuDZ3JI6K3IsklVYgSdBfYNAPNRErqWrZOuC4GXSl97uPAHSq/XN
8l2TJhycJumzJ4XTi2n5M88ontFkOoneT7JuFlLk+iX/xP7n5fuEjXOJnRE8yLdtPBA3hnnUgCaC
myC+BwfCFYGdz2afFSbCOjMAtmfqLSsNjxgTIKxyQkyTe2oyP1WPCfx9GnKco/7RR/vpPi7Ca/Q5
XgcKlNhztLPPhVfiL5tEYlsvdmVydXRIp1w4d1GZ3w4sVmCcBIFo+tPSJJJyoc/g4Z3sMvUoXzo4
lFZAlvhMn4bdYnVSKIPIhVDth9Q6oHIhNhwh5LVVfi7BQMgaiwYHI9FqU2Dz8pIrlIndwva8+cyH
YfBf/BYpLWFMnU9mkQmIxIzqzCRuj9mc7pZdMlOxsNkHGeYT/iGbi+9qXPIqwo/Xm92sYyE/c5V0
WXLN6xO4GKdzlPu4CCpO1x8euZJueyWG5laLLgZr5rNe36ms9YHrdZIsBzZjMwQogEaYD2ieGz5L
xx3+MTMGcW9YXeTi16+Q3qPVnS3QxqippSJoImcwCtGYeHNfoKsH6RjIs9vo0UWDuLBduCp9hq5n
I1W62SGFywFPjAh5WLhrEOkNjP8jD63Hn4KSbvqLAIIJIPFGjhpJSmnBqEgQLj23nzHW00BABg2W
NDz60m59H1a1i3aZofUg/AflgtgZ4e1CfMIqWifjE+DiqQ2vGGwDAFwibKEpfJ4KP3CR3gUghUx2
B8i7NupYQ2Fr2wPGYKcEv1iJQKgIpD5G6oVcBIO8XWXrdMyrLCg+mYGH07Vas3U4maojt6LUYWqO
dK4BoUkwMZNjI2zS+axewjNigoET1tjLQvLSRiC9MPkfJnTCCULPri8d+GFGqQFrMDiwQzn686Wg
zUIuypdU7ksEbcD6EC4wO8uK9AkpbcvI35tyUo9aOgiIiQM1QlVR/u8tEw5USYwyaNySiuQ6pNXO
rncXgnaZ3XjLOWAJKPZstwTaiiwJz4LA5W/OeuaNZebLm9odCLhFd/HeFsIZDwKgosE33mPvkrhJ
GC95MYIC7AiMSJs5mS7ER8W/fe0Stdx4sep/0Y943hddjt3wkyCRi3x0LoTyyrU1j8jriMQZZxf8
Qp31ZXBkxAcfOW97K6qJXWPz507WxF6Pc6nfN5j+DE4UopW/c2Xqa8QjGcS9fKWhsingqY0Kb8YF
oh3cbgpcKY7yNk+v+76rw2uoDFON3blA6KZJtXcObKmo2gKtiTMJspQHK7DqDHlnPXsrR6MJyWKx
VPJhDXW6nkuYjj3Ptl3F1xwC6KiGSQ0/CQvIF1GIme0vljSk9HZNaVxJlCCMqSgZmI/Tu+1Urmpv
N+Ongzqx+LwDFjhUopdC7n4bioD3sLjUJAcKHR8tCr1KckXyTDDdoyXP0ksfeoO4DuZi8Q6kRiSv
/SSVQh5MO3gL27x9yxTqyy+/0gzoKg/e1h4pjKuPTW5bf7Tyit8By3nFr2H3r6O1LniuyAMsI4MU
7BuaDAwAMnrZJjTxls05+aJ9wrNcOpeVVLefQvtNDesJ+jiCv2ZNSRPUxmHjl5lrznjxO0yIxCCV
huH6SKZWcl+DhFpOcVl6bcSydwu2qUVQHwKSngmg6YLqjAw5kXu7qcOWcSgqyMfBYe10HDoiq+7X
gSH/M4srEjr4fpKa05bopB27A+9EtwROL+nzNxgL7j+vTrMzmmsQ+Di70hfZjrq9ynwXNgYZPDDT
fWWJu0VPWIOJHS2fJiGn+lj6i61IXwolMXujQQQs/bR/bqs5Z07NYXTMUD9XJ5XW+l5JttznyWXw
RSRPEeJbnYiRPFh960OXkkksdm7ALPo+qUrjgyEfJe6HflDMZnRmRb6d4lEQzFuDC+OW+RJYNsqm
0QSSjqHSuH/Ih27vYPYSxWP5AZZUGx0RAbZ4Z4ioCH3rVHUxiRk5ogHu1FkieMJ1yEqa0FHroVYz
1ELAN5m7Q7WmkW1ihdpOa1xvx9bnNf6KNU63fRBb3hMSJID2Y2X0Y1uK7K+0MnFTMTFnJvc/xcsK
PXT9+bpuByLmfFSL5TLAZx8ypmqgeqsbD44FArKhF6wzcYKH5CPBO8s3quFwDYwgQI/Wr9w2fl6a
H9umHA5IOQDDEdTpZSKmYBs5YQ9EKzhJcrustRz2wm/a5Rrxu25uUK/hmZiz5JPab/EJ+Gr0y4gZ
xLsyXkIaFtaH/L2yhuY7I1j+bwaG077aUp5frA5NZsTCsbpq+UjpPsFrzuTGJovjpbb78E1zjj55
c94USME4fAUi/U68lOB2mwtJPdORFSDfsooDQgrdxjNRgDq9p8RZguMMGDr+ZoLlouwAY1achJe5
zlm0Kv1ZhVj/KvZMpDGOa3YKId9i27MKoc4UfAsby5BPT3q10HhZeXVC+l1hgn2JDoTYL+31NwOk
QcminCeFEUrtgfaUOeMz0pnWKzNOAYAulPi3qK4GfeEXdAE624ij95XwcnYeTUhzN1t5DMAbxK19
PWByTHejO2O84uat7pYuNRP+BWODLXLsau+u4Hdu1rVr30aVjx8YIeHthJbK80OgqSajcbC3ZjHV
zZ+WuRBQlJR522dlTf3fbhU488PBEJSEbiTz1XXhVP70jTWPSe1SW/63Ngsv5ejIlsULUs0TEwJo
tj60viNbxhi8GBk1PMRrjHZz51ex/rFR9uRA7dbePauURPBdDZ2HkxXpvHN0xkZVt2OrvOrY0+25
kRu0Xvcsy5j9uN8Tue52yUgWCJGv2wvcDS9Gg2w5sF3duINoKwhSopInaQ1YDE1wRbDFae1Qw0Rm
kLgrdJI4nz5bYu+mJzVsfqmwWkPAcZOSeF+0TDijrQkGkBtb9kWNYUHsS95RKPtD7FXXqM3IEoVO
Uf9k1sqQOqXUf1a1zD+wnenvGGieOVQL9zgij5CGdZgCbPCp7O7jhoIx0skEXb0eOv1JuYFXCcaT
z8aujltmRJrd3i5g3BYjwFnHvRe4ZGYRaFWUUS5BAtQSkRpNrbTkE5og9pB+SmDzTIy3eiht3/0L
XWACiC4796tIkJmcZ8/QKLs1GiCUI31wSBOoV/cuHpOcuzwV+Z0tcPXdmbTzNmQqsAQcVwor+r7w
1HqBzj7DMyxn+IqiDBt3n8425pjG5L3cO307wtFEdjic26meoaCB3rBPdohwkL+qJORogFuyT/Ag
ix1WEDU+mo4maKc6fK1Xde9l52qkb7he2qQFJN4xGNittETeIbHGLDhyji8XmgyJcnhyJ9+6MxLP
RnAWMW3QATeqO70zLU3EfdmwXviHBwdT92EMGsikxwnldapvC414wjul01r0wyELMKBSeXjDsoES
nPU95q9CjDKH8UiAwui5r1Y9IW1Nx6wLqdZSLA4T6cE99HDfHewImjbHpOtIt/xqk8K/HgdsBthQ
EBeU5EShRd7nixzbW6R5S38czVIjMUQkYzG+ty2yuASA8KTD3s4w74mtL84JD6Zuu8sXylFYDoHT
vfs5Co4Tbt2mvltwkFrYK2O40BGorip5IBwsdZiFr4xx0OEsiIxZpfKhUv4oQhKU9osot+Rqrg3n
Y3peOadRfpEsqPEqIzu6oCgZ6CxlMG1ZBH7I2YE1rohWT8yvyRp2EldwX3ZHhEZ2ebDRKD55GjPa
PihBjTNgsYrXjBAB5zZufGpYphMIUJn1d/KVOd34G/LuUjIrbyI1cPa5nfEI+YL9INm2EQ/MdgsE
dVue/MabgnNjM2xmzwXq5sy6x9F/SQBDHgnWUPrHukkQhAcYgZMzITuLyypddqK69pJxGP9yzzvp
LfAIvq8MY98G26nls7OV7U9oI3T8DI1q2zEusNNJRFt4oo8ZzvLkaFaQYFx1Wjln6WlkmBSz43uw
JEt60hot867tZ8xntOdI22nsBVOWxKaH8akcIdj4hSqjTFH6RhWaJfvJo8Nn21CStp7dJwojKxcB
qKl8hQBNbQQdEsiDUp4CYNQsDxQ/Dkengh51CwTS++0BeSw3zDRU/zLZglw4puQtkqLACi5lDkzp
0aRUwB8Nzgr/7GomRYiqKoNFPVmn3aI9a3xPEk/VV7VBYhsxa20E86O2C+/deu7FgdGl4IogwbL+
59gsCY8I2jxYqEmVMBR14X0+o4OfisuUGIZoDGdCxFAasad8dJGkfo74xtzbjmDj4WjH1BmwFhze
mSXn5zpOhLtvVIluNm2ECTAhZLvrkKH8sJJv62i70W9ZllObDT6bQ4SqVtwkL02pli/Ki2V6bEMy
nkkxMrZ3QhPnYC2yGqnKHZr0qrnVdM/ZNYEOQXbX1KyD9iGgQ5bYeEIqJj1Izl2MndgFYfQ7LhRW
RuIKXhMKraYNSRPA1dbf1Ghhhu4RUMNK+YEgAFGjZwQglQWxVckNE8bWQ+rbQde90HAY0km1rUt2
UtY6kFXRynjw3xuMLDOwixFvO/9GueH7oMKl/5uFdNNnDFOjd2ZsZ6fv3Ha29cAM3cRPUmdtf6aa
IXzQzIGLt9y1uU1Kr5fVw4xaOzlsWyD7LDy8cQfCd7sXWmsW3GyfBDElscSWHpceNSrVTk8SLUQM
q0OGJI9Mqw2FtkPekbpqNMacg++lffkDuAD+xZwE6UcLWOfSWY3FqMS3HYe8j3h6LTaxHZ+zH+YL
UGwQ6lIb/ycmkr2POkbVBBTlFvdnEE7OnY8TMSavnWd1v11e/jaH9d9DBwQRI3AGSqwEa/A1CIeA
dFa93Z3XSYwb1arFeCVCBKAscZa8AT6gQJZ2lVqv4gDLEwOwGbZkOynRAhI0RPb0yD90lA9IVrpC
zX+sKi0elyRMEgxWiYeGE3E2hGfYee9zw9WIdbLTryKBDcO83li3FmYIHE09L1SERI+iHhmbnLaU
3vQNBfbwj+wB9EkWonx2zE3q8Z9A0mDEbqWgzakD/2LQxqrsoS+O2SrjCdx78YhlEkE4YmVqEfWe
+3lW71sE+B8o/Vn3pf5siKLFj/iJysYhU4i4lYvvkUpwmBiVvw3rtvXpnXK563hIb2EfMuUs8lqN
7+BHi691dfoNvWZiK0qC0X0EKWSejBMPn8RaVv+cXubf8RLEV45jRmCPDVL93cw9jh0OsdEXk1K0
WN3Sds2BRKrQOoRlkX2EYwUqz0YR/ZniZ3u2UMsnCJ4RpOwN1sa7MiFTaxd2NYosYG/dT59TqLB5
d/JHLLfuWyhc51+epv8HOo1jEK2q7NBrj34rIGTaOemB6JHZ5+nK3vOocS7OiFHzPXvl8lqh1YSQ
RBJyu0PTCHvZgDWtOPRafI6LbAk4wkbJaiOLOdcITmGVVCofM5EjM87bNVswVrQJcrad6gWNAU2f
VeD8k/W/Tja9HxG42f1SYtXpwTFVkFK7VNA9s8oJrgdkiALHlWQ3ruqGz9qSf5PSXQRhceW7xYAB
CSTjSJ4UUlYlUK2gYMzi6cRhUP6aqZXfluG83cDhpXU1Nn77E7D0C1H1lRXhsCHT+YO2IGQdxlW2
d4Nrq2fuHO2fCesj5mFBSQs0o+J72o2cqzRxVhp0l27YrFlm0sVz1/bkVjrc14T+1qxxDzZLmH+y
H60Xg0b4vLaNcw97eaPwgG/q2aLlCRIUrvbIhJlTntJYY1ZbkkJdd8UavlbQMsZohPeA3rGuMZKk
DkgHdCHYgEN2hA8WMpr2YkrlPE3TkDy2sc1diKRwAamw6PmOJUgFwANxubtLgJhdY/5bv8VEYR4l
LnHYO3+mGWfnauO8ldM8vxmxwNOkJ2UTyha7Q6/tVjJiz1pePORPUzR23vDIoq19yfRS32YVCVo7
VDTMz7w+6B8L6JBMa3Qw/7PzDDUJuzH/5OZDUR8HQYT50bIIqY9QopNxqdp5/YPNqn1W3aSRlYjN
QzxMdlUeqZsIPee9r6dIWJRTh8pLVxOZVIHBQl4ndoz68ocsF8k39qiAUZGpvXSP1zF7Culvg4hX
rvwaXSv4CbNhyvY8CcRoNXRmTyFUIP4MG2fPgY1Cex1uxoVo1aXFwG1t8tcuXFCulJbxbnRjV84x
pHJqd0GfcYDqjnkSyUKcq7sQiNlHN88BJmWf35+qIebR4EJDMsTZAMN9bFL7gbhEzinAXfaXZqHN
Q1WzOeqXofjwRqf4APBSfQ6Di9TSFou8YfuQvcSVDzN6qBqvvExlVp6KGSrgfmbT/Ykwh+YoJsfF
3ZkVWRS1Q0bZGzg1hE4H/XlyhgbBurzHBjtdZEUXrWIk4GCgFpZeHS8jGKemoRwg+wbZlc0c/zxN
E9U/V3bwQ9x7Z6JJe91HSdP57PoWucxYQhQGoZZ9Af6h+WDhzfpTJMl0bxRmPsprx6Nom0q5btIs
hmGg54pXS6D92mExFagktQ7NnqFPnx0EsiCknT3j4F0/hhumndULQ506sN8U7y8rdr/KQZQbet6d
7vQ4RMyIpoZNOdqAA1IKuNBEH+fvHtlgYrfmhuTzvOsV+LkpIUGi7WO6Lw1eTB5Ljso7Faz6GqlM
M+/h5Gf6M+sT91+K+MnfoerqmbIXA7aMMqm/aDuKa5GaLSTA2FCM6Tq0IoBlqd7hA9vLPTPbDkoI
Gq7bZJ6d8mJnM8QT4B4lSCOnhQCarUtTn6su26SYsCrgQ7Wd0AcLRPN0DdKSzaLs0Hwys7C9u6kt
rd8RefbJ2/50uK7aYKYj9PTHX0obPTwGPlwZk7eJYPMOdmGYNe1zPpfBd9j1hluUMxA/K8yQwyIc
CX2JieiNHCU4TnozkD4KuFrB1p01x94m8JUUbccpZyISAM3t4CUYAV7aCcgkRiZLX7Ui3I5Gdm1Q
mAzlO51ZUtY7cAtDz5KUVvhg0wwRBuf0DplFhdBXFQcRw2NSZf5ZE5deZMGBYe3hAwvCGlMtEuFT
Rgidk8MU3Qk6RCsCsdu8DvAHQZOxTb9hT8xWS4iJ7k7YpnovSNDN4PDX8RvifQygsTbstQb2mPw8
OM9twgu3YM1ZbU7siu7NacrPriir5JoSQt7zBLQoxZss+casXL8CsWQO3cRSl1caFgcTekswHkhZ
KfXHblL1c0yWDgV0rr1bifMJUM/sm0+tB+5plh2y2ye2o4PD5BN2vxNO2aD1YXS9N2y8FK0rrknE
+3137/rOhIvfs9pv3nWSM3w/rv/NOIEInUV2gXhVjtmXCvFauyO95LESCcQo3HrDY0gwETPHrK4u
iNqbiUFUQDbZVnYy6Qhm570AR89ihNXx5nomsAawpaouhU62PUCfoyEcsROTbMA6lvuoTVDguu7M
c8oPWt3NoLl/NEQjYnHWNm2jZMj1W4/EdObVrYY7VZezxTaD13Xn5COOlsLtBrIQwviXR5xZDkzi
iil7Jp45G8tnvVZdtfeGfvljY8d4ZPMweBFz9hYoOOSsO5aOm5yBYLv3IFjMhThbKaK1D8VGrorB
bNh6yjUIk3n9sJE/35YzjtC9GEFu8PUJ5m+BNzVo90mkNlFL7Rnv+DLo95fZhvIl2LNStuSWV++L
0HJvbZ5GUl3SUl0TEY59iZ/Tqfdu57JCJD+LcmwghVJElukcVtrUJ9iD7DU0hy63/O6AcJtvn4Mo
eCtkyvA2QfDD0KNt3HNvbR+tKe323XcUDVw5T1lPuG1RP9JbYZ+ivFX7ChB/tk15sMq2FLV4iQpJ
YzZiJDh3OHGIdkmn6ZXkw+qZ1nv6npMsx2rUE6hjMWxooorhZblLyB0XkV5L+wTViziw3tFuQ61U
5W/I2Lu3HkZfxvW4uRtSi5ELlVaSQG7IaCvcKQ3+cayoYI8fJcNNXAzmK4Gf9b427GF3vss490Cm
XOqfW4XZ7KSpWu97NdJ8oRjP0IOZIn1zJY4GoJ2k118lvVU9oTVM0O9gpce7FVfzZ9JQbUVJ1aDg
hupoXzi7aOl7hCnF3kI9YM7YC/Qd0x7WWy6zD/iNKRdPtOSll0X4D/0Qt36quQXYfINT17X5LgtW
P0fcUv3BJmSAdWGLAIdZZ9dZe5b6U/LEoFlTcDW1tZ9xR4q7Yabn3YdVgfZsUexrLwMxpC94fPsz
aEHBnnBFAsnell0rq2wnGw/ZuMZAGngk3D3MHvdztAYIkx0xlcMlUdjej9vj4vH18hYd2GpD56AF
hWuJlrAjvcsK/PZoYYWmhSIzfIE6SDT5XLcUWIWSUCSUJAYB4RLhsKxYewEsMazNSdmmJZ8NE12y
x7rcPgWkmulja/vznz6dNzZM52AiZvcqETSg/iDgaxjrLwatEsCBgzVlZyFBfs1A38CTsQna27UV
gsy9zHOoPUKkaEU62NsA7dLa/hoacNQRvn3nfoVMhGrGM6RMTei4SGsdJIe3CjcAbZ/kZr3Yc5b2
x6r0i3e1LIm3a+BxocegYijOQ9+ERE3j7otPpHrRiDA6BGra0dz8y8YMX6QzoPC6lFbQwzWkmGHw
KI2Mz5phCSb4mZBsyETF7bpM0sIHp6fqxQ8IStljpYjDu4zz+c+YmISlUd0qe99WsaGBJfT3m9EA
VJJx7hvGSiz13EcoMk23x4OZPaR555qIFr8h2ZskKt4L7CUEcyvKnL3rWcnHKkuU4Dp19UMxVe5w
IAdKnqZAkL40e/l4S8U3pyeHpjLdSS4iwds/wt3pGWH8gILKvmxyTbdEIqvqXiC6q8dSjKwYzYpP
5eSNqEXRMne0dywTUkjfsKqY8jht9oUVtfrFcG7XUSFifBwE7dnrwZJ+YuHywvHBsZ5aTFXoVGDy
Ud4lRGNOey7MjloGBtjHlCuQfug2/C/pr6rDL+PaiDN1skVY++N0jkdPIo4k7K46KmreX5cRpN5n
aMspMTPPfsBCxIXr1duMaLGGXzWXSHdZwwdgl3DKxadJ4MQHYOGVbwiI2OE1/SAPjFQKJI25ppUr
YDK8MHFrblrGcviuiq4y5AvCQdihz2HtglSH6GWkzQ6DySzINrA/+aS69NJzjyAl4CkuF/D4DFzH
vytCq+zQd2gt9nYRLB85p/vfiuPoeQFWm0aV568HRdMJSb/W3ps7ZtW16Mk82cvaZZ3uevWfMnBR
1UCbah5AoCX3q6sk5oOxWP4xp51//+PszHbjVrJt+yuFej7EYTAi2Fzccx6ylTLVWm5kvxCWbLPv
e379HfR9caaMFHZhAxuFsrEj2UWz1pxjmlhcvrKhLA8uFdd4UwIDhG+l2mybwiX9HPKAP9CtQjiU
dNT1o7AAcV95uUJnni21Nq/smpFuTkZAFQaf5I4vDPoRu91+KIHDk//c/WD7RRWVj7KM00fEM6GN
btUteotiBNPzRoRTxyRiWrr3njz8afmuDXvbWVliGhI6QbXp+JTLfLPpO8ywQGseFfqDelOUspdf
SQzgNjkJzWZK3E1kyusAon9H36aYKoRIFJZpuOezRc1rLYyMVnDE+7kEbrQy2rcEC440vSeTL6US
gZcoVj30sdcL0EMSDV8BGmkTT44PFqmq+Cs0M1j14FuORecG3oBNUltsp13w2bLxcLrrjmeOK7SK
NREB0LQAXj7FJEeD0x9KpzsScuepHfHVsd7bRB/mr/hcLQeGhFU2A7TGsrC3wB7AKR6kB8OVE0Ag
OvD0YSpsnL2UPcf2NnQ7p8mvXI90JvuIh5/uA60YN+KGjLKEzbNtkqXuuQVaOAJcCUm4W5lU+M3l
/MAZH5/fyFbNM+aHFKJ/tkcGTg8P2CeTZKZaFnxWKLoTMUmDxnoUeUE+BaInUlkxXy3UsAGke0xE
+Qxah/jgdRhiYwfDYDH94AgKv8SEM3aruEarys4iygW+WltLTujs9TaKXNM7jdyeQM8azQh9lIqT
Dj35bzUlt1+2UvVntLt1s47BD7Chyoh0WbeRr7/Q3SbrpyssgSRPk4y+iQpMNRszcFO57nu7/rXI
iEkLGFS8AFJqjTcfeTuB6OiFSLyJcsWBbJx+uTbma9Kys5F2EFJ/dj7YHJIt3izzCoWhpSlClPVt
2Rl6WsEF916cdJh2MOGpzxO+0dp0HlvqaI6SiOSGro2+jsj2vwVE6kXbMZc5lSeOa2ST0RTTV/wO
mvCuocz5ChMVu3xQwmzKyrEC9h7MulP823BvVYZRhtqhdlADzS0uxNFmt7rmdOPXW9hIpMgXmvyR
qM+9Z2rr6Fiwx2b2waaXj8KySdBDem1mfDBtRYVGy7j6FVo54aXZrHV3dOPaemLPh4Qr8NgYr2aT
jNHtoBC/rLQGwaRMU8bXpKTgMSlzWiprDJHIkCLLJehdKsOpDu3yimxirDTG3hzGOYJ6VKGvgdEC
1cLVRIcB4pzdTzZnWjqpCCosUvZ6C3MYUlBSR6qEyPVhQig2dhldEmlR9ilLTOFMDySlcQxG9A2h
ICdipAtr175q6rw9xH4T2Juot4Z+7WqfcgRIFv42BB69ivPCf0FS1HzxEImyScV48VOLSv4AJdbz
mtgTb3ZptWDlRwi3q6gFc7rB7qa+eCb1311up/UjyjEqTFxbctWhu38ExjS+6FyWt5Y9YTuJ6OL4
W0JtlLdFcCdZMeUCQZI1ruGNsjAjrzVqZ0GSg12na/I3qKtBffXMlVYKjoHb+xOd0jj+kac5fe+8
yY078E8plDjHrA95kkNidmy32mcRUY/XHjb8o9nWybMTMiGTJgpycAMDAS0iimeETKK1lbPy0RJ/
Qewh8P6B7XoJo2RCEOjMnLCRnTQrPQVRtKI0zNkn8OnWrLgdrPwNVdFPdmgNX625LR58zYOiwphT
isgNCPeEjUnAutNgfo8znf/khBd9SMRSY40yOfXg2F3eN0U6HZa8kboNpz2MBWxeMQk4wRB/Nwvw
riKJenwMBnAHvFBz9MWbhGNvQkSF3q6kO12u2BBA5AC/rDHuCRZrUOhDCDyCKC7cwFjqyHhzhlcO
fxNZytXYHnmOnMpj4UfLqYt63KpjKgJ7CVXIXTgLzlftqcWqPGcQajh75ejiCtXdc8Qaiw0eA91d
UZusq3VnC/0A2mf8jqex/h5zYnn1Msh7HPjm8TnFb/yBDmj7DOC7fhqhmZcrSi8gd4S0uWJwkdyI
/8INh26enf62gmRaXlWmEwLbqD34gruupBV0iND6E2Rl4y2wtv/+13//7/99Hf9P8LN4KNIpKPJ/
5V32UER52/zPv9W//0VfYfl/r3/8z78dqU1TaeUhr3QoeaJF5c9fv3+I8oC/LP4rNKOwqZtUbUuZ
tbc90PzSD/uHy4M4p4OQH8Cp00HDJoSNSFbJ00FIpM1dvP9iRwCa2oXEptGzqcMd+At1hJyqjj51
z93lQfVfBgW/7qAL15wnrOXK/7gym3c5QmYvdqOj6G6lpG1YvPW82NmwuTyU/beh8I5BAwf8Y+mz
oVyi/7yG/hntyNik7SLBNjgxG9yyim6MgGPS5fH+dj9dW5DyonlVLHf58z8uTfrzLE36wbu6SKx7
mH8QanPBTJOM4GN9JmisVvF/cj9tRWWfXDJlO+7poBm5NTFxoKiYXfS8FPtYDvHybc1gDt8Z6i/3
k8XDMk0mORMn/9lLOVUc83pgzjudGgj5ypR0Pir2yvs6Oy0EDe3U9//4jjIiwwn+cS37bMSFI0p/
tbR2QxCMm6CO5z3WCmefwU3DdhN+m1xtXV0e8y8vKK8lYwnLlQgHzdMbGjrVbDOHiJ1BJWxN9EK8
Gxz0LnZMINLloZZn88dXvnyAXJctEeYoizt69gGyVVLQlQjQIwCn3iVsJTf5iJ1TYlNbR2U27xo8
SVufY+Q7r+rfLhJpuUYrbrmCyvrpRSpo1nmEt2hhvmQbOjTtClW7At7nzv/BWwP7wTGlgm/hut7p
UJAAWpu4WHMXl0Aql7bLGplUdm+FTUXxtR3+g+cniUmxbM1umjFPx0tI2gnYrYtdsLw41KsxJCjw
mqGaflx+fH+7iXiHmFvo6hLzfvb4MKNYNix6c1dSEqy/DxMC8Ecsh+G8wepi3F4e7e3XR3VfC/6R
Hq+fJU6vCzWfJROPibpUjrkzlJdsIysKaOJE6cFM53Z7eby3Vyf47qRpYlph526e3UfYCZDIrUU1
EJr6SqW22IXWXH2zqYt/uDyUWH776YewjEW/k3cRFZd19p1PQgaGxju00z7Mw7sSz039ag/I2huK
Hk5d7fuxiYPdUlzN78iqSxJ2AR0QrI9IzOzxyhocnb/zdb6dzoXWaHI9x7al5Nh/esPLfsZLCg5r
5wa+T3GbVTEJXkZbzRAfpz4gfStyIhy0fZSI68t35C8P23ZZQrTWwjJpzJ6OrYVTosXt9S5IshYN
Qe5ahxyA4o4SRcXGcgzXlwd8OxX9nmVtIbWjtHn+1aS0Nz0BbhKNSEH2LWFJz77b59c+yQUUUIzm
FgCBvxqgKb8zx4vlMzl9+GwFpEPOuWAa1O7ZtYYEy2Z5N5qYBEvTX6Gabdd0oMZ1TJzg9xn83jHL
UyR4OrdvsL6bj1UPUq+Yx+Gjgoq5zTzQ/pdvx9v773qOZk/ENsxzkOGc3n904YWM7IKtkSrCI37k
bpsgMDiG9MPvSu0+/vPhsB64LmVMZkh7+Rb/2Dm4UrHUdcraARXtniorTSwkZD1qIoFGfVulChTG
5SHfft74uNk083nzxC15tgLwMF2EsIHcYVHMOcs1xQxkM7SLXU903/zOevN7w3r6kNF7MCnzZsHE
E+bZcLOgaKQCVtWmIcRHueW4sont+EBEU466l8goPdNZAJiQvUDNevb8hkTjMUDZV6B+vHzt6s0b
5y2zmsnUzTbUcZYv/4/bzTEcj76orR2c53aPbGVKiDhqsShcHuftW8Q4vNUwPyye7vkG22zos5HM
ZO2ifAo/Zpg+j3ZK4mBWAOYmqP3l8nB/uSxJ1cqR7OopP4mzD4nOWh6EVNgJ7+Aeh3hH77BJmQ+X
R/nLi8PVsCxYzI4W+KHTm4eWPwDRZlq7Io3VxxbhFOavZBig4yJcXF0e7O0c7CloOpIv0ZEuN/N0
MLy4NDOFb+1UE4bfQ/wM310o3KiS+85otqVuR2OPcBah2OWB/3KVGlcskxLTr8XKezpwK7BZsmNb
jkVzh65UkRNgNF21bkCCfbo81l9eE8by+AyFu+x2z15H8k2xz6qe1W8KM2BVZFXHErCTK7xwGxKj
fvwPxmO1dXmMfPznK3vj2iPVSMQIdjL7V2nspgcHI8m1WyUIuqdBbf+D8SQnIu2xmgpx9hDZ1tZ2
3U4YmrGobT1rErsi8Z11shzGJoiL760oy8M5mWxYr/m42bx4rCiuOlu5ZTKF0q1ctavq2al3Jf6+
JwMVO7neS/qH6TYOMCoHMjcVhgbXlJM23p4KyUBiO6RDWb475bx5n/hJgv2Ep3irJLW70/eJnGkJ
4KLUVKiS+MivJsV3zKodLYPknbn2zevEUFy1ZTsenyhn0dOhwriegRaZajeLtLwLym7ch+RPbNu4
AWYiXP3O6/Rm2mE829WsWp7N/OOcfSoaiq5RQOTetVaNnq/JYLVT1KKg9c5k8GYgh2fJyYx1xGMf
7J69R6MLYZR+QbGXYggIQ6j1AS5reLj8tr4dhf+0Yoniszf5xM5eHmJPrTxrcQqIwpDZljq2RXMT
ftiIo/jyUG9eCofJivOxzTLheY637Iz+WIdIRFbtCK5675PL+ioTSURxPpUbgSg1f2esN28FY1kY
FimHcCpi0NOxUgf3dyErdw/LgdAxs243vm3IG1+2R2Lr/LvLl/b2LnK6tJg+OYWxn/TOXsI+ASBh
Y/zak/4+bkmUmY8gZYyry6N451el2DeShU6VjIO+RFd6elX0nqYuK5DjD8aA914i8czr62YoOnuD
JMkKenghQP6o/DrcUvpUub+3JU7vQ2Qg1V21XmLR0If2kdLAztN2nSZSA6HnHFfvRB6IbxWAvZ/o
ZuunAUXEPYRL+aD9RGFNrNLpU0kR/+gntvU0jF0LLrLD+L62eZEj2paBfgUcUnZrqsDm7UiN9Xs4
WJBuweVMxxbemdqAusRpTqqCNx+oLjErJapE7Jk7E61P26nNR8yatBHINzGKO7Po2/7GLx1sD0Wa
oDyWjQK1Farwo1+nw3f4VaiZe4eyxU3QKDSATAmQtgkMC+6Kph/aXZc5wItsXaHnE2TSFfS6MQJi
sAULsLUJ6xMP+HOaH0OHPmDfUZ3ZEjQlxKrX4zz8kJBwMdaPfI30HiRZx+up1gn0qToNl7gOFY9Z
ecCa6LK1skfdkFig4w6tBYYUPO0wEZIuu8/p7odbVHXa/ynVSKwIG4Ea0g7qz+y6LUckKG6YVWSn
Y3qqK26e6jjRsz2Mqt1gGaBGELfYmR3sF/MC6vS8HcefGShp/pwCT78VdTdNX3rfkeQEOJBkvH2D
PVlt3nkXedX+XHSWaFa+MdfU2uV26LNVvCWnVZRhT2xzAGMsLsl7yUQBsjkMYPJ1EjlgUMzRdY4e
bFu3rv/O+OefAumlbMj4IJhMqHpYy2Tzx2RCrHUxUYyPAfiOxaF1mu9+T4PWJsx6hyqz/fjO5Z6P
Z+Nq5WjsMHvBKPCss+vFHB+mM+rFQyCz0t8NIKnr3TyiPtliIZNqQ/5XNFwrixr+tdNUIEMa+n/H
kfhXb++M2tJ7R8Fq3fV+ZfrbCkUitqBKIekOiCxKvhUNjT46VuDpbovOTPwnSJlDQXIhW827aSTD
cmilrIC+efwb0372CEfQ7r+0AQ3ZrVUNVruxnYQqgpYJFvO6sVvaodkg/PusLwpcoOSXQPYnx9gG
rRDk9demhxu3g99HeG+a9FhQlp7wPXHr6kZgAADaxWTyQpxFrxCvLblVHtw6uR9aOBVXVmwlv4SK
yaymfcuRB0uyjL2HwbHKD03cB195UjgiRD/PtzEap/7W0cZMOwrP5tPQZIlJMhvpey+4YbT6jPE4
mG/aeWrk3peVU+yDIXNyF9SjsBKgQ419PUIrGh6iMc/d/YR/KV0jVJO3XiGm6Aexpfme8yWI+YTm
o6e22opagygHYrXCta0TG0qFiOt6IhSqzqznqg2qEQIE0tOSJChUvHsnhobzcYQx6izZkPasDxZn
RXCQtVcFyItjc3yy5Sx+tGyzxJFClgj25Vh6wcp0rTTb+l4l0dXUkKWeL7+JHKXOPj26F6i0lmO6
4pTJZ3D66jdhNFAAwgUQgDCpmjW4ZAxMRbt88OSOFwG2Oj77eod6wv4I53v85QVMCw9l7rOoJ0VL
m7mpkUSsWsot3dXs5NGLCTv/LihYwrfA1v1+DZauVNuIDwLRc03oDknl8TjRd49o0d7zjg/xGnA6
iY7lNAswpqRrFg+9EQzl41yB+d1pF8DP1jQHjTKkwmyAam5A+HSDoR5lQjuZmMLWtG7jEZ8c/rdb
g9jeCGJUtpgPyE8K3S9qatT81TZmVz9bhO29YAqUSGOV6JprqB0IOLvYlBMq4UlY6Z1HqKb7MyKm
rWQiwko73bV2Wgjcf2SgwUS14p0Xpl6NXMKTNLCdVKbNtxloBrmJJfq+PoQVdojnEEoT85mefELf
qor8s7lHZSDCOPB3dKaTO2UVXnNHrHjuf7VJEcT5osypuo46p5h2ccDXfeunKHG23BsKPX4kyaBp
agNNPRKbZnoclKIhbJnj7Ox01JurhPa69VgPQw4zOgQPrG3VER2Ootg/Gmy5Hw2NGyXBUDoODYuk
VU+YYWowE5/QD1vPc5355L0M8CyBtTRGFdabLG0zc2NKxIgbDPmJhiLpov2l20CEHXkLrHIr/NoK
SYIrsS+UG/C0PbBs6MzmvZmHvvPq4CKc8SfKItu2Yd0NeEyEh3aGLYv+jJW/ST6GppjpUIvYPejY
DV7BXYsPJVpKUn26xJw2FRDV55bvJ7iSWvGQY+U4lQEBYrb20oxjQiUwHut1SUbGs9/ISK9Cv4s2
LJ2y2kc4hafvedR74h7ZpzN9L71G8piENaaEBYYgtdPKHz8GnevEa8skgSKPmnlJYE/zKwDoRbih
jx/wHhOhR1KD6foxuthB5+knoFL+N2WUrbyPsIzzwGNMlzu7KbMrPRiT9RE59RTdNIPrUccp+yL6
6Msmi639kBJYew2VJkDcWketrKsN9ZgkI15qyKePsxj1T1xknQHTjyQpXNdAaVP8ejFWrn0esMxd
BZUIyVyZVN2odRyXUDLohQv1ZfB9hSbDt7NmPIauEatDOIcutkWRyJsaEd9wNZWusm9Dr3LkcSYs
U2ww7RAZgTYqgakwu6O3xQdhpT9oavXekf+WZpvqE5q6NR1M7R0iv7TcBFE4SjCQRgQnXGB8JI+g
acpvPcqEdNs0tvWKP9CSrz3c12YTovwIHg3sYZ8B3iBBye1RTvtpgDQKYD6Mjh0JwdNt7VKGoiDE
6kIomzCuqTEYbPuwQCD96Sp0aKgYTKiKZlUGcBzsIQufTb5ozC9D1n1CIW0Zv9h9SXISyYYrD5Ig
NbEaY1P8CMwQZMU7M+35rp5iFgUD25PLPGA75tmunjhakYy0aw8u8QTttpNQQq6tDk/DBiJ4wlav
aKLvaV64nxRwXPi/mVM6D66aCLL2IB/5N8aSNb1sx/Ep0dmHj/6Bg0EczqsAN/+K3WYmtzAWCvGl
Sdr4oPBe6adcJeqLq1t0+MR+pd21jcHSfafDIs6rTTRx7KXxTmWUih0nl9N1xGvhVvqB7A+DN43l
jgAB87azOf2VbZ3fk92ZeNsWaTyQ+mD0w41hNl/xzBWSLKSwhfkyfVV0CX6aFnl/K4zJ/SfQqz+A
dFn2OyefN0seP1XgezKXcvECnD79qYr+Xe0003AY7GlC17iIntE4xyWtTYgKkLvWpPaadw7ynmKn
FRTxf9ii4GZ5DlsdNlS/T7HL/vCP/abqQrpqvk2OONWzT7RD0BtDZ0Y9HjNZjkHGruvy6/dmxwmn
jnVeU7hl62maZ0fYWAGDNqrGPBjJuKRAzP6Ews2hXTuChm8EstCuNoyny6P+bqz9ubG3GZZSGTtq
STkJLcfphQZTHotwLPUh4bSSP7r1jD1rTZ2sfpUYnG0kcf3sr7jnobE1ujob92WYsZgqwJTzA0ps
ZmwXhfIvPU2EcCKu6hFI+fDymz0u5+ZlGMDSATIcBhPUXC7cG6QhlUXwWQdy+p1ew+/f++f10Im1
eN5U4qn/e5TlTq/Hwr9RDVDWoZdRq7kN/AYxE64nWtDs2yP/oUyU0axoj2Rw09PZfoWk1Q03FMhD
KNEze8o2sarPucc8uiiZwl2n49Q8mGTeGHutweaSU5BNw7GUaf8thlSVbsGlQMSeEpm/U2l4u/sD
VmVxbqMWTTv9TRWFD6AtXdwIB8QksYnEoyyKjUFotAHVmB2hiYcscg+GRT0HdNxkAUFCoJmA65dd
7TmPCXTHDD0q9P2PMbiTeBfkmpixcQBmu2Yznt7Z/K/yrk5pf73zUr+Zc6ibLcWL/19Np5Rx+jSQ
ODuJlqN7CBp3uC7Z291T4vdu6mp0fnb1AIvKSUjevvxSvx2V+i7lZmkt9V/3fCL3CDHySWHDjZSC
YNnXIC6Gq2JwevchSKc0/IiGtnVvXFIG5+fLQ/+emv58/2ioQkVwUcqwY3dM62ziIBPRoMBVZiCP
TO/GxWOAPzORrJkRHdcHo6oGMnsqqZqVaEpt3YNzbfROBRNRGkntm/0VDy+C7RD3dQ6vs9bpfsys
9HkMrLTbyBh5O+rhMv/VcI0SihYa3m+Xr2KZa04vwqOqRUvU5KVzxO+l5I/ZL2iasLPM3Dg4Ng5g
QDrfB91OP5mX9APLerCdRNjdAzfRPyc9++/UKOXb50fKMqIfDj7MTdo+qxwaoYX6kIs7KvzULurR
VmA9YwOVETCSJDi8ZaiqJ4cibMX+RTcPVj/rkQywJHO+ykAXwRZzErv0dT9nfvbiorW+xbPqFrsE
zutAfFHhkDYQmvlgbAm9cGq8HZ1rtQ+DF+obwjsUVhvgrsa2N0tX4IQJS/VDkYjGeXqc7HEXtMJu
t6Azw+BIH8yzjh0KYsBcDXmZX8uWA38MpADX3JqSGwGBKy1aGAKIVimCXn5evyuBZw/MY5mTtHMU
HZTzBRP/PZoMXALHwQ6AWUlvag+imYc76vLFnmpGfPTouGPwC36UIz5foBbt98s/4vylYcMErQFJ
BaVY9FPnTQCvIJfKx+twzGv6S9eYhnDG8HmL+ECnkNosWBDb3ChRDxh5dGESzBDhXt39459Bnx17
jWIOcBE3nE454zwPYPDC9pg4Uy3JH3GIAwN8iNzYCjOBmytqtzpIjNt+JIxq6tPinff3d3Hoz6fB
nXCQqVA8EhqdvXc269Xoe4WKwuo4AGV092GLFHbV9G7tXhPAh8M08se+uuGgWL8oUt1hituquEva
cTEgGH3lHKo0gI9W9i0GSZJH+noDvxVQwKo1ram9cuFJxDuAJSA9ZjMfv/s8Y49838I95srHRmU4
aXlovKBGwOvWVWkTUjMbe99Iunx7+Y6fF/q5XHr7y4Wy8Equ+fSOw1WXpHg6xdFw7dfRdI1+g8n4
S1gt6ViXh3rTaV/GogqCbIHnSzfxbCwI425KOHBxRJf/OgogTSs/Be+17SsQNlDy2M9GUAyKHXrs
7NPgg8lYCMZfqSv218jtGnN/+Sed79uY401L0v9Cx4oM2D47NUyUZYd6iuujYbE9Xrct+t48T6p2
bYLQx3vbRLP3zgInl//o6RtGt4ObIHm/mTzOd21MJ7Y5Vm13jBZBwtHWKb7IHrZ1fzUkrdWv8Ghl
Pdw90wiMp8nO0vK+QuAPsinFFT+HlNmePco191FINPs299L6yPnUgqAV1ALKEMS2cefYc+qDMxw4
mcx24ESbPCFP6Guv8QRyLMuJe7qrqQkOj9rRrLeczttnsrsjAxJSDhCwyqnUI45Xo3sH1KUK3nn3
3uyPuP0ouDz2XfS1OFCdvRAlaBCVB31xlGCr7jDGYfxOcGWmV4K2Jzld/mLHqHUDmjTv2vJ1rtzR
3Yk4Hqa12/COHiwampsIFUlESpQdfk6Bx0xX4ywMvEjYR657WCf1O4/wjSqMH24t6kTtLW2rN3pT
soLIegCBfHQcXuD7pmBNv0WqHW8F2cXpsUrwqi90aCx9VqrDe6NXUJc64mbHHcnukfPl8ov8l28L
oQwlb7RB7Jupep9+xzjlJhc36cjMKcvjaPeIMyGhPghR3HeVGz4Mg+c/cNyzrmutKxyLJeaeRSM7
fglq1Jjv3KK/fFmEdLqLkGXROJ/rhsYw89mapxKGJwQc6NLYKB2Rz3tVISKYTXrb74z4Zh3l9LAI
cm1EcYvM+fd398fGB1tfKkipb48S/gjoaMAR41q2kA82PEz4a6taDVbzQcT8pa0L25vyF4UvhDxJ
KvU7T+TtDeDy+RE2D4XT2fmvGRxF8nlp10cIIHZ0nc708PAUqd5+wbMQlZuGGF/j+p3X4O3cwrmX
PbvLyVBzK86+qCQm69Uy3JYpNk2aj61XiXsIyVUD6i/Cp5r48RwdRjQd93XedPmjbAeLOBjHisPP
bL3yd5bTN/sKttHMcqYH/oeP/VxAokg2D6tiTG4SznXYJiJ/TmY45aKRtD9azk2rMnCKz1Zk58MG
DB0JzwAMM/mO8OLN1p4zIV8rkFRr6ULRPD/9Phpde/Oo7fgm9tWIXTgvhmZ4xrJpeWumuYSO5eTU
rbqKGg7a2GZo4G7mXLQ3kwq69ji4davDDSKp0BdrtHeEMq6MDlCpgHmWmUBzo2CkPB/4xY1T1mQC
xxpTxYIeneof7zzmZRNysoQgwDTpXiNbVugNzGUT/sernsD2MrGeyRujADD8IWmIpjAldHMyakvp
lmtgu+LOs3pNOnkXuQYl+DnLrhtwxvK9NfS84MMESC+dn6GW0zu/6PTHmL1HY7lr1JHOlBqxZ01A
ZukUAEVFggrbKvsYl04Yik1MxwA6KzwmnDopWMOmWVUJLqG1KWIfaUZrB8/slVgGGsg3ehfJMJab
XrfJMetwFH+waOOtzay1gSYNIiVervXz6iuA7+KD0dKN3SSZ19Y3MNRAf60A6mT+igBi+TRGbdas
wm4k7kMAU7oH/YBCK+3iKbihJFkf3JBO0Jb+8OKg74WESEpGgf2c4eAkEQh+1y29bpAZbdJXwQ7J
YDl+sqi9fm57uuyblm7eq0GUq3NTNCoU67gp3Fc3yigAZACmfmT+xJSLZLuxVw6varYvPEeNe9sx
ymNaaFr4bWYBv0nYglzRYkktaLrQhGivkFPv3pS207AjgNps7myix7yjEZBdtB9weV4npVdEXKDq
p3fWaevNV8wSJ7EDaGepZLzRnGZE1yJvMcIbqy7b+HpoY0LuOI8gnwKuU8bXuLv86NBxSI6NFcf6
0AKxUDvjjuRRklepIfk36H5aa1u4LWhuWi+5/7Ofk6a/jeBXT59M8m7qF86GXbub9eCX18gSEhgl
kcj3PGdsALO2a0I2xiaBmzUaMZ1HYgR8WJlho+Am+WJyXJI6SHZGMnH5i3v7jiNbxK6zOCKoo59X
pjoxTlXQet7RGbLhZ4nCZG/PEQ0c4h4eIHhxyOwl/lDoMLn3zhwql1PP6deOyJvqNnM6NXRPWqcf
mOdMAQQmYLdD5gOMIShy0M0aWF/+4oRFHHziPJM61NU9TItAWqNPDdtI+0W7Q4Q4mYpsv7YNS3zn
5N+2MB6FM4FZJbdDHEScTPEnzgVuZa4Iz+q7cU0vzfjMm0VaFY7pLLjzK2xfG9qpLr7iue6HXaSq
BMKxCL17158lAI+KLxOKix+7d1S4lliQOiiShcRdvYxiLGhdXX4kv+/52W3BbaBouimPvdj5bZl1
jNOiNPVx7MqsYHtLf8+7E7rqtmM2k8Ejnarfw8nJk32ojexZGXzgBRlWWCjh6SaQe39WdWhHBzMM
8S4SihUbX8nzodURZxEfPSYeGzdygAFArRU5J/bTWLtVa2wL2ugspDlx6oTHZClrhnZjVe1V7QVg
d4bRs7/pLI/Ek6hGt7h1Ib02m4WTxRPULp7HNVQIdV1LEhqfkCfm8oFITau/aW1bYFUPx7lcDyIC
zY6wpIgG6H6W2FidO+f7Ogem90Trl9vK73Ie64yzw53nJPGHPHcqIt5G8pAJEsUi6n8pYjMOmGWn
api2NCRV/Ew8Loedhi/H+NRWaj7KNh9jREnEAcPT7/ixMPcmem+4NOtfUQQhf5OX2I0/X36Ob5dm
PGJs09VvacjbxSwHSW1p9h83VRGp7ofXD9Y3hNBuv089KwAtE88i5AXzMbeDFSO8jfI1Qg62sEQl
cbbJaQqGiP1IMOFDDA5EG4hpPweFHsmuxwpDT86DlmiUQ3SnA7dwrjogffK97/TtqkznSdMKZcsj
HO2eVS+i1ET023XiSKoMiSR2UrvfKVgH6evcWHn6KtwY9hyBXfMWkdYUbSd8E8O2d/iSNwvEP6gX
pkpj3U4EnIv72jHN8DGuW/kpQKq6VObJDjK+FRCxnacA7kV9o82hgpIo57B/LglSDV+rsK+38F20
78GfJ70b13bM2usG8/jkEf4bUeePs11JWmf0Ti3rL9Mkv4loIduhLcFe/HSmQmbkwpj1pqNtENdw
0LbXPUhiP7pbJg/LPELyQt/igXQglqw1Z2IdL79My8bnbE5wqEHblLMWlZ95NlWCshxdaffi2Nlm
A7YVyvttrbq2X4vUN8PtFIPmOyJxmuvdPx2Z7c9SSmEzRBfy/MAjh4E+e1PHN22WIelKQUPUBLt9
ihuYX2sAYePGoDHzcHnUN43B38Vyh4MWyi5ePPfsgltt1rLtfPcI6LWv6Yq4gSSqJk3QJ7Ei5cVz
VyEaXg9yAPtDadTQTO2GIXaZ2VpusyFLoRmO1RQDwcMRp1Ymedz9Y17mKRENxBZnKeKbvA3++f1S
tOcsOiTI1VngTl8VUwB4CqPeOKYj7MI9/VozWzkzpqkPhUbp3Ni6/yy6xe54+ZYt7+DpK7KoPplw
PM6IdIqXP/9j75wNSym2m8MbuqPlsMGF2F0pM1T2HuvCfNUmo3jnKLgcus5GdBSOYl4MykhYZk5H
xLBQjEYbRzfEK3Xjx1miGvlkdgFqPbLRRk3a0OVLfPsZIsSgqMeUanLqEmcTUTD2II9Jl7ohj70A
EWKiTdwAyhj9B7bRbkS+ry9gDLdN+ALiIW4eL4//l1u8NAFIElsKa/g9Ti+YwxYRQ7rxjlWXxwfC
qgCxsDSZj52w9C10JtDPl0cUyz08vcfoyVkY9dIwRkh8dsnK9dIyI5CRg68AbUb2ado/Rn1WN0fD
LOrqGZxl1KyTsY7QCdHZadc616H7MMCTCnZs26clAqBHY/eU9RNiD8ucMohal3/nXxY7jZ4SgyuV
Rwwc+qy8bBqDU3p2HdxUHsRaosaNPplfEb52d8ZEKWEFqXFGO5dLKIBpWN4vrqxFkdX6gvSPss2D
BblptDd2S2lqZRMvZNxBU7CjdQ2wu7kyRqlfDF8YdbTpeAg56N6sD97pbb6daLXCHGzjuWbGo0d4
+ohzYG4zBKfwphiFOMRBTEBsDxvAuIqgy4A9JIkGiLObejn5LpdvovrLw9assRyAuYl0Tc4ediZ1
nCRj7ICNH8oHvO39s3bzhp1YZedWvXLKIWDWmlvTxZ7T+v+PszPbbRvbtugXEWDfvIrqrTiWHCdO
XojElbDvNptN8uvvYM5LRAUWcgs4hYMUqiiSm7tZa84xA5vPXJoxf9fgz1sOZ6k+GYvxeUTnJtgG
dUX+fTKzXLwkqEymzwiru3HTkBBWfq1rkjMtWPcIelsJNBZtdkideuO5NI39AVJGui5RRjWbRnrK
cKo1om3fRK1UsfgIYKJpBHkBfQKMcKzSUvF8CbnTOQ2GU1mfegTQB9oulbmFv+HpIEoN7mHC1des
kHsUhC1VHXsbgObgqtNB+SaJ9RiyrVllcyX3/Yf7lxdrzW5XByMVxqal0iRF+DUfw8OTy1yVrxWv
4WzjRpMKJaox5W5qbHcNWBM51j9fePZpUPKei+K81usRRZuXw1SI9Bw7UpdyCEFGLfqIhrmnAL+g
5Z+caDreO9n95XRlcXywHHzgaJRvTJ5OlLMP74PpwcWH45AMnPS22I706jPC5d3+pzrATobng5b3
SFLZ9EG0RdGS9UTGKslqJuIm2OXuA9Aad9OzvXPm2poWbCcPgaQ/AcZGfqfSWCZ0fU7Zapp8bD6w
9dbcfUAFYHyIPDIzHsDH9e134gDL8lFxqN5eptpMv/dDTaFCqQnx860AZZvcENSH1HUNQTso+jW1
1Xsint9LxPV8OuuM2MmygtAi1RfLc6tDmzMK1Xuw+GK0g4EYQKyNNi3GS12UxWc+FbYEeRJ6nzjZ
lF8RHfbusK6zZCJwc+pJid4VRaL8N0ADvmcA/8uv49s3VMdCATP3kpbVvF4oVhS42Qlg4RRAuUkq
GR1MMrug/U6p6+xCIrM+yKizgxe9GnJ21gj34xrphEZ4N9QV1VhToo3N70SAC5I3/3UwU4Rla6PO
9JLZIHg9mFuHEutg5NWpt2RyVN0kqNdCcNQJD2bLQNkBMQHaYEqYa+LOOeR29Z0PxNg4cLkQxGss
pmYyAyei9MISTXjj/sINIlGRi3gvUrdDuGBXsbl9/25v+yEoJ6irsvN2ZwHzsqUFaK7Sk0DPT/Dh
EzbfWQAP0wukuxNxcSb2c/pF5maxqoxk/GQLCbSill55Vml9VYf3f8xtsQoFlk4WCM/dZre1ePRO
4lRAdmsKt/akSoIodQxFQlfyL2GIGMev24ju0FarsnA8xqVTfE9KzVS6Oz/jd0X56gv67Qx12Jt7
uORvKs5pOLiVDojsRMwfycK+3kMMXbM1dQmtGa1BM58sGgQfO/QlCiSn3MrO3VT3mGzifFQmBdXE
4EYoudUmdp9rksNNqHcuBNmXJlPM4MxkqESHhtxwWFezyOsJmmxt39up2zcDirUAGTtaHHql8zb2
ejBnaJtzo46bE7zJNPmWGEQAXuyod5GeJp5+NJ0xLpGQMW2jTaDft+6rLJafBWxmggQUVPwsXYTI
+wrlccI9HKpoPlO78zXQnLx4VjNZXNR4ZL3Jsin4RlIQCfJ1yQK3LsnZeImdrgQhQzwSjDzDDJyd
RjxGAi0NYI4JHzUxTXm0yjQ2fCUKBsPw1cTVlHbd4gTLITgGubudpG6F32zsVbC0FCI8N2mplXRd
g4ij9aQ32HcsCzbSY2hlhrduS8/8FshEU47toNvNRckGe96b2QSXRqIEcOlqerxvLXK8cK8hDzx0
fB5z9qLZtsTaEsmx0SZaLAcbZUCwjwaN1puV6WztEAg4AL5ab5q+2ymSz980kArmUyAECaBkPbiQ
4NAvZ8oXG60eqs7IEOiN3v9ebhZ8h003b5WtM2wnxBfXb9dCzmlhLwlPil1ocL2s3vVViGH40GSn
rL2O0MjQQDxwp6p82/3lwqwwtAwcjmLMVdcXbqNqjvuxwxMUK7jcJTTRfWNLvf6FNDtujnGtVc5e
oG8rYdz2/Q9LFvbXKSMFGeb1kHrj19DiGOVR5OlpY4MsLouOujEC52NoapAjVi2SsR8RK9k9p/Jt
w9XReCfYtNDpo41bbuT1IZ0Mwt+SE8jkKdqRjOisjdEyHx1DBCeaN6hdAYDAsAkySQIcBZzINxPN
WDlp6iCRR6B6p/hxOw3zm2b/rErXEeXr7yf+x9E25HDXiizPT4z5dsQCYpqJX2mlcE4NIe+Kj1WD
7QJ2AmPbhLX4UUCH/YrYH6O8YpSy+/z+0LqZih02ki5T2iym4+csViJKynbTtoF+UpEM8VVH2Wbq
SkD7yuQ0rwgRCIxo6OEDRNgncRtc3r/8b/HK9RSMno8SLWdhNBXomq5H2IBshI2B4p2QXPb5z3Hu
ip0ZlLLe0iUriHR0RDXLvtIIpAtxFjkxSv5YIDYV4FGJDK7R8XslwZoiMGL9JU9IvzhEQDjSFtqf
HWup//5vvp1rXQ1elkWAGoCX/xmK/niFpeFERpvwwvD4KC9Ykqwj64VkPyzsdme6RntHWn5TK8Af
7dEbdSnC0N/wFsUJVAM60QfEOTiDWRy7tHSe3awdxYqoi+4Z+AZJYnmnKB8LEgPudGVvD3I0Dg2+
H1rlKJBYKa9fEAQklHiTZ5wYtG6RHpRGqz63plri75FuiGmidYzIoqdYjXGub4gESixyE0ZSgx6c
RIMRiE6E5EI2HCoZbjgTfkStSwZHlclUnE01acZdSawGnHK8ebovkDidZd0P9AvQ/xkREY9eN6Wk
apOb+Kyqium+pZpIf4KHjfGd6URn+ZDzx8jX0RJ/iitIr6txjC1nAxKoS9YYn1rvoVCBLmE27Btv
Avof0un0S1OvgYszyynaelTVgmy9rhQnmUR1CPEXP6bR+SES/vNgaJl7ZyzdFAeZnZiZNAQ2zkxL
8hYLN51HCtK1CkVb9CRwVHpL0J02OVCVx6K7uHGM0c+anV7smR5Gq8u3MnDKvTqzwFku2t1okndp
apF7SQi5xu6DtZHQBe/eKWy5CFEd46/5BMaGlR39Yi2wicl0CwDCx8BKrb3iadF/Jb2KfayPyqbS
1RJTZPTl/U/tL9dEYwjLkEr1fP3FNSlelDIgk/cIm1fdx0PV+wGEUB8GotxrbIlWZCX1d4b8POX9
OSUxG/1WNmuQUKiRO4vSWJVUqHbdutsXNOQ/WU7gzMFscLNXjUpD5s4IWM4mv6/G7DdPJUiWltw/
pyXxxWnVbl9hEqcEV8QgT+vGIcxFGyIGqNcb95Q/N4+VO5xrM6gsGHX4QK6/6VDvZV1jJNh3mWd9
8UiUnNaVG6bFozkkLQY8hfRUksIwJrz/Pv/2aFmNOavOXRgOhtcXHrzeg4aldfuybcTakVY5bV1Y
zs0KXYdzr05y82ipPNMJn4XWc89qqRUXdmOTZivjQ24O0XpI7YR4KgCc0IF+iIqzzp2bW87TiNIB
MnCM4JgFBMJeTJVd7snOKyZ7L5C/ZTjA6jEkc9Qs4jx5qhPNJD22m+zpox2P1VGkSmWfMmwH1VOd
C4oONemC31gF9XgtckWBONAaSFhIGFGUtW4n1ldXy9TvNTPasNFHkzqZLcuEINJESzcssZ63j91C
P0vo4XAACn0oT4XwbLn34iyPXrwR12e0LcjOqvUNA84M3mKMk9r3SHiIGai6li1RRbXatdmboPg1
5qs6tPpynYO4JvgFOUGG/DIOWp/ozu6NjCA9flDJM822WHqc8AtRszis4IBVIOxNNTxgiu1r3zCJ
cl8XzLL6SbIL35DJhqRc1EZPtrF0erJyKO5rHL9AlZnHYgwL4O5O34tPTuKl5c/3X9ZfxsYsJ6V+
hvgND8jiXSmayUEsyaLDWIba9EmPEm1Vprn6Uw5i6h6zEYjW+1e8GfuoEqgmg4yiCo7qfjGteHHP
XpMgtEMqtOzR6VxNbFXdU78pcRuXm/cv9peh+L+ejYHijm3D4gsn3a2liDLGBx1gAJF1TAIrZK4A
6gMAC0pIQEjRuCqnPiWv7n0Hy/mTrobGccVj/4wqbQlptWIJPDXpCJxth4BusK4eQ60yPpiT3r+9
f5vLKjNfHBewXMSP7E/0pTQ6w+bKSVHYe84wclXrZYKtAI9lcufd/eU6kLiYMn9vViFfXs9bGvFU
Ca1vdx+GlWJ+6UnzsY65MNXu3gx5MzWjDHUoDhFyxwSpLTGpcUwoHE1ld9/FavCRDrS8QDknQC4v
qgmABkmKvif77E476HZwUs4FPMHOGi3kTSWEk3hkWdXk7Z3c0+ytM6Le3PZG0IAPpjV2ef+1La6G
2BD/GEjWWVVMCex3vfePHXSvO1DD+Rg2pT2SkqaN3fRJGeuWJrlHJNa/jcf5ai6yRpYCmol4Nxab
CDDSBfJox9rUuKmLDbUYlXAG3euOBmGFv96/tcVI4WIaYGSWcbA8CI9/n0n/uLV0tHtCeCdzQ4K9
wAQO5AKyjGK8vn+Z2yfIC6A5RftOn0UZi3uqPGtwOPYAFMjLSX7otcaOvsgOLtF+NN0geH7/cstt
6gzrmIc+wglKDRwG5vnmj9saySLrAiuxzwXTqZb4JXHIxECEtLWp16L+ljuCXfvwkGt9X3My00ci
PLwuyH4oM0tsA7IDv18ANr3vCXCcmolqaxFOcHDMCqi7zQdWketFpKeu7e78+nlq/WNHx6+fl2M6
j7Q7HfBPi8937IEROOZknxvPzp84OnoJrnATCjre4Q9TaefflI5szglplL2He59d8qqSr5WpJ82d
0u/iA59/Cz+Bs9S8/QJvZFw/yW4kjoM4wehShE6jkXtIyyDKBu2bFJHzHJHGt8H5kt3BbC2WO646
A7P5iy8OzMUSclEkLV4J2fdnVxbBfwFRWZ/AsBOriLKpIVSqN+V4+uenzjXpO8KB5UNAfHp9p0UO
tgzWgnoeeTfeoRqisXiozLIgdbcIsllXY+SpvQPqn5P05g12Vn1VqBJN69GTodiAWVD7exPsvLBf
jwU8JAbdZ8yr89lisTJWkxlkQ98MZzWdNq2TjbbP4DhIPTEtfyDL7hgMJjMROIPC2EcQ5sSdxWTZ
GmE+UpkYKLvMFfDZTnb9YFL0li0h49q5IIaEmJyqj+2dqKgnvxoyUJ+mtpAF2YC96EknGpvoJUhV
mR9JR/VU6rcRNVHyZmIrX7M0cFhZv//mftOG/nhG/EAmCozSoIDYPPNDr3+gKAVnHrW1IUfV2pQc
7c722FDmdVSNJDCquXIyxdgPB6AJXoS4rpsctLSC4+1ZdaXXbwU8JwgiUOpIWpWFkRXP5FCEzQOq
u+IwR2XJXwIthxmvagWOA2REmTdzs0oGK9F1CWUdaFt6MPiaKdrnfMijFibTWJEkk1UV+vk1ul5t
r+WjJbeDRqTBx4BGdrolCCchDK5y+/Hs1sLGD6q0UbtBExnJTZKFlnIsg5gc566b5Cf6ebGxyQgq
6HQf3zHnn46Z1zxX6e+A2ExJpP1UNMNorYuxxv5rR0HV7fUhVnfKlKrKhV+Vvc6NlznAL0SMaGUy
pmatpmN+7OrhERSymT8FOHYQFr7/rpYFxfldafNei5O5x7556diqlBLqoNlqVExkfyq8gBTEaByp
xySVlvuFmSBRTrM0ltuQOXytD7KGkRTNfBTVGz+9/3MW+05+DW0dk9XWwC/JhLuYadtSIsUvzfrS
TsFH2QzR3oPG4MuswfBZBOkvF1XxXutR4P8/LgzCam6nocRcnr0UaVZ6WlTiMnhmtAd8glKpAFnI
H+dPiTsqr4RM8YfCTvP9+5deulrmm2ZyxSwGWBAF8BJ/TJw8Y2EYo0tFCLy3bmpaLjAV4I/64MtT
326DzPgU9xoxxmoVXyTC8i+Zl+R3Jpbbhw+6kR/DPpg+AX2+689W0UnPSajdXjqHkW4Gmr5Cfz+e
EMuInWrW8fdEtSM/Q5r/+f1HsFjUeAK4QTFtsMygrDOWzcWs0sHk5KVydrVgSLaZ1UfjKSYKyFyb
0CrXWHl7jU4QmRp37ln7fVfXkxX3OntXMMciiHAXy4waw1YUXpNd5Mw9wK9v1Nns4BpVLdtIe+ZJ
lmhc8tXkDSoBI55ZTM/DYGE5a0fPSKJ1rAwJcfdKr9MR1Ttv+O7Wcai8DODoxuTnSBKE/DACGoNL
k+Qy2rWh7pGo6smA9nbVRQQHR6k+ruxqGJC6T0LTz4LI+AdyX0saZg1f4abtQZfkbqKTxqOqZFBq
4Jo44xOpVK3JgOvFh2CKzHSLYb3st1hLFYJOgzrtmk9szMon2xinbwEzYHC2yrq2d8OgEfQGy3by
tvVcR901DqpvH3EI2T6R3anO29SChyZcUasCtJ5WxuRAMC7/LrYN+wkpYn4qEppIuzH3UKyXOtHk
PCoeWHsULXWodaX3cbd2qELBVG50G84TKJf6GURw0jwVgdvmD3KwEsOf+wuwcUqrD7SCnMQ8hu0z
5EO6dQTGEOjbTrlyokB8SUFUYcRrkmn4atm59W22NLobW3bNEwC1wt51CMMSoDUiyv1I9lJsW12V
ezcn+vyzNEexTxGQQcWzDaGcpGSLt3IrCh8butspqAaJUEzovqc1ZvKfIBRSI3kQK1GxC8farL+5
iOvtpxkGPz2BklUQUJSR1ZBl7Tl4W9gRGT67OGOq97Us1A9kejpJTYNyEiblmY7lbXJGPumBeLL2
q7A1iavItDN8nlhNfgL0d58KrAif9RK3zUoHR1Wsw6KsvDXxqsBi+0wnUDxDyw1djkMSphmgHj7p
nxCoYPK7x6iOg3FnSbf8VlKlI77XnZIvWOsybz0qM5TNzoyi9vUp1MW4ozGnJq+lgWh+V01VNfoQ
TyAk0gZtPJDg6DEQoElJFqSFBj47jMaQqQfy8vofdZaHBGo5VlmNTJq9+9JgvjNOHR0rB3Z/pNRg
OdreyfcISPTEZ0LoH2gNO+ZzO+LEWakj3uV4beaePX5kIGT590Znm/MYDHopDwraKGtlKUpS7RyS
J3PQkTLNH3BattYn8N5hf5pq1WpW/RDpb9M0pnxcsvLUB6nnrpUiiY7raEWSTZ5tBhrPu9yRpvZJ
gY02hVs7jpoD+DoinLfzpoYdFQqSl0GpXLqyml2hQWkCq9wmLnyu/DEvc1kpGyvCxe5PSdqcewpq
2ZM+daO16tJcCe7UlW8nSbDhIGjYhKM3uBE+w2qF6WXH7QWEmb4GZ+hukipST6NaRi9lR2e+QjDx
rwvyrC1lSiYfZHaRm4utHCZ9WFyQ8S9pBmsiz7P4k5u45ZvnNJj1S75n7QFHf/CxaD1Cpd5fFm4X
JMtCR8mJw7FUHK+LvXZOgYnGq2GdGcyTRn/HHTojXxGjZxCrEdvmLiJnun9EhQMpf93EaRz9++KM
JQrfG+oIHsSNWM5u8gmEaBxfyBJjaySyMP3YUDE+mHlNQnGvmnvLGOO93U7OefDggittrNw5gS6O
66yPfJREMRnI51ibvfmf/3F8HhIxZJ5W5mRa5RpRrkVMoOtxEmIMXlBS286dVXFx3Pt9vblt587l
gdsWZZbjXjfRnFyQjkXnktzin5jwEK1Crf2oNkjz/30balPToUGIy5Bj7VJA3Veg+GujKC+NExbF
XimGdNiA7TNXoi5LZ0010nUfMbd8LkIl2QHVId8uYh/3QcBHf/rXcYeqaBb0ICPX55yq68ddRWAr
K7x/FynK7FvTVvUpHwPLl8ClHkhhngY/xwS6koPS3fne/vKRsxvBLkNBgf7RzU7IYX3Ohrq8GF2T
PPadoa4HaXXfB6z1qzGzONUmbXJ5/35vX7fF1odHT31LQ/6z2AJlWq2IcqySC6Ly8KmKE9Y/0ueR
pgxxtQWWQf/w/Sv+vo/FrsugFa0hBmViufm0pS3YJzSleU5jEisxIJUGdQzbjfp9yJqq7ZrRyrYT
8n1j29ZmQX5rEERe+4V5QKlOlUu+6C5sw7I+kjRrJI9UJ1iOg0Cfnvnl4I+ZVvIpWinlaHj/jQ56
3XSVjkNc+lqQjwbRxLFgF/evUxbJTQChmJ5N3h+G2euhAyS8BOLUJ8+5k2RE8TRWvScNFqB3RQfS
8eISuBXFIfCPeLjuPNVFbYLBOlfzmK/YS0A4MRYbeMJIJcGUVfZsWpHcNorKkGGPRG5JVvsFhqN9
oaTGR8MozaMSJ9rz+y91KZiZrz8XyWYxB1wLSn3XN09XVYM6K9QLX4tEppVkHjAuBA4/6dzFZypW
Jk0q1Wl2CSruT10VZdnKZWJ4ga6Uw07Jrc/v/6Sbzwl5BeXwuQ4xg+nN5cgGOFQrGQktSRpnFwPw
9B494RSA5zWtfZL2wamfxD3ez833REQsny7Vd4J7qMcvFk3UDnUAB8C81AEmqYexN/JTUOdAgcva
S/cS4Ojb+/d5s0DQ+cWEj8JChXRC++T6yUcKu4FuCMcL4fb5p6bGMe7EWrKLMvbV71/q9pHSRgOh
jFmYJRl6xPWlwjACBiu98LmKKvGllPpXGbv2Q8HBPl91QUcnUamSfz2es38l+IPjKeptrF+L9ygg
nMB8rINL3BjhA6c1BGxaXbLBC6xHG033Q12w4cM9N/Z3Sp+3j5YrI+8EbUMpjNF9fb8TTdAhzbro
uaQqsweWD9NU60X4MRCkuNxZB0E48J+7mhh1OooIbbHW8BUxdq8vhx7R5PQUOxc2HrU4g46SNfus
Kc0l6RW52fxUHYKQsBi5KmHooZZTcGTzTeBt2Q0Qa+dFNsL402rwt/VK+c+t6zTeNnGcP0nXy4Ot
AQkL94GSxIBaqS9Fx5omupGRPum0yG26NmpgFUUImsE39DEJyOC1D1Ki8n1iH651bwQye9ljOluK
OV+lpjZ8bGf2z6pVCA/Zd7IpiDTlPP25yuP8paZTmsGEjO25SN6H0ybs1PpNY0LAV2EnIiTtujF6
tPZF+tiIDkA5W2oVklpUiJ9uY9JIHrumaj9YbaN8TSyz7x7BgTafEWkqry5wgrds0oxkAzt/erKt
PDD9sI+s9qQanXUxsQu/AX7l2JmLAp9DT1HZB9aOAyDWdby05GNGH6Shx+RMqdmYHNs8KS9doHVY
N4pmstZojDq/8oBsHEPaTsWKGF/yjRFqy3yj2sMU7gntVH1ldhl8rgcitXd4bKtfMnFTvoqM+I9d
5qoyei44sys/hd7X5RPavGTNhrIctpaXlOpDQIHlhGwoUxDRKe0v/geCmO2lfPPsXhobs+3iYkW5
pn9RJJ34L6WoiqNoWBcQ17SGu4llgGppjLTuq8GaXm5g8JOzROmu6We5W2OsKsi5bJn5cxvDsbDA
veopFu7HMQuJQ1VVOlxPLuekYeuq5ShOJlWL+MVqkrxeB5zzBr/RQiPbDwN7tVUUgdjwLbO09qIs
cs2n1liWq67sEnNnxXnefahHqia+PbVa/9mx6jQ4ksTZ6/1m0oN4QjlcuV71Ldehka2sOiw+Aw0I
0jVR992uH90IwEM5A6UMPRPAtdiKRiv2p6OxinSPo6kCG3Yg2bl0Xynbe/ZbLeDFrglta1/qcG7q
tjqR6tgdbHSBY6uN5il38V0f4CnH37vQUOxtiYaSQ3xvdIgW+kombyHL1JfQ6OpveYa6f6WoVbEF
Q+dZj0kcuh8QvzjFpg6QVb1S+C6rNUW7EYOEXpE04DD+o1UMHD/GMtpZ/zH5t825s+TwSOx9DMIo
ymkXdExu3Sq3W/phcWlor0ifW/UpbScbQKYT2/bFDSj3n0BHU2sSvafuOQYyi1ANSMlPXiVtVONn
SuM6/ojzeRi2Xksa7kvZD6aHmtkxI7nip44qso+c5pFvRUphbAc4MmA0GtBw+ypmsPHdpPkAGaPh
F0HHMqwPSSTaV7Lqu7fJqLX/Mo3B7WNsMIdT03vNt4J80fhUBCRiH4axqMjTGm17ZcbJ4BzSJrfy
gzoESs9urIhfrQ4j13+BcGGx1FmHEFrvEv2tNun379MKDcwK70mZrSVCvJjgdzqCB3CmmUVZQ+bm
GaoybezUELJ9CxqCtY99W4fTM6KBTNsX9UggKJ0sJd3V6ZBb6GAqiNiMRzjWLqvFnuzQgcZiKeYg
6ahPiYeM48pXIR33a42d+cDc4ITRWu3dwDwoUZeER8cJCpMnqCfjyk1yPaB2l8Xaug0EkuBpcMZk
nZRWHG/ZrkIRGMyseqVTj2GlswJSQVZwnY2JvFLTGDdKoqOkma1SL60RdN2HPqCQ5ueaWwiAknYH
xSDU7c8yqIH5B6YQHzqeamet6xGC84NRRdq0xXGA0cJUNNzeAx34TYIxIvNTkxQZH1hsYl88u6uZ
mL0E/6s/1ClxnlqZwlgtiGzY8B/Q651NisnPFLHAzympihdD05pu33u8IIKlEUOCwlaRPKrEplOG
d6zme9WjgXsEYe707KVEpvuAT4zoOLaqAhMmarPBWQPyL/WdQhCAe46qQfwqpTfTQ7JS+akQgNQD
o/aselMbgXMvU3BpzmAz6joOnGA2gHTtOc1eL6ROVbXgwvr62Q2jaDg0snAPUU1sE65BWmjZyqoa
+1eYevFHylyKQpQEX6NWqILGU4eaeUNYUmr5WcxI2li1mf/UHCGoAIMuwVrqtbDqkljIE96I3Pvn
XRYW0nn7yGYHkcOSURiCgakAEYnnHItmxXrVeZshg7Op2GqvbEy8Ges4C1FTvb+7uz1C/Fa74zmn
W3/bDvKEqvDg2urZIB2Cpd0TZb5rOxek9IQ/gRm3xetAhPwoX2Xa1UjyJ3wwd37F7QaarbM+UwTJ
aqA3sHh3aN3SDGl2+TwBVv6BnSeC/RbhIOiiUvHB46uH92/7dlOL2IjTPpULOt3soa8Hi2lgHcUs
ZFzQAYSnJrKSao2Is3garLG59GAZiacpO/nP98llEcwg/KPYcmNUn0ST600ojYuMPLZuUxRtWVLc
xzSb8kfbLp///S45C1EMdsmJuTl0A/gcC0NvjAskyObbMCYANhKyyQfQaaPfWUWzr2s1+9dqCt17
G8M2JTQMa0Brr59tWQFtS/ooe7Y6jiOr0KsJYyvz/iOep5b4o7FSVi19NfIfGvdeCuLteIYbAzcP
L+HsO10KT+JcLaiZ9e6lkxU0fDieQGp17NbCsKJm3aVmvG8myoqYKKbgi5SBfq+29ZefAC0DRRaH
wjmlbHE2QywgcOunxXM7pMpqlCnx1VKb3d9h7VU0x6diFarSeS08xeuJgLL6O07u28+JqZCGHhpW
zNTm8vREDVft09ppnjnmGDvaibJd2Y1mHtGwF5dGF8XL+wPt5oLY8yjY8tJx5VNWWrzyWm0SBaCt
/qx1ZvyhliRNyNi0jvR06qNBuOidqsttC5XCIUoIi6LOXLxcKg6c0tZNcjSCZ6vEH0fvyG5ZqDwk
I6tOgXO0lWVsv8AOcT6ZdgfsVzdk+RF9uHkvkO62CDL/FO6bSYTvGj7z9XB3rKo16qQPns2ik6QO
msWj69YVqVIFUHotK+KtrhXKWoZq8DXTg8yPNWF8i8ZOu1TuRCDY++/iLz8IvShrCYvhLOJxFifK
Ea276zK/fdJIujqpNEG+otuOyLnCIhCRPdrE6xoNE+UxfRqPYahxIEk9vgZLr9QfLU6/3fs/6eaL
wC1kaRoa7vld3Xh708DzaqFFGb0XVQyrxlHc722TyW9mNFknJovX0WqMPbwQ9YDz2LqnMF0OT4S0
4EJpus+Xn5GB16/IG/XAyrpMnJU6rqIjPG+RPTlVAVqB1IOJ2mFlgdZ//6aXSwwX5asALWCgnofw
tXgNRTjLuDPXfUqJSPuvbTk17xr+VN/pcGzkxh5y0W0NmdfizrS/bKMw/8FfQS0G0XQW7i8mILUT
iNUUCvkIWLwfQZvbH6oSJ/4m0T3pbawJJFZmu4rpNzYB4neW1huFySzRRNUARIL/M8s6rp82Wj2B
l9sKz2VRD98HXSFSpZjyyjeaLP2K67zdeVAkz16pAlcz0+6l6vpp5bIBv1e7upkn+C0U1+lqzL7E
udR9/VuUOjAbVA7ZWQP+dXQJId5wikr2AWGdD4YWCnvVeV4YECjX5LvAndLPvZgC41+7SlyeIq0H
x5NlifyAxStJYs3oJMXi89irxUGMY/5oisHhHIg46Q0bt/bdMYfm2UDx/pMCZUhujHVnkr4dFjZ1
LcxDzJkU55ZKNi8lrQmEinXuepqbvl10SQkZ2lRfhNqa4zoy8VOBHosLWIa60+mbf/0gWAxBEODl
AIiMnPf6XXSkxidYl4Zzaxj5OdWGfDs5nefrAQDGzJDKgUd0b189P9g/y2tspWfwhYFCDcsUkuXr
iwaKZfRVHnbnpp06D5hd4VUrmVnKgcpOcmeeu5lnuAzPls0P0hY+gXke/KNtF6MXENC4tDMkUcwI
+OqpVeRN8Cse1GAbGuY9O9hyYp3vCyk7pAs6aLPr7vqCTT40MiGo5mxOaLGHfio+2NEQj48ILvoD
4zj9TA/b2lDDdfjCpixy77zUv90yszobHfAKOIYXH5hZjnhR1Vo9TwSXBltqXv34GHahtg0A5WmH
jBZedqcxfjOQuWsU/Dw9cth0jnzXdx2jLMmbdFTPVojq3bfaCUROCtDPV10M2CeqSPkrFcEg980y
iP57fxj/5ZnPawlTOsUWNtaLOy45sOdOUBnnfuJosSJwQHypoDZt05awyD2rV7IrIqpUAJMdn4hV
5c4jvxnSxiyao4uGxZrWqTc/nj9GGc2GSh0VXT9P9H/atRljMTikGmm4wgvC+M7B9PdR6OoLomat
qUxcOrdNS3pxv01UEB5KOsW5AAxAgljdW1CW29KUJ0QIbbnrmpTUtjyIWoM8CBtBZmmBtPmBjMSA
9Br2vbHvChRmWOfjdNt5fZYZq96MkC35tVk10NuaUa0c0tdxG9ErS7CxJRanpArbCx7HBspbPpJK
uJpstKyZz1EVHW7fRJTE46rCEtQMbmytB2ve9Lee2X6Me6xpd1oDN0pcvje6bRwamUvo9S2Dups+
bku6SfY5GwdKTn15Bl0wmFDNSVYtu4DtfBRnzkMXV+WmGVq5Myu7+A7bZXwlBLDfoRpV7/2o+QUs
XtCsUGaHMTvkaNRcj4fIhAkckT541gqK3TtwjsI7dYqed5qfYTne8cArqoy9VnubqgUDswuZxeJL
olXFvdSum10PyHLsICiBORCAZFvMSKjeIjEN5XTW9SLKyLmLgjUUCHCljlZZGzJe5CpJA2P9/kf5
t8sS8+JRRGDP4y73HCDiHQhspXZ2yli1DootbFTqZUTVuq6rXjk1CKK2Td22dxpVf/kYWc9mQzwr
GifO+Z//8TEOghQLFH3qGRla+ssW7rSOBLRUZEOeWt+5y2WSxXyymr2C9KbQBGFRWaxmLHYFbIle
PQe4Rb6GqIM6v+NcVlDoy6I1SoEpeUC4L9dRVzn6BksyDQutSMRBQ118coUz9k9xr9qv4BUM/f8o
O6/ltpEtin4RqpDDKwgGkJQly5Zk+QXlICOHbjTi199F35cR5bLKM4/2DAig0eGcvdcOhXYBuc2p
1CPM6MWynTq6EZ8GpNnwOTOZexGZlOKQY74bMbx1DWiGKa+wjcjxono3FpWHJKATz/TOOebqySLI
uLSUEb5f4FEeT+v1k4VzV7dBkWhs0f1C3Sy6gNVlA3f9sNTD178Pn7fXwhPGZMpaQu3ijQvHE46o
KMIH8QSZ5cc018l2WOXK6u0t+t2/XosyG/tBpkzsBBwNXt8XPALNT70pO/oYZNpwnAmmtEAfy0ih
QX+vvne1Pl9kLQb7TVQClwXL8q424xcun4t0M4m7KrAPVbD0d3qxiIjNkB+ZZt3/2/dwuR6uKRhT
7AV4pNeLkwl8zS6D1I2doAoeR70FfgIGAtra0LgPf3+Sf7g3rkV5AyWLifji6t4MuqPzOqxO3Ajn
MfeFcadLoz9iI5w20pnGd3Z3Vwv//2+NJ0kXHCShfq12KBXuJQ07DoZMDaXH6tqh5ujt1hpKI0x0
DWt7rdYoHYJqnwRWvfv73V6fq35fn8McDxZFoI1M7mrguGDINFX5MS2C7DkjK/eUIlJ71mu7fsYI
pQ5OG5gl8UaNf64JQt0ndNiP9Wrr7/yUqw3Y/38JMxDLDoWuN/Rqx6pFPlN4jBvQyRFBNssPEAne
ToLYuy0MVQ5hByT3QO+hfPn7U3j7peKqhFrOuTbAD3iNCVuZhfvcqdxYw+V7VFRZtznRz5+8Vrxn
Fv3T8KKYxYDW8b4jVrt63kGCRnviUl1jd7tpyNtI+A0V+WmY9u5Cbuzfb+1qDfv9VAM/4LlSJ2ER
vdz6f5YSiGKYYBaD4Uyn0gonUfQnn2rqxuh18oaWpCg3PNX3kk/e3ibWyovNkWmJJeX3nuc/lx0a
CcUCD1PsEcH8ZTQkgst1QBFv9foGBKPxziL29jbx2P+uFSJ2oAB5tYYFa267xLQS41LZtN2m3Iyw
YKByTZqE7XSSVnfaYPbjO/vYtwOHy7I9oDDMnZLa+/rppk2iX+Zbm4lwzPdGKpzY7+kuU5BxP/7r
i4QUd3FZIqBFuXvt1yqGPOlHVdvxIqT+q8fy+JQUFA7pwbtE4bL+rDcURtv5nSf7hzeJkIT5iWID
sLjrjSCA0BmzYElEd06oFZ05/4TOY9l0KJs/J8l7dX6QEzyz/+w8GbGvb9R6/Uxr8mnbqQf3w3Fl
uq+dhkynTrowL4waGFw4y6AMQjtR0vnQtjXFRa9GdS34bFWsN+OcgCjPHTzYoznBM7AQaUjU6dhm
IL2baxX2TVEv29pR8t5rzPab3zn2c1p41hRZ+qJ/ZlGbe4wE6aKRwpBORpwTNzfc6RY5c9t1TGrx
ZEKgWs5TrUn/bsRhUW1x3XTOwV5EI6OFeC7zy8WSM25svAn2cTVbr9qho9BRBMhuHR97rLvWJ6Z+
g3CLmviCUJeEOIVNWSUPrd1canoNfeJtSxD5Y9MaWkqXPh8+dBbZ1BuDG/6AZ8/o7uzE9WKtmGdk
KLlbEe802uITSbfuN8+svU/KTpCYsK5qqMZS6xd+0va77oy9tiGboGlDzUbIF3YVwMFQ0YGN+Zm2
2rEHLcUW6l0+HNOhJxtorU33g+/WmNAlprdbL9fT+0ui0HPDJgoyBI8v9JD1Hws0JNnGojLTbsDB
+fWDYTTlGE7lZH+BEikz4gWMVWzJRFTW3h+a+TTUs/ZDohk2t5MmHCNCNaCmkP9uOMF79uE01pLo
4rGtulPuLUGCere0xhtvDIQIi568jxs/6dpiA9hAIwbUzUzik/HO4SYBT/9pEDJN9vVYZjeSFooM
dewaP8rUoWDcoAYCCJFqPwrPICHDN63qOa0KH3nhJCXVCI2U7ezsVHVV3bn0qbTvpSXWY1+nfvB9
Csq62OEaEHU0jtqI30x0c3DUul4/U77mBNsvi6jDFMEQDBBnMcRt4xHhEdZmV9k7w21Ze6RukOWX
IeO+TbEZOptRjAI4aDam5Z4wqX7e5D75wz86A2bVDS5dcLLCRib7qyfDMds45KAS21grC32UVTu/
Ogq21d6r4Ql5PQBSK6xVbzi3iTN3JI67a4s1BgpSBIwiGR71Ss6LsbGx7JwV9dh+wGpjiAlE/jJr
L7UI1o+2L9X6bUC/szRbksnr7x0x3+rZXBLtWzcpvh7hSPRtYZcQc0XACSeLKqRObtKlauXQKsJw
Mj39JDLLa6JSW8bq5JFDTBO4dPWlZD7LS32j1rVHMZCVpfaJr3GU95XZEm4MiBA+dtZL70epTI3M
7HX05I50HtxUIUtb9lQWWpqh1UW/EjKYnR86bTlxqNQEV4ls10vKU2p+Uu64WocZ4uVdIQfDO7q9
1olNmy/VixS5sCN/7IS2pYYqRn5bX6knkHKTIu00r4nxVBkwpMUhky9t20kcmtUIVoRLNpZPPPhq
OVWDsPufXg6U6ueo2V13l5VdRuIOjPuxO/iKCsXGrgcZN60axL5ZxmkJYU0COteCCaUNKEenO0M6
tqvbcporaH+WtfwEWhrMUZVT2AH/t+RaOPZQLbc8WbO/I5vB9iMjd4wnKafmLnc019+lEjlWuJhI
TDjklZgRccEPnxqXEiroQbxxYdb1Q3pD7WMmntxToOsMi3jxF4Z/5p/KVPdu/LQlhsclKz2IEYuk
Dw2sTBd8aMpfCKwJXbTnphijSJ+XO3jJ1VHaHJlDyjzmqdYqC8Zco6p60/eaJDycDDKkZkroj0G9
ajKaCLIBs5TPQxWSwl7HviWp+yhyqwRZ6yv8XUo8ZOAISPD2WYjU/drUs38LDQP1TW8PA13Syh6L
rTfyHL7LqZhxhXXE1m/mEaHRBqNiCTDbnRMrlJ7o013nyCGlSCTzaZMShsJJNpuKFw1xyK8Ji9T3
2dWzz660hLO5nPvasDOC+ec4FMw+FpzBU6HS7H51W4DdYzAxcVRZFjxq2mgRMp7phdiDsFnjgmHa
hUbSJk9zWglUJP6Qf51LT7/xBLK+SFu74SYzSz/dZMh1xq0/aHMcBH37pdIwX4bTYnZe6CtNPaY0
zX9RHehBI7q9ENsEIwsn+NnLf5IqgYRStl4bXIpjFZMQCHAt23ejve7WzlDBnkZGtURKjppBBpTO
S1p7Vd4id/HzDfuQ5aNJuTVDOekM1W2QlfOjstLqY5EjuMPo7Ir21i4wUH+0bC1YLkIiApnjGYz1
L7VcUoakVYryYzWvzmlREzVjTVuar12i5mc9E0650+EDmTtahPKcXZqh1NIRDfVL6RrhNLgC5Ahe
7nSPD9w9e42hmaE3t83nqk+1F0BkhohnlI0wgwTS+dAGOM6BlITQDSpUt94QXdlWO9GmiMcS1RH3
NiWAmw/WyMMl9jqfbmAI2TYLjl3fgOKly5t0OlAJ4QRHt2SBiFwsfHUsEzH1scW5SG0pjAw6vrZA
o2RRDGTHV0UvzlY+VnJTXqxg6AgpfGyc3gyMENOVM904RGrcThx3RVToTY+Cv69tFaLuyM9VkAYI
JXFoW2d7aJOfhUwMljg/ywG4T7UqsBtY/b1f297IsSGviu0MUuFlQHrxrCxQR1vagurAeU9vwK/R
RMSq5pQf6xy3OPhCvRpDg3RQ2KIBL2ufT+NwX1LCB3qi68bt0gK5JyyJA2BQkjJ921S2P4VOQfIZ
wt4Givjcs4VhxWlaaJvoHrXQLg3lMQ0Fxg/PzpsJ0vmkbpTmy28akoTybOlT/2LU1FlCzKZ9/UkH
eZLyThv/yQLb0W+MqR5fCs2Yy3ggiq45mFhF0xN/wwo2HVpKL+xN0oh9ooGLk5/1008P1TI9elc4
6tFoVdlt017qwwaupWUc3Px3zNC6gPjLbUOZ+3z11b2DBi/nBjkxRb2V4JXPk0QmMRLP7sMydG53
zCRhtqGi6WS9zF2j8j3tdBSkiAXHbdD2yDFbtxxfRtYTtWv9+WLhSefUvnHKyYUtmHrpl8DuJxkK
V5gFCiC2JxsnBQQRmiMMk3hucfjvNd1H4CmRMOenwVhQBSLSSppDVU7ZFtYgmZCV11uPZMyu7RYL
t6R4Nizsy4JgXT7B2Z3FPp/ZRm4pi7oUY9inoaHVZsc71EFQ3mu5hvElRdLtb7rV8++K1DAWMgIM
46YLrDY99ph25tBaDLs8DGXqv2QB+kx4THJ0d/XcFO2mzpBws76CR46QVfLWgzZr1BEYQA0nC4F4
9iTg3siwTQZjrzdroUfuwgYvQph1uZ9lJV1q7lyjvkkA8CZ70RG/iEA1yYu4TFKTD3Ey5imkGgcr
t1lyFxkxMWLtvQvnZTpmDHodkphIPntrpsnQ1FJjgPgbtD/JuCnvjdlhK+hg9PKPkwl7d5gqPoCS
nvxJr1zeEFHplCTZnQ7VlsBczQp7MTMTOc3Klq4SBWHpNi0eEuS9gUEfuTky+MugxiBvkNO7bWw/
0z/lc+sZd8FKKG2IYjsXoR6oiYRhwDIXU9fsR/Pal7dua5L6WdemivqFiQMQQKv4fvsOAdxnRw1B
H/lZxy/wVqd+aFDfWp/1zkgmJJCN4gNAzRrs0Pm2tEGsPjNizr2DgZmq7dR8a06EVMemg2E6xJJa
Z0zgWUde9SinNERXQ6TThXHHLtsz0diG2MT7p9aXs6QG4I9pZIxV0e7IRfCCbS8G7WMZtLX11c/4
P4ddbsoEqb1wtaiDFKbdqc422BowcyFNlh2XFYNZtzdwP3u2KXWl3QsgQJ99LL35yRGDgjugwZ/T
pGL+xvubz5tSU017NunqlbFtj7oVGkHLm2uNaUGJT70Eh3CjuunG7mu2M5TgCo207pKtl5OKxvuE
EkN7hlJqJV+xNMgPClq42mu94Fj67+dteqBUaCisAn27OtpDDiH3UqV2nI79cR0r9ck0hLlJBs3e
6fXyqx81851a4O9ywfXR17WBMFKtoSJ/XQyc0NsJMuKsmC6hV5wtVNdWhE0786IEBAtZI5lfQTrJ
pDCPScY0FHbTaB5KR5PmjvQiEKQue5KHMs2wXKdM4V5IpTP/iaaNt+AaaXbWZTZIuCW5+9kOBrs5
wx83flB6anbmki3ZjeeUvDyFWF6LhnEgP7vXOGzed16Rmydznur5jHu/RIFhVyMPoy+LTaW3za2P
Rx5VmEa02fy17DrbCdvVt3+BA0IAbdSZ/6BDFFvOrZidJ1cRvBM2LCG/wNxwCAzcRMt3yl41DF2m
3+UnvlGhODdIH1RqOSmyLNpKEvg7u42/FwPfwjHHBrDGS5brakfhZD0t7mQ2O4MQO2ObLW75sAT+
kD10GjbfiCMhPDh7KGH1rotK3qnD/6Geit2GGhQkMy8wsea/rl6giO2o6CZO7CIFOJj5WtxpK475
qJLu8mhKRIMeN3Uy84EcsjHx2K8gnbCPeq6t75Q131ZUfXhqzLKIBi40vKvaLlsYM1AIrWNC98aD
7AZzV8wkN+HHQolbM0N97Qfze5ElifdO1ehPl3bxHgGEuXTwr2NfDNKVYbzpbmyllz0IW+0dy5rc
AeNi/p6TZvji8ZhOXqmN79SR//QKKOYiVbuoBrn5q1dg2QKghLe4MYVtUDM4gr2QYZx0UedrmG9K
0pXwHSAeCw0F+zYs+xmwkGKG/wCKtJrfmUn+UEHDecO/gEFwnv0GHf2nForcoBtTnBPxso79vpua
QETarOnHYa66nKpPMY/bv09ef3j8XBKfOc66S3nyqh2EtRxXQjs5sTPUZpQPWbqfHPidWW5nYLSX
ed9LVDGgj+r7v1/5D4VY+qVIR0xevM3c8nr898YMtnym3hwo5aPcSItvVaePdPMCpDiEP14A+mv9
78MNVz2qsMunx0d3eR7/fcRmnaSXWg8hB5mvfauqwMp2oxmUm8n0pjbi6J9u7IGk1F22rMF7SRp/
etyX/gH/YDyHiff68vhAVgVOgpvGTLZrELWc/HmZ7sSkvAZ6lkx+pHh2D3BK/PqdReNtufQCnaHl
Z5g6pr/rEnQzU/bjMO7GJfwrLywEk9KGQyUBlgF2hSIscCdtZvQHEF9H9wbUa/XPVXC+ZLrUtB0v
KNPrOY9AbSvoM9+Jiaw0dzUJqHGbyXPpNes7Ip2337aHpB8MOQJd/8IYunxr/3nRvTd1ZIQzrwzU
H8ed1YAWZTb3KfLUmV2JM1yOvAwlYU3eLhBlIT6i3FTZbi0L/zyNxvheg+V3e/zVoo1Cilw9g/um
eMGk//onuRi6DKLw8IV0wtmbkg1naLND3btVsJ6IOJbFMaOneOdVQlWnQcdddbIb115O9WpCT0Ph
S6HKyOVWQ9b13st580Hy8/gWyUkCCXzRUbz+ecT/iIQw3SB2sya7ESbF2k2jBQ75g4tx1uYA/q3v
5oe/TwNv5rzLValf03fikm/oclQb674eRj/Giurdoc5Ez2JihPuGMbX1w7q0/Xeu+KYVwx6NrRq7
J8pdnM4uf/6fkTHjeEj82XTiwltM0rSbOjvki56EGfNP+87FLg/t9TtHEYJwiYg2GrdvUKw0lfrJ
uziVtKCx7ycAI+eyzs0aH0s106dNvR+LauU+m4fPf3+wb28TygJiDV4pFgwUMa9vM6WAj9C3LY6B
co9I1pIXglGCnWVMWM/+fqm3I4dLUai88MR4S9cy18Dv+QX+UByrbqTq7BbjjqaoiDDcmi+r3W5H
oDfvobT+8GQvbUMAJegzQAFcvca1t3u6LGV5hFECrkG6qfkBEYw4ZWlarXGPV26gUrQU2SEFsOb+
60KCpIHhg7ATUZpD2sHrx+vowmS3ZhPFNCmXLYFvEH9I440iGoCLQ4FDEMGIk4xbLXXHT39/4G/v
nbSq30cO10fkcC2rYM6YzJVOdJykklgTszPqEMYXDRSk3Ucde36MnmYSG6EP+q+/X/saropLnA4x
CwmrCZ4D/XodwUtjLV0NrFlfmuUBQI1s9rqhZs6XBe3qHnNRd54bgbqkx2yaPBKSg2IBlXVtUS4h
WjmyFYbmdLMS+ld9M/y5M0+4c1J9X9bSOrhDOX/5+49+O8uwzyAE4PLd/zamvH5bXTNpVDjtjs12
cnYpxXxZukztTEf+HOfAfg9z+Pbb43KwdZGHMMfY16JFY5xpzwq3i6sUcrlN+fiXMtdypxogYv/a
t79soeiXMRTx8HHB17em41sr5lZ0cWrn/X05KEJqdA27cqgMQELbUfbphyapp3fazG9XWJ4oOiIm
bgvhEtXW1xce8K6xpo5GLIN6nI/Ujs2tshry19m0PwPfnG4kFPUmhA9bJyGov/5FtggyNzVC0X8V
/iDmxMFIwCW9DbSRV0+hWzTKSUpYsQGk+amnMXxrW6kVxHVgj82/QXF1QnoIVGEwGS54A8bU6zsn
bWGCiosUhxIefDxysqVxyBl4fqyZSBYgBckSUb8gK+gdW8ebgQwjiRWFExHJr5dK6+tLC9WKvOEo
H6/uXJmhybdzYzV04FpzvHU7750slzcD+XI5JAvQN3xWsOsTUkrI7EzlcIxl4U5Rp5biTjKZ7uep
em9n/mYR4VIsxy4lDVQvKNhf35ljg2TM12aMzVwv9rVtJtuiRE9UpxR0yVoxP9RGqv75TVKyoYbO
W8QC+ubEhRSEMAvoDnEwNJMfYeSqxs1Y6fSzaM/a1SFdhXgpRD1X8d9npDdTOOrCi57ycvLCGPI7
i/4/u5COmpTnY3uKkZAlTzZIvI8UpU1nayWj3h+X3CP1i7AnDfdrkOTm7u+Xf/u0f+u42B1gBb0A
5l4/7aEm95tzrR0T6xeIUOleFlZ21R7VVJpbPPQvwkjUO1PV29GEytFjvuDc5XAAuPpucgyJxcJa
GrcAxY6V4Yyw7Dh3yY1GFS05/P0W33wqmJnxQLmX9AI0lW9qZAFa6MLw5KkT3VSHft7Rp4MnQ5fU
baYX6tc84X++5MV+hEIPjDT6/Ks9V95kPlSSSZ2Q6Bn0c6eKDmNVsEFA0Dqnxy4V6p27vDyzVxtM
+NDIpdkA4bNlUb6a+MiaaBIG0nDSoWMa+0x5aog7RVv05e/3dq0+R95MneYy4aHy5oLXuzyJwAHs
uT6fCoEuLAZc4TabnAJ1/jPtZ/eT70AdDjbrPOXQD5vcf9YZv/UNXaPijl70lP9oG29yQ9Krvemd
Lejblw2ski0oxle2J6ieXo9nrffGGb67fupqSrChSaRJaKKW+OgPy3So++Wd8t2bz5cUVU5JwI94
/Ox6r+Zh0vZwZM4BLepqnr1j7632ByWcX2QXZ/s0cY3hYyEsQsjG6T2bz5uvKMAuD+6aKgaQQLwo
r2/VyCaHkBLPOmGIGF0oHhit1Y0zJ259JqTqPbLB2wF2uVXktB7iZGaKqztdlVX6oEXak+W30n7U
vFavdrDOne6dkfz2kVKTsQi/oaN4SVO//Pl/ZkS/ceg+A3M6Vexo8mWrunYEIaIP5VPtLP4caxzc
5EegWvX4w03s9vnvA/z6+he7JIZxOOccSNEtX4bYf64/5qkuWQqz05xq9bNVmjYhgY6JbXHo600i
2+LbBPNlb2tjlUZ/v/b1dPz72pe6FOufDQHwSuxZzkLrE5NrY0oswlxm4kijh76p161f1FQ3j3Mm
56e/X/T6m7lclBFMOQI5MceIqxWXjx3SdCXzU57w2Yc5yq17exJE+6gZe26BiiB9Z4K8dkSyzqIO
ZNGhCESYKie31w8ZySMmH4g/JxI5s23fZUk8iVLdWV6uIhem/oEgtm4zEENsbKRClucNbvDO0/7D
m75UoZDB62S8Y1t5/SMK1Duipyd3srLUegroRt5q7Vyf/NFGhuckxXwMPG2KnAD569+f+e+F9b/z
9eUBcBBBDMpmxyfE5vW1e3RKxkog3ymjZ1odSvrcMz1fWnZhQ1zLg6xQrdFhlGS6rt26xt2Sacmm
TDXkAWoaSUCS5rIbFjRk6PXxPNVkNXcItk80TIpvuJLeyyDg6MKPuvrRmMv5KBia7Faup5yh4cDp
ymY9SogqH9x54uFoE9LVEAawbyKxb6yjA+If0K5AzHhXFGn6qx8svyBJuWy8B8mC8rkxRf+CeG16
sOY8rQ5AaVwtNF0Wi3OANjN/hnILDTsJ2jw511YKYGikpX5GVVSnj5mws5c518tgC3N5erSUGsdd
spjysNC0RvXdpdqvrEtm40bQtMeN38PvFbfUZ4Yz1lboUyF136aI+n6AU72gRCh3sxCdkyJqXHVz
j7XAhg+Z6k79rW6FsWVW1bKvYhVL/wEe8yAYlQh+NhcEzN0wN2P70ConJZ5+MYZUbWurd/SDDVv0
JSNX4dbI1uFrMwOBIprKHB9SmmxgItd8/qUmo9PQrcpSkDFqcVIMmPLG0LZVfsI77NjbofKmXZs4
1ChXYnV2ppX5yTEIJHmO8FkIwEQ+NFafW6Q9xa00FNBpa3DkhwkDLuILb8icw+SsKtv7Lf0sUg9m
TyOsQZT1jazKJLYdNE7gelwxfFxcMRsbA68S5JUK0d8uRVWXRsIjsHybp9QDolyvp4cJx1lza8MC
bzdts5Lgp/uje1psRyQbZxhoJwT5quKy61sVLu08nhRxoVh4iPT62hDr6+H+EHMZFfR1hygl9/SZ
AFxbD4sJNx4d+mz+PmgEiIY5ArkXf8Jg+2GEwQS8ozLN+2BYJMdachiXm455ognbUWB4LNcZNU69
KOvkFvDS4NP5st/mdJe+ukHSY0pfy0surrf0+zXNAQGhVMiskIjXYOdNmIL2RmIzRJDeg+2e/Z6M
BjmOSLUZaeaGkF9f3wFWkvUB87yewsmZcNsajVA/xyUVP3S9c4rtiPKgurOxapbnFaqTsddGRxg3
QSIs6jKD6z+uEJa6OBgR9OD3m4aP+VpZxpn6c/XDm7MBQstq0nPbF2PXM9Y4EEIXIlXwBYpe2p06
FSiUjzCKvyJi8dNfaDuy8qMz1d78y6GfWW4bknKSqF4Jxj1YqeiIIwYNggyD6tR+4uTBKXW2lrvB
Kup8a1siVfESzGm9LdIVLSyUfNFFpS36PkqSuUUNAWDTjmd7pEGDtkI37vlwNesTVEBEKt6YEVCP
m9r+QdN5qqJ0vOi6yryxzXAdKqUekHuZT37GtHeHe1ht+7bSjc95NqCoS7CRutGC1tr9UgD15Ci9
kDgTHM10tX+CfWE8oGnS5cYr1/rjukLZqKs0KyM8cM4Dpbi5fDA5v1UPje3NfVhRM+9jKGvWshtT
rZLaxrfbycAxg+JvjEhvCZpvTNf9N8qk69fGKPSfOnylnDRpBEZfVV/Kls5b7++JRAuMqLQSMe4T
A+QdAgxyPnF9ojPHtDDyF0GfpfJo9NRigEP2+n1Vzpfy4Kyc86TXpFT18+AIQHh10pwEmXXrxh5T
Gflrb5FJ4unkTQPsGm7nXtAUEbpc62eNHhxyV+Lp+D6cUcDamgzZnSkhJ8NWFx6wYH12qb2ZsIuO
hKSxmlgsDN/wgHcpuNvAVaHkpHeCkDLL7dpOnoNFunNIuodrPm/bYk3InFgmuaGwSe4Hgr/2y2gv
ndjA35RflqDjo004zz5ZeRo8F8No2zeeSViyDtZkOGrQcPdBC/lhM6b9UB+oGLUAeCqKuMduNfNy
j46W3U3daZ05bwqQaQhboWbdQ11c7GNLlGUWm3DiY+GQ6vuxo1HfmSEh95kRIRjNbwK7HJbjwMJ+
JMukMKJGJo27vSj/H4MK1WnEVm3ywcsZEzjDpbWes9oQ6b4L0HzvObEVXuQjwdE3+NR7+9Y1ei1J
wwXlil6Gwdi0n4Ka5e0JPpPZ3HVD7/VH6UvEUEVndvWtYN7RDm3WpS9J7xiriXLdHO2tqg17jqxJ
IbJeEHySgIjawMd2awZP4L7ydaMvde0RxQ0CPUJs7JK0kGITiBHt+9Mhz8DARYjRFSqxYqD2c7uQ
dNx+6KGKTSdKXytK8foSOliEbd706nnSsy6Pp8Dsz5UflCXJGXI+1npW6fdjMNskKNjAJ3NhakO0
uKoz2E2PIragcGYR53uzjrtxVMUl8mYKIodzyyfMmMGDXU+2DVlx8bKnhC3pdHeRzD0zgbTflZVp
N2ueW9UxWwxTfnGockzbDL4CMMpEq43I74RdfkajZoBL9pNsD84tzbcYq1PjG0cHjQhzE5zqxRUT
a0NNjGJdue0o0U52poPSKV+9Hvdjvnb7eSAcgC8ZVIc6r+aSeh8uiUPyZXAz7yWr2rbdUQWz1UFf
lfq59Cmq57brXJosiV0gIjCQDrTRRS2CdIuTxX4lJ1p+p1IKnM71K/slaPkpm2CZMwOEDuXFaHZT
x/jRZa7RnIM1gLcYGkjPq6dEME5jwgGN7Bch8KYdlogUnuYK29shzVfYon5VjweDd+jHlpY7j5VB
bXLY1otOTYAKcHbynGV2trKRmnVYNE/YG3hFZnUiNn36lnv5qKLC0XTtlAm3Sk/24FXpJkhz2zsn
o6/vwaFyCAN8mesP+qwH+4WGYBsirdHrHSCutvmeMk9Abm8ByYWet3jJZkY54+4r1lNjd3md4Pn6
JMhD2K3aHvCm4+Eooer1gRkqzSM9TdttNioqcrW2rCW5JFmv3KgzQFJi4fbrR80q0J522mAnu7qx
WPAFaQs7tEPmFJl5Y2Z7QIVLsWOPOCK7zBVjdwRGutw0C4rwjUZu1rA10iolG0Ip54mQkiXdwDlE
7CIN4RXbqQ2q72IRubGrghF5psLhvvPtDCxd7rcJO7RAoE22tOCBBCSv/+4VpHOU7Kn14ZfXegji
WlVgTxz1nPrhmJl+cSPt1TChUkHbvyGHp3LixfPzqErq3Nlq62wB3rQadwmNyesdwqI7K9myBV7Q
+Hmla6Ov1bz864Vowl43m+bbkhIqjEvRuUOUN/7of6Ae02e3tdcUw6dl1Jp9TaYEWzo6WsEeKqfX
IBBt0wWBoOh9HM5hF0CKVCF6Ve8O11LZ3cicisk9FaTisaOO0hzmQCp2W51jimiyuuWL1o4o+cPO
rWpzMyK26A5ar49eJHMwI1v8aHgUhIMYb2wwUW8mcjXmkBAN1M1hJTJt+mHmLdnRXtda9pbBjRTP
N+uFwiS17A0TTu1+LUu7lNtEFFPJTEVpL5pNr3cPInebU6q0Pt2Iyepvcsvt3Q9ehwctCKH6O92p
JQfZBtKM+nmTsS8jnlorYEmulW3RqZj8oLlBT9+RHgb4ThDWx+a4Pk8e+RaM2UpDnoOg/LLjpsj/
UdApddg82kKD+IjwkJnZrWsI8prsP8+yccrIaP0m3eaEHlJOnZvh1oU5tPyYVg3KJ+abKRZ6KdEU
EjwQ3KRJtU49eCAtMe+6YOo/rno6lGdMJIHEQNEHMm3wS7W6fl5rI/vqak4m42QIFuYtKiMmgDtV
riGmEvaeOFF7Ell8myEapn6leWHQChQngG4za8eKOtSRX9ATiYBQNWnUpFN1cBPIDzeZPjrfsRt0
CDNU4GV7razGQ24FcxcWsizLUCHg0s/TOmnWBkdDLqMLqKPe1Tn7tc2MQOszl66BDYtlbY+5kO60
ZxAJB5NWMeubpA+s8nap+lXbO71RUzHsMjJZxnkMCADI2S7Z0HWNx3q9KGOr/3F2Zjtu40oYfiIB
2pdb7+3upJN0t53kRsg2WqiV2vX051NfxbJhIWcwg4OTAYYmRRaLVf+CZpc4YoIzhG893j7VFhhx
cbCRpVa3KCLzwEPGoTbXuQBiurHyHMHhFa0gxY9WVumVaPzwP9m6VWInJRWpRffTVUhIVkntWv02
8LxE3UChQ3bLgp43PJCP6PVhnAjVY+nZcmVTpffB+dJLxCfHqNHs4cmob6sIeoUlNOF+yLzAHLes
MvzkUJW8NOpitF9TWyf7nNg2wWM1pBWqirUNg6upe8hNSdpHBKs82HaJO4avZlv5O48sP8g2TefJ
k+PrbXwscft51aLBQbxpgBtbr+oYwjsohSbOt32UJf26lY1MDlVb8udTXdhF9ldTUpIdCXkBCHFj
hWu/F2D808i2vvnjAJoV9wBshEDAkjkjjlb06aqtx9riEalEGkLXxIh8FRlWIp6QNnGqD4qt5x9c
DGH0Q1C5Li5l0LLIc8FR1mhjhr3Kd0sHsW5b6X+1XYBjKxuWHcY9vApXNrikcl1gauccgxDgwFb0
bft9aNDCRYRY7yskMhSf1QdWbp+wZUa5o7M7JG+50t2tYvRjttHq3PsjiSAC8zvVruWvWuTxtzJV
zf6UJjnEQ3XyIcy6yPgF26UcPjgVmN09MoTBd9wu2uGopq47IAqei/pz5cv6mJpSyzdhlxrdQdS6
vtMKvInBROMqdExzJ8hVaAljhhnH6IXWJrCGnIvMiBpQNFQDFfdVNexWHjveXz9KXB7+KyIbxkzi
mtLc42/h73oushTnRksdN1ljKK29KoyoxKanGCvITuTngD31CjbjKgDU/lnTe6HugL0m4zGjwlzv
nDEv+g2PGqtbgyLK34a0BBoLKsf2YIqWgkiqWqN5dvDU7rcIkmjFVgNer21KI9LXDQ359JwLJrFL
Q8TJXnQQ2tVbqdSlvYnGFCWXYMRjZIcWseugaWyN7lqHaIeZVmX3/UcuYWR3iNyp9dBSnObla6lg
E0uh9D0BM3Z0kFxjIo5mzc+HEUMUC9ZBTK14LwSmfqs4BsGOtLCnhzgkpCLNPnZZoHUkiehlb3no
qPmkymF2Hxohq8+wYap4b9uZbu0nNsWxw/tSfXdr49DGo1buRw0neFAfmVp8EByeHzIiUGwMD4/S
XYzF3ABVosQxZ+sbYdp/9Oyydk5ctJrzFkQa6f4KKJr8oflIfn8qARtpT25FzXWNvXA5foDepYFy
R7lM3RpO6f0ksnKPZXkfFjgpk02u1HIAkC4ruD/bpEFrb9fHgXqu4Cqra9mEwMR9zL3B9A5d8McO
4lrlHWcrdbAytchXsoUq43VN17AQZaGYDeLQpH16WemT2ijYY6p81HDOap9jW0M1H6oRzAVYo8Ve
OtQjvqTs3Opwv8h4PTIoB0zCsb91QL7NOfW2EVduLPLk0cBtcSfLjECkKDBdUfaO632Vl0l7jE2J
Ptj9ga8wAbTbIFs7NMhtmnyeNqtu1gL6VKAzMqgQUjhe2sjKl0Gh0xMPAhXemZP+DHoBTUVHxWFl
S91eNxRZfmttkC40r2/+GpqAAC7B1NLGnXVKKqe3OtNSxGPqAr/guh/HIyVD9MetpijeSuBX9eMg
JE0r+C3fYyekJAB8BbKgBtfk/tpcFZ0JHvxNZk7OZWlzD2SlH5LQ0+vgKWqt5KQnY/yAJqqxIool
UJxE0R/0Gi83DNDr7f2hrwr9Bhgp8L10JnFjcOeW0iUHtDFBoRwdkadf9Ub6O8U04LeYRvsIxXTJ
f/xqqmx8DIPBo6CKDSFt1s3QQtTRM2MQxy4sc/zwOuvZKnPtw8hvZAtMtaiuPnMYw6UvPrUsLgrV
jDzpsWjaVKemIXh55nqbh7E0veRY9eD2t2JwZfzZsJqhh2f6DmNoAmdtD26LuETYZ1haYD4a7pwM
1ZRBlbCg7KFBqFyKNvPOsdKr414QncydZSdxuG+QbTYfElcT2caHTfWvDRIax3wkhxyBtgzwkvcG
yl9dKCxoU2AnIn6rgmrcmnB2sX0OK8I8/DPu+wIy8xNVmQJETSF6G34e5YlVa1fewq6ZRZH3X0L/
fOLIgHe5EqmeXseuUvbxm9GotkDSyU/2XTSGe60Y5VevHYxtZFZLCOn3EPHXJ2RY4BgmpLAJYAe0
bRZCKgwO2qh3kjeB7dgzMhUCwQE1NR5kl+MU4U8SBPg/tGWxMrkz99IF9eI6TUolt4DUmg1gD5fi
2uwETT+KgjlCu8RTpF/m/bnY97RODYgZRZqF9QpuNB6TldHANqyQhFmFZeOQF0JjCjZFNsiSwnGs
Q1dGe/7V7cv4d0mc/5VCa8pWRgiGcq0nYbOvuqRbQAjN+/T8Vgdw4LSAVNB0+x2/99cOIgWxsCsP
hxcOSZmRFJoEfnxEaIs7sq66FZ3OHIKZn2g4aPIexFsBMsN/ZqukX/k21fA4FHl+wtVYHxbwNtfr
SJtew/8XPQDwWubUbL74bSooBixLMWF0cFdGfviLXuHsuyqzIn2wWNEleNzNEY3pDiYa2fx1OWJm
elWbKU3/kkQ+XDTRhP4TJtDw41KqaNGq6A1cRv8p3r5/AaZnTigxwGjqFB//mmUj2lRvnb5/iaiB
fkEoefgq4KqdtQGpYw69+d/98Wbx9n08AIV8b5rnNvf+5Xho4bk137F/MUcLtYGsygHhJsObXjhK
ufEMhZTP96pPPAaLBZz9raFBOkzdQfTEEIa7HBoV4cglRRxe8LKuDo2rWJM0lfUrL9RqJxrLfFDb
wH1LM7N+uz/paVKXcQJ7SKSogKNA9wPfMxs51eBIVIzMtS4+I6JQypUcqK0qgW4sbNsbY9Gah1SH
aaAJxHLWtQ6K0htScxhfRKNVX7XerR8nMaxmY444Ky20iG/sWAYDXUvbAW2kd6eJv3YPnbxWADoe
XkThoj9ZkwZrDzjaNACM1QY9ElGipXZ/MW+OCSHFAy3l8M/slHR1i4A6b88XgscvVLW6Yu1Wpqfs
ciFNFJJqvJAW0uNba2qhAAYhwkAQyZ6tqUblCAcMyTSjWr4Uev6cVcI4JcPw8/7cru8xTsVfA81O
IzzTCRM8Di+E50mnII7XngT5L5vUefM7NzhAHrV+3R/0akFBipD5g5qE6TMh7C53p1XiIYqtVv9q
yYiHtxd2FFN84VnlLspB6cA7gJq68BXNCYvz95lASWvSgiT0axMcag5sqMpi1BLHKd5ABBvFqh4b
J9r2XkL2EBVx+ikvRaI/oECtH8qQ1sfOHUtNfch0vfH2QWhU5XHUzo5dyHMQjs4nEwtY5OOL8anE
haOssSdx8O/B08kJm3Xa24O6H0oDn4FRsZSIDgI06HVjIsP5Eph+f6j9oJRY0FeIOgdFjOoM6Bvj
k4EicHfIA1+e2gjNjxWXTvc19kLD/00RIxh/4Lhc/M7bwX3qdUhDa2yAwwo+uO6KhUWbvxJ4mvFQ
gYMGlIsICnjs8lOZRev4A2DtN8lTAdoXXljOSq+H3t9rEjogsAKLBkpM3eInzTzK3onVOegJWZSp
JBYX4h+vD8IapRdE9GnqgB+f+/mpRRFWjuvXb1rWeSbgitzdaX6GpbHPC0Zs0kp2C4fxKuuaxgQK
NL3fJnnfOX4uoPBednnevnWZ1nQ4SKFyuY4RAskoF42duXU00f724gIrvNKt1A+B13U9wiCt2Rx6
bcwlWKWUJtvCWsyjxPS7LHDtHCJCPcDDy4/TF7ArDL8r3py6TT8EY+MfABYF43ShUVL4t0PLYFB0
3t0CSPSwH74cjBqBXfmISLxhaGn89P3G/WUGRhdsaJF0CCY4bpcu7L55cGJIYHwTFIg3IbIN+uWQ
lVEDUHDK5k1JaQVLLytPwPHUXYU/wS9JRMwfE9RzugWm6RTzLgIFALvpQczoKMNzAC6HTRExpN9m
Kq8GOqfVXq9t59lo3Oqb5sQQsFKCPuEqc/JHJF3zpY/6/vC+HJ6NDWqSCh6wa+f9SP51xUkfSQeq
584rGlK0P6zeTfpvYxwM1saStlO/VYaXPbppZ7Hlcv/N1QzFOgxDiNKTbtbiR4p7krfvMA1297Rz
qxd3iNGmEXqlVdvRbPUMWnpnZhuaLTomMPQFbB75jSsPpl/2SsfbAdJjvw95LAC69lEyUmgUal2z
6QvqG4g7qN6bO0xY9NHPJLSeQIu3itmGYi9ydgIg/6Zstl3g6/6ejpVSf+j70Oue6Sp4f3jGucWf
Lh4G82WohFN8tpB3YNxWDijjrdRcBPKD7WOj8vsfNzH7F5yWDQYWcB8JxOWnjdTGKd0x8F7R20B9
w0Fk51X2WfpY6FFhbz3JRlk4N1eb2EOGkxcHWHYMxjRndpUDGMiR6KAY2mdRCdoBVf/nesgSep6B
HUz6RXRGvmgBVvO7+5O9OTJnlfoGZS59zh5H+mSkXt1mb9x6HSeFqqRa682zk2nqxywecN9N/GUU
4xQI/t6/SM6T11sIsgD3xvFnFigcUXERc/tNLRHN3slKs85IfTjesWyrwdlRluvatVuOOjVIRX10
Cyrd6waxl/CIZ48dHT0XB+SViqL3j5Tu9FJyNV8XCl7vRH6Ci2Hwa2fn2w9jNTf6XHlrhC3NFYCa
4gfCkDLf+oOJK4Y1+C8lagfK5v73mIfr93HhHE7MBl7vc3pKKFvAK30WnBTLL8Dj5KhSyNb9HLVh
vr0/1BxKilc7c5xA6VxaSBeos5x16DRwBpqivMm+qB7rqi5+tL6abpVI19aFVkbGNnVTz1pXSavG
uF5o9kNtOdWSx8M8lk6/Y2LOo8qPFsdVYU+YdPBj7IfehrZ3jcOIEfPXpEozeqkd2j7mBAZaZ0Ez
6k9pxFW5cPhurAPBHLNN3pKU27B9uTzw/ZiXZav18YkeU7Xu0+lZYoXjrolRlxlMDPPSBid5u7b+
4zGcUfMeuoVjeL0E00+YTNTYbHyPWQBojNIk0qfiZAqr2HRp131MEyQUVtLgqhatAnxCt0W1QUek
PSzsg+mKvDiMGB8DytSw2oANit705fwx+3TQ+6jFqQwSda9WnfqUJ42/C/tE4i7uITxHU2rXEzfX
rVVH2wZgwVZNBFqfwDIXXm/XJ+CdSGSSg/NaBKV/+WtEOPguAFFxCvCse1S03NkDrdB2oZ/Kt/sz
v7Xq7P3p8USWiI7I5VCVQzvF16Lk1I94hOI+m36rHLNbIT8v9hDzxm+UZrF+rBOx9Ea9ji8etCVc
RtSJ2AyX53LopuwU2tSeOLmjDRtAevGLGjaTtWJqHcfKK8++Qr/m/nynjTz70JR3Qd84mI5PtMrL
Qfs+pa1TUTx3YDbyusnpMa0ytFmwtELKY93q0wOjrZMoWnG7J69AsrQlOsSN7zsVAmiqoxxCVjqj
QygaylsyytNTHaK8mdDxe3aGQGzqUQkWttKNRUZXyGN1Kek4XOaX80XsM+gjNM5OFKOLfWOoSFMI
ZFGAZYos/GKHI5mb2ydLjatb68xtSjkHWj4aGfMtPNq0510rPeW+335P/d7baiYSP52IiweEv/XH
gkLWtwA1oA8wvpc+861pU7WkfzTRuyk8X06b1Q9QEbKTk9n0af/YN9Ll+cofPYy9ZVubkGftplTr
2F6IpLfmjZQSSSkGidQLZ+st2hJTIiPMTlpooaunSc/eOrIr9nlpVx90UrVvuIjlwcoKfVCPWvZ6
f39PF9Z8f/PcmXj0IGjI3i4nziszFhyg7OQMYKzWHRBZ0CFV/8dHFCvZ5iOKwQtb7MZupuiDBpEB
63Ii510O2cVT9Twb85OnBz+DDGTmGjHK8VNJWWrY3p/e7bEoh0wAJ0TxZtuq8jpAzZ2Tn5Re5m8j
yYdc+V6dry0zyB/uj3X1qKcmSg/KIUxQEJnYLZcTC1vg7k5kxOdCmXy0807CWo26OtzWFqrUICgT
QI2BpnzsW7KWPcm8dXTQt4hBPKlxsvDeur6kp98DU5snLNI+MKMvf49uhUMr6zA6D35gALvMu9bf
o8lMlcYz8UFeY9QU9VtPFBF3U19jCCqDnl8eUZlbck262uhEbDTep6QJb06K45c/ZlAj3211IyBn
jetfA+iKp7ArgO82cY/iT12pZbXPgGRZ68bW4/ghwzJvYTfc/A1UplUeYDa7ffYbjCFpYy1Jo7Os
rHHTcSYOShElP4Rof3Tq6LxFRormbOaH4zooRbhwl1wFGZZgcorh7nwXf5rdnXlXdLmFtuQ5UwNn
SywoY/rUvty0de1904APPCFaFy2kx1dlFghm9LWmZAVRXlqks9iWl60Yq1gqJ1QPsaIfaDqt8QQU
+wST0LfU7B2EpUtcEUO1fjKBPxzqQfRfkEbonjs25kJd+9ZHoFU/tQ34Rdxmlxuh53EEq8cJzkaP
4M0qzCB49EM+qujlxOrKSAfnKfCFPOSDm2+IR+PCLrhKYViPqU8ytax4q84LAZo1UYLtERFmOwpe
QRR5p0ko5SlxzOTNVkwbTaqoTH71o+hO90PEVbRlaI9nI8eS5xgd18u5gyQek85iB2h9lR/Q9Kr4
EiWFrRKrPqst3P398W7sOJ7G9M+oz7o04aff81fNwxgjrQVtEp3J5rqXRk1qnoW6urYjS92Mlm9+
CgN2w/1Bb0xSg1kFHJKXKnWWaf3/GlS4Ag3xTo/PHjLLz7DQCSulZiMmXz3LUVliit2a47vDIEkL
wuPu9O//Gm7glWLDcBM0zgMXNVdlXOtUQOCohiib2gHoZENPvIXgenWxwNokTZi6/h5xf54wKEUH
Q753xTkz0gKJ4BCVm2ZU4fEIaj/3F/TWDD1nSnpBU2ADN7vEzKYipMJgOLVOlKx6CucvhTYgvj7G
Dvg/S/DAxvry/qA3Tomuo/FBnwJlBBryl8s6hrZiqG2qnJRGwT8w8GJxNrrM2QSJ1W54GRjtOgOH
+ujEtrNwQm/cpOS5VIRtgCsUyufNRcQmVD22bP8U5J3IVjr0HwkHS+ohwtqaDxrWlpswQewebWI/
q9dFnrqUhOGCr0SddPv7a3H1salWgg/grc1HmF4Dl2sRkpMOBRyEE/Lr6oM9WCBQo6pV3U1SA4JY
+NxX52cajX3FY2fa13NNLImroKgw8D25SuRt/TZV96Uvjk2Gcg3y54P3cn92S+PNbkVfL/saB+fw
1AQi+jM6foUFetl2KQrK9k88w2v9/5ghyn88WikekJnM9paaxgUaQmZ4isriR6A08KRqR7xWQOeY
YBZ9/fcJTn1GC2warYZ5wkmDOo4pfcYnta6iLyBT02PqBHKnYNLrrkl03fjh/ojXG4anqkaRTp+Y
3YinXG6YyMaErNaL+GSrDSYfXquBj1Qpw7RFij76/cGuwgPMdQ91BITULLj583qki8KWRv03Prkx
sU6BduAfs9api00vsRDcuI6PRE0I8Ht3f+DrjcPAExCAYgihYi7Uog26sCrbik5hD8JtPRReomwU
MxLaFn5A9QblDa7h/TGvwtI0WVqbmG9yQIAOX64sdAo0W/1GnOq6zt/8CKIOMGbP++govfvqj8nw
2zdkikVEEoolO6zrjJqKG91jir5wocgdZt81r6PIVIQhTiQ3/vdUuoiXp6ER7JXUt36iahkh9FH2
OtTyEFOhaqj6LYSG8p/jET/DRiZ9SuzBbswSSd8PmxSWWHyiSTa2WxlbItiqohtoGCrOwgvxKl+b
5ky+OmWQaJ7NtxfE76HyCkXAvFFRe/ayvvppsBLQDwe9XJsgjM0V+MHie5YFAPChkIjT/Y9+Y6Px
Ln/P2CdtuTkUIo3C0RUj9S1kERr9czEW4V4E9KnWmFEEO3VMEu1fs9SptsodRJeeg3XVA9TosPSK
YYnTWDay2pSBRzHddov8RYEtd4Df6/2C+VM3+7gxgprrwA8XQFW3Zs2FPyG/QGXQmb3c6glGHoqF
G8UJzChOp4XmJB/yTM1faySnzR1U13x3f51N/osXxQAm7RKOuXbBM9LMuRwR1im5m/STU2rGcbWN
s1YfDmVjpv/H93SJxJRtgaYC270cB3CJlVdun56kWTWvdTpqqyrV3CdVEeIw6sbw7xGSTjOPIAQQ
qFfPtzAqj60ldchjme5m/cqqXRiQcPPXiTScj53ZwL00yMDvr+aNuMyoIFIdfJFdzA8vZ9moRuv2
mp+eKluDpotDQ/UR0fe4Y1hEC8jN42c6vUvtqev3HkBGjiovXDyaKOLNxi21HlcoP05PNlzd4Ifw
zSLZo/HbGGsYPMEL2bI0NyqZS/NTbUzkLjTk9CRE6LZ5QLa/HrdK2cVL774bdyL6RJBUpo436OjZ
pY/mvBYgwpaeNKMMw20BmWtFF8ptH9GUl/3CI+TGaMhPIpDOZ4eTMu9x5ybIkqZg50IgbMrP4PyR
n6WE7IjfFgTKaOFaujUc9Q2SNcD3kE9n1xItSJmrEgAjjMIW8r7BM3Ltq1b1n+JY9rf7G+vGMWX9
OKPAptDYmIuJdpWweqtpc2qlduoBzdAE+uVRb1gL5+bmrIzJuA4VDjLR2U5CKiOPiX75aShE8U3z
oJVhdgAqIdfahVvmxr2OeAU1Kg4KQnPz3YEWMJpJyH2cbHdssCXTyvYRSp52SEYswzKO0Cu66fEu
GY1mQcbvRpzlLkXomsc5/bR5/zCDFGCExpCd1DK11ZVpSw6A8J19BYH4pcFgdmFv3ggMBPRpm5Dh
A4aYBfZ+AIxrJBQlHTXQv+AcmmwqXproviXiQ+gXZbCl/wd09v62uTVPNBOJRZQwCIWzA6jVZR0N
RlkQBYdyje9GtC0MkW+MoYIUgQ78QpZyNR7fE+y/TrsGXDz/5zL+JQNssXJItJNJK/4Ry4kKMJEJ
0gFeNUTgCmbuUn/2asMyynTYKbNRmKJPezmkYrooeuJrcgrQPN6FyVA9i7DG3wLXeMDr99fzOhuk
AUsTDBQqjgdIMs6uscSoc2D1mn6KtaF6cbKy++R28AZ3aQrkC4nGwioPrabBTk6UBJu10nkAnbEk
Q3a1naY+MLGAKh8pEunp5aQN2rzIU2jGCcs89QDdtz9jpgXJw20zDB+tPRZ48ZKF5hXim3yQShY0
F9rPkzjbbPJZ0uW0oEz9hDtZco7DFoFGNHk/NUOlw2Tr+/Kn2hv4HKr1eM4KGW/6wMEAD0vKtT+W
aEMMMuz/3P8k11uOu4+0DVjZVPOa1xZzISpVbSzjpGRJ9LOtosTHK6XzdPjefpAeZCQB29wf83rP
MSZtDPS7QPPp845ZTUEiznvbOBWZ6/yIMX38WKJuAV8v1Lf3h7oK/Kw5VUva7iA9EbKafspfpS6I
oeN0g5qntu/Meo28TZZsZKcsqb3d2lEUZxFeAlsD3nn2bQO3Uc1yCCzs9pLiCRiF+T1o8aCpAq36
bWEmk6waw1i6Am59PKRdwZ4BIAEUN4sXtjL0ueAXnepGFfaqsVq4nlGFDg54Budr33hIKd1f0Fvf
blLuIy0k9lOav1xQWZe0agJpnKB9mE9K4JjlPul69Ejy1l3S/bz+enSFmBhpAsGJ0S4Hy/ExVlIR
GycZGbry0UGZxNjWslLtX/dndXWX8jIEDMMXpB2FiOrs88EEBqA0WhhEGyqC0GY91Rw84atfQmLZ
LnPxIth0BqyaHl3DZGGTXm8eRicuYq8xpUJzz2Yqo0UWNrZ1KiINJwelQF6tK8sDmk1yE0B5VVae
PZS7+3O+3jyXo+qXi5uIMkoSXWFUdWhfQhR2HnL4Z/BgdOu/GF76wuV2a41JYwm3PMw8NBEvx5Oo
SnR4Yto0Fsdkm7h6uKVcGq1KO6g+IARTrmMfgWyMhZr/Y6bMlQIICrlcdtM2+ysIxG2AS1Mz2if0
wvB1TUw1WofZWMlt7iGmFw4BHkv/vrhT9456JPntVRuh7R3MO2Vin8pEmAdYf/7WbDBI3QDhtMEj
C7v8eX/EW5uIRioAabJ4CvuzCocyAAkVGL+d6sJ2z63s9XQHLgFFhjjQIatraY4Jal2h7LzEu7o9
NMOCUtXY/9O//2t9e2ZUWqiKnWA/hFhw+RJHTEmHVEqtesD3i5WHE7HkEDCFmou3N4QSSkpTQQ1N
aSzPL4cVw+BmMXadZyRU1IOFtFIPrDD/49I2rFdJAvMaaLazQRwmQAHP/tf9DGiTWvtEn+RlflVX
a9paheitFOcmCnQEsKr6rEVas+XP/HWBivqbJgfj0UlluDDy1XpPfBMHDDTtGxZ83qI38t6qED4s
z3EQZyhiaOa27Np8b3RRhOZNERyjNJELl/aN1QY3BtTK5kMTJGerXRaFC8mxkudQwpGSeVA+IcEo
98htuVs8wrStbYTFFrPZ8ovZ1crCGb5OHUEITB3QyfrCnD775dcussDyMpTlzjaKJw0KG4r3xwYF
PT6rxjCae4dkCTNe21IqUpcoyw4KHvP2g8DDdiFeT1O93Hh0pYFGTF0Hg7Ayi2RFL0w+gKjOMNSw
0w1GAwvTIfoRa521UBF5p/RcjUUDBdAetUtgopfTDmSMNFxlyjO01sJbB6S1L0PnNNoWK8XqSQ6N
EmxJZn20reIwwxJs0vkr8ZSgwhZGUFHNXokr/CsT2hPEPqg8+HEF+CHHivPJCC3F34mq7Y5ZXUkV
5FJjaasiD32xVs0YyQukcRukzIBQOeswF+NLUsHW/cfgxcel/MLFC1xrsje5nOWYoP1R48tw1lGs
3Yz55PBne3IT4Q74UDfFR1K8YoGFfHX/MaYLaRbFH84TYeRyTNCoYGCdoD5jZ+usvWZys+9pnY0j
SoSqW/x7KXwacCJJTHQR4PyzEwRKy5O+1dZnZHLMc1HRa+UeUHaBoypHyqM1Gm5NGW+1eMzSdega
DcIu+HH/81IzY7q+U+/Do7F+Oe0W9ZS8V4vmDEIsfOaXfmuSKNi3Zp9u1UbqB7/WlyByV1c/WvGY
x0yhGlVxaw7Z6oMY2l5vNuekRCR9nXO8gcxYaPs0g2oeOyd194aOdeSK+tPX+/N9ZxjOThCVH55d
/I0/njX/znpRUVJtkzPF+PCtE2p6cHvZOOsyCyhtFmU17PCpRo6sTsPuqdc8+T2s0Q1TJLJrD02l
NVAWWyX/3SGy/xz7frJrUNA5oB4drIziU5jvVEX3DjGUyn3UgLJfSCauQy+1K94u4PYnwN28eSEG
tZXYICVnSwzxtxpa3FONip6+MlEo2SqJlmy0hj4KdOxwVY6G/nB/CW+cFEhHtJCoToDhnxNuvNqv
8kDN03PhGuGnEkG7j6GCRy9umMhHBYWzUF7Sb+wXcHo8zikPghSef7ImEQleQ1p2BjMgnyrdEQec
SFpERsexxY7QzJ89LwhfS91Jm5XfDqqyzlDM+ixgDH9M0Lx6GUbZN0j0mTC9R6c80ZgYN9AevE1i
2fUGGKjymZataFZ5lTRi3Vujf5CGnr4YkPPWzjAiBZsaXHVRWppPQoQ8qu4v6+yzTiLLJgBkLN3g
tQE1maWlKhrStVea/hGwQrmjYa5teMHmqKAa0LSq0tm0qG6BKCWfiFsQ0feHn33V9+F5f0NF1sAy
qvPHVewnFcB/D9VOQ2T7PMMOR2gpr3DXDckfw38UKqByRzOZDYSEEMUm8pbLwFOMviMzZUyOA1JD
NtipTre/YDPtqpN4slP9SlFLhnmYxIv051nC9D70xN8i3tP/4xEwH3oQfl4HCcr+qfoRaYs0WhtA
H94UxMfidWa2/wVquISknGMy3oclFefBAUJQA/19OWzquzYNz4HeuaoOxsroRL53hyz+EuZdhg4U
bMa9LZ0IRmatux9F2sKVK6iD/7Ilitv3P/fNX4PUC5AMAMM4d8yyFkvHlmzCgR/rSgmxQ+lTf9s2
ifFqKoiBr3Cu1CedLW880ReNCS5dUcVrfLTH+Jnya71wyGdn/H1xaEy/U/mQD3onyf71aLCLrmnV
VE2Pddr9ieyq3Y6ZRIkr9w0qGfQ9Vo6OPqca6khm3V+KWf42DQ0pfeJPUhWaMqvL75LgDqlKhOuO
Ski50Q61fFjR5/hpEube7g/1Xg/56/Z5H4vCNSoZ1DtBa89WHWmqrGkbkeM9EKYPhpFAvc+SKvoM
Sy7PXytAtt+GzlLcl6a16zdDMXKkqXDH2XvINEETKGot+KrUFCkfTR7N+gYoXm6tIk+Wfzq7dd7A
Qgttp6J8Mbzc//G31omsjOIwFzfBfwpgf32ipBzrNhJVcewGbXityuAUD7L5YPi2v/4/RiIX425z
eV/MczFUkEtXyYLiGCiqvhvtwEEkl4fGNi2CTiw8JW7sPEIQsyIQQAqao4U8SJu9b2jF0asm+jWC
d13/gPtH8LFTpIaydmukL0gUmEiXjKnbLWz8G6uKSQPFZ4qurn1dfFbjkWKPKI51mcbPTZjan6qx
6r5pamcc7i/r9UwZSCPxQhIFQMIc6KfksjWrIWuPpJhoItf41CqZYj1wzyUfFMUOP1Bqfmv0YKkc
OgXUi11P15JAA8eI24U7brZzyqxVHR8hUeSG3egpbRys36Zn5cJSXsV1apCw+6jtEF4nhYnLDVq7
kR3pqmyOo5No275WdDTh5bhXlUFZ11JWhz4oz/fX9OrWnpjAdGngHcNx4Fxfjmnz8HMK2yqOUgeg
vXbrpNzmqLW+qj2+oUid5c6nvJAWytJ+gJSYkEn9+/5PuDFtYGBwuXi+TDZps59QIb0Z6vB6HmgP
OMhmd4VYafo4PsZuh6lLTrlklTTZEoXr+qPaFDvoy9O/YeR5AU/NRGx16IMdc61H0V5rFfHZqBGe
vz+764uKvUNzhlooRdHJtu9yhZWoAKKEpfkx9DCyeeugCCD9BYYkP8nR0/rVEMURyt1epCkPwtWz
etehaBasXMy08/pQNH2kfbn/o66/+mQ7NaHCgQV79jwFlmAIWxQA22PSUGWinlZiqm6K/oEokxkQ
JHrxx4/9bou7TfFg1BiS3P8B14vPD5hwJhOd0nPmj0elQae3sZLuqKmB8dsYFKNZKYk5/vOJolwJ
IG4qb0yg6ylp/Dvk250cqsJpjy2CmN8SIzlRcHC3AB6LJwhz3WESfH24PzW6X/xXL8PFRM3kiwOX
4qKc15aiokYi1tZxp6NL+ehyz9VrPobarLRy0qkE79i9FhRv3bVdBUP9WGh+ucswKBs2CHRQfuvZ
rtFHK1JCgHymP6x6/C2stWF1MameqCpnk2q9r67RSUWvEXa3j2cBXuYmaViF26zjSMhxIgazBDdT
e6w1NfMxdO3dNl2Fo588w5ANixfhAp2jZj0AmnbaunkNPOhIqwhlsuIFoWGJxiplOPPVRF28eeZA
uYcsGoT2XcMNwvsztlrFa0MxEGtooraznyZembaSvS3tVatRL+aZE0KQRaGzZpMpeX1Gn6M4+UXj
FcfSyo0fMEaqASHMrBz0FfFByzboB9jWuiixL6T32CT7oi/q7EwOqvzJULb2DpP/JhKaLEu+gvyI
5GKb9v+Fee89mRm2aiv2Xu2iu+6M3r4F5uKuA0trn7w+0uUK1xL5Rj1IvIqWSjPu7ZCCVlZbAW32
ka7s9zlG0a+KiijxCn1QzseIiD7mMfhPhedR730d4JcZ939EHIUlZVLe5OhdYhTwYOI99SOprA7d
f+kYygfkvtuXGBXZ8hu9yPbT/0g7j924sSgNPxEB5rBlJUklWZaDTHtDuN1t5pz59PNdDTBQsYgi
7NlKi1s38oQ/+BjK+/taN0rV7a05mJ9LUPmVq6m1NXxUoWZILqWH6LOPXF2yC0w/TQ56VVb2vVK1
eF5WcYYzXhMNIQYuRpTVv1kk5IgrOi/5rottKk4YMtg//DTtio3o5i21WZxv+g6gwok3IAkay/IW
sr0msWb9YGuD/BraYRC6kY9yqhtnjeapyNpPOynO9PYJlMOo+jtUd8QBKzv5OTWcADsTvxX04JRK
4TFrmf19HM4o87gmKQ0i045WzlsPsYiDlz+bXwtlmLYNeMbF5zWxo4DUOmoeLETG9iZmxr2bqXGB
sH7XgSS1xk9I9xW4Z9XZhwYrTbhBqvLQJrX9AxjevAVKu4qc6OU6Np96PkAQUZzFd69HICdrVbNG
rR5z3NjXkaacpAEtq0CZNkKnZb0Z+gcxL0UjMX/RG18kCZCGUfS38uaB681G8f0ZB1QgATHSBe4/
ZgpS9LVN0mylRfYpHKvw6KcAdjbOzsqckYngyeThJ2dZpq4OiWPX+w1Wg81kwlGu+6esbqJDqhXK
xlBXBQEK7IyEOhh1ShkKw+Xbr4JIJuQY9IesVquXNMkzir/BxMuQFmGl7PoyLL3bT/9VJAMlhLxC
kBqpqF9/bsrcaodKrR50yJwvRZwV98CypSe1yOb/JClATh9s7Na5FjnXxbk2deH7J8CqAmu+RE7F
fa7mTjvpZ1x6qDkiDG/+gNrTo49rwrRT86oJjkZkNPWO4Hb6B/5lF+6nuZUi4Xcib3xzr9bdRKzM
AvsONo2kYMmMn9O2IaqyjHNDJ+F+JmE5tqku7RW1k3bq2G+h38W1XUyfKjQVWWpOQPyXmIi5N2mk
16F+rnvDOPA9GH7FqVorxxmnx4LSdxO/BCFKVE95liDq9IdbDgCPVeeSiGgSHtDlKdOnJhwVnHbO
vsEl7hBXw5a5Hs61YSDIjuxu9lF3CkneSPpWFtkWupBo6ZD0Q929HNaoRs3uO1s945bh7IDORvVr
SqD4Kw2DXH6NTTQOb0/0KmQUkheAx+AXiLbZEnM4hZjsSo6vnK1oUl/t0siPyqyoJ5RHtF9YWzqY
+mAFhNizrp50Sn3lBhp6ZZ/hQNEYhUHJ+73k4ASgHqksasq5hgLgZWOnfZZq+AY49kl3STbK96kZ
VE+4qdN5uD33q1cLkBP7ix4pdBVqbmI33oWRatdm/NFRzsnUTo2Lber8Ra0dxMEDVF43emTXTzWj
AblB5YDxAEOKX/NuNJpmQwH9XDlzWYVcr1QcEpjnqhsS4+5z3rU7CFn5fxVa+Z+x3FSH+1Ed4z9e
7stfsZiz3gNonwdZOVe1H3wzCpMns7RmDd8af5y/I1Ws78osCGqYYXmw5WC/tuJIPABBR84OiOti
DaYMOf58ZMXHzqe1geQ/NjQq6Dbq61a0sb3XJwu5TOBsoOxFEryECgeZmclmZarnUB4S7dzJNq4m
RRbcY4FoRphO6O0vX0rm6Cn1i27L1/n6KlOzM1RgJGw2vUJx8d5ttxaHU4E3qXmWZh+nqAD59Gk/
ddH0bJVWtA9L1diQz1wdUWArgPkLjsPi8bCNoXMKaqdnLc/KQ4opeuPKcq68lE5tHnpJVe/++P6Q
31Ni4osspMnFd/PdFPVO8WU0Z61zpcDD1OZByw4ZCFsZE6W22hhsZTchdgP0J8SjaLNUQDcl2WgN
31LPCezC51FLzM8o088Paj9XbiLnAyIeRhLti9K3NlK/q1MrZAbAnhLX4Ft4VcAZesTv62xGv6wI
9OYoJ6NMoYhWWOta2pzLh9vLerWPVL45sTwICO6CJlgUY2V8qQht5IqZJqWwVoruEQtKzhFw5vsU
RaQ/XVmwdzyDdB9hbtNlXoxn1jEaeFiTnQ0jlo5lxc0snajdhTTZDkqRKN8SKYy+Kmmvvdye6fXC
vnGJNeD8wsdZXxwgp5eM3lCn+tzGrfoim7P2nACl28VYX5Tu7bGugjhmCQLG4OUFDUOGfnlYw4yX
3Yn0+tzpeCkZQZs81HzNcdnp6aYr5IKuGldbVdyVvQQLzvmhYAwWRluMGkTYyeTBqJ6brDWCXTNE
0pe6MpzPPZYLB8Seuo1H7/ozA+IDeRd6JzwFcNEXT+wcRrYpASo5S76efsInwq9/mXJsKSRzZk6Z
zzUjPX71DaHwk4GNuUcUyA8d6lJRsamCeL3DGikQEihkKfSEl78GHyquVmhP51otrKOcCXfUYPpF
2Lb13l4X5CAW06Chlsy7KwDTlxtctFkX1pYynwNqCNm9Opsk573sVyd1yKnsooZuD/tRQ6KhQpWm
/iLPhDMYyxT6NAGPicv46+0jd/Vk8YsgQsEWBaYN2UxUy969j6WeghXGxutcjm1gI6OsNOnOj0iR
zriGISuIdrcd7YIwj9pTTuZtf7n9A67PPA8lrxZtTOAcV7jiKbOngObZeNZx7QDQDVZjRxcjNe/m
CnbfMcJ5evgBbUrbLCYssnI+eij4WZBlUYIQ3Tztcu48WK1BvhA8d8jUzufUYgusc9I1gMldCQdH
5GeyoQiSn2OXJ90hCOYiRtYvTZzPCkoynbMvDaPF5IKpWcrGi748LGyJ0IkQkpUABtDKXHydRzEE
yrLDc9BOjt48jrlE4ggWqW2sO7uQUF6UtSzUKc2PgakcZp8Cb+rOlVUV91IbtmC7eDPmreu7ODKs
FkeGAIkXg6DhCi3oz7mDzJeDcSeFvMkdKGE3dyE4g3pfm6gS9pMxPRkKPq/Hsp/U7A+TTjE+xc23
LJ5w/Ep8raG7qrAu6mNla+UpYxtMPgZgYX/1uRWc1LIf06MzpUmSuaky5OU9cl3yhKizP+4QoPHT
jfdM3JF3aeDbDyI7gabP51DlWl+eozxNJD+UYu0xxaDuroWMMbkh3mNbnwex4ZfjQJ+hU4JJAK/I
1Uc3bZ3JbFJAIlYq4XaIS96YuEgwWNYuzfG1PvRZXpi7PJrbzAV2AUCoGhuwfLdv7OK9ZLr8DNG7
oOKwYpDe0diutEKyHxMDCyw3k/jRbl0hSgBBF/rfxnDXx43h6F0AEaTFCIfycnWd1IAWOpr2Y6er
49FOJqW41yUfI9kiTHZVGo17S1LMvdwggrSxs2tjw36lv0kxBwU28el89zpGXZWVY5/ajxKZPrJA
lK7oQ/mDeg8sN5DuYvI+xw2jKf8M9RAtpdsrvXgbxUqDM0CFnTYCQd2ybQxfKe4nEtJHqUFmTocH
sefFMo6zhJNBPU3SXRNGW+HAypwheiCLLrQmiQkW4YDCg28kcus8ko7H1T7VYhw6aSRNe1OP4nPQ
DBgkgVF+0epBUTcu99qMyXZxrwHiR2VyMXiAExP4YGbMNS0PVu+kd1Psa0+mrHxr8rA/UEG3j7dX
eYksAEP/ZtFOOCIa5+z25S7jFBSM8zxNT3ISaPF+ivXG/geMm/KlMHTEugOjdzIXOZve/JLLyRR4
Y13SoaQPE33M7NT4jIdrmn4CUqWPu9QIJsNyp9HKg2+t2fl16c7yrHQ7Ry6nEyYq8xa77uphoPBH
PAEwAmUzqrmLsGIM57TUpdB86qxYCVy1VBrrC51NpZN3Vox8CzxnTW5p2fgjraB0CFuc8RrBo9mA
gi4PD0mkYKKKriO+IRzfy6UsnBEvQargTxPGffhcO9I878tCGXrzKEnTcCora2juphxXsB/o8zpY
wN3ezbe28ftXUlCHkIwmpiGOFhD+y5+ADEeOkXIlPzpYfwX7To7KAJFSMKpu3FWWtPeDOTnHkywH
91Q1la/1AGGLXqjWwDoaCvzUtB3C9UP8ofa5IBXdocKad4iEOb6Psn00dne5X6n5M1Zo5rhjQLP5
UgZhaB5SBTf7HdWVUHvJ/GE2TuPYj55RKt14b/mdLO/ipu76U2BkRX8I9FALd60qB88NAXB4BPDa
8ofUQcHB1mYAwiiC9apc0b7K7D22e7lI6HRJx7cVuUB+TjPS0MMrtnRptyXJXgJRjdVlD060OejD
kCovYF/H+zpwgvFZ0Rq1PqiQTvX9gPuh9T0e5vmLHILrcpUwg2Nxez+WNxo1JlhOfBwJF6hVWosn
FH9NK0TJNHxETlpWjobaV89BpUkfGowH90aWVcUdodZWzXCR1EAg4yaLI6hDBIKMLQ7qu5dbm4Mh
a4zSebS1at4VUtLcN7lAQ+fTaL4kWAz+YX+BEQmHyOvF8yREOhZHP3fQv0B/yXnscsPe+ygyv3St
MeyJx7Dzvb2oV7Ehg6F6jbEMk0PCcdnZT0aaR01dhk+gwmblLjEisF5gbWXNnWn8TVSs5MLeV/HU
Cj9JC19qq53kZB8ZYXgWtzjduPnXC84vAgdEk1WswZK60vg2zWHoP0+5XRv/TJjBfyWBHem2CE8s
pbW2iu/LMORtCXj2YNvSUoO8d7nDxEJjBBUseCoMrT2rDHuk4Rc9mMNobHyVroZCSAw6EIwyIT9L
LH85VBf2PlmIqT7WIP4+dGo0fpCqOsJzFNLC7Z29HopyrmhtsrWCTbyYVd3bUmG3CnKceBIdJidW
4p3m1M4T79gkbQx2dTeB0dE5IJJkx6+FT2U1m9Wc7sY5wNz3oDTxfF8qxfBgxv18GmhVfup6Y6ui
vfxYoSJGKY6+AWkwzbhltNxPddABaDLPqRNV0qFtKufQt75hupPJA+ZKZevcI7eLmLIejt+dfLI+
3l5jsYYXXwhCKqEiTMWVx8FcAvfHoe7Kqk67Jzm0zGKfIr6fPgbVlE0/bw+kith0ORLKaQ76d6Im
aCx2swpgpyVY15MOAbveNbNmPY4Drh/7MvO1j1OBhoxbTUoZksShUbELBjWTjmwWNXAXCrEpfVE6
7EmeMFhSyC3SbsDbUS9UA9aJQY/ezVvTeW3J1/HZAtDy6geO1lsbgejV5WbFUIlFWY2iH0jnxTyU
uu4ozcIupDrSPnSNpTyjN6Q8+AiR/u5qaQujszIen2/BquAtpYm6uHBK3yi1govKU9fPxS7V/ewn
32J1chMt+5iVhbnxkbq6dVSiweMLSBLcZgLfywveSLHRE462T/aMGGUTmT5fUzOZf5KKdl9uH4qr
SyfG4oMIoo/Xi87p5VjgYJwY2a/2Sa5q9UmJR+no2LF/VoJKPTadMf5Ww3Ha2MCrQWlHo3kL1IcP
E2MukqjBCuwBV2bUHq15hqKDbp+pDslJ6UrwdUB8kApPiuTH7aleXTQxKnEpCh6UlmhOX07VnwoV
D/BWfiqVGUShZETTd1CG4f3tYa52D+QUUR+nRRgb8Qm6HKakR6bjl6E8WbWNq62a69mZR898UQdL
Odwe6+pkMpY4kNxmZkUN73Is6GGjHGFW/DRGev7AHVCPeMTMD0aEYBI+QXn5envAtcmJmiH2IaDI
SMwuByzliDpY3OOVjRSWTEkfJTd5Bmh1j0TIsHVO3vDBFy8WKT3fOoIYFghE5OKmQwSFnTYZyYfZ
D3R7H9eUh/ejE3e0exU4qXNVaY7rxEb9WpRm4gEAQl04QFTBcAsH8xDUex1MS4Kx/aSBVCp3mQnX
R4YiPbjU2SzpB+YEVuPqPrZQv5ox4yhOtZX2PwhN/Sw/pl2JZ3OfdtnrkAz2p3rUiILlbAL/jz13
VH4DFCvhNHF7nd+EmC5nrhqiCih4JKz2MnXxUYQAzxAoT2Ziyo1DllTbM75VpGvTIdBCOzob2BM9
U2sL8MsMAv1jrJXY0sc62Q0d0ibrHiALl+p9Eo02pabYsEY3y5IGqjQSXQ4GGaqavBYDum35oaaL
PjxmKXoKzW5C8reG8RupRfepaFi+78T6SrT3m3aUNl67xRmGW4x4D8ABLFNA/5A1Xh4pazbKtKir
wMOHOj46JeDpOc+r74mT15/jVMrN/e21XYar/zsiH1ziGiFasvSuk+dRApDnxF4wtwlYGGtO70gE
0uGrSiO3cW1a9zOgvRhbmx3KJmWCvmciVR8k0466PYLVRrklXbK4WG+/iXjVJormNoOUvVyFuSo7
pYDi61Gv8+8GnJuFGo2xRxS92Xh914eCtEfdknusLO6wZKTog89G4CnjkLzWqqSHB9UZTVdpe+sP
sV1v8wJ6agqSPsWSJShlmgPkI+LS/zbIKtBIM9HC6YjldjAfLLyrs417s3aYqMEKoSaiST4vl8vY
JGoNYnjwvwV5hX95X/fqSL41UyjrHan/USaUVzbi1tUxoXwRULGo1MYvx1S5E0ExJdI3o8rwa7fU
ZJ/Aqv44hcgPBHx2TrfP7yJkFUtqU0oAWfsGHVtmW3qtwovDHPab1cCrYuj5QakpsndzeddMvfMF
Zz/riC0c8lR2MfZ/mH+8jS9yPQFRJ2xehkN4BeL9aDWB1ypTfNd04HZhOyhupVd+uLG2IjF+9wz+
71i0WC2CTAqvS5lJqKRWi6WK9K1Tizr/YJEa/Gti46y/+GhHRW5lO1l6yK3K6vdVA8t0466s7C2E
Wuo2VNQpMF89wwEeCEgqsrelMpzS2tJgD4aF5dKg6h7wvfC3Cswrt1PMVmDnWF0YEJenKVAzHKkj
P/VUI9Z+pPYwf5zDWf+Z8x7+e/sgrQ6FXhGvLjLg5D+XQ5lW0JFs1LHXwcf2dzLA3dwN2g5gwCin
1YZO9NpWwvN/a20qhH2L0SiXx2Nbx6GXzp1WfypKI5M/mpACh6/1HAkqgNP32S9fUZpTbQSO/nJ7
tmtbSauC7wzvA6dXrMa7GkzZ+IACUzv2ykCfAloic/hbx1f0i6UBdj5m5hhutWJWF5hc6w0jTHdq
8Rq9vfYKvC5Pz81p3JmjYaW7kmWen/14VDbi27XRhIYCRUYieRp2lxME2F9rKIMkXtWMhC67ER9w
6xkntEz9JxrAf95ez/XhBFwf8gSCGWK9360nEVGJraYVe4WuAQgYeJRoCDTFfFdZovP3/xttEen6
quMXyD/EntZmyfwyVXPtn6PCMf61202G59rUQARBBqKGRq90MTUjjjCxk7LIw1bXbz+NcRrbu5lK
mvYCNdrfEhdcuxkOiQItf2FSsdReytqqkKZ6ijxV0mAlGOWE0HduKjABtMCMT8FgO4Xmqlnf/CvD
7m3/4mZAVgbaR7GQMHtxM8thaougtBKvaWrrZ2NN1glNn+RQSI32EuUyUIA/30yRHVFvoaFENfby
6LS62UVqZScexQh53jtAWExXxVV82AF6t7Z0bFa3E4NmQVTmmVsaQtOm7ttyHFPPDLUhdJtamRMK
6Fa2a+2h3sCUiTu9+GJBCEXABmSQwG8s7vzkt03epnHqOd1gV2d5imbtPAzNFlZv5TnjiMpAbsnc
wT0vziifqqCv8avxfIxg06MS6Qb0jQiez9Go6HM8FIiCJIfbG7c6KMxtahIE7VdmZ4MWWlXftYnX
jX5uu8i0AIPB3nto9m2RaCZI2DrfQkasbB9PNkExTzfluqWISECPyQDdlXiSUYcFGq0Il+i1W1V+
CcM6zOE0357lyn0UOReCYaBsyXPFD3r3silt0MRT1CfenBX5J30Gzbcbo9nsdkbFm/fkSImpnEJ/
4I6M7TzZfzM+KvvCTY4gffnZmEezBcBepl4hl1l1NMp2OiBLk2lPKe4O1S4cVS1Cn6b0ZXtXS1lv
v95egLUVV3EupC5KSoIK6eUCOJIft6Cgcq8KKuMxUvL8K4E77aZYbn/eHmrtugjIsOiRoT23DJ4l
HeEsp5tzL/cDZdxndOqCQ2MRgtweZ3VKYIlBXQqtsqXQclFTYNIBQ3hBaBv/dMCKXbPp8n0R58Nf
vDdcD7F7BOgMuHgCsrQ1y051Mq/X0oARrNHLKeRbLnW4LeX51XmBARfWh2hPLqGPCF4OXZfrqVcl
RqLcJ8nQnHBTUc2TUof5l9uLuKjbiWj8zV6PLyNhHN34y3Mxz0roFEaZeUkfm3cCYOracpA+J0Ou
oyk8jv/VaO/8WT3tfwcV3EjAeTQ7lw4CtZXMRZeamUdpB2sais7/TgZQH8QVJLxbbs9w7YGjNAhG
hDecvv9y60Z9TBWZkx+DYbFONZ4mE732mnK5PKtBf3ByudvSsVvbQ4hIIqujzky8cbmsTpqHUgQl
3bMRTqb+6RToCmuTfS4Fe+T2BFfHEigOOtJwc5bQVXBIpurPfubRUh5ydNyL+FAYA24Jihb+RfYE
e9sEhwT/n7u9mFikW0ArUzP3tK4xMJ+hxpJBy6lrVOvq0H4gedtyiFnbwPdDqpdrSel6KtEWyL2s
kczuMUq1/ocapnVFuUvuPg1V94fg47fzSRWJJiWCU1CwF/XeuGr7ZkjbwjPlELxq6IwffEqyFByK
3LyflDj/fHsLV6cI6ZBHjJ7yVYHZmJu5VJys8EKkJ042oY2rFSVakpOePfLJ2LI4XT0y78Zb7OJg
BFmqB3nhdVYAOW6Y6zoR8Wn+M1VKe4NtIS7YMnwCdkllCkwqJZxFaDg1HJWgqQvPkrM6A8JHCXPX
FPZW329tEd9Q+KRlVKeW2UuJhmoXUFTwall3vlVD+LEG+PtQIKX8CMBxox29NiuK5oIwhGzMFW9m
bgVvK+8LT8N3TT2kbR7+rNJwM1RanRUJPSgslDAIXy5PP8JXcRzxfnixVQcvWVH5n+O56e6UfvyU
V7W28ZhsDbfYLORNKnCsMYtoG0l2BPDnuAgOSYU7KmpQ7k2r2RLfWTuMhCRv0TVQ/6WUNvGlMyOz
lnu1UHzdW7GlHU3MXavPRq0m9sbnYHXfBOiNbimot2V3LJToPyBoxNH3DetjDFu/dpOqNDY+cWsB
JweenhiKOYJXdrltw4i+bzMZuQeuzfTPSKjK3SktzQqAkpY9ttCxIaX6YSE/5XOpbYRGa7v4fnSx
CO/CXdlqRLhiExrNmvwS4A/UoNsNptZNLGeU904Zbmlmr62rWFAw3g5SOsseWV6bKdZHSo6UcRYP
J1VSBnj/vWxtTG19HDIkUGDAbpaRfAXQLMRgka+BkkvlL5QlhvKjQ5lkC7uwuoZ0bPGyoyMHJfxy
DQnx8O2LOm5CFWXSKczqB30sjmmaWx9C7Nnzw59/Azj8IpQF6YG84uV4NapbEtlS4ekj/Fa6Q36x
n4J0vqurtjMhoiCyeHvE1TOKqjfy+/Q2gf1ejphXWoKknlR4kjRAeC/mBmk2Vfs94/lxIhduXsou
TiHg8eW7PfJa1AmF+P9GXmQjdZsP2pAmpYd3o32QxmG6S4GgugkQzNNs1cU3p/S3rNRXBzWFfSlI
A2LPxaBFYAKhS5vC86egHtGm8223HOwE1B5dGZlnvNvBqd76LK0eWDrywjsD6TZjUeYqk6Gscgda
Z2dT0j9JXWLZh7nRt5wJV6f3bpzFbjqzTOYemwQtQ3Uwqz76pc68T8jdmpV/iJq0ekqCdksbbO3x
BhoFchn8iVAUvjxDkT51pTyL/GHOpPEUQ2SQj5U2ltpjJMfGtPGsrg4nxHwASxChLZXpyBqabqyd
xNONRJUQwU+65EnujNLsXdFsjL/fPqhrmwdNk5AMs6RrGlqroyPphG3u2WlNQUtR4CDvKnyMtyS3
114bOmqkY1QpgKKLib97sU0FtZAxJumzkiL6py3UYL4rMHjPjwhIwLauDa27uz231SF5Z2hIU9OC
VnA5JH6dmjw5beYVTZmFz45RatnvvlDa5iFoexsnH0B/9UZ8sRSQeYut2b03GDFU4KVgJA3YClSz
JX2L6zkwfjagiIsj0VSm/Afpopj3mY7W+anrQeQ9p4BLrXin1C14SrpRQhPEKkarPtUVyPTHiYDv
6+1VWTthwJDw6QaGJ6Lxy1VpEBfrqsbnhJXB/DmfHGQspzid7tG52zInXLuyfMFoMXKYhWzn5Vhk
v20eaVLqdUUx1Xs5DMvhs9rqse/KVKxRVIh/2PacmZ9vz3HtVAtxKJShBCpp6ZwathRPK41LCwQg
dV7xDEcvYafIYz1ujLR2xoA466LhBgFsSX3Lx7qV4nLKvMbuCn+vRv70W4lS+dwmfv7DaJTp9OdT
Iy9lB4V0Aby6yyVF4cPK2iniUEtZO75gbV6nJ6y/8r/o7tPQE9oImDxynBfnhC+YMSc5WWmbpFqI
HFAddXe2PHXNsQmFEsftea0uJBg5QR9Ep2CJr8rKPip6My28HP/ZU4R25hmWc2C7URtBz4nDcfT/
ZimxMhY9YUpZpvhJ756kGmI+gGQp9xTgZMEBqWe6BnqXFv/9xdQQLxQBHVWaZW0tgQGTpy3Jrym1
EW2SLqzSXVTr0bBT2zE093HeZlsAZ3G1lkkpJWhspkR/5IqWiFpGkUyDRrhqJe3ekGOUoXxzbvbW
bE/JDmVV+XGUff8ui5PyI3XV8p/bs167+w7VKJTJUfikqHi5uiB3eN2prHtylOQo0LWyUh6TuA1+
VHGpSq7cmFW8lyLLfL098NpJErgckJNcS33pNxhPMZ9Jkn8Php98IFhXddfsW+QXaJo2X3FyG/9Q
quztzUfQQ2hKg/K8upRyWYIYbaXMa3NriI+JA3fjQZLKrv4pIbFY78K69dFizpD33QpyV9cZfoAp
jOp4ERa1nCotjUEpyBfw1qq+B0acWWeHHj84DjTovo922GhwGZQ42OgarX1IICQI8icuYxQmLjdY
NqcG6bGGins8DP0BLlkznm2Th++TM08xSIfb+7qGgaIHbsIgR56Nj8riRJUNlEY7iam7w5t6Ncbw
Xh9Uqu5yNwaPoVUnP+q4Dx9i2apf1SQPHtG9zD4r3WS83P4l10uOPxHVMxZdUH6X5V3M2qCzyGru
SX5THVNcO8+2kLx3qzr2a7f0KehjHjI2H2+Pe32yGfethsbnRny8L1e8h4Ad9ZYdeprVlycVVG98
4OIa7S5F61tsdZlsxKPXz4gYkpQCnRqwXssYyrLaVjY6K/Lgk+vo8DbRb4Sw5+ghq+xGOkArHNuT
NJghUTn8mp3RJrq18U6vbDw/Ahgs8gGiMnulyUc6nhsZzWYrJmpUpbpof+VaZ7hl0pgHRIvTJ+yo
BEPDkicvMgf+mAZZvCczAOO5cQ6vgwtNfhMShfsMxHrZlinVua2Legw9gMhmRfpRKtmR+lm8BatZ
HQjBHEpjMBnAn1xud4HemZ8qQehVodSm7lAk0XBMrbTewnxsDLQUJKrV2jSquGIgzanu0FKb4oNV
oIm0sZFr5/dNRxO6ulCXWrwYdi3LSWKPkdckemW7VJdk+aTPkjUcQb+m+YcklastcuJ1EYBTQxTI
xSEVAKx4uYqVYvOJD9TIw428CM9zrI3/OEoafBiLfExPJlYhFKOHuT/lU2UmG4dl9eyiHIpJFbw+
wb69HF6NjA7LzCry2r7DM1BD1r8P28A4jgE1GTdtQk3/EBSxOR9iKqS6q4z9ABXB9m3lv7yU22p/
+xG5frZZD2BhOAlSr6ZCcfmDWl3GNsApYy8ejPw1lWeIcnHbzweUyLcoTWsHSwW6jpwYzDUSjsux
wgYepTLHidcOUMefZmNU83tq8aOzVXBZHwk+ClB5sAXLXeZd9JM2bJhVoKPEWYJrbH+nrVRudTLW
lg/rR6GmBdSZZPZySqiTNVAgE4AnavpBHsPiu9S3v6Z5sv7mnREKP8SNgkC9xCymPppCGTwDj58x
pActdECPW9Timw1U1NrnjFiJHYKSDqdnMSUkBGVAxFXstW0j3/V2ak+njDBx3w61/mCkhnqmt4+v
5+2DuPZpeT/sop6TmSCmc4vXIApDa/rkFEMa/axVI0J43grL6ENiQxtz1UGuulMvtcFzO5i+ufEr
1iaPyy/RG818gBqLNCemcWp0ZRh7VjjkyR4xC/0+hxf7xVDUGrmwzvClR1lr5i0XobWDRI1HCB4g
ZXglVRMhgV8YlRp7ERjmM0A/YgbVGiZzZ+BiZR1vL/bqaEKiSqT9wgbg8tg64WQa8TDGXp+l6aGa
RuezE5UTZbMx+nx7qLV9pVAuiEBCkGTZQYWmVSGOmsTeaIY+WF8V9VcX7bc43gUQhNVdg57Sx7lM
kjRyA+F+IkOZtz/d/hVrE8ZwkYIzSp18sBfPfq10HWTyPPRs3wjohKPDXL4UWTRYLgRjWGR/MRz4
fBC3uuj7L45RUOmTMsNKYNJaUh/GCnQoVuczGAMyPOzWbw+39iUl9Pi/4RbbqZp+2A4pX+ySWs5/
vSG/Dp0qPcWwAr+CL443Zrd2SeiKEV9TMCIQXOQYWdPaiDIWgWd2epE+Qo31m4RCldxGJ1yhpB+W
Xw3GAYcks/yLg/vGUBXaXPRYF0EQn0GMJZsB5LZhDp/6HvlP18GWcG/nsv0X8TV4RjjWtDyp9S42
EU1pcKE1YyExOuzsQDHOcBxkNxvicB9ao/XHjWMBZyBpETg/VlWc4XcFCEmPUF1MpMCbdT0f98jv
B85emrtg44FfuwsE75SwKQagvby4C9bQUgGWuthr2ip6jus6E4UOKckqmPNqp25Ma+1w8pxy+UGH
og++GM7J+szvKsJ1RB5m5K9n3fgpTYV2sO0hfp1HTBt2t6/D6gTfPFxRIxJM48uF1BIycxNghpdn
QX9M+9Apd1JStL8pg/jt/i8GowEoOlnig7n4bpV+GBQW8HMvVLU6O5iTjGeHGkmIbhUj4gK3R1tb
TCYEflHUUUHYXU6tNk2pKyI99AqjGPa5YIVYZgD50LSi3zMJ7n//v/EWZ1KBpjHFHdmNVVT5szG3
v43aT17yqhsOytCHG4u5Pj2hhQeNSoTol9PrRrxO8VtnMRPL/Bco2BPSVUq0yztzcv3S6DdesrWT
YlOFE7BMcC9L5laFpE+lUFr3ejNXpl0pVbiJJK3vnIi7tfvba7mWenAgAbYje4e67eIiqIXTDAM5
u5cqlXyA1ybdlQCyz2iqO5Jraw06PJmMoHOlSj9vD722rlDtqeJBRKQ8s3ixi8FJZYzCEm9qte+I
HclCnbtJzroyqk9tIKffbo+39oWg9iQEsQX43FQv9xGlqMbIpREgv2VW//Gz2nyfFUl+6M1CuyPK
c+4cv1bnw+1h17aT7AL1XjCL5MhiGd69oEgzCe2KDihhN6r340ApZlebUvScx8h9bJzV1cEo8lPO
1IGAL8s+rVVEuPWEKTitvvGCuuRCGlbfHTDwwbHvL2ZGWY2UEdAU0dTlzFI5ytvYSFMvCQDVN62T
vdhSSsukwcF5441Z3TySGjIacOBEwZdjZWOQzX2tJN4oddV8Z9nwts0yzD9GJTT5dkqs2VX7AJH7
23NcHVe3gYHSJsOuenH5Zzsy7MGGA9sU8gT3LHd2jlQFLzSu9R1Omo3lmtm0ZVm6ejXejbp4UcfR
smLSLpLSuKq/64Vtf+CAzac50gb1LgNdbG2c0tURkZimViSgks7V+kq93U0Te9kPPRyFVMvtF9su
/Uf8ajIM1+3ZgvPyN6uLqjVfRIiMWI5f7qqC72potnLq5TkpHeqXTv1vHrbR935OHHcKleGYD0qy
5RC48ujxrlKos4DJOEC6Loft85yKZBUlnlmNnzJfKve9nVSjO/e9kh3Gvg+/JUphdO7UpKmzu32i
xN5ddj3oHQnlJFpXqLssIRCTOg1RnDeJl6pVeF+Re7QPhWSlW63llZMrWhtQvenrIJa0iErNGg40
wzBJycwOkhT6hwFcUOUOQ9++DmjpnfLEGL7fnt3KAwR+DLUt8cpS/xX//x/SzmRHbhxIw08kQPty
lXKpPSurvF8Eu+2WKGrfpaefTzWXTmWhBM+g0b640UxSZDAY8S//iXZuN+ZwGKAv8TSAph+nbTg9
4lGTVL5ZtGjZfDzcu4u5oFgQg6fHuQ4L+LlbI6k2B6WO8p0HG/srYkvTFk3qndOBWNliCUWn6lrx
qtcw5+izKv2GGSg1XK1IaufQjpPvJOYU+1EV6+Hh45m9+/mW3sXCIgSNtPz9fxYSw0XDqgX0DDGY
ungBIzPUvsJI8NSH0ix+uNg44+5YZdZWseW9RQXFzJlcKL/k45dDgxMFG44azrewnNyFjhKX1U7i
bnHz91P87zirHer2cnY1YaX0CrDsGNsqegVnX+3xM5I3WSzw4Coi8evjQd+dHJ0gWC88o2gNXU4O
aO08TBjLfXO8ou1PUlZ6f7bjpNl9PM4qxtDTREoe2uDyStNBk6wnN5BYyRJNn0nG1auZ2JXqS0XV
biovmhFAqNSovgmdRX215kk8b2yf1TlchqcNgW4nZXkULLxVZFWbyY26sAwfUZcp8LfSu3AI+sUu
ABk8XBz+drJIsdE/wCMBHgjljMtFrTRnMfgo9MeyEHkwdWm8d8w4O3hKIm4sVxa3Xpo6uzqV9ca7
cS0zvOinglpd+g/IDQPdWV1cdjc1URfP+qPdRsl9TVXjVk9jO2gTrnM/roZsV5YtCWWlGjf25Lb+
0CTNXwaIpYPNt+YfGM0Izq5zyzxWE7NLevMhRLX/1HRpcg6FVe9DWUyBjhORtrHiq/CwoCHRO6Ne
D0eF4tzVFeYVTl9MrXj04G3+oan3fVisQeXYhgFMGTNI5mTLQf5qT/Ek4YlHFRJoKao9q2tTtK4S
xU2YPA6FIu6jbrR/eZ39Q3hethHWV/GW2S2PHyaGgAVLu6ZuTkZoqvWgysdZEmqDSQuJQEZO5RH1
jKj7MalWm2+s6HuzI/cB5r10HK70qruyb+ooDOVjmrR0AKJOwVdkgBiHJ1T06ePz8u5YHBjcnSEX
gVy/PC997DZNnNjycQy5JKniaD8NZch/GTn8uP3fj8VVv2DXqcJzTi/HKhg9i0xNcjZLJE0Ase1C
V+1uE01JNoBl7302SotcV0SfBZB/OZQZ99wmYZYSdMpl23fqoxiS5GglODjsk0iDcffx5K6PwRvz
DNEEEA2kr/rliIaRRA5GEvJR5Gnyhbq8+4VyXBNiwJW0nP5iHvxoKtHK+3jc67DzxkCDPIWkOGzb
dXyd1DRNDdfhC3p9/DO3pLnv0yb3Kyy62kM5Tc4PW/GoEmSJOf/IK2f8omOruzH95dv9J5d8OyeL
UNGC7VrQXavg16WW1U8zPbG0U8dnlZW34uq3jMZeva3dAlS93s7GDleNKEBfcktF9up7I6VK1k4l
kihEoWI1/OyQe7npMJ3MNi168GTSbPcVrmWV5QNshKVXp70VbtEH1gZhEAdslHpBhTMqVZl14bxt
RWXWpahPjhSVa/t5pchXw6hwDgEYWvZFDx0qxgSidSbtRVvMn+6L0MrSwIYSrQVT6Ca/ca8rWp9q
7eBZ/kJbG+6czEqnBydEktwnM+p+bWyaZf9ffC6Q7IvaxaJkCNpw3QEckLyJYGt1TwJbwl0xTdi6
23Ff+EWcG25QNJixOY0S3seeprwKWXjHxNPLNhhwYVAD1SziT23YRhu76M0V6+J3sYmpmiPZCrht
sba4PEWzBfu+UPr+qRdTRzU0T9M4oDNpn6JStO0e34n6M+pIcTP57oiXYFvaZrMbm9oFGCrKcjxL
SCv8QqF7yUkbE0XbiJhXOx1SA4GZXgnvCsCaq5xUFFT11TaRT+o0lm4QGzoKep2VPGWoMhiwQYfG
PHhh5+IR7YZ1c7Rjq9jSbbyKNhSnuQIhlQKkZKVWP8KlvFklad0+2Rnq312si19WUqnNHuNx7dOE
vfwOxub89eNtcz112Ai8PeikQMm+kohvra6mTGa3T0XddIexCvtbe0oQFmpRBneEHhQWOBJlKt1z
aTv9Rkx/Z3SdCEdlcEll6QRe7o0iRGqzU73uKfJU1D7bQe0OSNAN+lHAoY9+0u1on+lFl1Ew9Ono
4ZmBHOn54yW4CjTksgu6h1NPOs2zZPUjosUYWPPaJ12xw4OrLA0WzZ1+u40WBlQm6+9/PR640sVi
EzgGHiirA1E73ZwC8kpOTViokT9OICEDLweFSMmi+GPDhpTHj4dcg7K15YZGAXwRQ1wM19Yw3clN
CiSqu/wUkeZCGSigSCg+SSW1Zz/vQjx6wYHUHLsyM9V9NkLEPJD6UuPzO5qdXyw90vsHQ3aGwKnR
rGJ13AgU1jp+0c1zSSVAFRAkrtOyYog9vRrESW+mLHsamykK/bzuwi8yHKfq8PGKXO88/CJYZS4W
9t8Vl5DhE2scqvLkOfmEfa2CyIQnrK9RgoJZ1brf0YXFJj7u7bupEqq6kQ++NUkuoyIJ0/Jy49iB
ZV4riNZJVmPOMMSnAuPIk+wxTQ1sHE/F82iHVfgYjxAvvsQAPfKd08mkfIp7aQKRJ7h/5w09hTcA
J9wvBLQ6Cro59CJ8l3iOHWBp8QJppsnSqDyViY3uUYJXp+VQDTq6Ui+emXtOFooDmuY3agEAJ2ef
PyLbl5wzr1Y0vxMiP7furHvHCselekcFex53TSXzfB8WRppFfmk0WPGlpWZ9tZtQeU0KoSfnOHLa
X15Pg/YT5lDZ7EeRx86ZNWsmjlRS/5QqTvgFhx7PuLPnN6hV6oTpn6jrmvJealNpfM6F2k6BZ6S1
gVqEGYW7Zkbt7S5rzXQ4SLk8fBSMysvDhPzfeJcMTm3eV3T+v6P1V4oFQjA3twr2osZtn2CVfmIL
Fdph7GcjA0nmpUBJlKhxXtJBLeMtbMM7u4vn6oLUo9eyXHyrkEL1HyZ/Ik5W2w53U12Mn3RswR5C
V3YLYaep/iiysibUETWRsc1S56+vNIBbcGh4wvELQAFf/gJVQnlPerIYxA+7l1pJ409xnLW72lHT
MGhSFOqEoppPpijDAx2cLVL+9QpwitFwxhKcXeSt4eyobs1oRuvhU2jFoj4khTfrvucOVhrolNeh
Z3n1bJvfErerHjuUBtOd17iz3FiGN0jd5TnjwUWM5XcQ+tB4uVyH1LKnufB0cRL5PDugykyhvrq1
0TxQqWxcX9Oz7IF72fmW4yl5l+cFVerRjdyXmcvf/pomZZl80sKssL9baYszV5I2ivWXXETis8tj
DYCBSdYJ6Xh1JzRVNfO+QNhcw67lbtKB0QZxBqPNV+KeSM21VfzzcQR8S2RXS7PI7AMuoJDD3bsa
U2SYnXhen5/6BmeovaIO+SfhNnm9L/oM/fc0tnAr9qXWiOTzHHtGFui5MjwOWlLhpKcYkbS+f/yb
3i78i9+0pImsAb1QikwAAC8/lzXntq4MmfYMwjT1nug1d+3zxCNef4jUpBl2PWR9209z04vPkzVa
yqMjywmfGrXoY19Hqyz9hJFZMQRq26N8rVdKK/d9PeXyC14BQ3lss2nwPo1lN0X7AsXmp1qb1PFl
6uZsPJShEakbSc6bStpqUlBxKEZyr/HH+sI3qk666H0Yz2jgzLfqFM3/QJbJjVdHD6Oj0SJr+VVU
FefSiwfh3XlUXdNbs+3ar4ZdFekuxh3twTZT0/xap3H14MBrGI64XHXKg5bLPvvsWUJML5nT60pQ
5072NQ11sVVSfVMju5iIy0vFWLrw3FwUcFflzdge8sQBw39SG6fRsTgwinFnq0URvfRDgwZUNite
fJMJa8D3Oe0qv02n8HWOzMjYyzCR/NcI5ZS7j3fNVazht6ClCxKBhsdCd7vcNCJO+i7P+vGUZ4Wj
3SixET3NoiruQuxJApmn2fcqNAQ2DE4/fpoHV2ykLstJWa0LNQIKorwhKBSsg0wfJoU+wLs+mR0+
bz7kB/N3ZtfCCgYtKl7VNh42pnxdIkDicCmWoTi0gKPXfXzAkKSNuKyc1EwYv9Shv0O2MzksNg6g
WWcUdkdXhlWgOWHx3PDQfaR0siVkc/1WXn4F8nxLqRCmlLda+XHUK6PlUXKS+oykU1dVZrtT8lG/
U2YvjYJeybXxVu3RuC2sqc/vjdFFqM3vq8wYfUlw1r6Oymwkj5bd9uZOAV9f7TQvBUs+WEgK+dak
bTlIXgc+fjV1VFyOeTETAJdM9D/dDw1VwbbrJ0qpTYn3YKr3v7g/snlfdPr8FLbzPw4/Uu7Uvnb2
SqOMY4D/+VkpbGULeX69cxbRP9owb1RpwHOXP8UUZtSVtJdPsjSdQ5y4v2lk6Z9UXEkBgzelt5F3
XjUOQJ6/SRQb6HhDEVpdh2g2qqPeutOJcI7vetzMz2XjmkdX6NFr3M2WP48e58Ppauvbx6f06n1L
K5YgiDgWZGKu4tXQlOxryti9fZobWoTAlZFXm6JIc/ah0JRno0n/RRuw+/LxqO8ssOlQ56V1wOj0
ZC4XGEfA0Ssbyzm5bpbR0RKxPPSOPX/P2iZ57Crx78fjXb1iKB+Q0aN7CmCZd/UqRDZOXzcD/vKn
ebaIhJU+furaugsWo+uNGHAd9i6HWk1ttmWtIAVknew8w6jLjWGfB6pVtLu4iodD6DniKBep1dEY
k1NiWFuixNfJFYQUyoTU7SFekcCsShZRkcosCT31NEJnkGB5yrK5qcN6ln7nVfWNmwPc2tuJm/2T
t0NhkTMgPn6btpX51NM5+mXMfXKusPDpAtwcxSGX2+3V6323IDuwwCI0Azde15+QjS5HklD9VCpD
u3PVsdupdj18GsJp7B51ZU6PYdToxd92GegYw4Gmiog0LG3WVbna9oyxTsjQT9ioqgHiu0jixKZz
Lqi03lBoiG4/3nhvJKDLSwiHHEqJS2SjkLVO57xGjGZZ9s5pIq5qR0laYfihTG3NLxH8cu7iVm07
FsAeb7VusKcDmnmewo0sWrT7jSpXgkRgvX6U3LUnXlHj8GDMnYIH0GSqf0pdgIt32ry96TR1AtkM
Qk76lTs6RRaEuprsCt1Ivf3MY9o6di0CNt90IXuNOpKJCoOe5ZPuZ6EzR7tGVyx5tjrLPIbYIMbf
UKwcXikI1vmPSWv0L6YBLWYf0sdx/V6Uwy2c5im8qxHX+JYNVX4WXdOFDwPP5MKvYQpEk58PrfXn
41W9Ps4IZ2hEEMDxtB/XzyiraYquqDXn1NIvi3dhBhp+ny8gFz/tulDfqvxfx+dFqAOcOm5t2MVa
qxPVRoai9I1qnbQOq8jAKEyyP0lrwq9VSz2imdzMR20SXQYK0uqLvdETrm/LBBvxWDh6+2MoMlKQ
pJiz3F96v7sOnynNFx4eXweE2TTKek1G3vbxQmnv/HKSW30x2FvyEXUVjbKyzsdokO0pjCKHH5rp
8U5HBePkUDG1PkVmpwR6Oio6mNRO7iXtK/dZq9q88u08NrS9mGp5rEuKBYGidkUvfTXVne6n4hVF
0KB1k76y4tEmne06jNJaxoOYVi9YXagmlzdEJEVnV5gFnDgSM8alReyruWPcNUVR+rWneLt8rH54
vSoP3CF/3WrlVcrmQo4XofUFAHI5On4ubi6Hrj1N3JxnzQvjH8XkOPtBCPM4T139pW76fotZ987H
QtYdCAG8AJKg9V0Mm06Ze8cpTs04wNrHBDTcOaVr3JRjE+5Gt27aW8JjdpNFhWFv5CDXVzJPCFoC
XI4UnK/E1woTZp1rpfUpy1P9Rq3GQgSqG5K3Uob8lkeq/Pnx3nznBkDag0sKSBQEuPXWhMBaAKNL
+lNRGU2/G8HZaLdZl0U7gTRoEPdlxFMhk58/HvadRabuAV4S4BsBZA2yaWU1z27cDSeXh1L6jR+A
E6ADcrrbDVFTNr/h+ugW6lBWXrw64dRuxK53x4c9if7jotq0TnO7WslJw4ru5Cp6IwGC4OPaGZOw
jpNXhyk7Dui2r0yNK44FsoxbnZ/3ln2BqPCFaWVy+15ubQOj9DLVZH9KdKmB0GoT4R5Mtw/PRq73
Phgvher3qIiNwsY7+2tJMqkiEIxcumKX49Lo8vpy8pj3XA23+iBslMPVQv2lh4JoOoTeFkDjneBn
LoRocmv0BK8JupAYjIrdO5xG1xHjXT4a+b/E+NTYgeqWzX2HLdVvubQQj5jIh/8MtdMru7oa+zDQ
ld4274FeSuWo5LWCZ1eEJTr1McfOfNOmcH9sTTf5XGe9sPcf79G3rOAya+CXQ79imwJMIE+5XKxB
T3SkSfL5lGhiOOtTxW8umxQ9mtoIy4cxkslzHFGeDmbTzeK9YpPg7sAytvV9E8eioBmqFTbIf1WR
uwpXSBjBHj3hQLhV6d2UZVY0PuXZ0rjPtUKXMHZsOQRFOjr/qnOrfYUUyfkT1KG9owFFVfrDHGFC
+/FErzcF4iQotS32egtmafXQGlNHKw1HaU9s1eSm5lL6HPH6fEQdQew4Ff1GOvbOI5N2BkKPC6xv
uc1XC9tqePp6QNBPmlvJdPZnnfKh36K+EzZB3InhnqMTe3vIWXGy06HcjYElKuMrVg2dOGv2bP/6
2yWASLnkFv/LuFsniEqmJ8nYmPNJ92LN8DusI/HQ8cRdz3MYZQoVY7CPR7yOAIxIHZr2L8eREHi5
ueqx9OZBGeZTa9aJP5ipfheNyqcQwSMZFGqn/pMTeI4fD3r9pamLIKdIIZHyJgn45aCF22duDWv/
VOjFtMMExvTlWMODS9WbAWWhTx8Pd50hXg63ijbosOMrFg7qqZ+y2Aem3/4wYutblkz6xn1ynagA
HIKkipobVQt9nYtK1xy1tC7VU5lNzcHphxCYKNd8+qtpHNJfqTcjTSzDbDBSmqUrAzHK0Rs3ru93
Jswzmp1NAWGhVqwm3InMc6Y4tE6ONtWzT2teB/YXqfsGx6aNU/TOt1wSbyI5SDwi7PJb/lOpMWO3
KvKh4DWC/8IRBMWEBgNE+davG/uWJ06mHT7+nO+NyH0Jd2vp25DzX44Yh7WJs+yonbRKyV8SR8ZH
b0RgOIiyLtrNQ7OVnLyznEslioSIkgE56CpO1FGjNaCz9FPez+O8NzOrd5/V1PQmHwhbaG48S5c4
dxnvyfo8MiFexDRa141gLKJ0r6897VQgjv4rUwwvOUIpr/WNovd18rGAB2lmkHcsD5rVKVTicgYj
JPXT0BZdoDUmfZ/UGg4ZZroBjyj1Fp5ussOvcdM64J1PyAnh/bQA/5EPX33CPjKMsaISe5JpJe/i
XoS3kODafVdl3S7P9E2U6DKX9ZrChrEohMCHY86Xe0ZU1BJxPdNxpc3NYIyT8QjzqXvI0yh+0MJk
YXVI/dzGpf6ohJWH9lE37VO93lRSfifgYo+FDvaCZVmEOi9/CW/qKjeSQTtxA6evM5SW3ziOpzcm
YXfwcy0z552m6K6ycU7f28QUo3FwWspsV2VF3GcmoVaVBl8uMY7e4PbCV5YIZBuhs3GNvTsWPB2G
Yl/RYb2cI/UmUxb8/ckqqh4tJaV+BZkP/rnXrGjjAnt3rAU2wdMWKNq6vl0oSRTrI/NCOW/83Yf4
pwc8YXvzZ9EhhbxxZt77egY9L3up44AKWO0jLTG9uaZwekpa27sxMUvam5A5Dl6jzt/p7c/o68zi
88cB770pAghZSBXLFl7XqYrS7FDWn7WTMGzSjkiqd5mO5ndAn4WG6f9hsKVpATSe+uh6f7aNW04h
fY1TIeekvFfxcd8broL9H/TRLdn09+IAXV8KEjwyiUCr5SwGt8PtISGUQ/33dhKvU5V3taf/qKpB
2XW96OON/fLeFyS9JASQfvAJV3tzjrPYLJTUODmKW+2EU2A9VThuskN9SvG12nAObGltA6b+zicE
NUbhaOHIXve/Jqfuhm42iT/w1b5zbafaT0onzQ2XnGmeP/6E76wqgiZcxlCbXZANy4/5z5Xs8hhA
3cqmnCrq9HbI+z9lM1i7NqUgzv6UxrSxZ95ZUwZchBQ4EiSwq8/ouHk5CkpYJ9so1e6fvum94YaS
o9Ud2dOwm9GXbPRda0XRvEHkfm9ocg8HT1Dw/Kzs5VxFaiWdbSbGSXGU8hmwViaPjjFl7hGMmvzB
gwg5/jkb/i95j43xKXqk1EgosK8WGX4zauPE8NOs2HJXQ/Ps9pqYw8c5cquTikTflorae3uIpI6X
ioqwGMCNy6lGyG2pRmPoJ6rEyrMwnNDZVUWfyIO050xuLOw7ryPbWY7kAs4AmLHue40amrIo5GbP
c83jz429zN6h60iVIFfmOxI0ceg1iUMVTnJ3ChQe8RSXSnRH+UR7+XhDX2PjFkti0Eb8yx9wDy6n
7mL4IRstSZ8Fxk3Gqehbw/RFPoqXop7He26V9rZJpvKxm+whDBxr7Hd2Oda/gUlSosbusghc1042
5OWuM6g3YUbUO8Bxof21yqC0GuybY7X1cwj1Q/oiLEkrwGY9APih/KsPyqsESuWLCd/pjTj2Fhsv
U5pF9JLkjVoup26ttAZoTcaiMVs2fflHUyYA97FlPVR57BxjTWYveZ33+1YXSAt2UX03WEm/EWiu
D5+LBQVof7Jj/lw/HqmEY4Wau+MzCQ3CzaMA8jZSDTm3mp14vqtnaMxVqr6lpHQd4NiP1GJBL9HR
gmxwuR3yskUo2iuH5yk0+j+z67W3UIAa5TNofa5gy4ycaOPivx4SQCnFKpJyFQrgukCJo10dZW3s
nrIIj6Ja6jqE56TYW0bmvmRzFf78eMtfH/blGbkoykEQWZjAl1OMZ4EcVac6J97JxZ++7y3Kofbi
9xlu6cNeny6IcOB5yJ9gGnLTrq5EM4u4bHNZP1ldNt925pjfdlXhyL03ZOGdmYbDqY8x+IhbadRB
NUT6Z8toY7QiLU18i42p+EdIrWg3dvjVOwiLH6Cm+NPwnYlBq1tFr8OqBeFSP2WdXv0ZPXWE2kTr
orj5eKmvPi2OOzRyiKzsZoz3VnG19URuamE3PUHicIcjgjycGLPliW41Uf4nmm378P8bcbXgYWK3
5lSO01MHMaMJFNdMb8KobR4E8JejEPrx4/HWm4nzuTR8Fl9wrizqDZebqbIbBQ6TyB7L3JS3XMvG
Y2GEJy2Wf80EfBvK5dWKXC2lvHWzJK2yKY/KLHsUTkhLy8yKAUQfmrlgZrE+dlv756IEOgVSi4yN
M7MOR8vYdEos2AGLw+c6InYN2m1D56aP40gLSqSVDesPznpkd1q5F6Nr/EHF1v3+8eKuLoEFNIam
6oLfRHZoMce9XFwtMYyupvp6LhMv2tNut3lSVfREa8MobzJYJ7kPotX5V2FjbWzddXv/bXCSHzCs
DknjFa6KQosnmybUaUtFotnrvbcgikBp9vXtZCap8dr0OEGMTmmoj51i5Y+eRNDbl3So76MYnd19
BKZ/0UVSrOwxafoBSiwOBLuPF2l1xt5+5wIAW9SZoBKss24tsuawzFvtXE+O+kXPQ5S2ZDN2QaYo
ab6r3XpL4uv6s5DiL8kLrvRLqXF1xgjX6iIvoJ+BRs3Rqcun5nOsK+m0G51ea+9kqGrfNaQbolvD
acwvH893SUj+czkz38U67O1PUP20LC83xdT2RgkpQj93rqvvm1Gz/nFCi7Zprpo3cLbd3YxVzqFJ
k+yAo9K8sS+ul5tOB8VtvLZQAOCmvByeWZoRji7GeeHv7PuiRL/ByvTPXoqZfVC6Zvu3KifLVJk1
L6olGaeXdjlimkByDZUCA2ERwcKSjtl/VmDlOIEpKv3549VdHfS31aVfRo2TR/F10XqaULZtkKk5
t1Q53acRXeN/9bZE25wiwfg4qTL+lLXtVsNgFUbfhl3eqUAskWzBOfFyjixpomTstbNCseiXoriZ
F7SD4dyh8Uvf8O/nSA0Q2S1KZHgxrnYQMF57aAGqnkuM4kELjIpytvtQPelyisogVltzV2DEsJX2
L7fqeueCkWRASOP2FadPjwWVxiI0z0jve3MwmUi51F0HNgag/kixPmt+NyooETVRxJ7OaAQSzdM3
guo6u31ba5J+SI1LXkIT+nKtFVqE7ag45rk3yKfV0ZAHWxnMzG+jXLnX2ti+s0n4/5li4T4BAQlv
ik4YG1Fr/QZafgVlSlrhELCIE+tyj21VbVGh18pHaLrqVpswPjiWvRF5e+ItSIMe/ZLnWY52vrcK
GQ++NwzzElDi9EbGZjVtZNzvHGxoSYBJ0BHCuGGdE5mUvuHQS/NcZVLcqbWID20x6PvE8eRDG5Z/
+eZkAYDlUSHGu++N8mNcfoY4UTGwtbrwea40VfpNnZVfVdyeYf2AGdl/vOWvg+ZCdGNii6A/T5vV
lvdCGSulXsqzNpZ5d8LVejaOYzP0O8NW4mxfuUhL7/K4qr7b9owVrNpbVDE//hHXsYVXNC97gjdF
KSjFlzNujclSAMIW56Jrsl/8HoCBw0DeK4sMBR7MrvV7GQ5bhOKrD0ucZrdT4aOgxmNutdAal1If
DY3xQiNszKknQvtJh1tLa8vmUGbdFtv9erwFCu1QucDoZEkNL6dZqJkCcVgPz4Uc4/C2LIr4W6Np
Y3wYvKhp99Ic540a2LtDsqDgPGEUXvFNcswLyiFxvXNjtWV3i8m0OFap4+VI4ebjcFQhm8iNN8Qa
D790GZZCNJ0OkkJK/6uYHeOT6KVFFr2kWKfZgz+ref1NtrM7fxqbkfZG3Whec6dXXvro5EKb9pMX
TTmGyWo23lZtVVd7xI7jLSOkq72+iES8wS7AFi/szsv1R+zUKkVZeOfMabvPsh6yb8Bv3c5XGx71
p76S6k/s87r0nOP/tvcyR/zdi/at/wIcHN4N/V9gRqtfgNJRhRvmBC8gUYY7PRL697AQ1EmQ0pGk
52lkbhyt5f94cbUwZ/pawJmoadKIWZ3vMfSUdIFan/uwmpX7haJ2m5auy2kevc6X7lyau1hksQyo
o8K2+/hkX13fi4IXOoW8EHgpXL0nU61vJUbu4iWu2jA5DNJJj6DLo/ho9VX413MFcb/Mkzozvcp1
J7g3sNEIh0q+JIrS3pbU2T7NVmX8iEwLj1AvOaRg5mqfTm26JVl2fXcu33SphVIX4qZYj20U9Jqd
XGHsJra+hPlsgkcs1Nt2gCi78KJfc02IoA2VOvKHXPw7mpG+cdjfOXgUvJfyxcLWhqq/Oni5DXqY
0rNzNpox0nEcMNr2VYyRYp3cdOoXv+mC7EUYHbpG4zAq4Y1JEWL0tWpI0JDRY/2hHvR53tj2+jLw
5S6kP4MWBiBcOPhXCY6iZjjvjYl3bhN4Ps8ISAyJj6LqfLDh9uYHobhTeCzjSO2wioDsELTgPfex
XUfRjVsqc30ckyFMAl6FiX0oijH7ipVPUd5HAER634wm80xPQ/UOHYSTf10h+mcKVub8MuCtPQSh
rVblPq0M4+XjDX6drsA1xUN4sbtYqkdrBE2SyFlz2p4DZrtKvReR4QS2mKPblihT+gPV0+OomWUA
6Fm7T5EiW4ze5IOj9lvlyatrlJ/CD1koP2i6XiHrOm4dxw7H8DxJw8puwtSIvsDihq3RqEPU+5nr
5th/2HXy+vEivDMwdxpu9Av+gfrgat/ZdojJERHo7Fm1ph4VPY2+Cagi/RGptDEw5Nx/iqOYMuHH
415HFxKyRZX3fxu7a20H4oCRlOkYvbStpWW+OmlVoIRupfkWeggbhef3vjRi6FAROVng19cPPLfE
vo/qe/TSpWn0Jw6dRh7bPjHaE2Aez9pPdqPlQZ5g5/MAjSIuXtsyQefO0GRl7Bq1UjaO1XtBh9cK
gPpF1oZMZpVQKFHUmlVvxy9iyJ3P9A7sp65QbR8hvHjXSyQ7sJaR422WmeBIZ6UfoQ/F7fHjr/Dm
bLE63eDq6VssXQIYO6vP31Xx2Ddt5J0HpcvLW1Mos+sXoUTBsAO6M+8zPJxSeOSybgKrd6xvkdXk
5a4006S7GQslDz+HxtSGvmKm0x/kOof46HqVc8ITiV6IBkXXT3u1rwLQt/nrROHbClxzstonxbUn
4XfUU2kCxekfB/zqC/y23HiovW7sD5E0EvHqqqKLA8Vu3DaILHQbdiUKWY1P3zm07zStTvdWF8HI
pZ0ipiCsElc7whlRjl3qwhu3QtNzbqZaDb0dDb5C/JNocXVTa1RufZlMRhI0Pfsewd+mcQ/s2AbM
EY5K2n3nDYnqk97mzxVg1+mhpac27LoCRYU7VZtV4ycmb+Z017SmPu1BJtkw1GO3UH1XVPPJBJ77
o0TswvOFTLb63G+PuvXHM0EoqFRhyb7XvrC4TyDkj/7tuTXz6feUD9V8jF3Fxhap7YQZFAW27Kgx
tJIA0rhZ94umo4gQSYBDc8DJre79uq/aJzPXosjv3aL7py7SSgQyxGBvI594azOsfi71B1iFxDpq
f+u+PP2nniqmp5zjGW7jLupyowmKKJyQjOitOL7v9T6tThR2VfeoIAtT781w4CHTZGFv+uUUgVjn
6kESxlcQ2TD3bO3uBn/FJPLnwdB+zaHKPjBStfypDYl8dTJ0xvalmNVxp7V2Bx9u1rOTVQKM3yvS
thi4yZLGL3p4f+xyBAkWqYyRRKtivfwy7qdq3xpZu3X+l+RtvRiglcDWguJerv7LhFalHqOWwgvP
IqMm95OLbuBeLQwuUr9up9JE4xNXHN8dplx9cuoWEq1QleJuzGZ1sIKwb8u7gqLP1hP2+tlBVZhu
OIJpC5HQWnVS7NYxC3sy8hd0+Lz6ZNTx/D0x61481VNq3TQia35tBKGrpaAYu5gJwg4BKrIu3cSj
0ZYFtK4XAWlJ9UPYHcFEZb/2o2Y6D+jEbNw911NclEpINAHBYAG69hLUY+gvetiUL5k9uDfcgIb0
EeETv8uwrrWj2oSQvj6e4/U166g4ZFLbBD9/XXhOIyXzZq0rX3ox0CkxM+d7kxr/w9l59LiNrGv4
FxFgDltSoYPdtjsMZW8I+4zNTBZz+PX3oe+mRQkiejaNA5yBS1Ws8IU3zIrX5UXiaV2eVgvnx9kY
9jJtIr4hZeUPTLGLsAJSjGQbsVU8D/iHWU9xrfallzhj9a+hU+weQUDNzj4eeg01WQPYduIaaldv
CQFdWXBOPIAOJLeQ5FmLSPZWH6s1Ecxzrs6p18AG2nMfRt9NPRBuSSy4EU1fGY8GPDxi5DixSl+X
fVpoO5LeFfVzmTvRMS+DH05hhp/MrmyOcVREz7c/7pXHnKnR2GXbLKpD66wZnCNae5NWPQe44SmH
ZIpsxbVbNB5d9D4mSEpNGu2JcRT1saeczKPUl1n8rIxDm+5u/5hrc4cEzPUI0gJVnmUnvkOzyBEO
yXbV18+I8w3HUJ0FGjeKNrtmUH7JYzneYt6sAfdkxhbbmhiSU4y42Hr2DdZ8DuX54hlDsabcBZFs
/KI+Njp3s0DCy03qrkYipAkZWs4x7HBJmUto3npRuMS7Q+upSWUbnikXkuaapWKBNhxVx5VagHGe
XWm62NFblDH96GatJWZwzAgGYqd9x/kj7Q9RLReRO9iTM+2kpGyMr85o6RsP2JUzzP6lwAcEcyFe
LiHtu5V19ETSRrPNnissSF9RDTcPWY4kuZRow4NAhPWed+/+9te8khcunk5E6ISK2HauDSxyNTOL
OpitZ2Tli2c+J8I16qj9qIZaPZpSk/hqlLQHnIRY6TA0xUOlgIf0AskBUhFGyvThs0WTSAWKyZsF
Dm1tLYT7bmw1aJM8h/ECZ6lxodnnVRyMe2W21U8i7fp5Y+Evt/RSTV4gxQAWaZdo5wsfQZZMkz5F
2aZPCjSeyrDzWITpLU7kVPGcth7fbi/7ZXbCiAt6Zqn3UYBZ7tV3n3oY49LOWkZMg3n+HsUIhGbz
HJtuXQESuT0WUH7+tbNYgE4zUIvl/ePaYp7nowVgXAnyIodb2pq7nxHN9N507STLkl9UYZqxOYRz
1PfAl9pYPYzFkEoj3xa+wxsnO3NOraZJDa4melFNj0OsS/W3ImiS7A6eWCb/5rw15te4T3p7V6aD
Hf5sVbQrCI1nFB2SuTTruzEqwgdMBerkk2yjXOBq44jQwZgP+mvYaqH+JJkyFEZhZGHLQihJp/2k
PmUoxCSqmIjze+gquLjotjQ9YHGhflZDPAQ6D+VLWXOFbnQqGeXkqG8SORoPAYWFV3Lcfj5kiKnl
npFrwQF6Xo1Kglx3qSslgeVbvdY/LQF9elebiXEwhjFqd1VC4Xc3cB4zb6xCh761hHnX5A2OXshv
XaW1IGgJOQNPDPWM1H7lWPvMcPpfkS4l+Q55OvlLjkDbizIayoRUaqH3wX2SlKi4m1EIQ9WOFeNb
bgcIVVpqpvhGkSLph+pS8DUpx0Hf5bPW1LtSa9XfxKOG9k/BMSwfy9DQYxe95urXHIn6J2jG1Dp2
stI8cp4lyU3UUMzuIvoUv9Yl/VZtwPGgzvPqG/oJ1eTRRgqe85R6lGVgq+TlQIGR7auy5rHADz7x
4mq0ngEqaf8E4dC/plYa/K9PccFzKb4X+X2vhuFJOLnzm8qkEuytdtGLLhAt0rw8XfizWZk0mpdk
c5s9FRoiPU/wZcpfFvD1yZuUhOpvpTkRKtpZg9h8hBBIeJwoF4pdDH63PaKc1fyaJ1Hbj5ESoVhu
SLYau7CvnehAkhjqn+05aJ1v8ETjyKWSZD7ayLm/Ue0sk0OjO8UjYZrteLVpVyir1CDbvQn01zdz
LoC3w0EM4VAmphAkZ8sFYDkSDgKy1Dk/IDyUPzuhDukTk4p284Qi/34egughyIZcdXWk94aXCTOC
fjfPzTTucT2pfgtsuRrCPXmYvTLAaOKto3movlXwQkdP7xvFgs5TB78GnfT2paOu3T/acipVniW6
IDpGeRhnFGSmvt4FVQnDFkaYrLeugzAk25xm28+6pRviNTSB830iEVFxvEIxuXHcKuOuo9teHtAJ
V8jFHNHLyK/SVvISuYoi11R75dSDvBi+K6JaMLAoinUvGst/ooJT9r/0yHKGwO0dOP73UZgNn+Re
qcsf4bCAyejEztTVhlqggBT2jfW/rgmT4Q/m47r51DjUjQ+5DnPdFaaNlr4Mkdqds1lofKJq/Gmk
jfNF6FCcH9OwlsfHLuslInLsOEdvmAayph1SPMHTDLQ1f+A/zPYtwnOj6dlzRnUyI1aS3GkgVriz
AzLOf3IjjbyZ5lh7n8FgJNZs22l2M6RgZNfAqsLaTbNeWc9dk4Yl3zdt7J2Uy03vtXU1fKlnlN3u
SX+ko9knhnOMClEmuzY0tcyNuynuD4XTpvkjMO9pOGgh5s/35uxM82uvCwdIlJ4H5VsCW4xsMqv1
FjKMan7V2zZUIKi0+e8W9dlo46m8CBh4tf8yRRZJZiCvq+KKRrlEpPIwPcuhanwLUhvTMC6XYIe1
ISJq+qwr8THIgnQLz3DxfNGnQkQHQPNCVoElfP6gyLoT2j0J3rOZFdK/qMK/tpQs4p2K6teWK/XF
4wzGHpA2mSzWNAZB93osrHoNtH2fi6IvD6WY818RqU3lBpNhPKttPW0EuJfRNv0IulTLzBC/uMAt
zVSWMrNSo5fCGOw92FH5Cfve4t8uMpUnpW7GB9lstKMyG/0EtqcLKnfs9dPtV3udWdHjBrEC3G5R
wObXLMvyLkKIaXLmEcbtL+qklaqrCZpgCrZOv6QySw61nJBKzZlRj5/bGpCVW+fdhztS0J6g0FO7
NqnLw7Q//wl5if8e3PDsRRFdFRzkRB1/S1lHkyIFfNk8RPQENvLJy0LqQn8kIGXGJLTkO+djKhhg
A3LGBqTRIMpmRlDsEqsKP1dNRWyAbrt4GgqR2jusQJpfogwKl3I3ng+5TrH3o3Eh5+uv1ICDJxI9
wdU3SAKdiqFajM+YkBnelCgtVJa21V3kzq1vTiuFG2iPK+dqMR+ErLi09y/05dBwtOYMau2zIeC/
DlVk3OVaOvwztWWwpWu0vjyWDUZ/n3KIY8L5uMBSJLYUhDZaW51Rq+HO0VrHs5QqTNH3TNpPUVfX
X+k/bpmFLZvmfSzKsNDMaToiH0Fteo3ujAbRT3Wtihe7HdTgS1AU7CcOYuPPWhQeRdiX4S4vyLc+
a4C2/dunar3Ay+gcbNRlyLCgGK+2F9Fd0AuRtS8UgYLMy4vS+paiZnVvNj0Y9duDrW8u1FIpcUH8
XMi1ZBWrIN+a00Qz09R6UYdWhqqMAJ8LbHG097TR1F96KKItb7SLbhqdfNJyMJfQ+bGbWddAp3jA
sbh2qld4iiqHI5cnQ3MxTrUSwrIqD+8ARw7KP6U8EqsTz8/ODryM9qsMVTqfNdr3kzc26GvtybMx
NAnHxE4OiOKonwxc+HhgtVCCjp3b42cy7N45YPBVCa/UhqH/V5bC0Z/AT3/PunE0X24v6OWWZXKY
sJE40cRlcc8vB8fgn0TVpH3tkE36s0AVP9XkB68p1i+eNDbmYzxjF3h70AtMJwNCDYRVspiv4Nyz
vga70BazXZSv+K7VwsvrIEc+1opDGozQDe4jIxt3dp/k4QEdGcN6sBXR34lGqrWjNki9QLehm8SR
dHa8cyainDt1ktpxo0i0PPbnBwvy9mLettDhoKetkrzYAA+TVo36MtV4QB9SaiXtUcvaLcGdyyPE
OA7LSg5OqVFffQSlLUPqzZr60ldQPA7FbP1rADiLPaWXaXLcXvxrk+IyZD6ksBze9XnNEXlrQKW/
SIUU72iwFdG9NWvVtPHuXJvU+3FWi9fZkFmA8qsv5AIVyu8OMAS36Jsp2NH1AUd2e1rXhoNVDkGS
LOKy5w0TxhKjPWsvcalCdxMifjSMOPufHKXFVm30cgkpfCNZuty7DLlGH+Bt1VpRrJJpBOnwfZBE
YLo9Vc23j06Jqj7CDSh60EomNjw/mxW0kjqhh/wajpVSEqq0M88mvTYvTmr11+3BLh4RaoE8WiA6
YCkSoqxuVhMJQAWNiPhVK1OUlqO8cH6R+OUnw+706RMgsfgVcVjxBwUOfdiICi5uoWVw8Ic6OROM
2jXsFLCANqfUI17JmuLCddQm13ZFbDuo8YRZcGxFWtwrgTnff3zSiOQRAYOFIz5YHbzYRpq5serk
NUI/gVaOU+n7wurC1zmZxWuZLmn90Mlm7OpGZX74MQPAQBkFBJ4OioSfcP59rRkEiyaq7BUDDfrW
Q1p41lhIP/WmErB9mq2a3MURWcZbeK+IhDLiOrcB2hlgbjsjTasUtvQQDUouDmMXZIBn0mJyNt7q
i1MCsHJBXi38ThWS5uqiUc3aUgm9+te5Dtucykmu/+vMYksJ4m91/OyW1ihgAFcmsIQdcSFepetR
xjubT692THnkRw6S1trNlR0mCFv33Wczo5J2p3amE+w1GlfUWAezqqpjYTjTQ2Zhz+Vm5tDMd/gZ
IVXWGmKy92kfNKixzy3yEg+VWWX1q21H4q6U5RotuVbqci/tZ8yza1Uiq3fbgoy+Par4aVOiEYX5
VnZ18hMCWyhtHJeLD6nRA8MQjoie43LRK6mJ5KwWUeLX2ZQs0BijdVImOzpWZrclK3A5FDJyi6rs
EuFdYh6GWQ0Hg/Dn1XSiFvHu1FG9IW6euxHM7OH2abyMtBb/ZZrM7FDAXZSqzw8EcNuY1FGtX7vZ
NqJjMDbZnTVAmvT0IG7rPw72GM2Cb5mNY6R14gXA/0zdfB4pdigBgnKgduc5KnZyY0nfJhnlS8+q
mhHQQB/qYp/oqB4noU0nojE79Y9BtHZH72ASBwSaG91NpKipvlRdLOcbeJaL+xWSG9Ju+sKaIEy+
yPzox6axmXevitX0vafAOD3yk7qvo1qX/qRaYq9D7z8mVJ03tstF0Lx8vUWcGIweXLt1hK44eRUG
1dS9iohanqdkgsa5PuZ6hxyXXDXHPArneGPQiyt9OY00D+ENgZYBKHX+LbuKoNISavuqVEo3HiU6
mmBSRNJqO8K14QldeuWQNYgw3d5E18alfYieHNEAXJzVo1nXRhjHWt2/qlqTzC5fVX6ItPnehp7z
vSc/jokd1a2KysUxWaJDxEdp18oWEZx2Pts+QmazRVDkteioabqFA4zDdXopyw/BYGVif3uSFzk9
PUtU5EA1g8tA6GI9S7BGoNqKKXrDpcl+jCta0Uo0JJ+o9H2O6/Jo6jFyNUnTPFGoM5DKNNWnqh62
tFfXouIArLFVppGIeCHVBfbY+bxHCQFfBEVy37Ea9Lf0YLKGnTDrsnBboxl+LFWQe6fDNIlqyqQh
6NXy0N+PZlxohymJwAflvYh/NbOQTpSE9fpgilo3XESbNMXV8gm4ESUZ7WFKxyqhhRSZn4VKiWxj
26xFpP/OBE4IFw+QViBeq8e4ctoOHM2Q+uBGa1AsaqJRPCYM8tRqAIuEl+K0WypcTwAVksjthGLd
51oYvIZGOX1rBn34qcltHO9MpN3SXZLP5kGV0WquovzP7c+/3uPLqhPkYrEEpRXBk9XL2lPzB+5V
C9/MFOk0lXn/JFE/9bQgtvZR0KR3wgjyjdv5oob3d1T2OJ1jCzS1ufyqd+WzEf28WQCt9cGcZvdj
pUl3vRZ3j8mgmJ9krZj/SbkC7yoekocxRLsjnsrk+4dnTuLIxEnKIM6sz1k75jIPcFf7lAw7F/a4
2I2DnX3nMRifNEBtOzLd4INXNxMH9rPoFNE7pYS5ulIUPYNdXFFO6Wm67Qf08/jG5XQfRepbhGL/
vZGV+NfkU7+xKdcXt8ETCCuYCi3YgGXe5yvulIbcKU05+CzucN82WngfoHC3H4X8Mxd288FoeBkO
2RAKo9SvSAFWh1kNk6aNQHz5Di0DjF3QUq8me9yVVqTtQg3Dx6ZV82+D09kbE724zxiaQgB8GCoC
APbXvFY5mZUMBeDJF4HTP2CCkO8sSV+cljLlTQ5QPRXQTmkQ0XXlkbanXRNhE40Kzkdv8r+/hGea
EItaLYCq8zWPxrmC0NuOfjBO6u8W1dQ7Q6sTv6kqY2PWf+uB7yPXZawlHqdm9/8FpvOx0j6WzMxo
Jt/pRwed3XieO3BtIbp06WzZkZuJjLsQFE4MGtEQ86+uVxThtv3Ix49KJ3qrMdPKvS5Iqi+aAAqB
mOioSQ9pPuQ/DIzLFfqWSqFD2ppa7Ku6wHi7fSKXTbGeA2U2CgkcEhuMyPkcbHui39Uao8+aTok7
CUXCKB33qKMeaPWP24MtG/58sEVNCyuXpXCBgOLqQBhhT6NK6xQ/h9jrqZrUgxFcVOdktK8eozpS
jkUVAFbBCSD0WsC4X2//gMsTiQ4FcOS/swXbsOQ87+7AbGEUNnai+kO4UNJUs/yU5+iXDkI2/8Tg
bp9vj3d50zMeJEF6USwugkXn46lBXc0REZ0vtXawN62UDiWD7oGZOwcpFOHOjjRlI3G7OkkHYQZM
D0nf7NUkzaixpRj7Eh9xnfpINzBbdGrbJ2Nuxb7g026cg8stBKp6qbKyiwB/XVzqLaSZmejAD6cs
PTVz04IUphzxbRp7Y0vq+NoW0heNmQUmwvFelR7NeabXnjaabxW1Et2JzlloA71T1y53cCD2WCZj
qKkPSbVXstz6mseS9UGFJmKlpclHOL7IB2CUuP6smi6iGb0vv1YrAlK9nqXjRKrnGWEpY7vX5OIJ
YpvYkN1b5yDLsOjAL8oBiPrwrJ3vplwysD4yKt0v5qBzTaWnxR8jXbtLEsnwrbrvH3FUmY42+Nq7
2xv5Yk9hrgfVFLQZsib8Wb2hnGjs2bXZ8EURJz+yWEoenCmwvulCLZDDEsXhP4xHiXOxaEX2Zu19
ZU+jPfGgGr6e6AVXqDWKxEV6NH6ysfM71lW21cC9OKrMkABhkUnggoDTe764CcJ6SsBZxUpEGt6W
ZvcXrVfMg6TU1S6Lih7p3MLciluvjEouAJ0KEayF5Las+7sLKc3nIau7SPKn2HpzojDwSkXpdnlg
kulVrfY7l9tmC694cWC5glFPMAiIiIooXJ8PCh4803uUBnw76/OfojV5k7RKvPW9Zb3d/o6XW3YZ
imIAMR+Rrr66i+xU1mtAiJIfmLH8KIZIHLUx0k81kpEvg65XXt/CtCJeDLYkv65sWTCZC6GPvzzS
q0ig7EWnjHEUnrQpTCdwsIn0s3OkvPqtDjM+GljWBfXx9nSvjAkZfGEHcENxQ6w20YT3Jj1MdGL1
RJR/7GLqHsbRqr5NCn7QRD92/NG7nhQZV3FuBZJXCIOrAXXsbQdHqNEJsAvKsb0avQ2jaL83gk6X
JIMevz3BK1uHrJUOOPA5Uog1qydray2fQ83xJwF0nMCFrNKTutQQtJu5d9yPD4d61NIXpeVxYXDY
m0ETTsiI+U2hpXujoouJoGkg36n1kFUba3llbktXEjlT+Jc0ZFdpmUhNQTgXg+FCZYhaY9RLL5BX
MO4J4urf2xO7slGQuEQ1gTIAYN41/pA2aAecL4tOmVqmrQd4IO4fmqSw1F09F0m6mw20lDdW8+qg
9HmJjYFQcJ2fn/vEKbJxzC3JrxkdZ8ao0TsXsza59rKMLhwsbrTsN6KDKzccZ5DtwqsJj3iddgon
bqLcyaMTpght5AFVk4oDZCPpOCdjJT6Lpv+MH2T56fYCX35MgECEJctuBVi6fkCUHNuKRsvjk01n
Hc1L5JS9sh55UJTp4xuHsbhiaCeREFzIM6G1nc7pUMUnenHqvVG02gGIRPdZQnd9Y49efsJlKARb
ZAbD8mlZ7XfvRd3C49JEHZ8S+Nhf2a7T92ZhRilq03xWFy+a/7CM78Zb7vd348mDAMQp29FJgL6p
kKHsp9YNVUxG7+ykMDdul8u9wuzgvmINt/RS1dVo6NJxQWvMTji9Pnm0mTPPAsZSuFFql0+IAU+P
BeCg1w9PkryZvFUBYw4VZ3WJgvCI6C+Z8SnG7PJOyTrnhBJTuZcjaZMIc2VfkiaTE6ALR01gbdkq
zFY1B2yZTx3TenMEAMgssDSB2Uq2hZ6/OhZvLsKsdAbxrzr/eBX7Ia+HOTpNaMJ8QkpF+pwBMQFR
2GzlHNeGgrNsERDzEDG186GcasLC1ZKi0xzBlnKrpgHxaXRDE3pcoFb04ZtsqaCC25YXcT2a/OfD
gZoVnWqmyalGhOerOZRvQ2RKd6bSKa/x0HXPtzfI8s+d5a2Lxdu74Vazm8wyQhg0wWBomIGBA63O
D7k6DM4PuzGrL04o5PK1GYRhL3Z0yv726FfO/PvR17G3hLWM6oAnPZmIzZK5YnsR8OR/lcBYe4Gi
bxGjr43HzclLuLAuKFOeL24RBPagd3NycvAWfkydRHoJbavfO+lk/KxHfCX/w9dEnxSzWyw46Vat
9iledWXBCxKf+skJXmQEGz+XJgpCWAdn97PZdxuYsmufEzlI+HZkyQgzrz6no3da1bcGURplSPQf
u7hHemyKqmFfgEye75yuki1A/eOceFTP2w2Q6rUFhnaOrwg9AJTGVpd4L1ktDR2uOVvoA4BtQZwx
WZWfF3L5L6sh3d3eQNcOp7kAHnQwo7Rylv//3SWeZVKsRU0QnzJR93gVd2Tlmh4n92Y4F1vqNFcH
czAtA+K1JFL6+WCj7fTpiM3VqZSCpkMcsq/u1VJM4mnMtA+zzIkpDDAP8KB4NBY5qPPR8kpThi50
klNeCqxPM73O4SaMseHS75lbdwyr7IcNyB/p0YUFaOUD/GdVST+NpAz3t9f5yvMFCpg6KGsNCmNN
sC+KIuv7THBwMDMxvqDBNCJKHQXOAZs4J3CVvoviO4pA+OLeHvmCs7SsA0pQKGrwahLgrT5x0GLg
mXVtekoKaCa7KminN93E/9dsUge7A+59/i5dZreJS+FDXC7K3dgaztM0d/3nVhXlRuC3fOjVpQlM
gfLI3+CIsvT5p9FEbi3I6+RUoDA4efCIaLxDdA2Pt+d+5TThG4r+L+gTmaR2NU44xsgJRIgtqboY
SSVlKTlCPshC18Y5/HdXNda32yNeuT/+6qzSwCfoQyzofGZquoh0GlF+ysI8eJwmMx5B/0FzdgN1
/jeuHOm5CZQGArptbZCYr0yWpIu+IXEmILyLvMGMECCZ9fyk9cWpahaDc8XE7TTMpOLbFJmbd/OV
r0hHjYIpuGfilTWvExmBJu96h9VN8m7Yl5XD5q3gOLVbW3jJPlb7BQQRpQlofiiArh0XOrwl66ya
81MdByr8TfhYE4btv6lKhQ/Q7eM7ijatN6McaHhLbwXr4Dk5JAgLv93+vhetMixfFpYyaeCiT3gh
0TAoo9zJyaT4xZJ7c24D5dibVkyJ2EZzNYvm3u3hkZqHOh3DO5x59Ff6xlvJ/XqfLT8DGgMAT7BV
0P9WhzpvRSgpTaH4QS2lR62T4+9Cxj6p7AmuxsBSIm/qSvt/cuF0WxHWtTUgviIbXvxB6UKskkVh
9pM6Or3q57I9oBTdCVvxWOvg4JR93XsaLKY7ucD07b7KEtQ7uiYjm8y1xN7d/hwXfRbWAegKIi3/
DzlfK2aM+iR3aZLKfhmHRCR6nubk5FWZV8/6UFQh507qzMdQMtX8tdaGbHjoNGVSUA5rJOvYDPNc
Ag6TwMW1YV0HnpTE3S9J702KipmpjYMHpS8YPGVEBtUdcjPCahhnc9KP21NZH99lJqRtSzaM7hE6
BOc3R19O6oCsheLjuDod63pGBb5VYjt7GPTErkC/tLG99SKvn6W/g3I2EH6FPYrk6PmgcdB3YZTk
is+pc6JnY6rHEcVNKcDcEY0npbnHU03W3WosCN1vT3iZ0PtDzdgmn27pRi5Q3DXUsgSeRWlDVf3E
nBXEiQZp/FNR0sp345RvOWhf27Nkj7B2wctQb1jfjtrcDxRWBs1Pmrn8GmHHvJMD0RX08KuB/4kV
Buv8rPRoRu7rcZgf8U8xP9huXqZMO4Ski8yEJ3kV3c36OFZgTjU/DabZQbNEqnZiVB9bJ62V/Wg4
TeI2mlV+ghy5haK9sr/40GR7izkP7cLlRnkX6SGWDFplHnW/yxPls9GMSe3ZaiS9Tk5sal5gmVu2
6VdHpM8Eeg9VY+jS5yNivlgRsGo6qAKjdh7iPAH41USBfhqmOflO8b7aUli4ci3SVgc4Q18NuJm6
OkR1KtGoiwPd74chnI5NiE41uUKr6G4AKfdTi2s4mjCjHpyyYd7qdV8bHcgO4HeYf4DcVuGGGWGQ
rNNb9p186KODnSGzcb+II4Y7UfbBbxNd8nwX1a1VAs8asa+/faKWf399ohbBXEgxCEywwc4XXAvK
JG/USPE7hJXGV6vWsq+6WuqejuZ8eAjGLv4htX3ePQFyHl4aByjl4fZPuHKhMPIiI8XbxKdf7fAM
tR0Bo4Knoa5bQPwV/qxNZT0hf65E+6mW6IRpAn7jxtSvjktWCrpZXdKnVdzV5cMwQT/UfBigwbMN
eMcNewNEj9oH8S5sx+pnONRN/fFLewFW8BRSuXEoKZ6vuMiGnhKGrvnThEJV4epdl97B+AfBItG4
V7+mqhS0+9trfO1cgecGfoec/2WLUc7hrdZIBfpzpTvf1CQr9j3M0qMSM+FBbaqNb3ptWzNLC/IT
rHjKb+eTRIcvtNFY0Pw6kK23ri2c6KlQa7VFiDtve3qaxjDcdyP1qqHqy40789pswV3xNsGgXPR5
zkfnm0uy6FvdT7QUIVEH+T3sMYph7PeWKsGkmLB3/y+XJagV9N9AcSz0utWgddP1alJovkQPrnZ7
ZRqhxjZxl3itgsIltuibPjTX3kO2CukDMqMoSK32kuw0Nv049pKa6mrt1cMoi4PSjHXmKeHUNhtf
9eq6LsIR3JLclet1rYbWUkej1v3KCOcXNZM6zqyU/Gjwju32mWVEW7WGa9cTUFVK7qQLlBxX+wgF
lBi0YmP6hWIEj6roynxXjuXnqq5Pkkiyo6L0qU29el5cvAOxMeErVwQcCBht3I1L6Wq1vnSnW0uy
StOHfD6aR6kP8G2dJX3wcZae6ztTquV0p+fxlG2MfGWpab9RJyTIWWB9q7oHkiEAhzPL9Aep1Paz
BFA2z0ssuBw1N//wO8wtQbvrI9JUYR+R+a5fAiO32T2VYvq2KaF9gCBADTUXpfZRDqrT3EbH21fS
1bWlWiYT4SDevk60E9EkJZIoll+acnLsc2WmxYj82j5yjDlyrVFvDjRX/kPMvCgqYSrEk0cjeXVM
FZvafytsy68GTY73laGl+P5Wzh981TrVFeagbXzKK3sYvCDQGaILALprDNmkzTK7KLb8ThrCrvOy
MYl+iS7Jo53cd4F00JDql46OPpeW20GTIOkoJrHx2l25Krj3AAlTS6JSuS6pj/YIVzXWTb+dVK2/
k5s2/6fOCWyfcIgw7Y3Rrm0myCWE6FSQqKKo55dhNEypUWap5c9Z8nVuB9OVqhElCiMJnrtuUrY4
WNdmhzO1Bt0VIA8cnvPxahVUf1ZUlm9z4yZoMNbtY171Q+zpYbvVxbq2c7noIUhBm6MuuQqLqQ9O
yHYYlt+k0vwWYYHcusDe4v4YJvN4Bz602YswGLYK2+viCQcFcXxrQbzRMKcdeT5JTR0zrL8Cww/T
WkevkUqR7hY2wpK3T+a1j8eVA9Rr0VXloJyPEzajg/C8bvhplof6PUoH6eThWI3WnRRnyf2UiHbj
jFxAPv/OjbLA0hwk59CXNX+XaphCL9HEsQ2/D6tg2BkT5kPkrym282hR28KbStR7dlqVZQ8ORrbf
kZtTVBc5+rZCskhypo0Y4koEQzxOksmxXRwQVoFxmGJsq7Wh4WtA6l5ype4fpaCQuzuBgbC17+Q5
yfd5mGUY7Ko57PXb3+DahiYdIDyEQMDGXm3oJpaUtKlL3Ve0bkEYo25nofZTCGOXaCE+DB8fDiIY
02SywK+Wn/Nu+WlGNRzLTvOzEq+MO02rxuooCnDun3VoM1sqBNcWF3AEiDfIKKDAVicoKSvDyrTO
8AerDAu3L8e7vp7lX0WeW2+G08lfqkBKvlmVM/+5PdFrextoi424HHLFRMTnE23tssiRgbZ8qUuo
vc0NtSjLSX4AqY4BDyG6cHu8y7uCGs0ChKWMDyBrXYYMS+zJ8iJiYbUgfS1CVLAelWnuU2/uwuZX
gJBtRzyOze6HDzGoWDYQ1wXVY6CF5xNdpM752pnh5w50wiQ1k3k3hMDtntWBpPIO4E1pbpSTLzct
iTuvDPcTfDQy6vMxUdeZTFGAimhw8zqWSI+bEP1s42ipSSttTPDyNgS0uYi5LbMDFba6pWDaG02T
FqafqaI+GCp9N/4q/ZaTz7VJUV/h5aZcvWzY80lpYx4ZUpCZPj6apoErOg/MW+1gKCM6qIZ3t/fL
5f4kFwUFjtMF2iDEnOejVWqT6UUYxqfCkNMvYdPGyT7Fr77c2V1Xevo0t8HGFr1S52JMIGYLoAZu
1nqr2IPddsi3hiezlNrisZx44bygxNDWG+U+PBilpKgPTpUZ5b1tUf50kylv/wmStvNvz/7yXlgy
8eVzmmSOl+aWE0gxuFLhSQ1QHZgio8XbkKTrtW51YABjkXwlAi9fqAJuWZ9c+cxcfLw8S7RCc3N1
XrSqMbNMNyV/BAH4qEvV9JCnlvTSAlE43p7ltW9MVQ90A3cCqs2r4ChLm2wuxjQ8lQpiS0M5hF+d
JJh23Zy9UCQ3Xm8Pd+UKQkaXS4iYnlx8XXonyZDzfkolPysihOYRMR2nfQ4zMN7reEyOyNVOwGNC
a9y6D64cURrjBEnOYusDG/d8MzddOEmIokenLhCTeUj7IbSOqJMZ/2FBAUpSKEXZhg7L6tthPcWL
EhnxCV2I/AjZDTksBc5BZs/UOGJDoj57e02vfUKCFPo1tJho7axmVhPzOcmoxacW9s1wiEFZFUcH
cYroDgiuVd+Tq1Xfbo957TsC8vl/WV9uo9WjmacBcqQo8ZzUVrM+DUgiYyYWyB7Ces43szPqfaPn
5sbSXjsWC+YNQv5CAlr336UZbLYKe/oUQecaIeCX5b0aa/m3BqzMxo1+dSzeZPp2YH5ov59vlwTK
MdLXCujTbKi+yqksvGDIG2dXdoNcbEzs2t7kTPBGsj3Vi3S3sJQQK5YoPqVqm/+UFTS2jm0WV8Xu
9le7NimIoGBqaLSSdi5f9V1k1URz3Whp7vhZbPWHtCytwNNQLdPujWlurI2zfm20pSlDlklSTfx+
Ppqdtt0UtortO+ZovAxzXP0pxGTMnlIQeWxM7doSghRWlqSLUt/askqoc4/GUOz4diLnh/8j7byW
5ES6dn1FRODNKZRpK6llukpzQkgzUgKJ93D1/4P2waeiiaqQ9uhsoqOS9CvXes0k5aQe0hD30/31
Idy6FZaCzwIBYXmsN9tCfXBll4YnkvJYK3jCiZ9JJbvPswawLgNzmvdgM9I6/iZGT/1TlyYaBppM
qLGkE+034Fo0elDTnCvlJGfPzXzFaPp9qVeIRDY9BMvRqw5mq8ZHtedk32d5k3+53v+tjU9GhmMG
fBrB8jIPvy0hTUSyROxTOUVdGT6HcEKepSmSp9ya050lbIoWNcaz1xvdjArYHtQlsKgi9Fkt3EVR
Xi1CZpdMYi2fMW8J/QbGrXFMG8vU/TBHpsf1kx4VwUfKOdm70AobVM/Vuflx41uW4/SySkECEDQG
GsU8SHFUuhwBQUKyL70iPGVpyilUM9x3kD/LMOhTrA3V3oM+r8l2B4LVOiqgFLNgNCZtH1LUmYLU
qeSusvJb8PU3OJnlusF3ENkOA3QSB8nld1ElSnUUkexT4cS5+kkZAXxRQaq7fo/IqvPV7rokRfIY
MjgJ4SYa90oKhsxPsCT/bOhxngaimZ1boj4bG4ZdQly02HPYxMaXn4XHuxcalghPOCWj6ulNWecF
kylJiAMkhp5ROWPyVW2Usn3Q8UdP76/P18bt6MB9X1CiRB6koC/bH+dJuo2CD8k0NjDQY6/b2bWb
BybKjwBMcGO4sViXcV6tj8UzeHlqIZXOKXHZoNNoraqTpzx1IHuy72Ze9me9GMK7aqpU7zmZ2iT7
CKXBsj9oiT54QTWLWwf9xi6Fm4sAB3XaJXRfDTryIU6P1rByipM5jHZV7qmErBX4yv+Gxekp4K2C
6xKZjfqWAMBm04ArYIkg1vOGJ9I3zdD0DbwGlAyb4S41KBDjhWDM9Ysdx+OPYTYTgoWkxhvh+kxv
nRIczf9ren026YgWYjMlzsnY93u3E0lQqqF1KCL0q+8cSzo/K3gL7xozr49q3kbJfrZrZX/9M5ax
Xc8/3YYPsOQvMFC+nP80zMA/S0M56dPCCy4n03hpSg1XCTLz8ni9sa3dRTs8ctFhouuribZiS61q
MUTnHkKk+lHVc13xRw0C2w5TdPFoNq0rf0CPHY55mTe3vI3f3rog84BALLRseO9rsLLr1U42pm56
HrvJUHdDg9srrvDe7B2u93OzISrCi1wPL7I3uxiNzrbq8uwcQ/w5ytwaxZ7cjHMr1fV29dIh7rYF
TcKYrlmtKRqU4Bmj/Ey9Q3zJ4DFrew5cL/W1hAvnAf5go8F2TQbrxup9e05dtLyGQjdS9r1a0rJs
WvW95qCf4HOoaao/5Zn7Hb/zW6JLW31Fgd4gS02yGgX2y4WqqBwOCRHCOenI+GB2EqEuOmYvajSJ
PW5c6EV0Csmh6zP5dnuAatOJQBeTGZg6q1bjypzLocnzM+4GHuKi6lx+t1pRnp3CTf693tbWmP7e
1uooRpcDywpku852bLSvntJWpd9UhUUZSTgvfdZUH///GlzdwR7Ua9UADnrO3HRRTlVQE9lbvVt+
0hrd/FrlA9y1v2iS7ARsIKJeUH2Xs4gsKzknYFbnYkAtS3aW1T67CXxL4ITYDu9mJ7GrG7m1rd2I
f+LCLCEo40l22eaiIkJCGI1xzHCaKqhDGCb7UWTKjeHcXKH/a2e9J6w8qbTETdOzMkfflKFA8owM
+EvsSsv9nMtiiO/DOHT+lJqHlYv2W/fWZLJWrbOod5r03HdlpAWWm6HHCiivkMcoHM34xtm2tSPQ
WsOHchEQpQx4OZpRixfUHMfZuSRqOMh2su77WYqHfsjiz9cXy9aA0jcDPU2yPSSPLptCz68UMlKz
c6Kb47945DYPuaH3mGq54ohs+l0PfPDGJG5tQo4XSLn8t0C5L9u0M/DKFrKZ58HIpYMqv1fe5+Td
HhGpF/mhzav6BkFuIxDgYAGBsFQ5qU2t9d0maRcthWOuJRf5dCcdjxDI75W+cIKp0bNATCW1c8+b
RsR/KOi0B2vIO/UvTjrCL7bHksgEhXHZ8dlraywI3OSMbnqHDrmZdo8Cv0M3cN2yvFWQ25xaPE2X
mqpOimS1iqxEcXQxRck5tI32fs66Eqkie9Y/2lg8BSUOVCfeo+aNE3brJDAg6kKbByz+BpVnytYd
JgL7M6BxNejaqW92TaxF4+76wt3aIwgjLKoEJErID1+OZQrSsRJGL8+moreP3Qj08TDKudJ8JMTC
G8fbdmPwx1k5PBnWVOe+GLo88iZYSe1sfiPfrjyohbC/wLnp9tf7tbU5TBbJr7TFQkq67FdrTHY+
KwazBgUtCXjUJ8EYVdOHZpDjePSsvroxY1vrhIgN4iooTpglq+2IhIyaOXkkzx2EZ+lHOE98nxou
Fr8j59bulLoe62OLRH5/d72vW8PKdiBtgIYrCYwVfsZtwooLUZNwEVvRYs1QavsZzuOwW0SlbjT2
K/K9DMPJ9sJZgT8OWucNI5gbMcwn2aZndDTroESL8TNRdHsonMo4Kji/7DgEOjPo7Gn4BO7N7oM4
st0PTeVWj97MTwfu5MTQ3kKBfpRS2ffXh2OjzMwXkoxbzBLJE69v0alxi7QL+cJpdoenIbSdu0yp
5x8yqeOfmtTke6W2jJeeVG6JYYbWdkEZGZGOPc9w41u2tjF5JbKCKFLwnlhNTTsMqlaYcI3SAqlC
v4hUEQfFoDbRX9x1vze0Wn0xqvKNxJ/t3OLH8M8MkrLc6SgHafe4afEeuz7Eb19HcNCWmIisCIiM
tZiz2lhpC/ZcntOqx1x51hvcUsIaYZmgG0sXxfMGsfkR6Q21QOb6euMbW5vomtLZkkLmYl8dyPmo
IIaWpu4JTK3ix/qEl0RvJNoMSasevjqZrd+CMW30F5EaJBooHgETW+OJTBIqXg2g6KQ4PQI8Ykgt
qIahGeHOMSCTRV6yT7TXodEG61mKJky/XO/z0qfVplvww6Qd4Ikh+76aXq8sori2STBLmApfwZZa
fmLnLjCNph5PRbUwtRLDyX0Mtubq0CajldY3AuKtb0BFBsYuddglXXp5pNaQEnNFnZ2TMGE/o76u
i6fccdufVgJN/z3J6DH+d65HTQaL7rj23m5m/s/1gdg4ZZl6YjmLVOmibHP5ESATIyGBt560FquB
XRxi8FUETRlX/8RUHctD6VEy3o+JFd/ilGydfGSWiHsW0BNYNv2ybaMmQV7jLn/C9cwujmhCJzJQ
rX76kJtc0r0yZdLXemYQu/Fx7u6B+2rWcYaNWy+YL0M5CizCDeGbHkZDcC/co5aqyY0obeM6IMgm
Z8C1zh59M0+SilwDKu4kMjt9kOSOC9+ce/Nnhyz3DQDN1nSQjWNF/jpp1zlbmSqKULMsPBlIOlY7
y5wttkQ1aI9Kn4sq8SsUdc0AWRUvvtH01nIEs7YUdwxkFNYyOLNQRjjzundyqj61d10bwojB6Ur1
MZZK6/fUroqfKUHGPySJ0o9jqmjJjbtw61jgBsSqB/DoIux8uSBStUDFogq9k+glQKpcmQ6tWkTK
F6Qa06eCpYmUVl9/m8JBWvfXN8LWKYjcKZwVstLqG4yLLvKuTnGKOeGqMTQ7yndVHiQypUgjZhkj
8IpX+9/0F2VCtFV+CSSuNt9syrjp4WdCUxnr+KHsoU8kstDJO/Nw3QO7ZKG3uCwK38AJ7ev1Hm+t
a8J9oACoQZIWWxbEbxUSpDtyLdJ65ZRkij7tbC9Gu9PX8R1M7nqzracbl9zWa4emFl4uVZlFRvey
wdBM5nYyBu+kiNn7YLRpYvrYKlfP+C21xQ4UR9buPUsYXSDGxfJPKEqn7vqOW+R4ve/aspRWFwBk
ZV6Yv7xQ3/Cxh57VXClKeIrIkzW+WrnOfVR6TnOuUr196HG4+pTg1hTkU1zdVe6oJ3eukpeKn1VY
K/tJXqh7xQ3VG2IfW8EWcdZC2eJlyGtldSuYTo6RfElW1hJe/CrqeZFm0SJQ8TGSH7u+6bN3xdza
zs7AEs1EpMbyPqQRqn7HGLf4W1tyY1ssYR+b8VfNch33I4th28NUgoMIB+qFDGRi/kCye/ZzcmH1
jirnqN/YihtB3tIclzPFS4ivq4UZj+g8dyibnfoMe7PAVkJn2IuSm/jGDbzVuWXrobIMQgDS1uWC
xCJOrwynXMrMYOj8fNLUJ7dTQ1zSq2L+kkWVany6vvA2Nh1a6xDzCfTc5ea9bDIMYQPoYUTgoZTz
TpmVErMK7Ob0+0imk/zzLb4oDS3paAfo9vqBiDRmXGa1S2u2dH8Ko56HD8LTa9h4xVD8RR4BhiNx
7CIIgqb6qm+UoaljG7N3irDc+KfKJdiysqy+l6GIb8CvNmeOtyGTRzYauN7lMPbobkxNnIenNEq8
ByXWxdfJIGIloKq13YQCq3n484lDXwhiP1Er0NbVw35Ej5kkDodX6sjhpPfAE301zuq7lPDtVnZ/
WeHr0wkqPfVb6pEkvVcjOQsxot7I6ZRJCyiH1HIhjx3K3+axlr35IUa1rUUkOrQCLaFe+awnpXqr
x1vnNRciOYyFnQNgZ7UP7VHr4oLk9wn9CEfstTqjdlzrnej2Yz0nWEeGMTLoWU0O7042Q3oKTdFH
e8wI21t8t619Q01l4QjBLAUveTnhgBUGYAvEqd2EJR/WQQ3ujyU20rvchG8X/MVkgyMGUaM60KFW
rSktz90Bm7UTySolUM1pcndodiS+6sXJ3zSGkACZBjKrXJCrKCCsWAlNKECEtJD2cpShweKjqvFx
dibvT4XsecXjVvy/xlY968F52W0euic3775HpTNZfoj15BEkvkdWp3CrPx9Kqj8k4IHxQqtas4Gy
3JnqmAzPaTJLdVeGU/iaTOMXJHr7G9mwrfUK0IXMG1UGRLbXiDYJ8VUkY82rstb1Y9bW6jMAZQEE
XKnzYw4jczFCTUsfslksKHhKFUmSpPz3+uLZiOEXWuxy5IKC59S9XKqTHeq2qEfvRAo01JF1cyIv
kByc4c4VcZOiERFX1ZexqpNud73pjWORpgnSsfJAAGOduWqbMO9kNJJBbQmljMTWvgwDim/WANJE
K/Ph5Xp7G7uSHQIIlhc0EqzrC7SIyjlGf1BBTDjhnTK74kWGkfZSZbp3a5tsRAWE5svbiFOYRNTq
TPRkBVleN8OTMud264deOFUHNV7Sx9c7tTGIC/aMEw/s3MIvvpw/PXZaa0DS4mS6TTMGutbJDul9
S2nuLHJ1zRctwdPjxutr4+lD1WGBRfL8Ie5b9c7xslAg7A+8dbCN/BOuxHg86mPv3FvYqhg7bUJX
8rmMMGG9y8Yq/XG9z1thJyfrIphDhZxs6zLTvz0GZq2y62oMxdmpHa0/YNLWef5Q98ILXBl6L5ol
9HuySHh5qjmEaglz6Os41Gl/jLw+C2+cGltzgIwAj25Efhcd5cvPsfMGs15HEedYmQykO0dnT4UZ
4zgbYaMgsWbt8/UB+EXWWF25oH7QvSOPzu5dF0Ei4ZRzVDtMAGp7zr0EwnDO+Ovqbhq0iEzQaOee
+OC4wgh3nT7p7dkaBqX7FiadWzzVcWE5vlIMmQayauiKg9v1mepH/TBFx24QSrgvombq+mCY7a49
Zd0cn9qo1dJnyLzKF6Up5TsZTeSJ/TIsRvHkJGFbf7/eza1lthSzFzV8ltovM4rfpllIspcIiynw
B8vQkX7cVt74PtOm/PPY585LpjnZ/ZjazlMPWnx/vfFl0t4M8UKRgrXPMf2GfADYZkEAA3vxtOY1
xCQCGkmeN74k13ujrY0ICvUFdAgxeYActcZ0QoAd9cqawlNeGzyfdVUgxBT2SKj4IhueUf9qCp5U
rtbA6R7Uwe8I/pIbq3irwyS4KArA6gbctbpshZOpKqdJeAq1EsHxxhXC52QcUDW05r940S6m7ZTV
liTuG8RlnkyWFvUoCie2Gz91o2l+0EvPPrqTlkHzVfJPTjNl+xHrjfdRZhmvKFdWh6ZWZl+ELbFz
PIriT+08CTeAXi6GraSYKRuvjrXOI4/Q9W54wuDEdQ+20eTqHV7sser3U1lqvuooRYC8rHNj6Dcu
Ya4Kk1gAvW6S66vYtR1ts1DBKp96BZ/1GUEIH/MqPBh0Jf2gR1O0R9Qn/u/6At/aXbgCcjkR70CD
W/WWai7kXNGz6HrP2skqV6mHVF79lNnZtHOVxC0+zCGR8k6HSVXdXW9968x0yecs6HqY5usuQ+ek
vpm03mkOUZbxIZrDIC0tUCRYc0VDEFWOcgtEt7XNCFrZ01R0ibhWsSsQukaa+IOfnKK2Sr+bUYda
LGvVx2awtBfPbuN/LDuymkOu2EhQFno3fbre7a1NRjyARANKDWDSl2H57UgrUBkiZ297p9hCNrAn
SGj3Wef81yVRf0v6dStlvSjA/0oDYxrmrGI7o8rysF1mWEp0EY3Q1L7MuG4/GXavPeaoIcW+m1jd
nY4HVr+bsgQCIuMeflONpqPaUWq7bAQZArtXvu+4Y25xEjcv8t+/cFmjvw0HMvAaaE1O+Gp0o6di
sqLTUEpxRwzsOicr1wrvuS4UZ+Gv5LvGKZyjp8qP8GSd7EYgtTUzUC8MUn0ALDkBLj8FRlSqj10U
ntAxkZ+bpkNdybRbRX1w8kL5U0VJjhow/OTnl0QHcK3VYWu2c9Y7OtLRMImzeW9ObmbubTlwtLRT
eJ4M9yCgHbeHmrhOvbH3No4bBEKW3DHwYfVN9FCw2DMJRBNLhLFugkFoxjt1sHFRE+hqBhj9kGEl
q53f0lva2PQ0DLCR95WKod1q9dsCP984Q8S6jzvDLx3TO7AeC9AAldX6oKxt53x9v91qcbUFmiQd
yf9l4pwrJZ4DmiAe36nQ/LS9Zoz94Jda63253uZG7M8VDuRokVdk161O8xrDtxYjD+WUt2n7xai0
0DnO6lSn++vtbPUNmCjueQDnASSv1lBsdLlThJM4M9jeA2C8+ntXmU68nw0FuXp39sI/Ly6hbkCS
gVwPZQB16flv21UhRZhKhGxOqpKrCZtyJPZ0rbL1Uz2J7693b+uFfNHasmN/a63PsxTuB615YRLu
JmL++U5Vc2tfRrodxIpX/6MbovmUe4l3IEIasNM0o8y50emtYaaYRiKUUjcZndVndL06di4g63Nf
ucnLgvv0pzBLn/u8XK7G4hZ4ZeOWAsjBAbSYvS31nctul26ZTKJHHLwzpNEEbRKPymGo2zp9sgXa
mzvLmezvajabD5Y2R9Ej2oPRrbf50qlV9LuUaaFogrWn5KlffoTLE0A2Cbgn9E/AsxCkF5+HthJn
s1GNGwP8Kxt5rbFVJNL2lgFYFjnfCOetf2O3G9UjcmTdsZ6sMuNJ1+H1QBlssJ6giGj3rZtMkjdO
UicJfDWZUwiC7PjNVQrcITWzm25VvzeHg7w7BDmQUoSGl8NhSNPIlUWEe1LNcX6QdeSax8xo4yyg
HjWLG3fR5pLjMb8QcyCfrBEW0Kot0K0ezdXgGQ6prtb5YcycCmkR0HXRk2l3N95a25OApPnyoEQ8
ZR0OhlEkBNAvTkrdA87ox7D/PpZymnQ/beOhuEPZU/Hu28lrnvLMsxO/9RxJlNSFYrxXk26eA6WS
IAAVTyn/cztz0G7k0bdmAZATWvYL9eSNKkdO/zMqLQlMRRvNJZnAaS2ysLxT6m4yb8zBZmMLqIoX
KLmvdXlXRIaTNbYC49QliHrfINDTHmb8T9rjXEX5z+uH3dadgcIjVTQCNY701aavemtyolEgS4ya
AJSvhpj9Y+ZOs3m83tAGockgIKRP5CrACaxlJ+RQW6OeZfJsVYoTk+rTtW+5PZgemI4loQrMsB0C
HaT6EWb6eB8aCR5JblIEg2VVd0Vk9Ifrn7S12vGgwyGehz70u1Xf07bsImNQk7P7TxLX/YOVK9U7
rHXiEFiL2fwFoYUR+K29VdCJ0Lww7Bz1ftNMtB6tk6nLDp0xKnWg2tFjRcYp/DAYUgS23WrOHQ9u
L/aprxXR7nrPt9YYWgBMOJi1BUq1Ola4S3ippMlZz7MKU7MwSnZz3hv/wYr/c1Ukip8o0nGkEy5Q
87psixgeeesMBfw8tzAKaYigIfJ0YGl9lYqJCWu8V28stmUk1wc7tHTDI0VHSLVG0Y9aO+tagafG
QqbOn71wlO0R5Fj/DidmKzrE1aLH2JV4gQVjPubUZ64P8Na2WpBq8DphrxKNXXbamJvRquwSQrXV
mvtKdxX33iO3fsvtanMioSYtKiBIma3BAopid6HKDj4bhdK/DuX0sc9TnJO1rM9uRLSbYRFXA3mi
hWvMTF72SW0doq8ULQf0MMRXdzRTNyjr9GDYTb6rBLIueCVq5sNITfO17Kbynr/xvL+YWhJjNE+o
y6pajazlRWHXJLU4gzK09UCOOZa0GRV4/UOYCuWoYPD2IFG2iQIVQmR2Y+csZ8J6Zf3e/OpCpupN
6RR4/Xl23c7Yj32UMObaqDUBxt8ZKuaVawcorynD/vqS2jqtfiF8Wc4kBtehgAZulcxrG4HN1tqD
5+CgMstOvvRt2CM27Q2VfqPFrb66VDXRp6PA+ubEroiwu1GQXi7a2fgEAdf9hLxE9YBy3tgfhJsZ
8V50qSJvbJ7NlbYkKbzl2ODiXVb9bwG4h4iOKAl8Tp6Tq+37dsqAq4m8Up/whvXuez2Poh3nuoiO
wsitf0UfD+MhklN/S9psc9ANh3cyMFrW/TJEv33JhA8YKVKTIZjMoQiyzDZBPaFBHzg97mdUmdS/
GfRFIH5R1ETEYzlZfmuRlCO0MTWNz44UxcdxdsPAxWrzp55R0vZn8jg7ValvSeBv9hOiPc6D9PUN
q2MkGdpiLBedkzmez1SQOvXD4FXG/DEEb1bvzEar9RvTvMzieitRp0IXimIV4KrV2JqTWRvC6hG6
kF7ztU4au/LdGT0ux8jcWypum2sZvxfyvgTSb2CkhZ7lcY0nNzZWUYOgY+nML8SP+uL6YnCIgVeY
pU99AmfT6/t2K9fEq5UI3gOstJR3L2e0xGox7OuCy5aKxujnhiaH/aTO3b7HUc88WlqJ2YEYlFY8
oIxjB1qrFe9A9eA5bIam8nL9e7amekGGk4nks8iBXn4OsRfGk7PHOVKFyUsvI/epVDLPOrTwKL/L
bi5uXBxb80yplUuDlPvblFOopDpSwAbJF6t09WDS4qiFvuso2TFHXa2+gQ3buPu5dqHs/rLWfSve
5BolD2Q2kBFVjYu+um0v6gJictm+czO9QxRXb+6cFKFWP1bkdEvZc+v44lG4eHxwhCFNsxphb8iT
Ap1joo9KCXfScHolmBKw6m0ovZ/eAEfZmDX70TLFFMxugeY7ILv+z7cXGZNF7oSphqWxrIPfDhLH
FCh7ksc8LbJSLuq0kymwbAPMdUBoGzO8P15WzgILhaTFOw7pk8vmzEivMnVKwWeIoXhCdM889EnZ
PkJj1Hctcvw3ureRrcCidxHIoYhDCL8KYTvYInlX9u4pijz1XTN0muNPfTtkR6n1vgpl8oOKGqQR
UNDow/fa3Oq33g/bn2ABUeOCQERidYAZnRW16CW6J8CR3cehctPyWKVmIu50px26z2SyQsWXvee9
RAr0v2NSxUV9d33c16uN4i/iEC6Sc+T1uTDWOECLzFiloIn8pcKWOPYLSr/1N4fcjPmcF1Fn+5pb
L0XEatbi/HPd5byzfZs3t/JDpvzZ4cb3rPbf8j2L1PmSq1v4emvmWqkkoVOnpnhtFSXhtUwlx8mP
Vtf24gVHRsd5rNvc1HasW3LAwqRgvJDp1PFTbcxJ+cNUGmCNAfJksWx9bERK7gUvbezmIdMbzkT0
dVANDybcOvO7yWwSc/yztUwXeGpREoVMTV2UMb1cyxVeA1M+SPPL1NvKO+L8eHrEZCI81W5G2b/u
9aK6VQZYXVBLmwv3FtTRUsgn9LlsE3SYG7l25n4pNQaNnGDo85ZyHpQ8Nu7D2a6eTbhO99cna7WC
l0ZhGRsAV5HW4zW4OiMGt7JwlrDCL/3k4ufIozfdx3VjWHdz17rOMR2IN+7jrFfzg63Mozji4lXe
giS9XTHgSMh4oBK3oPrX73BQ1KFiOkL5YlZOPn/kIvQMUBWNbdwjwelVu7keqmJfqPPk4OtSWuHL
9WFY3VAMAwwXolzyH2DauRcvx15NStOKVb14neUUk4OoknE8cD1OkZ93tshubJE3zTHUZEBYW0sJ
Ei+Ly+ZcUTuJMBz5ms7Anvy+AbfoK0npIWHOuH++3rk3owsNVEXdRuVGhLv0Ky/z2z0A8bCGsNsp
X6C1Ti9pB268TI38SLlrIN6yu92UJuPORJbgxhH99mgi7AHF/v/+EUGv1vSYq1ZYm2n9akS18q7O
PO/J7BPvXTF1VkCnzUfkq/QXDUrTO1OLfupamx2v9/7NtkJTHFL7kt6itoY05+VYe1YmTUVU7Ws0
jX3iK2Xa70PU4xN/GKz8wazE1xiEzf56q+sxp5y+pB1AybCnqbatZtgyB4grTme91mWRf2hEV7wM
2WD2L8jlzD8Hrgd7l1lzlbwLo8Uh+w9b56mCIOjSPmNPyvKyz7ldkulAcvvVLhz3KUxjQIxNqXtp
EBtJrfqFqo/ZcTJbhDSnFJOP682/mXZU8QksXSIg9ZcE2mrMw16MdmzH0ysmyooWRInuPuTS7eSD
0adj7xdtOr1DvaT8lFSN/ZD3U/zdKMLxD8kqONbhyIuGPQh53pAsxctxUCxt8CYM8l6rpiWRD8C9
rI+D3qb1fesJkfpql92iJi2/+dujhjZ5JaIZRbMwQTlTLtvskI6qFVMvX0HwuLvW7L33c+X962ZS
2fUhe+/6WK+X90I5hdm8iCERcnKCXjYnLRJdTVPWr7zbnCAi/nmem3g+KJ4ndL8q9cGXUdb8d73V
ZQIvO0nyhSkGxEEChqG9bFVIyyidvLJeqQR2xm4areRkYfd6607caofNQ3RFY9A9VoOJjZcb17Fn
cFD2Svww85Rwgkyv6z/MuTNrrJHlLbRowakgoi471FBcMNK0016FxAhPamGxH1wKEBH5nj89Gpam
QPpQGjWAvzr6ZVNelwDFbqBtWrlRPKGj5Dx2A5Lb0mKJIkyY7NqomL+nvfeHbpm/OkmsigypjfDz
Gzan1nhO2nS6+ioa4RzytHbUh4qIw/WpntifjS5r/7m+Tt5uBgIp8KFsA42AcF3BHGSuyqZXxasT
yeYAI5q8lZZ7e3eCqeM41XyjTvOmPeBTy4OAWVwYVGuhCJGrfTbl3fzK+ys9ek3TQIbsqzuRqfa+
LLrz9e69WZ4LOxfFe9JCCK6CaLicStXrZ0Cq+fyayyh+N/aGsXdq4CJ/0QqlJzAbPMCJ2C5bCYUj
o65r51dPG1uq0anpN6CX76+3QnmV37nY1IsXFMQN0GDkBajUXLZj9fncgdCLv6BhrbSPYT0p5c42
ikp+H+0qbkBpSmjllm90feUlvpHEyBvNdW9lsZ8ok5b8N4VJM93ZA/nRgGM2ykIYYGPZBKkCoO+7
M0pnkr43IjR8NtCl7atAieyh9nyzGzsl8bPRtmcszoYwe98YRZeEfj42rX2sy6jzPtsJ1mFaMMBt
sOQurNpqGoPRccrsUZRhZuWAq40hLo5Nw/qIgoS8pZ35S3LLvp/mrooaPyys1O0DHZ3VucAbjnDW
ukMBHbDPbir0SrOBIuW2xC/B6HDn7Aejzp68ZPDGdynVunrYyQw/8MXkvXHlI8DFqEADQS+KT7gE
RJiVIpVpooY72GoYZ+g9jZOIwHvwGIwg/tdkBXxdL1MLS1yj6HniKK1NnWewquq+oVaXnOZEh0nj
R2EJgA58ShnZHY8kEGZ3mYq453sw7G2NxU7uyp+qQbRR4kYAQPZ9aE2dfirwFkoOkKLj+N8wtvN8
H6e1rt0lXjk7/NLIHD4MXB7hYVYGO/lZjK1UD1WUDkNgVXNvv8JQqivfsKSeHca4mNUPrjCj9kkX
OM9XfmOUnRR+akQAycwEXdDYd0ykNN+1WphiaTl2ckruUhk7yp0QRtt/NGtcKL/GI0f93hu91Pog
6671vqpqKqIRik6mVXOgOolp1CySvBD3GjCHH2lZlWDiKn2M92FqDNbBwm7bOnoUVNTdpDdj86kc
lCY/ToS50bGckni6j2xCvV05GpiMQkMSzc5xFWEGQwiX/RGThdo8ql7pDUFdGfAqzbAv64eEC9f9
JF2lc88T0mH4Fic9emv7UUkLEcR1F1nHuMLbMBCI8vQHQrFZoinU6Nhjz27d+4uBQ7zrNXUUMoAI
AxjdN6NicCZftwdX1ix2iT1IX9mVUvpe6LXTByVSlPkhVELRvh/6To+/9npjWschdJ32ywxvMXus
RDoOfpbKYf4mEtyU94IKJtZ4hdpMlvSR4mnUz5FZwTkiZ4L6xd50ylYSbxWmcbBtKm/PSt2bVhKY
do8CjC8aCr74RKUTlDSf0jmlTyMNm/ozn+AO9yMP1vQuqXpP3XcmeuUfi1aZyx8VL3x53/G71ofJ
1SosLvGbnDR/0Acn9nWWX+EP1WxORVBKB1VGijFa3XzF3wGV/B1TZ8QOpF2MV9+VZuS0k59i/xf+
U/FJGaV8c4pDawd1M/a+4wAbjt9M9AdC8qSGaKdDlnMQPCcSndD7Rutjai5FSQZ7DPop9+YfquJo
Bek9VPFny68dq+M6hR+maHd9L+r8v9y0iri9k3rCSMBj5h30H/LVbrzPI0d436+frusX36IJs/hz
AnkF5ouJyOpsddQSREOSnkrNkCcP2Y//RuhML7pZ4dL9x22RZIX1R15oqbeu7gujab1hap3k1KWJ
c1eUVN13bhXhjBVl0LVvBKBvrlzAKYiqLymwpd66pvEwQUmMoa/yWUub3PUNNTONAJOq8RlWJYeo
mpe3WI1vBhOBROJ6G2wEbFueWJeDOdXGNFS1kn3VJtm5O1dvq+7Q4Rw9/muPJIZ/Xh/P9VsOXh+e
NjRGBcwl5bi65fOEIpVXy/prEg2eF6A3Xkc/5Gjk7qOse85RXSZOn7OY57Y5Rro1al+vf8E6yGf1
kBUiuwcchHld5xl1c1LskeP2pA2FNwZe2HgflSb2XtTBYbcR10p9Vzppcbre7rpywRsGNzngdgiJ
ocT8xrM6Ni1SMYSFpykaws+lnZCwOHhtFZkGHNIptA+pSKUXKP/H2Znt1o0DafiJBGhfbqWzeI/j
bMe5EWJ3t3aJkqj16eeTezBjywcW3EAafREEPKTIYrHqX7g4n6tmisbCN2IBrjjQZ3PUvvZOqIxb
BLZ33x/lAcDUEKko3NAJXr0K2iLRogoy/M9kyHojOcZWqYZlULrkI/dEKux6DnKiqEAJJ50diodp
3LinqHSKKqjbPm+R7ghpsbGUdeni9Wm6pR2B8l0iiyEGNd/IS9/9Yiq0QHspEsNZwptvtWM9Bd8D
Iyz109jit30ET5XpF4PwyH/Ii+KtJ8a7BzgZKc5ILmnwwvGjkfj2hCQ1Jz2ZLPVUpLNp3BVaqY+7
0DVacUjGuoDpMEQcoKOuKzLVQLiVIrqPhIU/VWMhMHj8eB+9O0FI2ZMiA99c4Cb8pLc/B5NRPZLg
Q09tGzp7Lc9GX7pVf7RSjWYqkg2HcLbqYFSycgPht45OYLXga72QYcnVWfy3I/PxlUS4RXziHUaW
KRGrcY9LMQzN5EIxHnvASsUGR+3MmGTQHB2+Nk3c9ZO8kDDRCrLekzM72SVC6sml3WK0TdcLH/tO
z+8/Xt1l9V7n7cxx4RVAxiLWU+xYrW6pYEgV5mN70mQVpvvC7ouf4ANDLITrSm/8drYQnML92Lz7
eOD3u5rXD0U9Kpgs7rtGG0LY7RIRRyS5ejW9qlNPKW/jpJzTnVOmc7Sxrmd2NXNc5PQR9oJ9tyZa
01RTMDIdmpPi8Oz8nqRYJu+AW5TVtTpFZnpFXUAFmDdaZBhFIeW4i6XXJ4FbJdlWaeL9VyYQL0UD
yi4Uj9fUO4ydcXvrUerlZQiV3rLDy9a4Q20noNs7Xnx2pXlY4GtOwXiBSa7hz2Oox27YTt7JnZr6
RyUG7T4Vdof8d45A78djae/3E2QE0lY4MhBWQFG8PTOhXUrP7hrlVMgy4knlWIrTJkGbt15hkWXl
xYRddeIUN1bWqUpQ152X/xT4Npo3KHJEaMEhRONWkE9TozK1g+AFot7QZ43zq8IS+nTqPPL3HzBw
h28f//h3W9LilqLQvSgCeLQFl6/2qtYto6KegYxov2jZOPEV+6F+dHkDxteantnKxsv8/Wja0qqh
wEytgbbFaqWMolFbOy7sX6aCEE+ceKEf24q1r4VwNzb/Usd7c8iBSCxELdQwXuQ+VknIZE2m2oS2
9UvWubY8vqJdUs/tRYEP/W6OWqRW+JSX3LfpPprN6rMX2ILQADNAlkfB0V3T0zsLZkaWoDkJ/jxL
aA55ZcbdL2Me3pHqKZ9MKkGF0b1fcCiwWyn/rRa2MxS5kJiUZwBIMjD72QjSLoquWIJ2X2dlugEZ
WB9mdg0taw1OPDeUzqBvt02WhN7kDar+1Ov2vev20VUD0Pf7UBW/eAD1n7yUgKDAmkZSZ9HIIHKs
KoCiHWRG92B8dqSKoNeMrE+zQ1c/OeqOSMR+qtxhq/a3LlUxpr0ksB5tWaLoGlaf97IZumxWnz0v
LO+BepXXXerUGwfi3Touo1DnWzpbQEvXerRR7ial6Vbqs9KF/U+rt8a99Np8B3gqzX1dqf/+3HG3
kDbEJZFSO9V9dMRXz6puTr1RiDB7hqOh+rUX5/u+nwq/T+v50x+NfgofjeNOoZg87u0Woe7E2ja5
fC5HG7V5MQ9HXnu3gszxdhrLT4I3FvEUVP/oP5P5Q59eF6TJXtN6sufpaRxQm2oRvj1EZpQHdmVv
yWstv/x1aAFQxvdmJZdaPpnEajuOaWZmLO743DpddYzdYr5MFET24kKMPz/+Xu/2xyIjRF4EqQUg
ECzMt4sYCt3GstTqnifp5Se3a69cDFcEqDYZXzSRvXGVrW+yBZkBWpUOIOx48u7VzCx1BongJeMz
rHXnBPjYomQ2qhCdm84Zy31HpSr1FzX86JPxkn6jSj8bCBBNIGLmKqCYg1BRAS2LZ6/ilvPJ3EJ/
5oEYjH0Pk/izq0o8oW1NU5noxeZ8u6qNXfcm9lAT8QQT36jK+n+crpt/IZlq/eiiait+vdDf3+yY
BceF+DOjgTt5NzsqWnGuhaHyVLuZOz7ZbV7Ol4qTJqEWIJSO+EPg4NMh9P3ctPlwKcZkFEEJ+CW+
nHBy6aE1J2xGX3SuLHayR9NQ+imizam8JkXXdF9TE1Xp/LI0wkKDdW6mTpCneeIpgMabhZZj1rHo
v39uJRfUBy6o3AA0rhFAXj0X1FYrChR8o3+mUJseKgqWOK5O9X7U7ezR0qYtX+/10bMtrtQliaZj
qHE0Vqm72gklxCTF+B1WcxqAABl9FGOzY0afa+vVvL4BQGzzgIdujQYjcIA1brpKOAMmb+AnPTR7
+2+hLlazfjQhoJTvuojqAQp+iK0c9BSMvBf0CWjz0U9qruo48GQ/4ihTKElqpDvo8LV5M3tm06HC
kLn51pZ+V3lYaDaAYHjhq/RVTGcV2bk50WoLRf7cmZ4c/sYSqQt35dRnQ0z205gg6OJWzf7uI8XA
n0maMvoaqRIxQjUjbY2O8HudYisvWQWURTFmKTksCwgumdj89qShaKdgBK7Jh0pRxh1ex95hymV+
OVZlF2Rt4lD+ib39x5ty/e55GRX3OchfpP5QKFajFlGThqgQyAdkQsuDmw7xRV569VWF/EjQWEN/
TQLRH0yidgCR1fhSYXpx/PhHrCL38huAJS1C09CSdGLN25l37txUoenVD2LIBK7zbqgBp+wm9+g0
rXsnoyTe4o2cWWzKpS5RFAAWL63VkOmcDWKstPoBlTvjvhxGgUl6Np7iyJM71yXkzKG55YBydlBI
aDTagC6802FSErBAshiahyLNysuY1sRR1erkVkFFLXCX8r5SpVvI/lUYeFlcSCLQkNC4h1S7uqdq
yxWUXWT7UGVlE1j0ugPcBeedWRdbpverUsy/Q9mUEOkVLdzS5ae8eiDlqdLQ09Cbh7hS7PKyo2ag
+mVemeE1DbzZuohDvUl900WX3dcaLao/dzMiNEGk4+pfIIIgn9ZoxdlIo5GOR/WATphxyVHLLyTM
eoqa45Y1ySri/TvUcvMzIlWwtUWkOsRSx9yvekjQsbpVPK3fd1W8lVmvXmYvo6C9TmTlsue2X90Z
UkuINLUoH8Zqim8RjnmeC2X8JtUo3kUezolGV8ujiBGyABn5++Njud45y2pSGTYt7izA7WtOSKpE
TtpHZvKgzF76lStZCbxqhsmWkMp9PNSZ1VxAgsutv0C6zFWWQXMJLVurqB6UHgp91I7yi5572Z+P
RzmzmgvYg+IDQFbUJlcZYo4TpYpBtXjINJe2caw2QRqGmHN7sbPvOxNLiwketA7oJQ9ip7c2gu06
zsFpR2Z5gU3rSC3zhnl7PgCLFXmRDvKh0ObwXg0FHWjVwKVoNxm6+B0aYlPKdDndr7IpNtCC+uSB
vfguARxaQtKrIwlYQ2RxrXcP/aAo102rqTpOwHNBr7jnKtvl9EXv0NPonr1aFleAU+Rz58XFs5a0
41POPJLPJZRAYLh3MS+wlqDE/1eXr9P3VuLMiPxW+dhcNEjEXUkjznZRiGWL3uvz7uOPvgq6L+PB
K6NbRQq7pJRvV6AptNgoWsaja28+tc2QzZNvYdc77nJF0Nm0pVsM1+Osz8nXj4de7ep/h16Uh8Bv
n3nWhRNXnqoVCLcaeer6CfGo3SUD7i0fj7M6qP+OQwWFIM+XBpP/doqh4VSFEyMb3UI+2OdGgzM5
DGvgBWQ2W3JC5wZDh4mXx9In09YKo1WszeA0FBQpWyGDgobrNSq/7QHbkuTH5+eFQv2CdlvM5F+U
YF5tXidX66asGYoGdHR0lQz4QFspPzrb6D93c7wsIe8cUNI0N4hC6zSoUkGd9DgPhiGWD4lJ668R
vXozpWF6+PyswIJhqLN8MN7xb7+W3nkmfLoOq9PGeHBVJAl2PFPLGKJsJDZC+LnNT6RDXJfKAspy
y8d8tYJl65mR26fKL5rPoQj63hSGr+gx7rsKGfrlXLv6eKVDzNzitq1i7cuCUquh2IYkCun2KsFy
wzJXRYTQmOUlwxPXo/iSO+pToWfTD3qZ30qpJ5UPGuBBxp4MPl7iVaBdBsd3FAFnMn2mvsZAA3SY
BBJB8Ci1trlMZw+V5NJWygyhgVR+K9Iq1f/DkDQqFvnQhZawfgGpslfjPs7ik9Rn8VfR1cjoT2iV
+O7QqQ+yaK2NsuKZT4uEKKAtqCE0SdY7ls770FkYNJ3EYDY3YdtXX0rDKHaVqZgXYdwaoFoM8/Lj
hX0f0SjdL1VaFdcEB5mWt/sJJ3W3qQB3/JrcMn0Art+4YKhGY+Oifjc3rmk+HRXFRUMUEbm3wxip
WpSKFYtTazf5N6/UXOn3owNQx5kMea1WBoCgtrCsjY+4Ne7y96+OC5oV6ahFenXChUpJ/NCxvrrD
UB0LpRz2qZOonT9M4caavtusy2SBvFLqX7Cb70AO49R79LzFqQ+pmUryoJ1EwXNXAhz94onuk+V2
nh3kq1RpSSsX0Mi6LqANaguoORInG6etHl11Yai+lLZQviQIAuYb4e7cmnIDLp018q53qh9ZAuvR
GbL6ZKHDsMviodpVxlReZA0Fs0qYdsAj3Nm4ed8PyvlfvE0IsuyjdTdvGitRmNZYnVwLyNyoe9dZ
mLSxbw/IAxR1qvjgLZqNNsq7m3EJOgtamgo40XZN9BjCqokL3alOGuV+ZxdbvOWJN+q0q+VUffv4
JJ4djCoun/KlBrg6iZmwJjwJc3GqSXp+dlUlvlKDcYIZba8t0M+7U79M7NVYy9+/OhYAoJpBn0px
yid7qbpnkZn7djZmW0jp90eBgRbxMLK1pUa9eqsSOVN0PAa62zS5vg5ZVx6S2c6C0In0q3R0u426
1bltwvJBl6H8BZ1hNd5I+6VZsBMn1AcQgWFzXGI4QyVO5Kl17VSt8rVO5P7jL7d6JXP+QI+9GnT1
5TQrob5ipNWpaKr5hp2hdIGTjH0Gcrkpf3Z1Hj3FHrXjvrDCjcB6btdoSHNQ91hcF9b4cKMs3RFX
uQoVprJFdBKw6m7sFcfeoQU0/vp4oue2DUBwdJZe/PzUVRQP3Rzn21RWJ0up66/ZqEzOrq5KXh0f
j3N2QSlv4BfGO/ydRrquGI4ytx1w4Qk9F6+A6RSB0mvU8GmsHJr2XWXhaqSKcssv+l2Ss3zK/xuZ
6tnbgwGUVY/CrilPDfv1p3DhEtpzoR7QZxcXedd732dDjMIv3TIPA13rlO8fT/3cgWH3UkuCMQEv
ZvmBr06m2Q2eEIlRnVCRugb2a97pjdvu9byjTzXq5WfTSdi+tDBfKjworqzVY4VH0Obs48damdIX
6lhgUOXC3Sd4ZN8dtXFvBgiaGzfImUnSe3hhFZDwkNO9nWSG52LpdW55QkfbuU4wdz9ixlFeYdii
x6gg2/MW7vDMzuWzIk1BP5Pbct36qwX8QFl45akE4bof40avLxrZ5vKzr45lPV+NsxzXV5+voikx
lhoWsFPXhH2gGl1zBPSnOz4gb33jmJzZrLy4QbbwMagurzPUDmSbDT2/ONHgr7Wg77zuUuua9nlR
Oj7VWaoUvd+S8+k+gMTWfUiVUd0SWDn7LYE0L0Utbuc1uafpai1BI4FvWYbIsaLNdYxk6F6QkMzH
WSJo/fEBORPwEMjBOgo8DWi1dbLTaUrdDr1RnkSm13tFEuX8Fg2bi3n2ynIjfTw7uYXSS+UMLap1
JqdbtaQBFVUEoqQLJpg2D4gQqZcNyjV32ZRHG8fx7OR4YC0CfpyQ9fWlOdEIXJvJ0ZVrbsYOcjNd
ryEud0oyesbGMTxzWXJzYMoK0ZOOuLfM/tVmtYVOi7pNKh4czeinKYxOWqDqV83tunsu9XkfGu0W
PvbcFOE4LjqvTBSlgbeDRrZaZnY8cUJAPdx6AissY0it38Att3wNz1wjGAbAt4YvvNQAVodRq4y0
Hqa4OEkJr+SmgIKiXFVjp0235Mhj+Dtp9aa+hsc8iWvXrL0tHdGzCwxWEG08GDn893auVtUMXonC
/ikVqvodlJ1rHKU6Zk9arbvf6zC7xX4LL4yPT8jZaVMioCq5lFleEFuvPqsjzblojLY4qWGb/KBv
V/uy0wXQ5yHR8iAsLY9iIQzu6iJWiizeKAeenTQV2aUJQ2PEXqVgqKNUoabgMpznVe6HISD83qtD
11dko+27eNZSP+8NsfF6PrevLNAd7kLiJAwtN8DrWauWjEUMxYjNXMA1ANwxdWr0IwIn/R9mCFCA
iECJm6rb6vrC7MIoYxFhLK7p+aOSafWuUYbsfqZmcGlRNxiDTI/EBn7y3GdlJy8edjTRHXW1rq6i
wgd1bWyN9TAJwgkPU5Kh6JemtuOB0oGy7wxTPmcyzr59vKHOfdGXZJqsmpx6bWNQzo1NWQdD5bqX
zi0S3zKIUgtJAyHEtIMaJXaeJbZ8nM/cbsSYRbuKUVE4WlXVml7FhjCJmC8p3wXYr+FhiKKItq4B
UydphQ1ZFT4ptEsvtB7ipneePp73maSB7buIfi/QTbA8b7fUnPWaGkKjQWpydtOrpC/iL9iOuONG
HD6zdRmHS5ysmsffuoCup7HZ1A62qHXkuE3Q5VPXXTZzk1WoK1RldvHxtM5sJIZD0pmhFiTb6rky
Y5XAI9bOTl2nmDtonnBKOsVrf4mGl1nTt9VFOSblU1YP8/3HQ5+f6f8PvTqkFIH0kWd2ekLgnk1c
VTLWb+zQDGdcKKoc3/ONWHjmAl860OoirQc8de0h7zSVnmXg50/QgFzTt7vOzQ7lrHc/a2/w/srS
wtrYNOe2LXgvnrrYAC4UzLebBrIjEGsQnicvav5UonKuS1NmNCWqvv4jwubadbsvlmy7q1JNqnr/
8QKfOarM9/9HX4WmwbUBN7RmdmrqJv6iGrFj7pOxyv8kVEf+KZXe8/PK7uP/tMzYivCHt8v6GdGW
qJ3oki019yI6QRy7roto+iMxeTqa0hk+n2XzaEAvhicif9Y9MH0aMiUdsvyEQhYNoGoiUYm0k9Jr
Vr4R68/uWIB8xCAa0fSG335OD8xSMrR1ftKatM98p/acvaeYIGvJyDamdfZgvhprFeG1rgtLDz/O
k5erV2EtiiujwYbLb5WoOyYykRXqnqF7JaJNydpz+wYsAV1+vh754LIMr25PZHxBLWdmeqqKrm+D
dNYlTKU679tDoziYpSl6DQmi1qx5IxqdW2AK0DQkkJFGfnMVjcoOfEYOGozL1JmuRwu8m4ue8rPZ
td3nU4SlBk3Oybto0W95O8kw1sNOi5X0hHJrc+kCiL7sMaD7mrdj//DxOTw7K5rfTAmBHm6wt0PB
4LEg8OGznthFenRnLAzGrDPvEoeL5OOhzu2aF7GSBflJZ20VU+WUwQ1MMVbXY5G1ficA699q4WAG
CWQrv3ZGeNVaqztHgS/oRlJyfp4opfzv4Kt948ycGs3l4Ddz3fd+n03mwY7Nrj/EcKS3hJbW2Kal
0ra0XukgEGq4MZe1eLVN6b4oatQz16IjF/SdeKD/2ur6IPwFIAB/MBz1G4px1rciaW01mBFHvsoB
yG1JX5+bOK6+1DYhDPGSWcUFve4AwNRpcSqGFmfvOHOuud+bvW1lmwKXZ8eyFrUnmv+clNWs7UwK
p9aUnKAepX5SdKkWiKRFixZK+5Zx+ZnthLIztNOllb90Md4usY2uciYhtp7csnUDO2u8W3dM8pvc
SvdZ15t/YTJuItYF2n338UY+E4N4FNJABfELcG4t32HpFc800aanIbHru2KKG0j7aoQh4jNG4egr
K3O89VY6N6bGA18Fv8kr2F4trXSSaU6kGp9CVMRuU8uMxyNaJZUbjEbWKLeQNPQ6KIfYGTZmeyYz
ocsHagyG/pLWr27qGU/PQsun5BSKzL1Qe61R/EHG40UqG3GXIuq4JTJ8bsTlKbq8h1/wqm+/bF7o
omvVKDth4eLso9T0vrS6gCbRR/PPvCy3NCLObFten3xNXuDQkdaVmimzUxzn3fQ0Ih/oQ7QUO4GQ
YbafcPEyNpbz7GALeprS9KLJtdq2SK7Vo7NsWyyABvUSpm/boiJUuuLX1KbGtJHlvds3HBDaUaiD
wtpDsWQ1HBzmBRKIDno5eLygewtF7qCKDJEHuZtFmAPqUw44zyudvz55SpYNwyXGg0yn6bd+XkfD
pAK287pTpNETDxwtxUjPVmx8fJPEHg1o67M8TD0Kwx8P/G6FGXipFIFG4eqkovJ2+6Sl6ybVWAwn
p5LNbVX1VxEyI6Y/VcXw2TIYZ5FQxz0N+ZUG4+qiHpMJ5g4QrlNmthOmbub4kEQoNHv95PifnRVD
0QYm4IBp4Hi8nVXdDNbYa6lz6mh3DvtKAQgAWNgar4vSzDY26bsTuEyLyhc5MlgbAFNvBxPIRVhz
auaPiPfFe3R15n/MwZ5+gU2ufiz7bCt7fb9NmRwMHnRlKD+h7vV2wFkYedvIrHwcYqvYm02Ly+tc
eMV1jrLH78EYxssyzbz/ME1e7UCfYW2gG7/6fNgx2+XoNcUjLl32rixVBfkeQ8994dnFBRFeav9p
xAXWyFdC1mrVthGcxJQGeP5YwLTxR4xQbguni27jKS0PAoLUxnjvLkk+JGV+KCmkJIDwVjOcDBsF
kdEtHkcE1akzJcpeqtb4gw5Ld2ggPKAxno0pqTt6HRvn0OSbvQIALs3+pXVCn4FMwAEt+vabFmUa
6y4T+ya0xp/LOZDdxcdnYg2nJ6GBogjmhVsRLgwpztshamtSOrs1tD/aWE+HqhHykZreb32aVVxc
jPhRjK1yyBCu+QF+rb1Ju/brXNhbUoQv3hWvp0qcwa95aagsiqnE27e/o6wk6BB1rn9bem4jfmIo
6MFdR0bcyeuu8yoQHdWMBtEekz51OngZOomt76CXNXyZc3M2LyJsJLtnKcHw7ArpuT+d0G6enAws
V7YAUMb+UklQ77xAq9br75rBbv/uFcv61SlSbX1UU/o7A+5s8vzxEr80vt9ODaQxaBhE35ZQt447
0paDgACT/B4Hd0zvQDfI3+mUQKEgyUV2enLUaJ/J1LUuEqM2jX2NWEVu7MukzOfrSRWadu8kSpz7
M7lJjDt3ijqwXiQzuPepysI7bTa16hLz3sK6NEZ8Ly9FoRfa1yzjLx27N6wNtMQqunHLA5bgwKPr
seg/rCV257ZVQ1S6pj/48VYPoOKSzve0DKcwGFMHu9wiFv2L6X+ziC75MK8r6rAcQoTY3u4PgaKr
kmNl8NvCkt06Ku20CNug0VzbV5oy6OaNAwhGu23IBnYeyrHT3gorrUR1wjGLQ4Pm3m81jhVtB6Oz
gNsFZcQN6gQnhkOqxE35ULSZmvlDBT3d6qB43FiuNFCiQTSlhPxWa+Wv1gzD6No0I7SvvtRVO6ny
VhZTcTQNOioPkA4xpcmqrrBoWKeKKPzGbMYeJkTeXKlpWbR+kyO9dD9r0XBb2o3u+g5OhhCl4gR+
utnM380SrseuVXpOY+7k9SGd0Ke8kIWShccq7fU2GPOouqnyvE7TQye8sbsaYWFQ2hsMlDfuqr7I
nzPKX73vYPpV7x3Mt5I/E8I5LgJhuZMGoKkthJi0XDHTg50PYfINcfT80ZtYsuuStrgT1FaRp7ei
FngOUhQwacT70qot5dqoQ+e3Q2IU743ay7/UzdxJHKhC9CGQ6EmjfetNuXk5uokmdlJvi2k/980g
9rBAc+nLfPQeypyM1FcH/NmPMHqz0J8sxPaCMWqNZpcJY5IHhO675LJRqJFg/DQrDy3XWHhRYcxU
+MjRj/F3rx6Euy81O3Z3bQeW9aZUVZGXfmgXXr+PNASVAuC3o3Pdm5XmBJGOyTPU9DBFM38a3Z+Y
EIb2tTPpXv19kT3p7qzKKk06/nN2paNtVH4TMaf1pimb8U61mq7zcwtOtw+lvIku614fPa6+prb2
plFpxVHpPCe9VTOI5XcCgbE8MCFvzReIbadITbhxvbOKucS/yByV66Sj/RagkzCUvyMMirtg5IJ/
cu3WmYLarsQ9gXNZtdSMxr1ZYb55bWC9ld851TD/Fc0y7i5DWQEW91PcHPHGyqFDO7ovMD9wA24r
ezpGcTgWd/OgKlruG+jGSbFTChyWbk1SkvC7lrpad1nXEdRVCOVKeRkWVTOig9bVZfE9KgolOqCY
N8Z/tN6uyy+t6uSIY7UyD3Uc63lwCFzXYcn8RMysi3V/0DBH1IMCyLT1TQVoaF8XFYCqS6euItCj
ver0AUevk99VSCVldNBnA/p6MCSK0/sDhgrh1TCgb8OpSVDTxvymz90UZ7faTbxfTahn8Q7eaEgF
va1pbU5xpP6I0X95mGkFwuXswQReJgRl7SALVf87dL3m2tQwUtphpjP1e71vVOM7b81p+KMZAsJY
1Ktd+mMQvXVnKujE31gdt5JPbMKA0HUjtbmqQxTfEPnSIWf3ng0UZ9CrQn1I6yL9uwPZat2papie
JoqHtj8qaTEHVZpax1lzY81XG8d+sufS+FXjFqaxvWOt2dnTnCL7Jowh9z1kFVq/yt0Ysbw6mlMq
O23V+vx7nLdM2LfAi+ZEC1qU655dLZ6KoM2U4r4FpuiiNFC540VJU2Xy+zYKRxDzWGte1dlYtwc1
lvHlbOSGtmuknBTfm+QkMaRGklvdk07x2I+Gwf0CHVVBzQ0Vbg0JNKuKj4aZ6ma2j61csQ/NrNbZ
ZY80TgvyIM896xEOZfEc9mic+nmXtxhxNF5vfsGkQnZXqMyFyEC0dtoXh1SdTfsqacL4l5WnU7vL
ZwPzHavRTRzz6sj6jktPOuwUdJ17WLKD1VeRX7szG1JPs+pLZGahPOUeOKWAdpCe+lGtLrOrRK/s
6OTr4sD9r8970RGivla93l+oQ4n0n9WE2hDgIlrMmKzmYfdlbmP8pHIMXE4N6OR/uNhMuonlNB1G
DcPdZ+nYkQ58fQbYZcVR3h4tMZf3qpd56F7YTWrtjdHsxGHC6aAPhF2b40Gh9IryXYborj9l4Bwv
ctovQEND0/lVguiYrgfp9vkOxQuzo43pTffADgBWD7OU5U2TgfDaCzsZ7ctSG9jPWlHpiLZDf2ge
zKRMxBHkUm/vQ7UEgd4KR9Fu+p4Ct7ZrByvSntAUzpM7VVmkL3xrTHP9JloKpvT+0UnyPe6MLgh5
x4hfXTqIKjkigGqinZKLeP4kHYoGH8yuxfOI2hZlp7UmBv3xsPOmbP6TRlbbX1SRzL/XtRZ1X0Ij
5Iy7XCOaz21jj4dKSkP4Rdm5Wy6C+jqnppiIowipNcwvuEprHlHbRMjR6WH6J4ql8pAiyi9vCTtV
tdOMvHB3VkSt71giUeB9KQpMbfY17NF+30Qz93lmpPlv2+rD+jKse/HdBDbaUwlETeafcIjdytxh
AtQlPwclVtUDyj6Fepl4TfsXypF2zpFzi+p6Bg3XX5AmlMYGKPJ9YkanhOIwbUykCIAlv02T+nS0
W8warT+zofNm4CLQovtMj5vrQekb9Pfqrmr2Hye4q2oBySByUlzRi7HFYv60St3xDUAQF9uUP0vA
6/yMdlty1Sm8t/3Ki7otYeN3w9Hxx1sUndxFnZ3CzNspGrIHHhXb2p/QyBNm5NXoG3mYLw52/vfH
M3u3mgxF3YVeBVuGasiyl17VoMGZwGiXQv/DvVae2klG18h4Nr+lmKf+KDT0Vw8fj7h6bXJI6NVC
gIDxtdRg1iWfDM/ljEdJ/OTlZmz5GB4Pd1pfaDdSwbAqEnXqI4xokLtJhD0/Hvv9wtJbAFm+PAkX
GubqZV1aAz28RkmfpBRjHWSTnTwWajzu7DHPv2+MtRRbXufz7HCKImDYyejZNuuqWjTMZTHHifpn
TL1pPAihld39qLTDfG3xhBn2VqPN6g22gLm1K/Xc/Q0Ko4fGTP83DyYFjbbcT4vUyr/FtcEr/VhO
pGN3uig77SKfItt7mOtRikWBlowPAVgDAbq/k0mEFul5Dxdh9OGOq8kPwU0W7cNsbos79IeKItAB
KmZ7vdO1R6zmB823zboGKSnolvG8EWl7VRXxHH83G2E191GpV12JWMXYVTsw3WoUKHajKG7QGEOY
XhYmEFK/SkK9I8sNdWXv6JmV9oG0e8056DTFYfmPZutQ+maroby+L3qrH6tdV8mSZlmYir59MGeu
MLxno6J8cuLGaj9ZtWKnv9A4EcmCCUPVarXhk06kydAM06NQpmifzKXiY3ro3jmz8VQNubLRz1o1
0KlNw2nm+4OGgCFL9+jt+ZJNPGpwcdVHpeKtcLCnLDpMSqbfq7mVR0cVrvNOdxdJ/iw26shv7Soz
9x/vxPUZ5zfgSM4Bp/hBZ2st1TxEqhLlXqk/RnZkBI6bZd/LoYp9vVJNUo6+2IIUvSu5vIxIdEZr
YVG+Xpc8M6F1yA+2+iOqC3qQSByt8rhJDgPsfB/N3fmIAbUWlIn8qSRKeq11ZhS4qDttxJozM2fl
idzIVC7Q4NV5L6y4IErnxmOIocql2ha8Lvpm+gq2Sr3uZDds1ZrenXlI+1R3Fn4Xy02sefu5m8np
BmuwTbRevfYvR+b2nce7x76GPOOoftKlrreTEmf4Y8VDhSduozT7Tu/FvAsHIGgHUA3hRiljVTdd
9iByZibSwjQTqJ8uUfFVjI8UOu4dVJRH4D5xoGNFuXerulP9uS+H30U1zs5hboxQ/fXxvls3OF8G
plMJuYaYizzf6tpsswkIG5HxMUbC7SdojqbYNWYrLlBkNbx9XMXTvMvCNH7MvKr5RZc03XsiVLVP
pgzLAryoEuKfvTAoVwtgekmFwMpoPXZt796nje4EoRfbkiSwdkg63Srrjh/P/cyae2QpIHu5QmHR
rq7wVigqljGq/SiS5J90MJHpMyvEkgtIVjsKdfJnTvF3A5B0ZrujkQeJ+IXB/a6P02uUJNSisx/7
cVAvTDXWqfbM8/hAadv0XViqW9SbM+FtwVyxqGiWAV9ZraxHjp33orQey6adm305NfO1bQ/O7GeO
Ft4BhpJZYKRWPwSwf6pARb92o2m/zif4uJw0TjnUChfm/OqMd0YtVaT97UcV5/ejBORxRY5eBSOP
rJ2aZZpfJP9D2nn11o1le/6rNOqdPcxhcPs+kCcqWLZs2ZJeCEmWmNNm5qefH119Z3x4BHGMBroa
KKikzZ3XXusftHz2aVgTj1pqAc3rG1gUkDqouez1pcdGq5FgS/zARtfbT/przA1k7TZMdQPUR2Ko
7XbIh0R8gt2teaPZ2tq24wXfe3GvhJ8KtInDI3x76dCZPs4ogju2jVyZekO0q2sLkbRB75s2dvMm
VG4nyBS2p4RT8EXu+8nefLxgz9cOuUeKVCjgUzcCjn56SFSiaCWrSBnGkis8RnsudkNsTsFgOEny
SQHNsxKMna8dWkRmkQqSTfVh6fVsBrqvNGSnH+D+t96kS839ICFCi7BeduGkKLbXmjzuS662fcpF
unIozEvzJDzjPOQNQTIeb0sUD7TTDssFaHvexuaD04XtftZs3AShM+yQY59WrqF37kMa4/ZHYwxu
FaWO07bCUp9GfyjNB7MXaeS2RjvgwqK0s7K7qTebzkbPspFb5dpyitw5NGy3rUpFC4BbVBbBHx9O
fA7XFIB1hBUpoJ9+TtKggpSOivlQjWr3JTT9ahuWY7qzwlJxJ3ikeyvV/9DNnc3y94BDSZodI5by
lAP8+Ig0iflAiGjtzULun2PLAvxRw9b5s5Lrv9tClJLUPUIayxcwKWIND4DEfFAKNf7eYzbt5uoY
H+uiyFfm9vz4mfuFDux84wMRXxz0lQP8SmLmH1Kza8AF6HhaBarwxqQ4RkYgecGE0bVqBNHK+n2/
YTQHwcbDYlv2MdTICemdYT5Ife1shqjLD5aTWciGOYMLLXeLWuyTbyjZynm79KxncNHRolGeb8SU
yKWerh6jayOQJVX6qA+GVX4DR+wormYHCkXfVk7dwqDOsxszrdd3VYat2Ya1lSibmDJjdqmHSsOC
70uyyHWnxVv0Ljtt5Wh5Z8NRTSTCRx0YwPNZzQ+XzyIpskF7DMvm0ffTZGd0cYjjRapuksAYXTCX
uqfXU+lWwZB69RA4+5jU3cqpen7I6NSCTV4ds7wBANrTsWoiuW7DsLMfcLANLxSExD7XOFU8jb0h
rWWfzkMOuMRIQ5Ae0anrL3VKAZKXmckL7CGhAnGJvYY4+iF2Bz4Yi++TghdCPYi1XX1+bVAnAtdO
5oCqPEHAaQdROrbSyeyiR6FqFC8ovz+0vgVyzwc3tylFO/z803sKFiUEMe6NOWmxlCEjt9SHgS7H
j11tjD8A6tZbR6jyHuIC2rqN/Pxxc7+C49NrgvaAqwFFnPNpyxgWpq1VtpYVPFaRXZpfiyzB/5hs
TC1fotATYapGahSX15/1EPqXQstC6kRWo6B6ZPvbzqwTEJN91KY7o2/i7r6E2LoyJO9MPPK4Duc4
MQhUy8UiG51h1CK/th/wmys3hUHgFQ9NSi4l6V/0rLVdEcZcMB+PzDtLe3YORFJi1sY9I0NLNeq7
2mjSqjZFx6xIVETxBuNeluJVV7Xzs461RWwHWQSFMIgFp6tMAq6XhhhkPspWFCNjj356hrqii+dM
cGmGcns7Km3pBQnkkT/tJa1BmID2pCGHsgRnl03oY68apo/TVFiaCz4Jb5s6D2U3yfRw5bR4Z7HR
GgA6IJjGjHFZzKSUx1Y79nXyWMDzUb28qdCOLHEnrD5LsYXZDFYoZb9pBl32Pano2uANYvZwU1KD
9V1D9eU3uRW2dTmWXTVuw9Sx429JU7NO/3BYyGiBobYQVCRNeZaExZbMxPunCZ+jkUvHK1qRboiS
R39r+80acuJs9udIxZ7V8OYXLDCO09mfkgyhPzxtUWfxk6vOTNK9nWVUyBketysk7U6Y0ZVWd2Ll
ij073Kj/yyQQiE9nOealIFaYD2TKSOw9xdwPT6TopsuuK4cvZVoNT3BOrJUt9X57wLeIw8lOnSWL
cgvN8CFRn/w6yw8ojEk/ZuXJbY5rc+UGyqo3w3sN8oJBLZziDFfl4vS2/LSPIn/Qn4Bg2E9TN5if
0cPLNsiQ5RutW7Xz+uW3eXKacjyZMNpgaM6vtqUI7qTIoWgNFXHrTLTmpuirhhePGlIC950ov9RE
mHbPqTIivH7E/RatPJDPDXo82lgFu0ibukocMmUY65W5Jh5nGZ1828z4xbeXSxStt7O4BjBpLJoh
615ABYSSuVGdOiSSQvsdd8F+yG3Dv7LJ3ewDCdHPG11QDaIsWPO4k2IjdD6VgZptdGHn1mZQjKz/
1KDxGrm5pcv1QeRWnx8HKQipWUCrli94ISt4zdaRHh3EqMjdrsfCTbpv/BbgI4lKLd3aUP9eNGKF
0CV2JjrvO3yvbpM0Q3zdk3QpH+OtWWqiqlAytOM76rfSeO+EjfWgGTyMrxU90h+IzeP0ZdK7oN3G
Tp6GHoCF9DlsgAy7ZW7ZP6TSCeu9E1S4sfbdMIafK1WQqmhKjV/1DJnHiL+xqYL2xyIwjejWiuP2
FiMuBP+l3M++AhlBxUCaEUybMbYoA0rJUF6OaqN+m5y6UR7HDFstPJqxELvpqONcmhiTR+5ERTHd
mklvZne1Psjy0R5qUG7uVFtSv6lNLb5yILjaF4hFaa2LWa5otlkqEmS1I4xjj5S7wuq1zsgceXWl
CPL5k1rcxrCPdYr0UZJe2bhhy0yf498ZVlvnO8xIRtM1zERHLKgPpU1UQDjY+2MgXflZNjhe1FuF
+GZWYyj321avyiTfmj763+GhABRr7wag6/eTFMv6SxJ2cb+LMrK8O6eStDfMpKYC97XCdkiYmz1g
qH7ltDg7FlFtA9M+B3ukdTmmTo9FxQnkKENr+YUjotnjXtbuIqRgd/Or2hWUBzdSFVUbGaeYlSfA
WcsWZDDgs9RRSblwDZy2XJgIAWQj6HmzlzOBnAScng3YOeULRcLiToDOmQKX7Gfh7JswQCdl5fo5
Sx0QeCDBgrgUiEHwUosbYcyGyMgytIqbcTCDL5rd2PdSr0wEYpm4gWEex5dT5YttHLbZHbfTuHJT
n4VcIGzJHVDI4uVFtXkx9tRMlZyHS/JMeK/sIzvDXr7Mx1xzUSv5JOVTaVNMx2FtZc6XBzbZRDKZ
BNyE3HPQvXh7pXbVDKWQzedRAqBQTWN1LFW73Kd6Ptw6RmWu+dnqi0ORMjYaE5BUqNuBvF0qfLZp
MNm+NTjPQYksIhiiLsWfjDt6RWJ+GU3OIHdqctxCqHfMnlOnS0qWpHLilnWeyRRhGTfU3TejCLJX
QDeG8seDiBzBHE8SvWAVtKQzqaPuj5Ha+89yUUyHuJ6aixpbO4/wCThSJ4qV9s7y4HPneJiB+qTu
OGfiTzuHM0CKenfhUPI0wi9W53Q3vg3ZuJP75jjKETlo5OGFl4lSP2pV+aQ25Zr47dmT+NdHwN0i
jmLlUlk+/QjRKSVl0dR5zqpWFRvfnJB8JMK7wx1tvOhHW9+GZpy89EPgv6rh1N+keEtlOOvJ9u7j
6HF5fvz9KaSqqQ+RM16SodO8lbHB7JxnHB5b8+h0XS7crp1sABs9mjUbDTNEyo9F/EVpx+DLx62f
L2lmYzaT+Xfri4FAdks3WhQ+n6s+jzZmbY+Bp4UIx61M+/lepR0MfDkh5xzEklSFZurQO03NgKdq
8hUbNWVnTo2x52rsL83ImVbKPO+1B3YFsrFKqMoL4nSCi842R8cZbWwTDO2bmg32xhnH3uskR39s
KhGt9O+9LQttg8iYTQswfh7n38pKWDgOKOxgF5gGwvis4rT+kIf2cJzwu0hWDvz3+kYlnVTDzC8i
ejxtKxFEhELFDjENO2vYF62ZXhZaZE+ulEpOvs9TQ7v742UC4EPhdUPaZrZROG1SV/LeluLCf5Z8
pQ28mupVsJMTrvKVvr2zG2honjQqlRRqF4++Eu3FUS8n/7mWy8Irct8B2lJKWzNq/YMqxtSrCl98
i2NR7z/u4jszOL8yoOlDMniHqt/0U6RXwnlWtD509pM8xYkLI2HaygPwu5WoYXlnsutRoOQBD+ER
fa+l/IwZqY2UKoH0nCIBWc8J2TF1a9UMX/xSSokimgyDS8e//7iT7ywdDnmEHsiMsUrP8s6hbpJh
NhheXwQIShTdgafigDkyPAcjaf+QmIaUILmQX5QYnnC0Occuv20LioEiVeRRep7xERdYMCubroA/
tZXsKL7SGYW1cvt70zirXhEHzeSYX3iw31qk7BQ7Piolz0E1hcEGAivJAdXEhTcPkXD+eDjfOT1p
i5cSW/9X/eu0e6nRh3UZdv5zrpetSiFZB5ykDJO8crq8t1pmkBeXlYrw7TLL7HSi0pLJ8p+tLEAI
Vu3HbYL90gV1a/8K9+z0KMbJP3zcufcaxY9kfvxBuwOzcdq5ofALJ6nb4EXipeDpqei3qZ+bhzBU
qkNbtvp1qUbxyi48bxR1NJKZOG9wSXCanjbaYwkS+bIZvLRRCA02M6qOChF0tJ09BNVVjnlf6cL2
1jcfd/Z8Jml3joDIa0EAMhftkrEWQ4Df60uSNJpwKyaCkISU0dvH7ZwvTw5QFJkYTvA21GlP+2e2
sZnVRRu+DL3lXGljNrpxb5m3uiqt2UW819TMnwDvwduADz5tKguiJJbbMKKpPrsaJTX+FmYd2GZE
I/74WAHPM0s/YYtECLMMjIOqDmsIHfTK0fLrTKql4zAqbIUuvLLDuth9PIjvLBI0OLgcOENn0ZrF
ZOl+aWVtBHOnlmtjE1lDc+9IWnrMnDgC+Kip6M0W3coenP/o7xkRBpEKCtLglC5I8y37CL5F5Hpe
RC8yFee9psb+RtMzzY3GRPtEhrmBYTio3wF5DFsnkc2Vo+a92SS0mFNhM29raRzsR9VoVZoUvZCd
645ck1g3W3l6a01ddPx4eM8vCc5tMtmoobMXWK2nC8co7M6YzCp7qYdUq7ZyFhXJZ7vJJfWODFXz
JShhW69pS73XKLkwNhqPSUKbxZxmZZIAYS+KF6UXQMGCwvlCXki7wlIrPGBns+ak+E575Al4OCM1
wFNuGWjkjjkJ4E/FiyYswwXKHKEk2tfNph97/S0mTbxy459PIMRQijVzoo+k5jKfCTAozoN2SF/k
UZ12dhFYd12kGV6tdJP6x4sFeh0CxVQjwHiSLT6dQcKIIuz7MnmRfCoF38ZE8Pz3HT+TjgV0gW8f
r5ezns3vOAjvs4AV5d/lUKIpGZS9FjUvs5zTY4PGkasQoHL5StqaMdN7bfEyAyExpzpIhp32DPRY
acpT1L5ocmGAEkC+asudCMGjlqK1EsTZOcMjnNzs/DaiZ2cuZZ0OW7nyMURzhrq+0nCv9JCbNG6G
Lj52TryN1DxZ2Xtn9xBoORDd4NNUtoGzRGQW5SzGHsTqi5zIhC+NlVfyViVXuPLuOx/Hmc5nKxzW
s0ufNm+P38IkJ+nqjnea+oKBTwOvVjWDi3Dwu8ZLZWctCpyX28nRyXzNWDuYp6gtUwM+bUypDTgv
eIP+TA0cQ9IwN+5ghMbeNKQWANAo9yCyOdsgUfOfHy/Ns2wDoqDmLDtB/XvOkjnzFP/WT20wtawV
nXgjZWo+RQiaYQBqjbdVDNsoFUH/s5RReo11ZbjAW8z+rmZjvzLWynyp/95/zm0LwyS8n3XiGv45
/YgolwZ8vYzmFRUihPImM/aFizNLUJEXGzG/SyMZjSNHm/Q7Sc9CQHGjphyy3hAJOeNMfWoSKAzH
VFYKebcyQssVN1M0uM6QpeWVjGbF4uO0CKWQJjXUV/SQtNtO97UnCaTVPRlvkXmpAp1tIHu0rXiJ
XlZx3lmeY0jKzGks5mBC777jVDb8AMPfDtuVj5tXxunIoQ3EtQtxg5UKfPh05BRhp02nTOqrLBrn
GpuT4F4xpLRy1drWbno4gr2LDbljuT3p+sylOhGGm06U/aHRQ8izIe5wxsp8Lq+OecR4CBMJzCAX
QoLTj7I64sQuMZXXaUyHV6NSijcjJauqM2u3iJKZa6Nwvn7YoOSoDUrvvL71ZSQOsSgLlcF6jQsh
h27Q543hBVbWuFVYBzdFXebylRWOsqunMW4YBVf1rZ/rHa4CSvYzH4lndqHaZPHm4/k5HwlSv/Nj
nQcQmO7lu8ROCxQlME/8mbTGk5SYPuX+vOuvfCsvD1ksXj9ubnkek+mltg4rn6XGg2SZq/SdtobP
ogavAZeAO8kJBRGpwiqnrJtjr+Xdhd7b4croLw+vX43i/0OGH9wumd/T2YYuh70gNpivxQRkFfsb
fU/Jy4EQWCifW1RO94NRK8c6gNH7cXffGV3OaPLaJLpnsPJi2vsprAyjlYJX9Ij6hxKn9E0YR9ql
3g7JZrDDw8fNnY0u/BNkRTmlue1QH1l0lEhJjqI4jl/ZOHXmaghovQxaO9aIc2S9S14LPV5D79be
mcZyj9PuLBo7G0phQrJMCCt41LR4RCSvImXrwJsqsMsSvuHJJvfen65YGqO0CaecUGxWqj6dzVJY
amfnbfIKtCIa3QpOqwSQgOwH+Htpi2SHWHNXead/M7tmhhUbc551cYZBkowplHfZqxEE+UH4tn0J
G9g/ThEQ1o+n8P2mAOBy0SBfs+TcTZC6y0Qus9cwVaNt5ijSbghVFevuhATBSpB5tjwBghj4i8wv
TKwwlgokZCFjRZJE/gp6MfSiZNAOLcWo/Th20uesmNaSLe+2h0QNyBdyIPbSH0duQDXFSlS8RrER
oAVRFlVzlNXBuAxEXkhIluraCnTybO/PXWQ3zMcN+NDl1CUhNXkpsbJXM46HLzjxlltRxKYr2gTA
jVyrzVWlG8kuIixcC5remUuuF2SPWDvzw2/++W+Ry4jtVRxA9XwNW1wlXTAsxaGu+jii0p2Znz9e
OO+MLY3xLOEcJ5ZfUjVwV42yVKuL1ylPtG2hm+0WSOGw71Bf9Hr4kytnzbvtcXNSOp2xZMuBzVS1
DctsKF5bEZsHEhLJZppE9pmLKz/UXPMr5YDzwURXSSGvCz569hpaDGY1ZFbQZ0ryOlm9fFsFbbUh
wTx+JpFfbj8eyvOQkyAKbhMP51+CZ/LiHFVK8J0ES+lrYFclljuTmqK5YJs/nFqNv9jjBGcsliuQ
U512Y0Ic3dXdVK2UEM8HmI+gQMDtgQIJma3T1UNWcpTjsWBzWlO8N5IiRm4i135aQ5kcaqf4U7QO
LWHIBRyWpAGppmU+G/3irmykKX+tR/2pbqvmEGhcXOVkbSKeSruPx/h8OoGGUYklLakBuloKVkER
ahPNl9pXLdH9T5E8IVkTO9FR17rXP28JJCFhB8V9ytuLWC9yRmVsJNG9+r1aXk2qE277Loh2WViJ
/cdNzevit1gXWBfSlaBjgTAoCIA582H0+4afaqQ6pEx9C/JCh21aq9tasXsPUzoEXoLaPGa2EWzC
PorvZBvU38fNL+FIf7c/g8s48TRC7XlJ/dZ+D2QTlbpGeYP6oOvbxq7U743etPs86I1NPZbylRz4
D7Kv2gcQ3IBwzGna6VY93chNtnb8LY7e+WvIllAD4rVPfLB8oFK6BTKtNOqbKnXWBlkDKBhm7mu3
ia/Z+9rXET7Ial9x40R0K0HCfCMvZgLVMLYwlXGOi2Xm1BwwllGDXHsLBwpOQVtM39XYklYSQstn
4d9dnDtIPAKHewnlyxqSmHmuaG8NmJ8j4iyaiwkcojGqEOFOHg3VzWPJPiIIM13HtfRJQ2j0GFnN
MS368iv4abFmz7IsjPNNv1L93He8VwneFwelPbSDI2W69maqxVNdZP4hBOG+4458aK3YFq6CxP+0
cfwuuq3GCJpI1ALEmghqPl6Oiy3+94dwQ8CPIBPJ+/l0NZZVjvqgmupvwByjbe3E5jEKER+VOiyf
P25qeWLPbQH6orckKGBJLFO7be9Es9lXGLiSZqOigWzdZdc3wSPKO/Vxqqdog5ehv8lQu98Mkk9C
G9TP88dfsQi/549Ay42HOHbxMiScRbSvBHbRGyB2AlePa+eitZ0vpegR9amUtvoaCx2WcZ21axTg
d1YhUmeMMEEG4QYMitOBHv24kBId4RB30KJPiEr46XULFQYpEml8q9PB3uKvFjwNGBLBZ0CG6GgM
Uu+16K9WXtTJ5UVfU2xbiS7fOY74nlkNkRc2xPElzNlJjNB0UoG8K5hU+ToY2vCIepnttok1eGHu
DxcDAifIh6TmDk0efFisWr8cp1zdapSrv388Pefr0QaISjzGWoRCsQytG9XpzEYu4sBNDB2gjKP7
N0wKdHO9WGOznJ0/szgrkJy5LVJ0S3eLMi8wgK2tLqA2hNYL6HIUh7oyC8qVg+5szdEQhCDWHJQv
tvv889+OfKuvhlF08hCgrptNydbBC0DdpA1SY19yTmfTBf3XBBetilrIyvH3CzB8csrSODHnnOWk
psJBe9q4X5lhX04aC8+HajXuJjKe6mWYlsHnKNOQS0ttq5HBsQOM3IxSJTsXio+AGoypqfCqODBz
t8qLsXHVpM94sQ4KcVXsosQR6Z8LHOoLD22PRndB9ZrFdlYkiZ6MuC2kL6Yow/zCiKVORhQgAhmp
mfJIDK8MCDuVrg+PNRo8XQvsZ1SV8vswC9GMNCdLaO3Wn4StFRsSVhPcJoEuxf3Hi+2deUETmKId
rB1k0JeHH9nvSksHTQlck/vgmNd+dq1hAu6FYZk/8mgd7mvbFmsshrM7l0gHJskMgiAVwJPndEY6
A1Ecvc7UwA2hO9XHvipG4QHN15wroxJ2dITX1V+iO1dm24qCzdqlv4haZ43gXyrIcxURHu0SJWRC
SYOK1GOH2YCOG11Aug05d3gHslc4efts6sGa0fNZp2kTAU4UP4jy5hT1aadBtSP606H95OpG8bPA
ZO4mRzOdInPvXKjDoO8NmAg7c5jMlR3wTm95IejzPsJskf+dtsxTLjGcBMVHdxTRwWqCKjkEqjoF
t02k1fpVQcSerbwLzlYW9XwSZ7NMKaQwCDKnbSqB3sYtSc0YtLCuuw16iY2nCEPJ3KwPSk8qJeda
ALbxV46aX7nAk+3O6wu85sxCBPUCPfm0ZYSdCifTNOgwjYyd9cXA07cWXtlqSvqjQZcANLTeKs3B
xqswajzLBmp0NZhR3l5beU8osOP1jx6HQJ3ypm0nKXQVoQKZz6SsLTe20+j7kMAazmFZTzO2O0Kc
zoV2HFg/wyQ1241OKC/jNc/DGmEo6ov+pdOwm1VXyi3cs5NGqqetnmVy9MlMSAhtUqMW5QbzaTC8
H+/x5YUCdIvSKquO/wOwvMQNJ8T6Mm809UfvtBtDvXPS0M3Grx83spzuZSOLQU/avkGXOVR/aF+R
9pDcYXSjG2dlTS3X8bKRxYO3CU3UwKRA/cEz09UUL5AuRHTEtf0/6svS8MO0oI+X0q++BAfrVv46
Htd6snyCLXqyzGcXgWGUasqcIIoQXimNK40b8yX41typtx93ZnnqLFtanDoVdHdLFrSk3CQXKIYZ
W+M6vMAi5uNmVuZ/SdpR4SUUcATVH/51vok38tf+qKykjtaaWJxiUa83vuRH6g8Oak/f+G64lXYf
9+KX8O3vZ8dytOa99FucEmGLpJUV3aieqk/VfhfBkHDbuw5Owc9IcqN75xhspCOydsZa9napa8Az
8GSfLh+iWSRVSdPTvzjYC/1Q+96YfZbrxhWScaGoLto1nwx7G2hHRZNcyagADx0l+XKqd3zzpkdf
xPyGkFwNGfrjYVk5QZbRmwzRIE4H1lBoPWf9lzp/aMXK+fHuhpj9kcheU+dZEkzVkMgPvRDWT+J+
yy6UR+cx2AS74vBxT95dQ781s9gNxRhHTpjQTPGWHIqX8V46jvv/rAntdAlJZtloGaXVH+022M7L
dHT/NJr+tVJ+68ViJzQa1PcpnZu4KK+CC/VYHZO1nTDnm852wm9tLHaCCPXSEjptKDe543ZX4Mcw
gRPPpXBbzUt+ys//2bAt4oU6cGSpyVj9xdt0KX3XLvL92uQvOfR/77Df+jSvjt92t5UoYSkhff3D
fyyv1H3xaH7uubcvOrFrvod3+uQ29+GKYczailtcjE1SDCKMaHMcPemHWW2k0nO+mXf/2egtbsa8
DFLUKBm9fjsc/l502vHjJt69fEnwEi8jNMY2PR08XH8mAIWJ+sMSF4X01da/Gv3kav3Df9bMYm3L
ReCn8UQzZbh1jH2cXJSlF+krm/Qs/cSDH2oUTx8TBwRwS4t0a2PBkRepPD04tR3mrhIN7RcfKGYH
pR0S/a7ICzT4UO2KDtJQp/kmQVfyLUqETtiBYcPTn/Ua8AgYsRlwCyyHMvfiXBr7QWhx4ysPdpJi
SScP+Y0gQiZcqzSXZ+iwEknNo/j77p7BKpgKgRUB3wS6f7G7UYXjcxInfAyMzNFdP45S/KZ9ay0s
XN4cRP8zN4JhBstPpXfx0GsHH/FwXfUfulq1q9ADl9fKFzyMJ1vxKKzVa+Zly1VKgzQFZosEN0Wm
X5fsb1s8BVobBSItH7UqMzz2XS57toTrlWVMmBPHTbmmUrnc4LybubLmTDYCHRqWN6f7oiGrBU5M
i55qVYoupzCJbkx8Fq8RX7ZvpmIqrlLIBStJy7P5mz3LFJtBRUSHMtBiM2ZaKg8SItFoVaogZsg6
7LEvUL2PV+XZ7KHdP6MCAJ2TsQOZdto1qbSRhc+U/ElIlVN6yIUXX53Z7HkPHCZbuXHOuwRrZ7b8
BCvJM3Upv2mXZA9t1OWfSjNvrwS+7F/yylgbuGU4zGCR6p3LZsh28BxaDJzsT+D3qI7cgQZA5lYy
jevOipSDNc6CQJE5gnYNUBtIST18+zWa/+tl+N9gMj7/vb3q//4v/v2lKHlJI/S6+Nf/vilf86+N
eH1trp/K/5p/9f/+p6e/+N/X0Yso6uKtWf5XJ7/E3/93+5un5unkX7Y5ENnxS/sqxtvXuk2bXw3w
pfN/+f/7w3+8/vor38by9V9/vaA12cx/LYiK/K9//+j4819/2Yzy//r9z//7Z5+eMn5t/1qIIOJA
/Ptv/c8vvD7Vzb/+0s1/glbVf4EsWdPgBv76R//66yfyP0kMocZK5RZYFi6Tf/0jL0QT8kvaPylT
k8ImiwzSAe21v/4Blv3Xj5R/AtOmzgFWgIPHoD74Px92MkP/b8b+gSTy5yLKm/pffwFmPT0o+fOg
DpAiYEkCBmI/nG6BrIodq4N4u53spkr2mF7OjHGrNL9HRq03uxChz9qrAtSRdyZ6EHcqUuJPfPFw
9G3iWbebzBA/8hAfZleFIN1ekJ+P08s60Zx7w2+j1G1wFU88pMcTgxJY0gPZm7ruZlBn1c4gQHnU
zYLaBvBKMcCtHQo2uwk73OvchuHtCoppkxtahVR4WWKVGvdHP1w1jaL5LuLrKggupUtu+s6PD6TR
nStLNP5VoPXBnIqKq7eizPsNiuny0zSNaMCKyE4eSIOlmmuNaQ+qA9GVTxHIiwcUi607J0d8fR/6
YVy4CPw4vI7GAMlcDOOs2u3TjDTnEGT1k5lUys8wzxQdinqU/cDfkceJPNK26zdTlpNK7SoY7mEN
115pRHJPMn66zKPENI9EudUeu+EbFXp/5VE9ERdqqGfJPqtz6ZOAFVO4DgroP8M4kUaXWsd4IUyk
y5BhbSxzG/ZjnXoMq6J4qKr36OULqes2sEHqyG18wAiuLpEA3MappvlbP2/LHBlWjIWLMgo6t5Ra
9VHHrTZ2CzMVX8grBtJWw2rnPm6mela601PDrdTGvhGJZkpeGtjh5FUZoj/uoKMNv5UkXfzQCgMW
HaohsgvBJkDBIOuVp05SFOEFYWb7myTsm4suFLZ5gBDb42hdxlnoKWreIONZ6RWODlk7fTZruIFu
Dni8PNgxFRw3QApc30lokB8Qdu3VjSn3qe0VymTfEQNgaE5ehhfj0BqoEdmNMkab3MojaU8JzpI2
OsLc1UVVl8CpU0NOojnZTQq4LJy69Tq/LdUDabNqN+hOMbhUGO1ui6Ylf0xEYmaPxkL9aveNdZsP
aMDnNHw7+EM4M11RkPCQEqjeAmBr1FDqursjvTJ1HipkI3PutJl5McEdb70YqbynNICa6/kAbS8r
uwVNjthNgXCu7QOEga9gZVsjK7XICyfJviZBj9+s3lv26Kqlryiuj4a8PVdo8EWIq9GnyhUJwzgU
tjADD654PtdzkzDaYh4+PObN4CBKq0qkFBobBqVd6zXVCGfEqdNO+5HyKFQ9MTX8pQrDGFyvS3GN
v7pCeKHEMgYaXZps+7hg32rm0KuuY4YWwas0jG8JphwPVjt7N1pd02g4pAtjPFJwigzPkTkiQBdW
4o2iXKp5hBLk/hUjUYKZvUZvUk0qUq+NfOOHlWHj62n6EJPYdPS5IKXr4nudR+lbipjfY1Y3BIu9
KP3XpizNwmUH9p+MTp1iJDepfHstdVbFSwSGAm7iiLR1faz6fhAIqr3Xa5VJTDaElP8arB9aL4mU
YHKdNE6DTQ2/1ACka0M5G5W8QGpyXjxebsS1dYE9baW6ehPqqH0lHQrKpd6zTw1Hmj7bw9hHuH4g
MLiRbXTLXfZoK1zLRsFik4e1JR/hA/fxvolE7Htlyt29I3BSezDbBNsbM55M7TA6SRS4lGE4D7VA
F+lWTDBleByUWelNuCmJXTjFVrfzqyF1dnKX6PeFISrds7Ef/G43hfOz8OX2njtPlza9HNXdnpxM
oO64XJpvKDqZkRenQG6hnTVqvtXATCs7HxWgfpePSlBy8sha/MLnDBTIzSwadrJZ64+Do7e9S8fb
2xBzkXCblVLXH5B3nLR9kKIDdquLkBUiSaNhfkYcKCn2A9zb0s3RcU12PRaQ5cbK6vSnFJu4p1qV
s4szM9uUZfDFibWBU7iaXRvDwsrwHUrKQw6wAWdD2fDEbNqQgGdl/mZn9sCAgWga2R7fXv1qKvLr
uFd1t8r84+y5jVvKpV2Mnwn6tk4AODFSekwA2k9JoG1M9nFWdjd6Jb/UZfRFNpLO1WLlIhHtXoPm
tfH9Hi+IrDl04GI1O780EcN20Mx2NejVdVnZ2ygoL2th3ENA+DnW+dch0dil5a5T1CeE47umus4S
iKjRCC00PNZNDPDE2Y4k2iaZAytIb3Bw22ZVeC86G+MFo6oOlui/tTmGR24cDQfN5MmS57eItwSe
Uxlu6tvXeaipXophilxxwuBhkYH577pi0/8f9s6st20sa9d/pXHuGXAebkmKkixbHqTESW4Ix3E4
zzN//ffQqeqyFHeEnKvzNU6jq4BCYlMiN9de+13vQHAMrvXBOsY9PhuwNbGU+FGblNBrU7HnvUxd
2c88nFRwqVNUd05St1GmKyaUyZXaKMKVmXXHIFHR5quNWxYk8gzJhoAOXtWp3ibBxDQrNzd1kHmp
2T80xJ70unVlSSXFJw4cdfw292JLEqQxbfn5R5Sxj02MKBcG9WFRWfZGuIMbf530U29jUm1RbKd1
X42iTWZp5pWBeh+m47MmxDk+3mFjOYMm9Yat1c2nnJjLPONNxaZFUGUv7FXe0XkXl+JVmku7QRIk
J8tJQtDU2y4cWDWUHDHJt4HfAAybZvW5Fgo3i5OXQrdIJ0g3XSxvxMn8VDbGaOtzyBAyM5NPs6jC
mS2JfoxWUqQo9mxmNxQjxdbHLFqFY1yssDJIGJ5Ln4j6y+1WWlqZtH2OCvmhrjLT6XgbnW4WXQMV
clVUR7I2PlNPHeQD4VbI5ft+EGt6o2IRbhB4oVZMmjyanwM557uqSp/kNHwc/dakkZakI/Itr8NE
yF5OvoQcS50tmONNM4idi42V02nFeN+H/E5Efcmq6KoBHzlBVnfoNp5NVYC4ZvTSzSBJk83cU13C
fmCDvHA5NzaTPQb9eAy1vWa5mbboKjLpJpZUkv78am3Sb7hyKXyfBWzly2E1p7N/JZd1eQCPpTeR
ieIZUSYnd2o8hHauPMRiiZGRhfks0RRTQc+igqv28zUR5i7B6Y6ZVqQe5NO9rA5eFoeuhCrVzk2e
Ierjuywv13W9r4M+2EJ+3Oewxkuh3dZpbnHno29zFN7McPdnn31jDPYcdrbtpN8ZbezQYUTOWIpu
nikHWcsnBx2XizhnFapGhzHpXMa0PwEJI4wNxaqVXbXwZbtNsk2LibUsJDdTHewQIdzJUvaQG77d
GMlKo6QGonVHSpiDkNFOJEIkOz/ZEKjrIPhZM2IPzcRW0q9hIntC3Xyky/gc5bQR4XNemtdqeh9N
e6GDn5IXh25SrrD/iWytf6ILFJzIavjhaKME83DXBZ/w+HAMqfb8uvU667tQtNeTHq+61vdv0lrb
iW3s4U+TOebk2538MkiKk+aqtKpC3L3wmiJERaCwN7M823ndbaSgWSE+ETkNciksub76VnGnloEo
rTHdC2xiO90g0S2vH5JbrWeTtnQPQyoqszw/J5CVnDLRZpfxJK78Nd2IOLff8yb0IFP1bjx39Mi5
urH0bE9K1S4fa+CllHLSRJ+zIaxdvlphFwPJy4lWPdFb9xureBploazIKZisyNbbLPxq4FcSbINZ
NL4raXsrDX4VcjBoW3MVCqLc2CNa2dzDZrueNrWeJV8tMYEKHkMSjb26sMZV1BBc64aFPgwODliC
lyUxe0FTdtFe7WHnO30UqdAf9Ex9rrU4eyLObsk3snS/XOlLEh4mKhg3OYQfwKBR8zwivKhLpY2m
96LuWKQbPuCLJRu2WvrNrjQzqbCB1JQrjjDdC/c26bey7huYgkT+QFpBaer3MblQP1IGmrOd9aJ6
MFBCLCWxGgI7IlzjUWoLbM3BPLrRkfRBN3G9jto7A1vhcNWkvXoo5UAy7aK01NQNx0yV7Xgay++8
YOJsg/3Vopf1Bmk0Xd5NiT2afD23xF8vhQg5+PfDIDcNnpPtdMtUtsf7SsJ7zB3bbBw2bECiibs1
/F57wAiAj5nTJ12Jpa6yOZp4q60m3JT1qyKJhMdhLoQ9/clU7Ui/SFZZMxnfpVZnsynLxYFhFOL5
J6D+R3DDfwQRToCH34IS/w/CDYtOxQC1hMRmkdiiIiv8Hf6wbdKnfzk4NpcvdXsKXLz7m34CEwJW
eR9Q6kM0xvxocToHk/2JTLz+ETQm3DQwfEEEIYJC/gVNSOIHZfHeX5yiMIXAiuLf0AR/BN8B9TpE
T7QFCBn+BJpgMHYCTfzy0c/jcaygQZneqfG2y3ahSn6L9JLRP6k5fnALpD3tE8OVB3eqnGn+iI+f
mGPa6mKcasJJQJRY2GFhq2Qrqqsi2RjPiW6r4tbSH6rqTvf3s7UufYReG2N+NLvr2Pge9YVDG2yj
wK3Ue0m99oNj72+RjwaGIyWOpD1F4YGtUuj2RnlVybtGvyso6fFd3+wS/r0T/N0c3Tbj2jQB2fzd
cgCWoz2NB1DD7Mzt3lCx+mPLSb4Z+cb3HwbrkxbdFsJLUud2p+7reQIDYR/svTK9yeI7td/qktf7
O61Y6flx1AhTglPoCjE+LttweJLxIqhJ3pB8+uruAe5DSDYbs9PkUZq/9snWCG/8ZpO1W33aBcO6
5vcMnl5u4pQTzLUu+facfuLdl5Flke2S3I7TWo88VbsNrWtpAD3YEa8whlfKcDP1d8jjGt8Nw6u5
J4CErSFnb/eU+M6AGqFsjH5Tz5/Jg2KygFPJFX9lVh/D8b5LjiUHf5I5suwm1/a1eqiaAyzJONwI
mhOTkEZnneO/aiez28brSb+qhY1Rwku7KSVPLtdV+FPP8EdV5Fhk/P9/AQ4pL+D7fwYiD09ZcQJD
vv79v193Q/oAJcxCnQI7Hhz6zetuyB+gLlJzMLIBDwQm/+ttFyTlAwRaEMcFjYfstOhL/kIiBUn9
AGoIeI4aa2EeQnH+Ayjy1dP5n5ENnwjWJGx5ol34ELCEzwaJQdUJWWbO0lHOcYKwCY3EIdLw5/I7
IbDhKmxJHxII9B4JOijTwjGlmfAALNcSY0s7U2GUCM4nOJlhNatgGLKZ7lPX71QtnA0HB4QmgQI5
yYYby1NxQPH6te4baI65PBTfRGVOsHMvlGaAlYjpNA5cc2j7akjJkdN+KledqIXfM700NdqbnBzq
OKxn08vatLyLcLDwqnboUaPI/dityqiqhC9CSBhaNAZtbWet32+TtDd0O8ih91Rw0S8QSHgWb4Ze
yx1cWL6LycwCDf+SWVHzZKOZuJtjivWL08gd3m+ZeonTfzqB+nkVdGPQ27FCYZx3NsqDSNx2VRlJ
R8K/m1UeFrU3Kk3nCTKdicJp9dLcZBlZnC4MvgoGc+xGTPOAq08h6k7O8lkBVTrqCI12aDr6L6OC
I4I3+FZFg9ElNZadUmytq0AMWQySMSBghjPCiaTg/FK2fgy7OFefs1xsX3yxsIgjtBK0O60xLP5Q
U6EeVEJGU0cu1eljZxA25YyKMhWrqMwzO5+Gull1maV3jqrBzkJkJWH0CS1sbp2wNHK2lkyNbxup
gdmuKuUEn8X394I1d5Krq2W5k32jetBJE/1KEKKRQEbulCct0usfIL5x5cQQEtjdwCMz+00V+Av1
f4vy//LEYCcqpGHjG4CTO3fx9AYOYyO13aiPxzbIf2AguguWRhsJzoZZcPTzcf1RQf3vbMvkheP5
n6vv4xNHseZf07+8ru3yszrMT/67DusfJEx+kCbpDFTxwvmn7TLMD4v7B/3WEib0pgYzzjNRkvBS
Y0ayDEPf1GBmRJT1xSuPTlGT/qQGv47FT141Rtkgz+YyrIe4fD7ODgajiyJJbD/GXZzHNr7z6X7M
IwPUgsD4tbUgFvEYBMlqnuT+WxJnxgtngZc80JunJgvaPWTr7EGaRLK4DOXSKPqXhbzImpmh4Sq1
zDfPzfOGkQ/OAKH9CBn9rpSYNcXMlQh7yip1++bZvfPO/FJLl0stE1lq3MJYWJrTN3P2tjcGP2Ck
/nEiKZzRTB2sKC7xhRy314yo0xuOUQ+4JcWN8RsavNPLDHOlYzuchZ/6YujWkl6pIDvD3VgVopM2
TeWJQ1cOoER+cpTSydzPlXBDvdvVoa/ZuhTkW6lL5tU8h9ohM7njgmQlLtHXCTGuD4lRlbukj2n1
glJxyib012FXaa7VW+IlyskpUYCNAfMLFg16aQys0Pue3bLJV5V6yprwk2EI4Xejy5W7ISwRvcs6
QycslQkqk64YGhlup07luk9nJ5gSkdB5Bj51Oa/TJqudvDuijY9XfRL85cf0/2vT/3k1kvzPtenu
KX0qmrcT6tcf+FmSOKkxo14MXGnkCJ1ZytzPgyC5Zh/gQqGfIPSGp7vUqr+qkvmBgTXaNmzt6DiY
Iv+7Jskf6DEZJJuk4+H6w1/4k5J0xmfACJRuhpqEbBRVgXJu9tTLFXHahTFdw0FvXSlm/hqqDMOY
OzGbLdGslMq0UiMlW/2+AJxxQxYHUi6NBxhOGXzN8wuLZcA8RhpqbNdmxhF6rDvQEvONhNm68/tL
ndYaxFnLpRbBCNDvK6P/tAj0aRVO3ZDX14VvpU7S9ro3anp04Qu96t7+qTWvl1lUV7g2QB+gqz9r
A6KgCQjSqbprUxca0rRN9NKiln40Jr2/IlNm8LQkleRVW6NUa+W4AjTS1ZABs2oNT9EYSquB2aHu
zjKSXWGW/dbRpaIsbHk25NtK6cTYkYox/l4qilfBy8Y9vp2mj1I/NY9JXw3f+ygUvhg4zMEAIOPI
jsa43/ccjkFHx3B6iNGzf2TSVH1pA8nYEZr1TWti8b7OmZItfTV4rS9WhNQr2fjVmiWO1X/8LDAt
RNJBCw3x6TyZQ5ZQ7UiD2F4n7IWeNTD+wDj/UqjO6Ub2+igU3h6WF/8gKz97FDrm7kEzmM21NlP6
K1fp9mE1lGtF9xv391/IeGd10fPBUMP+GtO7c/sDfCexNQeavMae2qsmDKmDzK18xYsnJ+2eg9gr
Zc3GoBJUN3Imrfa6vl03HPLNtnPN+k7unhKROPiqeAkE7JwHc51Zt0oz2oO8x47cSdIFXVdcLftk
apnbMYEbGIAPyrVU3/XRFTOhsnnwOWqF4lc1eoz7q6YApHaEOXBg7y9+VatYqR0z5hjR06vPa5is
rL7HBm1gMd3jJelY/nU8g2zG95P+4refyH3fDdEDk00vla78noG+tM+MyRl0j9yolUw64KA/GUp6
azLhz7uHOq4v3NzX/fnsnVrkfiR0caJeuGSnr+4iO+4Lmv7rIoykNf/p6WYueuS5vERJMZHXJUXX
chinXkaq4RpT7PAoEXwX5aXoaT4BAVno6zuwXqZ2vghFpPsMu8vr1Zd+gY7SWJ1Ry+b1fUzcyh0S
05Lgw3k3ClG6akNFcaRmjBxzkL6npdZuE0Prd1bRGze6ykQqFyrS6qs0PyiJXm6TMRp4Svm0lvMy
vNAxyWwGb85pfy1qtK8c3zmH0g6c3gtY52IZd3p7rWEp5Rp+RDCtrk1XczlrDpYJ/Q+LowhEHpBu
suyVz0GTy9tcYfoXDJYOE0MnxBdnElerO7xmgSps8iusZQZP2jqFZjP6Db+5S7KVqiaXHua5enmp
w/S/Mr57HJbYwZa39k3PJ3ShBpIvtXDBB9WJkZE50Lb1dVtO6ooBfr5OzSnZDeZIgIfUPRoACRea
qHd2HXxTKdOLlSJGeWfribFJLyZy0l0z2qPKWWBlQjJra1JC9Au7zruXYlsFsOUQTwTO6bfNCVur
UHd111ZVy3B5JmmVyYn4BW34Jfu/s3PFz6UBMmzgb4hfKxEDp9cSpdZstK5srtNSbPeZSVy8EmfK
/dC3w46bAaUrnE3HGOrkOpTEckVMSONpQjFtDLybbqeu0D25jRtIUZl8gSss/VqN8YViV4SYxr/1
c3uowCggTZpSdR3UPlYRoT5AxBFDAJ6GwAVhUDrXCEzTsVrls19FiqsMsb/R8gHShDTraz0d5o0g
QGxO517cB9p0iaj6axe0JCZgXQUkD330PJVP9YNQlyelvC5GsmuyHAQ3TMb0CuvNfG1MYbIlb0C/
lpT2UpzmL7uH+mp7ibiZlsGEeHj65EBUpM4I83w3JY25MqakdIPOvORI9OtVFisp+ohFw0mPcnYM
KnsLV54xZlQt1jBOMkiDBFNdQpJ+ec4M0IHtMCCis6Ncn71ceiDqczr18y6bpLVS1vWG+bwEhdAA
TB8073Xj/aPDxv+2yRMY75vuYiHSnjBdl0lT8687xh8YPJ4wZF9/8G+EQ+Y8gdcIxwAqy088+e/B
kiJ+wIaJ50Bu6SnnVZCVD1RgYBF6bs7DjJb+faQQZO2DiM8YVmIL5Z0ogj85UpwuA5YzhG/8AF4H
a3DMtOUc+6bM69gcln2Xz3syG4RV1nX0wgHD+DFKXFKt4wt1dgHW3+yLy/XIVsEBBaovHoyc9U+v
V6vkykhWKO/x/Wd0JYQ/ZK2+sVLLnQf5qyilhVdgyrIW/Lss+ywEkNzq6uLO8iqD/adV4WPg0Qau
hCuHxACPuIPTj1HMmd4O6ML3JQrtamED+HmETj8bw121oDe5v1aicEA8HBqbutZ+0KIeSHFSXBVq
5T43mvsO0uyaCM6jUUAwZegsPciqv2ljsfCCIqvcCq/LVd+KitsG2CnPX2S9hHYQDcUFgQBnzPPb
ioOjzpmJTp0Nhbf69PuUWhVm2ljJN7BIA+gv6LYmW3nWCKuJGk+VrzrCqtMrNdkGrVe3m7S5h15X
31nlNibuSd1ogqO/FFeQzep63ZRP1LdZXtWhPSaQafbI8u3mpriZius48pZpXms3gp0bdqC62gpO
Cn274QTqQ2bZkDmqxVbHk79riZ0Inh7a8x7xVZlvwkfpKx3yZKyj5kqablTZGaottMfp1so/6QIO
gcVzLl3psPKMrTGutNz1NwV6ldLRUqAaF6yGXNPOXCs1fkku1EXcoIzBHTUv1W3CrjLVCYmWitzy
obsjUAJORnpffiSt6wtsOYhbxp01YLPm0O1nnMVMiD8uPizwfoXr3tPX3wKIcrZg2NJjcS88WnA6
LChQ3pjBDlxNzfPYrnrZLSDcKA4sJ4zdfadX3WxXuv7XStxocDlSe2I2ma0nuEOSLd/EN8ZWc41D
ZTrwuv2XxvBgxphMGHfBN56admj4VvFmMiAU28YRetXaX6M9X8eVHd5Ej3Pg+tNmrrbwsK3b4ZPn
31jX3c7fT1DCjsWOzv96/ExOrHoDC7iFVMqk9ts82KYDUdrTtv5DClM7pruAdnGDQcY4rpW7XrDh
gFiuDkv01vqSroXr+Uv2Lb8xtXVWuvHoEHflyOvhByxD/z69Hhzr2tqGK9Ftejtwyq/TlpyuT4FT
O76jr/iO24R3KrTTVcIhJ7Mh9JY/4h9E5sY/GFfH4rYnuemqtlF87qB48PLNd/GNig/lzfwlX0O1
3VatW8ZO50F0/J5si89TvLYezOt5bd30q2FrvfT7dG/dZ5C6OLjt5yde2xq1rI2xv1bb0Z20yu/z
ezVxkMGPeHUkjBTQr8GocUrtZ1H7L9/cKBH/GSPbP3V1dwKRLUGZf0Fkuv4BqwX8BSywdoaeFKO/
ILLlTzAXkXAWpbN9Hav+DdyLHzSisCGp8hMKpsmv1gR/I/f8IZAaekOc5fAKXCaof7KpyUvz8k95
RyPCYBekjIZ+MZBDOHVaDpk1pCFHdP+OWqm6HDl7u2m+TRXUqNKUN0oiC3arJbMDox02/guSpyPC
rt4lV961UkXjEFaHMEbhAljzNiq6xBF9I3C6/hms59ufN0f/nVMiAJ3frbJPT3n31J6us+Un/lpn
BhwaJpzI0hY/5FdN0D/rbLF0YSSBzAMglO3773XGkB450Ku9pQS2Z7wd0sv8QsxYwH5oQDRS/f6o
dXpdRW9XGfssRhtLCjYSNrDEs1UGy9pIysysD70GOmP6KtFmgoiR7xTmm9ZsiRSBL3vdNIm8jeou
3tU5waNGpsvOGBUFYpGmutFiY74NVKt0lUDB8w4q0Lox1WI1x3P7c6HB73pf4XTa7C1uMHCcuF2c
Ifkfk4nT1wLyYFRqYQLNZPJnNx3nedUX0EILubE8KQ0vGTm/KhPP79BrlAZOJEuQx3LUedNdxpxz
zTkVmwP0SvGTWlm3mO+CV2cCcY+j+ZikanHVQqbbWEbUuUyQR5tTf7qKW8OEkdrfJG0Ajycd2FoM
q7vuBwibdZtWDkzlxmZ2bXjqpBrrmKPbVgnlafNmQb4z+jo9bC63DDTAApuEHo/FzWvj9eYbYCKs
q8mUtYdYQ7RkZd1gT3EQOZbSpKspNQ5iXDdbxteH31/3TLP8emEZCA0PF5Y3Yalnz0oADMbPd2wP
hT91V+SsRGsCESL4y213hSlNbQ+G0BEU6g+bkqhCN5vNxsW+6VIe4nufhOtjwLkI7ZYO8/QhgoIr
pQ9UftByrYEmVSjLGKC/jjr8OCf48XedWUke2Rb11tDi1lObBCpZEXaXDg/vPAxk0wsrZjFBxc3s
9JOUBPdKYl7Oh2SiI5x8Gklr6IaPFSuIk386HuuxMQDSRdORprzc8zbBv4w0RM8oz7ad2Jv3QzKk
jzKo3U3adP0nU0jTvRhYygXw6gxIWR4gQmHCXZhlUmx+eYBKZkhpisP+AR5rdANyUz5jThs4Wh41
N6EyzNC0a33d+VN+iEu9vtL7nCWG05zkiUUyekqhzx5/HK1zBuK3QiRcCoA6PTW8fkQ2SJ4rw23g
nvNTkEBUgBrksQLdo1HWcTmx38kR0iT8o+wL6/nX2sMZmDhNQhsWepW6fJY3L1JqIR0UR1U+9JVq
5fai1ZjJbsV31G0zzAycWBCyY48HPcBvIIoPsjaMhhd1U5yuLPAJumApIooe1KQbPSOoNH0nRJb0
2CuV8v33n3ap3Kd1a/mEwF9LsAR8kbMl32g10+5QUg6oG6N13fuzF6p9uRZb+JVVH8u7Kp2nbSSY
uZup/qX0zNdw1ZPrL8kJOApjKYysle3l9GZ1alp2KTP/gyL12pd00kf/qkcWKttFrooH5GmTYjf5
yKmMbScZbYyuLNVFaqrkNNiN9jWz0il3iTO2tpJfws8aSYv4qKip8WwtaJ4xNtouySSjcfRk6kM0
PoCsjglniAONDpm9CwMGB01mdjdcnjPLZA1xs60DyOC21aHiYLCBeM3Oxn6AodjJ8+w0RQ77Xibv
+oirJbY5QaBVqFbTLvleFZL13ZCDhnPElAWQFcykORpayKsA93d+QVM5ImQbdPicMI8IKQ3UNhHX
UwylGg+eMu09qy0tpnJDVq6DnogJx+znkuOonGWRM6cKJ0aJWXqNf0kNhDF1Uth4wVzHO9EYhBIe
EsZ6dgYskNzEBS6vTmc0SuJGfpSh5WjKY6zXUcwXDBJXlWpF8qZalv1139bx6FbJHAvbkqz0LXOx
umCyl4W3ZZObLVy3QROdvBlSyf39cjwD43lRcTlg9MpiYGxFUTkrfAHksgH2u3HQSU1eMSkS7ayD
lNoLpfq10GSsg5DH2XOhaQcoM+H3MUzVC9X3lxeYKGScQBaDB5pqOBqna1IqCtwKi9Y4CBnaaHku
RycXDNJ4IaFtMgPu8e+/9C/FievR9AH/c2TglEGP97ZgGGU8T60cmgdBiIZNGmLmTVwtp2bromna
O1+NIBDGggpQHYTQs0tRY2MBfxPrAHHYsJVQC7xEQBg0NnLgZbKVen/81djGaBwXwrlOvNnpV8tL
Zrf+aFoHphmBM1eqzkubvORiegkrf++bWWBdRONSdNkzT69UqaGk+pnoH4ZSKrYicSZuUAr+BsaL
6A4Ei19Aot5bqQukuRAlFr9Z6QxPJHBLNCIrFw5qKhebpKmVVR+lyUEyeUtznR0tajvDrsZ8XiEz
RhiTxJcck85AxtfXZclEYGPDMYMJy1nv5FtS39SFoB2mSKD0VQIDhW1SVWLtppGP/loDraOU+eqM
Hk9JLfQwLEIgjNxQPs6tFpUEAaS+dmFJ/9pKQdUSgT61pZeEQHy20BQFQV1c+daBmB7dGS0cuH0L
1hJi3IOSJ8au6CPDthS/d0X8sunOp2Hf66F+YQH+2pjTzy0WLSx7DkOY4pyuC6pfpRcI/49pmwnP
PuqCz1phqbdVqLTfO27G5OJQHiFgxwvsSS4oc47YRYHkGqYlSJ+txko+hcTT2bGiBZ9igSA5e8Ll
V7pJmlL8qMh8QTcK0X07jJr8xQcg4zaXKeanDuqN6VJe+a8rfYl/FvVXC3dcJs7eqa4uie1uOv8g
hEC6KKKx0pmRCjRh3sHJrS+9w+9dj/vGOgfUgBZ31s90SqqL2az7B0uuN2mBBiBKkgd8D27r1uwu
LJx3nheIOUMhjgTQ70gBOH1esDAamTBE4ZCbanoolDa6lZmDOYOvl5DEpmAbVuCxpkjsdFi3KHVH
zgVKJz83VOaboEVkEU1+v05lLd0gdDSB5ixI4BnEPsbQU2NujRqXyrSs5h3K6OqzQir5ha/x3j1j
ubHuVWBqWs7Tb5HROhCLFaEjyYMco3f/ax/P35te/paq4upPayx3jAEhRkuc2sCeTq8VK7lcDUSE
HXC+QIabKV/xBcaTSFO+/P5C77zUXEljg2LAw8XOfd2HrmmzSbOCYxFW7ddqKuYnRZsANgt1HARn
qjAEdvLYbyIO2n0/2wFisK+DlC1CMkloywsGsO/UYD7QMhriHyZLvwxI81aKsjIPjqleGxtDKIa7
doJ2MNRGvBHjpl216H2vOzUvV6blm7eLB/SFObLK7T3tYBl2Mb6i5ad34bR2evuHMI7NJg3DoxWk
w7ZMjWGlRfjt/P7ev3MVXCAYxIIScX5ZpFlve4S8qRtcR8boOCctykYaMDfqkv+LZQv/dbFO5iRH
0TxbSlldMNQnlPbYNvNCI2kOSMm3bVH1rtRNL7//Sq8D9tM7tzBGaO5Zt+RgnWf1TbkuC2Zdxkd2
bDcPxDy4HsZOzx2d3EBpXaP92Ktpj3TDT/0svp9lmTFdXUrT3VANtbhCFDp9TOXSukNMX3yD3aJu
dd+pjGqtZHqDIlbOhcjRWqPe/P6zL+/v2UdHO8cLviC5wLxnbaoukYM+S0N8JEH1KtYZXFdG87FI
1R3UuueFTmb//oK/9ohAJAgDl2E5ZjLn25gWh8kcNkp8hIaCkwlsRM9PO3FV+v2liKf3LgXmuPin
L+zk8/Y3zbUgUzopOQ7lhC8I7Gt3wOHYnqS0vLCq37sUBPaFPURwB5XldFXXcszItmFzpv+N3bkq
grVeJ8I2lKX+wg185dCcPzKusShlqMcwAk6vBY8xxgChLY6JWnX3pl7Ln4PZNL7pOFV86aRJ+a70
nXAT8F1VJxHz5mNY41tiZwlkLlvrIuFjX3Dbk7g2QhtmeEHW8czcJRBihMKlgV2M201aRR84D+21
X+IHg2ZeVeYVEujmLk+0QuU9UmPcMdK2/qILpf6trn19sgdl7HF0qNs5uIrxF2dAJ0rDrdBWxjYO
pyy9DvR+vBabAC+XOdAHTnZosGFFpbPCfCsOByebZ1lHSD7K006EuGI4bJ7mfT2MIiJ92c+Zh+Lv
PtuqXlZfCKkoDVv2w/CrWKLksVPC8dJVZchFb7djPPyQhkBh26o6LxZATG38p/XGFroyDZxsmgrU
jWWDr4teW7T2Qd+jdtIToXKj2CLtsyLOxp7acdwT5/OxFXw/XqXGNO3SthQv5EydeeEvffDiyIcD
GsAvfYN4BlDLSqpWiVSXxyzIwgiRqJQOThH38WiPkAIYeRJHL3IaN/XehuiafEPiPUlOldb1PZ7l
AxVDqYzHmZ69dfELEz2M/eLQ7v2x2ZJso2zzKSg/pUFPrpqaR/ukDiHl6Z3S7qG4dtDyTKW/j/TY
em6GEShXzoahh2BlJC/VkgzHdDCVTWcgIWZchb0+vWSx7F96o17POWfLnOMk90LneMd4fHnl3qBP
sWXFrark9VFNZOtZy1u24brp4syW+rIk0TCLQpZQ2AXMbcWyFNe6MLQtViiDTEq5lBWeVSjpVWlV
dcMKEpRvQ2BAyxSMRCEaEY6CbkeK+KUl3Dh2zErNb/heZe+oJY08JM5II+NBSACy2zSQFBRSWr5v
eQp21UT4X/2+MP5aiTXEM4iZFxszhE5nG2PZFbHhEyN4FDES8CQr969CqX/mc5foSidjZyTZn1mP
L6sNfFxZYCvE2tD1zntUHCBaq2+KowR07VZl7XtyphorsR6mw++/3q/7Pke7BUokP4Hs+nOjtrrH
S66Q4uoYSEm40qWmW1njOF+ow8sh6HTRcJUFs5SWm8h1ThcNKLLWahADj6OahG4jmrdhJ1SrwO9j
J2ynh7zipKH1yR/mk77eSRWqEO8t9C9UqmdFeZLUMsoMozkiASmeRGMWb4xCDG8mQ2WpzsSklkmb
rnQqoJvoibkHMLVe4hCqClm0l1LV3jlOa2xEYAhAoss9P7sPbd/SQqZ6exxLaVyrUXaU6zqzfa0b
vk1lyBoXzeneLKTcq8mAWI/z1N9nfiJiiRLlF7rbdx496i4Z8uQiAIMCdfpQ9FjFBmoUm+NQ9bKT
VaSxinlvXdgXzwhCr4+AdpJR9hLQDDB0tpirwJS6IeqHI+GV0o0Y9NMz7r50zlaqtqu4INHRZt8j
x7xQmyuCRcxphaIpxPtK7DrID2LKbqSLSQGoir+Jua2CAHVl6Efzc4eaCXd+XVgICUEVoiKY5GY3
isKUuabPfzCz7olUq7Nae8bqQnLkVsgsZ57quHB//y69NklvlzlIxDIrXzIkGVoQ8Hh6RzvJ7FX8
2sajxZhtLfcNW2fSKNW2CmevBcxZ5wpB1TyRj3Pexx+zHO15AQMA8UkyeaQhTOAWVXE1+sj0i7CR
robAL9xkEC852Z6ZOjPm4LMuymgwM/wi5fOgbnLT9KgttfEYiMb0Ka3G3pnSLsVbKkmtVd3EgpuY
4maOUwwKWCsPwjwK28Ysi6vKCKxbObT+h73z2JHcytLwu8yeAr3ZkgyTPitMuQ1Rqaqk955PPx9T
UncGIycC1bMbTAMtQKVW3+C1x/ym+RZpwOQvT+IyZJt/13w2OLKyAih1UU8BQhfUmp6NhzLD76ko
w+6uRRzSNtsx+A+GYj8iB4u2EcHoYrl8ILh61sjjoQ1LyylEDZa14oEdUlBsuvxVy1dk/qpZ9wLK
EVcge/h0Z4iNKHhaqo8IBoSBg2BVfRhR0wI4VXYPWRKbD5JOZHN50PkAL7cjhDkAJPQ9wHEsBpUQ
igl1o2PQUk1sXx5AAKqDsOp8ilJiGVyrM59db3wlu94gdZ/h7soyVVUlOWnqthEPaW2Na4UIZXBm
J7r7oqsAj8QIPolzR2EaNIoinXTsUHo7FkpqPfSZX11JnD+Y81npF84NYs1AJOf7712k0haWwNlS
xQM1yxhBnnbY5RQebDj80rqsZBBxQz9emfOP7gBgFiw1qAD+szxXZqWCiSnM6aB5gnA3WVpmY5dS
ujl0fdqPpbWKc4+UtMqStYil0gFvLs2loFTcYQbyINDzuNMqVfzUzqJUglhM94T7WFLqgnblav7g
qM12ZvQruQ4ouiyC2gn9yzoGpX5AaT39HOUtWj+Y3q6rri6uHLVlAMDOIMoggFbYGrgXy6drkUsD
F7CKhoCKquMNrYrxJhkREMSXW4Enj2yUkeTDavDi5kr8Nq/y6SHguOEtCopqtsBefiR4EpECtDUd
9G4Ub5tKHqG7CD8un7Tzz9MVNDQpAQOD4lFdvHEjJkXkuYl4yIoYYTv+9ksmqqltqXm8VupiuEW8
rXuEydytLo+8oArN9/is/zvzH+aQUVnSY8bOh8oYKvKhmNTRbUwB4CisjoyiZItMYqoivo6swCT+
yGqfyLnJ26F3G8uQIL+IqbGikSkC5TM7xeJgBsVRrgNtO9D/r5zcn/h/QqjpUTGwNnenbJxeB1lL
OyTTzGlv6mG773Phm6ZNybNZAV9Ysw18yVFNQ3lVJy2/swCUTBABDX8A2RCZX7twMDeZnnqRo6SR
+kUvItqofo3WU2Ihx2sr4FauOVe9hVYn+wDGKGwUok+cM4nnF6EXOlhzO06PjzCekJPK5FnfDm27
e2MME+TbrKSUnwRaF8gyGGr6KTUyVPVyL00kRwnrsXWGKc01Wy0VHz2aRsgakKrlD7yN8JxLB9m0
pynB7GTIMqxcsm6wbHryaX4nICkcrxC9QtY4TctuN8G799eW3Gi3o+X5jS1pQhNCeuzqLe0Us3tU
szL6dnmjnCVubE4QMJSL0euglDjTcd9fh7mQ9nmvNOXRUILgrihSNNu0KEe5E6M2nxsoz0H8QuN+
JK2Jtn6fNL1dtjp0M7UUhNLOJVUKnGoMFHTopqTb+kNsrZKuBAtszpblrkq348EsTfrNBjoYeD4J
ffCi0pxqVmYVR2tUnWnseplRPcW9RKEx1SfUoMGWq1cy9vnuOl1uKn70eQFk8PBx/k+/liZGAdPb
zI9dV1Zrn9cFRKviB7deaKkbdkm+SjWz3op+oCL1l8bllXvnrJiNzjaKagYfDtN39iY8/QVqG7d1
a4bd0dLifhsDY1/lRhNvG7HR3MnX2huhj+tNjnuCKyZK7vS5Hn0KjPQa+WvhIMkVYc1S9HOXChzG
jME6/SWdOIR4Q+bDcUz75psh9SawuSbQYieOZ3ESv9BoIg1yIX9F5I3ECGlkTNagXXXrZEyaT6nS
GUhejslfi/RbcN//q3BNNtwFUHDY/jrBBM/VxH94LroFzwVZFVBPBFNIdPwDChaoZP4xNwK4qGZH
VLBk79CaJlBifNDh4up4DugiT+w/oGAJSTY03eG+EJRxA5Cj/Yak0gITTBpNw50TApwHogQohvns
vQusJi0x/MQSiqMoFLOmLuKgwWpQlNtkwlHb9iajfGxCL+O6k8cY9TFo7igxyLCjLB0Y/Qg/G2fS
dKIeT22vs+Uu7X+OMTUYO4iKYyCWfQWguKgfiloMXiaO51/2Mv+/8/4LKtDFndf+6pD1+5H8+pln
p+4Cb//mP4Bh+Q92En2nuew1A13/2YOwpIASz5ALpB2oc5v8k38Bhs0/MGqkK0+EN0fdc63sny0o
y38YcwXA+hdH63e24DJy5VI3eMbnRAqTAWNJdM9NzBhVv/BQXH7pI1cXvwT5b2YPb0PwnbMGjkT/
aPFcClWbjIE6eDslFFdR8bWxQgBzqDAfGhSC3y3B81/P0nslpbO3Yh6M4htpA4XGuYRweqJ4k/pZ
D0PY9aMdOOOjVa4GxHEl2widVN1mG3RALw+5TI7eRqSbCLKE5UXg5nREMWqkQs1VYde+5t/zo7on
2b46yDxH7x/heRA6L/DT4EbO4l6ng2hF1JtKpnm7IjLtziBM8isH64T15Ie//z2IeJHOUV8ktlmC
fD2aaT4yMt6uQQdbUI9F8lUvUPhDi1YPpSuDLXMKvgvVEsAKqAXB91zWKIxqgDVeNuE+QNJfr56U
Kr9SL1hu8DllJ6Ugapj1yRBvOp25vomDDOUKf1944r0pA6vVXKHtV5c3wVnashhlERiopWx2oz/5
e69bYT6pK1+8J7yacRE3fo/wSwzCUESdJnkgCm9n0aeESIhnWn6wr6kFEHesSw1ZyMufcwYUfhuE
chasGIuncInCHXpFyaIiDfbVTxPE4uCMxbrKboaX/EZ+CYC95k4w2Lh9oZNJi81aXx5/ud3fhudl
5oUGayovCw5yQZTVyHmw75LjqJb7AK3zXIr/7MviysKdAROWQy0ujLoJI+K4MthbHb0W29ihyvtU
ruX74SG9AkRbbvblUIutWFcd5hEhQ0l6d1Ph0uE31yDNy8uIIahSAbIwgAnPkLfT3S7qrdRiJc7X
IMZujtqdFgaryEydRpK2AdTIy+t0frjm9SEdnOEUhqIu4pe61hDSU2R/PwTyKra4XBvXUq4Ugj4a
hHNLS53XkDuWd/J9kNSiDmmJFXdEHsSvgrydtOgYIhd9+VPOF4dO8xtGALgMGM/FKBGqIDI2JcG+
bLToQH6GeLzhAVH6D4ZB0GEubJFFLh9DERdyBYFKRGrhCY4TzEvJyIcr3/LRjMFYm0MLCEVEvqcz
VuOY0XW6z63aV6s2eQyS8LkLos1vf8rcxxUtRUSCmHTodJS0nPRJ0/pwLyFY3cWSU6kQHy+PIZ/f
BLMGz78HWXxKU6bFYJkM4j48HZQtHhLWl+4JxrPjb192z5NDyufmbnGr3lXwVvfy3Wh/uvwbPtgZ
1FuBjkJnlqnmLH5CXMEICIQ63FOuoOoT549+1qz+d2Mszm1QJ6GFbhIrhtyxOQ6rqr+iZHftK5TT
1RqjUWiCpgj3fWNWq0Br3aaqrpGrPh4E2PIMIJ4zq9NB+hqVPFwqwn0WV0iUO9jqbP+Tifr3CIuH
FrhDng5jxwhccDVOMZjbXx5hIfk3P7BsOerv/3zEotxgGK0V9eEQ7qu1vBngXk9uaB/Q73fDX9AM
jF14fP7T2PTuI/DSF/SSvZ3pqL/ZUnz7ETQ5RJPQCNzw4maFgAC4H1u/PcUPFPZn4YPfU9L6+zv/
PcSy1OpDRhWCcAz31hN1pk19Vc7jvFA2zyRlcYm9MEulz/fUu/RWLYHaeL3C4X1J3HaTbos1ZZqH
+EF79A7G6s9vt1vDZR31XfIQr+Vtvq42wWq0f15e0Q935bufsdiVQRrVfgg0iCLrPmvnMPYaiHqR
yP89l++GWGzLBDO/Hqx0uB8db+Pdjr/qeFXqqInb/spwkABws1WyKjYJhELM1LAFePLXv4s8fNsz
mm5Qh3+L3BbfOTVAnodeC/e+Xm56VL5+CKjz/bo8mR9eyAalTx2yKhWLebLfrWlTtAFxvB7uw/zR
A1aSCHdjqzg0ZX7/pZzptP8aaLF5pExA3A1rxL2Jn4ViUoC/OsSHG3TusL2hG+H1Li7FIcgAZfEy
7h9e0ttkLd1JX/zB7rbGqnThwjmpC43HMVftne/igmW39qd+G9yKd9v/4I0hoEehk4ITv2bxsW0W
EhNMabRX8/oR5aXHQcpXlxcOte/THHIG1M0KpiaTip7hsomp522IORVMWz/rjF/1JHR7KRpQvs4V
pe4dTe2Hb12pTa/F0CdfAec2P/AITI4FYp8P+E3Ju9DHI6hSRsRYqlGA1gVuy/vTHErM2swpT9FG
jZryofUi8XXwpfHPTk9FvEKKJHjoRbwGiXgkZWa4cy/YQdUhrZHItXqgY5DHdpII2Sc908QH7Dj4
e62aFMup0wFaV5wUSFOU4qgOELNqZMqsUMoevYoOkd0ok7qbyjR4MGtBl2i+mIOyGmDT51ioVUZj
y3gPpnZY4fHtApwpE8hUg+bZjepNyIdrEnIOpgjTC41hQ7SjVBgjhDBq8/XyIpzF54CAKAXN9OwZ
u7sEB6PIXWSgN7q9rCGSUexyVXudKFvjv8Rb8LtvCNo5JAMI6LxVOZeYzQm/xACAm8hgIuYMjS1U
vy5/jjrHJe/rEqCrSN7pT1OTmHkti9tALFTECnM1POAex/qMSK1/081e+ZmPXlM7ppqJO0HB89DW
4DtItp5oxm0VBdFrGsb+c2uVhFQyjFTsFIQxqY6t39WREwLG++w1Hpkmcj35T4yR02dhGIrXptXF
nzKyaN/HVO4t2/M6PBQbbagHJ23NAvDL1GbANiMt3ulIWCKgkyvwpmpp8O98aGmfcJsbjmZgKiDv
oxI7Ay1QsmQlUGbN7Cousge/yhrMulIJP8whJA22WwI08coF90GTn8ofrQSFPudbRe/0KjWEsg6a
sgsPglmMD6JZqLYooQkP4C/P7ZC20XfdqPH98hAbhl+p7Oi+/OmDqKbJhuHu5bWU55DidC0Js4Hb
kJgAvqHJu/g52C22ZZnHh1iMi3WZ4gE4eJ65FQAfrvJG8u/APwFhkQxlT1PIsLFGyo+KGJUS4Mm2
XtUlDbdK84Zbry5EZ8oTYW8VfrC2zDijDNcbe89LMIoc8wfFk9u1OMDRTkYkCLmRcrfu2+mhSwzL
DXp6J2rUKNfuwDknOf1GwCMywR2UD9o3S0xB34h+ZTWSeLCMZL4EcrV57czOj+0il+S7EP/Db3jP
TTeKVAkoLSWN+qlXxgjHDLHJnqC4yofMHKsfrT6Nz/T9g8+Ab6RDPYK9QMdH0tERwmXpuUlTXsWR
kEChw9vl0gHGaPlJC+PZaCRt4weUskErT6XniU5r+eYvSTGGr0FVV9D9cDH61eWBD27VDFrRCQT8
xp4EHZFWJxQF/A05A/6vwsutL0IcWc9B3eqxLUad3NhdasRf5S4s/xwHAas8Cezo55IK5r4XouYB
9cJWRTDXEkDrx4Z6rYB4VoOdKaF0RlTQIlAF9GVNeTSg6nhdbx3a2vItt9GjvH6oLQ+TvjppuwNu
RziAlkFdRPbUUp9z2hJ5ic2EuiCt9NFrP1/e2mcBINQrhQoCIjBABs8ExYTRKujodPFBTSL/hodC
czU59K+84R8AwdCVkGkOUaHjr8vsR/QlqH1hmh08r5BsoMb6PQCJzsW5axuj7Ouk1iodfTSU5BCS
8NQMT32KRQY9cS+0McR7rjmD69/+dhhaBsRH9EfmTPr0VOeNH2gIgmWHrDfNNf5EGlrkWG9cHuU8
kqJfAUaHm4yiBs/OIklO41oKdKnID0la1XeBLnqPpuDrW3NOl4sx3kNNSe8l31BXfSKw7kKorFJf
w/0KBYXV2OJrUypT5gyJDIkbPMVWEgXFpWG1M2s5stt+SLc6Tmzbts6CbScA82m0skSTFmVc9I0R
P+680KnhTl4pQpwFTvO38WLT86dfc9b1hXKuwRkpc+CdPvaGOq6jtSpS2o214MolfHYHMxSTRzGN
XUQ3YXEHN1OrAoWY8oOpN9Gd5UX6yihEC9oA9s5dkhnObPZ6sCQPmB0W4DeXl/HsoMzD4xoCxQfm
GO2M082i6wnKHnpTHAgJBWeAY/8oBmF7pSG0EKIlW2IYGgtzZDKTjd+KPu9yiKIIxbpA5Q+kTQtf
sAkwlIunZlrFpR5s5DREr4M0feenHk648Dcr7D+dTlKFrZwk423ajqldILxxmzSDbE9xaLyGghU5
8VQi1kL8Cth1Jt+bIsioocgG9/I8nYVx5LRsdKprZCgQ2uZ//u4DUIXIhCzsShxb28mRQJlBc4Rb
odXaHihogDthc2XSzjoMb0OiLzIPC/53sTSB4gW821N5iAVNseVQ8rZmMymrXhqYIwH+MvcriSYK
4Ve2/0cfCxgL0BfwPgpgc0b47mMb2epkv5yqg4U2A9oODeqimBsnK1DPhRuLarsHenGNHvHBVmRu
KbfR9uJrl1xWsUpVsZaU6hDVeeOMA4Y56hj8NnDvTXOR1iR7kih26SIhtag5FGyug4+rsYv38AvO
w7xH/VXC3vkswq1nDYHsc76gwJzOYuvXXaEHmnLwM44W3A9vxVs/bUYh1R3gAbKrCYp/ZdOcA1YA
KRCaA2cjwoQkttiosm+2og6s7IBfYL5SBe2m7rDJtVAxR2zytrHMOyloD5VcrhvPLO2h03aNpwI9
gMNw+cycLyh57axvNR8dosw5lXi3jSqlxgRAH4RD0NBSwijgdQjba8DxeS+exHfgxWnvzkLfoNTo
k50OkigiJtRB5B8rA3yoLuct3qZ+6Cq5ma66yPM3lz/qPIYn1nlrxpPXzTrIiwHNUTUFEdriAcLM
97zEa9mrYryMgk+Dt9d6FCqp92R9a4dZLNmBJq/juLxyQM8/GkgoBxRiFQilM6AsBSFSTjTzD0pm
aU4mj9PtSHhCPT4fN1GOu/WVj54f89NZxm8MmTEyPmCgYP1OZznNeL54Lc1DEIqj5AbQPb9loBie
a6y+YW3RTNmp42Rh564M2uQIct4Hay9M1J8N7/61QuZ5D49FwOyCOikwA/b6/IC/21pd7SXFMETW
IdbHZl2XZb0qibcUWygt4aGtDPWJQphwlwbR9FArpPlFnVpfLs/K+f6e4f+83AgpAHTQF0ctLZOh
M7TCOuhDiG8yQrVov0ivlwd5g/eeTj3NbIJVym90gIkQTj91rMQKuQg1PYZe0cFGRIEndM2o2RbV
JE3IkXbNjTgGkrpp1FbtnbhEEtpOa5xsuySMdLtKze5FLCwJZGkQDL5rqj2mFkUo0+sigX4Sk1xb
k7PHXyf4PmjctAU17kDSAGtCljefSRGzL0UAW9GmN1JZbi8PtTtqQ/wckRo9yVMGwLVJxpY0XAgx
V22jANZi7AmfSeTlzInC2vqGm2nX20NbAjPINb1IXSEuhZ1aTfIxtyaoYJWViYKNJU7GL/OK1ncz
MdLqdR2FymgXsWU9jXKJGig3gaDj8pXvErEUf16e8g/SmdmOjy0NpgrU65JxECidXndlUxx9S2vX
pSUWjjUpQmKL3AcOkN4UM0vcc40outW6sVv7UREfS6+51tY732HA72c2AH1K5BaWZLa8LFKjkIro
KBqJjyCCj3SQqlfXrrSzHJm2Ifk/UGjAOqzH4nSLWi1KVexFR9iE0bYMRfPON5BiNaDlUiXEStkz
w3oVtkKwg5CEr26LH/nlST+/0gDsIV0AIpvaCIJgp9s89xJdnXI9PIpWZT3QzB6O/VCJj2luHZRx
qKor+csH41Ezt0BB8VzOClen4xUAX+N8GsJjGkuCKwQYHk/QSqGkisNa84Nr3bhzgMUs0Qg1h3Cb
bjAJ2umAFBqwIA5ZyyHHx36sm85pa9VfaYquO3VWlpRK8WDWrFzHZgO1n9xD51nwOtlWzRy1XCPM
9v3Q1Jif+oEbkbpc6YOdB5zzL+Q1IZ8je1xOSaYaQUt9Ljqa2A4/aBUO5nArkEaWBnXbxNPgDF1b
HjPcE68sxgf7nC4rGPM5ZQc5t9yApVZGKH1ERwpnwbYn1F3Ta7zW8P/g6UbBcxbHIA8h+lt2p/QA
6bfO1AETGBTTdLFBVgtfrrVGwWLjt6GyLjoD44NYr+5HrY1vNT8y3CxAOxv5DvnKjp8X/PRiJ+tC
gGRWDwVz8ya/9u4NK6WhrIQsi48h3i1DPL7qZn7QPf+bZ0SPdd69XD5g5zkt0ehsXKyB70GlYlEW
MHkpDfQ+42M/acWdLvjaDhrCVwqp0pUPO09pgT/OfAGArtQG1MVRbnzoWmktZ0dtsr7HvtigdG0k
j1GPNGkl4eYpeUp/kzZS7YZmqF+JOj/4TvIWKhIzgQnTkMVeMlszD2M6nUdjMsTbtKIQWYh6uTJS
BBgvTykQ4LM1nAX1KewDVQEvsJQH0ws5jybLq44FR7TYih1WFFiGI/KcR3W6KlQhLpw8U/rvE2od
4sYTKIzCDIjyH1meRO2d4SVJuoHjKaduMc2QYLnINYSqSv95lNBYW+nKJK8VPcc7WQ776tDLApJM
YhsoK0HNkkc9ZCVcudLFH1LXq68RilHbTioq9Vb32+DHEHtowIYixumUIQmX4Gi0GV6aHRGB61dm
+M3K27HdoEynHnty8xdTRggB1mCoPg/tqL5kfmzhQ8QBXaW6UlWQx43+XikyFMwJNMadF/C/szsK
DTsLJccDOou0fqzEK4+1L2LiynF0gxnHditiCNvYGp9W26Wqda2taEWD1UyPjGmda+WDobWauQ6i
OoCi38qe8qCXWSrYMGeS7ViwDPbc6KB+Roh3Y7StfOtTb4WpJ3ivpOFxTzehFQ2b4KL7OkmY2NoT
PlqrNm9RW4hjA/OoMMv5ExHITG8X4gwtENspEDexVPSF4+cNuqHiiNOfPTVjQJib98bGEmg2sQo0
KSIpHqenyo+Fb6UJLcHJVKlrARCVUIFoNI2m2+eRTL9HU+Co0W8LgHSXKAy5FMJiXKO94ssE2Uhe
jR1prjOwbvqzgDwh/ml1JMt2ZoltZ5tWEWdurQQ6EtGBngyIiFbZF27qJndbeUgM2+zQ71nlVMRM
u+nL8c7LfOslpKz84nVq+jCOfoB1lFXlCKMLPl7OIla8qg2RxwvdVtXCm9BqBWCmMJ6OvBFyaneJ
mZM1Gp3yaBFcZjYcMzJkNkb2LZnaaN3k1MzFYahXXAHarV8J6N9YSCH6Wji48qSiKTcEsIhduR8e
OXxi8aTXMVQSYPFq5oa5gezhlFbhzqKlt5excmzcTEdkI5iy9AGo0/gjmmJVd+RpSM1tpGENgty/
oUS2345oaklZ+gt3K5xkB6r8h8ryEMwXTT/41HDwviHBY3wroFU9C82Y/Goh6N5XKvo1duCrOTzn
UrZcQa/9l7Kp/S+0LAXdRSBOfJ4ANed2XYdHtVfjjZSUeeJWClA+h+wv/WzkantX6mOwAbMftLYq
94FJhUQMU6esi/FzPlJTYIriSXeqAKYgDNJMh7E00lkaiGu+RHVR7vJYFr+XdWUhFDmF1a6sKsz0
qpog3Z68TnuwmrBqnAjb43Wh6kKGIrG6qsYmPo6y2j0WUtgLtpD5TfEUShPWARrQMkbQ+/B7Jpj6
kz9l/ksW6i1nX9CRjkhi5ELtznrqMlP/6tENrwh5BIlSCCTl73RRqRxM5lDYve4rkVsliW5RUJPy
0vWEuMMqecjHn6VpNXfdEMlbs+6ZhrEMnLiOfbfvQhGjNlH/GVRmBpMub5UvojL1TywHO8+n9Ket
BqGrAzv3c+VzyD+rsVPILdMJE709TDCjyOt6JHycurGmn4MUS0+taSU/fdmC4pYATt4j6GQcRK+e
XgxtUOn7IUTlNFmXbEbfwBgUmQ0KxWUxvXaabtep8NhF1o0lpuM2Vr36p073xMXll14kaIAvvhrr
pcPGlnNbQS3kQfDJbMCPeyVuFGojkt6FFW1HUxpze/A7pXFkcxRfMXr3nonW+r3vCePnVCrHWysj
WrcFVNEIJ6kSUswKyvFXhGYk01e2qseUc+sXuTwIjgHvkyXzklC1/Rx5QJv4JfJddWLvcceFsm9z
T0afMjMO78U+yiWXtctMOzQb9Uslad54pYh0jsEj4Zg1O+CoSATC2iJWxckrkq1Wqo6yXHh2G436
p75Rf6SWUj1qVimu8gpFAaXMwk2k9I1bpajs9KmRrHgPWQfdaKD/yd69V3vdgw4Rasuflza9V0w4
UJ3cktPmmwL09qZrI3nVq5N5MwrdsEsrRb9BxKW7EpSchwVz2QL9WeDnhkb14DT8jrhqh9HSqmM3
oQiFdDPmHIHQOm2q/+3E8D8KnM/xzWlg936os0jLknMR4KBRHUfUa1dKiB6YNU3XxCE++CCE3oDt
y5S+qKwvoqxBVIMxE7Xs6AnFj76z2id0hUocMQXt9XKY88H3gFIBSj8LkZgoQp1OXQE2u/VDPT9W
zWDYA5VOW4vVZPPboxBGzVE5ERXlz0WdI/Qis9Q7HwrTwD3bJKg1xrp0DUt/nuPAZCYKtqhrv5Ft
Tr+liRpBKuOxPHp6nd76tSY7uWkmLreSZ0eJYLlt343b1se/4/L3vZU7F9sCyvgsm0hQCt9zEYBX
g67EPjoRx5i6UeR4RJTbQM38VdyiMu2KuWEiZ+I1qEgN40i0VvTR2DuCkhY4M9b1U+2J8YOsRnJi
9xq1XDE2ph+EcfXNaNRGt856yVexXZerfJOkWvNkEYEYLhPSgpjpq/CY+E02OmhocLVKBueArlIS
bAJz0AWu7hq9CnmgTWM3nuR/avVE765ULpd7CW4dLUO45HSJcaJdKpqMaDnQOO/KzzHPhZO3augU
DViQy3P9lsm9n2tGYLMiJAB7E22e5Zad8kZrRtnrPuf2d7e0a3uyc8dwCvs1WGXOVVzH8iwuh1vs
XV0vQm/QGQ5Xblt2iNeccCWsuNAZK1rdivbfnu7/4x2zLF/MI9JbAL+B/gY7etF9JRoA4qP6/We9
sJ4ahfBcKaKXJG5/CXV+pfp7vmanY8mnZ8aLrKSWVaH73KX3qvYnEoSXV+sNHrBcrfcfs6jFoCtK
KXFg+u4su7QtG5WvVefevKgO2iW25OwCZ8P74srrwI5d0b7C0ljWBUjhkJSexTPn+UTvY3HBwQfJ
9UxWhmNcIjjneNiEUusbkRbDgFXGISouwJUVWdSIKFCEcgGibERoThvERF2ROGhP2EtM2eryvCz1
MN5+F/c7ATE9U4Pa2OnEi1UYeEJejkdUCoavLU6kdqyRz2LmPd20peo5Wa54OyNHLR/KVYMapOzZ
vlD3T/gO6OvWqqqnsuw+9VKd3Ddj1bhjKfpuqCISe/m3LvbI209V8M+l2YUiDoig0586kWQS2unD
0ZoMAam9EqDLQH55eZTFrucoA8vnESezh/IHMft0lFrtFCHtWuM4EnB/ClO8COKibh3Uz4ytp/fF
X/fI/1Nd/wue17upP7MVvCOYffnRhCdE6/lf+YdorYl/oAv6VtCEygd/5l8kV3jWM0YQ11b+CnGe
QOtvkqv6B8ZLPO+iCZB4XkCuyX84rpL0B62l+Y/pAM/1ud+yXlqc6Jl2BR56rpzPTn+zVubpRgF0
BVcGxZDnUe3llZ+DlIq78ScNkf5nWcbGjQTpx+XUizbt7NqNUAV1gO+od3LZSlfO8QIrPv8aLmkV
xi2v3kywmw/Pu0qfNIQJnsJT/NwnWO9VgnIriWnyedCoCQhCVm1TCd2LNpTSdWFNzarAY8INJWsr
TNl3xP90u6lNxOxSsz4MSlJtukotb/ReER+awRvuUR77OoRCdeW0vR3af9/Lf/1uKuQ6CjczQeoN
X/zudw+Rh0p6J0TPYlHfJJm4gaMH/luqRRdcYfwprzr/xpzM5raRO+s5MyWUT+U42fR4E9y1tV/9
2aZd/RkRc5wdb1NJ+vVuUz7/9VPek38XzI23XzgDXtF4BLFL1L24djpUXQET8QtTKRF3KkC+V8jz
WO9VuraCTandieZEDUcsgTG2teCWkxGvdYm7m4SSklRdPqmp2n/KfGDYRjblG0pd6BwJKCdXYpqt
h5CqU2764lPZtP69NYjjSu/RXdUQTr/yEC16fchDo0sAKY0gCToKdZNFkhK2kYHEaoHCh6L3FGHE
SlHtsdXUtWmmnosc1ABsO5h2SEp70l3XiC+l0OhPYS0VjRN2I4C7xk82RlJE8Efq5lFr4ia2vRyQ
aTkVwp9pJJiek+q0sEBlbYRBy54n6v6/snHGXAVtZhwKba+gZTfmtXlflmGzmSY1RYS9qSjveBOI
0NCTgjt5NMfCNgsl+aIbJVLeuNs8CtYofPWiuNgnZY1ccK4IkWXXRZB993LsniS5+cV6lZKdNKKi
4e9hWo8z4CZzKXYUX9Vm6Fee33ntbRJKV9HLHLR3GxpxZtp6OMxAgJ+baktEghhrZY3KfL6fUCG1
s0nS1w0g3Cso7OXtczbMIp5RlbTRqAfn+2YKi40QTcGGOgtSLzVGSTYpwkMhBd/ZgQE6qH76OfPE
7GAp7SFl8i6fEGU+ASefbKDgTIOBu5guMhDN07tHNXqQZKNe7IAASqsWPMZjPmmGS7PBvG8lKZ0t
rapNPwSCo3W99DpSY7nHHzW5QyMXo1Aky27VEjNwzZjnLOo7NxyN5imJmqx2BFxvBsCYG1nttynC
N9u80us7ia7aVlcbSHuKifJPVk3bZGriL4HYDQ/+MBZPlYntpBFE+VZDqeKZEoq0479g88uo/OyH
ubm9PBWLti7IMzhJZBwzfIN2Jw3706kYRl3xmgBZgkLBwmacHiLmoUbEZcJZM+z1Wx2lVL+J1nij
7ktAOlfGP42R5vFZB5zESQDBLRhL4fkCDKjeqLG68ya1vEXjzGB2+1uyrBTvTmokvejBshEyzCVD
/EKx1CHTVprI5c8r2nBxch/HY/90+Xd9+LPohb4lZjNi6XRawkaTW6UelF0ujV/0RpYeoRCrV3KI
0wzp72+fdQKZArq8SyoKftieR6kPQHtoKhtdBgeg59VNWzVXDt9piDgPpKGPTv8JiR2wc28x9bs3
SxZRfEdGLt9NETZXAn4x9BmqWTk1G4fPKSW3K6/knNudHLC5xzU3dFGcseg5zdP7bsAqKLs2kZRm
56v1SuzGp6GWnCbVf3Y4/1Rh6lJSSa+M+cFWBg0yK4JQk5nFWRdrFhVijDN4V+wGi2LAVO2D0XSm
CsbdUL8YkeROlrFqS5pREd7Gcvrf7J3JcuNIkoZfpa3vKMO+HOYwIAGS2sVUKpV1gSmXwr4jsL3N
PMu82HxQTveIkFq0nHNXmdUhq4oBICI8PNz/Zffxknn7zgs6gjKabpKRwwo7fefYzPU2gj10HGic
b/vCnO7TWBQbq++G27ZTv/FI6oVui/7cHl4tVtDWIGEAquIwDLsJNZ/TkXXYfJVIteZWH7CLlis0
PiSlvBjAtyau0oMSzdp4Rnq9LP05zYMvOp1935jSel8LWzxzHJV3SVCrZ77IyoYR3VKEhahosBZI
bKlgreJs2nOpIhKbt2Y3T/fC7o0LZGHRhs3b4BMlbtccM9hHQar5WeVcWu0IxWkcEFvoMSq2ingv
SFr8qDRK4hFOwjlgyE1tmBwPVTX7H0/gCkDF41pLrQ0nRpyN8K5cUvHXq1ZSs0SR0lm6Lcp+00Ls
knpxpdBx0GjYFFhHd6o/SIi1ZfOZKVytHVRJ8RRAqWXpQSPxtcZBBGFRJM3QTVxRO9fuJnOvtkT9
bJBGt8oUwy/rGSfG+hyWZhWBXsbVgJYgaYzSH1v19I2VLMFRKormW23Alblty9aTLGpQIEXP6bCu
zlzkfSj0yQQDsAywTl58VF6FBDENSmfFZno3ZbJ0Q1/1qpglyWNhO5TFBUYn+vj1zISevp7NFQMS
JtQvThh5ketbrT+a2zrWKs18hOYzu1pe2lstbaG6AexS9kjR517Yh/lBq3G0nlrze4DFul9auFzL
MzwtTEJ6HycHeyfJOdZjHz/emi2wPB4ZOhB3WmdI6K0xAcYYJQXn13TMi+4zwh6zF4om3tn2hH00
8oIbNcQ0WxZy9JTE03AVhHF7EwvRbNM4Gy4t2gXePOrJNh4q07PNKduYrYLaSlS00Ve9b9MDKDSo
AbG1CWKzuslVkH8NfgJuN+pPGIAqfqqJ8UJr+3Mc+DUN5OXlgLUj6gQhmIW2CkpxC4waceb5mCWZ
iSlnLC61YUi9ah5ngQm1LvlQyzCjsL+JPHP1CNcyxxH5PYvoszoFuGFE+Sy+f/zNTzcaK2K5/y7l
LArJgGRfMsNXq1Az6j7FVEw5Jl2q/TBsge95US/G3m3hRbE0frXzsvGVQD6X6ZwG6V8jL8pFNoVX
oJHrWChbo14aRakc48DK/CaSaAVPjnLmpH+z4okh1HUo8GK+QVq17MJX70fByRyU2m6OhLh+12jG
l7qtrS3oIunM6j3dz8v7gAfkYy7ObMgWrelNmtkspPeyORpdEmJRpQgM4Z1LVYlDd4CYGqMXes5J
6u2i4mwnUVwghbjBvRFfpXc59pwG4phwl/BNKVLvwEG0rlpK+MASfLxomoZHoTqyJ7c99KIINZvW
1POtpo/hPi5Q90oTqz0XaZZL6P8lPMvXWB5s2cOQOhY81el3n4cRJe4qEEdY1iQgsar8Gas0xINA
mw/lVAWXQQpYhTMNzhpwjwuOloTSQapuC4oVEbcwPwMesDPmRL3I2u5bCRdOL6SUBi5gyo93wYtQ
1vpxVb4hREeES960AlQQ0gqGA82xwZjHn2tYRW5pyuHOqnsfi5v6gk2a73Sr0aEtInTc99ijuYM6
R3+akWRv+M32AN0/ugq0NrzhltV9M+ou3xlOHFxiWlT+VIuYZlLTa6Bvw/jSqSgS9HqnUp00nKtI
tQtPF3F105TynzJw8EcCAwwSiTrqjYZ/x96Zh+YmGgLn2HfVAn4BHSMUo72oar3ewlbFPETk0Zmk
fF1gXqaS8LDYhy3uAm8kcGxzpP3ZR/VRC8zQdaYy2AdTrV8YUj9dmHFpXKEhaO/7QdwZ5Tx/CXLb
+RpM/VNqN7lP5O281EQYVzUaWJBOOt1Mkh5dgE4vvn08jadp/cui4wTBxInL+1KmX4LBq82eiCIH
nyNVx2zSu70zYXejUYh3yzEztt1szN7H473d8mTzC8gcOCyxc21dkXSZYYZGUB25ZshPYpJxeabw
0SDasg2nzjzQSj4n5fQ2oC34Sw2rB1S+cLBbZdW5ZVOsaUJwIaMCbJvO/zbqwMyxneUzF4h3PieA
38XJzVkWwJvKnoRakI569tHO7dKVkiS8wYYU4FSUFheZCNLfHg8kNXV7GgRc0ajynk4fuDNsIbK5
hNnnSJgXDc4mDCLUVOSq9xQpqX5pVP7L9tibs498HMsK+Apck2xutqfjtW3XNXEfU/UYGnM/Kw2F
qjjqfTNu6auaAb3eKi8PjQxm6+OFs27zct5SZYCDY75cCbmtnA49grWpEpNXjR1p+DrW8fgNCPf8
2BXGjQond0fZVvbTWFZvpDo2/NSojEMGuN6rFEmA5lHLrd0X4ilVwc+MZotLiwTy3ol3GFeW23H8
U1I4dAK7bfaFDrWo1kXzRWR9+EVYk5sV0OLYyrGv1V0Ru1QFMS4dOnFZzueEHt+s2OVdLYr9S6YB
onb1rpirIIuLivYxjLLWtesg9nPCJwluds4C/c2GXA21St8DMRVzoBAA7EoeN1LWPlXFHHNtcL50
Uf2kTt25ZtNL4ePk5OCWtMgh0s7iukkMOp1JvVcWhw07O7JU5YsR3o/YZJlTPpllrWwH8MIbzYoK
lJvUu7qZ+y0horyRc8DaOJNEnshtzkFAtvJBzyZPyqtsJ0ld4ztIxfsVDgrHso2by1obC3cyADzM
UvdzuVZ4Zi+Vsjs2c1Xipzsnl7U9b+vRxqc+L8696OoyyIth0rNEf6IdNfS3JQxpqsrSFik+Ff3i
laRdKdM4bfpZbnyQl+PWGRG5BPNUugJop6uPjx9vmjfhaHkAne4Qj8FJtK4nZENPbT5t0iPsddys
AOLpP/NBH3yS9Y5mX57uPh5wVUD59coLEpyGDI0irsKncysXNICwqsmQKK3NC7sPfI2brlFyKgOj
aPaIL+k3Rd+E20oHtRXX+oxqxHiuLPY2y+PNX9qaSMPBf3BWgUo0jkWpJMyOTYLFunCcaIeWL9BL
OwhmRCh+qkEQ7dVwtL0A1hOwSYNqes80Balx3weN/Rwl56bj7bZG44MrLM0qKizQ604/jgC7jcun
URyV2LC/wNnMtvNgxp6BH/H9xxOx6o29TATVeC6G3JcXRMhqX8Ovp5bFfeFYtWrqlnYEJG+iy+Li
CBoutr15eCEAjPqKzQ5DwEr14WuLi6UDfFHAjYGgImlUEooEpKYStq4GpZkvp1KF65r5QG8f0TCR
GsY+CJzyN+X9lr2D0dRSiUMrDiOD1fPrihRUekS9EWCo6RZjEfvUOe0z5+ea1vlrmOVej8kkIWmt
OUs0gB029OWxl8KfcW9BkrC/wD6cNgaeXnuBCj6S+XFwr2GC60qBUHamoUyfMfuaNxmGrGeuRO9t
ILSLoBNA1kV5d132DGZaYrjylEdo0XDUF+ObdFKTi7gyH8j/5utium2TVrq06vkBNxOx789dRJYi
56v4TBGHZQo5jiyGNaquuzmhpAjg3uVwr1A38ARUenAZ8l+5YYFTt9pmhz2P7WtFL7ycUlae92cq
56ubEA+wKMyCZaKmT/NuTQXVkjClmyc3x6rrzU01D5lXtskj5gfPYVuhGZBE+jYxkXycNeV3kVQv
g0OuWDQDAFWtCz5yhmolwKP2GI7xD1Wa9CuK4fnDx9vTePONl9x3+cYLlRi5qlWh2TQanO0HUxwp
rdo7TR9Cf6Yr7TIdJahlZILIpMzyUlHDEpumKHJ1lDo9KYqCB7Oa02Na2vMzeiDpTWEn405T0uAJ
dY7wa9jK8Q6ry8hXYQ/4hTYJ3+46w4+Eij93jk3nUrDZd4NNg7wIb4NgoG4qeiyqIivdWUr01JvA
aLXRcjwYkM2NmU4td8xB8qD1OJfzPJbX0YjqiwWv7aEf4fbIrZr5kdqiI1SjRR1F5Z917ZfTZT/F
7a639Poq9D/+hi+U65N1yi2eJW8zVVRFOG1Ow2neK2mrjdp8rJ34uzbZw0Z1JPkiy53YwPNvVpc7
vV24SawOuyCcqj/DqP2aCurFDXjtbxWEseu+aqp7O+oCL4yi1peqqHT7xDYvq0LYWyMvh1sjmpyN
0xsFWieBNbiinNRrrQ/UbduE2X6uZ/nMq+nrHQh5jjouhQDkI2jrrFaHlktWPtiRfOTu0LltMkr3
BZilu9//gLRY0IPFOJHa6ouO0avLHwyXwRmDRjmKbMQMKPbCyfIkCuVm1Pi20qElbe6lUd/FhL10
KNy+KO6UfFeEj2F7WxQIr2rTtT0ornAKL+z2WdM9pDA/kBndTJZw2elupQ2PBif+mUD5zuxTlQUU
hbEA4Qof+NPZH/BgnsFm2UdhlfnWKlMM3u2S1F6HvHGY8QFllqc2pHtRLjoStAndJkzKa71uddfU
qez0kx1tEASfN3U/XMyR/b13rGoHT8a5wLexvO9lGgzQ0rMfqdNEPqdQ78ZqH26N0KDNqaoD+Gsn
O3N2r8sHmCws+Rp3SCiNAL+sVfKiJPqAuTLS62OqTX6glR2t4fAum/vxbp776rqRIuexhXO01Qb0
KgZrMm6Gup835URnONZjv5blCVz4rIZIXECaons0mrinxdmZE3SV0/CsiCRyUC9dGsp5L/2bV2vI
SkurHbD1OcLDVCg0l86hqeZ4k0qqtP94vb47FPVCfNEWUvziJvG6VhFOw5yFYDyOao7oHaIh2c4B
DOGlLK/jx0Ot88dfr8V7QVXmLw6h07FGo1OGGUGLo5bMAmpDqGwRHOopGcmX3H+R3CvjQ2an4W5S
nMfOmdS9Iwf1tovDeasq7A45KX8vm395JlTOUCZAl4H6yOqZ9HIxhJ0b7RhHONU2+6pQd70Z3Gfa
YJ2Z1dXF4ddQHMIL/Z7MaF0ySQ05sgwwCMdRyT9LDlSzFLbL1pQgdFll2J9hyL6z4olAwBzBEYDK
pJN/+rnhDbHi58I5OkIrv5mS42yUEHGLIsZ3ybVBPTyNg2pBbEQHdw5s6Ydt9PaMFsQ4py4KP9Fd
NYWeDpTriwQl7wCTrTooFD9pu5XJdGaHri7NfB5qH3SV6BIvTeo1DHrox5x64px8mrWo2EqzOnzX
lErbgxHSaLap4tAUsXEmK1qnhsuoYDRBZdEGY8yXiPhqq/WoqTlKn9efWqGah6Sk9ZQXZuVPaCze
Nh0okEKM2jNhGTGZ0mlu5zyKMIiYu1/T9W/45t9fvIP/tUfOoc2e27/tfz43P/42/e36+7YsnrMf
J2DOpYL6C8xpaX8A0wS8S192QWYscKbhZ9v9x98t9Q9uFZQIlxOefywVkH8YlhjqH0j1aATTRX6D
LID/6x9gTkMDHKov11oudpQX6fb9hmfOKsumcalz5SGRpm/IolqrEc1627UBZYiDJge2X0ClubAs
c+9Ec7Mr0LKBxJDGfq80X0snevg4vr5UHl7lboaO7gkqYJQk2PUcHqsjzulmXDtR5bro07a5q+TW
KSkQBOUXCkf5c1ZEErCZCkKuFXTgr3WUqjd8TwXTRDP1IrrriPBUymUiqJNvwPErl4SGTPGbTC6f
4k6iJayVfQjxfwrs71mP2FWI0w/wlWF+0JJW/d4XTvR5mqP6LykROz2bRyTzFDF5cFDFtVkp4fei
yT/To6oERuM2/L4ZbY+niZvZXUbZsCjoTmWmlgu3Vxc/aUNGQ4MqSyDf0lhNPr98s3/vur8v8fNf
b7qdeM5fb7Hlv/5fSyBd/2MxVjHIlEiYKHT9Y4eBzPuDPinWxOBawHz+c38p2h+mAVRh2TymuThi
/HN78a9UbhKA6vh35F2Am39jd61XOOBkdNnoovJwlDn55dWRxi6W1SHMbwd42A9ouYt9gPraN6Vv
GtsNtb74ghNq5OyRJ8kOwzxApS9HLfScJDE6FyRHs4/V63iKMKGsuzQ85o4jHTV5im+T3FG/IEkZ
P9DLCv4MMdHzygrGtajTG6WU6faNYbEBnqN/DqVRXHZSLx3RsNa2McDmz0rQJTOqvFp6FTVWDWZh
9AHMdPfxSBfNVRu9tzyYsFRcB2O2L3K1Glu/7JCY5RZaXxG14ET/e3l30+HHf/x9CW7/enk/xD+b
hlPlP0XbNXhgtZws/1l0//1fGHF858/95rn4/rN9bl/vgeUn//eUsf5YNKuAqNBzXM4NACq/ThnN
+YN0gTYNqlUUGUAM/HMX0AD9Y4Gf06oyAJtRoH51yugYulEBolIJ4oq7x29sglWehNoJOSS/RPkR
bBAGcKd7AMTJ2JVzGG00I2ofUs1KbzvAwc+9rAd+pnEpBLsqe68+392vQ+Q1eH2986AAsoOX4hGH
5OK6syS3r/Ik5GCCbNTp1kDb2tbiRjGuMutb41zNyVFPik3f3LfqkTq1B07DDanCKgnWzp+wJd32
w1dhIFeL1FfefFvU3BABgOOwV4NDZo2HPOoPprgv2t7vMQsd9HATJ1eq81ArtldASJdw3nSA4ejI
KE+i2PWRghBCjV3XTkVqsrPOXYTXufOb110m4dXrak1dLqS9ZGN9sq/jmxptdYQZtpJfbprbytPu
s8cGRuJGdZ3Dx196qcG+OsTfjLyq0Q7jLMnByMiBKdCbGIfboHkKlcSDwPyXGI2D3v718YhrtZ83
Q65qPshbjXmuMWR1aD2/9vwOGiKC576xC/blwXRz/9PHQ75Zw6eraX01mcpyoFLJiNEh9rLbeaP7
wxl+wrtDKFR7qdYbC7TodAYV0c9Kp0rJZrS+z3bsmcZdiB5rWT7mZy1X2dhv5+zVWKvVkhnE+z5h
rPCGWkn1w97Vn5v9eFnuhqfiJvwZXqi3CBnrl8V9tAs7V3sYAW18+fibrq8yyzQu8CIq/OSgHLWr
p9CzVjTJYuPeAt9TtvZjD3/dcvvJq/Bb5JRRXOj5Hw+6fMXVaj0Zc7VaUUlDmUhNGVNL6X+IXdGB
BkF2Id8gKOF/PNg7CxWbOVikHIWLjOJaSY8+j5RLGTxr3IOpyajZeB86duCnU2RuoRdqe4FWlV+g
TXOtO1W7hYljP091I/ZtrdWXVd6K26XjfyvFdvpzSuFQffyIq1VHeIS5gMQewRL0B+yI1apDnYL4
hzuwbkTxplFlc+ssyBsNxf6NHUjxNggb40zI4Mx5PQl0clAiIyFbYM6InK+lomQldzJFhQMgIqPF
viMEKCfb8f7jV1uiwKupXsDwZFwLCoMjiLvNakNl09Ansd1Oe9OeuDKopSk6N8EQ4aGR0UtBacO6
bHIF9Am6e/gZyjMufR8/wnqJIwlFfgdFZGnj8BRr35muVpGJRhFsrwqz8xJ9VC/bnlsLVXiMMNDi
8sGnpZe1ISdbbMctFuGYHNsuCc7UDVbzTO2KGgXXLW25cQJIInV4fT7MpdMVYRtWfqeZsyvFc32Z
VHV90Bv7pxZbw76LECA68/arMLMMyvELBgbIDTfVNeOqpOSIHXXEoNOYf8LYWfZj4aSfLTVJ95Gm
NfBRomne6mFgw/lKJm10Y60F7kQ7Evl+oaTFGVzjuh3PMy2ag2A26a3p3LFXQadHCqcc6rn2I0qu
eL1O6WWAEM+mTpvA5w78Ix2yC6eMS2pPU7/tnNo8UzdaMZjA99H2XXDEwKQBMFN5P50LYw5qRWpq
vJASB+NqwPaKjJVDL5duZJXRsTATdfBtvKsmMLy2/BRETf1sgX0wfacY6JjTdwm+nZmsZQW82i48
Ff1oFsniw83fa8FN6O6t1Nc4KyMpOox+FSvVJ0Or+p1WwaqxjI7Wp6z3lbLVwmn8bkImk8iUBhwf
mtEIr4qWaA+yz0JBi7bk/DlWNcQ0zzzlKn4vpyO1EgpvcMzYOS8ttVd5DjCLzhqswtyz9YOrMWvy
JwV1YXfMQ3MDsG4BIiuU661Qdg1Q+Id6GkqvtTtISJMqNnqg0zDsjLsortLdGHbiXBVzveiXJwTE
ufAowAbb6ytfOmmtJdDi2xfBZIFHLkzFU+oWXeumUt1BGYeLEo22fRk3PdPb5F4SwoWP9MB2ZWsa
zpxB62ldHoclBw+G+zGMhNViq2qt61DMN/eJbi0CJqL1sdHDwqVIz6lMvjMUpM+liQ55Ga4ll5DX
MUbuDBHnXWgBuAx/ys3cbQetsbwcULd7Zhks9+bXi3WpF+EXTUYLjAilv/WxhSjtWBtpsJ+a5Pvk
xMmuy5Voq2pF6sZZoT+Aq6ifYV6V1IVTcO4JwmroINqbYUwxKhnq8syuflH+Xz8S9Xi4URY8AWBb
p28/aAQxKzIAeXZd8mPMNP3eEcZBDjNpk8CZ2iVRXF5mUef4hdSon5UJGeMhmTt/HCAyVYiOX7Zm
b2Ka2dsduKeuuEjnNt91ZZIca05hT+nncxL1b+cMWXCqf9zxuC69YVNkC+dBbeNgL3prvooBHbxo
yO6zQJ7O7d1l/ldfCG4gNB06KoAx39AUUmpvY2w4+7LSxYPdJGHiR5ZT7dO8VmCrOl0IbzNvf0aB
pvkqFbg9RMKqwCoVmPbm4yW0Vs0nksCRtwEWUESFgb123kIVgz/v1WDfiab+VA5Beq+PRntfRVRE
tlmgo5AXGzgpbDqjl34UbK3YrfRK92Zbllq/m0FPleAL7UM/SG29S+porDaRljmp33e9BvWiSZ5z
IzEQs10k2nZ5o3Dza6pk/t1TbXkZ2p8vhHxu9OvbLoJoNa4rvAwcTMtH0B+ixhB0+0TUwOnzrPBz
zOO81ppND9xOtiXXELuPv+g7S2lBuFHMRR6dGtpqA5htYs12ywZwRvRy4iqbd0GfmZe5mmpnJm/Z
3quVRFK3oCeWQIvt++leS+TetMNZlvYReoxbgefYlgpD6yXTaG9HHQ/dtAU53ZXWOR39VVK5rBoY
rlQakVnQuMGsYlxmF8OUoH24b+WmQbEPneWyylXkuiAAI2VCIygvZC+vUY0rq+acNvc733hJ3xwy
ZwgAiAqfvnjcVFlqz7iuVGVoXIHblO8KFh9gdxTePp7Odca4vOnroVbTOXZRLtPaDA/sWXtfy5Fx
QPw+8yfSum2P+9i2VLJzUOZ33w+O/kIuNeCvrXL2XOs5P0QaHroQB+uulb5Y7P0bKHvVmWj07uvR
rIZyApCZ6+fpl+wjVe3sUuH1uI1s0WF24WPEX625Dy60PNA/GfL858df9G3uQuyDdeJw96EwtY44
qQ46Jah5uUithh3f9gEmGbryg637qdDP6di/SXV1wLUwp4AYLQo8LwXw1+cxzRUzjZI4PAxDexG3
6iNtUvEs5FT1Rg2xwUht4geEAwt/MsoKZF0Y/PZHRvMaqj21R0qMPMLpRx7nDDnvmo+sRXZxkAAe
YFDXjzcNwttbLa6CrTzO+bkM7O05w+Yw0HpYphaJknXBMbExkJxs1DNCdOx5TZhuoH8NKAaiDMa/
7MLMjiOh3znYaoDryeRINeW/IvyKwOO5IsAas07IoO5KW4qcHwobOv6nH4FwPRYzsov72jbL7aC3
+T5qSEXNqG43OtEEgerG2KoZdhJOm0wXKUZVvhlKYhdYcu32fRbc52mKaVmklPsBTZ6LOhmmp9xK
Gq8t5NbLR828ROStusvgBR+sIk2RFJnGbcYN7NBNYX6njGi9dhMqlbIWK14y9HBzwF9vEDq0Dh8v
9Ld7i9Co4p+5QFydN+Ycgx6XyM7Lzn4U0bZRbwDh4in3VNQ3SPGeSQXfGWtJXBaAKyBnwManXxcD
W6vJmyI8xLEVXdfCebKUUL5UKnNwnSp7aOfsnPXGOxtrUZwBG6hY2EBx6J6OGWdqN4edEx7CJPhR
KVq4N5E+QBzE7m9nWbR7YQWOmzlOurU7zboKsO8784nfxhIegUOAS5tigA9bPUIZ10k3q1J4SO2y
dym0PUuiDrfmNINvH9JzXqhv4zKCHnzchYbJW683clHMhVahjH6wi0lcKMBgr+dR7a+yaerOVCre
nrBLwwAoGm+GYf0aejl1ExTfqIgOo21ehGXQuImVW1tdb7Ndy9cklw+CT6Y8mNtaH5Iz16V1xYbd
ulSmiFp0CLm/rSHHEFA0qUdFmBO2tDfFFNuHOtQiD/pBs2G9z/sWqMW3ts8Uz0Z0BY63RA+vt85J
UL6d4cUGHC11tIEoAq3Vd6xEoqkDVutAe7PZKrk0fxXZoF33eQWDeBqrc8Tqt3O8DKgvIpQoeNC5
PF3VQZMM7Uwh7KDEIt5Ijt5eFln0VMMJ3n8cH94byQC7RW+U85BgfTqSgAkoFTWvNqCx6eFQpu41
zEndaJa7M/XNd/YqKEqWLZgp1DeIEadjOY0G1cHKkkNWtv1FHxgPmbxU3NqKGMvp41aRnB/QfDBd
UaFfUWVCP5NJvfu6pIuIdpFo0BU9fQTkfZHntavkULRj5k1NEHhKOBabubfaM5tnDYh8Wb4kpxRJ
iMBUHtdxYQpqmk5lcpBAJW0H0xq9vkPd2qbF68NNDm5E1ScXEfKmPgcWwk12F+2jrusRTm+QVZYF
9C0Rx99k0UyLPbu1nzoj2JLgBiinONWhlBYyTVTbu05Owh1Gn+N1MMPlDKjCPhs0kAF0N58/XjLv
zyOhlm7lUqdaNwvCVMGTsWiTA81P7OuQ/fBstUZuGj3uHcpOlxggyhdYOIgtgpu5N8bTOV7fmmf/
8nGBFnK0cXGkrb9K/ltpEAr2yelhDJTaG6lxb1kyGvbTrfJoGGZyK9UTSrzRWOp7w8K0TC0M+0lB
OoO7H8KhVok4lkAf3GsjE/tG0xw2MCGNvS1pzpWkh9XWIt2GesHl02picR/0tuoKCTF6xKCGZ41f
zy2t2LXmLJ8RJn57ktKQAQYkL2GHFHy1TOslrmBhkxwGRUeCvFIKb66nyJOyUNuqbVA3qDROzx/P
63t7A6Ar4W1B29P5Ot0buoKjo0HB5FCbwnDlciyp/Q7a1mlAIH881DsBlUo8wp7OQqsA7nw6VBy2
Qkm6hhUklYobB3J4KUI581VtHHdpMpzzOVwiy+klFUkS1PqoBfFu7MnT8RzoTvRcWLFKq5jQxlG4
joz6nI7csqHfjGJzWEGSX5jYq1mTZqsCkTEnh2Awe3TcATN3Mf7TbcYlvJML50ZSh3LL7gnO5Nnv
vh9FfVgqhBvIIqfv14VJXyH7kRxaxRbXiiKVjwOAw7vfnzX6UqTzrEsi2iq/m3BZwAFRSg7J6Che
GcoBkvu9tJcsKb03ccY9k0++t0oWUjJ0ILBDwOJO3woobN5gnJsc+jjxDLstfdUU4YYmGaaE3bl2
5HuzR7ax4ACBT2vrcJ2Cgg0hqSUHC5mWy2gQ6bYzink/QixqlAlzhvEplMJz5uXvviQdMXY52Ayu
pKcv6dAEaoLCSA5RpUa7JLFqP1Qy4YbBJF1bsWzc/z8mEaDVMhxWyOtWXFcXupP3UXowKgXdgjkr
sHJl6gaH+mZfQlj+eLx3ckh0KSgP0U5nV6wPC/ynSzuuuQRR/JTQ9hLJfmzJHzugkAdJ1kvPmZSS
wquDIY4sRWeSjneCGok5Ipl0KCCCrZPzJChMMY1mesA5Y3ADYYw3Y9L8OdID/P1MipFYOjoyVWTn
q90R0cV20jrKDgpufF4YO82+iembW1aentnu753A4J1BxQFNffFLO100uDaPSksx+hDJ2Jik2lwf
pqm2fBSF6gMuCNWBpMa+Hso52IA3ap8MfAi8jyf2Te9sgfQsvGGyR8qzb3S+K/CyRaBMyUGWjGAj
m+20I2EPPC13ZorJveJlVq7sWfvhJimichOaWsQyCKq9k0v97uPHQdSclz4Nv4hF0+NFikinYLWu
6cCOxCS4nqV9jOyi4nZWVP6Vd7pya5VWNO+AOE3YO9FB+5E1OLbsTD0YrvDuNr62XTVScTaVT2Yx
NmiNNtPsKmJUvySS1V8YQ689IrCayu5UddkdthEIoshpNEFj6cP+YKdf+644qmojbkU1C9un65n/
DJAmGT2gesbXMdRamzCSQFkyXCWq5qMqlOwGN/bWC0gqjrmuV3eSFiUJuNu8A+BvyKgz1/pYats6
oHzkxiHSeC5Wwt22NwtgTmh+2eN2kLSWwjw928wN2qzdiaSuyHyMFD/MNGltBjW67HsJXfMR71hO
3HwUwzes2bNrW86iL7o0mxBv8ohONGqrsEqFRZs+EmWubvFRMa/kRqmux1pFo09LxvxJbYmGTROO
5o4OJM82jaFI3UmPWk+xA+e5RlXzMafSY20VDG0MN2476VPHY6PdkoY5ym1xrnzN5SL8JMYytl30
PVPLreUu/gTlqZJ2dOBQTpwFmOFMSYyrwa5+DnHyGFqShbVGVihPdQfhYK9CRDFvqLoP32rZzrxU
DkzNpWKMPhzGVtp++d7WLVqPLb6CUSgubQo8xSYHq2zhoaNbrac18fQFyGX6zYrUvvNMTpqvemkN
4TbvzOkrji+mdUEXXM+2oo+tm2qeomcjjalcNZKlHKSmQV0syXtxM3clvDsnH4rcbeq4CXaFUdrf
4zIfmb6sBOwjmSK4dkaz+RSkAw2XBgiEgl0IdFMXgTmLo05KMKCUYmf+hFsNfVQRlHbqpZ0FrSiL
+uJzrlVjuUPbo9vrUVke8Rg3D3NkUGpKTPkaMQxUPWxyXcJeTRfC6vv+HjGBOtk0rZN2LjYgCt4i
Lx7wmUiuoMHLdyaTjmVOMOLfZEpSOrqTOcjRDmdj6LfmwsQN8gkqntKa1+Vkjt+LGoGKTadbQe+G
Q93V21KVM1iNRi7/iGZA664+zzLeTSKsntSh6r+FLc7uwPCsOnHbRq6+akZc/nT0rPukGbN4xmFG
wQAIscat3k0VTxIOyW3ShZOxaSfD+GYg8y9vgrHGslAF2zOwDCNggKPRfAJza8fwyglfm0IY5nPb
RlO+mQhBzykEvsSTFMt5UlMr2cXzkGuuZsdVDk9r+R2krcRib1noB3kolW9lhp/OzmnT6J6OU4hd
UVrq+DFzsUHJNdIfYyQVLop6SoYNSq4i2OA81CNHoerFn85AjdXFqMsQbgVlLPY0NdMuIo4PJAbw
UNFYIKlmeDqn8pOFa07kRg7Cf7BL6VttkAlDvEwUYpq8DLtqBHunOaMZlpjZXa4V7R26qhMs1dEK
t4SB5nvZjvkXSUv0A4aCCN3KEfhOt4BTf3CGUXuc06L/MVAKBtMVI5S2UeI0aDdtqtjxZg4kDMyH
KBNfm0F20v9h77uWJDeuKH9FoafdByjgCmZjtRGbmQDKm66284JoV/De4+v3ZI0U7AFHjZVEimRo
WOxpUwaJNNeeey6oZ5TqixcqaUnkbjQK5KtF97ULm/q+G2INLRYQFQX7vxLLLsW4/QQFWTBzEFBW
h2JlNmF9j57myT7uCjcBcUbZA+CZ1IubUBwVdI1Br2x4u2nZH0GzmN8GVY6uVHKDrWs3ZSK/++W4
eBNdOD9kzL3hWIZg2QK4AJysKPZsF9jqQR4cIcC9lo4LZWyx1wbvGaxk4QiC+6BFbqSto20bRv1L
i36bL/ogdTIRWwBPiFuKZgv+uNG8GVA1p7AqQ1ZpA+8Ivb0avQ8IqhoRKe80dI60cPLQdKgbmogi
gx+fErGoXxd5uAH97YM4LtTGRg8rDzxZLrovryK9zEWWC13BEiBQO+YC8daRuO3zEgijIEONlK+K
diKBQmqZyWPrrSvB13WGLJZwakZFC60gHMubKmj8G9NozZcOk3nrJdU2WZgPcB3R2llroGxoDeEO
WGzabEHRNvKaiVR9ypsWRMmQWeajGHvCCAdXRkFikibuaBloxxFYTRQEt2GseE+RVPj3+PhSRzGm
iXUao8Fdjx5KMEkg4LCg5ZSRXTLVlVGKUgvJHWowgrumAgEybiruNQI2DSFnJqi+PeKmsEWIXy0G
DypLWdwYQ4N2HX0ub+MiUrG3e2GRkLSphdIyOrMEO+TCdbGZ/CgOsCdqEHCYWQLgvR9FCNWkOQo6
dNhXY1K1aM9S+LVPkfRrMhKZnedjeL25qqtMempbr3I6rwNDiybliUQzT+g22MwKMvpKrrcsbbo8
Z1pWo9FLjHrOfd3giJMh1bKnpCiqQw4DsaHIHPUt0VB7Z1BZiEAO3eUeAKFy0UqPgr8wdkY+mn9r
9fxPFZYc8vf0XJfv7/XuOf/f/K2vGbreB55f/59vf62+/u69Z5zd/ptfrLQOapBwvpfDzXvVxHjr
V2Yh/sr/3yf/9H79lNshf//rn1+zJq35p2F7ph8B8CrcqX+Mqf9ap0UziJ8//Y/N+3scpN7/nL79
K37e1P6C9D1g4gi1foufxzPcf0f26lqi9aGIhMPnEbvEexCVQikWJ3/+e42WJP8FsHNglHh1IKxl
1CX/fRaOX61HTOA/5Fu6Rl4/GJm8XTnMbs7iwlsyQ7R/a3mPKlCyPejXHK1NyKLdhCCgKzeGfEiS
VV0yKIUkPYNCHvAEtLMSl3291JSNBrk0pAooEtcp+G2Q6XEhZhlYXdtxKXZU0dalYauNpamWodIq
Z0V1bkNHAXO5uywjK9XpotiC65FIBvM1Ww/XZbpSwB+prTofFiT6IzOtBi3uJh9XQWa77TIYbpOy
IdXO3+j31W3y1j8vLv1z6gjqfkhOQfg0QEvMcbtf88KfzdAkdi0bmVe6vio7hmBVX4Z3/QHUA19k
8Go/iO+AFesvEkJrL9mX7AvY2AEPiMj40tfEP0MFu3YzvA8BLAjUqpOsYQBsdOGmCV+1SCEjkB28
zTUdQuS+VzWIULzlonmKhcuAHuRJh/5i4bGbQ8tM04bTRZ+Gj8AyXymuh0Xv9Me8PBnxEp2DF8Jd
Lh9VjezHi3AyHpttcjveR09oV4m+W091gCJ2mo7ELKiYUDMm+U3nksFFqTLsL4JK/BnkyewwJzHR
32iYcxtkGtz8A2yQOakwJRL675MKkygXP0EmEELgskaci7cs+VZsomsFeObRU9UJkGxC000pBhBv
QSMXHAhDbcyEJuauNhHS/+bVptRO15tDcAv6BYzsCORNJF6Jft6eCl5sB0ACZ6CdpdKQhQyHnpoW
RDwd8QDAmXm2x8BVwT6o0r/pqI/1VQCSfBv5mA5An4S3kzgaczfxVUd1Oku0QAQzAl5bkioGjxlZ
PA603ooxQZeC9tZ47t9clBTeyShM6tGEAI43EQC8X+dngIYLj3qjg4JI5SVYo9mh4jIgoou75N07
1RIaaqBnLI3uhL2ik3qDLuYdwU/4N3pvl7H4t1/UHO3zQM4MUCWaSKKxItHRUIqUrhUBGVaDHpxq
t962vsBhEO6EXXjTIQWDlpRr7+g9jc95z5D6S/cda0E3T92YbhGU2Jb3WkzzmGwB3dMepfvqrXWi
w/DQbeCl3xQAbpPgJiqoivTFgtwqdp+hDyW8OQo2Mbi9nW+PT0gC+OiDToILmGW8S/6avuavJdwe
cNzCVM2Jtn8T9wrUbmvBJ48qquR3oDsOPdSvOZlAARBBv4LGIOkXeQOGbYOAiQWhoOZcO27Ogpj6
G8De5nIY88s8ke8/lvmPuMxz0kSfZJF+aWkyST1+lSVI0iOCClprCO1vJXWByLIBWkvVyWXvvZPV
4wBqTwRTq3GJBL6MNo3o1vq5AJu75EQ5/BKXnGJLvt4mOBGRCRHB/DfFlkQLOSpMJVWdyhpojz6G
tw+j5e9pM3NvsxeaKId/+UJXXPHE7obq4U6JCu8Ersm3CxfImS8bVaE6reu6FN1oOnRdCTOKRppL
Oeh7u8rBlq2blUYRtx9tYQRtTqlFCD6Wg2GBPLpAR4QhWQ2Kn699QRWpGoCaSwO+wNYGSN5yX+Rt
ToH3hYJz0a3bjW57WY1tMarjmXmboieuC/TxdiY6HKW7Gnq3hapjKjShfkfAhjrCaxrR5QRDoDFa
2KQsRlEcYHlEFIiI1mC0L45QHAhEIkmv9zuwhSREZ1lE55Tud4/px/FN1tVLYtEME4wPUfd8JQCP
vnIBqUxpeC4PxqO2NJbyYw7fwDh0L+2ud8pdMIcw+Z6d82EM0wqcP/iSLyb67T+95HzHfXLApi1Z
Mh9oclmAmVc8Fx7xIpI/V+hxsZtr3Tu3taZlS7/G1pq710lW+l++1ymv1/WYAxEN4BkgufhvIrWq
1o/DsYtU5/FRpIcDCgXI09Pd+TyXBuZac7p4H68zEScegMatya8D2pmbeuXTgohr1/GW9eolX5Ur
FWa7RmEgryrSE0dwFOoSkGmTbpvvU/L8vGaW4Fhr8OehdD/d5+QBpHUkJfuaAt06a9RfwSKfDXgq
X8oeafMM8iUbSXQD+eeC3PVk2v5R8q2IFhkVV+VI04Cmp3xdHJAOEVWqI6Z9N4chnhvLNR39odLP
+xXHMrdhplUf/+qG+a7e/rBhrtnvD/e88D2EIhNsGEB3oATX1RfkuUnmqMhbxRbaE35uA83O8QQ+
0IVFJYol1rtm/WsCKupDfFsEdCEzgAf9gEHf5QrsMBIulQC9V26jFsFDWiA3TMAW2VQzA7qKs082
4HUhPkzAb35iZldsgl/7d1fsugM+m6CJpVxpjdlGaMDqpCAscES4xdRdqiqTLmhzE5EElB//9i6Z
iMtffZfMTsJErv4Sk/C9ACLY9kwg7aE2UNAyEY1KGEloNJarDmNf0Pc8tztn9wWd39mjHTLy7lmk
YhUzDk/0hMQ+WZ7Pe4UaZGDLzUAfl2x5F5Ll58cX/Xi+p2B+GtS1PcuH4xI3NQBqIwYlOjopGRQN
1U4L0tv+reY0AwFVZYvfqnW2qdY4yI/arrTFU3apX/HKnArLAUe/thVyL9hvxVJ5QjUdNZcuLZYR
KSzjzoVzcnKt031MpaNmDWvES5YrZEOpwbQVAmm0XxoscGqiU3xZNXGOHgntfuPb7yNtrZFWLLfe
y42KVgu3R4SmBAu283u2c5l6rMm7QJ0VCIetFhOoEWo91STCx0fUeDPYewxtZ9GSrCvm2v4LVPWL
51R2gE9F6s8J6OtxsSPJ9mgw3VpYKxMaCq3oMQ6NxcRCmSYRVy2606NNAF5R2agDd9wtaLdwSXAO
3Oh7Hi6THHH1EF7qdWM/tLRf435eI/qqse1Txx72BnlAeIs+HG8S6qi4XEqyVccAESDOA57aVgFZ
rNeWQfByZR3z2JtoZ6uUrPfn0wmwBFLbC6JZm8rij8eORmTz1h8iUtoNLVll1WzT0Ld7kHnaCWmg
3EP6tsD7EryrZOkWDWvtx01DdvFqgV0HBcE6+rjbhKuSFRaiQwd/u0m3/MNyVtr+qlu3j8VlAGg3
Ix0d1uE2REdI/IjMD2nWgIPY/VFG+DDcDmvlwC/LR+hSF1/3wIzgEZG3/RNIdQ4GeV5eGnJ/L54C
Bno7kZBiC6AQ5ji3KiY+Wk/RCgAW0lrZ6qliDevYuO5sfYdpFmhPVh5x0JGELFO6BHnyjON2JQP/
mVj8cBAmVnyO9jWaxE8nCPytGHeKG9jZq8wJyGHXs9FOt53FjroDDqT1U7WypDWGaA+2RdmM1Tcn
Kabtsf8jkmKC1f1q8X6Yn4miL+uiAMDsOj98U7k7/dBZO4GgfSf9AlgUM0lC18/DllqKgzOQEtH2
jtv1+nyamZ55oTUx838IrR9C679TaE1sx1/zUM7Jh4lZ+WvKT9TYfceq4TUh4G6CuQVOfzz/waoR
1NodfXBEQDeVrGSiw/VjZYFsz26sxhrtEd+T+97ubeSeKH9uWBfQkvX1dTwjxZ8b6Ghnz+lKsiXb
WIOQm0psYcuWTxMrsgIrZILVLvWbdtkuBaoxGDTMxPcAFvXihIwPanR19Oi5b1hPNbJtmNVai3Vr
PXvMZIbFNanmoFzGEs4DtGjLJLvDX3OaMORp4LPDYohh1UCa7tF3h9w9K/Q5x9+5iw+jwXlPqHHM
oB1vIud4o7IahlFLbjK6lRsSbc198ao4I91C06Zke9w+PGkICvhkGcN8uM+IScar1oaaftvcL2Ar
IJ6hE1iA6FxCTg1543Nz4QM6X6C+8XyH57lR8fb2hmzomoZWZHt27CQwXlUy2ECTWXxa0NL5rmCD
rdmgJnG4UWBQncXO5xYs1nNmrSemfGD0fuqVGSL/WL0Gs9dQA1985RWocr6Sm5bxDCdfRnWNRl6r
dGU4+apng6XYaM9ooeKV5rDC0UNnGdue5dshfgNWDwvtMxAFU4Xpto/l538rHN8WEMxAJ3KrojGe
x6tBkxhY4zJxIjzbL6MdfN7cZOIhQSMIS7RRjUEiu9gOj0JJ8L96kJzSQgul1WgNDJa+a8lEtntr
QT1Y0zlsMNwMHhJGFVgubkPDFwCVqwXTYXEXFuiEN4WlHDRHskUEguJVa+fMpXgnAsclNlhko+sH
lZc5pSnwNJa/JMWtuBr3yinbFit5WzvUtzyWUgSAyYjhSOt0GRAC89wqHHB+WHa3qvf1XrRFlq7x
SbsTQ0MG6q8TvCvbgA4HxwceABNpDEMShiEN7sF6xdBshfX4RBAuw5YOqIp9XFs1pmKDuBMMUNnJ
LMNCt1hLxw3BaOeHB4GBpb41t4G9NCkwbLfDobFJsPJW1Ceh489tn1lRMfHKfoiKP6yoAOHf56Ji
6uy6jSpEgQFR0doVBEVlaU4Lgd/b7qn/m2JwcZZkyAj+zOLRdbh8kJhoDTiBriPSASiJlIV24gj0
tYXDik1rrdBqLnus4A40bLQSFmA/6ziEMY2dNUt39a5baY899rNKXMRhx/VwAOyA4VR4VmorsJ7h
X+D0opmk3eMj1YNI9vKjf1NTUMmtaqd2cPhsxQH6auXvsxWS+tS4nhxIuzkYCsh5fx51/qA+OS7x
o/os0bgm9btSdYDzvp7ohsKT33WUq0ewAb2OdsvQFwFqdPEIZCukkgoJqTAuJ/lDoxIBN6MTswSz
B44KK2aVA64mzJuHnz1ISs9ymct6fPeszPHWYEW1K6dwpBcueyNI1hTyNWSZ45/5+xKgU/hrg1MA
5QtIHSt2eB9kr/TCP0FahnaB9/sMa2Ml1GUCJrzdJA5/1ddXVu/8FRkevs3/9daxHaylZeHgO64Y
WAWtnATjDrAusV3QGP9GGFlkJVZuY0y4xxRaILYbjIBLfZf5uI/Ewdcucfj98MiFtw7ZuMz4eGz+
HePEnWR4Fb/y9evA9QR/H4Ttvl0mELlc7OowIHQEFAJ6jFYJbIbtSLn9EBPztFhXq/gG9MOP2Qri
G7q13le30rpjIN52ELC5Gjk9Z7OFMbPAQ2IgKMUqqNSnEbRcY0FjQH5rVuxkVxmdsXo/WpDulGsX
GevlLfl+7LEGIk6Ja+W0piUVGcq6bxZUQkIhYijqPQZ2ZPuWb7HwBPw/EZgA9c5VVwGFUNquNSxj
x4NKG+yBJXiuthFJ4AaFirG2NlfVvsPjFAb2l85CK70ZmES3hp1fFjAsXOrvXBgNA1kckdtde+yc
AfXjxIjypI5xg0IIBjXvQq+5FEbJgLNllZi5BWYSKRkTUaCMoh7RWVDTKVbVttrqznlXQFWWUGO7
DjpUxsBLGrFHyV7gpitMUGXl2Pb8fLlWAPBTZCsUBM1ss9yYq47c8ztEsTofMobPls0S+Vyo3AYH
BKNlpQX4PkJbuaWf0FIe1zYtAtXXEoJiHDbSu6ULPQ+7bIlQ+KpaKetqKznyo/qqvVZsePWwMysW
bY1tu1zBr87oyB1tIlOYXwnZIJTDdqP9aLeWsMPSwvL0HKDUjsK6d2KLXlLIh8slpqc3pNPp+W7/
HJK7u468wepzsWC0WYZ32p5tuLUnkZHc8BBLRW75VQr8kOFaKAYi6AqEC7693ZvLkiEMwvg2K6xu
aR49rLCBmSpgTw/YWnxJF8zAy0sb8SYHTY02GRaGy0I+Wy6WBjUFWM2AIS8Eq2cL4BXCe52N2pLl
GivJzXFwLWLX8c2EbDm2kEvRLxU/h3hDDOE6WgXsTKo72Up3JEycstYeBYSGUge3RfcyW9ABE7Ol
/pKH94hlOpZiJQfvcMmsCEaEi72f4gFcG26BC2oFfzWxhDrTLFSzUmEmZIE+RjMilT//wSNRc9Tq
tH2FPMk1WldY8tUn4QeWW6j8UCCDcvVP+kfue/ADjW6llmR7S9lCZ2xW3i5sialU2koQsM3e2+j4
vV6JlhIQb6lSfnY1uuNm6mKb2y/op3UHKcbSw9VShVTjcgwWq53a0bpxCsg7WK+n4a5xyjMKxHaV
IxFIO7wOktCRwOYMOQ3JHEICoxASEhsYNCtCbDPiKEE84GaYOVUP/Uk+y+dg2zxJ+8Uu2nqrxb59
yJyeCHiXafEQKSKrRxO+AZeFXA5LBGPjUhaaIXIinFsNsvDrZwv4zduqpITHpMKGxbZZeraBQ8ZX
iQcYYVtvUHtG/fvOxqsQzm3xnu7YUm3VbyCZnfiMLgi4ar1EwJYhcFdbsGDTO4/FsLERl37oHkoH
3O6wO0Hei2Nu4FNdK3RA2+KEOMQDlPaI3fRcUgqzusT2xDphBX2neonh1ORMPsGPw/nnLlDoSCtE
Q7ELES7l1i2+tzZf6RKhVq46uWjm0XX+E8KMUPkFgDwlgrHwTrERYTM4wWFAjFPAJ6ZOjHNjQDzi
YYUQ2gU2MFfKDSbDx66WEB9vYFaLkLCm08Hdyi97YCFtfcuDtPpVjHmw3fEUk0mGf+Fu2NwSbxBi
7TFr/O29NcJXMOFzKIQfYX5cTQhsE26qhxmJMecxVY7JA8TcyqUJ3BmsFXZCAtHGHV44nkCM8gRG
jc/n7k6zEgmFBMdx0q+q6DozSwEfqT91G2Hl4zBfH3a8bp2amqt0LwIsmd6jdnWH5eJBd+I/Cyco
cguEPUgOYCvtQUWywtd1KxqAq35VqD3JH9DVBcMy6WJvMAVfXLlGd+4KZapOv0nuWhCUc8XMNxz/
BAGuCfqFY0PCKLFTFiy5MzjiEL3A865WFcofAgI9hAdfDZTzU9neyrZuvfKNHMAo6BwfLiCMDkxB
sh13zSF3loGdUhq/NwhUo3wWmqbAynExFmAr145P0oLQN+xjTBCfbfXGd/iu5h5y8cBnG1oRzg72
+i1XQ8Itfy3/q0GrJf95sQod+YZrTu4N+g7cKHiDeDXFtpsxCGd97GkD4B8+9g8fu0mOWZDW1V//
LM25E5NwPRjQ6jHuEI0LYfxyxVHByHvmYlLezYEywZ42o2n58x807Q/n5Yfz8sN5+eG8/HBe+v+F
4tvvFOrwCOg0M/4xGjTJ7EhCkngmF9+AGiAmvXJ02MQzRYBz15gkbP6la8w7YZNUwQ8n7IcT9sMJ
g931wwn77Z2wWSt6kqj6t6zoa8/7T2T+tERDFIsoMcFBieS4es175CueOE+3yoEnVjlyDPlHgmAF
sruLaw4xh2+qI26MZjwW2OwRTI2sEXEYHt/+GjUCTs9gr+88LhvR98wk4tvDuEZ4G/WS1sLpEDZo
EMTpAXrMGLqxIrzMA9XX0DBCERvuH8/hvmbvdJLr+OPe6Wz6a1oJ8l+a/kLXyu8ZPGgxgo6voBMF
Lea3HmRXtrIEMi2++RGtQ7yOx9zu79/uB/qCoGoG8MM9/pAzRNM3gAl2+FfhoXUe70McajWyl5uR
HAq8FBxF5PZWIAdACdbpIT1UjnGsH+Sjsld2YG+7za0cAe0CyBEd6aoKoSVyPB5f0faHHBHVjMkR
oahxPa7FFTCp69Ep2AKh/sbOEB31bZDErAaAWQvGISE9nGvfJnh3S8b1U0z00+Vy9skZaQCMVWBv
ATtdkANQcA8RUvUJcB73HLYp2Jv7DQLf24a49O0tpMB+IJeP6P99ye6R2kBccMFvGBBOoEIa/p0/
w+/+dI+5uM4RPrm28Q9ewUEFp7fPwR7fj6J/WJmJbx8H4CoEAZAKrDJ/bJDyoV86q2cZedSJfYtC
nAeweZGbntxea9kdgJeJtSXAv2yBoLlDjYwFkh8WIOXB03Ytkit2iuQVKIuQmMC9hIi53r8BajNc
Z+0C7EtoXYYZuOk1hfozAfvhTiZGda8MwqKXkQ/QvuSP7jtg1k631s/Bs3YST/KpP1aWjkY6aEgE
iKVGRZP0EhVGou+MM4oDVRmUIbyapn/JXjUk+ZgALHZIKxcVXmgBR+WTZrUdaZ8+XwGFwzw/G/fE
UDebSm9zF2dj2EsB8rTvPAWa0FcJOSMGcq5d4NG7xE7s2BJYdI7O/k4mPHMXICPEY9ocH/z5mK4F
dp+NaWLW16WnKlHOcyvIUKkUmSikQhS73hrAcfF8HgAxpFpesSYU/bVrsMACCSQ9dPYa2CVUTCGz
iSxgdU3KgKyMhhgqMDHIEXVIYcY75IxgNaXO4gklqjNbAVxAM3M60ewgmUTfEAHj59kCA+PlSVrk
DXYc8jMgZcuzAzw/lAK41FneDYcvtcjEuffI/QCPVh84Gq26i/Gdp7d5ktlF+pmn0zmciae/Ocie
7/eAJsi+O2VueeA7O3m3pbkpVFYoJEXgeViGgF9XyGBWLNj2iNI9a4fRWnLIj0FzqHskfrGKBhKn
FfJ+rX1NpyEIzUccr/orLMlkaFsAhBPHK7SWshZhIqRIFF9yp9u8vbnW5XK3fU+cmyOabaF9KM4f
ZFTA8A+Iysj5YrIKCDUeHecxb673+b8dIt/IWyNR0Cz57zwLxGPlSC8iuF5e88lI2f6b20ue0FQ0
ahq4g4ItnxDxikFAve6ST293pywLwrNn4GWmAUQJBO96DYlxzulAcnonkruE3d2dM5bY1zuETDy9
vaWoveMy8vNz8H0L8SeZci3Q/BD5FPs0aJUGAy1u4oOqweoC0sxpnYyjwBx0L2PjVn6YueictrxW
iH246g9t+Z/SlrP7YQLZ/0X2w5wwlifG0293WubE7hUZ+GHj/hC7vy+xO7GQfmdafc5QuhJFfNhd
/wlDac7onLKK/16Mzjmzf9qB9Pdr9us8mvAzU1XXQUCOnjwoTJhIx0VWeCAdgalnnL60QO4csn65
OqTnaictAfJm70BSWDF5j3YeLDlgD1hzBxg9DdYwL5bJGtgeArAP3LvXni6cClgycFY5mj3uMkRi
QgKgXruLrriKlPIqA//OhOUdgBb7lDsZqJ5PZUFOMTw9FGvOmLKztzfxz/5gt6d9N7WMdrES722E
lrETEBcaiyZBzQ0scaDpbQOIjPqgs0dumnMsbM9gjNPyFu4HHJBoGW20K1a0oM2O40BDm5eJtGCv
ISBKb3QArYDb48UDLDwAZGUnOxMuP4ccNciQc8AloDxUwZp6tHc8VBCABL3TnIVkm431uSE3e3MT
a+EPdXPXDnk/O3cfVm5y7gYx8lJZbcHXoSPYsTndI65x/wg/Gtg7EVEQxzmqiLi09BqdPDrHU45y
GYnCH5lxJ7ja+mwkkyNSuGAyihcYycFerc+fr+HsbU505q94mws+o5/d5yRQsFAyNHQoEaopLI4l
jfYjgjQ2CMbJCw++vKz2Mnl+2jrgT4Z0W+0RsgE7DZ45vADsiJdlFDE0HlYYrC+KU61UOznKW22p
bYxlcvZqki0/nz0+os9GPAkjjK6pZ0aPEYPb1t4goPf5x6vfdfM/7MGJm49GWGom65AepQkyKBIN
NLp/4cVk0lalIr6nQGAulhyhyZHoMZOWtrThsHHuwfu2z26qhCoXNNVqEbHotgqVIBxcotD4ZrRK
AnAaaTvLvfl84DPzYk79315Df5MR85KcnlA6dppzsL+vNX6aGHMSgs+L3q+VAhfY1KgiHoEKBVsW
zRDbQwhVILd8Z4zwvV8QV7VXxEElW4o/LOyXEdG9d/z/fgTXzV1JnnLYtCXBKFHQxiOEPrzwdUlu
oAtR4HRGHO8iEhGwvMvM6ip8Fj7ZPdc2Hx/sPSEfhVD0cROQKgMG/2iSxwIBYB4t/rLjf2lZweGs
UPC1tX3iiyc4JWGfL9bcuZt2s/z9n7tpA5R/9tzNbd+JwG1+8e07Ebp/zO07Ede/1vad0Y7mRAb/
U9pxTgBfI1kfjujvRgB/lyPRMJCIQst7BcyPEwmcRoJULbROdV58lCdVTgbiHgQbHyDr6Bkmyh3k
HUMtBU9SzVQuSCK3+34u2H66+EQ6x2MtZ4LSo742ocU+REXRiFrYwdpdmb0OiaUsU4DtOZzfRDFV
D7Ip4DzPCxRCvWzKs1eifwbx0TAFzkyBmi4u4cGpoSxb5j4Bkm7v9yLuQ2YXtP1hrWNsRKR/Q5Kg
KidjCj2L+HFY9Q4vNQoRsA9scYmuDsRDFQmSNDzQGlryMoL/k9ihlQBijSdR/SHDgJaZyGT2zO3o
Ak98LmzBuzkzOROPYECbnHJwsTIMDS1RvqdfJf4mg+oZYFbyX0WI/t0X8VpNw2trUG2Mv+jk8e9Z
LF6F3aO2XLG5jkCDFdQGfDHxTjQawVx/rcTh9Yj8074UBM99ffhH/hrwB8MpvEUJGED8HOafI5mB
lKElIzlooCJqpD3Ku3iWHZRb/HfA/VGRhLJwHRUD7bXAosO7UDuVEtP5it6X1hIUVA8+ms+n7B/o
p5+2E99uHw5h4klofRFhO4nwkgry4pFVQW9uPZh6MA0rkjKb/4HvkcRKV1++PAzsQaFgrsth9Dw/
v4HBBjo8JG+nyzrArs8pemhgi8yt7ezG5xbuh5H+N23879JGfZRIE6VaoPdfmydYxas5zyMV/MEX
jZtvoX27ukUNEWqJUEB+NfrRz4XcvrwUMMxOl/t7UA+8vxvgforgD7srbuGhnna7vlwuqCU8L+lF
QDqWL+4ajb9xnukZJXoBSnRy1OGlDgrceL42XJ99ayAzMm/27iYa/Y91d/NCa6LrfwitWaE1MUt+
M6E1aylMfMxf1FL4rqFtSiJ6npoS2hlOJsl1tSAeeuhCaKkKx92DCw9tlUEkrJ81WyTxekZGf5dy
1vhwycntBjK674UyLunr0lsvGmClMEo0YKlfVB/lp63UOkkolSyKksROR3CkqhKoRtWImKL62HUg
2i+StKKCmB+TVn7J/YK26VA6Cz2qiNm14tyIv2sw/DRidWLKJWEULdAgTnXARNKiDheQHLQwXClk
2CE+WKOwd5mDBuTumYMS1nv0h5pDvE17UF+ZvD5M2jVL8EGvoVOWOmgqhgDHmovoG8/ihXKczi4m
nBaG1w16wAmdYF2dLzGwEJ/bADK3in5mUn6YhInVhDaO6EtXYAQ77h2/nXacEPFgg9MP3f3I9m4d
ktPMJefmfWp2/PLzfmUy/+yuJ/ZElTd1Jwi4a8kuYMkBF1ZQxL4Q6igAKyicEeeFEyOAyaclHduj
jo+bhgk5pUATBAwAiWGJJeHW7wJhf0Q5AFK63H8+U9+XdR8WZ6Lae6MVBDnFMO+hrV+4hQmrDGYn
QhrcpH1kTkvBR5STIydZfFVBLMRpG519yf0QXti9XN5yS4APvePxGIpC9Pv7y/ny+UhnNzJf8191
I88u6UST/kZLOicmedOzjxP124vJudM6keuJFyldlGMPJmR33C4/3zczHz7FNv9zH35tNPHJKb/i
Iz5syrBHk0y3g0rCaalwgCXQlICYhEa78KEmW14FH9B4nwFS1YByDPwaoPvKyR7kDBzx9MYzDk/W
53c8d6anyN/f7kxLM0bElET+lzAiZrTRdfI+rNgvoI1mN8lExiZjoOl5yTeJSEEl5gHIC2sJGqCi
nPqW6wSBfOkZfH5nARDdgABIZLt7YBEdYBnPqM2nM5bJ7Jim0vT3MKaJfP0lD9M/1eZyF7yWWQWS
4297Wl47Mv7U8PL/NlVdPsfBc/on0pTvz82fssufzvVzjabRwWs1fe833TJ/H+0xJQPRvn/cH/Pc
lEH6nHzsiHl9x9eWmMJC+YtpiKKia4aJZpamAYune6/qv/5ZWBh/4Wn0BRr1yDoaZ3JwVpqVtf/X
P2t/ESW0wsSrFwtDAv4ei/63rpholwlMvm6iv4+I6j7I1kkPzM96YirX/mI/ieqFhi46kiabqr5Q
YO/o1zDAh4PvofG5FkqagR69gWSQXB71Gi3Qw6wkcawZvm1IcX7QMtEFxLnpu4cEfdY3C8/tZDQD
D0PQpoeSd+9HYMsiVVChayL6bEdgiewlQKCThP8oa0VqhYsaYOnWTxbE72LBTstCAhB30YVfQmEs
cpLEeqM4hl4F4AjTE7FnbrdINoNuyM9q36QtWZhDAkj+qPsgdpTLTGeV68qIGg5RBoq90PXR4zlo
8oM5GCB1H3IvU60w60snbYQOyIGg8kISymNdMPQEb9HeTUh0ncZGqb4YbdujpicbfcluNC3KV16l
NwJp0cu9oHWajtFJdYPRJLW3GBLLMKrYJEoWmiC4ULQxIlns66+dYaAXr9B1oy2WNdqwSX5vnlSv
dy9q03h37qKr7kolw+2Yhqc8lI3n38i93EukqJvEahQ5qWlrCC1QxpEL3prUKKFGy7ZEF+Y68WMq
94FrrHJP759LtBF+yFRV+xIEad7QNvR7jQqmlqOVtxQGDctNuc1YhD6+VBqEcmeOnXzMYs+96eQe
DT69Jo4Qmo5idBxN0NNNRMfi21SsXLCeyYqxL3yvFKhSG+ZjEIvtKa7lomSm1yZOnotSsEwTDSRC
fZjnpMnkZl22cZAQ2UwFCV2GigYhWVHSip1qCMZIA6WUc1qZnirAEVXKsyFVhU8KoU2f3dCQq60c
1oLGvNjDB3qdqV7CsGt9VvSpobAC9wqgs66OoPeqhGJgeiXkaOk2liqouxb/j71vW5KTR7Z+lXkB
JiSEJLiFOtBHu+223fYN4aNAAglxhqffq2pm9uep390deyL+ix2x7ya+GDeFJFIrV67MpewDo4XL
4Ze+oE4sCHepnmZP085KiWnorK1+EuWqp1orpY/rWjVttgkVYERkXQ5JKoZao/+jtk6kfT+1JttY
FPiU1FYUB3xHvYb3NMzCd7YnHYqyw8blTdk5uMotiuryq6VjUF3DhXf51cTREly1gUQFQMebbR5U
3bbBYRJ18rD6boCLHwvRuhAF3dNSD7W6plFN9JUouuL9MI2uwEDRhSzhhzhS3H/rEyf0zQrD6fe0
hUnyJxtxtuxkJQT8wHnQLrnvguL92Bg1ZGNgWZ2SqJYurWpft+8CsTWwg54DG8PbVMBDPS95qO6n
wg9zKiMKTUHU17I8WqqZvp3Deb6jKNljzjchsEbo1dD0sIN31OyTVm3D24IELcZ88RBdBZr0E7yq
I7HINRWujDDQqNfaHgav4QBrV03H60mhQJuTwAmMOWpshAyccqWyyajptnc1ujjamXNc/1SNdr/0
oSHYop716bTy6WEtivG9TohBMQRvM1zNXd0/wiKLw9ewGZIfdhYR2+nEBF/r2Zo3SUU0pBIN9gKL
qdnXSOrpy9yWJWRki5rvZThxnS1FuTzCE7pqMuJdg/JKIbcgbZWegl25uBb/O/Tt547RzWcw7BKf
C7eUaEHhfP1ah3XxREKmfnoauV/w1B4xBk7zDTOpRLtWeze4mRy9qBmGjCWyvOV128F/mBXmB0zL
LVYPdjpvaKjHEScJlpv3PqooqkMWPvCZDLb4G7c1g95ByRjiq76u9ZWK2fjgE2G2Y6JpQzLGK2+z
poLFNjigLoyzwLXtY7tsdbFvInZjhpluu2mSBsoBHnIo6LaqjvZDpSRM00sJu/ktqdF/4drmnoeu
7b7BArSDUaIqw2ifqFjC8lfKotn7yMjr2Yyd3Jelm4I9gltWIQTCVWDrui8zm/H/jaPOB9lKlqDa
r3y+M0I0Uap7BY/lkSuf2rgoYZGzFO0XE/fTl9HZhcC9rIODd+3X6lsxJeO4I5onKK3Nden3S9xM
cOm0IWvTVfvVH2NUodCd77T/FPbO/ZyE3X7YNSBvWMNOMUd3AhiyDiOc/KUPdDqqukAz11T14LlW
udjU0FbZtK56+ovPfCyzscFJ3EEVUz4Mycq/wFUN8wFjmBNIi4YMbzqYAutmPczrItC6Nq3TYzRU
mJg09iJ6H+IPTjlZOEySB+LGb9UoQgwhbILkWzUPrQUPV4YYilRt25oGcPZD2Uo0RYCZSz6+CqeC
QpC1CfNxGiTHjLatitSuxTV+B9NQVe/mrhnfhwELZVroSI3HiBXNkyjwfld9wpPc0HUoj0E5VTzr
gxnu7oOcNE+pmMrHYJ3Ip0kE+DoaCxiQVZso44dIjyQNmrV9p2xD+L7gtIS5+yQ47jjXtBgJnWwm
+UdV7P8Dpnwz/ewGgMm/wV+9/9thtD8AJ53934AlyYtYEmYiX+3Xf4OSp3/wLygp/h7FlFLYmMec
ccqRnfwTSgr6dxaHsEinLOQiZvwvKBn/nUccbpAcJl3hP1Hmf0NJ/INQEkLDGNbsIZQG/wMsyeMT
hfJvWJLgrpLAOjFNZMQuSVUeYQy5sVOZlcvUoJSZMGmzHpKvNusWUSSpVXr7Mm00+rC1JcU47jjR
GFS5+XJI52WY3s8wO0Q3ETXsS1/G1VsSdgWmMZY2eFzNxn7MG+DMrlf22pMCpty10vAECZZ5Sl3g
lxvWUvi3Kzapd66IQpkFJ9Q2jgO/pVEhMeRu6fjHxVT4bNvNwmcxrnHXZGCDIzgAGtrjB2+KvJ8V
ScBBF1o99WQc7quyqtiunws6HMig8EayMP0TEHUx7yLLGgwzXIj82kWjevBtMU1pOTLzU/XlBvbP
KbbhDU037vU8oNO06/uvHSkXdJt1jQKyFX0cHQNr5Y0PCw5PXND6+NLrBpdkF+Fhexq6GLMNZ6o+
D70a76ZBAbkVcbIiRKhmfSiphcOdKOf+uiFxMO6aZgredAgZGCorB63gGJwAdho50i1txoRPO+CD
pTjtS8Ov2o2EuVLIyu9nVUZbqvgiP1M+QOQQSdUGu6I3SXmFKMJhrnIOI8M5pKjqHF5815fH4RR1
WiENh8c9fw9gXrwLzqFp7hkwUlsP9F1wDl7+FMeic0ibz+FNMbl9gAW9hD8bKeMrcg6FWvoYg9+D
YkWIPIdLrCFCZ32KoqJbGIoHgg/f6DnMsnPIDUnD3yPhQCCOg3p6nE0tp5RGPYYDqhG+W7i3Ywxu
5NeVNZAMzGhvg2d90t5N54hfD8Cc2RJI+isOWNCkxfl+GD3FXTGd7w0yJ7hDtvN9MpzvFiQUrM3c
6crRY7T+YOdraBPk1+I28kZ0KzBQcb6yBlLg+mrPV5kxNa61MAoGbNnptivFDDDWhduKQvLpPpxO
N6O0Dpfk+o8Lc422vD5foxsu1O18tZLeAqnPsY6HNDzdvvp8EQtcyaELp+pAIzNEex9Lcc2HocYM
whUIJ93O13pzvuLF+bpfg6K+L84gYDvhgfEMDeKpbiJc4CfIAMRUQ44oxhCOAD2/AVhsMB+wBdKI
SMMwO/IMQPQp88uWarKYGq1Msx1dp6eHDnmcvpIRSeCfdIY08QndtGeg051BTzJRJ+6XIAQYqs64
iHrMvSVIV34MNO67m+6EodoznIrIspAjPcOsgW0w02s37EW6Tq79RRpb/jQndFbB5elrcIZsYSDE
Z1uPBJkdidrPdRkA3rkz1CPzSuBJqjkgoD/DwfWEDOMzSJxNON1P/4COGx2/8BOehDnhCoioy9NF
ekKcdtuCr3LknO3gyZv8GM7gVImlf0xKGg9XDOEPVXvdTe91Vc8POGOAt+sZ6nZbOdl9HSzCZ/Ga
AA4vTFQf44JUNkMCqOO08yRUh1GW6GO1LmzHmyFqE7jxkHZe7qeoWgCFZxnDhGGZxuFauATLEfnO
18i4aQlgEwY1pi3XWycenS8NK9Oh9ciXdpHWCHLF2Dg0Ekd0vAHwd+aet30l913Zk2o3DUaud3ou
FSb4N4p8C7QMCZKmsoiPdb2JMNsqQvWOi2FZ3ngeO5171hJz63jn7G4VLX871sE6PLitJ8gYejSY
7grU5OS7iAZleN2VqyPXga+W4robGy6KFOwcHcM0mvwqllQ2tgrSpKMVGoPXkXyQ2yy63bqtQZDZ
SM4kK1WA812WzI73YazW7iN6Uob6p6nNUqZJJOL5ILCvbRb7OF6PRo0togQslD/FZRO/7XEWAQ1D
/Ptds4T0m+Iu+Nbgu9cwRG9bTEVg1Ux2NG6Gxxlrs+3qyNvkAEdAuRyCqBIYpryW5T0nZr7u4d37
VOmmgNn8lui7jZKEHgsQD0hS1zjw2Ty79rsa1Pad96Z747zRX6CtRH4JY6ZPBT7o70j7SuiYhmTB
DFSxSkxVNZv8Ied5/MC4ciTF5wYGAUbB8G4fpwKys5boGPNX+yLu09BE8Sc2LYm7EV0g+2zYmmHZ
+6FD63fsN6Tu/gTB561kaSEc4HkSRmzb6XVzGLWakAWiqUjo20pWwJ7CRmsOSzf+0c1zjbbxZVw/
hG2NszeZWqm09yqaUjbPIIiqgYXhwYBpgKaLxFhA323KX9NKLQaAvzCY5jCF4A9MuUjMxi78+JEI
EAVZIKOoSDkdK53WW0zBNsxMf6jk3MfZKhPv04ElBFmURGaf6qQwt1vS4H0Qj8U+4GrDMatc+CUc
oxbSekr9hOvf1OjfbhL+RSje/JIqKWDpUIu2OwQj05+tc8tHHmo+pm1BxLchbodHECMhbtBowRSC
OuwT3OLL0H+XLkiupiHpf8TVat4mfnQ6m6MptLuO9wmGp5e8flhtBUrqiNs2seTGNm3xcdSFB8Wj
Bj+CTwiSX8Y166+JqOQXjVqC6NRE9xXbBErFpuvfcBs0eVus7q5vluEJuXxd7hgd3GPVc2/SbdXE
p2NEw6uqoq3MwSYxtJ8XcXdbD0xVKThNNuwlsSG6bLZ6yItCsnFPt7CBA2K8Biholoz8EPOyrbul
LSOXr1yeSCGt6iuyTAmGXegwfET+GT1ap1VyCFftwC0QXZAsUC0w16Ljx6EvrMiqxECUIFsbuIzN
DXkicHV9Sogd2F6JzlSp7RlmOFPGt3twpnTc9ePYX1WiiqO0amt9P0aqnu6bRs+Y7awb9QE3CjFX
yPPpRyl9iGG/Sw97u170dboEZIh2axmHas/kuKIrabF1sLe2Ex8GBoLruAE5PXWyhAUnY6V53DQU
EFrMmN4wkYBAKKEMTNAQ1r8OSTT9aEajfgDNrt/qUbsv8WY2RKHhtHWs2kL8SomtzvDNyy6lbdvj
MxfF8LaSRfmhX+q4yNQIOJbOciUkKwJjHmc9FmYHLYn4vI56u7Gq4v7A2Zwk160cqEi7uRjoVV8V
GBtPtKIffTO5typZXZO7tl5+0JCW/Q4cc3tDi3FGw3tk6ZR1aixdWhZeXg2jnqAgoxpD8rdN1zvW
a3G9WdWgyapiDHlr2Uu0Vw29waUZTgRTT1RbHGM2ITZuIbL+jXAOmq9dBpsqt9AnYIQGwgwHkLiL
fdJ/KgcRYPpxMU6wV1adkWk/JM2SsqoKdJ4UfQWlR1SEcme7LXm32m1VaRTL+THSvvzkWNJifEdj
C/C0Niw/2WCdf8ZS15iiYgCdUkv5iKlJLqhuTNSUD+OJAARFOMvHptUUGtG6UPdVF3dlSkm7Iq22
y4LR9vWCfx23ZXK/SVqxvcZnZtkYPDEbSJbrgG0YITPO9jqYjS+zia/8yngRfdCTbhFguxV/wPG+
eDOxEL9htkXSgYyiKkxBcTDMcx1Lov4vIf4J1tP+nt+eRlE9X1u56uuvPbL8ekKJpb/8d/9Ki+Xf
kfgyEpMoihhS378qLKe0GHrxU6kExZQkpH+lxQGnqLHQOIqjKJFEEoZE+595ccDDvycU5ZCE4U/G
YQTxzv8gMb6o5wYhNOuRwAylC71NV401UL6pc7PwN0u5geiKNoSmrbpbFZFvE9KPd0kc2/cSadhT
ZUA2O1Cyh6YF4bcWywqAtiZHgtrMfiIF/Wi6yb8iRDqtwW9Z+1+/7kKAVKJVZ0LSafKalc1NGK3t
rVk6yHBQxLoLrSky0iV875UkKZ3W+j2Q9YcpQHUkJMrX6VrwKcP7qB0hdXgowsrvmOvp8dRBtq95
yN79tvcoOazK2b/Z32Yo/3t70V+/FDv1u3QDvJkAM29MPhY0zlg3ojYVtE3qpCm/kzoqbyDlcvtp
K02d8iKqdoPv3e1/+PQLtRqL+yKZys7kxIf8gOx43gWV4vvYczS6lkOT94jDWTnP8Kui83QjfFG9
Upj+d2blv9+cnPbut+qcs7hYoiQ0OYK1ht5ITNWDUq6/CnjPMz4n5F3FqhUlKSn/GX6+Pzfy9FR/
/4vN+euZF0KZKXEkDMBC560Zm8PcjCJ1sa3vXEF+vLKkz73WRUk7jkTQEFjH5xNV5c3W+nK/GOse
G1HNud4K9DhE8MhO1AprjraxebNNqEqq7d7U8y7hwbJLIrvcJab/ZhGnD66CyxwNaPHKpl+ohv5a
hAshQBDUzvZi1nlo9AKqvdJ7Ebv+UMcsyZFh2uuZ1+ZaJUkDJkjAKDiM9F5Rn+zdSJCmFwrpXFfL
I0OqcU1mGt632wiGyrfrFemTMTNe9mmzrMMrY2Sf27dLPUU/V0Mdc5tvBUpfOuF+tyx6OtpWvn95
384uzX86Goi0vx/HsTSqjvTs8noi9XUpGZpabBzkqGQsN1PjwWJ0lTsGqFLtNkhI4ZTrm2twgVNK
lpE+xF217suu5G+c8U0KVtp8GqyKctWWYy71isJnSG1WICc4Mg64tixuOvKSokG0H+ne1Gvmo3DZ
N6j7HqZhszfRNPqrpV00SlB45a6ny02kIvi3GIeZVwoMKmyo70I1xodZdezNy2vx3GpfxHa98k2L
SLgcOR26W9oKnjcoWKTAHfLw8iPoM3GPXERo30lU7tcFyy01zJprT3YTYjVq0eN9q5pPc9F9jobS
7mYmfRo3bH1lo+npCX/a6IuI2wbFKKMOmN+ggRlmXFxjlNKMhpaPRJXTz2aKMZgt1rWE36NcTZSN
LU2OfTIgW/Ri4STfBqQj6SsL8dzPuQjB7RK3bnMci9027HbezAQjqL5q8hU5CdBidG1jVe89Zwx2
kw5WktSYrO79kk9RM7z2M05v//+uCrvsnZssx+dOqMtVolD3DsGommntALWLDx4wcFdZ8MArGQIo
HHy837okPsbxNr5yG5yCz5+efxGZ0RMXBZMO6jyeJ5lREmBygqv9jSUxpiiEQu1fXu8/n22WXITn
Yo3xZU1xnU96aY79KiC+KhK/I9Q/vvyE01/605tchNeuTpKtaBOMh0BusitCynfaBAl2kI5Xnmm6
1+FKP738MMhknnncZWhc9GiZjG0eC7L+kDxCGcxLuV4LvgXJoeeL7VODmQQSGqa6vqkVifVuGIsF
WX+U1EMWD2LZG7AC4iroIWMUM1anGgqR1VNs7pa6EyaleiXfUQcvvvqmQAJLShAIZu3HzyWZQOmX
gzvwUZAuQww0Zco5gmkK6htOKKstE3MURSXfknjsdOaSgoL/i+VE0nUJ7/pxWu9ZUYewbq3H5Kpe
+xj4o6LBtq+bQsYpsZCL7gQg2lHYcINnJmPj2yBs0Wg/SyvfKB43K5iYUt9UyVijtU00liPxDoNP
a9SZX0kcNMt+wAyA5nb1i/rMgStuqlEv8f2UWLrnZyoGzKhK0hZKjiQd9axFlpTSwzWqtbDtXJwa
jmHpxCNDmoyKsnXbr6DQwfdZV8k+LFDmzP1q2YOPN+VgEBpEt50WyeOKiiXdo1BTtXjoamFLMzXI
q2s3dk88KWbQfSVeD5RSsnX7JmYdv103TAcJUOzuQ1fmI6uva7IFqC0tFW3SQXg5QYA06q+asOWR
VY15YyDruPK2Ho5cocySDh3Hztcg7+N0qttyTUMRzVXer32FGYhh0s1Y6IkfN2PpkyAnanluMYQz
m6kwb4SWSXBdDrz/6QSvf826TW46L1uQOW1v9wAJbk9jPqHHooJdcebtUExZwSHSyGi3xI9NvGGX
qZnrd7axFrNI2zB2qagauHptlUNZu4/MnHqWmDaVE22e5qayRbqieEL3UWssmv5DBVYoWUr2pFcx
5Sw23Qdttf5KUXD/3kSB7pHWu9V+8AMR31H+2YIDMheonsAPLOpBVMz6jLaBQ4laxwCcoQnduwgq
ro8qdFZlqHYYkkPU49sMfBM5FLWx0ZWf+vDKBCoYD9Xcwf2x6YUFtnHVbc/XhKUsmEwHFqeaih1I
V6zMUpLxIRosMIMFCz9ncdWH76GDCTEmcwijBDSsRX275WLXgDNPRZckNyCPx51mW7GntJihLOga
uos1sqe0QG3xM0r03mdlsgmbhcUyvPctx2xFDnpeH8jYDiiPROUxWubRZ1GZDA+K4lyDZ4xx2OtB
/eKlbSGB4fMCD1qq+b5zRvFUjpvPgwSStqX3rX4zg5p5P5TL+NRB/jLsA+FwDnF01I4vDLe1IEw/
9FCYwLq4Eck3h2/Np7Lu5PtibO0v0P3ie6wmOuzKdeI//QqOP6N+7MJs8uP0QQd9qFMhZfJtmPqh
zHjP7E+nInCerq91qsjKRvDNyxKBNYtW6MfoaL96lEjuR9SJP63LOB7CoBsfRVe1fdoXil0NsSta
VPSDgmaQy93HfbxXSyswJGIcq1+L4u1eNzFP45K31wrNTI8DKP4Oo1Yb/1XiOEEt1pDO5yEkMgcz
lwxWaS5mn6d+XMq9Ve4a9F555Yeio9mgqW/zeKlBXqlVL/kAMVKYFahAfjNJ1w752oNY3odKB7dF
v819iqDQvCt8vSBqDu1nQuXaXBOQr3fVyLYrP5aDTFkr3ceo19j4EWK/W+o3M+xN5w+Qmc0dznlR
3VOPzxcb6XPu50WkM3fVmCVm0ymt5bZbm6pGoBjWKp/WCH1H3ZIkP7kjFZQy9Uy+N6qGLhEJJTdX
NlnGbx6Q1R7iFsEzbSVVTSaioL5bEzegVCc6gRHDQ4vigIWCqmgVKnEz5GmfSTI0XyeIkXha9yFr
0qTxVZsKY3Ce+2kqYC/WIGZmlU/AXpGy5LfJEuE7fPkKfOZGP1fuf8sjh5U6uXTslBvo8ID5WxZH
wEw7M1PyCjo65QB/uNLjC9DQrskGAZdySAbAuTHU2na9Gej1yy/wDPSJLwBDXKDo0Uhhc+95l8kk
eXRdk9z09YyBxauaX1mnP3MiLL4ACnaaY+sptXm5tPADHch8X6vgTrXrdtsEHBh4pV0mRo6Nn4rw
laU7W7L/ae0u8iq7NAs4XOvypiD+o4krvBBUOYjXQR2hZAQd44nS1ApQYEaxPe3qwoFNR0G1ywof
mNuh7vo1LYrK/LKxcx/BUvcxhiZPXXDUbjKgns4wI1hxSW62XqYbxr07rm0zv0UT8/QkISrFIOvO
kqswBMWwQxW+xFydAh/hkZgeN5YMoB+A8G3tHqhpW4UKSDfwE208PVTFaD7atQFZFFnvtlc25LmD
y3Dafju4fmYjH9sOyH9Y+wO3TF3VhUCpfmPF7uWj9dzBPYHG3x6xjJho5hvncmHQ9DgPK8uVXtf8
5b9+nqT5p729SKVQGHDJJkObL42r99QacoySk2KVqzWLjOvf17yeD6gfuBSETgQZIhPXYwfQnbgK
XmGUw6aPjzTVkYN0GvDtEG26+thOkh6DcGh2S91XuT5pxxB7AA9RELz2Udzfk05Hr5zRZz7AywE1
3VLJzsc9yrhrmC06gBexxadQBtUPjFSUrzzlme2+HNyj5FYFyrcmxxDf6Fb1y7TrGsDvWQBkvrwh
9Lks7mK/oeMWATSYdY5KU3no5jLKatTWAMEdxRxlXD/ZwvX61lpw/O3o4HYbb/pIVFj8fOUnnE7v
H87E5bAn2QZDMoFCyYNxcFco5K1H6KXLt9QM1YNXENKOYBw/WGpH5N6M32nf8IfNG5+tPY5mW9TN
8eXf8lwmdpFa205VBdSJJg8Am1EOJSaD5G+Glt0FGW2c3stknf4j0oTFF3Qm6Bpp9IA7YowZIpxQ
cGpkLtizrnDvXn6f57Y3vnihBWLxooLXXq7HWd+Sjfcp10G10xh9d6i2le57heaGRSf9lUcieqwL
v9xCphnuX/4Fz9whZ7ON3+KJLHnXmNhXOUcV9o2eouJumVv9FHiMrl9nqKcrxRS23sIWdFPr4eXH
hs/spLxgB1a51hNmb1V5obX/oRl0ZofKohJZyrm9HVkjeMoVKurp5Jv5w8Cj/usAwsLjkEMHehSt
QSVwS3oJx+NtafYLnStYwkZThf9QTP4juL8OI1IEn1aosmv1CAkJtGukrB0MUMtJfA4GXCz1LB2S
HChRgdAiCM5efsHn1vUCYNio1Q7otczLcQlPQuUTVQw12R5dKT38ZD3OcYoqqEI3Linsj7LXTr1y
RzwTl+QF/NigWRkE21SeWNF8FmpZ9+ilWHa61e3dy6/3DNvHzp6Ov52b0VpAHI9ngIxgh9UI81Ab
GYAeBzdqqIDqPmZQ30Xtr3GMup1YtH3/8rMvuon/RXczeQFAQIXE6+qH4FhVpb3u24BlxMXb51Vy
dtcCEO05a5MtC3C4gWtDtYAMmhqbslDwb2RA3Qj6ZurVjs1Vcm8h0WfQPKwwBedzAyGMVTlrIEXI
Flx+3wyJm6eoKttjMpJyyIKwQUHJIxnsdlW0LgokRbu+8YNIhv8szskLIJEMM6pZtdE5JPsKSs+t
PbT9sN0yCOwyXRn95Et0X7y8nn+ub7DzLN/ftlLQmbUubqvchNtPxoaHbaM9skN9XwcTPfbxXH+J
lHzN9/O5mCcvMAYRGsqLGCUqO5a3NB7HB+LQCtCWcZHKsGoPY18mhzoxX4tNBk8JNyQd8a2+ffl1
n/s6LkKuoUXdbos2edTjjGjl5L5CPfEQNnX1SkHmmUecWuV+B2kdSi7xMtkyRyluvCqqkEAJV7mb
WkBJ9PJbPBM/xUX83GJrmnYMVD6gXwCyAj/tkWyY27aj7dXiJxgY0yj4/vLDnnufy2CWJDGIkVjl
SM37LJ6JuEpAOGczRMT7lx/xDGITFzGrlHbZ0Dlg8gZ83lu6Qd8YWwa59IBekWKASuPl55w76P+A
Zs5DdX877cng+RJAxpXTQtgb3a4sQ19gkEaLje8slI13Y9yba+io31BkEG+laJq9pK79ONqQfnVz
gx6lkv60AMKpdRByxAN5VLO2+ZSKoGhzNHz0aanMp62qMOYZbVInDgITIbhe0g0JwsE3mI3mGhB+
bcP3EwZtglaazJuV8u+Q1q0gEKoBGDlI8gli7JTIEgIpB3y5iLJ5sNjefWE6oB09mxsz9l3W96HY
baL4IofKHyRS/FcO2nOfq7iItkPdQvsGAWcexO2p9w7qqXQdOni21E7sfI2qQdmFJO+CuThMvg4+
q96j+aOpyStZyXNn/SIaukk0ycaoyvtGqi+h3Oz7LYQ2NBwJJH6BAevRuWj6+fIJCU9/9k8n5AJy
Sz8FbliNyutBkjsperdnhd3ytu+6q3kJoRoXPSxyWB/uIjk1abWAcm3CKUqLShQZqvsfkjJIsh7y
t2zkHTlE8xLt+ybavgiUWk4lQqhNwzrcIVnEAJnVuVc+o+eW6iK2JlPSBxA6qlwuS79nIfoLEIjW
+63hn4bKVA9bDf7o5YV69mRcRNIVijbdtF7lYYOMMWJrfyT1sH6T6Cu6gch+up6E6W/Kuizfz6Zx
2Vbqfuer6rW3PR3BP+zUqY/k9zirTQK1FhoccnlqwlwrCMqbSr02Aeg5jMMvYqzvu2QKFcCAQmtf
uoVoH3X/xd559UhuZFn4rwz2eSkwaCMeZoENuvSZ5c0LUa7pveev38NUS8piV2VCeltggMFII01n
MILBMPee892xKy19xC7Meghdc6GXLCkZw2WpFjoU+6J24YD1zZKrzpZckYxB3uaIh4hqDElD06em
GIWB2aVSaZx/f98suZNB53T0ENMLFciP/YU+DNKj7Er9FkbatwrOT1iNJeVSOO8bZRFwmJ8bokMK
SZGm+wvosAFSZv1wJXdjsu7KujalzJUcqsaiDX8MSJVhH1xB5ylY0FIidqTlIbJESJ3wqhcGq/V0
eQVRf2pWuub+w7GerXCy58n1AEf4Ii7T8MqVEG2HtBRFuWFruj8/1t+9ztkSFgw0g1i7CRa1HzGn
FprW8EWq7pVGUS/sbNOs/OpjmC1bVReLvQ754qKuwmqldwQ6HCGCzlVNmAMNMYjeHmkspOTyCy1+
16nZYiMkcjHmtA4WeH21ofVStMKUrWCozZMLJynyXa9ma4zc116rxAz3U13wbxHhTpyWldIhLktU
bPIE2RyKrL1Bu8USSXYgRHsQwVSPjnapQwgPfFhkqXqvwAXYxzA/aSihF2PelWV/KQ77zYd0pNie
HCkaBjcycm8B4rCwGrFOjYwh1Ac705BE0wPYaM5Pou/ama1HrlYIku5h/S7JoCKZngzrMWPE9nGZ
NvxkiC9s+d+81yND6aQ/DHy1LC/UADHGZlzGbY9Say4TrLKDCeN8V75ZuZXZ2pMh2VqTEeKEtu1c
a4RieVsX6WCd//XvOjD985MOwC3aw/TF0kWpBRpUuxSuUHhoTCjF2T9sYrZmRLD3yE0M/VKYwoOr
SlTfVfm4pxrrFv+sE7MlA5rpBiiFGJ3wGd3nR2ZEVo6Htk0uvYXvJtRsyRB88CGYwpKFV7j1veuK
KG3ZR2SpiRUMC7FbL8935ZtTydxqiUcv+yaSwwV0ljdale+8sILnOhNiE6UJYcxS6IV59d2bny0X
o4aNpRtwjVBSRK2lNBjhsABPgYg+u9DEd/qMo97sZHbVnpTCV9GGizCEjq8TYPkR+0AwwjaVnK6r
aqOYMmIS8hRWEBE4IokCh1BCQevT6cVz+Tcvbw5vpL6KsECKa7SfFXnPO0bryiAqIc8uvPCwg8Kv
tWwlFwpwv2xekiojz2pT5ZnRNor8Vg9Ct2KRmnIlwp0D0rgY1wjqEWRizr/1WY2LP+M0xwTSyUBB
+q7ieg/NrtyAIhuO4s2gNJBGhL0tlVFp1T2i2ZAeQtSrZdSo5IEZSNM3NvOajisxvOyQbg27IMZr
7GIlRTJdLx4aj1CnViWft4nbW9BejmbidijL4oVgMUf+uuyqTdEmFc8qmB7gxOAikrGbdvC0B1jG
gZj05MhuvHKNN1g4LUwsphJ40q4XK5OUl9aIb/auI7/ppP9xXoRSTjBRIK+QliHpcU9hIXS3YonL
4ij9EMYcd/eyZBcWbmVGQv5ryGcrH5SaYNvALbroRiZC8NxkdB0UiZjxGIew0ezFxnNUGmvMyF0h
2ZIgaxvkRZAotMBiCExcH6H4ocjIl0aAnZZwHX4aeL3CMeUlsDwrpIhaQ1KBBSk9D9GoFGMLA03c
PSfxIOu8zQTXqUFGWMIZJUFYgWTuu9+6JciC2LUPKugpewQM5RvQIfpDU2jquzuWOYrnQHe60amr
vNZVoG07ZPrBJKwrkA1CWXL3sLKpmdkKrLuGCUdrTS/XssYWvDckolMQfwZX2qU1CSCvSSKkeaQx
WemgKYQmA0TH46qMUCDsLFCpB0h09RYJIvA6B6rHi2bskb8SAK6ITQZPt265lQxrCTgwyYeGYI7Z
66qgm0EvV09lKwYvtKYQUwpFyZDyEVVxwKON7otImv4+E5PrGubmlTogE1gRts+9Flz1cZBgIyn9
JjfaQROQvKl0aZN1qQjYqujDeoZqM5A8oH/BexPHZANTt6samty4jQkdUmlrRea/SHpZIQPnhpDr
qUECd6acKuRRrQtpFftpAcAFrQoHblKEK+Cql0Fq77oSePHcRRUpAd0JuibTDYrtyz8kWBEIHFdN
iNJFctp/ZGJet9dQTxbXcKi1UCNQFqOCia666hImom6TEs1tOHLNiYAAqFd2u5oJ8Xual+pjDPtx
zwUt0lEOdFTCexoGIpxEkh89dIGv6kbf0d41m7Gjd3VWozBuO3r5a9gM+EbGKB4zyBSHdglLltxw
ESoFA1qPQrIhfWowl0dJQ3YC6oaYYyZ2jwMhmbcKSEvvcskNfgiQlAVOWgHoZOpJ5S5gBAqBlChT
yB2UAfIWrsCPBxkJVd2Ya17dKE4cDd0trhoptGFNUKDIUx+oI6TBsM45UacEHOYjWbLy0FMUQ/X1
YNuBSUNwRevEK5jQR90AJYbyQGL+nScT/B8oSeGLEPNelJftOIoERWS8OLWyhEEVB0tQ+hrUCqyz
fVOz505ntkuROTfyPh0OMMuDEQK/te7A5CTKhhcosCxqVQtYJ4mrTRfnQ2QjnFU8DW3gvcCbGthC
G4dT+AqoF0mrRLZqkaYE15fqePQO2Y9VB05LawBD5V01cMrTBc51yChSGCxjqylzvFAs28orC/3m
TnDh2uP4FPRVKJG+N6IUdjQOdlcI0JbaPLpN0a6RaQCkQKIlyDTI0rEbL6iECEJbpEGQ0WJleI0Q
c+akoaC+tdqQm5gLMKo3bgIUVR0VwV2Tuvp71qgRdusw6TEkrKo8K6jTDPLoAloDu2b56GG5dvOt
1/VBZMtCXF15aorqXhQBD9UA6MPFOkVLGLFreBzA6PNHFRqVpotuwVyAyA5hm+QOWmhB4X3k01dK
MlwxI00pRngUJt1TpSrqfqSTej+LAD8yQ/jmHIgQS0CumKuOdoEo4i5O+gjFqrFsgMnLRoL1JW8F
2EriCjK9Jh4Ea5CFnJixDLuAlY20thWAIG7hlYHOuxX1zQTNpLbPkvq9bYmKQgtER1GCgIkQipAO
MgoFfCM+KlJMuRRiNrC6RYBcrrttq1Q0APUnBxmgd70F2BOhtGqaMQcdp+sgx8z9Mn5nrO3gB+5I
Y1eINj4xpRSxXkX1gBEq2pYuZQW6M55UKnqA6duu+zHyKIfoSd2LIqUebMt1t0zkPgSfgAXqFb76
AtJMnxWhkWAmA1Tj0c7IxrQpHQ/h+1dVbbc0Ke49UJtKOI4pW/eS4H0k+POYCRBJcQ0AiL2S6PIb
cDrwSMC8loM7pUnq0oOuXrdlH4uTxcYAme0UdLmrvK+iwM7EKdzZxxN2ocBOyv0cvmGccWokDKo0
GmBQDGEaHRJ4ZjnCMuKjO3RSvKgTd18Esr5P5JbcBhmyuGMkwnZYSLmGqRjGDOlBRH1caNpSZRND
r4OJnnfuoRdjFdXG6pw86RlrMkutIOGCRq3YV65Ub/tguIMQdMqWsjC9FSKUFoJe1a/eQVbKYJaF
YA6OvyZKnmMW4+GyIBqIEbpKuUJoEc5GgilrDnkmdHBEU1EwpTpqrqH06679kPXPYMNVg0NrWZAs
LVLL2oiLoBtw6IwZ6mm4ggiBSwZGUYoh4C2L09c+KNvbMUuTXS7HNZA4ojfmKN7cFYHZCy7sjxom
zkLMqgEA7ijrPEPUe78xggA+SyeHG+3Nx7f7hBNBKfEEKbwc8kVA7IAq8EpUfEqLKEWhc5fVyLPq
7lJpUkT5kClvNtALqBwCOdS9T1EQHULATdCW4GAA4lRd/zdrMTFwXEBV7DRMHiAnwaP5Qpo/nD97
fnc4noUmqNePyoT9Wbg016+YBjIexW3AkNgIBXepKxcuad/cbI41pk6OeJEnAl0GYKLjs+HAFClz
IlY1XNdUVAJUI2f0IIv8R12al9RMaNuQMpNcRwRoajNAQmVgUexsiYpQ1kMteqmmwtdxpHnJ0dDF
BtOgmqITUqzzJCBvShdXe4Zlf5l4LuqzU2zSbdSwCzGeb+5sR4nAyRhi1+lRTx0NYivPryJo038g
NqAt9Th4Oz9030VypVm4oROVyge8kjl6i0hiKsuimSV+ZGsBqV7BVoT6r25jM0+qchFAAWvWcda/
Xmj8m1jHUWt10j8RwmVNQOTTaUl366kEcJHWhwEo6mRD8sTWBKojsAQPy4KEDW0ZF5247oqOWrkS
pbA/Az8Zie3L+cf55lIizQIX/SjlSd6iJKXYZdixwcmyyzGtdizwMwdaWiCNxaCxPZzvLrT4zbd4
zLOc9B8njjrSpAjmEiGM7iV4q0w56XFcw1q/hIag/2fzaF6ptYmIwHpX8RYqNOGgIvgMB/6htnEe
v5R1nfHw/7pfzYIyDfyGvuxjXSllmZlZH0+EHsT7AI/y3rCuhDwD/gVWv2K0stT1nhoNMr2wF0Mu
gZCziiUcNwE28JyxA8ciqZiLqkxNYOPuBIuYxw6ZEsdXUZ29lSoL7PPv/LsIvDwL9PiZ66VNjPDz
6I611UGkZSRt1Nm/u0LHWj+UsvbW00LexIOiLliASLEUiAo+CcoOMmH9Dnqd0qhdhd0ovqpygCTI
hRXnuwVg9nQk64DqkjqAk2sltXywCbe4RLVmLgXR1fkR+K6J2X4AmmAelSDROSDXIdTItD1s9pDL
u+Mlpd53LcwiT1WYEFlAptTRqHBXh7J8CGOSQhA3iBeiaN98R0dr9Ml3hLIXMRLEmN96UEhWR6tk
nfUZsWGBzhzS0P7CRvPNnnYMxZ+045ayUuV+Lzhe5D8iYrMUCBgWNPHfiyAD1Vqr9QsKu2NE+Yuc
xXG+njSllXEpwuDjL9wG9uQCoNeDzsp2j7SqBrZIpS1krYHSvQrTLQyXspGVHrEk3wcEAwemexaz
H0lX4pwe1NGmdXtyHyadDEOb3JkSQgAW9aD5VTJhwBZZJxb8FZolxYF2kOs+t8HAAMgFSRiIs1J9
2QkhpvigJJaAlLtdkAFWGCbFe28kgSPrebR1dU02qmboNi3wpZavi8kyiSNoIeIAJ0lY5q20CxMr
gu3F1BsIjBF2qSGdq4ZL8cdpzn41aLPNrPDiEGqxWACdM62WBHcrCwuRb8KxC/yqq4RmSge4yqNI
WFVBLV77wPSZMfX9CxOEfLOjkekbOHltkeQVQN0lrtN2FZNNCibLHilxueQlnFmODoCuZFIwuwiE
dWDHtVKbQAGmNQ7N8ha35iEiZheq6o6FSMZceKzvnmq2s8m+V9WK0PmLMi6IA9xSfgXZomQeV5D/
gB//9ZHWQT0s3//9X5Ni8HvOhdO8TODHf9nlS/r2UeEU8PlP/kG6IL9pU/1DHWQqXdcBp/gTAKkq
v2mipFHQF1WNTRSMP1ni6m+6ruoy01CuG7IicVoqfoIupN8ImOQEeHJAyERkUv4WTBykyU/fj6oR
XSeqBGgVGgFRcr4pFjWRoiLtQHXy3DZaNsIo1cag0BwoliqCmmOQShE0ulgF+LALiu5JLn2lgeg+
ykzqtu5oZP3Q4Usbiwz6NcT8UBUN2WQEWAei2LKso/RhWGPZqVWgizOwqKECKQfKeBBpQmfkjae9
+AMBqbgufW9fVkIW2DLgySDF5MgSG66U+ygTSSDJM5thFJZZV1ZwPlbJfZtDUsZDN6/Vxai7Sm+A
uZ0VsLM1LlT7A0jTThk2YwTKje/2N01PtFVXtVWPGxornzAZIGYkIdWuiqyXrzQvalGwfsjC90gY
iutIZNETI17bAabqF4+eVOsNsvDw9O70tOsX2LXh1Qz9YvhIJGAYsOxk+huo2v5j3Yz0WpXjZDAR
/h2ljeISqDSDMR1dI0N85Q66oTaCo0AAH451QgIwkKslMGzXGr2v4pEUpisomm9R0sq3bZpMDjdd
R2AFIukGJNqkhSW01voAVTkGQUNsVZU0MDgTz0PMjEUJSk0moD1NYcIeYdywEYptVPmT6qqMxhL3
0hJSYeYD6AUUaPEuIYQLAfEghwVSxwMteR3GMii7bikNFvSk2S5puhL1QcKqalaIx/WI8uQxYswB
7H2InYxN0YHprAmq40K1uE/ztsLrlLQkN7F7hz4EMGn97rNeKjfAMwnuEgCr8hEAP/qSoijWu+Yj
ZgkbnTbcK6HgPcRiBwcbaPUTsTNXNDgR6yJCvBVBFyCQ8q6qgJ8GSnWr6IXy4aVFmuyjolKQFA4E
wkSkSPrwrgaNWjFrJEVjMItk5ESkBmPLUy2ItsTX4J0MmK7IdhXnjXato9JFzkVBE5dMVyHKSHsd
xALNR17fjPXC828BLqZhiyjk0PW8yPGdgUPU5I9lKgKW7JVe/yplk6BzaPsA7pxgKB9BXCBmf8SI
l4lGrzI/yARbbsc4uSI1IEwwx2WdsFRipftR1i4LVnEV+uBZlQOiqiCly/o6OWLMk4HUrglVMvDm
4xF1niYJ8EolvLKwBIx9qnH1iEYHuBCY9FZPXaTlKkDF4RWdUOrw8gYT1cv/KI6o9RSoFAInrQgE
O872XYJ3Be53PzHa6yOuXYa7DrMJZbAGMzgi3fMj3h2hWqDegyP2XWhBgBeiCQZPwkmTxI6QeK31
0xf9iI7vFFDkcfMDUN4/wuXhyANoPm2YUmzBwMKlQAJkjZiCJ/qQhk2M+q7sMxQcmMj1RMrFYNEL
aeL0oQrakz9R7sescB/zI/q+jGu6S45AfKx89W18xOQDChjdeh6oNBzeWf3BS0R2ndexdBAnyj48
qqhI7mlNZuJx/MbUFZaBTpEknYZkZpM1+GgL7RkrZPCAhEz/4qoDpUvKAKU2sFIDjyEj3DQY7lQD
oDuWA9A6Cd+ml4bdYYhzIvMEGHoFSZooSrlYgmOEegbwSWOKdkDFUilqeiMIU33hQQg6cH8Qqn4V
uw1kj7RrXMz6FmcKC95m4Nr/s6nP4VWTxgKb+s+DjvlSv1jHDf+q+SiH64+qies/sFF/51/+3Pxv
h/zj3//1ljUpvsbrX8hZqNsBYDOdtnUCvYWsTo7L748YE0rrX7us/JHF0enx4suf+f28gQDjb4xp
CqqDHLlaUxb6d9708d/A58EQtgcNSpn+zc/KJYJE8YcUCXRoKmpYpaagwR9cLYn9RmRNVVAcUWU4
s/4t3vTnwwbOK9rxl0DvwuVaQemSz0fmmHpU6VyQ45rVACAUrx7HC/L9WXDr1yZmasiayHVJQKd+
MOmd99I+xvsWnADUpUOVk5OXcfj9jnHKtvp8x/2lpblrKdb1LGIULWVWuTjEly4201X5r4vNz59n
0nQwxBqlzklkCFWkEapB+g8TyIA3u/HBtcXbfHcpHHIMmZ5raHZjUEhPwxyCMdSlMGTfSkau28h4
s1ffXgICulJX9Spfuwe4+HmzHMxyJ1uDzyEksqOlZmZ2wmxySQF/vD2de6rZ7SoOUU4BMl3/oaQA
0xjRws4+mNXYCNyY5Ut/3z7DQ6+RS6P+OSD466hPM/jkUueXrqQUOpoVV8Qsb/vluAE4Vnio7to1
Wbm8OlStARZ/ulrpt+fn05dd1qkyVSGlqqbNlSIwmwFPFNb+A3mDAwtHr+w5M5on6nPlFlVLlD0O
0hLKNfDo9XzLn2Mcv3f6tOHZZ8mkEmd8JNoeusECk4yUfLx/yxbnG5kphX5tZfZlVnLr43TV+g84
puoBByag4MhEAiOKBuGkbcCaFQxwOs63e7zBzGeSjqLPEiovMU06PtfJK20DnNJSwvwHRDTKtKpt
zwO9AKl8lOZWgUNBDhwlOHTtKlHDiQq7lAHZ40mp1WudCDFwmzouIm1TGoC/Z9uYKDuGsIIZ9fpN
KJTPqMtyHyUUFdwRDMBhsHeQ6/mRDZD66hmMeaQVAruXJTNKqwfwwSsgW/NLLrdZFOKP0f2rl7OY
bArL4NCLYHBKjrCvD962vwabYufx9n54JU/IbV2IUx4XoHPjOls30hDahFYa/Qf5Bso1WEBgH0Hd
bKTN94Jv0Ed60Ws//eK5Fmdrgot0T1sWxH/A/e6lWLjWQI2p6ny8AXOuQg7Oag9THW/4IIEiMUC5
QOqcUUCNF1DD4HKCyjlOvKwWsYP/He2RX1y71vnp9tUCojNCNQCFZVU6vqeT2TbSVsT1Bs9YbsY1
2yVm+Hy+gaMJaD4KFGlwouIupomK9HmJGuqskJUyCB6ASTY0p2z5NrrOrksQy1GyGCV4LFB7eHFH
n8a1bw77+gEpbSjJn+v10GxramvL4SDdiFjOIR5+8EzXgrYVJ0t9Kdjkpj8UC1hx3A8EAJ46rr6X
ihkR60o0i0PzHh1c1LDv1si28kTi3uGl4+GFRVj+amc97eFsLsM6RMTaF/wHlTeWv0TJg73AoTdA
OoOPpmh116LCo5V/Q5cKLwZ7NJDDMRNbeQV71/CfgTXHXwvUWG84My+hvGb0zd8/tdPHm038AWRZ
yIxc/2Fwwg1sSr5R3QN06bSLOjPhEKS106/IStz4K/nANrl6YXzmZTGPx6jTB5h9Byhh34lwTAcP
oPZulJX/FJvjAmKhdXeIjFt9EZr9eipS/1CuKpMZ06QoVqDmr6ot3PPr/ip9Pby89VexFdixERqP
KEJmyk8Usm0UTeLhNnuQritA5Hm+7dYXCzlPE/SXCYzaeTiHKjjXzLkEvhQFcIz4wUNt1ma6LCVT
c9ibauOKjVrSuoU1Obe0m9Fq9sF7bdR3nvnj/Df05dpFcawFghYnZTzK529IgtZioFoYPAT30r30
IVxPUQder1LErEdTAc0JuKjkwk40swj9nDgnrc4OF2PlRaqcJsFDaOd7dSHwQ7WpHX/VrS99Qheb
mrb8k2UIWZ6cQdqIKQItIE+2WBFcO1iCIbPDwnnJenTMl/7ySk96NjtBAHKVRXqWBg+K466gIzLd
nWvUZr/pTSxIu/4VKqAncVmZOD7yblndQJFmBg8X3up0gjj3FLMTBvQ08agn6DQ+Sqdz8sXoxK/+
3n9lO2+lWrKVb1vUEty6OxFrp3O+9ZlT7ufbVXWCQC9udggmfB7yNE4hrHIxBsB5mJBL7eGdWcem
bwqonJv/6J4KszFRw2YlrT2zrM0tNSBXOf8Q+tGI+MsYIECD0kIi01Ab4fNTDA3zEJHBGDwuX2HK
448329d7O9iBJmNixlVGu87463L7qvM16iSgzm9iWBK3Vg6kJ/ywRGzC2EuGaCQrFM3WnOcKhV0T
5xZriG9fW5Gx2PimHfEEv7c8WAr61/LXe8++SfjeXWIXNuy1kRqlCdUQ30I2xVGG+2qr2+vMeb6K
+B4Ufq5yW+eoW+GI/Ko3401vb/et2VmV4ZoGqrk7g3n4sA9P12/WsEclGckaUV12uxcN5FyNjK9b
U1vtt4r1fOsbMv8Roafb+2ez4Lf3Bf7+DUUljP125Moy4YuM38Yc7XNiy/zRdpeClRwHgNia4Zv4
VdRYwDL5sX/W8XBXmZnwm93A37fPI7pgrgXTut7zkm9iA4+9NO2r1X3GO75Ff94BSbPvFu+eTfFw
sZHzxR1C1sb7o2vdP7tLyJyMA1RAWGlvUIvLyIw9xnKaHf36Fe/DQyHyBH3ODIEvVX61vUH53O2y
5rdOz58H53ltvCPRh3/03KNTKKuHVRN7OQTtZuXsn3FTw5mLGXZiOCN6GG1rfg0AmzEcNPxKYigm
vjsbv19zS+Go3zf9zZulWpZDudGvZMO4sVY7jUfO8mD3/Glxh0eVDdRLX1b8EHAF83bzsLtZx8aO
HzYoCGlsFiuGKuqFaa02K+t6Q/mKmY8FXy9Q5be0lqq1QSMGTlrccDG9frxQszJwIh0xPs4TVGSY
cQfPqleUY3nfNnyXcmuh4iwBhZjRGLsbiS8sn7+PtooBlVdvvul0trCSV1yyX/jubjARzOPPvpGg
0DAavMZfcr4Cs5HfhPwe/Asz5akBdSvffOiGtcodd22tiDE92Udm2CZ4/ibkX/vdBg3hOVHQersP
TOuHZa6cj+mgY+3et42xaizG77Cgibw7WKnlfMAxvyisbbO6Goxta7Z2axK7NhcRX2yBMzWk1T2+
bijeMGVvW9MejMEqzbv77V7ljwtQ9jmieY7oWIva1Pn9dn2FJ49MnMis3EDRPr5urP19ZPLM/CHz
m8d3zOTpM9L5j8S0Fnf3hnVYQRzJd84Thi/hP+4Xjx3H6A5muHvZIA/Ad0+e8TTYvbWy6qvBRLVY
q7UEJzN9Hq5hN8G44FWAF8g9e4HBzlc+90z86vR7QK6ZqilMD3Rn3eHpamvlGjdXj68dX6M+CgZE
5/jy7IqXy9t7EW9McyiG8Eo34zuouBf5rlylxqq6cItUplX03Po20zBIAtUCpcD6pmN5eRTWj6P5
uq0wa+7xpvDBLn1ji/KNGPrMeL11aitZviFsUCwfKN9MZ1cgAmzZuPlnp0JGZVykJUL1Y3b/ZMfN
Q5eoglAGiBykS9HyUMfHQT3aiMc3oQ2mnNnttQXNeGrJBvQdFxb+majl5+5z0vxsB2Y+8zUF0Guc
CaWr52zXL3Wsg05gyTt3oe01O19F++LC25h+dP4ymIjqUaKsIbA47zOKiwYtsEDBQwVaoeWr7oFN
hF2BFC+pLlKejjDaeH2pX4ryfTULGAKW2nSfR/W86Yh5MthJQrOOCGi4s8al+IP+UJ66R+kRN5J8
qx+E259Oqr+V7/7fpvo7ZbEBbX/L8qEMPL/+H+cj270kH/8vamdjLL+PSf85CKcB6Smk8jP+rCJc
jHClRhAwQf3C6d/8jD8TFGiAYJlRHZdWVTmpnC3gz+CbQRUIDUUIEe3UcVr9I/6syL+hqNgUMaYM
Cg0ZSsw/AvSH36fiueLZswmLuok4MSHyLqLUIZXpFOg+nTce8rA18zsYbPZgjE7VjXqjewR0PI0u
xAFmZ9FfWprdMEZoRCNdbaVNRFFWcVoPVhpur0ZGdmWxFpRLhudZaP2X9mZ3i56gBGIsoz3okjjq
kELI6eJaf/Kufw7nacj7q0ZUBZVJUZgDb4TNDpe5ogDHUQxkIxLFDONnKXkrSQiKx6Wg3TQ6JwvL
sTcqoxJKXOKla7+48vUy6CGvljZpRZfAbgKqDL5tbp7vzhet6LKGZUtHMlmHSOPzbIjhJ1GzJAO1
rm+723pwcyMWQYWP4kq+sFLOQldTh9AUAkO4JOFwPudzg+QJi2xcKpuiQ3lfXY/hQgOr8YJ3/4v3
g3rPWBeJDD2HNqeUIE+aE6ICw3eUt8uteguYvm/Bn55vh7a6BBacARLxJaNXcLvpBCkjSUGE9fMA
ttQTCipRZaMpYiMhq64nd1mHIuaQ7/fYAWNRpjEP1LKFZ6JrxVUUeeVLU8IzYlYZq1TL61S3Q4nI
sYyNVs/1F8Cpc2R41RrMaJAywtusr6cS5GL4wy9K6EyCVGqfvECXmkM7dGwR5lGkWhFS6t2F2T6/
RB+7p4kEkmiKax1Wtc/daypIpr2xUTZyIPpWTYqdEgWe6QtUWYjwOfWusE+U5jl36xFZegFlT0sq
XxDyzjNa01Mw1IfVNVEkmoa3+/kpNHjVtLrFIEMXTUyULOUKq7ch1G28GkJbEAtLzWueMnHpl+Dk
nv9GvhoERqESQt0CRM/xX5+bVzJddFFGRt0oETZzGa6Xq5RcV2U1WgoqUm7AzzCBxkGdVi0EUBrV
GgAa0C5t+J9lftNMo/gPk7ATICWG/Obnp6ipFCZ10MBQTKLiUYNNCkFK+tS2QFgFkM1aAzCIW4iD
Gkco6twibkAW8McIy/PD8ct3jD1NgY5ZlDHpMfmxv51uILnMKrmjmbBGcl5zBqb3N6jmeYlr+us7
RzOqiPJ4eOv4mMVZLAF1eiFWAf9jXXqm7o6rXs/fURt95MDKGpCK5jBG4VpclMHWu/n7PYT8/pie
xnY8N3ZDSxt1pTcKa0pWJQr+dtqlADaG6NPaPvXtrwaU2SYC+HspRlInrCXpKhlWLehAbCmqF5bC
aemZtYLSEVC0IdUNkduc15nFOmlYBf543cLUSQL1RhFKOyil0ATpKlp4FHbR8yP3y+qLpPZpk7O5
UaGaeVJFOlvr+7h4ItIdje4q+e58I7/sWbNGZjOji3yvbTONrT3xuUtfVLLs4qvzTXzRDxzeJEkU
VYLB02cvCGf9KkIdTH8jCBMaDjXT4fAHa76VW/t8S198TZ9aml3mOiiaCTJI/qYhrp2p1GmC/uF8
E1/Mg+kkqmGfp1SC3vLzB1tQSH2SIvQ3INj7TjsWSxp5FZjn2jpy82Fb+cHfw2ljrVLlabOnqKmt
Y1uco/3aeGjqIq/RpFc6xdA9lZp+ON+rrwbutInZVIPpHMCXAk2UA9jjso70MErpXFj6fznCTv3A
42MNYirO37NGyOg2Ze4CT4gP1fXaFRWcAdt5jWmQsjUtbmpIvs7366upB+UrKryBEY/S47NlvhGH
QoplNOlJW9B7p1kndFdBdSlO+uX4/dXOfIqTnIV6q3b+RotKR+lQ7MgfoFs935lfLhvT+E20f8Lk
SVkz27jF2C0DtUUjZK/B7Ax+9AA1SggDI+ooFZcOY1++rZPWZhM9iSKQmLPB3yRe4khNsiKl+J6g
MEYGcbobEsgCc0PtLgk15vKR32f7SbuzMyBB3QohctFu6V+LRe2AvmBCTQqLuS9Jj6j7a07FGAhy
/EED6lAEEtqH5y/gRzcC4bkrt0nw1kFnPHo1/Mwt7zIr1CKISiKnklWnB8MPlYI4ERZeOfyDle70
DU1v8P9IO7PeuJFkC/8iAtyXV9YmlUq25bbk5YWQbZn7vvPX34/umXZVireI1gDdjcEUoGBmRmZG
Rpw45yyN0MhWacPQhyY1DN0KMQVTSFeo5hrp83VfWDqGzi0Jjt0bjdkaI74QtA+VXLwrp+CnX332
wwCxy7beXLcmdGb95wiybGQUkceBdkdYlM5ppd6atOBEU5072cjd/XLqb8oEsmNsvwIhBAcZHofy
ixRtUwMV6IeIrtSgGrf5ZG3b7IjiNwylwCI817b2PiyP179w4RoDDv/nA4WZ9yLENyvb4eTPE2cv
E2C+awcqqXCxrV3LS3vdRuoUjXRyC2gqXS5yKA+mUrRKcErypNq2pCYgQ9HT2+sDWjq5zq0IMz52
ZuA1xsA2CJ/rtrrvpW/00BxTda2KuDgcVcWZgO0rphiPR0ltxDyOg1MsfwoKmECQNb4+lKW1sf+x
QOgtThjNe1XHUBo0eVD8AIr08JY4xmItVFnTHV1WRVqYFnLJqQqn4OQpDz78/blMoVArVp7di0Oh
Jjdjf2yCM2EoeVhkWtF4HMG4vtQ9FdO3vlh5myzaQI+OnIhMOtKZfz87RFQzp4s7MoMT7VkeEOK4
PkSo2l1fk9fPMC4TQCX/WBG8WNMmRlgG4WmY6SzTRle3tekHt5PnF7swUu9NrfhShD2S1MZXo6bd
wtdgu77+FUun2PlHCE4ODlzzdJWhTkMtuWWiO9txCDU3HAfUZyR/J+coar7BJslia85cOPLviTmb
XkDzchm3LOFtOnZAwQf4Y/SNrr4fP143tLiDzwypl+to0JlVddZ8JHWtK2nPxqxm4G2msV8Z0Zoh
IYSP5ldLN9jBKXf+gsjCHWzoa7SjXRS76yNa9EwwdfLvtypPw8sRcbc5UMpLwSmTHv3I2lXjoxSu
BQCLo7EVnljynAv6XZg4W59WRUavkqLwFKlIsU9QXL1z0LZD5HDlUhMhbr8jDXB8IJTnLMArIN/Q
Iv1c1WF46jQT2E9DN+ah7O+z73FA+gO1jg0NxpOzlbN97YSutLJsC7NJ3xWIFQuydVIygn+g9BWF
dIAwUOex0R4D3l9rR8nSu//ChuAawDCbDCWLkISadCAKto7mGO6KfTMmN2NZH+AWkuw11QMdNxCe
yqCJOIvpKrPJOghHS2upPYGqH56Q7HmISmOryIBh/rUr2nMYjBlAP6SyLl3Rs9pGqoG+nOhxpX/j
UdJi+o7LFRdZHMmZFeE92SLA0wxaFp4CGsxbYJvIuLzBBFkoxQQpD/hOBC/lZRcMSEOFp8m+p3lq
D3XAioWFDcVDlez6DJCiWUDwAdjSE7+hkneq5KdQve+H/GOg3mtyspJYXPJnjgZVo2qIqrZ4sIaa
VwcJBJenyHzR048S+hJIa11f9oVHCcWWPzaEPZPXVD+iRA9PejC1Rz/Wyk2b68WBlP4xLazPKHrE
D7JdPtDhtfb8WhufMI/NJJdS22G7tj843VNkfG2cX9eHJ+LI5iPpYnyzQ54dfpMN3HeozfAk3dWK
eTBu0DmaoC/zI1d7ScfStZSDDo0fTy8LDrLr1pcc5Xxy5wk4M96oWt/S4x2e4hZp7wwlzs9hKrtO
/OMNdgif6WHVeFqIXRt60dowBBkEUV/M4bnvdnr5SZY/vsEIhR4AgUQY1M8vB5MPuhnp86WoWTd6
fAC7bN2hFPe/GRFmzMwUKdAmiwtxdHroi8KPJm2Nbl3FtGUOq/ybiwtk0qVLqkam9imYs2JdSkuV
g9UK6HXxi63ZHJMy24bqmissBGZUCJAbgGN1TjoJx+ug62UL7wZnhhK4RNRqhFZP2G71oXLTdg35
vXTMnlsTjlkFqZCyjbA2VVvrcyrR8Z48KJNLgSmo76DPc4vhsYewzLF2Po2a46ivnJGL5wpVNCgx
+EcTU1PZUMSeYnFGDj75ApXiyQY2Atut5E7fVgr9dEmpTdtqjPsD4on1irMuHi1n5oWjxSlVpVHm
6ZagnaI/wPWkx9U0rNgw8ftwgSt9LldbNAKKUL4pDWxJbqv5gG5cSXpfdiFeeh+lX0KuN6f6bD0q
+S1R0ZZ62sqjZiF3ZesKTeYOdUTVEdnKoT4iKQYB4OlpzNFxoMca5pNNHt9Zg7aHA+Lfv9MuzM07
6ewoy6PIT5MKc/KQuJCcJdXLFD1d3/xLi3Y+JOHx4uvSYKkDNorumOfPYfswGiuztrQNz00IWQ1b
CoISWQpMbHX1PlN3pXRjjy/1apvSvJ/FkE1XLFbHYdOrc1fj+Xx5Hv3gNlK3pxqmMkJiN/c/+pCH
0t/9sw2Kkzy3mGfdLX0qK1L1iyEqWW2eus4cBYmmix7C0ny+0tPC127NKYWdtG+HLUpB9sGSk871
vbI6kN9TTlpV9wczTddEehbvXd41VAJpp1Tp7rkcP4LaYSkrMuNXH3JzzPdxW26nTvuZhtW9xgJo
0nQ7pw21Qt5BEtL1t2Emr5SYFh3q7COEnJ7cVCix6UN4KpV7p0JHvn5YLZYt7kMdSDE0Ebx8xES1
bcDBkDSI8uqVEsNN6pi3hulnuzaZjNu4oLO/Gsc72Sj0lUt/0ZV1okKdzD8Ru3Afm72e5l2C4aZI
6IXr9EOkKBNMqTDOWr5hb8NyGFdyaMvLalBwlyGk1eTfac2zY6Atxi5K2pJj3UCBpnyMuxtV2+UN
9FUSXeTjprWfvFjfwfu5I6u0675ePyKWLjbd0EmaAlJSTJH1rW9srzW7+ZUSefdWo28pT63cXItO
c2ZCcBo4YE2z6nmiyPnTVJSbSb7XzHIlzln0mj9GxLRXFQSyagUYkdLiC9FpFP81QFuR1uFDF/5I
khVfWYpzcE4bPB7xMPwkl7tx8mBwHJ2CMaXHaRzdJDmSbQ7SlVt30SXhS9EAkFGEF0FBnTLZpWfi
koM9usC4NpbxDfL5rRKu77vFIVkqgAsqX+QN1cshKUkE6/wsho2OOlSQ6qbJfxUwYBj9ypUhdn3+
fctbPIlVFowjXdhoDvS1TVFzlOdJ7Q7ezwARrnZvG3fQdW1uHRtAsHMH/6urmxuPCMvMun0//rzu
+IteefYR8+9nGw+hWS4TtJdpdn0OqnDThMcp/H7dxqJTkiWakwAA8ES+pNSGxAUIR3hyCM8M+2aI
lE1QfvCDvVXsvWnF2vKI/lgTbkjfiycDlo3wZATAJKptWiP/HKzUjxbPi7MhiSFFpidxiJLrCVKb
DbJTfvGmnXxmQbjooKxG86Bm0rIWnpePfupBak0vQTdsnCcEvFZOp//HG/9Mm3A8tYMVVYPXkWOL
PBh138fIEEf1+zy8nUtBbXgsBqTtDfljZKQHAzFzyDpojt338RrkZ2VuxUMlNpU+ClNGHiTRJrIe
PKSOrzvkoovYFOjnDjBqzcLOmybJCSyUoE5S2P6qW2u6nUzjSzZo+UrMtHiYnBkSdlfZo7aWmEzq
ED8rabxJMkJqKHg8+oyvD2nNkuD1ilfpYOSwlE3GTanmR0o3wBy2Wb5Sz1xcnbMhCZ5vZ1lbaE3P
gTH5vRuaL3FYrfn+2voIvg8DXZ9XLTYm6zENtF1Wf1fidHd9xtaMCA5PesfSAhk3s1mU2PsF4mA1
iFteFTp2ZZjAeM8J6y9HOqpnA46WKsmhh4hCSn+N8nBqwhVHWx7MH0PC8muw2Du6z4xZpXmXai/2
aO+kyl5xssV72Cb2Bjqr0+KsXV4WRYNY7KgSfMNGb4Hi0iwX5DcsXApckkmo3KGfsdbQuDyyPzaF
vZpDB9vN1FQUZ9AWGNHFeimGYuX0W7yhQDkCcTYJMcQDoZD9gJf9xKsi/xUnmmt2N3r40smbytwP
EP/+e88zVC58oO8wwohekTVRC6e1Q64/yORDCRX7tvCi/lDHebJiSuwO+R1kUEDUDcCkJJdFNFzd
xlVLy3IIJGm6gbPUtbm04mRXQ3ebI+na7OdHZB/XUDaOW2t6MKz2r6bVjzU06bEkx/BQrjVMLu0K
ekYgNSX0oYtE2N6q3U10jfJNYYgehfFNyX5ljeQO7e76PC8dVQYYbwPU+oxnFDZFH41FM9hJdEr8
j6P/iyLY9b+/5DXnf184CqMAYnVbSqNTnoHsMaHogqzM/1yMLSoSLZ0F2+v2Fl/gYLtBeSuKTKVA
MBjEBiz98HqdEqeHpa2M9f2EkogbDTm0UYUKJXvi+JvSjGmk9of0y+iA0b3+EUv7cca3AQ0j7WiK
suCQ+jW5YTJoxX+CvnlDKUwyn67bWFo40zYUZ+4k4ZiZfz8LSuNsaht0VqJTlqSPNa99F3jYmmzb
0mHGkQxdA3kEGWzxpZEyLMcxH7PoVNbw3yBt3CFU0dPUWhQ/6gJ2vsQxhzecM5RkTZvQA0V1seBG
Xrga5XyEPEC+92GWgZAuzr8qXoqOwP3o5Cvn9XyFickia0ZuqzP9kix2bYQJKo3kiaKTHVlPBf2J
7ddIRbL6Jhy8D0rxgffnincsWoSFStURByS6mr3nbOVyTQ4TKTGjU1fviHlyO+PdMjabXPdJmVqu
Xw5fSsPeX/cXQR5vRj2hAUTnAx0H1DIpal2arQ1IvYPBp1Dxw9rrCXSDdwr8Ld+9FzI0g4Ja5akc
D6iH0InQxcfJrDcB8BZ/NR3/2nP5EJ5TDuht5ltMT/WACZPCL4OTM55aeatkKw60kBrGAO0xps1g
Z4jz5UjHQC41SwUnGfc8OZoQ/gep8j6YYwmS+rEfXsas2PRVudEk793Ymise9frIwzyVSQXeX83R
xJaEsoCbMZjq4MRd4/oxLf1U5DsF2uBdo3+lrrhi7/UmpQWMOILzm/Z61RCGm1hIfGVtGpxKaF7C
7ltdwPPZ/0jMfZBGh+tetGTLoOXImqvhXM1CMiMppDTIfWAgWlfAQvjX9EmyJqDQbqr/6/yhTtkV
ZCiwNABQIgQKlSoriHMCAEn/FUcEUclRicMVV3m9FXXq7sCSVFXlqBHPt1RppHBKSQU1IeWR9LFE
Zsh5Hs1nKXtRPzv9yot4wTMwZ5A641af68qXjlml6mDUNEWi5gTFuyRtNe+z7u3V+NbOHQKqn9cX
a2kjXNhTL+1JIFJCOJ3Ck2ImexgjN11h3CaBdYAx9UkDN+wPv6bmm3SbhI27ltFYyFfOk/tntIJf
VoGNhNNI2kQKpBsL7vF88vaeVcA4fYxi795pjV2NtJDXN3tVzrdFB+U8PRUrk/C6GsBnzAUiepVk
mPpmlz47bmnQsXNjzqyYznCrNupGl7+N0dOYhIc6qTea9nVsIYLS1u7O10EAmxLmQDLTc1lYbP/y
UlnxHSQGTo4J6w26MZRwqHOvufBCUoKCA2DHuSGB/KLow6RrQ2NMQLtP40/5EMjbIhg3kONtAl2B
39Z9NG7Nw9TdZBJadyvFzoXjgGOW5LsFhhuHFqNUZrwc/ZCslfVDGWo3iT5V1YsTfYiiH/9+GS9M
zVv5bBltq9VtepqpJ/TP0fiSG+/CNEeW66M1HXTz6Nn7PP+8YnPeH5exAX7zZ3hilkWfLKWgmMJ+
jWu3fhcYN2F+F3mH4XtTfQyQ++EfHbni6rBieMFnQRwR2s1Jz7lr/nKwvlcx3QNbJ0hOqJbL5XP8
Us/qXnG7sZtPuu3vU2ntsf/6yQE6kdZflpIOSR4Dl0a9XKkQV+N9PFS7ObHr2Q4NudNGzVaOwQWs
2qUlIXa143pSIdTmyY82HV2MUv05q9QdTy7NoWd2g+rnZpTvgiL4oKopwjkfvXH41wAfvmHGKdGJ
wj79/Y4486eh9qZInkfbSZKyQZm+cD0LgIipRfnKLbO4RXmTzI3dHIe021zO7OjVU5AqY0grbb7R
teYmKd778LxYN6Wux6jPPik63bWWt7Wg4ZurhGoSn4Jo2lWqt/IgW7jyGPefbxHm3lQ79PJy6nIZ
KcMic1ATfI6tyjVNy50QUogCeEjW7oKls/DcqBDywqDdzc95zmAlfnQKG41ya2/3L9e3zeLQYG+l
LwsYHa+Wy2muC9OgicRhu07KTWUftNbZNg1UnHr1EtnbSdc2USvfXDe6EM3yNKK8Q+cXoaZY8c2z
rjXlQCH3ktAm0RU6AvMaioTXrSztzXMrwiWm5pJvlz3JF1VKDk2g3rQlAukkHtZwAIuGFCI7OpOp
nsvz72fbAg71DhlJCfcgkbYDzlcccsP6pbMB90rt2ytR3uLsESzr81sAESwhImomw+7LXKeLagQh
Mz2Mebt9w8zNnYeExwYdH4LrxS1ibaXEGZ6WzkYz7hU5R0jpuJpdXEg80OJ9ZkiYORjms2mYDSko
+1ppsCsDdRMN3S1Vgq1So1YSTsNedqIfpB2+/m+DFNxj0Ay/auZ72JyQKdmXyYcij1zF/w8JNmwc
/kv+4e+r75ziYHG5ZkYR6CjYaIZgxy7oFfQMOmeIpzY062jptLs+koUQme4NOhHnxxMsr8I1ryUo
iNMqQueDmm0pknpEyqbyJWnCfUG52RpWrtp5+cUrnm4RBQfhP5b4GIexPeb/pnMganajCST2pvn3
lRQc48yE4BijpHURbZzhaWw+Rh38QD6SpONaK/rixj2zIiyNhsKlKuV0AvS/ENNyLbQQp29T8Xx9
eea/cm26hMAEwT8TxgHGMqgVsqPlrhzu4uHdELWbIlpxhbURCa6AODsFYWDlp7ao7+1oPObBy1B+
VqPq4/VBLRqCR4UsK5gh+fcz6uzMa2OpQ1Oa3VMi0KuXT8qo3dfydvCrlUBg0dnODAkXFDCuyvDn
52atoCQwKvML0DG+eVlprNxKi+tEfyowKGfuFJ038tmQqrRQnCxmneAF2IzaMaZK+KmJKKvpefDr
+vQtbtkzW/Ooz2wpAEeHKQIXYun19L7PkBZJR/t9YykvVW2hsZuO3015yld27uKqwXoDGzQBKy0H
glk0WnV0BzArNznMzPSKIKf2V6YbtP4H0bByAy8efajNGKg3zZgfYZT1JI96aWAusci1GnnMZU8L
34rPL3kImWubtyr0QPyPy0FNlQc3ZZH8DfVjDzfaw/opvmZE2FhhbKedPaNsYuXYGDBpO/dmvsYP
sjRfc+MEmT5SOARGlyPxihJsvkOuo7a08i+lKxFalaJVnuUlRz83IyxL5Ld6M2YDt67j5DdZVKKz
oSTfkipK90niIEnSKAh7VRNUyE5r7jw1lredJwXbzDTNXTfFKbrxpnajBEi9RMHkH6GOWW1dmeMY
8dw8/0zBWQdfNf8GAVUQNJqwAtfNbvAhqtCMG1s/tt6d5sQbXnvNao5rebUBbWloGNEiJsyQUnqJ
44RUtOodjdb2uM8er+//5SX4Y0AYm2ZAZBNOZJkIeO6AGNq7Co0+6J1S0jvBe30KV3b+Yqg1x6e2
wqE9Z3ovfasfKdlBUw58pSicXdFKcFL2CNhLWR/vYrWK3bL1s01m86grmrz4Whn5WpZ5cVo5CYj4
9N+nwuU3JFFvtoGncjsp3+iddKLKDeLv12d26WT9m7QckDECVMIeynyYQFQvpghobWX1WGo1mi/7
NPsGYsGvV8rjv7OPr3yUUEU1/rYmzKri5KacaZw9oSrvkWWXx5FIeXygCLTrmmIPm3uqjQRl7c5W
69vrQ108LmAc1sjGwm1gC0N1lLAIMp0zKesOlb0Z3nJ8s1b//H1hcF6HpJYs8fcHL90qau5O4Vpw
PB+br+bvzISwD6Rhkkar54bQy34fq+FeVe7qsb2J5E+59mQM7mrwurjzzizOv5/dvI3RR5I2MahI
/5EMEjJZQYxoLPRRY/ASKfvrS7To8WfWhLsplZFK6Se8ETLH01RWaLv3butXb0jMcKfDgaeQlWFr
XQ7KUyCJj353L8TPZfQ9io5v6QhBr4uksKkD5qIgJpYxEiduUYwCPBNsKcF9yuxtWX9CM+P6jC1u
KV5KAMLnNDCBw+VYWmAUSSCT6Eqi9q7J802UfppMALuN6c7q5LaGEqURkKII28OY2mvJ4aUlI5FH
9Vbj4NdlYckQWdRD9LI4KNVf6JtuKaK0mL4+yoVTir/OUhG1UFcTT2NNS0M5yzFSdZTUtNot2kMS
aVuSFtsc7fQ+WzkrFjYaBnmrgUbhBhCDJGAjo+UpVKWBwCGQHr3XZW5UFRrB0XkyjPDYysfGWivb
zttX2N4gXenKB1CvQlUnnFAVAnJla5bRqXLI3Zmm9KlGGq2RSm+bydaaws3CynFYAWkHEAp/iCEk
RnI9HhJ9iH/jMhJKlIVy39sP1xdu4fi4sKFeeqcRZTQBeFF0aihQjrp3jC00tYb7vn2qQnt73dii
l8x1CtjSKIaIVUqvJ1TU/C466dPvOn7auKWhB3vVk5N9LvfPUunnvO/Nl+t2FyfyzK6wbI1uJ5Mt
FdFJaja6fy/bz/UaociSCYZlcpSQuHj1Esl5Y8lO0kcnp7fvfa+5I2PeDStQ6Pk7RfdToBHEFeZU
oyyMoza7VnZ8jFgqKJ2X3FrrIF/yb5oLaHhFf8shaL/0hkGpDRokreg0R4lQNIR7EwRm5n28vh5L
TnduRrglay3zeLiBfggT6GsStOlv1ZuwSrd69OW6pSWPO7ck3I6k3UqtGhmQNe6lrsrcRJa/DEZJ
sU9xM3uXaP8hwv1/02NrUzh/0dl9nCEti9KiHp0059mw7s1w15WBS6PN/zaw+Xw8M+NYY1MTLUYn
X7nVe5iTpPw0J3vip7hEOKyoVs7bRf/+4xliqSTqNKOxPA3/nqjSWl69qWeOxzb9dX1cS9cl7HcU
EmlcIh0nAvGm2HDiTPJAxmQgtKz0q6qpt3JfvYvy5kcJkbj8Ur0YASnBKZfXiF0W3QVkAxhU6NAA
HVzOauV1lVdrEkg1G5BfXWRbU8low48St7BoVpvgcPpxfcBrJoV8EERb3tSnmOwV5X3SEotkkDNG
MHnUNRqXkEb7+RvO/Bm/8d9RCscIfJ1IjqpxfIrNaFME6EVWqZa7M2G0WwXJTdp38YrJRfeZRf3o
voXLRqwrFhOEsdUMIlaTXUuZPSI9WZsrhYRFI/Rgz81R9PiK3GiDVBc0qlCG0dtnMJtB+7hatlxc
LZ6dc/8ThEmI/V1su6QIIkhxefGFvbqJR5rL5O9ewasTWKN6o3orycLl3XBmT9jmsZQHWVZirwij
B7/s3ak42tO9Eu47td7Jnuqm2m2cfC3W3teLc/nHsNhW50ilDJGDRsJauc10ehRNe0fx/8N151+2
ArRwvjLZb8J02k3q1eFggr0hH27lR4TeoZ46XDeydGtC1ThLK0JLwr+XawZ9nxUit8ubxVBOcZXc
dbr3fN3E0jhmQB3JVmhP/tYcOTuNTTXoybpgAgUziAaedecRVr432IBAiZ4CvvhVsToz0rw1wpCI
tzlKdPqlI6rKZN+vW1m6vsAb/2NFuZwsGx1nolyfc756yLRpNzQwy6VHQzJWLpTfrYJiMHNuSThr
zSHxYBtvuChRpL2VEiN1B4BkN00bDKi3Ilrra431gOhx4pZ6an6I1OSh7vuvVm8FruRPwyFXfGTy
dBvJhjEskXxuJ3cIkGdOKvuzbfq02ed01tea79yWETKzaZgEB2to2lMDdB/qTh5CnV+vsawsugPx
7QyTp94vYka8QoOKhvzzaYqijZU0OyL30Fq7rH6jh17NIO21vF9pcQb7d7lWmjfxHvOBORvJHrjz
0dHGja2ncx+IuRvV6FFN/lL1GfUMyqt6QMD5SYnKTWd+0LLvbRRspz6/rft38CKn9gOg+r2sPvqS
ujGyXZO8k0LYgnDq/XUPW4DaA2kniIWkmFI5McXlZ6cRDBNyQDRuFndRnz6EHejeKb81gmgrj9Np
jIL7JgUjnpUBmswBNMp5eyhrBCuscKta2nFE5dErR3nltF1ctrMPEw6KWDOjojaAbJtIDA9R4YbH
Wvdurg9/zcj8+9lR4QyRoyUamO06CTfSUzm8ZPZK9mTxwKMzGbT2TFckNkyW5YjclFoRGw4fIyfa
yPLKcbd4SJwZEMYQ1GU9SiEG+mQL9Snupap/xf7T9ZlaeiWoZ1bmrzibqTzq8qyOeGwP9m3WHXtU
nkGAvouaFYdcutPP7QhvhEqxHZyJg0g13lnSdgB9DSFoJTnUDVBhXwnclxLX4IEhBgB2xAYQVwfJ
e2QPSryMUEhTp01v0T87pACePtb1NqqUOx75nbT2YJgPg1eHxZlZYc1yT1LyqSdhUgU7GxpLnYDW
LaZhgy6mW2vOxhwUt1XKNWz94iqe2RVWMexDO4nnJIbmvZdBPjEwhYY4w9lVRNRv8Bg6rOcmnpn+
Ubi8xppOk9FgJTvrmDSx58YKXflJd1N7IQnfNfrfecpeTemZOeEGiywj7PQKB3X8Z+pKEA085unK
rb8YAdIIAbUh2E60HoRD3qlS3cgHehNUbzA3ShEcJ7REp2ePjmvUVGHCOhSp9ARpblZFj2+Zz39s
i/dYNpVpN/TY7pMP3ljfNDo6QoblFvaLE74l23U2UFVYvKCTqryw6PmQeAXxLEnyQwts9iGLp/QN
uFw0OuBSmjueqLQKV5CuBHmV9ySi7gqj3KgFjMPysFJLWXT8MxvCbTK1sAumvcJBL7du06B2lT6b
VbTtoaWn3Hd9pRZd8czY/PvZWcl2GHOItKNTahWfFSnceYb1E/m77XUzy4cX3dZwqsAyINvCbjbb
0m+QgOY9olXuaCTvC8+4K9Jjl+e3Ujy9K7Jj4WzS7ytm57V/tdPsmfBtphAFznA5vKGVMyudMFt6
9TaPrE1aPMKx1XSfhiJxtS53kS5sD1O5hrlbvEqpEpBgnqU4f+/Os3mVCGCiCZUNVBVSa2OFw3Db
e3J9uD6+NSvC8DyFPudKna3AV7uRrGLcejHH13Uriz4CEmSmSbU1gtPLSQT12SZDxcVjwVmLYttM
Nj2tgMHn9X+1UGc2BD/US7ob0oFHihYF6pybNzZTInPJjcFmoCfpfxyS4I4NeTbTrBmS5h3t/lnZ
xvFay+vyiCDSotJMdtcUooO4HYxAGzEhI2ei/TIgKms+RVn6BheYE/Hg6ahpW7Zw+o2mboV9z12S
NBNQhdsx0Hf/fvnPLQhOpvqRFqtqzWvB+pHXIB6892W5Gt0suTKIUVBUYGTgXhauKykcpETque6r
+kgn8uBv7SjeUtrd6rzGxs2Q3CvpjSRX+8z/mGbvMq9a8Ymlc5cWN4pD0JBClCO4+RhPHSovLJiO
g8NgD/9Yq+9a09hmobmdjPjxDfN6Zk90+cRpnCbFnpTat/Sub7S2uJfyceXdsNRKQ+ueptOlDOcQ
Na/L7Vv6SZikAw+Htiu2lXXv9EhMl0eSajABdhApBjaC04++lm2lAXryT+2a9sA8EnFzn3+B4KNh
JBddNvIFdvbUVsZ+Sp2NHa1x8i560Nk4BT/N4zAerAYrprEPLdeWV+7ltVEId79WTBUwg3keq3d0
/3NH9lK24oPLYwCTBm2GQZJD8MFO7SQjbnji2p72PfBNexMUyrR9i+P9MSI4XgQrQ+bNjbkkhMJS
PdrGj8bLVtxuebb+GBFO2NioM62f5hg3LG48394Wg3KzijhftPIbJQY9I3wI8xPt7Jq1uzLKbZnY
LzdLWD9aKPTqDnLLSZLS/fVZWzweaKqfhTuAr9vCNioUJAn9CFOBYu6sL9IYu0N+Y/T+Tn/T3AG4
wplneT6R0jcJcoO01jTXqOVN5n+bYed1upL0XrqfZlTXf40Im1LTG4PLi8jPUUPTVaYetbl+tPaa
nmZwg2lriNzF+TOoQgKdAPokMoCFll0hBybj2qakkIBsog0dNMFeUuJqmzk6JZOwT1cyM0uNyxqd
0v9YFa4VPUiLqakoP011dVTraWMq8mFUoLbKs93UObfW2G3VZ71z9kPo/KQ75J1l+Ccz+jDF0VGT
Hma00swoc92ZFv2WHljqDeBPFTF/DRSgVCfHJuwm+xZbh0r3NzYV0//NijB4I6nr0SgdbjSZtx6V
UufRHNey5It+BM7gtzYlbbCCkd7P5JRINz7lqr2F/dGToV5zxs3UrTjs8pz91xCiZZd73ctpEhol
KfqdK487/ShbjYvI4FtOx3/GAyzl0gyPSDmqO8ZTOMNW9Z0bU4+3ySrF8FLyaIZn/D1tNJtfmtHr
SJqBL7AjeOqeguwH2uadKNy0zf3cMEjPxxuuL2gl4XuArYBWVuH6Sr04kqWY/R7I74aPSsqY3uBu
5xaEy6vo+6CcZI6toP8rmF7G7r4N13LXS05A98gsmEc7DuXey2lT8yK2IbsmGM2imyDXb+izjoxg
xQeWFgdsJv3HBO4zucOlFUmyar+No/gU1qMLD/UuBgFANUORso1UTm4UrSzO0uFozCqWcy+uZejz
sM/uMY1uX23ympj+nzZ0s3b0fvpTaG3ssrM3hYO0gOopbzmRwXWhRzK348BVfmnUGxLH7vo0Pun6
lyLbc5kepCcj2IRVcbh+EC3O55klwTOMPquGzK/ik9f1+7kHNfD2ld1BX8GZ55S9fyNra964bJPn
F51oNOiLJDhd2au5NvXxqS3BTFOYzQ9FoyW3kxOjSRUP8o7H+y6MI3Mli76Y64C25h/Lwok45t5Q
ZNCLnsZqpMVX8UEUj/dtqyAtuAEdFrgqSk5V9B1k98p9t7Q9CE7mHCbEUDQgXy5pltAaq+ZGjMpB
/HnIxvFWH+Mv4Wj6K4fx4iDpu3MgWkGSGCzkpaWxDOw8CYlUtb7Y5R4hd7Dp4nxvfK81864rntLe
2db2z+uOtLRPzqyKFBLq6NldqhO65sp90NxlhQTS+K/BPwLUXJnKpXvt3JRwD6S9ChnmXEVIgYzU
QNrK6r4OfYqCj9fH9FvsVHwenVsSrgKJMcnxjM6q0DAPk10ZAjAa0hcAbrFHhsrq9rGcuPpIHdLr
v7TpIRqOef885d27fm2rzlvx1ceAo4H2AH4VYA+X69pafmoFOalbsyq26FsNabG/Pt4lH0Vp5B8L
wsSGlMYgk8ECnKPbNrZ2TOzqw2DZP+kDpExIrPmqiUn2LGLKcCCGDoxDQkd6LtNMRMzpedt+6txc
G1S3ads7KVlr2V500jPTwia0KyXMvYmXQpXsFc5vf3CdtII8vtn05io1z7wgrxfsz0CFu8q2UoNQ
nrg6cB7Br25MP9w3dYx2oSofav3QDxBaOvL7JpJW7vtFV6HZksqphlzDK4CwF1mqb8zQLv/Z9n75
/srGWNyBZ39fOGKKEFWauAIRh/5NUVXvrexgBPkOduiVgSwbmqUsZ/lyQqRLn4/G2BmSkYy7rua7
IZkQrFMOU7aXwONf9/1F1yACgzFqZosTuZ8NPSKynNF3TSpv5kIu6tu7sLZ3pWZsq7UWkMWddmZN
cMRAq2MKlEyg5Nx7NsgPuPTNb9dHJMwdFwDgdIPnMPViiJ1FkIxWKn2fTEr2KGsPEIu6ebTH4dTo
03Uzv0tGZ27+HzsGaPg5+kO9/HKNqt6UdNM3skdDuks0xOb2qbLXb9S9fivllQv3gavG++pZ/Swb
7Ua29070DpWGdFPeONX76x8j1tZefYyw57JWSYJB0bLHqLjvgt3Q7rmIYmk/AX9wB+Mu3UrFyjwL
nvPK5Pz7eYToDW1bWsyzZpyUCNkiqB++EMIrlGSvj04InF5Zmn8/s6SqUxU5mZo97rNt/KjIG+/9
ZlpDMyyvJ8JICsRwFkh8YQp7OSmUuNCzx6c9/Jbvg219Hw5uk7qbI/qW7ngz3vQ3f216d5Xi63dB
8JUrnZkWptKRLN9PLFbvbrtvX0CzuOEu20+u3d1mN+RhN7+S+/w7YY2/j+vNyuz+rrtesy5Mr9n2
fZw1DLz6Ue+K0A3AL7WfNtqTvD1SXan2D737EG/9/yPtuppcx3nsL1KVsqxXUsHZ7aBOL6qOyjnr
1+9RT+2OLWut2m/nztR96JqGSIIACBwcaMs5ySIO7k4yOOfR8wqjIIzHbHkC40Yoq0dWKHyhwx9s
vJoMiLHfe8Q7LRbPhYsIOaSSu2p4zB0Bos6fuThj7NafbqEtAXktGR36IG641S1FDJsuZkGW1dbE
X5h4XZXFztF5HVxDPO1+osDoAOYJzF5cqWawyw9gWotN0ZAB5dhyP32k88ui3PjeMpaeHuv9lCUD
pg/QJ5gzcC+N1KLxnZpvAjayVK50NSZZ8EbWxRDtp4hsS271WNzIOP+zFTwLi4YeH/BXjC5Al3Ni
BnrGyIrabtlHIWjI8/yIbJH5WI4wfPf42EGyBMAUZKHxZSRI6IJErOUytmSMSvocOp2Zp8ghKkfZ
Z+7Nzgj7M7C+FQ1J03WwypGSy40eTOVfbWuyqab4WmjrPRIG4trxlhy/Dl74rXjK+KfSM20Y+18n
0vtAc+eQi+PSxd8eXX/66EjsRgiA6qtia4FkO6AuGWbvYF5Ks2Mx2nzD+Ks4I8myOcx1Bv9NLr3b
s0EZADYDUz0/XKUrG+gFaBJyFNhAW6bKFqyul8DWvFp7AhCFSiTpzBIDeUj2DR4wy/ZJV+t8SST6
Bab5YuuJq0qaOUZ+eAU8+qSRAwTFjuvWGFFplYbW6aLe/Rgr+cmMSU2+0l9xuUxpZLDENSvKn2ZU
aMpyAFP/P9sxUiGXKxU343r4u5V8DD5exd+Dd1I28iraejTfOL5Z6r+00Og6OnuGtNpz1DlQMOaY
YGfTvBkrMul+Yb8QtS4GmuS/wclXp8OiSFZ2WZRYotsF2cpXKqampS1Er3XNsc8lsja1JnhdllM0
2cbnqo/Y565cRK+JoIZzzO5TdkOF0UDsiLmxqELc6krn4mfFok+sqgR/PFugWzgQo6+iZKVznbNz
zagT1xkVASRt0BY/TKAcRcUqeOQrqVASaximuMKYNN5I2YzTFEaVqADsCLjiwrkk7ziPPtxECf1J
AsJxsI/CCt0uku+4AKN+ywTQUE2WSO7ruJJ5shROeUlsk+tOopbtcnkjcEslJUGO2GzuRT4GgP7z
EYDnoyMLF/OO8Efo3I6X0iqxmKXM7UAigv6VbJsFhoRZ3DGtNHZViDoezxjz0KN7+0uZsdlTmgcj
ioQZgHjoIFRGZy26DqZ/SFlifX4Gekaj9+RS0syYo7wapwT+VoqaBTLaInhs7pxDGvMD1BUrtXPw
veRgN7pkLuhIoU1ZABbCjKBvoOQkGjgMqXKH9r0uPQOdQTF2cCYRMmYg++djQCmB7iOU2tBhfXv2
oCisQ0eMcfa5USZra31mtLW4dQmClO/nGSDIlM1HEyaaJVnAATCda2R689r1wH7eJRYIqjyCEGCT
o2MyptI+w5gEosSItYn22MCNswX/LBHmZOgJBRPq+HWxqAOGq1g2sRpQFGtM1ing8uXEZSrZHWGS
uCNKLTh66C4ujerYZo8245ltHqOyh28YHlAs9HsY3/3nx6+sWs1lvo2bj2+wbfal9RzmGxMTgCiN
efRPIdBPgClFANVc1KbxUqImi0LZ2+h7cs3MrtG5Hbh9jAG7bej0NOsqpFhUwSsCgKMD/iVOBfFF
aeMAw1zdoikIgCMcfIaScFunCVkVVPON+2ynvPScx0VdGJHCiJZQx+lCf7zdU74MpI/CQD3L4dEt
jmLgMGzF3FbT1Epc6ss6l2J7ey0JSJkOCfZP/g2fw6x5gSRPoPgCvJTKn81rZsg2XXC08SUisyV5
/FV/ANqRh0WuGN/DY4A6XMvIsvJtH+WVyzmWijmais6RgDe4vayYrUvLtbNqtAaTOsJW74WZ9P8f
GOhW9DDjd4C/SKgvox/09oqBcUJcBG3sWdrre6fHq12vlSuGvCfkHRtBDgXN8CehrrZYwd8TQs/a
7/FI1zZptO0WZlCraUjeKF0e8c+yI+dzTM8pdUlMU7per+l57j1x7/dwYYax2QPRNpzDyCxUZRoB
Lm7bFy57ixuHFOUqcJ/cOZKte393K2aUnHHtRFqAH82+VKykO+G+yH2iCGB77TcCsmqPdeAvQT4+
iOtFjayPk2RwPAGkOY3W0XSlkForftPtbrczLgld/Xx1KmnXLSXb/jd4mhtzN3Ezblc7ivK4uswb
dpCvyWbpkZ3xWVA0YZCV+PT0whopkRFQ8TjUilQzBuj+QXIrehTkLfhgoQSDaMU2xPSXCw6BNDeB
9z6QvJUx0nPHSZ0IZsW+uKGVVRnxypmbNOE5IQFQJ+A0UAcRxmBFpmntphcS5hIt7acfs13X631D
1O+dQDaSNkfbcZ8rGaQhMoa4oXI32jM2k51ayCvmApJo0parTMRbgNkr2WcpvzTSTOA7eUKwTYOb
UkTkEG+thM3nImhCakiTQJdbmJHyLHRzuPuJGAcwXbxLAYNDhI2w9lZK1zfIXcYMc0n0QI/MxXZB
1r+A49E5brspA4J9AXIRvDEyHlq3guSsWShFazOX1omMNl37hYDe1V1W/t9DZqzoStBo34RCBIlz
CkFqjARlJ5BaZImAfg2Pxci2uRL1RJh6K25ksYqiEgs7V5nLRiLBqdH5I4MbjPf1F0f1WKdreXN8
bLamrhVCUhT1ES9hKO5oJ3MhE8JexAJDtdZlxsUYqXQmRJrQvQGr+EdFgpKfMBKRhkVZ8V7kWKGc
v+Revs0YscL40jki4YkbxQ08D8Nyhh6k0VktFL/x675wrLhI1rzDHWwpeFVj71PIOoK2AgND8mau
1URWCl2RVzJHB9aKresKi8SxdsbBIb7mEPzVkp+fFTFXBM6Wrpf2PsSb9jwT7f6BL0f+5kb0yN9w
uSQXZQPRr68sfZb154Z2JmBlRDOMlarjEz4vg/1HviF3SLwRNZlUGi1NZAmL5SbVtN/lY12a8Lc3
XzTyQAojqL5UZo7lecC+9LZeS+w2azktyktaFPzM5k+Kg5EZXlUYfSCP9MrHbFNwOqB2hFkH6Ovx
KonKi2VQbtJkDhEw5VyBxAeGS1oISH+Oq+N8HRQlZlE7VrXOFrRwsKECyBxIu/IP5VOsSTYtbFKi
N404CcFzQ7QvCRE/GjAjJBi+MBNs/Ony+PCvv2fkPcq857KM4R1Lq3TudeejsdQQdu2vXxCH2jOe
cYheHwkbuV4QUkpBXaiOVfRmdqq3LLf5kJBIknbdLGPdlLHgUHXF+CVUa5B1vLXsTFuyURaErrWJ
yK4nHKd339+b5xC5qe9mKcwVIqeiNhQS/pU3ek/4tivVGIziWo2/qssNp1jBxq0NxSM+Szx7ifwA
kEhVFWqhK2iCuKm9A8e+Rio4/TeNzrIkZdbKwDuHNr54G9jKXGw1tyOjt0Xnhr3N1r5raSLF9G4D
RY+ESATh5bezpnvunfe1kpT6z+VwME5bxgz39HzUXneb5Vn89A6eFtOlrX8rWkMassxeHl/66avx
7w6OgRUxBk/3ohu4Fi9tfBTGXwpfUwuMn8OAwLUvrZJ15/rIRKx4LTx28i67YOpj+1GegIjqQBfr
ziTjJxJOoOe8+qCRXUBuxPOaAkcqLXal/cYxnC6pSwE8VE2JQndiYHh2IyD3xOYonK6LVBM0Rf3J
F7tF7RC0iM9d1gkfy3GomaMlEVkJ9Lnf6jTbyW0GqKNrsXSxFvXC7F/4J4+yr40WabZNQzoHOJ9y
hdcSR26pi3k1Kt3EtZR8KWe0K4xQi7t3pObduRzm9HajEAEKlSG9NcbVVcjw1pgE4VqZaAgR5UGp
c873oHOPVL3ZhyTWFPcAXlvFN3uMDSZhT9XLYx2cNocSALhICCB2/0vKXyVAqk7OIzWpcOSl2cu5
zrDC2nc+GtC58Mjvxj66zQOTtxWQ8RRUmitJTgW+HLJ6YDFCfHPfsSPVch2HMeR3pkSyXwyI8EmS
EI7SwJjx+xM5NZXDZiPXAzYwSR2HU3XvOlCnzrUwisFwiueg1yMbs7HYI+9tfBn8IA71QO/Gv2Eu
l8NoaCKSlOeZDZ8yStcfMVLpPlVZt41616qUc7Wg6mIJDARmrYAXoTsG7rHrCuCk0YGDqtyKxxNf
zvmZazVRjB02AjVJzAnlQOcx+oYg7bmwByu0hVKoEYUaV5I3gaK/Z29ZVmQEWmK45Bcm7/ifLH7I
JKOxTUK2Z/TMaQtpUTqsDItHI10xfI2h9tKsdf1Dot/J5yxtxeRmX8kbGTSvUMSslSCvWmvtNr/E
T4FebpVlspM19yNfCvt+zZj7IiaY5rB2SfXpaCGdO/JhO8dRAEau/PHQgCZ4zEOTO3nFR5irazH1
OWQ176jkOgZM8s5aUfeAgjrfzBo0O4/3ejLKvZY68n6eK/ltXkOqK1Dj9X3nflUmiKCIMfjBV7zM
41VHFdLpYL16kgkI5cCSTPfWfrHMSU6sc/eymevQnLKu4OL749rAm2FcRFLToFQjxXYtD4w/5SWv
NjH/pggbt03I3K4Plnq864NRGXpHwDmtDrpxZdmC2AGREUa3WVqje8RZdzuPLEpK9zxRJMr9J75z
4NgfWjvQyDaew4DW7ywXAsazksrRJfHLUQAG01PM2FFVo5Kf0E7vFTqT/JbZT7aNfM1lfCqLNMpN
TLSbOfwhiB2tHbsLnLGIMXJ46Y/OHmWwLPMckIqopSmHS449NrbpSzMB1sQzgmcFZGIgYOC4G0lp
BV8Qwk7wrRokNwItBS3QO/dp0X8/VuXh94xWA7gK6HrAooe23nExnRerxaJEd44VVKnWth5Bwkes
Vt4uF5Ye7xBB9LXHEif2DwhGcPeg5whAq3E/gsfVMtDKagg7dSjXndGdHv/+iYILMrhXAgaTcaWc
eeF3dlxBQLLvN7HG/6QbYD8Q7xFVUy/NJ2M8Fji9IGS6B3IHJNtHR5XFCAFKEfLEjtTFi6Ts437t
xx+PpUyUU7AstJLCtoOVGF1Ht8vioijni8yPrOdCB0Cs1BQCFvttvc0It8WbuienmqT6U0ySVQze
mmcOafLzzGN6EDJWl+uPGF18FwCnYXpNZImVoIs9xpg5n4/XObGbqBGC4GEgkBRgYW6X2fCVwjVF
BqAWaI8X/crzQtJkR2dGCycWAqchIlYBDZvIjU1KHtthig7OyMrr6Bmk+QuDy/O5Ds6pCOxGymgx
NXjgXLEcEErqoa7XwtYGW4QfvYbcrktehd4sWpfMzSGbKP6h9Ha1ttHrscrF3O1TN0JkHyhnqf/F
LBk/28fOhSvwHlr5zerxmU0YEUS4GPGMtAfyEOPQI088tY6DILIaiVQgtPODU9e+5aXR8hVJ3ePc
e/xOR2AQIQjt4Uga4+Uy/PzqhtcKH2aJnMSW1/mUa8MUZWMTo7zAdxXwM4pyZ4hHskZHKC7yqOX8
ILa4QtH8WiUua0RFbXp2q1Xs1+ONvNNKCEMQPaQlMesVi7tdWBIrHYZEAB9Uw1g59WedF9+PJdwX
BQcRA/ABBITI9Y9LlSmGiNQcVwOnCGCFi5pQ/frK2dSXDOeJ32yY//PDAI3nuF6AWIASGaDa0VkJ
mJLjBaGYovwNg7WqNYYgG0R+ZKKYoEPQEAw/XuH9038kcXRiqMPLbcAIqbVJ282nQzyzph798Y2a
9J1OjxX5XtLgS0v0x4KntnZI+sGpofmIBSJwdHqeje4bx8ssvG60d3VjM8Q2MDNW+yhNDF/4nqs3
3F07LBRgCrQCwZGiJ3Qkz/ESeWG3TWaJZoJit+4aaHbqMcjsp51Jat7FliNJo5e7H6lIMyqQVHnf
oaydK5acuzmc7txyhstxdasln+HjehCCuSwdjcWlrBJrYWszD6U5MWMXJjMYimBzmZXpoK52fCSi
VR3tBdybdPFmOd7uIuVh59ARCzgbmjbuBl8iTpQCXI8M6i+/L96N6F0t9tXqozbPDQnrORWcEgdS
OYAuhqlv4Ei43UO5dIsyBe7SAu5VIRvvI0uMQtRe5JicHU3GRDs6o/RTqgFJsCdgM5VhWG4lsraY
oouoyS1U1zrS47UH9jyZuAcFWSviG+JFonGiYYRCHZ5L5hT+9HMR5X2iBZt8/Q0jzam9CLSqXplb
O/gfB51pWhqR0qU0BVCglbTHSx728CYGGkkb7XGqKLWdqW1u5YazDDfh3BkOX/vo948sJlu4CyGR
i9zKvBXuNdF2xiIjbPHWBtpSeFIuufF4QfdhymhFI4uJ1r6AT5wqt2J1J8lm/QrqQxjr6JjZa7UA
bJbMpQLv83MjkaMYxVdS8EIIUBsh2XGM1keAn76IehoZGAnHE7E+JBHaw3igpQEMJBwTUOENUBlp
9soMeZHxdgNMjB4MJG0QWY98btmAZcNnosLiwMPSauEiJgq37m1aNku/Ofb6XI39HjEPLzgQi6Jt
ZnCN4yE0iOG7ygvswmrz1wBwOCt8kZCSjAaYur9fEGUXbxow3K4XhoBE0ePDnohnZFaBPUJbJZBu
444dlq0FHzNwCiutXjGorNbk+gxaMXBYP5YzYRfQCz5ACcAJgPL+6IAB9osWHNjgLd8/9cJSsZx8
B0VqwKk/Q/klDBdidIKYkIcGNQRM4Awa+13kRLKKQe7cYvUKOZhP4IwUw1l71mXn52RBPtY8si/U
JyyJTecQU6qfzvnP5jUjWkCamYVPxR/4HOSiWOApYfFH97fPOlWyG7m0woq6kcEYUabHW2+jtL84
2WVIwM+lboJyJfVL3iUN8u2MJu4Xv+FrHswYk/t0JHTt+mNGVxtN1z6IbBclnGr9HWw+G70GzJX0
hoowDBUPQgLg0lxdIc3G0TZzqZsJWyZLoIUYkmUDT9ooROGKVK6ZtKusXGZaTFcVejCWibOrnHB7
MpCOeBUPSEMEeNCQq9AhbyIBczoHMX1OuCXDP4f5yjMxZ7qIdJ+jytKtMQWQOKBQbcwMYOoCU8t8
Un8smhd3sfHFDTiSEvft8R34y3rfaiYHQDPYLYcnJv4euQo85v1KwaBzK+eIfLIZvTPrXBe+Ak1Z
hgzpHdMVSZfSJtv2vNYkOiccQp9E7FKJtSbYAAyOUSiclhbftsYxOuYr+4lu998B+DIffyt/v4e3
3zrawygMkoBz2NYqyA5aiQTDO6oGA3KgJ8iv6Zd4k+4leg4pIonvGeH3Qdmt8JGaIsvoLZKsb/Fk
fQ/prtORswQfjfY5JE8vO5W8v3jk7UMyOWrR/cvHjPx7iAvGhWNoC7J6KKTj+TVKZjOq2MaLTGoR
pqE7OtD7ZQT44UDkQhzD0STSUBt/ZsTeG65bqaPbEQlqORAZtFbZ7jsJ8VkIUj91OVD+Pt5f4f4e
3koaRWm81IuiV2B9RkSMg/YO/jGj0nu0ipWAX+h0iyz1J48MdmSqNCe8lhPKbiisNZnLU9/3ooz2
evjWq8uqxlErZ5zdWtFzvBVeRGJr/fIUQpQLe5TREgrnfKs+0Y4oG2h6NmOg7/Mjow8Y3coeY+N5
rsIHONk3h6Z7l5TiNqhEwsdvAdiOAfwMZ6fFTt4vzDCEIeRRkUMa73bZjOckIMtgsGzCfRnu+el9
xXyVK9/APJuPD0EBGtY+2HuBhCbrEAb4tMc6cI8KGpYNOgakI+H2YZFuP0ByPJXvF05nQXwXkt3B
QxfQ2iGnH/HbPK3Cs4leQYnyn+L+e/lLczpXlL/v3Bq+ANAk8MOjtwTQq9svYJjQR6981FnPm9fD
ztt8Cka2P6BU5ZFTujFNc6+fO7JefxSrvbUOdZcA9HtcPj/eiOF4x0b5+itGx8+FJZ/YfIh94Gmd
vyhFQBKQlDwWMnXhcJwCXn5oMQEu/HapgB6kSl6kneX1ul0oesip+mMJ9wHWUEv/V8LoSucFCITc
POusImpoK4H9U8DFDUyHUzQpwHOzm5tiKd3HjrciR+fHdX6LPvCks1LtebdDsSAhm+74+rp7d+nh
ku0ucPFazNFTS1Y9Wdkrh1yEzSqiJiG6biUcsdw1vB1Rn5Znn6z1eI/mWOs3pt/a482ZsqyguwGN
JMoa9xlCkRkKtBEuWxMBViEd/f49FXUvWswc86QczE3D2wFwWYEd+S3f7jHsdbhTKXLhQ+pzgeCK
lQGgKH8fr2hKa4fCOlpoAPQCod6tQqW2kNadGnTol1bBGi2hYVDmG1IjA/r/EqSO7FTRYO/C4ZKq
0ZvNb0rWErjXxyImd+3ftYxH2yDHU6SV6HeWMlDXONsIDwMueHHSuVrdzKaNAcZ1JTkqvGlnVWKL
B1aMexgnPVqO3NXjFU1d96vTGZNRSWXSYd4hBNkN3lQq6vxJ+R+cCzpqEOLCdA4dRbcKUGEcRsKG
oNaug0rjQoBHnb3kz6Rr/8DQY+N4LWXkJBqlbfgshhSkirbgRm0A2Tqw+sF4Spc1ObWb06mmb7X+
9iHy5IMlGvozHm/lX73s0SeMTCewE7Ut5lDAVHvdJERRYWZ2hnE4wVWZ/f5JOMZk+6En2nkJHEVI
Z0zH1FEi/a6ijYfHvNHxle7AkP+P/lcDZ2sSk0UwQ30wpZXXEgbLfhUAFamPuSItFlgEwCy4muw8
p9wcQu9/Ocl/1zE2GFLEK0UIKZ6/jMjzLhnQCYfVSUJG3Do1T18iaRB71Hqj7RHtDXuJHowZ+ziz
1L9Q7GqpSuNjxvgCH1EO9lH9kazQMR7ry5QIFPHw9kMDpXA3Doar2wwkPx3uBbq3i1gy7GyxytQ5
vPjESxrFQmB6RDS0gZt4XJEPA18UKr7ugXcptQHt2K7QfK6tgh3Rt7zm0HytfKR0OddcNpHdvBE8
rq65qhDLUgnBAoZSmfKHF2yKd/Ypq4mNRjkwxj0ln4+3dCq0QJAIOhe4z2HO462Cslzul0JS9FYE
EFMX6yJAAX51wjv5HSSSj2VNvfwgB738aEFl8Ui+lRV3WZwVDd9biy4mVXiuuFRLBcK+Mv5RFdJ1
lM317Ew+9q5Fjm6GX8ZJEhVCj8fepqMV3po8dZbvgnYxHItEFShKySxmaPLVgawbJyNDgZ6GcS6g
4ePAX9SL3uoDQw2NrGVJG2BWs/DiMaRht1Wlo1t1xi/dgyEQcl9LHVzx1QV0KrWN1czurbqinUzi
WgeIWBFpXf1yVI2evCcOFADRq80v/4NzvVruKDLKwzpj+RSCefXJW3M8CYM3NnlzBTNfR3M0w1OB
6fUqR0qUKGD5V+NBmHNsMFhD+kkTkGQd57AlwhBUj33TgOxjYQVAYjmudgRorHUiQeqt3a6gGwNZ
pGV9ySxGN9HFSD2D1SyOfnWG/nGMYCKqZWr++nq1Oc44qckFK+BTRg8zLuq4txZzzAWvUdXeQqZe
WBjlUnBpTGcrK5OX80rMeF+LpBLVDmJi8AIduow0MAQxAdu1+lzyc7C6ySeyrA4UoqhpgnFwcM1X
ylpUnAdkmctaHFmtGP3k6JfD57uEptHD52p1WoFcxXDAkDfTSXDv8TFzDRl5ZIBUlFHHvJFZVcVV
VTK1xfa8xUgpBQfYjJX7G258qziDDLSVDoxcoAUevdaS3HGzvPIbCxENPLFM1U9uA09M4sPqJ15+
vcQERD37dVGS89Kyibv8WC9BnKNozsvjizmRf7n9lNEuA2GQKqETNNazQIQDyD8IZ+ABBwhRZAIp
vWJX5ssbeuT2xeF8zOZwqvc4JlzF650Y/PnVIS8YJYq7AOIX1mv3i95/euCIMQhHfCdvv17Eg0ze
9vuSYv7u+y+q9Y/XP33a/57EyCL2gVjIQYmTSLuXqDxkykytfEKLbxc4snwl+MMUR8QCwU6v1car
IVJMYyM/pUOe9Bhlnu2aLpffYFyfMbkTxv5W8ui6Liq2UfIkbBBYFqCeYvEi1VRHi9SAhiByUYql
Gpoud8ilpzDeROlst/G9ebz9gJFn7csFC4ZS7K1AXoP9O4oxrnYRlqsVETVTZ411uj7DIs5FmROx
2Y3cuzDT7duAG+RuaoRm4PkKjcvPyX/RbbKmrr5knpZoln2sRxPJ/Vuho6dSxCh+xCcQ2lCpIlqr
ve8+6/MlOF6S9WplSvpLiOR1TFjjDcEhAV0qEucN0eYi0wmndPshowdTBzraxPuzLZk+XOdGf38v
L5gYNyRodjK9+NrJjDck2m7fEknfw4YToA/wdjK/Z1Rw7nb/qejV7QYRbJYkMZSfWT6/gu8iQ2wl
U2Nla+XG1U4/ir7VFXT584Sz1kdVO87c7tkPGK7/1QdUbd1FkYtT4XelBiYyRHfwH9gEj6xaYqbL
J0ahL7q+xg6Eu6Nrzryg7z3z7WGMzFvXLaSoZiDfRXuh3WwWqcWB2sSOqZ/NvCPvOeduTelf7/jV
Wv2FWrXqYEozPUJJbyfqh5XOr550br2nPByJNqf0s9s7Mm5CkaZVlUIkUAmSwWkr9+yQeogL8K48
Ae603UYaDPcaHf0v30fhWz7N9fVPpJFvt3hk5pTAZjyPH247SA02A1ABaAV2nW9x0MEGtnYTUIU+
vbxU2gIUErrQET1Eyw+xDykBRB1Hv1zOHPsfg9YDBz8eTxbEUebk9fBRu0Y/INcI347058n8IjB8
3hNsvgNtF2YC/L9nwwO5fzpypQO96jJRMMgFf+IuIlq53RkKem1t7XRqT1vCHKEKQNnhXTpz1WY0
/c8oX0m2waxjBywkC1m2Qr7K6NJk45UO9YPeSOq5mXYTsImbYx/D3fK8SDD9APJy7TX72AlbxIPE
bAyU6J6wxLNjaDOHOvFmuxU5jtpUl2eCECJTzd7ZJkih1/ZSPNibuaE2s8c4Mlth9N8ebOjV2u3q
bZ+QwyHWIuoQe2s+IeUWy2Qv6Geo0UaYSdPMHeXIaJVqWyTqcKPkyCwL00bHfZTTsMcoszlvNVGG
ut3TUfwVLOw0zVXI6kzN98grXFRGDJSfsNDV6UmhX4vzWwI7plm/R9AbbGbU9m+Gyt2NAZu5MEwi
xhTk0aEuurDw/RhRkrjbvFZIbWbUOAW70+LiNdR0kdE5rlyj3AgnVC0wUZd4Bo2Pg7NaLvoBszcL
5JyAjGBPrj5pdPqZ4y3y0scndUcxABHKDqacrDAo1zZs44vskaI7U7wFZrZi8tivxI6OHa2BURYJ
OArQU2kyTRdvkZdSOzMjjj4Olv5QVI82fXTqCfjdw1qF35BId6y/hscxi+Cfp58xukBx9PiP21xy
aMEKt3q/5zUUfxNUANGla+TP2xcBMF4WZEE1+clLcuJXL5Xx5u+ltQ6SIO2INgF+x2zlbm6Thr1/
9OUjj8eHLt+KYtRYlc3vq4C1GE6Yq89Pv8mgigOgHcPPxhWRzI4zT10MYRMyUsoQsSAbZeP2K3q/
ByINXR06eliWMYpnG+dzmc22j93rAmZ2YBAiuK/RwYn09G3c1Gd8USslCpYVG2p+Wa4qm8kpa0d7
fqGQmFVC7bFKcEN8fLuxNxLHhaYsrrnGd+PO0hieBD+YEO3r4ubIaFDGGVGDIj8SNQrVO/BUBb2L
xTWUNaXDZrOgmx24sBCzuFo2c6sGVb4ThrosLMyQ/xoj7Lg6KfMaswosG6MnMoJ+V23mNk2gJ7F1
MF4D6FUFjeGoFuQV6PbrehRiQa8xNN2/vztL0BL05KU7LCqyp0ewfT/ewwkbBeQ8SMRYcLtyGFM/
kqmiZtf6pdNjDyu9AWDs83Dql7JWGMD5JitCLV9vyK9P5+K9CS8MNL2IxgjQBKFt4Y9s7DrQCPCi
YCqps/xq3TV6qsigJtoXJSBd4H1Vyi8QNpA4nUsqDmHk+ByvxY7CzJrnXd7LIBaZUx2/nUGQufUd
ysyEcH9kfI8Eja6en+VK7aJb3XpGki3WDsiHBJsLePLQ86duCvpZmAdPLyiHbGMIXunDaqvzm7Wn
WaAbNq3EkJe1uV7X5j4zziXFv+vEOLOEJRiMhyzKY0WYUm9QHCFdNnQZg3wE23Z1GnLp92Equb3F
ded4k2WW6hlB486o+MRDA4d+JWYwy1diOLHI1LyBuvHr6piJ6OL4Comp6/uhUPV7DnW6LI3lefmB
YUbm4xVOmULkA2GKMXQbqfqRpvNZGqWREPeWYzu0VA+2ADyav2Ew0gWGc0bYxMMBXPOYYQSOZpTE
FWn0eldtH1XIBHWBeMtsUpDkQQUYPB5OCv1Eje5lgVO0CbND9iQ357BQg2qNVe9a+OgwebvI8ypE
gtcJl/JzKiPYUZDl5X8LmK0ck4HscpZ4YsruX8scnWytumrtRFgwt23RwpsuFYV6DPiPc4F0qIa+
ZMrx8YFOWRA0IGHE0kBqhqfIKNDhmjishZCrLeUFJh+UxomRiZqo7mrLjlbw6Y/lTezqjbhRsFPl
EZM5LVtb4hpjjiUCzk0uokzx5LimXc5krye09UbY8POriyKGvVSGBdYmUoUxuhhzXV6zQ+nMZLAn
9xCRwYDkRckWjcm3ctS6lP1FUjZWy4bhkywFu0WTZASTxiW9ynJm1fgRR0QwWEeVq5oSZpvNufFB
M0baiouCiQngVxsQtSM3DoQqBoEJam15rcb6ppQOTJbMOnrhT8ln9ik0ZG7gsjwROdyIHK068mQu
rW2IHEbO5W/VJ8N9ih5NvQ2LCVqZ5gXE41Zu+8bimFtNSndZfEzBYxubrboL7eeoO5SAU0rgvP0J
1BJ8r+tFS9tul9gnEf+3GuoyohIcnnTs3kFdILeG22tRQouMegszjM0qJc25XwuoSpbfPlhz1zFL
s/LFDb9k6StuTnJFhWYlFQWN7K2c6q2y8taZX4PjpKQgdpW7mbEf96yEGHiIU8CQStRrMIxqZDfq
tkKNJEfJREw3/bngKGNU4iHohpaqxF1XLYicdWEBbvanGC3YL+0cFm3COd98wMiIIPHQhULsIe3R
aGJHot/O/UWJOqrNSp7R/In+AixWRCc+mkMQdP0Xad+1IzmPNPtEBOQp3cqUrzbTZnr6RhjXcpSn
KPP0JzQf8E8VWyhh9qzDYhfoLJHJZDIzMuKPj1ycMF2puMZxGb1o9cZ0q5Pwq5Pub9J7sYF675bt
j3bsxZvpmL+Em4mhrKh74SbHE/aJvg9ew1zwYJCVe2MpB7z6VVKQYdVAhDriV4He8s0M3TNgszN8
lgRvBER9bXLs4q1XvazE0oVwA04dCJ6DrtyE6ISUrORWZYFOmA0vxWTBRaHn2SE5Qkm5xthe+nY7
kC4ceF2lmIZFU24mC5BSMDRgbVb29fBCOUleBV6nrmEN4Yo3L7QPbOhWgqMPhJeKCnDHdWgznTLW
QhswfcpKFzoGGxb6zhD7oGqqhNvQlwntVXTpQ2S4uZ/oAEX0HuupZ4xPVnNoW3DXNWRXxYGqr6Td
SycNc3UOwEg4a5hwkQJQakcqlJzp8JJiCmrYNPnJMCv3sY5/a+DCQLMSjMJ4S7d+SLy63kaKe3sL
Fp6mEEq/+AHyUc8h2gpywxmuDYavzXsfvPnRj8x9/Nihs7IDr2sdedo3obj5eMT/slaDWzjpYAGY
AdPAYoHJSbrftFpoqt7gOdUAu45qUdj752y3uZ9c5d6670/JQ7tPD7uVr164wq+sSi7B+wl8ThqA
S0e+YUBMuNld7eqb+83zl3z7m7unfnP6ST3AWvv9YTi/eCs/YOl1fPUDpHOGtUB6asyvY9wD6gaU
PsIfvmsRIFpPK/fq0gqj8W2ANADj9CDFvHb/sVSIFY0KMlDMn5loVAyvxfQ85bsRcrL22mFbuFF1
zNoBuwwlDPi0FLktpApFO6jTS5x7+lv3PQOMAsW3B9fyf379eicCjMeCOvH3U5PhS9eWdc36/P9f
xHIak9ruKazz+gwOTsRNHYM/rhNO7qh7NVIZELtkOxp72nNc38XBbb9aaNGCmQmwbUjWQBf+E8SB
ZZmVVXwEtIpu6nOsunb0ASDAMcZLloWnyLyfxC7i7qisWF7Y5CvD8oc3PQVf04D3VLrT1ENkuZp9
ogaE4zQvXlOMW3gjYpIGWiMApZom3u3Xq+zUVUfsBs8Krp/ED8P5aIZnh6580QIcHS+juSxgQ2HU
+qRgXeOFqHIHt4Puvo5eH5hv6S/rYzipG7Dde+amdt+njfAVbzrZ2/67ujk/bwFtmLzqO27p+iSC
0zeMORyC7ekUfB/3amBAtmn/dfJO3w6Hj8eVSLa0AwYFGb8GcgeEMimQ0kJAnbrUxhdWPYKu0ql9
J8OkDYfgDJLm23620E+AlMiFMemUNRhqVWgCY8fzvfWd+aBbf3HpF777ud0GmIoGgSQB57r2tV8N
2Auh88q05GnC0TtAMNXxRdvWSIsS98fm+Ov13GKKjL0628N3sjdXIthStLyyKTlc31ZFyE3YzN36
lbpv6f6s3lWv6Ur4WHqsG0BgUwvUIygRyI7NDN6SSWBZSxTACr/0LLw5QCmt7PGAbZF/hRse2G+5
X9+TPX34ZT6D9uJ5Tc5noRWG3b34GdKdKMI0HOMePwOE8Sp4fO8gHO1ph+ktMO7Ji/iBWcsBw3vg
fN0/qZgnNFfca/Ye6SEGCDr+CW1BjIRQaYuNsC2xCjh5Y/m7Te9a+8tt9/0Dpv1sAI8LDXPinxGo
UzqhmTq0wwvgHO9ir/vTyXi1D8DuW4ATMB/tgm0TZPu68en25QmtEcf/mEUCQK5GHgQGGDnUg0aU
TtZO8fKn//1l0r2MJ3Ct5AMfXhKqtMcsMu0702ZPt79/KX7+eVv99/l/sN0XtxTvHa6rVQMjofaN
EEEfeFl+tJHWbzC5VKxo3y5+EkbeAHcHFfun+mo0Ynihq7HYcRo/1Tbm7fW1S3/NxBwbLz5IN1tT
pGE3vLx2kG2ECAS29b7a/MEFnfI9RhAt3ft2eEKf+vZKLp5YaIT/38fJ+6UNZFL/WH7TDueNjlmz
cvsl2SJ592s/+KbBR3Yfzp6hs7JWXZuPwScv/mtbLplbhQ4N6k4ML8Iyd73yqjg/FGtauQYXfeXC
iJS9KZwM4CiCQ0blbx76dPiqJps0zv3bC7loBmMnqIhjMT+pyQ0tSHyEPgwvVRV5Nv8R6RtRPbV4
ft+2s/TgQc7w15DkKvmUgUtFG4cXW22DvMDEthk2LjwIYsIY3o4BHs4SFNQgoqqn1KvAvicEWlSh
aWxqOuwjzXh1hnzFg2ern7by4ldJbqSbAMQ7CrZyQiPzWWvtbBOzBmBJDgxKHNfZ4yiMHw2x9RU4
4cJ7G8uBzgfmCDG7ac4n6+Lk5JAHCU2Cyei24o+9lgR1/ThOr2ahHRVnreq+AI1HhwfjBhpewRgR
lYvRQ0Hw8q9Rmw1bAGYS32rcwgFq3G0hpDf9MjjG+w7sKwebCyg7hg8r9yYd7IcrNc3F+3wmx5h7
aLhn5ZNjmsKBeA2QwPVHHr2FquEzPSjFOdW/U2OTDhDSgbLO5LytON9c2pe3eSYymxtrtoEe3vVq
x7EmlFBECgAfileiVHwmd5WbP4Rf45U6ylI9FVSWqJ1ZkDkADkFKWYpxEFGh5dOLr35VQWzyY9uh
4V247dduJQYuJGS4RSHGg0ahiVxZsqRn1tSEBfoZ6Z533uC3QMENo8u+rL1uQB79ef2AoMbUqwkm
BujNS+vXZa3BswqJvwPVkrMzTKEVtBwF4Q0ojlXbZTXXYq+eQmPYMI2SH/VghG9jOQiyVexisNxo
fhy6WYwj4ZV6bIJKVlik/D3oMc+euwLihpiTsI3IVSIA4L3S0LLiC7WiFsCjpkYtImFlxU42p4kV
WJXhlEGZo4L7K2NZqGygKEdsFFntEmLFhqmMfmMIpbgf4tycZccwtRzMY6XFpuiAZnU1nYN4wYEw
hO5G2Tgm/tBHqbXvp9551HPB9PuSlgM7GmOpRecmThriWzEJdTdXtUrZTiV6KUeQK2jpfV5ws3mj
JRXlg0iTxtkPHIjJbdMyvQpCzUqAE516Zmwg4Kyrx7Iax+ag5VY49xG00DprqlJjQKUPdXVTsDZ6
RgyMh6d8TFh7jk0zpl4DInIo2pk1SGfLJknx0oNyOBDnlpHwh4GnAO7zgZT63chCLjxjqkaMZ4w5
FPCSkGRg49GY0gVmqOnxTm3sIQG1U61kL6XBRPHTNHOg2d1hNJLkB3LkEeRS0HUn8R16BEb1aOW9
Y+zoAHL+R1p3MebKxkYnrsa1ugxYS9mIpW+GZPLsPi/z9wKsVVaQoGjQ/uS2FjU/jbbLIzBYTS0p
dl1pOP0hIsRMX8FqE6dBjElY9lxmqZbVbtNimg6qBnlq3QlBzeQFEgwRRtnQB8IgvZMNFXo+jXBQ
mI+ijiaeaK1C/RKVfTf5DP+95m5tdvjPyimKl8yBjm/QV5GIjm2D4sgHi9SE9YdWMDO+I11nmd/w
ZypAJHLai3euc84hYVc4z2xi4+gOEDTUgrrLWemHNUiZAy0vHfwiJ6XDHW9IHAfdmGrWNipZkp46
zYmhFaYZYWaeUKQhyTFsQqU4E4ai2BYBxMYfxZT5UZ+Mjri5EOUQjElZRIFShm2de21Tmpln15gJ
BgVWW4zNcwSFQz2FeorTF09VVdHpVNAaoiNMGxjxDIIRqZ1eZJoeWBSLpLoVCha9j9/Coz2HxmoB
xu6iUIOONHp+rEulwOLFPTehmIqsRsX4G8/swcXApENc0fZ5vc/zXq0fwELAKCC+Yz2OuzAhrfJk
2gNgM5NjNfZ71FOa/pjKpjK30UisFs0PKxGBCJkzepqWiHijWlGmY6v0wbibLDAl4Wx09UGNRwvE
FZXWKVvWNqwAa0utOj9JkUMUQYm6yPQnaL79dlDmiTdQsozi+7ipYnKnNoWaBSyPah4QOxnKjZpo
StW4QiFs8iMMpNgffVGQAJQt09cB9D4RlI/64fftS0bKpNB9/KPJPnOcIpMCCdT1HTNpDtTowDl1
MtInrvi6/p4mh/TlthEp5ktGwLxzbcRGpTuuiP1Hy540Zx1uqVlBOvxWo35HIL/HhrXxHVVK8v+z
CeI5DTMumMX8U6+5SFXSsIibXg/h0MNzbz4QvfGdBqU8GzxWE2BcJtQe44ZWgVmC7gKtqbyog8ou
2kOVrxWHFhcZJQ7QRjszAeV8UV38lpCkasZb/JYkT1w+JecyT70h5F4GfMztpV787AtT0vVajX2X
dZmTnlIl3rYKGn3qmuaxlAT+t7JgEQSrtwrWTrkJMDpV3FtDnJ309qzFNoj8UOewJg/RwyXW6+3v
WTQGcjDw4cwz0H+2+WLpHLsThFcw1rTx62AduNFsSNRtSba3q26tkSdlDP99GoAWUKAAmzY6Stcb
BQZgwTMH1kj+GNLMa4oDm3Tv9ictbhH4l8DGZeOzZHhd01dtZtIkO+WcvJspHR8UmscrmfqSy+Fz
IDiBsjZkySU/iGOAhTK9yk4KWBDT/IwRJO6KKMa7pVsxtbRo6MAD+TUzuAE2eL1orYMQl6ZNdjIO
4G4t3suvt9dryQUu/770BuvNvMIIQ52dqOorSPALMMXabDxUShn0LN3ctrb8NWg+zA0ufJX0gnVq
JkwkW+lpUCw3R41HTx1PFGtySXLG/cfVQFf/f3YkVyuUMSKZaqQnxk4Z5FZihXu0/Qr0rauG+Ua1
G3eofrfZWmBcdAx0q5GBG6iYKVLAF4zlFY8RiwpxgFCpF9df4/wXW53WXPJy+teOnHw3gpQchBew
k983yX27lt4v7hN6N+gUWQjvf17uF4HBziIatkmanWr1XGVN4EDWwVkDeSy63oURybUFMqFEq3FU
s8IPs1+xw57UzGrdjhx6rqxUvuQy+X8ucWFNcvQwL/q+G+dYN24KUrix2bpZ5KnfqnZrldppnOx7
pjxZkIeJ+seYG1AMq/eVE0wxdMCj97x5zDs0yTyoz7fsi4KRX4Vyd6jNlYro0n1OUcdC4wwpHPA3
1yc+KdTQag2sfcE8h7xrFglM/ov01CVk3+ovUbbyPl3c7AuD0srYfYs3Q5chmjWY3QKdQsoztxhX
sBWLu31hRToaNLbpkCiwwrvfRVQEJNspzrOZ+gyyxbejzOLpAOuPAyQp6K//TNFdeK8ejwkZRoRn
QcOfaPGJdvh528Lykv21MP+CCwtpOKjcrtvs1FdlUDXQoYC8k5dyMwluG1oMKMBf4q07dxP/DBtf
GIrz1k5ajWcnJ30P08TL+kMfdl66cjrkatB/p+PCjnSjKWXSRybBNZOzwyB6rxDHITnafQ0olAhG
5oXsR6y9YH7aG4ej01dnmkaPvGp3qG64Q9muLPCit1z8HukQNDXqVtzCAg9ANqW73qRPJWnduu62
EU/WgIqL2wmcM5SA//B9SNdFJprQIqLEkXOYW9WHRkxuv0ZlPx+ji4LTf0sM0hLTUMAc/onWqdAr
p5+GKTuZFHrQsfEIgetNmZ6s0u9qa5PSZI1HSOYT+WMS2Frq4J+gDzClkz1l4KizBExGtu71ZCfy
Q1i/Edp5Zn20ytI3jM6zW2QtnkW//bvnIg1DkXGmw/709il7Z8wJK2CbPKCRtndKHgzgSS2UbqXb
unRG/lr69ACyDNKSRsHuqVN9iAuysZvH3jEf8HJx/3++SZfTF3tMObUsWHIYhoac8Z5F/ExAI6Ik
0Ca/bWvJJy+/SvJJDHvmSUxYdkrQwe7Je2M/DGtKI4srBz5v6ACj8orm23UYg5JZXOY5Thnvt4YR
H6P2nJU1psHalYgsY7z/88QLS/q1JbMhJFKgYnkaRtszkgFMTzRwQp80ua+21q+oH89saLZOnj+g
XgJt9+IREK2HOJ0CdVJ27fe2g3JNKjYRUFKuSrdZ/y3up92otI7LjGEfE465CBsCgJOyltYtHyRM
y0DifEbCy3XVvohY3iX4+UWP2qqpu12ybcafKtCAtum1JDt2pnFn5vYxBqIDVH4r8XlxoygUTOZe
NAaopHDYlV3VY/QBhykPs62a2tZelLn+qkOG864h1ZqcyaLzAQoGXnlUfgH/u94ujLoMKZRp4Hys
bX1D6awNL3KOoFivsccs5uo2QH/gygR9H6WSEwpr1PWUwFYZPoBBeDtRu/RKVj1BzOig2OOLHTWB
FQqI+7UPt8/YUqJwaVrySh7zoRprNTuBs7FEZUpQbxBatb1tZXExoeRjYdgKADY5odOmOEWuZyLw
VwDck/eOnxUMGNw2suQhqBigR69CTBkXzPWOQaIT+UgZIr0t+H6ixT7Oml3WAakANORKh2xp2UDc
AuoWcJpbKBVe2yozva1pQfCQ17InOtieVrbpyvcsLdqlDckDNU4KK+7n74laLxnOfCqgILmSky4u
2pxaAeMB4S1bMmLXuZabzEFU4mhSRO9VRbw46TZpunZzLC7ZhSVpe0Dn2HVmaMOS/mEXYIoQH7f3
f3G9LgxIEaKqUVKOI6xXomxRjkPjVPFWU5i19ZLyiS6maQgCcNwX5KwzFIma8yg2mrI2gbb4MTOZ
PLjz5/xFsmP2JedKhY9xmscyZ24zvkzp6+0FW9yRCxvSeySM7AyioXDiAjCaNvEQDFZceHG1Zr0B
nBEVnOiSBdFy1th5xk51VgZNy7dcf6wzHkSQCrz9LbIm53y94q2jY6gIhGPzsPP1iYRATYSmRIcQ
0ya9q8VI6AhBw15Fd1VFfyTKjiIKFQ+NbBDQh/xNH8Nzx9LmaIos8QELBerU7N3GJtbH7d+2sJdX
P01yTEqGIR1bvPIV0Xj9cODMcnt75Qm7vABQtYP6wNxKplJIIpHIu6EjKbShIz8qjV0avfTErTFJ
UYavzYg24IFQ4RpR5SUW6gvHtFfcWJtW9nzpa+fRRQDYMbWJVOF6IxKqCoWWqDLQhmw4uokZWLvK
l39f0ksj2rWRsYhsIxUwMqK0lWBkLbEzl1Nld9vMgv9C4QjIToz/4VqWpbBZPCQ2taCsSVLqdwWB
noNP4Mp6vrZqS5YcAP9BuTgrVSjS7oW52UI1AJbwO4KaxH7cVRuVHs1+LZObvU16hBmQrMV7SLdB
5CtHlsikOicc72lUxBNf4wa0swVEEkj7DcWw0hNJFa0cziWXuDQphQGnsnLgFVGNgAidW4XjFwah
xShV/X/fLQzoUA0tX0gAy2lU1qhRMWGA4ET6mSxYxN2uFru4uzdNZvz72wTPOrRb0KaAGJCcDodj
b9dRivhsgO5zx8zntZ7WQnAGyzISUAypG3inSfFMLQTrTB6xE4vRci4AT/QGByw7t5dsYWeurEih
SWFVrahFwpAzbYZucDOETT6sQTgXrWBXZq0mCNjJzQKzbmpVnVJ2ClWUFacvdXO2eb2Syc43ouTX
aBD/NSJ9CqgLwHgd5bhrStoHYOZ6UvrG9OOU225ilCzgpLP9dEq//w9LCPQQPgsBDwDO61CUxl03
CQdVdkUdEl+pIVgJVjSfdv/+AML3/bUjRQhGnCixBBaxqNKdU7zGFNTi5eBRsRL0FgIEDGHuEaHP
dADEuv6gvqmNKWkadgKH4C7MOYKEcacxbSeIqrrjKp30oncAZQLQDmZWUS25tqc7XRPTpmAnnmsb
PIx90n20jK64x1J9D4SEUGaxQPOKjF3KqFgVA+mBJvqpB9UxWiORyxkLaKZgMCFzxy686+0ffUrf
IgC++HSILbHJUuhiPDtqQNrqxS7WiLQXgv7VT5K+HPAOM0T9hJ2GJhB4EmXFbr7HRJesPFcWt/Tv
t5tSg1wthT2OomUnEb4MobFT2x7lrtIrhk3elSv+s1QqMBWA9zC9asz5uBS6Yq3lWFrAkgC15a9A
hqT7uldjT6iG5pE8Lx7tyu6+FHokginNUt9Wte9Gb6SPtSjWUG6L3mVBQNOASBz6RdKxsXKVlekE
7wLC+5koNS4gqvhFtqaxKkM55wQUj0HQk6JcgPk1WRnXnjQ+OQRrHE6sd1EM6xB4zKJxgRJqtHCj
pOAaMrqtMDAwqWyN7CNHEzh7ytjjEK84+9JHX/wWGVKtTyJjgwbHSlu86gBLgC42gGErKeeSV11a
kTI9YLq1ciywz0r2lQCUZLjC2Ormt7Wu+RLW4nJpdSnbK4c8Rm2+RiPT7RqPN9vfVesBxqUzd3yi
lduF/ke4EtaXzublx0lh3dBbsCbbCBdKpQc5ugB52np1/oIG50rCvHheAHeYQQEIu4acMfPUciKi
YLdE/UhbHz1TBKTJPKjpXmsh7/1EaJCpXiqebt9cS3UnPBj+GpbWtdJ73KdJj3Udwg0Rhx5gI4BN
h40FtW80BBWU+US9xoWz6JwXVqWVrbqGRbHdITwArUdE64YhhIjW3kOLVkCsO6u/qQDxS84ZtfnY
igk+w6bSj1rbdcA31P8vJwCN7llQHM9OWR5dYBC2sTKc+U59j/VmC90+vEemirhAna25yfyL5QQH
M9nzjMhMtSOfAs0yciKMIj/ZRhdwTd0DJbOLpg23nhxlH/YiiECJWb+nfCWvXlpKC1DoeQANtmVK
mgT5e0STNj+F1V0fofXWA9u6ZmQpmMwWAH6bYbtyidBs1NxqqZOfGmr96nrlua3EZsi15wr4rSFZ
S0k/ZYsI1LNsKMbTZikTebZpHFBpJmk0HCnz0LIkirqJkf+2GE/UjW3UDitruGQPn4ZLZp7sNeT3
nZ1zlg790B+1zil/AlvYeAh5kR+jt7cRhfkd7St7V6btmtSZjC4HVgtPIbAZKTqmME2wEV+nV0pt
hUOj9P2Rd1b6kJtx9mXIrK+JMTk76FjfK3r9q+OKdtKLVJxiUALsQcKvrXjvp+3Fr0Bs001sL7IC
mUOhL9oRrNPxcMw7HfXY96IwXebUW6c6Kmj03w5sn2I33s8APpl4Ss/MDbJ6fCPMrIoyis0d7nSR
BplhngGI2SWFtdJ4+3zr495XgVUATA2Pzk91OlZEcTZSmOJvxqE/E3BxJi/RS3Y2HtI7coBS7I/2
xxoz+8L3wSgqtqixoEL86XrHhETeUHs4jsD7jX3pgU0tAHmjm8drCJUlU3AaAxrP8+GX37nj1Nod
hC3H45AJ16kPjMdupZ6L7PX2ls1p2FVwwzqCjgA65w5FDUvmR6N5aUFxqRuPWvo1qt/StTr30jEA
wRLglwidCvicpLvOQWst1zN7PAIlviH0NVULD/g1Ly2Lk80KPwb2l1TUm7S33lrjPVr6Ogf/QAKK
Cg8e9ddnUFe6iUE3fjjisa95PMoBB2X1mgDQwl6ByAkFQBQ7UZOQU10+qEmTcYATWsUMLK48Noly
LjFT4zYoXd3er4V4Ns9X6DjMGKFBfff6izRtKqa6jbCcViV8LqzaF1UPCcFSy38kNFFOJbZjhyRq
bbb7020ENi4UxfGwAHwOI5PzL7vEg0w0GcfcHI4Vg56SCiC7eq6tlcf2ohHMByJqofqCc31tRNFJ
qTItHo9KFrptbXowomn/mmLOX4JhJ7y2cRkp8ot0VLmiZ10yHjv2O8s4GHZSZCnemqbKQuhFUQxd
N0gdIRjKlSQMahgAkyvjkVk/QZpkoivG2MFwMJcg1mAksyNLxxhHa35mGRgbBtbset1MnfAw4cl0
RGNhm1fRMyanDqP+kSqgv9Q8tXnprGElCVvaK90EDBWtRWBiZN6UoS9Ac6DjcIGzyQ2Nx8JmIIJf
07hbWkWEWwrSShtvW/kIO8AcxWVCx2MFgExGgqrVf7OxuusqeuxZEdw+XgsBY24r/id3P1/h1+tY
KpA1z5ppOhZJ1/y2c9YJF7i8tdHjpYiB+W5jBj7o2LU55bw4S+3ArDI1zPGYxBBOrywHMQNCc/ci
Q7QvVa693/6spahh40rGv9EhQIvg2p7Ojd4JqT4d1SLfKdVRj8lP0YB0Jtu09bRpzcS7bXDBH5EL
zFW5mcZLV6Qw1aadQzMjVo7gDQtidQoKiAXU+qvVbnMtGAwf3akVkwtrCpMUmHJQBiFESSZ5l7Yk
T2EyrkGs6+QB5tOL+re+Roi+4JDQm4baNDhMkAjIRE3jRFHEsjrlGLZqBda11HgvS0yBgNfO3hJm
sHtlArvt7fVc2MC5DQLYsqHbKE1Lfglu0aQtqDYdk+HRbrtNyI6ZaoJRBFT8A3iUi91te0uLeWlP
cpgKb3DDLOAwZuLmwRQGfJuuXWVLC3lpQ8oMxpHZTVga01GYe8oee94Hjra12Lnia2SLC6EKKIi5
vwNkNkVp7Nr/C9OkRTmCOgg4qi1pgSrORdD04cpE6cKq4Qk1j7WiRQFr0qrxoebFaFTjcRxAiJCE
zeOgBGknjrxa620umZp5I1HvmxWFZXn3PMuapIDGybGrvIxnL8SAEofZar5tRitZ/dLiXZqSDlZJ
R03vVJhi5heMe7m4WcLpy21/W/CFWbQWD2zsEgCKkg2MaisKT4fxaHVQijHujZ+dAB6CutVavXAh
ws8kjSDORdUT16XkdRBqVGMzQ+gNIQBGgDDVpt+3v+VzeQdPRiRnoAnEpTXjH6+9jfBYUwdDxcdE
1WOZPITRzubPlbJv+iQQ9Ux/eciU59tWl3YJQ1GIffA7BFwp1YVPTpCk0HClmGR0STLtdD2DOkDU
Pf4Phv7QM2JKEAPj0llK9VTHaB2+Du4QhbWfNnjJO2lw28ryIkK+98/jFXYkM7bVN6NFsE9Vmfoj
+cjC7/0muYfiw16Qu3ENJTP/OSmBQssF+S08Y76VJXM8QkGOYkLvCISDHykAq+Yuyeg21Q7NOB5i
nax84MIBhkG8GmwFM1fAAV07SaiUU8zaajoagwkwblm+JDEAEyEwFptq0n6uLOdc3Pv0fQDIWCoS
UeyeZM7Roph2Qzsd69roDzrtIXyOrqFHs77fVRiZckcDrI9JA6H6LBn0na4kxb1FmdW4yejwY5ZP
xcqNvXAU0XpHEoRpPgPlQukoaupERo1zJFtdrCBHdVJP1BiVvP3pCwcDVuBBDp4VaBxLpxHl4yKK
6m469gflcfwVrvz5hUwHSt4oQgL8BiSXXKTjih0ZStkjtQrptgHDl/7FZj8ZzfZ9yBTMefBsrw/l
ymlfiJcOsBFoVKNyBwlF6bSTDqHEoiOWzgIdUFv4YvySF7gK2snvph+3V3DpDX9pTW5j9U2nGXkh
4KsH+la/DhAU29j++GaD1WyvrVlbXFHUdPAvJI+IpNLJGDBqS1usaEP5sdKUHSYId3VoPY/dT8bu
zfAFU01nvfXp5GPovcbkc5+e6hxJX+Tl5pdciZVdskqfv3RgUbqkwFLi3gAW9/pnxZM1YaIWfqTr
XwztnEKNxpju0jUy2IXFBucsBi5wP0EpDiwZ13Yiu9EBgEUksiAe4TxR9Oxrdi6bD1Plr2liQBbv
PrQOJPz3NyQMo10H7hXNQtFw9rmLR0mUT11GzRq73P6oHeFGSG9t4Vnm7+Y9Nt24XQOOft5ogDiQ
wOCWVDXUuOeTe2FwVKyBZXWDJFMp7hAj0YDtsIMVZtUxbtHv00rtfWaOK2Hnc0CYzc4IkjkRQFf6
2mzvTH1BOUKhxb4SfcudpylZCbefb5MZnoJYq1C8WT+NToLtGvNlMUyURTCzOYy97hrOqzOCT1KU
m/Cfcb4U9pBwzLxKmD2SE8+OspaACxm3F9O0HRgU0j1eMPG7WiUrBZrP7fw/pqD4i2IyWMs/PbPG
yRhwlUzH6mdRF9ucdH5ntKeGDy6vY78XeFJGBQas4uPQ3vW8fsynk2Uwr+wigXZ/7xlsTfhjyZHg
sDbOC0B4+Mf1jmYoJqlQ7UEMzr9h5sQdwRPsCm3XRieOQuM/58N41+KIAoU+w17kkukU1baVWsp0
DMu7nnxgQLFba6J9vhmvTUgfhPZLE2aGikXuv4rph/7v7yEMA2EqBy1ITPppf9RrLk4ezy0QUsxv
ZSDQN2CpwdGLu1dCkxWU89I5QKcTQRMlS4zIS7GMdxjJzqIEb3Kgm61tB5zJvmruhm1krWSlny9E
fNGFpTn/ufiiyaaIpTUsQU/BTdVu4ziJj9mj4xjFfuishJC175LuAgPVQ3UUsJaSw2+Ne5HumZBv
WKNfXopUAJhhWhl1DQ0twOuPakYzN7k9u0GR+iGDZjHaf8MYrnzN50Y4zjRQA+gR4dKdG6rXdsBd
0iCHQXWBIGRYidvrnZvGkEoe4trv41+F0zypQ3XfZ9EWHCtt4rgrGca8Pdfp6fUvkBweZ7cIkc7g
KuDphsTtaY6aTuQcxmyDVwxT+CtLqk0S+hoLMu4NyhrkdHGtQfOJdZ45sOQXaNi1Ri841kCp7mxg
DUrzRPi/TtTP6wy9CaQRqMKhDXq9ziYRrOICFQ+r/15MXzDztFpAX4oc2EegGeAv6LpI56BXCs5x
TyBL8cWuebm9TZ9TIPz+iz8uuX1uaG002fjjnByy8ksVn0HPDbXn21YWjzIgaSixIQdCQeB6lbQI
7coqCZHbNruw9ExyBPd02nhdv7ltaOnawPsVez7P6wKSe21IGWmocqhHH9HXOZN4umdh9huz/a+6
tgtD8QyibOrScqUWu+RoKHPgWCNezf2ia6spYSLrlUw5VlkLMqkz0e4L4OP/h0+7MCKtoamkwNGY
qXIchPNaRRCoHMQG1ASQ39I8O9OChtJNXmbb22aX4iLecYAvIokEt4MU75OxRbG+rxHvm2eLPlh1
BzGTe6xsmuK90Hy9bW1pJTG2hfYKWntoO0tBQ2PVCGeFNYcPby2JjmRoTzlJ97fNLHn9pRnpowon
5nUdV8oxKQJTeHl6TAvUs19vW1lyRgAF/kxR4K6UY3DkZDo6zo1yjHZMvdNq1xo3IgiJX2zBg3Xb
1uLCzc9VdEaBe5d7smNtWDVY/pSjqaF2HEeBmn51cL3ctrK4bsCFo8GM+Tq0cK4d3emKusVohHK0
k92IKS2h31N02kS2UnVd+hrQ1YCEB+Ui8NVKt1cT6lHatALJDIKEEUMxAwumpj/+/WsurUjO1hR6
PtOMKcf+sWt/q/SNjFvtn+d2cEEgs8a7HpVQG8/M6yVLAN8UrFSU46gdxnHLFS/stkm3smDzwsuX
LRwMfRnM7KEJOi/oRa5EsPugfNMVTI7eFfgG4/+R9l07kuNMs08kQN7cSirfrfbd03MjjJWlKEuZ
p/+D8+HsVrGEImbPXgywGEyl6JLJzMiIoQumJPDYvJFXJvknC8bAuAN4Ef6EiLxYbK0mHQkuqEic
lgUhcz8VXNy9nV5ur841xwZqMlDO4NcGp6wXoSf4drXN55idGpCIOV/GahvTU1XfuaC21d7bJozz
4/zLfBzzHalOGag+yvnOfcmUY7qnaEwq/DgwvxtD2JWSW2Ylk3n5acJ0q3PXeRO6SE/0GzuU4fOy
m7ef6p31eXsKRNZ3VCsv7fDzeLaseeFVsZvCTg+mguUeBIK+QUPH21TGIe1873Msnkxjn75J/YnI
pHxlWjjqBZbeGBlMt/SQqQcDKqYQTE18cMBb3Z7kH1Cz0b4oqePPEJskQfZKlcd6C6qaVil973mx
kW1N7or9Ym5071ev71r7rl3uE/xjCmnG9C1/rhO/6pt9pxwrF83bUI2qJA7rT8Lheq/+u4n49XY2
g64zstZgHjuBl3TMjm3+5saar49vvWb7BSotDnSAkW8C0+QyBun8i953hG4T5TnLdwUQ5Dk9uNMX
q04P5slKvoCkDsI0lln5fW2iIy4slyKwBr9y33LldzcmfgZWiVxy94tyQlerwa+as2HY6eSAsD4Z
T2b1iOLgVIeLYft2sufkM4vPAvqW/iB+e3DicIG/HECt+GCBZhyr0JxKYGTSfeZESlAkH7MbMu/Q
szQs8ncKRSD71D9kT2DAPeobEwxv3rDBpPlYlvaokRe6pY8KyObnB/PJ9Z5I/lYo0QRZI398md4b
zc+KBxbZBRQBwB6OhsE7NX7wSAi2GznRLPfJV+sJZJPBaaZ4t/XlRNSzq3QTUg4nMGYB8jeTbmND
b+xAGgp64QnstjktiZ8Y9gOYKcdX0g3gb5tmWaP5H9qXyw+Bhg1YzBFnIjQHD+vlh2glawY2ZuNp
wXYBBjPQLPbKkO9GZjVY2v7k/moc028BpKCNtik9e2OoB2/+Wlien4/GZoKiKXIsva+UGURhig04
xvY82Vumhd+ofjMoQb8b7Hbv8sw++mRdcuo7e6/akvBVOhZhUvWBQrvOS4FrVI5zGjhfrD1EC3P6
YJySYjMlLjC4m2nae0OYEVBtpcgWozRJD4X2kD8Yjm8q+2yTsR0tglgPGf1Jt+kRCUbHeKIDCCon
3/rrCA7TD/QZgh0UW3AZXU5/WlM2GmAMPX01D4/G41/73ctfFyYkM1I8Kkv8etwvWAsoyOi73gVu
nQa8mqFooCxdNv1MPgfjrqsTPJpSWe72T+P71Q7jWh/oLsRWE+8/N29zlQz5CETJ/KCoyiP4wHw6
po+0sI5Vtvi13gK8DDdGUTCY9VBtgjgud1T3ngd3eQHb6Q/k7+7TFkKwJevuWRPvUbV5jhOCRQ0y
zQgT9C4qII3V9tUybnpja7gnZ3geK8ChHTtIFJkjuzq+mFggwdA2qXsA5QgXWq0ajJRuNZ7anAAD
mYeUMBQ7NjFqHrfXUNQdhcu8NCXskLrVzKZN2hGxg/3cJhWadoFZofYTWEHeDCsLywrac7YTqsZ8
z8byC4NmdfXcp7/KrvfBNrNnruoPxrexPRrEDCBltNPJXvKV17EUvpIjDBDkoDAq0nTHCXNply7j
KSkzZzsrbAvm1C4kiW2HldLnd1SJI2DG4fMLE4yqVhP2JstDpZs9vykrLQDXrYmDNwzbBoCSrQka
irs0qUA+MVXVJmtcH16SIM+y2Hgy9va2083++fYwRFGx/002Ymmg6UFNAc6Iy+OIxgcwcnjdeKIg
fXR0kD4O4AlVqHUwF7brrIPr7qb5m6kEXnrfePnWBTu4Nm5dbT7UiGTG4pveLJLLnxsVDhDQNSji
oQiCnkJH2AHA72l8asfT6MbPlbfr6ZOWmNuhI3vAUht2SpdeEhmuLCdMog+UlyYRsuqX8zA16Df2
ChUmizZY8iPoI//LoECl79kubhUA7i8t1L0zKn0J9HuFACBNd70eOXoZdAy0tls6HOkswWXzWbqa
xTODfMhnoQdaJCuLUhgcpw0UzFy0EFg7aDcy2YldKZPpQG96f2gaUJUTsditp0xjOWHyNGef03yP
GOveihI16n6076yMt4kmcRLcj1+P7V+LwgswLt2YLAksZvm+C+gP4M0PgwzuuGoEIQsAttBMRyfX
5QQOiVm4NtXGk1vH0Dr76sXKNiPPRspABP2VyQoBq7v+zJywQSqTLDVNMabyMN6rduA+dAcl96tj
J9kY3FdfTd6ZIWFjzLo5N8UMQyx/0ylBNPrTUe5A0iU5UyuvLeyLM0PCa2voSps4Lnyk8YXshl/x
JwTAfpvo7/Q7SXFjfQuemRLup1JfevSQw1T+2D4aqq9shi0J7W17xAXiSI6ybAIF/7Qg71o7E4xB
2uQZbfzjA1gkJI6Zr/atRRIimdxAbcFp+dw9pI+s9/vv7GMI06O6HQ4AtA0fEnvX8fnlWgkXAfj3
244iloD8HZoDmjeyM3bqXepDuwmIYhnVw3We6MKaWLermsmjpjOPqDHs2RB1E/ZiIZtCyfkVwQsZ
G3ovU3F+B4h/ZQHZV6lfLeFy0qsA+yL105Oyc7eqHzpsk36VnLLVIWLPoZYDIDiagC+9hzJlYBaP
4X7RjXAsO3h6yBxUskbClUwDZvLMjLAXvZyQTFFwmJPTYoRQhKHhhEwD27Jx66VJMDfw/OkG/FYy
xULZAIUd6ii6luf8yjSLjZvvUmvnLjLt8ZXeIj48tDrwPh8EBIIPrsmQ5D3T8VyoDuYuvzNOtIQk
VP7Q9r49QIa+3KjMV57MVhLwrnsU3jMGXXAE12LPWA92lQL8IdiiyIYwfdkPXzwLKmDVyS2gcKCi
66j+BGdaMJqxxL/8wZyLh58T2KDDkXeXiG/Ucukh/hJbuN6a9Mksd5394ZRsZ1Z3i/pgGSCdTb63
JuRXwYal32tZFprJaeh2Y/s684/zPlVvm5j7vyeJ5TrMKlCNoEbg2FDBS8QZZaCILdF4kj3X429l
+TqP7xJPtLav/rVxBRLL9SztgbuZTvmdZe/BrbctT2lk+9MedFNP9os/HozdbZurJnmwCfYvwERE
3iBVqZyk1jCsefrW6dFEd6bzdNvEmjMCCP8fE/wTzqIxx4B82oAOrFMM3e5l3/teNB1TWSi2FkOc
WxGcjgVSKTw+igku78WB2qCdK7ulBODF3rXqoev3UjIwUZqOvyBwPAw8HZDzt8E+cjkwvR6h2aRj
YCDL2NB9skF5wYmae+voBe2eHaej85h9X7YQv3gwDrcnde0iPrcteAeHVK61LBV6ynYM1RN05x3t
t9smrhvv+fhQ9ecIIh3EOoINggSQZnaw0YbAW+/dQ7br9wXkxOqd+axsydaVlAR4+CUe/nODQhxI
1MKc+hoGx2DyZcxHqzN2Nhoh9usMMjp5TzBjZESLe/OgTd9ThUVYQcmZ+oM+ujUOYcdPbTzHE8M4
lJdt81y/dpvkGziWDsx3D8seeuVhcbQPzWHalXv9Sx45n3E0n7pHSWi4erYBqwGtCuhN0a0n7M88
Nnu9wIgtsHtHpWL5Wl3JQo21aA39NQB8uTCliuVrF3jE2uBr5m2zt/7FPLobEE7vs7s26g4D20r2
JL/Ur6b2zJxw9Rq5XVBa1ehy/N3tvZceJ8/YZhvtVO/Hx/FLGpXfXpD/3d82u7p3zqwKzr+oljKz
Pb4xQdc/bgCXDEjzWgySJJ7EzJ9XxZmnJOpUDdSGGebulfaFLQ+LGc2yzPxamgmwjH+WTASqgegd
/T0QcjqxZk9I6O7qg9340PiE2kaoHbsX019AoPhobZrAeGJH7ej+/82nGNvMCQW12tBgPu0v6rRL
U8hgtRNobCXhxOoJ+EPhigYIAE74hJ9NaLrgdUu7fjo1yw4gUtSxpWLDqz7rzIQQhRIHBLwxEvyn
ycuBTo00TOXtzbcCjIIfPjMh7Hma1SyfXYyCPI2NX31akLCq7iv2DNTcL1tF1ygQ8xKjOq9XXx80
zn77v6kTtrztJLZW9hgXsueJb3xf7uZv7q7dgwVv69yrPxDw2j/y/dH4xHNCqX0ZRYNk1ECZX66d
2Q9T4XUtPmB+6Hz72AX2T7P2uxHJHB+d798GGUH57d2CjNilxblrmQqtK/jLbOMquyyDnpvkhlt3
X9iKmuPgkHnCUpIEUlStBffloqPDfifJS/MIrmEIhknWbzWIxyn+x5KwfmrcjB30sqZT8T4ewYa7
1Q/1Pt7XAXhK/pNTRvDloD+WkxgLF03cLalqDwMcih4+GMxfqG98GaPlw0t8+845jj/tIYh/0BAv
3SqRPVdWb6Az68IhT+K0MhUHOzUnAURc6G8PKb9D8qvQfWQZ3ZfmZ1dJizmrDxWQ9fwzZuHcZ22t
NwyQH+DUUdn0kjvVCI3ukD9Mhhq4Zeu781PlHZLyI7W/e2kKdbZtPB6y/keRVB9J9ZZPLOpnYz/L
moj4yl6d3LMvE/ZYA/ItatZ8NdoPU1fAk7RZoBL+o8qeIDRX/LeX6vlUCFuNZuDkXjSGrRZvjCbU
cCs3wQFleFyXqPT41f6uJmH26h3+i2P8d6RiLkWLzXxZIHh7yptD+djOCVrpPux2m7DXVvvZlF+Z
hpDLfeqlWIP12PjMtOArBsVDo1SO5Vef4nv7CbJuGy+All7o+k04HVtfl3iO1XvmzKB+6Zx6z1Kz
eFSnU+JSLWyUCV2JsWJIUjerEciZFSECz3StnPV8xLDyfQtVO7wtvOJoSl+6fHpu7FGxUGjNtCiS
gbtaMEccdPZJ1IdBM/089o3a5mV5qjwYM5N4Rb71b5kVHBViHlOdSwwPvElF4EXx1t3PkET8uL0x
1y4S9GRDHgVFFRuNJZdrReI2zct+mU4U8o/2tGM1okYZDcyqEbSroHkPDFewdGlkUjRa5dAM5Cgt
r9aCpn/SLVlzjMyI4OVSCjoViGPiiWu8J4Prq/ahr55vz9bazrbOBiL4q7w2WdLpsOHGL3H+XYHQ
220Daw7x3ICwHGM7ok9CgwHgq9w5GKC9U2/s5oBGkYmiWU1yIa2OB7krNDiiCI6mxcuFyetOGzQK
c/VBCWTUEKsLcvbjwoJMqZUXdMCPF3uUBL8okhfIn45t8YTwZqH/9/HCYvBs5DQ1+H39nvhP08ME
eSK/ecq/aU/Jax/8xv9sb6/Oqis9Nykuj+u6Y+9oeEFmb+ABAjAvPvZOEwzECt0ODFHdL9CdVfNL
3bSACKpgV20Hf04+Jd/Bp04YOtpQ+MCR5PPQ6325bm2cmH3umDhQZUacgFlG/c11s/SY63OZbMzS
smc/G1WAyrRSJS9xWptgr8g1bToUrePtGfqUy1AxoR8LWjbiHi2rmu56yxsSwMRqGY5/7Xt5TylW
C77mqgfKzd1S6Ue+rSGLCgkbovygTVPu9ATKolVspSdnMWTNIKtGubeBqhSanMSC56RPagbGd7yo
2Js+fvO6Q1ObePf8rM2X2+uxstN5HznePTzLD0G5y+Vg0GYpxxKWiskwQ7NJ7X2utzTAw8CT7PqV
QYG7C6zpILzF21dc+cSolcFUgaqF9ovaFOjnXO4gyhUr97NNXm8Pa+UKAtgVYBKkSngbg7DbZ681
486MAbxn6gcyr4BaeRFvyTNopOZLCCKNp9sWV+50tFhBCpCzThieSIzNUKhEe7umopPBS7YQnfdC
F+J2hwEUcB30TXb/wRyfSCSU0TYrvu3Tyq3oWAE97IEy00CRROnNXaG6vxKnlV1PKwuHviTeywId
biCVhcnMXAJNtbHUTiaNQR7cBum0BAU62W1zeW17Wclpbe00EOkBMAKYK/r0L7dkU6eO3QPQDi6l
ZZvN+75rvTDLlY2bOMfOqb40tvbr72eTE7xgJoErB0HopUnmJKoaE1c9Fb8NYvwmfQO5iR+abv3+
D3awZACdaOiFF3O9fdY6ULQdtBOBPEExf0Ojeq/5XddILseVUw3XgZcviIE1joa8HI+mN1ZV9AxE
izT94nj1dlysEPSnkk24VoBH9zDaa8HZYOBVKiwV7QpoZYMb9KQr9fIEHe8+JHiFbbVJmzaux5zN
PPXdL9fLFdDksuTAoNoc3p7Tld3JJYI5GRb0pa7IFQa9mJIMtcKTC3hqX7Bt6dZbN0nue0/fpMXP
29bWXvwX5oTDoJkpNSFfoZ2cXA1qFCVrpwnN6TtcqFcWOxsXkG0mwVTZ2xRCpH8fZME6eP4BcQS2
0RQeRNOsxU0FPtYT1ajvxLjylng3ei7g0vd1vStV82ep1JIm2JUDifsaXDe87waCPIJR1zS6DrOP
XVulr1DUrT4qZhwU9ZVa5dawawnqdG1BLeAaQWABg5Z4/l2tSmOPAbALYqewygEuj+u7rCm2pEsg
qGrFkgT+2vAQuKLLl4sMqSKLrV4sukptop+SNFhUVEIBB0yae5aAObq9ywFgub2FVscHGRW0hYGI
HVXYy8PZz/NgU9ScT3QZfE587N1ZZbYnQGUTXUbOtXItoSPnH2NisttexsltnE4/DQy9P0xr0NCE
Ry3JsvSxZzI9xaso04OYG3LAILAFqwEanPhcn6WCK6a67ZguNNJ7N3SSwR9L+xBn2b5ApJssARjY
R8X1B80OiKY8mMgqdMQ4DU69vT3J4qLiQ9BZZeE/kLxALl7w6EWX9qmJ3peoWfZ67fhunNKdV7jH
up3ArpsPz7oi1ccR39vcKKjeID6NSArQTcFovvTa0ukDtNKou2fJN6V5asiHA9A7xFzNzLfyfp/N
L4ku40MT/f0fw2C9Avktl6QWGW3cmWa6oVVNpJnV795JNrk1tijOyvpb1uzwmws6AnAGV7iBsYgL
FgOcFBUF0n9miay1/R4jZJesnnhE+HhwDYNUCV2hPOi43EZ5qeZTY9AmgqTPhrSp7y5JYI3Z1ixf
DUsSl4ovyT/GXHAcAHyMSFHkbkyyIVYyBQp34AwFEFSp0IXn9t5fXlPcCmiQ4UFxJ4MkWLwqe9LF
jpe1UW0EqGzt3VnbNXlyz7q3UZXRXqycQ+xAhE9Ir6PtFNfz5QTiYxRv9PIq8tzD0PmK57vHmfd+
9A/Wjmzgs+PlrkI9gzhfc0+2Ha+Xz+BNGHCpuDeMK+yyqo50to28jtAL4TvJV9VIAmM+4LkTepkh
cafXy3dpjO/ZM5czFFSZi7qoo6q3UKGx5JKqV891XLiIRsH3gxtJxwoKJpQ264nD3CKaA29LjwiE
D80viwNDgyKA9BPztfTYyDLMfI3OX8r/swqmXjSRIF4U4aHAho5Gq8OqpqLJotOColz8vIvviFNL
Hi/X55oP8F9TQrw4KCCCxbutiOqwy7PQdZ4L6Cvc9sgyG3wdz9ZJaXOlNZ2sjKqxsjuf1Vl5b0FO
JsRl2L/ftrWyAS/GIywYccuR1KpXRCRpUCc5NCU2oHtSDRosroQlRWZLOGotUgdV5mCZ1Cdqb63p
vf+eUDcoibO5PairWp24IfiXnM2gNS12nRNYsvM9XYIpRTtdOVF/NtKXNG3DWnkh+d1YPoyImPxR
c7e3P2B1pLhVwQsMPhGQ9l7a93rQs5oeZlUbq6BK2o+8G9FonvplAkVvmfwYD4PE7W/gNsO+47TV
YkNXD4oIe1KLMiqb+7y6HwCHKcIeDUjFfdw9merP24Nbnd1ze0JY5pQQ2iAW7BW+4qubKnx4/lH7
y4ZsZVxoV28IvpBnpsT+b33pSq8tyhI3zkalJ5L+ntDQhXxSPmyTtvYN9Jl4SuvXE5M8DNeWEJA/
3pzGqV4s4WAU7ewai0HKqJ2UEIyBZuS6M6irfxSpZLOsOs1zU8K5SAt0ubWQVYym5WPJg0WLfV1n
vFUXmHpazDvDCZNl9BW99k2khLJ4a3dQB1Blb6arIuKf6T4btHBu0thcBsum8DyHJho3LFQ0vw/H
DeRxHtIH/TO5Hx/7DfSPgbksah+KPRAhkXi/1d189g1CRAOsZ5MY4BiOTLSKnszlixNH6J0cXskP
tZI8aGS2hJ0cl4jORrcuIyfZVWmNNh/04W2bxic/bWdrMSmWnC/l1VFFMgqEw2BdBVPSpWPgSaNY
c4YyWpQtGIYTf1K+A7Tnk2WvLc/K8NM4suU+QyV+IOHSbuZha0uJbXhwLX4EqHPAd8ghrYh5Lj+i
U9tszm3MMGkC3dgB0fCF6D6J/ebnMvkJDSX+YtUe3BNXCeGqwsKdCanpgjh9SaKybg3Nt1RvQtdy
rkFfPcmZNoRoIWt632ED/U3ypOrAbKOWld+0TvN++1vWTjWYMRA2gs2SE4IKQ8+nqVcbbHDL7LYq
2es403N5IvRhKmUI0LVr/NyWcJgaNUfTGRYmsuqnpHsrIbvu/WW+gZ9X3gcIWCSiDizp5XAKpBSg
KAxP7EFbFHADdPCGqev6cxe206ebW5Kzef1WhJ+CTwTGFFhsbONLe2DxN5cKGjxRjC50J1KzX7Z9
SNhptr+O3v72Uq1eM5C6RooY7M4ARglvxCzNXDqrCox173PuE+IzDX2/aJoyKs1XFUA37EBpLHDV
/phtiWdYGymaWKCCbYMe0xUVQqjRVlnKChIpahqAQvZeQaraSfxxKALF3cwyge81e/yxCAU2hA1o
ir6c2TYxjAypQBJBJeEIch+tVdCJ+pyYoVN5QT8MMhTXmutDJoqfA0wtSJEuDZolU5uBmASXeI0G
6z5++jWja7p+T7rXxJDBf9aGBx5j8MgCRw8OaGGjTqDGc9XEI/B7sZ8UvmYnfllXELtBpqN6oWks
eape4cWwdkhTGyAdhqsDuFDYPU4J7tq2U6poWbInO8YdRo1obt6M4dQb6DIfn9C5dg8GwtoyNupc
Bfpdwh4Tot7XCwsgshCC/1DJjtL2npWJB30T1CpA/IY39J8H6Vls6iX1EidxSSO3yg8Zs05t33w3
vPqnVe1dK/VHbDgrNrZmp+4aRQ9aPERTP4FmGiigwZLY2oHaLo9KjmZMScyjrbhHJNtBSwPWQOQx
xcewYbfoCJ8UGjn2rymeHxY9913FZ3QJQedQ5UXYPtlLESJF5k/x3gTVqQIVeoUdlnjyF1X2Elq5
LpEu5WTRFqiTMF+XmzQnKE4pY0Ki2I0DywTXhOlU99mY62GdvNz2N6tjP7MluOuWVaodLyaPBaD5
uEOjcdBg4rsyJGjjvm1LNi7h8JEkK93OdXA1GOnGqDez/oKaw7YaJa/Vq7IDPwXg+DNBNAi/gmBW
mEDkjFzqwY21o76rCuAVVVCHZF4RzoUaDIUapqWxXeI0dEjxenuQK/cfbKM1hWN7QUAkTCjoJ+ac
sIxECWTyIFZxKOb2zZM3l/HwQQhnEMp4kLLiUh/wL5dj1AoGtF3ckcjI8vu2mzZqNt4NycvgfC8T
L+xtf7HNcIyzfdKN30zzDUpPkvXk7uvqE1CAQ5kBSU3krC4/oRlaA8CvikSVqmXBMKV9MPfFf3DZ
KLmBVRluG/0dYpqDZR1Vix4DBevuT1VrXrq5P5H+ddbnMJvVeyvRP43K2t5exrW9ilsQN6HquQBi
CMuo18wym7IhEU2qwOnNQ8nwHLJLH3o7Eqe9tmOwUUEhyps8DFGWTIcGZzeOPQbYqZrvDp6yKTvU
prR4lpGjrpr6czVwGq6rSk1nAKqapQM3VYHJwUAY2HV3GTIFkq2xbogvG2RvwD0n3Hx4vjZ95owk
ygzTT/q3bHTC/m/Jvvgx9+AjwVIJ8SMkEi/3n6GYKaEeogdFH90Nc/SfY0tV3+7tOby9G9Z2OniJ
OSyB6wyK7HIxobVaxwgbWmVEhghE/pNkwlbuRwASuGIUzpMGuMXlWCzGXG9qaBW1C6PxkUx9rwUx
KMx3tTL38SFVDDyQlXj2QOGA4t8Ot5NKNreHubJqSD+jRoHCE0TjVeEjGiOf27RnVZQXz4AygBXA
95Z0f9vIVcMWlg3lO15IgwiNh3zR5VAJLVPXbhoaZST88DbM/8V8J3iM3j42s1/47+Ab9W1JCL+W
8D43KqZUvNolZg6un6jo2rDxgibdTzO2P+02bX7ovWBiIYQLoMtbF+9tdlSgGHN73CvBIPhbucoE
sEKQsBAml9GSMyUWVVS0qr11sjTetDUIbshob5Alr7et3Trbheuh3TZ81aLLJxxdang1IU3Lq8LC
hGcT1VP8EeG6qr81aj8ebGAwAxVc9YBCu3xHafmunjPQ7ZDGDkZPH8HykpOnytaUoDSqTuJe1yYD
ultQmtbg+fBhl580KblR1o5Ho0YpXDCFQd65QzB01OtGPSaNl2zasZ5Bl5Wqz7dnY22Pgz8GRXJU
crAe/O/PAlE1nRkhblVHirWAfJvtqxw9yuruthV+PQhXI0pFwN0gj6bjySi4JjBeL1O/UBoN8aZp
vuls/zFav6U50DUzDnhx8LLHmYdzEgZDyYTbscU01pBwVsoc8eKkHsbFeKAMkA5kHjrJNl5xVCgc
IbThbxq4CuH0LiSdSFXQOupH46hVDxoiq7507qmhhRaob3aqJ+1uW3G/5zZF+E1VGz24clGs7ccX
N7nP1K/MfR5K9UCQiiuNBxMYp05/XDIzJNVrm1CALiSucf0T0MjBkwBcm+Zypj0tVlq6sBqPqSVQ
pq8dlQWt/PwLW8ZGVgoCtoBhojosvIXVUh2LqhlRkS72Wr5RvXCsuSwqY+9j+a7Ng5+Ur2WxGSVE
xCuRDjTmEQsgVcUhHMJRZLM9xbGBJ+NQ6t2GmP03COIZQQH9QJ/UrowJdG3/QHsVPDQ4exainsuJ
VBUAZ8k8UwRWwwJm00ytAeCg6ZPGUPQBv1xT2PqhZXnjF5qiSmKtFb+DSBVxHRq8QdwuYsIpstlO
nimoPHodJJLSoLjPi3LbGvsRfHhwxZLJXdk2DoQrAOXAhQo6IcEPGPFcMKNuUXwcPrShB3/b32ds
kFLl+sp47UBETtg1ORhOdLbgOOaG2e6TuU7BVj3Nj51RFpEH3cGQKHqyc5vEkdS1+EIJ+5Wnp9CF
z+FqKMdfLuRoTGPntksdATOHJJXX37Fh3ufLf6jfwtcAuAUhHg0kpUIkrmreoI1zgVr/MgVpgj44
Q3K213JuwEZYUIGEE0VJWjwCVUHAfQZcRlIpRxdOhi190DgAaLZ+wuhz6nSFXzgsHEGKFffltiet
pOVjbaNAmBRtBBgirmjhE2ZgwrwhA0IjLjLUzl674dftG0lmQJhG1rkL9CnKJuqq06R+TFQmfrNW
tXIMrlbiYB4R5BiXG8KqldRAD1ITVSXYPHftwYtDM6TdXt9aJNTAAyIrmqxcfw7vjTSBZURu2xMs
VmlD8mxOmojELCpT9d4hp9jcUAMdBdu/nz4L1FJQTuZwYVVwW6BGUt2adk1EnVbb0G5RAxCvSQ7z
2ngQm4DwF90qwMALm8BWC512tdlEZg2K8wXEfBSte+AzMOLxaSpSSWDIf048wZzenit+u/DEgnNq
x3xyZ0bRIl6i4pWAKGEwdwY8tJ9KBrbmKzB3eDjx3PJV7QWZZEidAC0XFbnbbEyveRiLge6rTLLJ
1yYQ9yekhVEfgNCv4JOWcoau1WC2CO7K7aikkVbvZmdEbb9+VmUVzJUT5QLN5vLmEqAJ/qQVzyJJ
u27TIrfLLrJj+r54U1DljaTSsWYCURZwOlxnFzC1yyNVkHEeURgEYKxjpV85cb5hQymrb6zsA9AS
wIsbyCYh8hC2nRfD/5Ua0FR6656Yk/vQtj6AADZk2e72KVqxhGAVEBndwVnCc+dyPAqKrKVR0z4i
gP+Z2c+evqu56TfKX3tTANBwvxvAhyE3JeLDdIXUlclqGtmL6j5Mljt+TRrkNG+P5jqUgRXUNIGM
QSYOfuFyNGqGHj0tQShTpezOHEHvq7NYC42k9w5x3gPkO7m1n08doOn97G1uW7+eS7hahMUe1xW2
r4RupravKW5MGnUj+CS6MreezNgpw5hO09GanFQy2hX/zn07cqqAdyCNKQaKk95rXmrWdWSMIKvx
F6XX7jo1d/1SU5y7qavyh6VDKOC2JI4Du4vtLzar0ftZjZYMvnl90LG48Pj4ImwkLMPl1GdgD0lt
dPNE0F55hwzinaF+lvZ2AFLekSrXrDygYQ0cUJAuR+kCYfKltb4r0rHVEZoXcNAk7Lq6+YSHAWWx
yUr9aaIUCW2laiwP1JuZ+QVakKZ+N7qjngbgc6Sgu2dKE9Bpcf6WTwUE59jnPIuCheF8Epef1nmM
OFkDnRLQKM/JU59DcDxoR0mstzbdaG8CAIxrwoCo8tJK3iZWzkiMWK8DjzCII0DqHWcgJy5y9A3E
2YuSN7rE5tr+5vlQHGFIZ4Hi9NImSNyr3MwRTvRtulUVhQTUIkeoBtRBY3ffbh+m63cBT76iTI/4
C4G6IaywRnqLVjqMdXT2eRHEy+dgmYM5Lvyh8KB6KwP5rDkPhOtgF8XLC45XGB5F+IwYAE63K150
9WutbVLnaCR+f+zMn7kt8/HXNzAGeGZOWMFx6Dx1iGFuzPtHp1X2k/0JKJGMsnJto4CoyOTlXLSL
iblsM0/qxqnw3sFf78Yy2YJz+35ieB/oZaSinn172VbN4b7H8wp+/iqnNkxKNtQzV+kptF2WAkC+
eMOvxXC/q/OPtJYhhVZdINcN5hkXFDxs4f7iHUkt+gDrqL0rit9DqG9bNyx+dIPvaoH29nZ7dGtr
hkour62gkgtU9eUJKIpB6Vhn1gB4Tr7TARJvJr43m5JJXDtooIzgqk9cOUPc+ymEWz1nmPH0KM2g
6tQ6nK3kc1rMF6hDvN8e0p9a6mXMycUmcHHxFBJcNz+IZ0GT1jlxqhQ6jCEPqzvVPh3pdgLxuepn
RrBYeOLVW31+d7wX8FD5o4XgbXxQnfs5297+lLW9w4mT/yAdgLwWjnzVT9QoG7eJmnmj21GXnbr2
1Un2lioxtHp9nFsSdk1hlTGNU6dB5te3nQACPH75A2LaoIM80NGPBz/rwkVGcblSBcVUow8OuU68
y8CXdznVWb8UNcKHJkLTSqAh6Zsp5FC240GFUnjpaSiATm95Xb4ttSwrsQLuQ/kAbbx4yHKAuZjM
aolZ2WW+NBEDqg+PiyoL2+a+bz8JqO1pfl9qz5b+Ta0XQDBO/0fame7GjSzb+okIcB7+kqwqSeXS
4LHtP4TdbnOeyeTw9Pej9sU5KoooovcBNtDY6IaiMpkZGcOKtVJUfZmbfZ76vbxj4xsTGHHSbArf
vJQrr6fGWU2PiJ3PJziVjrmnDtxUzd8JjTYuKk4c+IDJG7kAL6532iqtOYsCqX7sVeuxAyUYq+cs
2ptZXb7X6upcWVm5g6msZzXOw+YxybIHE35e2XSpvRy6YufAbi6HMgQbRh+bgOd6OUNYxoYR182j
LfqDbKNpWKn3nTb+vn0BN81AiYZiE9PeYNivzUh9WI/BzHoySXP8huKol9ZZd4qoLey4uI3HdskD
/sfUck7eeB1JrgwRpgxXRIIDkF6MJPSiRPoUd1LpwirupnXhlcFeU297hXQnLWj7qJGtNjIWVtBo
RtIwWfyV2nj8d7CXg26eCUCGdFCgUAftcL0wIygJu+toSXgTl7GKQ0n0qyfOIS13UvgtS/RxFawQ
JpElXlvq67adpqRpHkPgFHFm+lr6MBcw9Xb/3D4WW35LWfRSweMgX0o95NqS0yqqhGJJ86iUSv+S
llNzVKpp/lUYandqkAB3K0U/i9iaj7OsPnQxTCy3f8KW21gwm6+oBjBBq5OZmHPfKAO/wEoz38wR
KBk/h3BvS/qx7o+3bW2dkbe2VkfTlPKgzzvBZTsJ8x/7yRK/bhvY+nD0u+DAIEuFHXD1zkllZQUw
AzWPRfolzE56+QNAZqB8uW1lcT5r5/T6yOhMlwGiWi0jzIxqaDWleZy7U1mdNO377b+/EaDD8bnM
RGuMK1OmvT4UptNKZpcSpGhSlD9FrPN7LpUPcsL/q+3YPmQdCtt1WZs7Z2Hr+1AcWQaYGZ5jbdeG
Q9FKozkw/ZX1h8r5bkQvdvt8e21b3umtieUnvPFOjcj6IjJk4oOMrkdhATSnG1tMH3WnO8jyc4aq
dX26bXPriC+lOHI5iyL+unjVt1Tc+Xf1IzdIGMIX+o/acWfRe3oT7lRjNm8047oEsYuYgrEGtMki
jBVhm80jdF0/JSixj8KyQ6/R4R1ijEk5Kho6nmUeFn4bgnLrs8HZSfC21mswYre0SUhh10N8Ti7C
MQmpDHbtQxU7H0hgPoVxfFJC5akzd8p2W2dmYftEFXkxuRazT2iWNCKOu8dIQaH0YuSMwCAedfsL
bt3rt0ZWrj9sC9CyatQ9dnHhImU2O8/S4Fbzf+H3bXBXrEYnbl9LVEqMc0ZBXxGwO6N8UZXcyydo
FhJH96NSS3Zu29aiHOCycGEszHxr5Y2gKxj1GCmzcwxqWF0W4nmlWZS/67vA7Lodcxsfiq7n0pd7
xbusq/pyAoNvmgXtI3JKnD3Trj1aQSmwuUjaMbWVBdCkdxh8Xni1Sbaub7miBakTNX33aEVVxbTF
nyIBzR2HuuZP4+w8dowzHe1Z0u+yXtYQW8mLpyGyimOURzbg10rsfNmNxdNogFkSvA9bveYLrGN7
aq0xaXnlgJ2h1aSJ3jf3qK23Lj8NGka+l8oKmcj6OVdHtBKbqH80T079ENgoy5w7q6Wxdl+W5VG1
Ym7+/b++G9h0gNDiV5d+/fVet5aVMB2c9Y+xO9v0mB+z8ufO99zYPeqKMmksTAukWctJfuO0iyAf
cTOteA0pe+NjpWhu0u9pt27chysrq2e1zcJaa+ZGPA6oNk1f+84vleeBTvnt/dpaDPHjgiclK+cr
XS9GHZMg64p4eDTL3wMCXIqndX/fNrGxEsrGtOmW00amtApDGiUoZXoLw2M+X5L4SwWWOkB71in6
w21DrxdpFYpQDgd9Q2l+SchWUXc7yeMQSe3w2Cdg7qeo+tDU0Nf7U+RrA+JRGZM2lKk1567MlY+N
ddad7yL0evVj0f8azB+z+QSnm1vzQRudOsVzVjyZ4osZm148gBLr0jszqV9u/+qt7QH2RxsJGnM0
oVc/Os4hgJ0DZXi04sQvHL9mRKc1vsRmvHNutw1xaC2cES/8KpCapqzKTKsfHtsqPwUq7MPaxzAu
n6cwS3dMbby5wBKo38LNjjtfe9dxlscxTbXhcTqFCYpZxokqamIObrM75P0+PIQIhHuIarlOQ3Md
zsQiG0c5gXjAFOBkeC+6c+LH0d+18qeS/tz+VDqX4fp8wRoB2/zyqeg8r0NdTVhAL2OVPNwY3REf
Pu4xDry/jqgmg6+C3uRVmXV1GJq5NsM2X6rRWaP6FNHcQY8zBiGGnUBl+UPrpdBoZiCDzgE3c3Xv
k3Y2Cf4S6iOZ2bkyelp2b5/gFmMAM/fmTH4cnkSa7cSDGxtIVchYmhYMBBIXXnubYLSydp5IWhFa
u2SN+UNx9gj6Niq1wDlIHxksYhdBVFzbGOXWNtOYkLMfZ5QRZ8XySit/Mrso8526SzwBUZWfNnSq
1Mhu/XHOvQCejJ0rsLXUV0Atsy88gWu9ir7KKruUKaWUqXJIpeKgB79un8aNT0i3m/IWNVW0bs3V
ZtI4CUTUUuKqqgraFi2nXyEodDXBpdKVzkdG5E+ggumU9+D/7683oTyNsWVhFDfMZe1vXkBJGAZ1
Pqt5jMPszqCwYkaXcAGvpeEHbY+H7r3bAnsHUQssUrQ7KahcG1N1ENHMx4rHCXDjfaUVuq/aUeJH
XTfdW1op73y4jcWxnUAcF6VtgEGraE1Fu1zJRYm9soMcOPlWBWrvSi2UGPokHvRUP97+ju89GAt8
Y3B959MpDxcy48fCse5UBrWi2rdAV82c0DRQT4yQnW5bXG0pjz0YOBJaEmp4K95lKYoeapD/tOWl
ThTEeM2xuDeQ4/N0JZlRfjX2GtYrr/Zqj0owQzEKzz/DHNefMFIG2wjksrpYjPXpNE9jCvy19eP2
qtZgrlcz8AgysLmUfMH6XZux9NbOaBxiJinZQm7OgxKgwNQlVeXN1qD93U1Z+lEMIYwj02SdA0Uf
fbUYhocpDvIdD7s6R8uvASwEqtIiy7Dp5Fz/GqeiXxmranuR9Kk9KnP8pbCSz6YB44oT5vq9FDTD
TgC0sc88t6AC6Iixz+uKRQEN1hxrWnvROMFMHEvRQzdEyCSB5d85Qmss/+vyeAGpEhsMOJLdXC9P
L3Otr2a1u0iRkiJDaTgB2NueqVUnjSWC/NhkIMhom+ZbVKbCPkhKVSCbpEnh34GRGn/1rZBe0n5q
bDfv5yZwTXsuNBcekLI5NE3GfHJYFHLkMlZc7dRd1s2o119vcgHQXdR5b9/FpAPvhlXb7aVRsmpw
0zCpUS+dc78srS51WzFI9CfC4tjCyHVKpVH+CeSxU92or6WjVCfFsZCl/iGJnfarHlSzL6qg2fmc
6wTq9VcufRTQ6vQx3lWg0nSOpqiw2osFmQdsF0nz0koh4LAxm73Qzuqj1PaZZ5iRQ5vHlNzQLpSd
D/16a95ECvyIJUmmnvE6Oktqdf2hyymorJBi2GUOUlvxczUwQl8d52UqOID+ERaVuP3K/Q76YwTY
sD82YEM7t5jG8Bdy4BoAs6GricwUUT/Z+WR4jWEkDzCxFEhfM5FekYMiPOraUWQWv+JpFJ1XZEVA
niBC7bPBKBC8G1owz4ds7ANU25VR/nzbeby/OigkwQ8Am8iiUb+GMDbxPJnpMHWXUlXKQ9G0CrPI
pA7CcHbL3Eugvd5R3hXiYzww3Y/Vjvb1kqTKMrYkYflBmKma17VJxDBGYPtlGARfRqsEQilF012j
9VwEdf6eaUyp3F70Ymj9Q/AWsLYYS21uDbANyyauJIPzVVqjc4BF63NgZuldMSBZR8c+NpP23z2u
r4eJgjQDrrBA8ZavvIbV6kaT6nN3MVGcdB2LsKub9cSzejM8cM6GE1C47v72MleB0n+MgnMkOTCh
f1jXIWIR2gxPKR2SHXHzQtswhsuoQKqu7qcD0WB76pVIP0UTQtZI3hb/jXmg/dzjZSh1jYyQ4U3K
+57PbVZm4+lGPnwvglpxI0f/neZtfm/qUuulolE9arN7aJN1Q3ZZPe0UYjVexAWNvkr7DJl2tx1I
4mLKbfwpM9uK5FZGo9oezVNcF/FBG+PpMPZl74VE78e2qyWPMOcjwsuB19Vq7ZfFEH6zRLfXnVuF
Pq+/jUwdFCpQJkgPV2+k3I+MZilDdQlDKg92xxSH0C2P7ERxawp3LzaNtOcqczTv9pHYuO70Hpdc
jok0AoHVFaSXBP1vZTQXkRTp6DZhy7CnI5m9fAp0Lv7OEXgfcDEPtBDXEnHR3FoHzLPVR0PCHMml
BADxkunMfOlmO3m2UTHdkVZG/O32+paIanWzGbPAMzKby4TQu6JCmETJHDvNRVKT+SgtB4/a9163
bHNZS/GIWgt12/XEM02bARha2F76MTBzr1OE1qQeZatKeo6DbCbSkwJtmHeyyA2ztNxNbDLJAYXM
Kpw04xkM4LI4dfqhGMDQAH/nEuQ9YbeTYm2cT8IoNHgp3apLyfT67bMqxWnIJttL3TV+lxke/MMH
cwK0AF6rsspTW+xRAGxEsQQlVBhowjCkRvHk2mY1NEUq+l5c8EzOt9DIvo1mVh6qDDr2yEingzNq
mScIW900kUqPehiN0Vg3KncUwR7f4sZBWqQJ8Vv8Y8EKXf+aMSmroC1mcWGcV/8YjeF8RBd+rxq/
4aEpDULIqUDsqDP0fW2losFQx7EqLqmeP/VOcEwt2Z8kKInm+7KBR8zSPg96tBOhb5wjqkZMKoPw
ZLfXjnlU5qKwhkZcmrAXbgQgR+nyH3Ib3dX63e37uBEuMxqxkJWh8chbuxZtz0uy8DYwxEVWuviT
Fki9eZdLiXC8pAuSJzPpi49pYFeOG2n4aV+uWnCjXVPnvzXUoI+DXFrwQjvJU1jF4zPF7+912ip3
CwXvfZNKyrPQImPHS25tEJzslFSthWhg3XoNwYehyR4Ol46pmMFwUDlUxE9trCuvavZU+zbuGpVO
phIYR6CNvPaRlTloeVMs79TYCG9q0MzJsux3F6o/ItH5bQUoU+/24r4tq/BCMY5KgRqa79ULlPRm
b/VVPFwa0/jU5h/m+m/ktdOAOKQ7GHK0MxW2cdDxWUvJ7XXib50U2kNSSWNXDpdWmHdjaMEn+rWA
jLVKD45WnIrfwbArZLssYfUW0KggJ4SFmxL8epTAnpj4SeVsuFizDeFNPtn3IjPFMeTlOHW6LE4w
0CKfGU+pnxv2X8SZ3UGh1unC2H0yJntvDnzjWC2P4KJ5z//eoeeV0ArCJG+Hy0Ad5wwpaneaqEyf
VBzDvZTNexM8W/ZgcQXUwf3jTVzOwJty1dyPitTzzF8UHX5/UPIuN+9nqJV/EYt2//7OgG4kmqEk
twDPVgcq75zOnJNmvCAf/L2mhOPMfypj+hKa9Q5Meq0juERP1N7ApNKEIuNfsy4mPEKJ7MQ9Kgnq
9BkSzS99m3yXa1H5KBnM51DNHD9qNOszcyqllw1t8xRKc3qwZEieXSc2khwp4eIfszenmpkFp/rU
srBjQAXXjZJAdZMyRR4w09TjQNXhdNsprvs1LIA3jibdMlnAUtbxQ1tKlt206XBJdCuBcUDqs3tS
B/tTGGrHVIjkLsy75iWL7fAusmBlVlRQ54NZkOkiEXKsIm2E49LU/I6uyampE+fYOwh7l6KY3CpV
uqMumYErZ/bHKE8kP3J68hwm2eDTNmQ/rbKHWAjQp6Lb48HY+DqIndJrsYm+wFusMbwj81xOk3fD
pU77ygdYFH9KRBt+jum5HYZBNDmyHdoXRosnr5u14VhY03hQpybxRT/Mh34CHjq2onuANzt4sHFQ
XkOD6+SgtXsqJiNwCznOmHmr5UPSl/rOQX7/8i9ira9NaxJs3OP1rWlkNe0DwxguwVwFjK9KSNd1
1h5D4Pu7iRUCSB593KLz2jt/czdtZsrltMAX6J3U+UWqzB9CtRyOmSUL3xp7dWdV7/095XgALkuN
kHBmPR+kmK3WznM0XsxcqF5qW8MHWKtmV480cbDSMvK7zi4fh8zY417csgzFFFUUYOTgy1aRVCog
Rg4qvFA7VsEpVsMvyQxP6yAMaJ9ldfrQddqpase9evb7J4eGi7YMCFO7URn4vv6OZt6bkj0080V0
JyIwH1qg8cUw2wdFOk2V1+5Rn70vKiz24Cd5LUQa9iq1smgqTUUSz5ehGk5qHLsaIita+FIrqE8X
e/Qem6ujA6IwYMji3jU1+2XDjX6+wO7Q+41Tg+NwJI2bbjiuMlmPEgBKf6qXqpNpzjunaeP0Ukhn
EGnJrikjrtY6UpsBjMjeDupxGu+T6CKaH/Z/ZYQsi1FvWKXWML6u0rKymKDJbJTuR6ug5Jf9GMx/
ImG5t/3xxpdjNQhm8AGhkVuTZzG4ZimD3M4Xxn2i5klOHo3+i5xOHrRgty1tJDkLzpPFsPsLPncV
8EdjIJly5kyXsCF30cAbH+IIeUqvpQihe923rsvcRgUYafg7ppd7dh0OEXsRBlDuI4tkyOj6PgRB
KTo1nOcLnVbhUabrBo83yD5yWoyzM0a1KxkxxTkjyv0JESQvqkW8k3qsu5TL0wc/0qLWwR4QW2vX
vyLT+2ZsLX5Fofrat+AzlQ/fdFXkCz0QyreXvPVd39pa5cth20d2rWOrj2dfzxAGIVV/MLLI443Z
+bIbXo40mTIRtU3uw5rXcVZGdRxLXb5Qd/lAA8AeiOsM/qnB9Nf9pVbNTkT9vpJDXQXftkC82dI1
uIra+1im9aRcYiO7l8gaPudlH7tVIe2BNd9vI5Zs0jh6kZDXrMHxZhVVbTsEyqWFv1Z9sevfwnyQ
O7pZCF/e/mJbi8JZUzMkqqOVs4pY1UZDzyyL1UuBNBu6UXbkGrakHfuqk77fNvX+mUci5z9PIW0G
Zc2L0dVKY4XGpF0SUVQHuj29N8723oLeO0pwZtTWCfiWS7+eChmtosgR+FIvvdA/qQhuyI3jxsbs
NZl+ur2g9y8CpnApzGmRZQEHvr5ZZBamOcWWeoFF7VmTfUX+UM/yMZzkE0QLp4aqDdPuOyWp9x9s
gSyS2pFkgaq1V0VWeJ+G1OmEBm99AI8pzQwJTQoB+eXOyVh9Lvw/rxxXi0eNNwdKzevVRWamppZe
q+eistIj2pDlMYy6ecdJblvhHkOJQcC/HtCQ0zborbRRz+3QjTzi5h+ziPOdD7WuTP9nLVC4LxaI
lN8hNdJk7ju9R+6msQVV6S6Znwu5mZ71tmoPtOFR7M2NQ1jZEJ4HbfpBKtEeSMZkPkSgF6EEqbWH
Sp5NF4muvQmOdYvw//+6JXanPE2mtbqDdjzOTa0O6jmKZrexVFeNnFNqOveDUvh5dg6M/Gcf98yO
vcj2qUDkIZy/NvnJRju13KNcWfme1x9Dwkxz+1WIZH1LJUlOcokOw7kErtb+dPLEbcpTAI+Zme6k
lVvffhGqgZ6LAgCVkdUJC2ejLZncOreS0d+lnDUvS8dqx22/JqdvnuHXFS34U+KMRafz9XC8Cfwz
RkVz0YccsTxTES1Q9Tuwt+LOGNne2C7kjzNykH5ph9/KgO9sRIN8GrT+Xg/SzxBo9Pe9PYzHZrKU
g9LVNaOEKME0A9mczl92k4ZGoVM0km93GdHZEJR+G4DKtu1S8h1tNu+EURluUdSK3w3SV0NL8/tI
KAHbKv/V0po4pn0eHW57p9X7+Lps+LiXkSQiOcZGr3e3tuiFD7Ounusgie56Ww7ODNanf+tR+33I
hX1nKgyWjlmj/fkvDJN20HzjAXtHKBGljlZ2oaOeZ8k8NkR4RVQcKyoCljzdaeH0UGbKp9smt04S
bKiMlvJC03pbeWImdJsx0jPtHFGDJWN/GFs6bLdtrAOp1w0lkKTOybvClNx6Qw29YmZEQ8aqOIGz
qE/R1/Y7CV0cuMie/9pVl32H5l488FuDq1V1naz0aoDBhOJDmB+UX9CmZD/NTympzs/wOdT8PnD3
aljbZsFULvEHy10z6etVaikNTJfnIXgWkZ89pRfzg9CPcu8qj8bJ+do/N3tl+Xfcia9rBXeA14FL
4x3NTlvogCspnJ7bnrh8ge/65UBZ9JudHMaHxC0dZDO/Lmj2LPlj7pH8bLpg2DXAxFJ+WGaMri8L
dUsk2AagqpJkz6c80ZtvQVZbs6fbYX4PNedwFLI5H2Zbaf9uQqk+QnZVPpShbvuGU38qJAUWHaWD
Oi0umg9tM+6c8NWz/5/DR0WV6SSAcPix6x8YOxLBG4yGZ6Wy549l3vYHVeuMU6kN/7I8vjJFJfPa
VDpNhaNloXaetQNMrp6p3ztq4PZZeU9Q8EHdwy+uU7R3BlchzZBOZqOmrK3Xq4epFpcpl2HWQUlM
NY4JQrCVela07CiZkxcNtdcUP29f7S1XCYksGs5wS1GCWl00InFwhlqsoa9rwzRYt39Vsszk+Pyj
MlMI1WY0LOJ0J77aOnOLLizBI4zDC7fL9T6bcjBKYYLgZ6w9pKN9Au3i6ZP66My/u29UMTrN10bE
AKozU3f+zA+preE0iZD4ZScK2wqQuO88wsv8BC2dJSp480YGIQQ90Yy8qpXnx9j4HLTSuV7A6IcM
eGIvu2olP8jVU2jeNflHswieQ/uHHIQ7T8dG8IHPo3/AN3hV3bn+GZEVtpmmD8o5KB/50rif4DDN
cNKG/yD2trfoVaqwnDusgROE2wS/swaWFeMAFWKwqHaGjWso4zEvppNdpd+AkbvqcK8FlR932SED
lTkaZwv68iIPX8amfY6L7iDtitZvPTHWwrTNfCPl6neIYngSYRuWkNZs5PrrrH6J9MANsvwTDCwH
Y6JOMZIvOeHIpPQ3FamG29dga/cB2i1SzEzscBKud79PTbN3UJs/C0k65tOD0qaHYsjcafiqOB9v
21rlTq97/7+2qANd29KaMrK7BltK+zB97Zgu013nm/nB7B5Aydy2tfW4wARFZI3gBNjQVwf05nQn
fHo7q1L1rGvIpFEFd9TQjX6/JM3nUsrdwQwvZgcRSxd5jTjUwcuk7xXpNyIU6DaJD4DIQE627v45
Zp+keu9wwdD186UC7RkHJYXj7ZW+ppyrWPcVX0XFi4BaWwOQVH2MZTuEGqAQAXOHvxTL+KyhpW42
5cHSoodybM4i8EWX3st14Qaoe/fzEVj3nwgtQOr99G5iLw5/l4UgO8/vlSo6iVq+Z65x5/q9d7pL
EGVB0kkySxqw8vqZXgFhSVEF7ZqemUI4bMMvcXdoNbgj/Di0/rm9NRvmiEWB7BrkNrQDV9GbZiaS
0owkWVVIK3yYHEb/jLsGwdNY2Ab9b0orNIb3gsbl6bj+IHhTCpAMqCw933VkCptVgatT4GoInUNh
/oLgyMsd3zGSS98/mNbXZP47q3/r4UHJwdWn3Z408UY4t/wCRtUWMIDJ3Mr1TbMRspUGaVLP6Gcn
XosSXVIFH3o5+DPZv3LlTyQln8LBuLek9p8gVnnnC0+MYucOvr/vy68Ak8TkFzRSa98C+3sRMlaj
ns0vjCEdIt1Tp/zYJ6pHG+2uTl+mvfxnw5lem1y5mKIpw1zkJECG1Pd+nGr1kTKo9lHtkuEAR2vu
64le/G71Pj82GUiXLo9tV+or+e720VsMvT8D/7v25R16437KxDZjnLp6dqREOo5ZVD9Pzpwd9UbI
L7dNbTgAFg0TBGNDS/Vr7VdNKWlFCRTl3ET6MdH13DX1+GsCaZgwPKl9ip0XQ4NrYDxUQemZYH0l
d/7amZ4ZPOXMho5/W72LJkACLzt0X6WdHm7/wo2w5/oXrnYD/F3agW9G6rgMfusRigfdUXMEKt1u
EIwPVfZJVfRjLH8L7Ps8/0D4FyqPMXlWr+z9lFWBnkfo+qcsD+KbDzPT6HRmNhPtX8/6JKajInuo
Sg/iLqu9vPKbZKd4twbn/MeiQ8WQsjVTLdrqTEIX5XQ0clVkINvBHYYnJtXm4UNT2W5iKPeq/Rss
/51SnkajRE/72Cifp7g+dZFFWHqcwjMiSfbe7Py6O/76q/g5tJeWKozprH5VrVZ1KVWkz20vss/q
FLeHIhSjL0+0guBtfpqNJHY75i4+0lh2cGCFfAg75UWBDNBFUeO71XeD7wSmjVAW00+xY4u7yGl/
8h+dHdLmZ8BRfymdlT50Vla8AE7MH/su6/2RtoWnz/l0L/p2r+2/5XQWXOISSpoMYa8ymeXJN4WQ
Xksgg3CpD04vJUA7z9ZLyStt81lzQqtwSwiAXQtd+H//xBFXwi+yJLYLN9r1+dLtvFO1Gfum0P26
8SLNdG340CKKtpPpNk6+V/1+7SqvfA2dNQ38Cp+TYsQqlTEtyQrqqNDOudn3LlrYzadR2KXfx1n0
t0Hjn7EpsSCu27S4M1A98apZ+xCmSnOnZvHkN03o/BwqhCHCuM7+cUoQEEVWRx+kOtjjRH4ff0Oy
gTIXbxL9VDjPrrcnHUO4KEBynuVwPtW6CjKu7mFmGNPeU+Ngj2DwfQgGsy6nG7kV4LFE2dfmilEo
Sd8J/SzRHUIJu9zju9g4bjgMgKIAVJlaW88viDhs9DAb9HOA0N4yGFQjGKeZLyaV+jDr7zLGPb7d
9qbLCVp/boCbJqoK1L9QKLleU5mXwqq6RD/PEKLe5ZoM7RWSOa4WQRYn90lyqHpzjxhzPS2y+Aue
clUHYUjxlh7BtVUTJ9bpWYzA1lz+ZYYoEWvR5yB27ua+f6rFOQzHUztDEhR0Ow50I4ojTwXHQY5I
wWONahudwqkNYetnp1Gd+06fo0MCF/nBEaN5jFPJrF0hxf80KMOebu/04gNXO708qwvbBnEpqfL1
mgPL7O2AptU5E46blkBq6q/NtPN8bxxRUj8gkDIBMY3b5d+/eZDsSqEQRR/jnDZScghpLgFVqvfY
zrc2cdHFNhdYOlCYlbsfIbVJkskwznInzoOueVb0c0T+JYwO1RRQqp0/3d67jQoPyQjIQO4FBMDg
bq/XJSTF7LvKNs5j6IcflyYLfkd2Z6goJ7fOvebHn7zdCb03rgYREFB/eIe1Jce4tsmr0PZVmZtn
h3m4/Cinp3gWpynMPQB6Oz2GLVuULsFSM9QD9/+y42++G/QTYU8TyTxbvXqKTemg1Irn2NJJK5hS
i/7a2c6NuOU1vmOYk2I0wLxrc73S1lIHUO/cSRd9fgA/WsSnhSDWVdMX0dsfIE6BYmRnQ98fm4Xn
b4EQMItHeX+1oQ0USJHBINY5R/MvLBThCYN8wTEbF7AYrB554jnNGB9ur3b5s9cXD7MQgoHYxTZl
uuvFtsicgKNAwUVt0ulYKcldkybh/W0jGwWwayurd3OS4IAv9cI+93X0lwanw6zEH7mEfmCXR60N
/Fqqn4dvWnjInOjcBkj3Rb9FEh+qccfRvD9L/JKFyQBfA+JyfZYsRv4kuQ/tMzI1hzy+UPJeRjdU
J6INufNJ37/A17aWF+3NuQ2cthYmb8W5iJLn2R5Jw82Dlj1V2a7EwsajsdhasKrLu0Hd7dpWBhdt
bTSwfyvLlkoi/hmn7ejJaYXqYcg0R1E26kOYm6OPn7UuZp0O325/5a2jhPbZwkej0mldV0dGeN4C
MbT2WYqE7codiAqt0vdgAZsr1ejMQ2THiwwe5nql7RAy9VT09jlMPo0V2sc5XJjaUw7/3yjnpyRA
Dz60/ST++/bytr4mfpZiGvUGABbLyXrzNVVLjH0VssNlndf38zCCvgsRLIggVdLMQd65M1vmgFQv
2hyQ/r7D7KdS6xQine3XF1GSnobmRxyRvCh7RZStz/bW0MoDMIVSTnU9wRufVx4pM/z+7u2d27Ow
+mJGHE/9AFz9LOtn1fk67c0wb7lO2krMYdITXQDb119m7IdGlzrZPo/S7Aa/xUv/pM2nrjoae1W1
9zEo0y2EuYzQEJjBb3htqchTIx97yT475fegcImk+9DPpgOC4hDd7rA7bW3bK9sUjKRwvK1hfLHd
sGmZaZ/zNOg8vQyY/VLqvdmQ95GXzlg7ckUKk5Volq6yONGZ/dg0rXUupC/lKHuTDcJ82lnKnpHV
vlWpE2Ry3FnnREWZVMjwP17+z0bWB1nrCzuoelaShZ4KkYxh+fEegGNjJYRaZICcNjL6NdzBUUjd
1SmSz1Mc3g1ZcI7r1Kv1xr99ZTaONFkUroYCLpPt61AVqvrBgOxXPptx7Dth+VSFH1LdB2X1bc40
FEXGHSDjhrtZgK9wmfMmLpXc65M9FXM+47Hlc2WdTOMzXCta4zp7FZqt3QOWupBkwOjyLrUp5HDs
p3yWz8TO4s6OMx9GFesYjWLH5WwZAvZiL8kMROXvnvlQkuVOZf8So/zRmLVXRM6zaIadaGLTDHBe
0C8L7fy67krD01TLADNaWrqRdYmST73x5d8fhSW+X+pZC35/5d2iKpUr3Wnlc47WPEyqhRAHUf0j
im925+51pzfCIxzb64ArZXVyoetjUJAU2fRB5XP42AWXri79Gp7ivHrod1LNDefGoOHCIoLboZ6y
nMc3r2kCchfuvk4+S+YvPfgzlP8a/aRf/f3Vaw0DbapHA39/nh7t8ud/9/eJs8jVl7D9NUp58/u1
UUG4qxbyubfrFqeJPHDqNHe3P/3W8aK+xdi3sYw4rCOqGtrJpkoUGX7tfzKNyR7QG0qxE9dsfvI3
Rla+OTAUCTiPykpEfHAC8cQ5Do3opyb/KIe9CtqWm3m7opWPVtswTEUny+dOtCdN/VmMjE2bqW9I
Ozdzy4HiohetJ6CP8LZcny8NOa5E8OnOOmV2N2i/jvNHHZPmMd+rXWweZbwMrwLFXbjar00FXUji
ijjD2WzpCM6uqe2BGbZ2jVlizhkIAv6x+kQw7SgzKb58LvL8p9rpH+WpftASNwvT4+0Tt2kJD83b
syh2rAOcCElNK6LxeTa1Y667Rk066pa7bIVbX2fxzrTjdRRN1y1jG+xclAOLPRu94/aPnQKrDGMe
wvJkiGIGfSeW3rpHdN7BfpJbM4q98mpVnEJ0SgnhbAXSU0Knmv/mUKbfb+/dRh3mFdDLa0NouGi5
XB+EPAFGZFjx0uGvL0U4nuPUmNyksI+d8WA6vdvFoas0/ceuDD+MMkI/e4oBW/vKhBDAZSjhiBlX
wVyghk7cKKlynrrO1fuvpf3spJhips70y+zl9oL3rK2O5QwPRhWkOQhT6HEbvTq0oQyK3oIG5jhL
06HutNK7bXLLWVGSYR5hqcwAZbveYhmuV6ZnDMKU4KTHCWMJ4qQ6/yQNk/T6+Ou2sa31QW5HQs15
AEO0uthynaRCT4EQDRWfcXTOPTUYO5x8OJ7BYLoGjH63LW4uj5ErRrWZoCfPvF6emYSaghaRclYB
BqvQlouidv8faVfaGzfPa3+RAe/LV3s8q9PEadPti9El9W55l+1ff4/yvvd2rDFGSO+DB0GBAKEp
URRFHh5qJfhkWwSZItTE1rEAZBceEhcxollu/2wzW1Aq7JRLnT7X5lmNwKr/4b5CG2VihBNXMjiH
Xy4pcYwcdaoJkT/wXjh+aAuyP1FF2c266urVEfWwMf3VD/+wliz2QzyD9oub8hRu1EHtaKuwNN4C
KjYS/6Km5E3zAeGmwG1urSQa3kFaxlovcPrX+6YkozbMMWSZTeRHufG5Qmt935UC698Wg0Z+1PNA
w8oHTbiCjDlXBhT9SKgNLggmXVrUAiFbVwCMAZVKoJqREGQ2ehXZIA/ZSAhElQuNG8y+OsTS7Lb2
0zIJ3oQb1yZIqYEpBjiPURBytl6ZYEbQ2VtgKvLFnVCuO2J2ourfN8ANbZibYMkiZIx0Pmuz6Ara
5qtJvthDOfmxpne+BlIacImDV7GWBB5xY4PwtkFyEWRxuKt5EDOhxNASilhKzz5m1sPSPdeLILDZ
FgE2MVg2qK74GzrCg2mIBtzQBeBkrhybD9WM/rek6QT7IxLEnVzwCuZ1A2UvZv1nSC91Es6GIEjf
FIFKDEsaYmQXX0ToUfNWU6bLvIA1bD7j/nIr0YJt2hnoa8EhjfIBMDprey6lVEoTmigXTYn6h3J2
9BOqpl/+wczwTEfFAG7gZowVRX+LkSu1cil02u9qEON5km5Ex35Jut+pA2jtfXlbfpVFm6DGBq/C
bf/B0jnUIEOlXOSlGU5UktARaDSZh1SPjFyRlPgWGIkPSt7A0NHKu58Utd6NEhUhoLYOGMs3o0ce
ISoyv+vl7Z0UMY+UIeQAe02sPnRO9HmsdqY0PAtUvq3L4PhCEICNKJCCmX8tSaWyOVdzo1yWfRss
3bnXjui7PuSfEDL2AsvcuIh1XP24O1i2Dz59LWtC6WC0KGQB+eUa9TGaEWCAZN0C8buuv9zXbCPO
YIgCoBdBVYoOaE4xELPMYLvFXhLwH1UXyQYkFyTWYBuwtc+DLfBR29JQ3IJ3R88+XylQULLGuBmo
1uIGLv0JFUlP/920O0XU071lGrik/k8Sd/L6PoPzLyFpVFzJ+lmX39kwMLMS7NWWF7kSwwe9mDSR
ZhJF0NTZX0YQZMnJj9IRLBr7VK5MxpIU/6sKP6Q7nijNu5HZg2uz6SiD5YPu3xt+00KgzZblIeQE
JS+mpeBQse27un4Xx27GnEwIJbQabcTdAsZhK21PCFEHryrr+HHpE9EteaMeMJKINoGdBZYG9UDO
3Ls0k60MGIiLiiFmahSfaDx+7Yf95DinkU0LWn7TPPl83+xv9g1pJuaWEWMAMgeQ/lpTuU31sR1V
6SKV5FFqTplcPjtGJ4pAb9wGEwMsLEOOsAcn/2Qo6lJy9Ei6FGWzU5xP5m+9cRv0SaH1Lt4PaXOa
KkEydUMzXAUo5KJhCW01/Hu9yhc0NehyEuSAIGXdoR8XF3zA716+lRDO8c5w/mOTq0mQyqck9eN8
p9lf/38iuKWLolHVSgMiErNzTWTpcIJrQZhxcz2zh/LVWnGmJzUOHnV0TgLzXO3bd98Z+OsAlTCC
a8RjKKKsbWxMC/x5CztBqw/I6bvGF8f6Vkx7jMruyZ+4BHXf+H6zZnl7AHHRGqggAbUW2Zg6xiOX
SxLMFOhnp3XR4etNo8BN3PhWphjySqyvBB8uc76VgmexMXozCRBje5IMPqi8c5XyPI9/7tvAjT9a
C+ITnXJlm1KnakkwZhEev1/KNIjMAxoPPVmE8Lo9NsgEocHwjYocGXXOFMAloRGzNcogxbFpUMEr
wCv77tsCf/haCLc9Y6cjQbJAiAQyHtmBBKnbl+W7DyekoBuWhbU2HgOcKtGMabtjpoOHzP6hTx1o
cM9VItiZW1QFU+VKCKdKPyY50oVaGVgxAFMl9TFJeNfW+dfZHh8cEHK6NGpdddD9ZAYKUWvRYlg3
AXCK3tTWaEYSpS+2NhAsoGjzAzkOwOicUSZJT6axStPASYLasFCmOjSilnaBDJ7IUF9mPUuUJA0m
53srOx47w80gylOLpCjrQ6zniUO6Fpq05ovRgZZf+TiorXv/aImEcB6cVt1cp0yIEz+ncu0pc78z
0ljgYNXbCxBJcEAlgPHB4UJucK1LB+4e0pZyGbAJ9DlY4OYodhlxe+XZQ/4gD7VPBuKCGSBQyJfU
fNWKdj92JfDauZcXrzCeo9zpJzWt3QWTnO4vwq0jw/scZWd8IfLnYMlYf50jJxSzAEoS1HoH6LAl
5ftBAQlp2pedP2uDaIA9O3mrSA617mt53M5aeR2D5zwhQQP4kb50u2g43NdIJIHb1rwYkqWnOQmm
PPZM8zUVvRduo7W1Cty1PMrRnBgGVEA9cxxaDNmCHOlVMcOWmDukRX1zElykIp3Y76+i0i7P8aSs
CxJoxNgpxsNoyYJV2zgMq31hv7+S4FDSkiHKSDAoBwzTuizG2chTAZJwUwjmI2H4JcsJ8l37s4EJ
08VUk2BGTcVD4fbrWMOHRFX7+n4bYPc/nug4cKiqr7XJU5mgwbUhQZksRoWe+VT/gO4wERhq4/Cg
HMQmc6HnCqAo7mgrHXDcINuDmGctsjz7K+3QaymaBbwlBUEGaA7YUCZQrK6V6frCGVJENUEu+WUt
hw2R/+jdCZh1ERhlw8ywM2ibsxCz2cDqriVVFI3Io1mRwFkqconMRN07IKW/vzcbRsDKnZgHiQoC
wN3c3jCqv1ovdRJkctydJqWNf0oTzVzQeRKRi99aumtZ3NJRO1eRGoasdHnBEJmTYXybcCfrlSJK
CG14eWjFGI4BkQUlBedH+3FG5mQ0cUItCax7AOIu+XCo29bTNNDfy6VHmvixSMxT1z/dX9ANf7QS
zS0okkolY4bAqUJV3IXtq5gRUJ4T4vfFbydrXUsqgiGdRdWuzcVV2QgiA8EipmCurUXJo07JW0KC
zp3sEMNDk+Rojaf7ym1ay18h/CsVBBHgEhlxkmVq76L6ZcgSGxM+R1Fla8v0kV9AWh+twcjvc4sI
nKiso4gAq+wT/awRMu3mopnc+9rcRvMshQbyENYaoqI6sl4y1W6NXI/iGtET6oJSeZms4QMyYb9S
tLW6jq4KXt+bq4dmENgjhjSCIWgtTyODXoG6jQR2Sio/nxfiS0Vr74mcqALVthYQg4VYEQZUdMiM
rkV1+WCYrZbXgdNEh07t0PYaGQMwMvdXcEsjwIrgPABBRY8Eb3SDgolJNqmDzn6azWaX4CXUlaN/
X8qGMkgeMOgXcFLw79w+9WlhL1rT14EuH8B+Bwn/EHchMYKQEKxhoHThr8Kkz6QiaccmyNP6ySbF
hSTLq64mr0YlGiB5u2Rg1kATDV4GID1B9Xa9M0NR5pXipGWQZT8k8gWvAt0K76+XSAS3+X050GEk
WRmg2DeNqYsmC6V6uS/j1s1BDfQ7IFELoClMYK3GkqTR2JqQUYzNKTIvTfLS0Ac7ftaKgwx+GhGl
6u1ZXcvjls2MIpTNVMhzkK+QH2Yvr16ofZKd3X29ttYO0RDj6kbCEXu01kvN8R8y+GVQd45bxeal
SB9Ax/duKQiHDLBBoFfvTdBaip2R2JSqqQymSfen+XnUq50wmXS7RRACEmLMuEFUhChiLaRp4Dwb
E4972iwemSwXdG7uMv5Jk8lDsyV4/kkh0Ov2ElqL5Px2P6u9NYx46WeG5Cn0swWUHgyCitL2t7sE
ORhEhVQp0j2AI6xVA7AoNSdZhRyq+yU6pBwwDQgxtBvaAHnA5LzRVPBD0+Yal1BuWmWg1oVnRQpe
ZSWSBvJH4Vbdejh46StJnB+dl1KuewOSnOFLOj04mOt536xvBQCRpcGxoTcUbKh8Ela1JQUJpTm6
NOWxyrv9nIrgebeLxdqRGPgTCXuAP7nLLa8STak74lykocVowM9xuaC5uzpXqogt8Latm2Gx2JAu
dCEi1uGrvvOi1K2mNRFgFL+rfufIn1Hw2C9W5KqzKy3qcZTOaHaW7PlnjUxC3Qdxe9L61DdEDTS3
doh8FsYgArYFgBamIK/tsM6cYdHGBXRns02D2hoLf6EoE7SOXB7v7+DtaWY092wgCWpVGF3Advjq
SZi0GaCveR+hFNIfahuJiDz1zKT6oVZouSjnAxqdw1b9cl/qhoJYaFaXcABMvWEzpKBX6/CykS61
Nu5ULUjjlyoW5ZdufTsehWgKR0iEe/5mhutEHE2jPbKqjR7tHRNTSOfneHb2c/J90H68WyFGLA/u
SqSATDwT18toG22j1RjgHoCn8Wdhfa+UMK+Mz/eFbJw2OA1cj7gX0b7JExtqagzf7mBupIP5NLsC
iB805SJwuS9lY9kcRK3A1wGeCA4GThW1GJplRkIaCLsHMLF80LoPmR5iSN5Zn3/eF8UihnWeCC9d
VLUt1g0LP8JFFGqZgLAmkpCcs8ddmXQnJKQjDQMAUV8v6j+NKUjo35od5KGRnu0SThVP1zgkCJOX
xEkDPZqPerIERi1dHJBn3FeLX0GWkUZKAp3ajJAL/1wbQ6pPi5XmAxKbaTleGgwnQdmorPYywej5
CFyhXobVeGfaBe12SLagqwBYH/zkSZLLLC50vDyzoKvOkvLCykj9n/t68fYHEeh/RV8W5g8AF8Nf
j12UWpWap3mQWGjJIVP8MTZKUWv27eIZeGCwSUIoBqNoyfbwyiGl1M6cfO7zIAJszQaeIrJUfx7p
LwKWwoyKkFi8STCdACICZRgAUiDC5UKLdNQq2QB3W2B1SMtmLhKWqfXt/rrxPvZNho2cAfJIMHW+
jmQNdpq1zpQHVVV7mCHhAixvTk/gL3Cn4VPZuiBCf79EdPPi/kCoiQcbl71cSjUtazsvgrpVfrWg
sn7KiE4fbbOSd03XZqckMufD1NDukDediIWLP9ZMX1wlmJKHlAVYQjj7lycQ07ZyVgS6A86KrLeP
9WB87W26G+h00JazMNDZWmHgAjG6Bacb/JncLTa1vZ6qoBcL7EXtdujy1byIYqCF3GAwjpRnnlFo
xC9bOXJL8H8IzvtN5ACF8fYGHhluDPk7HjErDdJgT0ZRBctgI0BNm/ZgKMXo6QkyuVZH64Pc142f
q/VwVGonAxfmlDmnapoGza3MavZBbz0+kz4qLmnZkueilNOn+yaxcXjRk28xhPYbDozztWNsRFmJ
8QLBVFi5X0h6+70wpFaQi7jhanpbCiDnsAug7lF5YgVQh1W20thFEL2Q+k/2CIwjOZifQL4YPeSq
V09e/apJx/u6bfgMBqUH0BExDI4Yd4gdLbLVRcH218qfdnxNPqjSufyYvdyXsmHWKylcVKYPFilR
4ymCvLrEnTvmtatYn8CB1RiFK4uofUzubvzPQv7ViTvChtZbcZ1pRdCXxuRRtY3BV2PIflRoix93
fby7r92GIwQ+BJQfOLogeuGDizHGDHqU3ItgJmBoxH1/LnXB9bu1TVAL7E6MKwV/be3ajSIfOpyg
IiBDnXgGJtE/4CGUnCulsJ6IWixu3WaCa3Fr0wBMgTNEKI2MNycTWaO0z0vY4xA9YRycu7jK8itp
/mSv95dvwwNhLBpyPXil6MhZcXIw+KmRrRZPb0zqRSNpHOvPpml2D3VUNf5MJeOEFGuCOdnSTyBl
ReWwTemM/ZW9k8EqwhmLlKMjHVQ4ZdBM+T4pKAb6NN+sBpjs1h+l9uPSJd+rXGAxWxaK4Bo5Rwfp
MbR9rLeT6rQBdtVEtiHKXVbvnJIwaj/a/v2V3TJM3NCovyCYB7Um+/1VQFClRm/RFmKK/tyBgEaL
H2pRmX/LMtEu+Va83ZiSSDVjoLPMZKSudQRgYVI8q3UpETiqt/aU64iXnWrMFgX8i71LgJheK4Px
qjp1yroK5vopxbyXKpY90G5nXajJrlyBY4/sywE4gu9t1LtS/UicXSQ5fmvGLs0yN2EjgsfeQjN0
+tjRr0pyxGD7c72IXsNbq379oWzFrlZ9qPH5Y9ZVgQbiXBSp3UXbL3kp2NtbE8JjBlxPFuuGAp6B
OzXy0Mx0zoENU8eX/FnDO3tRiiPoyEXX0q06SMgz4krgWsFwwruBvhmAYKzlKphK4irgaZKUn82Q
ufJCPMYDYlBgiPrkRck/2rKEt30OROrijoOxT6Tf9w16I1ywHSCK0D6EUUNo0uVeWBVFA9hsYoh6
2u6Hyo8+FM6hX36n5RkBwj7p6bFcVPBkaxd7+o15p2Gjtd5s/sGUhPtfcgNbwLFdfQm3/ovZ1JIq
4UtMa6fPPlBOj4M/7sd9cUqe7PN40p7J6Oaj22HsHvmw5C56Lu5/ww3XBP8N3LVaa8CAgI8aaeXd
V+onXu67w9f+g+jovQFj1kdvrSvnI9O2lyRMnIOP9Adf2Y9Bf9J95ZOzJ2fcdec8TM/LZbz0R8t/
AmPsXjqAKfiAs3WIH/8cy4+ti1ao43ggu8oHw/DeErjT25sK34f3Ds4Ce7+ZnJ9rpjZrQH5aBU2e
t/tcW3D+bav1lGIYDrKRaX6XmJFfVb1oCzZOISSzHAmGGeH25yRrS5GZapZVQb5gknt9aAaMGnE7
0WjpLTFgbAKQnvV6Icm5dimlhLBAnpoqkI2iwMsHkyJ08tBitE4qSsdsrSUm6iARY+DBqvPjZxz4
ctup4b2mFgR9BgCiwxho0QXsacDgNN+MXORg2Mfz1sWiJ8aPy8ZbcW+exS5mwKaSKiiakyFj2Dx9
taBY9j1C43qkoIm8ADNsHBjKkQravG/6FNgJupLNZ2zQABlhNCVkt8svTKHsFCSt429F0++i1G1I
OEy/CEZYDoIXhVAu5z0w6y7LMwK5jm3uLersyu6JJCfl7MCOCCYFDuB8nL8TS1SG3PLmNvogWGob
Iyp1LvLIVLJU49ziqEht5iV5hTGAKNp7SkdEdbUtS0JJllGfILTCgMK10Sb6TNEkqVdBijlXvpMk
0mEAM45rRXTZE6fP/My0BlAQVs3pvmN8Cxl5k7oSzQ/Bo2WzFMCuV0GMaYZarr845vee7hUn2496
f1J60wXscAG35kdn3uF9Sadzqn6Z2uIhMtvD3D8hOX9Un8wGr8z733bThstM7vrbuK239FSzwDWC
rXfOqrXDcN04QWsK4+/C9KAnx5/wZsH15Qhui7dC2e2isG42UE9giAsnmJp94zQVFqV8RiLl9Aje
8+izSbzX1lU8ZFbc3it81a3dL98w4cTLd2gt8Wov3cd79u98h3jKj/z7y3EbfmM1kDtCCp0BoQ3O
s/VtbzpSTuFAq8OQEo/Mj0u5J0V1SFzM2XTbRUQNd3sC0B3INgHoVKT8+Ao55rdM6gDGtiDD5HDX
auNL5MixKyXN8b5qt077WhBS9mv7z1qtU/W8B5RvtC9Rbn2JQeHV6jbGawoWUb/xoEwSgyYzUls0
va0lYSwRRRYF4AxnSH4iuzR4Y1Emgkt2w3DXUjj76QZzSHpzBJrLchAE9p5av7JBiHjReTNZ3MRo
fWXAQAPJxyiFzq0NXZCb29w6ZL0ZnzsbXs7FO5h+tUgTW1HLeUGitlUeZPXl/qbdOi0oiX5j+CsN
GQT+pk0bu6simZKAhlZ/brzacJfEi77motmEt++mtSC2p1evBFttqswCBj/oHbTC76QaQwj3xie5
FRz7TTlv551luKHRWs6ca3qTDTLWrDdwmr4o2UcH0w/T9myD/Pb+4m1a/JUstn9XOiUR5uPWMWT1
YATS/FlJvLjxhcmQW5+BpbsSwz7jSkw2tJIe2RMAXZYXmxhHvwfmKfbpLu79Sd3f10m0ftxrzo7t
tixnhQRm+gdzpJGYfC6Q/5NMIbmNSC3uap6HvKzqQgWUayDo4KoeMmtqXVWdXBUI57HaR7PyOGux
oBtIpCD7rKvV7ChmZBUmFGwX/aGI9KOVjTuDHpGjcC1NgPbe1hFOF9PpWWMVt3WdMsXATBsQNv2J
0t+G2rtG6cIYlTL1rKdJoQKT3Nbur0Bu+6oFmJK5waIqxs8scju78bpTpD+az/fNZNs7glL1fzXj
ds8cEVolIKsLsjQYPhuS/WnufZp9n9vxsNCjg7jdyYcT3uloixLY6FvryfpqZyfir3BuD8HJWyh4
g9cB4OqVm9ZdjuGiOTL5LaCWbmzOXy1lRrECuEvLzzC51h21Jv0SmWa2M8usOtu9BFpPCezdgmVh
V8/Nl5lgW8QrCVkEndvwMnZGKaJA2JUf0kvjSZYrveRPw0e1dBdRUL0pi/VpszFSACFwrs7Qys5J
Z1wPiX1I9a8acbVo8syPHfV6+ZtqI8apD/+iHxYefbEgisGbaX16nAK3SGfAF/X7WTb8yPk6Nh9V
+2BqzxJ9iZfXqRHcUEwLfkXB7AZANVKHaBnjruFaUbpoLOFkl7p6ShznoVdm/75WW6cU9S/gOVjO
+YYvgsoFSAsrG7ZsHXu4AVpekoF6VH4qo8JN+u+NLsg1s5vhSinQSWMEKWqJiF5YPZFXatFABw+6
cS1s9d5LskcrV106fb6vFne3vwlBDRFNzCyTiDh4vVdaNmlWpLdaaNMflhMutAPyPcijU4/eJCIa
iM15nv9KQ+cI68pFfo7zPHLXNpijNmlhvqQSMpCprw5F5+uptasNeln6UfCQZkeJX0PMTmL/g58O
rXdr9ZxpAmUtIOohnTCoPUTeF+TtZ1DuCCIKzgD/oxhGb6PCjMIdqrJrOVocKwUBwVDYZtrg4VkP
nvNYEeXlt7X5K4VzaXVKMXYADZ5hgimLRndIlN6d4sYVYsq2TA/ZBw2pfwy/ulm2oiubLAPeJdQl
2cNQXzclhhuZgotvW52/UrjQNZ4a0KX1UAfNUHuaf2i1ESPjWve9QI3/7s5fQZyRSwlS00SHIFif
O1TPYCq3LUEcvmUBrECOkwr4GmStLWCZF1QWNBykbsr1S1am42OuF++knH7ThOWhYErIeqH6upZC
nIEW6tLr4eB8tONHQybjsxPJh1odP8aS1rgpZkCf7ruIrUMLyDGwpgwNjMG0a5laUw/ZKDtaWLWt
b7evkfS8lCnAjPMOSZX9fWFbNnEtjPMQdjR1RVZLsAn1oU6/6fUpab1IxGKypRIj6gd1JsDNwLms
VZLGvl9MkuqhSrPPYMtfnMxTA8VMjr0qCS6OLVls9Cc6iiyMD+a3TCuadIAP0sPkUzp+NwEDjbXf
ZT/6mQjrsmGCMD1gB/AcxMiLG1SwHs+6PWVmGEdLe6IFwLRZkbfv14d5OVDQov4PV8edWhBWgw8t
zq0wrgbVtUcjHJXWI4AduFKU/UQ35Nd3mwQSvBauC7CqghKG2yxj0UE3mJVWWOP07SS1NDyrwdiB
KM89YxbNJtowQBBUg5ebMayz7PLaNPqcdoR0kDb3mELvjXGXKcj54vb3kCaxf5qDDDjIfQ2ZBtwt
hWFUSD/iUmTpes6vD0OqId2LWwokdFqMTGfpStUJLHQfSJQ9tnErOGQb7l2FF0Egw9I9Nz1bDTiR
nbIztDBSQFNPfpQMa42W5/taba7klRRu3yqtX5oGqMlQXY4a+EQqtPxS1H+Wd1IVM6e4Uodbvkye
ctQzTC1U9GXYlwrgUODYQk61EY683TjMcLuotCKiZmROnHU0Gk3IgNFvYYXh3PoSSnP61MTjpdIK
t+g/OBqmeBG3wSgZzNW+zMajRndS7KHLaSkLz2gaUeqU6XZjOowkQ2Z4Ie1t1vPVS7VSGQqpjrRw
QdDrYIRZoXrph8Q8LFFYowXFzWl8fP++4jUBKgPk1sC1w+3r1BA1N8vaCAtNdS252o/5x3J+TTpR
6mTDTMGug54nBCEaivXM313p1lWzJfdSa4az9MGWQj31R1Pw0N+w0ZUI9glXIrJlrrNO680wWZb0
YFfmKZfzcRdlheHC2xDBy3vDQ6NaD44iLN/bzJi1uBgcmplqR7h3SBpfnLkuXa2KiMBDb60be3vh
IYRqhsoXGexZmdJ+zI0w7pFEB+Xi2KJwAwu9bwcbZwE4CoYNZb18eBKtlelMBPHzWBlhovsZ2DmL
KnEXiaCK8CJPIsbWDTuHMMTXwIsyqC1ndGU1DgCktkYYOaiZxr1Hx13f/qzml65I9rLqavnn++pt
SmTPZguMUhZaodbq1Q4IdXQCiXOsvmhJkp+HUnvpWqAlugkDEq0iTU7jLEm7hVjz7r5wpg53rEEW
grYl0ODJAO1zdlnNeRylGOQTmvreiH5oO8mThyMdzlkvuAu2TgDqtABOYCvRG8ep2SBMimSpx2mW
NLdUv09D4hZR5+UiPqZNc0FF04bXZHgV9iFXR8106GTqS2SEEibI9vJrr/2w2ud+oHtKBVu3JYrh
MphDxFQLk3McTgcqUrgoM1Tc/AEzdZDwEHVg8TgDdunAKf2Vwe1Qb1tZoeSVGdoYk5fR5iUG4Y7T
vpKqBN4j8ToJI5/i6ClLRS5/a8eAKkLNGfhBkCRx6ZUBY3pj4ixmWJoVMvGatVNp5Bm982gr6Z/7
dshn0d7UvBbGmUcfp+1SZTNmdqkRSQ9yCoJmvzSKOrBGxfmlLNQ8plpqgrR2PI/lUj9I3ZB/n0fJ
3ieKvQxuBBuPvS5XnS/3v21zHdCahsEl+HnTsJ8lVKGTXZhh1JBfc/9djTHfLS6/l5Fo4g5fmv7P
KiA1i5ot0nVg+lrbLgaUNP+5Jsgsudayk5RdVCEP1EsemCkTML4OpHvtp3KvKj/ua7l1ZYDMDsVA
dBgz2NpatJ5Ws1mnkRnS3D8UVHBVbK3h9V/ngnkDTTOKWeCvo11mng+5VyyH4uW+Buwk8L4MlxEQ
zejyY7xOaw16e+lmO06s0CYfUO5zJxVllve/vrE0OOx4nsJbGswjXDmXwij6opKJFUblhUCXQcQu
uLVQjF2VoayQSOWnE6TzFFtK01hhm/jG6M3xEfMw0kGQrtpaKtw0bDiigYZVi/3+Sg2guEjezRNY
QcxDku6bj8KexE2/dS2CM2U0u5X2hOFwoSzFB8tuToWT+hFw5nnmqw2KsZN8SlvqZbXy/nQPsPTs
GQzsAw4RFy9g8gYSF8xvkchvMYBV6YDn0M/qMP7D5Xkl6G0JrlbRKUYpHwcVPivpMPHRU4xAUpCQ
kzCXCwxLjvYvu8ZYINFyxN6onGKD1s42cPhmWKMyKjtkH4MOMm8rwXtq0zj+iuEr2kq/aDRbICZp
Lfux7BR6nOj0q0vzw/0Du+VyUBFHqhvPKjRucS5HSkAjjOSzFQIz7pZ95tG22N8XsXWcGLIYL1AU
lTEBiDP0RZvmdonhE6TaU2nnLWpYqiD0wHTNd0uCueHIom8Fm+NwgeNcT4mEV4QZWmjARLy9tBfg
p5bqH6LhlRzOCKJ+WsA1Do2K9mTZz3aWuAMmKltqOAPQc1+nDUv4KwuQNC4CcOgQ0YoZnNxrrjod
JRsk5/rxvpCNLQIcCKAQPHNBccG/IoA+Gx05w9UAR6HviFbVbpYsABC2c+e2qvXOkVPsjgUnHuaQ
AjeI0IZPoTu9YqPvAomXpv9FFBM42o/3FdpctSsB3A5l8bLIkQ4BqfItLz50QBdVorF5m4sGygEV
6SrE7fxMnrzs466eKys0gKgy/tRLkNZhl4uiT/ap3JWKtforhn3GlYfTR02R2gGqFBil6hstyQ9O
iZpARZTU67r5x0AG49SYxPmYFLXA3W1FQ8Akshm1wFiDjpYzPw2ImmipwN9iZJ2njvOxGl19ecGL
07W19pgkqGT+GAzwBYgI4vmK8puRXIvmXJOKoYNLakG0BpmK1p/bdjkoSb6z4KV+VeDbj6M3zvBj
5RSPXSSiet3WXVWAy0SWEBT83AfQPJNVsL3aYV+S/TDF57lIzkiC+P0cUD26qGZyyeo6czObPJP8
630T3vDMOi4ZRKFIxd92cjeFno8Et02ojl3qFoWae6ksi8LdjccnSoFgc0I0xTIVXDC1LKQgZdPa
ISJDsLx/y0ixp/pzlhEPmHE6/Lmv1NYbA4UFYB8QI6qoQnIH08jMXJoi2Q6VeDdNH3N7R4gPrGEt
R2iekHa92e4W+5M0Ti91gyHRyW50RIUVphN/ovCcA90FcKBsbdcnqu4GWGsPEuIHTF+P5OMIYjtp
V4hq/1tiAP7EnKa33jke2pcDqGbFM1L0EjV96ozHGM+pIfZr0zzFqiAO2nJGaELBox4SwdTGras1
NGbeUd0MwZ9G93aFemTRacapVGtzr9rv5ZJ8O5zIIQBuhxw2EkKc3cyzFEt5quFhipEmGC5eay5y
+qNHMlUQ7m9qxugVkL9mOArOA9ljQQxnhGbz2B/7zqq8FuQKbhMHSWoK7kG+q+G/av0Vxh15o8dU
nA4RbTgpqZG5FAP+jrVBbOBJ2ojsFnkZgV/Ru50Wp8RXptI31Aw4i179RCIigx6fzHuqJapHI0t5
sjtga6ei0c54FVVHac6yQEtFowC2PAVbGtZ08zZ0c23PCQq2cluaJpjf5hdMugcntCm4B7ZFILBi
PaAIfLkYLk+aasboIzNMC/O1VprvszyLyNi2zgtDQaBJHBwqyOes1VDjvJswcwBrD/K/IlIO9jBc
Jhvjw5X20KuJAPu+ZVeMXw6PFBTQ8Nxbi5uLvEwJJmyES0mVB0MrUKybHXoAydL8s5imMbzv+jbl
KWjOAMoXVylPdO0Mc2eODoLTRDNdY172aUfcjoCRv9rfl7S1WTBhtNtDMYR0nBGXEqZeU8LC4NFK
95ioMILnsnknvdvbUWFBvcZ6Z02UJdbrV3fGTMyahVgVPeQqOfWj6i01XmGFc/oHha5EsUvsKgSy
MaJUmUyUIaUeqeA0SnvXLs13DiX8j0K2Cl5w1n5u8E9JlcEt4iS1QieqVVD89x1mBi7j3sZ0TMEO
bYWniHv/TxS3Q5QWaJrFzOdQJuaBlqbtotGeuMUkHD7OvCN/1wHMC3A5kkrAq7AvuVq6qO6nHLPW
8PiqnrLxj2T1OxMNJdM+tdCnRnLfSZ/i6B8uI5A8MTIxxK3ozlsLnRUH0PUMQo0aHVKD/tTa5ElP
9Ithds//YBqIJhBLoIkWZbG1qKSJ6DwWyNXIevFBS1ASlEXtX1sHF69jBL8grzBxCa1FgObaxPSb
yQrHpj9Rp91nUfy5TuRAN+Sf97XZcoFXovhouwAhZYNJ1FaY693ZADet9kUdmr0DbsasFMjaUgt4
aHQdsLZq9Kis1UKcMCJJY1shJX6M8YKl54xo7j/c10gkhbP0RZFphpSuFSrorFie62mH/HVNBOdp
Swo4E2FzeCsjx8l+f2Xl0FGplRIeTx3QGpme1Vhz5wlwS2Cz3q0PilLweHgks1cfJym2FxBXsfdQ
jb4dD4+ur0qd+nZflq7toPvtvrQNe2DtQ6CmQPRjgSZrrVfkxNqstYkTTl16qBYHEQh205sl4k35
8FpqUSGIgDbuDgMkVrB2EBsytoe1xApovmYA/1FomMVrkwKVXE6SqBWHfTbnlAzcgbA5xKvoNOCM
oivBIk9p74Tt4KmF255gGVGHfiS3/k5q//4abvhaYOURVKB6zfjYmcZXtlEqiCrsdHBCJUOrs4zR
pm5npp9q3RCY+tZmIZGGeXSYzYqps9yBipykWRKtdcJMeQWTjtNKexPCCqJ6lvblH5RilNzsEYOf
nBkiJK9np53/h7Qr25FUV7ZfhMQ8vAI5VtaQVHd1db+gHsGY2YCBr7/Ldc49O9PJTdTnamsP0pY6
0ibsCEesWMs7J30EkFupPdK1+vTCmRLvtP+YEMu92DeapQSTSwP2zTMDNEq2SVpC0KoMCf/LWRAR
ecVjSLxfUFe9UTfWR1I0vMFqBufHkBnH6nObt/5cf0eSuHJ+l1wPOBX0lzHlgjkaKV7koOD2BnSz
zmChJA50uTZPGdDfPn9FR+n+N1qqH4BK8R9b0umdqNsmE0jwz1oeFMf5BxCcXkQOZPA3Ct2444q9
pQ/2jzmw6l1/MJ5MVaVArPbsgD6KPejNafxiq7/uL2p5/8DbgDsVyDC5mAvWZoW5k+mdOf/GyJtm
fi68kLPe95JnTHuF49p47NKpAvDkPwalC2mwuOUm+uwBEZb4rp1vVO2dzi+VehoatnL5LV0VNlg2
xfWHQCKT8VSDqk1ok3noxJ8Z/zRUL7zpVq70pa+E1FwcWmjRooNw/ZVme5zALJLH50HnUAs+W2AS
js0/uv79/odaWosj+BEAMUNZQG4vlSRnncbg6HHa0RBg0jryWrV4LPVyd9/S4oos8HqKDryY0r5e
UdKh/TGbMfzOeFNNza9IhNpK+l90XsQFgR4C3t9oMEpBozZBAO6pbXxu45BaAdT1CufT/ZV8DHfL
gclB3xIVXbRfb2NF0ZlarqrxGaRK2Ra7yw6u1jFMLZZZ0DWYV9by7AtUmtoNamlzwB2uHMvKwexm
oUG7dtIGiBak865IDXVjDBTYLEOdHvW0Hf0O1FcrsU3cVvLvFUAOFLNcoPpluGRjOtPYOV587mb1
MW6Tl1I5lfFrPgw7C62pyft6f4OWDuOlPelGi7M0qYZKic+A2HsMUpob4B6+J2tktEuNyw+Ayr/X
JeemqoL90qw4PqeW/suLNcd3siJsUTkBtMUnUHqzqnibYcynNdfqAksHBwA00dxD9fXm4LhzTjE0
6Hpnwr9j5MVXuh9uvVbrWDozYDeDGbwpUFWRkhKH565Buiw+F5OTgx0UQp4aNb52jdn5aGCtUbIs
fDcQnIEmEYA0B6zY4udcxHKN617cpbh0LCvSyZ+mH8QptSG7WmYrLrkQIPAaExgNuCPofaQo5NUz
UMF1rpyp0odmle1SKMBow2kahBJGYNI4mKu1qL7wzVDzhFYAlFGB7ZdzvLgEh0JeO+IcTECH+amS
+GtOuWQDXNyYZxHIbizveg+bVhkzZTKVc8Z1zKoWflxC/oCubN+tFYwToOSPMXV8MOT811YSrbHG
sYZj6DhfSWr6hjf4+togsXCv63vj2srNXRqD8Nsg8dkuobNhVmG6xpB+6+DCAtq+Fsj8MO8veVys
ClgiL+Nz3u258R7zNFQg7zm83L+QlrfrHzPC8S8cu+dqERukwjkqlfaBeOZ81OJyX5XeGsfK7RG6
XpCUOJKRmQT0DfEZU8MWC9PQ2nm7cU2uc8kKCqzAA4LvEWBtadsKwpCADLonRrSK2A1UdesAUZUx
CDcYK9nOQn6KBBhaFKBUQ6i7oTppjbErtLqGF3RgjnpWJ5AZmdBFKwIl39r0Jdc/JRxqFV61gg5Z
iLPCstA8AoMwEJ7SZ8PLpWa1hc2s2A8t+9yCytABhVuxre2dbkRzumUNEHbEfY5fynarKhsMTnrj
s5rSd4w+fwKXXnjfkW6vLfwibAa45QBSQFvo2pHSeLAMgho/hrq+lcPoEzsYqiOCz/hZ7zHGvWJu
4QAKYV2MHgi1B5z0a3MoLrZg5EPgTnJciu2gpGFW1eZKrrlwOkSaDmUHYJlUqOteW+GKmsycM2zz
hOsK1I2s85u1qcKFncMYCmILcjsLeZm0cxX4aqFviwt/bsatx4J8eEuB0kXkrKdwmn4Wzq/7n2oh
OwANEOrbAOtqKpqX0rI0g5td2bXK2anY2G4aRdNyX8GoDPXduRt/2EObQbpc14pPChpTfdAAvtv5
jHXe3wMZhAOD91u03gSfzPUOW2xoFLe0FJAeWmjON8330RzWBg5lZky8j2FFBAQ8jdE3vXnZTcPo
TZWBBbs5BuKLg+mUIQZXfWNyA6/b5uWGdY+uQZ8xsrDtFcxr/T14ED9BIHkB6wITmvw0giidnaCx
q5y5fszaL1Dlclnwt+zl/1rohRVpO+t2olbsOcpZqd8h4GFMJYqGu/vuc5szYyWiEoQEBR0r+VD0
StdCU4gmEUonJN/tHP45q8Lptfr7kUcUZzBWCXYXoPzQIbn2jZn3Gp+1IomyZAfwcEjrR2/Ogp5+
vb+gpVN+aUeKGQ6ze9bZeRKlGYBvU3NsxOxevRItFiLT1WqkK5vMDUssG9uWZTOaI8dq2MeW7Zep
Ewxrn2jR4aEFi8MNkhrVlpXHm7Gpe81lSTRXX3Njk5thprl7Q9FeLPMAobMwa1+svPHHM9ObQw9m
sJWbUyba+/DEy18gfTy7SJNaUKVGb8QGI6Zv+DYPizPoXRw/pUFNUDoK2jg4BUWzEh2XdhpRWdQH
wFiCXPDabxo9dxGOhiQyqR9PGyFQqwY4cOO0chKWHAd8u3jqoCyKGpz0cJ8VUGkrtpGA0OO5rjdu
v0v5im8upIFgpfvHhBTnQF6qV/FsJpEoIipG69vGk5Onu9Wx36Uo5GpCW8QRmKEb2raidJ2UtGnU
vUzkyMjvsX3o6iYgyfe+fY5VskJIuxiELgzK7xwQa7Rmq3ZpVNq2P8y/oVe4KcUC4zSY1VOlgc+K
RHWesZUy39L9JeZzQUWPIhUekNfuIfquTg+R6Yi29Za6FtKkLxxt5MlET+/RBTPl/etl6RNe2pO8
BGK5iJsOSyOv13w2nWca+7ESTmuDHB/TltKjBL1xJL8iquM/pIU1YPscWcnTSKd7a/pSs4fU/snd
ym+dEyBnSIWr5FFnYqhbm7+N5StTtk0x7MhfCt1+nP3LHyKt2CGpigEWPY3aAayq35j+lo4r7rN0
9MBTgBEn4FWBNJeulxxE3nMK2d6ohp90sR6otPK7Ya1bteQr6IlBX0IoMmBc+NpXxl43Ms9OSNSl
oVZ9G+vmTSv2WdQ53Xfqfvp7R7k0Jp11NzVbyjs3RfruIs00H6j2kra+zrrN/8+QlCU0hQbkEXPS
iBAa1tNvLS8DE+wunbImvC7vHybQBEkPpgxQ8AFpnRxaO5xmI874uSk3XqZumRbWzRbMrGE6b7x4
JcR+HN3LEyCbk2Jsr5kZxuwoP5uIeOjz6WWopT9m52diR7qthe70ayJbi6wgYeSAA8wQxCnxTPiY
VfRkeXkdPLGWFRvqeW6bLejdM990edRCfy6oGD10RP1z/wMuGcRrCzUi0a3FaNW1WxZa2w42LTQg
Zz3o3Nr7XH1zwJsbWyQYyF+KuQC4KXRroaQmNL8Fce61NZ1XTsONWjuPlJSBxZwfcalu49Z974fp
TBLozd9fnhyLwCSP1wAGGPEeANRGBgy4RV2xGiMQ5xkKvc5gnUpjflOV6oi6NmRX+hcoBW1AFbZS
CxFuf+k9klkZPDARB0RHFGaRWPzxkKR4Knu7v7I1E9IVnYHzAs/MFPVfqh+LvNui4blyuOWbUcAf
AERHgR3HCFwA0tdq6ySte4ckkZcUUFDydggXe9J+ub+Q2090bUU6aabtkSHOkZurY+5jmCgoDS+A
inSe00OKmkTnPaIR+Xrf6NrSxG1zUazKSRHrQwejRo+Z1gRI0GrjNdrKaRYbdO0GWJpQggUMFNA2
uYI4UXOuRwtWzJL5RtsEDvifME2aQzbi/nrWLEneEHtTqdCpTKJOOaK6MKqbsdrRtbb64q5B0wWC
caiUA3F2vWvcKvuR1bBizUZYeuB1garjWjy+SefgdkJ1BOgeHFtU/iUrjVJD4WBELsxHB7D6RPGZ
g+Hj/IVtS5p+zDxTTM+F4Iw439/F2zMFy3BipK2ohkE87np9ZV6arOyhMW6mIAXryywNx8x0tvet
LOwiqhTIGpFrgH1Crl7bpZmwGNEs8vTyAA4Fv9OSA7VXaKwWPOLKivj/Fx4OAjWdpgBCRJrrbtLy
c20f067eKs3KKP/NA1F8Lrzf8UBE6QllJ7HcC0OjAX0Ls0BiY8TfKVSY3NQNrfJcj3+a9qlg33pV
8yfrwEeMZQw7AE4297dTjmAf9lEQBooFm4oxt2v7ANMDCJuUBFFSC1OLhOX4eXoFQn8t+176bmIC
QGDzwWllSWdMTwqXeSleElk878rBeVQHZe+YK6Fj6bthEBFCQwL7g7fn9XJGYAfdPB1JpFkEzC5O
oMfPTAX+uV552y4aciHujGQekBxZ7L6zy9bp3YlElrtjuX3AnZFCEM8Z45UH/NKpgoYbquigO0MP
XF5R0iS0HFQSxUb6LU4KCiWCZE3G4iZhQ4keWl3CFbF78ELp64CkoFSgzESjov9cTOfeqcNZ6w65
uXVptQX8I5gbUL9X/tpQ0M0chbCM5ye6hypAMzjR119M7ycIrBlGFinO5FtJ6c/uTrUxlP48KvO+
ccjOqYOePJgO26pdE7b5e5uZ4f1TcLvJABBiOgWUHbg3AY68/hEtieNaITGNqnMZrRHX3JRgsEQM
vqM6gV78h1te/+mlyWslc5I8SgrMMhy86kDjaOz7Exno3lM3FPg78uTQeuemO68cn710X9X6GTfO
ijPdHkKMYqIbjFc3PrKpSYG7NQnIdYapiKb8p1H/Ak6y4Ss32pIJeBJgfkCZQv5I8lcCEaLBAwY9
at+b/ll7/Gt0GnYT/D//GBA/4OLGTNPcqvS2KqLYsnyleYAC0YSE+zFDof6+VywuBZIZQskO4F9H
egdOWSz0fpsi4v144PHersqn3FT+OvmAaJdQk7OBOwG4WQqb7dy1rDe1IkonG/KCha/nP9S4eSmm
X/eXs5AawBLOmKhM4BEtF1wciH8kU6zj0+QsIE0uNCZKEK3QY9WzQJuywDaRRMZrqLilA3BlWHq9
z4ntTkoGw3Ydpbzxh+ozMY/1aO7yog7ooIQ1/kUDNocGAk8//UHqCvnmzovub4H8DBa+A+o0NL9B
TQAZFOmLgpQKIO7ZLqJm6P0kA6Mq/1Txg42rx3QeJ/TC/wt7H/k/wMmA9EoLd9LcdVAUwXnTps9m
3Zmtn9dli1LraB+4oWXBrJX5FsJ0w8oT/Daui3FOXOhoLyHFkOHkeTUoI5h0QBto9kc7x0vACV01
JK75ZVTGFWNLlzi4wDwEQlHyArHV9Zlscqtt2mQucVIKJCuAnTybWU3Cvo7DTIFgYdGRbmsVZhdi
Ek7ZVS4UsOKGtwetKtJ90k00dMcyXxn2WfrcaM7iXOHGABWTdFVwDD6WU1PjSvdK6F1anws7Pxh5
fJjq+Kkpn9sM8MX7X3zR16EMDyiTaHChI329FZbG0rEndhk52tP4nvId1BUDe2x2aPw2yW5oUr8a
XmznqGvMFyAZ+pYf6zVGwoWAhjYeho8Egx8wVZKjVw1wOUlcVlGbYKBtNhp3ow3ZtBJObpMgYKiA
eEWtGpWlGyGCTjMLHW+nKnJ3aAe95U6ornzBpSv40oJ0gAxravVZhYUUKQjRf6Xz2Vwx8eGc1+9M
UVnB3A8GPYAWl7WoGe90jvJOGc2q56M7Yyrv8UbnP82dO3V+WYdmvNdT1eclJKiOef4dHGn8IQa9
bfFnqt7LJ9AzzOOGdzuOF5elb3sVXZb7brWwD9hiCI0BkI0JXlPah07ps3LUMJ1rZxNULdiv2gTn
aNqu1VlvZpVxQ6IbjXlWsLO5ggf52n3nwuq10hxKPO2hyO3UbkgyNQAifNNbR/VHTd5qdMdrK6Bx
qKyCFxYc6sq6lId55TzzMkVdXAVflfs08ydFO1Ly/b/YTPHaEcTlKJKLmspFBkFsiKsC4IhrIVbw
0KF+19Awg3bHfTMfRVXJsVCqFo9wEEZgMFlKqtXSixUlxVWQzHtWp76SPA+o/TMo8AFuxbPHtt5l
M8cLtgo8NyrJFhhE0KAFOgWVunvMPhPynIzbbgy0uvdzb9yV7kmL26PCV54zC/eFUGUFHxpub0xo
iJv0cks6Du4p3SmjvAINlOViJrKv6RooaOnzAgsmRGRw4iASeG2l9sZ5HGyzjBr+PRnVHQFjs9Cb
cP/c3/nbohh64oLmE1NO4EKT56JVLacu7fIqapxXD4BXwv64MQ0mANG8Hzw/89he+dYL4fbKonTr
Z2OXZylaH5ELPrmmDJusDGv6R2+KcFDIirHFQwpaJ6C7AbwGEFJyYC01CmM2eRVNU5BVHJ/qrXJe
PMbCtu2ChNhvIKhvBxM1C/PckJXayNJjERmFIEVCfAF4Xr4jciDuUIZBLlfVfslHXyXpY+wO28ZR
Xng9fSurBFIYw6diZH48s3kl7Cw5K04VquCgM0OKIzlrOhHo/QEmGZVqrGxZ15RfJqaoK6WEBSuC
kVaIlOAdA5GZa2f17DTP8obW0dgwZ8PdeTwUWautpE4LroqqCJInvOzFEJu0l0yxG88ZzDrqzfc8
eSKlsotVba8RbevVTuBwICGGb/ePx9LK8NgVc5t4pWH263plbVPZba9VTVTQzg2gGGEEw2Cu0Y4u
HAkYgHeAKQfFOlmzMp/TMlEU1kQgSPmk5huSDHsn4QGxf68iDRbC45UtKW7UZuY2FaoDkTWh/Tib
DymbjpbHVzz/9mPB6VWUzIAgQqFABjVaJSSJWVO2kWpu+3409qbemNt2zI5ZVj/ppP3Wdaq+ddx0
bXTzNpOFZZDeilQLuH4ZgpPjIEwQDmqjqThW0MDsvSdUgpSMhoYXqfHaxM/tfgpzQCCIgVvU3mUP
GXQgzxy7jQo7ZMODUj0BNLNyiy1sJn4xwGsoSKCbJY9dt0Kh0svLLtJ48wAA3LPLvlHyAALJLVp8
3yqyMVbTm1vPh8IsHn9IzPEQxFTgtefzluuNw7IOW1Zb24lneqD0AGjeP18Lu4cpfKgtCMpIUaq4
tjLYbZlrud1HrfNTsc6lVUFx+/2+jaXdw+iN7oAIHMAiWWvX47QhTm31UWZooUoUJKo0PQ4sD462
7v6hdQKwEdvdN7pQrQYuHVpKmCdAAQF/X6+s4qXNKO26yCqM56rzgFY0Dt6Q+Gj+NKl1miHnSmn2
3tM0tGMSDtlTlrOVi3mhjiF+BeAGwKKh6Srf/8Wckyzuqy6CMkJojxsESr/PN2z6ahpPmqL6VTUE
DWYCVla/8F2v7IpvcpEkKdRtOB+bLur/cDd0TZ8qUW3uyzm0ntI3ZzOlmxHdKcP3ysBZe6YsRN2r
VbtSnahIZgtBF9ZVon5vh1+c76Cw7I8a2+AWn9geZFrgwAlNBN37C7+9yUUfSQMbIkCGUCeTIuGI
8iakhFpYLn9Z1kHnB1qjo9n7M2Ob+6Y+KpDXOfO1Lf16j0EGSileAPAwwcm0q+PnznwrOWgMIIIB
ZuipUfz6x1eDP5csQUXjVHg/0YRs+WZccbO1VUtPaHNCX58lQxfp6XCwPLBBjLvc+l7o7mkyyYqx
hbeCWDdK4biWsJ/yIxQiDA5IDosuqu1c/+UaXD2iXuRBDLhS2z/93PM2INC4nDcU5A6978aZqh1o
25bV1hx4v5khbV+/NB1aVElhmT9YmdW5T6B0/1oVpV6DmIFyazPbOjmbWauzEBT1VNlpal4Xu7Sy
evUwMjuD4K5Sps/E4OUaY7ys5ugCh6ijFINaIJRUUJSRXJj1Hh11a8LH9dVNtRv32bOxd/bxUd3U
BwUyED7vd/bDa/XDTnzrEDortenF++vyB0ieTFpjbK1y7qLuvc62pp+c9U1BH8bx56zuswaSloe2
Cam2krDevnuwbqj8CBQokBuu7NQ1z2ifYt096fOgtuPY7/Wy2I9OPHxxijiJVk6R2MibU3RhUPZd
WlatB5qhKBsbvyDNXgcOx9EP1KnCDlXHYnwrzDlQ1sazFuIrWhwYOsA/UWGVyZtwTnO31vQuIoVu
BDSh3LeGOdneX97SPQzEPAIAuNwF1/X1HaFYXdupTt5HTfHQka+x/ls3VjK9hTIeHhgXNqRMwYkT
R02gZRTZ1rs6RE1+HNoN31TNiYOygD0ACMM+Q3z0QWePbfM9AQD7/iIX7/vLXyBFm1Lnc9Jz2iNL
P6ZJ/9gyI6Tt75RiJnrTPbhG99Dy/lNH17galj4i6j9wVzEzD56k6+2tU6Z7Stv0kTK76muVIX3B
ZED8+f76Fq2gpIBKPJpEqJdeWwFHTdLUettHllWph1xvoRmMSeIVeOLCUxlVPSSwIIAAIhPtlWsz
cTtkcU2NPsLs3tb8Dj2voAr0Q/1mBN1Taa5ESl0cLPngXZqT9i41hq6vid5HnGDk1iIjBWvs2H8z
uZ2G0AruT3WrzM8YJcTIvqGVD4Ydow6kuX0Awh6ymeekC1HTUJ8wvp2hg124h3wsh62aznzLFMzh
mnrcvDXUy58qdQa9ekLWRohuEywA/QVeHd0DIANuuPgnPH1MRtwhKpQ6/WU0kKcueau9VDzRTjOr
Y8xhGzmYDaDVAAKeeu6OGthkf973kJtjjl+BZ9bHqDSY9uTXVm84A5uynAM+bhwIeEnaNDl03Rpb
0o0jCjNwQ9ToDAxjy61vJZ0A1NJ7jpNu5e+J29kjeF04Zh3uL+cmCHzYQXkZfM+iOCXdyYZS0oRP
LY8adKHD3Cj+lAMYAc18gkoVqcL71hY3D6R2/2tNrPoiV9Uz1yoTJEyR7ZVx4Nm5splzsLy3KJT8
7XX8sTC0mcSUMUZmpaBa0qYd44bxCC0Hv9HjY14MoUPmleC9/J3+MSMF0Qagn8wAb1aUutYnjLbH
R33w0pV7f3HbQAAAImFdZCvSrUTUntckHbBtWbsrtXFjN+2Ru9rm/tdZ9IV/zMggrd4zqTtgrDTq
9N/dcOTeFAzZa6OPK3ZWlmNIn8ahc20pFj6Ni0llB92MjPW+3a1pkYtb7erWQx0JZwjlSKB7MHwo
XbK1R3VC45FHatakXysnBqNp2saDz1V72JjAiEOFXZ9CSIutVREWVgi6LHT3QEUB+JL8os9rqBg4
RT5GvcICN8dD0IZ4Maam73+wpRWCQBU3BdQtQHcmfsbFcUo1gl3TqhHFrE1tRjqbfJKPWtCmWFrv
AiZerE3uLPiIoM7HJCfgGkiapU3VawYOQWhcAzViFH7T9pXvqNlvklaYzRi7aX9/hWvmpMjltoYx
ZDYfI8751nNm5nfgD/DruBhDK3ZX4vLCYcaAOxwG1RHM7N7Apzq9LY1UHaMyL/amOuzQ3Ppb+Cic
8tKEdJTNXufgi9PHyM6/mIyHTHmk5vc4XpPHWfTAf5byEUwvXKNse6CydWOMaP4FoiQbjTbQIZlW
LiY5kUERTogJoeCO/xJSnpI7GHNj6lkRQ5+0f1dFR6hF1c/R6gfdS49VoQY6YaEQ/wGWz2UAk8Tt
SkiRzsDNL5A8xEsa0hFTqU69uYWkNqVW6lOb+dQpHgawbc9rlGvSzv7bIMAqQKtA0VFOEU0Vk8V4
K1UnM9/3Q4x+6x615OCv/P7DCJhzwSmIbBfhUgrL41yWkBbIqtNo/TLGh7gC1M32kzXwr5zO/8uO
WAgq4kBBynrk6pCkMxWatl6Sh67+7gU52n6a5WuBp+/0H0P12qWrnSLpVH9YhT14jMikkN9c31vq
ZIp806xOyZuiHLMTK/zsk2pvi7IMjR00l/zmVwzNhmbXTMFohqzf3t9eeRjq378AslO4OgG8kd++
6mxC6EtxoMN+fG58TEngb2Pr+e+VvxXc+cf6O3lvvty3uuSq4M4Hjwaqg8Caim25OJMGavNccyCj
nIMvvcufSW8CeFMFBcFU/mOdTH8XHj4WKSiQgLYBjvcmtys4swYlMeqTO3afq/azWZHHMn8v0fR1
FG8/su58f4FLR0MMu2hAkwPJJeMBtBqElF6VNicdkm1PXJ/6Q86dY95Oaw0quTL1r7VhHlHwjAEj
bEh5l0ZR0Wgd0pzEd0v23SHZJ3soNW60bYL23q481Af3mDx0B7o3g3jfpo9JflJDICJOoP24v275
aXLza6TjqrUzBUdK1pyM6mulZEHsvmfxYxY7O2Yr27qxjlnZ+cOaVrNcD7ixK+XTzHTneLJgdxzH
rYmubuEGiufHYPdOfY0GbqOEXvKe5FstGibwKUIBsQv6teMkbvmLTEv8DEzNAzCLWhJybZkxYLCz
uEQ1qTlRj4eZ85iBjkkbe9+wksBcY7f4YF26sQbIHLBMEFm+AYN4idOZ4PBpTg8grfCbt+4EQXm/
3VZ7DGv6334A9+KnYbJJt//6iwa/h2AOplDbxH4SWIEaasG4mULdByRmpWS6FBEFbh6DhwI7DDat
60NOp6GY2Ii9MPvZ91Bc9GfydbbGF+bMBzVDnXh+VNz+wOm0max83zXOCmpi4WsYKGTiNYwHHRDa
0u0KqVzo0vCCnfB6FEc98dvpkGrPWfmXQELx3XHOcb+4QhLElSeciZmqMy8GduLuU6eMoZE/MrUL
yvnYjvsuPdw/ZQtRA9aAEUacAuPGR5Xj4vrMHK7XwzCzEwNLw24OIe1ZrJUKb08yfBj1boBOgARB
O0e6oy1WpZQVdXrCZKqeDyHdu+CAyPsw1x2fNOFQ10+x9vn+ysQXufJoYVTkhQK4L3jYr32GKLT0
rI6nJxWSiZt50MuTMqXVxhla+lgWehUw3aBBb7BnBqXAlZT0xl9QVhHTl2B4QrUBOmzX1sFbZc8V
5mVPU15kJ+5ogFGZRYzZKac9JjyxfTr1xUraJqXaDkao8GhB/QuACTHlIULJ5ccca4xEINk+Vboa
NLH2dWTDGgvYTbwVNgSTCRwGTirH29hk/QiK/fSUppvS2qjUd7xtvDXzb8lf0jf8azkXpsQeXyzH
oC6Ya2s7PcFVXonR+Pb0Yg2R0pgvWhnd95aF73W1LOl7VSDh7aEjmZ6g25HUr/p78iseBMnmfTNL
R0GAstFcE3hdjANdr2no1QnlGg1+kX1pezsw0yen2eUPmPPIH4pu3o/17xWT4o+UDsKVSSmeJfqg
GIUlvKIeIwjHYj68C8hohfbUBW7SBwSA3T4ez+qY+LYTzObvgq5pNi3u78W6JdccWNc60HLDj3DC
im3pvngEgkhZuaXFn3KzVDGjDpUeDy8oaakDA13uBImTE0snPy/mAMzoM11jkb8NR+IMXJiRFjPR
riyhPQ3HZDu9aneCB90z0GAjZxI+an0o0LizX6yh628ua8mudI9WesEVL4bdVP+duvNmHk0onvhF
263cXv/HClEWs1xAG25YmLwZHZESLf4Tdc1kQ2qT+HhBkMCbq1ctg4hPQcuvWj39rDpSBEbl1cGU
lp+MvrJXYv/SmjWUhAFCQHTCUPT1gaEouwDYjTVTvT5aoK12h43HQeeyYmfp7sSkIYpaYNhB2iXt
be81xGaVm54sWrNdX+lfHG6u4QqWLs9LI9KNlhWVlhmThcW09LfNg+pnbVJoRWSBSurQhpB9cP/w
L+4eWmeorpuC61TK6HtGDYKmPjxVfaHTVw8DVo4ddPrrfTO3T154pg4sKQAnIkuStfNcC3MfmcfJ
qRrC1NlpnR1k2XFQe396BUX2BPDNiw764vtml7ZTANsw8wAyZ0yzXftGAvHJ0mpHeKm6T9GdqALn
B/ht1Ao63msD8kv+cWlL8g8OTSlKCtjSqjrgmGVZnTNcsyA5B4Sh9GmcYMHT0A7KMD/S/10p7iOg
ol0LMBGkWdGQk2rELpI9PWczOREfkO6VTHLp7r38wyVXy4cpc6FFQk5q0waj/c2y6qBkK3jGxfh5
aUWKn4BTpKU9iCWAbPsLFLf3P91tvrH9/X3XWluNFElUvbUUVcHHSJPPZo+aidpAPGytObD8yf/5
IJID5zFQcZM5kdOM6WbSnwvz//nFJa+NTbtyswrbFetJUKZnBta5+xu1tgTJa422g7LphCWgNupP
Hso8ZGVqY+kOQ8MJKSfoMFAAkRJ5MOWlVHfxKRrNCRp92pSZCybfb80a6/7idSKqZxBphVqr3EAe
rIGZKO7jiLvmwcrIm2c8MyNCbMLrXnsc6FohfjHMYkrvPxbFL7rIcGfdbKwaI9mn9EVBVQUjefVr
/jCFluNrgV1iem4lHiy69YVBaS+5OjmZjZLVSXM+J7TYNO0jt9eMyOCfj3sGNQQQH+gYmsf763pZ
4NZmbcNUctLPIJrSHtTcNz8nG3vXb+hD8c06m9vc55+y784Rg3mHJtuuaT99QI7lTBDPIPSKRD0D
OJXrn8AapRh1aCaccmhbneefQA82D158nOuzlYMw1HhjqGI9Kz/REfYdI7x/KJay3Uvr0gawNEf/
13BwF7LvxuAGBGxoavPo8t/F9N8EJpTN8dYU4wFoOF+v1EurFKykpjjitudXlBchuBvslRUtHXNk
X6ixqphgvdFUBNUOMoDaICfbJHvPy47TtFZZXTrnAuIpPhgKBTKdadmxXhAK4GpXVd8EFfi7Pb2N
40o5VXi47BiCDBkyeqDov1Hs4uCw1juI15+IG84lgAYYujH7oLP8nJv+DD5ZI81XTt1i1Lo0Knkj
NXDMTaBkT8X0DX0bHqt+u7O+2NpvO5m2dp8e4uHtvgsurRPUGZg3AKkK6J+lcNzFoP6IM4+ckHUp
KOYmm/nkvjTF9r9anKhPYloN7IdINa8dEOyXblWxNDs544in0A7MVs5EwJqHMaj0nI6Gn4Efia/V
R2X86Mctg6EfTD2iRopKjxR5KsYgINrhkBmIOsDgUL8vIFsCDBMqpE3yNH1RtOcmbo56fJ7MQP9R
HIZm2/7O7E9AU6yEwQ9Ao+xX9kf/CswNUJmQfo3iejmD6gw5TZvxFTjWs/tj3vZRcgbA4IAu2h4b
E9LTcG5JkPxAg+L+59bF97xnXwolxHVmDyJquPAqP360Quvn+DKGxOfnrvTJN203P3gbZQNc7RA/
JcH0UB7yvf35/q9YdLqLTZDCi84YI2oDP9f558ZGg9Rw/XYO2mKvO9sUPYQ8oSsbvxS0Ea0xS4ip
ZHB+SN5XJxklegaNwnw2gIcPeqd/HDCVlXrb5GVNf2rpXr80JqVTHuFemlAYm45kn732wCpv167B
xbcU6Nsws4ipdUETcH2eiNb3StXn2WkwAI0t7MCyuz8JIBaTaRxr2ryItNTw6GMSfyWrsxrLxwoN
ROjooAuNf1ybr+qkjVlLscYA9yM9V1lYvmbvM/RmdvylTbbkGVOiX6tX5avyla+ShIg3yI0fY/IG
81EO2rTy93T0XpsTCzVTaCoewJUXv1HqN+/xS4xhu/f/Ie27liPXlWV/6DCC3ryCpq28G80LQ5qR
6A3oya8/Se2713RDuI1YcxTzNhFdBFAoAFVZmb8v+yv3AobS4RclM5oUWURY3NaQdo3a9Nh001Ye
78Yr+1fSE7WyiTQ+dY1reE+9ILnC3SRwVDT0oW75TW3AQtq5Lp0hPfZv1rZ/ytzqJgd900HE/s7d
GSd2mNceNAHKekjH9GgYz86Cap0NKqqjrr9Ju6GZBPGHe8Stb/D/joo5b0wVTgtVxfTYeZ9ISz2G
Xn9crlGwFKZQ1x39zUPQGmWhZoFiN1tNKJbOCTMJ81cVuTvFAdWJgR6QbWL75m54nrRNnpHqubWu
VJRJQ1ECnHdNWcVx/2ue2Z6ltIyAmWKgwfSubdCD+X7ZJ/nu8ef3mUCeQRoFchT4ffVKn4kDogqn
vLKsR7x4atMgVGDu/7Nwf+wxMTud7FHJAIs4lq32AQHETVkXu86+DSvTDY1dOF1HEHHPRY8twSqy
Jb1BmSCzXsCsFmTHvUhkhn8c/lklVq6tKtE31FLM4hDMfvjWBeDjUHbts/TD8exNtI9zkstk/hW+
Wj91hchXc5AbRP2XtKz/uaOcfAazK9RhAJdXi8+IsoTI0s9huGmoKCfCu5ujPQosL+g5WG/o5xFb
SmOEzHXrLV60f7W2s2scupfEDQ/NXfJA/XRz2UO5geXEHhNYZL0Cj1Myp8es2hT6yhiJmuy9Nl4Z
802lCu+X3BPhxBwzh4bUgGXIhjlvUUk6kOJO3yy1R49W5hr1bSMEkmu8AHNicP3/k1d53YM2VY8w
n6Nb+PMdLhL79vh7cSMy+e1OxPrF3e8n1pi3QaVBr06Vv6zVR9XV3YkMn4b7eXnNuFHrxApzTdJ6
yHrbaF89Flv7FvDMg6ht9TtsAg/AUy9k7kZojyzLWIOF/m064C5+NR0Kv/ZTgI+yoNv03rSZ77OS
XB7XF67122lwMjAmHC9FiWdxDO/QN8rgZj91UnqtB6gacAnZ3vHbmtDHGdonL9JG3mqvsUs31Rba
oT4Ym72YhO4cdH+RdTudCiaELyM1y9zGkoZ6ATuGBYqFohcBBXjbHncWoCK+7klsgRs0E0A+xVJ6
TADaj8MaGQbBRudOLlBV6KuAFAeyKMxAkOJBfSJx8LQLBgn3P30/7ulm+A013uP0EB3Ko4NMDrTG
tu2x3nSf1Y92Uzxqfuf3u96rr6Nf9UaY2ln3O7vipx/FHFhaqCZRPuGjpJsmUP3aa92OJH78Zri1
qweX/YvtI/uK4CfWWPz2rCY1SP/C9SDR3cRNgGr7VZLCLUm+mYnkXTb3RUt1YXAsjHtRUb40Cwyu
90tv3E4/fitBDIeOb8Y37Ub2u/flpfGLvbFRtuFNjWMrvcJ1B+1022jTPdlk2kqbArAdwXfxne0f
T2ALSUme9Foo47s8+Uq6kXa6q+2gUlJACRVd+I/JNtvPz9q2fMOjb28egI+x7mLfcusPCIO1eIY+
Rr80V76VjykJr2OBo7KsVN9WiQnZLchspCrDKqEjlzzT9Z/lvi7Iou4/hAyKAgfUmIhtQyqM6imM
yXuHJETbBD8UopPUfxO9BXmXpFPnY6K2YUSAYaz7L9c/+vxWqz8LUaqSG7dPbTBxu5fkFC0Kq4Mj
asY3EhlISuJgDiJvckE6QNLN8+dlb+K+MU9tMkG70hrJcFrYjOw5qPvaTaCYVIX5povmbR0ue6lv
t8nYgf66v7Gd+HoYw6DOJ09a5o2mUD9S7Kelv5FE1QzhbDARb5r71GlnfJnzkAEAN/vatvfB5Ugq
V3IHHxoCP8q9SKaNewc/nQ8mpPXjSONxwTqDKOd+2QKScad7RUC9TnBX5F02Tgyx1XSwF4Wm3GN4
o48W/oNOnE3qjyS+u7zAXL910FEGMraVDJMZT5u18iwVUXbMksZrlE1hVW46CTb91+nzLVb+sfI1
qyf3NH0IW6OS0CWpNLsk/VSmeGvZWwevpmkebqekJrHpuOpQu2nZu4M2bmPFLcLZ7QBxy5ficQRR
W9l3Gy2sgqXuUOTTtxmV/Cht/M7Sbhy5uQpp/uBAPmJoqX95ktaNxXw+kHcrsQEIlEFfxFzba2UE
qrfo4qNeL27dNUTXYleNnspRsBo897IB8UM6CeRm30sERTfp05RZgMJ1dFvZ+U3bBEnmO/JGzZ56
DbwfETStRfkHjhPg6gBCOjCuOQDcs04w5w1eeG1yjAB+a4Y40EzcnqtFANwQmGHzVXOkZ20P0sFj
3u3jIfVmJXY7ORcczDwrgDCunc5oYQFk8vxNgIXslVRH4q2F//i9/CEs1XLcAQjJPxbWLzjxZio5
Vae3KKTmS3kYK2Nf2FPQNPPz0ova+NYgxngepFcVsK6g1Al0IhPyw2ahy6yiKqzm4BhIoNGgQLBo
Wrw+9SezzTdDLGrRWSP6d5NgBFu5x75TnybjANJWB/MHFdZSnQhkN/y0N8F0Vm6BdxBko7irBW3Z
/1pjXqiK1U6WUgGLoI9eZ75l4XsouhGJBsS8SoHltNteUpNjZy3TBj3kDkjyHKgRFtNHb8QWSXVd
lOTn2oTMzNrrAHUPlnBXidHSKeUo9SmdK8dXQW9t6BKUoooi55BAXeyPGcYT21qv1ahC7ZQ26j3E
bQIlCl2pk7bTovgU7MkrtkeaZMFTjrsBdCQw0IsJGU4WnZKrRRMarQEwRDr+moxl46ixN2Z55WZo
Y7kce7k7ABluoJUQfaEJfr7ZzKpVIZONISbKjroa0LKaWy+EBmEtOKVElhhXlHRz1toSdRm0UCnR
UxMRVTum/twdRJrWXO84GRPjkWhL6CookH1ZyqCul+zt0g2zpzH8m1h4Yoi5bMvAXOl2thpK5U1a
7bsl84U8X7zUvA025n+WiIm4Ix0cKVuwRKC13SSqEVRv8bAxwYqo/cyLTWmhnGbGJGpnt20Ei7b+
9rdotRK7QukFHRHsow/NhJJpUBQhtOVjie4mUY+J6PcZp7C0sEVLMH4/Sj4N+afwLOH9PtgcZBRH
QfivmqurnJwlg91aztwVOK1q+gZd72U/qc4g2EO8/XpqhLkqd0aRV0adfu0h4L0ydACl+q3df17e
qrxYjpbAFVyIBMS3cpg+d2NiQj3p2DhXWfbRqJIg7vD2DRKI6ChGvRwKZcw4ZsNuy7zHZCF3ZTbz
RoaQBqIDUYq9lAofGNylObHG3IrizOpDEO0nxzQGaTFRwqrz5jhCG00OYaGsVwe/kLPusUrbu8Vq
hrXdaLzu+9LwRqVovbEcn+xsyQWLKfgsgwmI9tJUVjyu2KckktxRB+1d1sgifnzuWiJhBUEPALqQ
VDr3y6alczeYFIBNbXIRCsWLyTu70J73jwVmZw19OXVdDwvALD9UeRZIUwi2oZGY/W7QdVKr+r5L
BOGC40Ho1QIBIl48oHVikzZKFysrNAAnlym53ZAd2ra+7XvZVbq1VyiOtv96S5zZYyK9ZRcTpRT2
4EckRouHFV3N9C/O4zMrTJiP4xwPFAVWaudKn67y/jNPrnpT8CLluISDTp21pXKdOZa9XHd0LZMp
7jSlHW5zI92hgcz+984NMkCQz4A/T4Ou3LlTXJ57XkLw7MeYye8BfDMzHedSm/ZpUEbJrpXi6Lbt
Kn9OE4UkYGQKKqv6zIYsO6YmBe5Mi17mRlt27dSLWrW/d92CKBrgFxOUJitLEsvJYUZGohc5TuPI
yQ+lSfdy9FZn4QuE5gInNolZIwGvoXVzIWmF89KeiZ0HVaZurCw75Pr4Kqfm++VJ4m4IIMJUvDDQ
WvaV/zk5f7TI6YpcwxxJkpcsvnGgYIiFAJ0oFSeywwTTNKR1J8+4XMV1tR9ydSsvAwE7IbjmlUOT
VoJ9zjnxcBn4Z1jsi13OzcIYIfSF3l8CmN0QeqAmoa3g8SKycu6t/9NaVl3MMRa0IHJ4+yOznkOR
jDrfhG6gNw2RGI/A8zispEYXTg3mTU2Rmp32I0hqfmjD3WUvEFlZV+/EC2hsxdmQwwr0ZyfIUBxB
hS2MUpyDC2uCNyX6JtH0w5Il0FbX034B+ozadk/SybDcOZtE8C7OLf7MCnNHAE7GLnVVWi8he8se
Xb3VNuFyu+oNgb3J7ZL95anjO/afUTGOrYG5FPmABEV5ozukZv2U5T/r/FY2W6C4G4HDXRyciuaX
83WCtKGOXCxQTammEsXKwHeSE/lHX91k6koHJXALbsQHuSQqVw56TtngsJLRIjWEsUEsAudk+zqm
T5dnT1+3CHN/R+Qx1huwiX52lqVm0O2paihG5HRR4qeFRb0ITL3uTDOJzEOZPvalbIC4Ost9mtIs
iGz6Y9LakThSohOlbkMXtxeISnb0c54AsoriWHOXZChc7B3HXabxzcjbHoTuJaTjoWlhFWl4ALjV
Jm2sRRHaO0OgNyCN+exAGsMdlCi+WUCq5VUVuk5rmtukpCCaQ1KkcvXJnI5KDMoIXS4tX4lGiZR6
Y4KqQdOCy5PDn/4/c8O4cmxTUAWlUXqs49Gr48GTIoHzcvc9GscAbkInHjTozv0JUcfukZZFNtu4
U6KjNkMrcyCG6NbFS2tilf/YWUd6El/MPrfSSoYdc184fh4SyXBDHXflffJL2mmVYOK4kebE3Drs
E3PVkqISYcGp4lvSCxivRFPGhEoIOHVqqOC3KyBG9Ztmv7xeXnWRAWbVzaFrzGrGXEVp6DfaUzNa
bqTeTunz/80OE7jKXNNqaCyg9J3vu2ZjAxHcXsmqYIMLRuMwEauvoJVXaJiu8Km/tm+TR5G2Ijck
/llr5sb4P5Y0VDnU2NYyrJKQVkaf7DZ+Hzso6gomjBvpTywx10lgFzR1KWBJyQO0kfa2j3cR2i1l
UTc1f9//s1sc5jqvRtqM0jkMWajLTgkZ4itsHnJ5+bmjQSkDLPoKaBLYyyjIl3qs/rr8zb0DgJVk
9tiVNrE+TBFlBXc863Mdf8hzsHeYVorKqpxKAD/kDa6/RJtAnSXCkXHHA4LvFf4AwB/Ln5+DzUBK
DJoe7dHT0PhXthYprHgVGaSm4Fzk+hySn8haQ4UAr5Xz+OLQMCyqCkmhtvDTxJ+GAAi8qkBjrV+L
ME7cWHZia91gJ7EM6fgxlXrYshsCZFosOAFEP8+EM3UZilAfAWHue2SF2ky3vD4S0YpyHeBkDExI
k6hWNJaMMZTTdWd8GNUefH6CqxF3/UE4oq+draAYY46yCCUGvFqRGELGPV7QcpgrpMmh6yQfIS5y
ee9wzzMw3MHLAAyGhBWzKFHdSz3krIH8RLHEn4fl2hqpvInaUvGiuU9cNKdd6fase3M/1WSylVoQ
jHhTupZs0TAMuA+S8OdukUJoGo/MClO6/E6jx+kvekShMvDn95nTwbTjuswawK0puE/LzCRW+U61
J8E88kaB1rO1rRLCXNhK56MAiWmJnCcqgvV4yGVKXWSrj113O/U5KVRKSmg3WRUQLFjQrLhLezsY
jY5Mxq0FSbrLH8P9FgDpIW28Uvyx7Hd9lZrhFONbFGgwecgJUbfK85uhFT2FuYZWkhVA9g0Nad/z
QbeVE6p2PqPfZ1E/lrB0fC2Rei/BvvMvD2ldJPZybUIlHKSx0Av/TqxSdVNcWz0azqrsaajBczvf
lPIuXlS3bX9UaGVcCsE25IVGzKCCHBEEvNAMej44Y+qzqWknvCSzKCi20HgjcerOkeqGc0RCEf3B
utG+jfDEHOOmcdFBdlJRkF9LrJ3iFI/gTQfIQKGkkZPdX8zmH1ssImNQKzACDBiaXT2jXZ/EY0NK
ZyHTvabeafHiyaL+A16DCchH8DhaWdodXNDPZ7PsaJIuCdozyykwlOxQgS0pv7dBgWo7BclTLz6Y
yQ1NRsFe4J0KFtpdvzSrV5YAxi70OiAJhcRGTJPoE/n4zpXGSvmLGHZqZX0bnhxtcuosON0wOmNI
t7WGJ04aLBB0vrxsPBc5tcJc24rcmeU+hxVLnX+qEC1Xlz1oydxEF8FceBt7Zfc18QgAqQib4Gjh
HLEu47kcIl2wbYviHY3KspvE01/UAMBvhWcb+jtxsWEp3SdqF0O4vhHMxe78YoGyR95Skb4d1wv+
WGFFUNU5siRNR8JG0j50vMlBCyPwM25KFMgTEJcA72KD1+fcBboSzY9ah8qUQX0HaP8uqJ5k6ZpG
pNIOTvcBjdf5N7rhjflHGpVuvrhFtVNF4iW8u8NK/IteU7TMAqV7/hXaIvWdRWs0AWe7ZIyCuNrR
5How50CLRe25PHdE2+GXZiDwKezSSRbUwOoGiI4hLDZD674WOUQUB5H2GS8On5hh1y5W7KK25BVX
8dRnxByJ/Vt+DdObTNTkwztjTg0xm3gaNAO6rTjNss/mFaayidwvkm+Gnqi9gLe9UGZGVIJI0HpI
n6+SnbTrVQix/qZ5AIGcoNeL6wMnv86cyg0wBnlo4NeLVQBWPlrGDwh5EMt4bcLt5YjEGwjI+wzk
p3FZxfPrfCCFVIBlbe3QLqfm3qQGJNu6rSF9/IUVVBpWXSUDwrrMwswxfrUDAdCx6FJQpxJ9fLBm
EU87t8aCmi/QVrK6UrUzJxS0EOR2ygGumRqfomih0d4znMfMtN2idEg+b51iY8YbsJyQUttLshVc
HiZvP63i4PgH8TQoL51PZiY3KcSzMZlWk/ZoEneCGtgsLyvKhkRSFP/r9A/SruhG/+rhR1cbM6tL
D/b/2sFTppuoO3QgeqTjdk2cGLXguvF9YLCEgwsuD9pzEJCdD2zpHSuiUEo44gGYgGEGNDNy0vgT
GgJDfXN5Er975LktxiOXVunbOoWt4tnMyYJlVAUW+KPB9XptPwdHKrN5C1uqy9bA8ywbgfZMFS3d
llXRksFMHGJbmf1/tMds50XDpmiHHrgQCR0uzqdWfmKHCRlP+BOH5DjIqPAcZFWvuoZG1aDPeJ1L
9Ruwq7dlm19LUS7iT+JgbFTwYwDfgmZQB3W6NXyd3JXC0i7sMsJ4lLwkahS7ViET6H55NEpxje+I
6aTbvEVrSfvW17uutvzLLsJbwNMPYDa6VIC5e1nwIEydJ8W4yqQrzR9FUD3OhRfDxKsI9V/0FEPP
8nyYctnqUotH9TFP/K6pCUqg8Zh6ES0QWdACBEHEwSiJTn3j3xc7zkyzd94q0uywXXvJSvTi5RuA
NxRRsoXDdYKyNuRtv0h7LZB4ng8PbP2FXE8dJrGXfIhp2a81+uBR6QAxiBfPv6bZo8bggrdbw4r2
GcjGwn1aqC+X15KD6j//DmZ3mHk90qbFd2TPH61r7hvPOL6Hr3FQPzt7Gkh787Z4sB4jT2B3jY7n
z7Vzu8x7n1JIrhslnCh6jkq/1N0V51ETeVere7nz0XNWivKcnFwNbCIfBNKLlRSWlU2UnaIawxI7
Jyo7dOHrbjsRYKz9FQtnhvt+oETrj7FID5XTn3Bul4nfZtMNS6FgjisiVeRmMDexp9/SJ6Axcdvr
7qlNIKgVZ2R8md8F87z60bd5BpUk8mEmGFrYvpc6yUDDISHa6hJUvZpfTh/7cTxtVGcK+ri6Srvy
Nk8CVRkw8PynUUKF4vInrPHo2xeYuNWDGgHYXpZqpKmHkEJ8F/mjebyWG7R/Oe077lgvFJT/7aC/
XjbHDRyrJCxgiDJaa1mNkH4pKPSbF9ADyJUHpPs+kcaIzLV9bzzZqdvKL80EwThqkUwWzDYvMsK3
zJUHAecAy4bTWBRF7V5FCfMGvlzeaKWfC9oUubN5YoLxJQv3mDC0FET/2LOhMVo24J8yiZT0LhWB
Bb+/+uC3J7aYu0BhLlo0WzqS2739q3N0kijS/eXVWqP4N+dwoGUFxAnWi83Vz2UzINkF51hwK9Q6
yUfxqRrAq6Z8JNKVLfUQi/zXd26MCitkWgZI6bAn8Ekn56dmLjPUmkzcpgxsf/MnOJ4UtRfEN+4y
nRhZ///ESNpUNZj1LTyYC6fyU8eM/MGRydJmKamtLiYNLWKBTa73oVMEMQ5MSaiwnNtsUhvnR2Gk
x0l9LuWY2NmzNf2sAEK8vGa8sYGgGU8sCMOubA7ndhIQx0EZDBtswkg8oDSH4xwag6cvA7TRx+w3
2B4UgU1u7F4L0+BBW+8e3+7AYTzMhYMzeTQP9GWab80YDQlJ5Gql40753qZ3hSXYa7wJhZgquPUh
EQ/oAOMpWZkOg2ZjO8egY5LcMEUKWrrVK5H+IHdCT+wwzrJk5mTkJuwMU/MuVw9tFm+cF5BXBrMU
OoJwrGN12B0Hkl2gLdd0MC4g56tHl7rKpC7JjtaLAnoFEW/46mSXfp5xDq1W1akci+xIl59jFJIa
DPi19NBLexXK9fP0cdkX15+7ZI5ZIii2SQC/lmgnGw1SjXc2qNqEJJ+8IHU6Zcz6tE4X07xZgYGD
A56q23DMPWW6MybPsf0sAuSLCmpxfHc/WSVmL5dSN01NCZNRtSmbbRo9g1SXDMgxS81L124U40e6
6HeXJ5Pr7ydGmSt3DWrLqYCsEBIf4ONS7tGRQxTlZkEu57Ih7o0IiRtIBENtDU91Jqvct2oGrdQq
A23cpjHBO9blJBodiI/08c0sJZvEMP0JUo5NthvkMFCKxa8eDFCFLXJ1gKC2oFbBcyNQQtp4lKLB
CrXc800xKXkHIa4mO87ylaU/4YkobB/gTe5XShGlNIirskPWJUeH2quRHZGTIMrwuTJdR61JVEU0
uzx3RSkNCTCo2ZjgzDsfjKyWjkQXMztWoHCMd9GgHLoyOuRr33e515bscWh+Xl5QXlBZeZjXP4hq
sziFwdJmudV0aF9qE0nxJhUC0Djd4iv97XpVAAgN4ZgJLE3jhGNCURS0oxt027updLV2iY7eWPxc
DkqN7ioNpQm8SGW/HYPeFGxJ7hBxb/hSB1ib/s5nlcbSVBfrozDr7TKIa+mpdCCkdnkeeX6Ix+4/
RpgdqMfJHIEfD6/CsAy0JiONNbli/leBma/oc3I7iVrqdLaGh1DeqrtoukNuciv2Q64VgCxXQnJ0
tLB3u7p2oMwHxM8xXdCoUSoA4NJSeZOcXkTvxDt0kEpCsyxIktdGu/O1qZ0ehU8bN59ayt0xdzax
g1q7Dtphgii06dtIhkCASIyQu6PBtA4aT7ijwaqtR4mBEpW8Xg+a3SxZB4rmjx7LRf9qeKt4A+go
ZTAGqefD07BcTbkOD6D7bapZW3BoGSkeN4kWFNUMPQLRdYu7dCcWmayAjLbZuDJwR6bZvNPopp8h
2WIIrlfcVbPwwECzOUQ32IYto6Fa2A3wj8z8gd6ZNjDCnTI+0xqHT3N7eWNxd+9aWdKQobYRFs+n
sIvzpkDZBykda+xuo0KVbqqC9v5lK9wR2YDO49kJZ2RTwoZZWUBp4W7VI8u41j/mkVz3LTh0Ltvh
Ls+JHcYh5NbKktlGE73qv8pEEIO4bo0mkpWGFMcUC6MbjKivaGwjr62iy1Jd3G7SIZN1WxWC64bG
O6jA9asBJbC2/5isl2HXLioeLUe7He3XTsoMbw4nxwV2Jt6Ha7NqukRIG0TLMaWp6oJYIya63puH
epB85N5NT84LfUsn5SmWFIgglWoe1E6a75RZQ698WC9e26TtS9JNRgCeCpnYCTKk1ZLfD0UzEgu6
354eq/XNkOI7oqlXIFhSJ9spHxO3MgG5kytz9oH+yTZDVcSHCL9MtBTgKCgemYKp5z0EVu0oPFBB
kYd70bmXguSZ2pWxZMdJyh7mTn9AKsO8yzMt92gdxa+x1BgCk9xzFQhnwDTwuIJ0EXPkNJFZm4k2
4V4yk8ZTQIriOi/Ko/WSfci/it+K5aWNCwTdZQ/mj/Qfq2xRMimUTNZSWK29ymn3k/UaNR+SFu1G
4+myJd7OB8m7g5ZKFFFAqHA+p5mBfu+2wpzqFIDDRs4em5CKJnG9r7LPEJSNv6gAQAzB3h+R42qU
XpozNESp26l7yZzmVgY8yZk21NkW5UjknJI+ebw8Nk7NDefaiV1m8RL8qjRArfYYVxCLH+XsaVES
elMboXwopqi8i8ooRdvLOHujbUi7UFV+lJGiedNc1DtABkRqJ9yHy8kXsbx2NlBwVEJ7GDSUSH20
3iMlUH8NbzLpK89uBV7EC1Wov0F3EzVgvNGZ4Uttq3R9DGNRipa9ZpcXaP4t/B5zfXmi+YaA+EES
AKUItmaVxPqcOYi6R0jtyKg+KF1HrLf447IV7qYAZhF0H5C/ghzkuau2cwv2zwZxyCLvIJRz90LR
eu5mOLHAHBxz3/RDCWAWqnsaNGjuui1YTLaa/zsmsyd5NviDLg+JH15OLDIxPjesLB3GASTK1q/G
R5Iv1/tXqey2SrwFdBqpy9m+MoaKaNAHsHIylCLlH96hvCJB/zur65ycXHbzqDfmaZ1VkFd4oFPd
ZZvkMRZ5yFda+VsIODGzntknZmaJFiHkmxG7EUUJNMM30L7aJCT6iRQ/CdojGrYS7wV5QB9lAI/u
opvBf/pYfBHUjzdeJN1QkMaFBm0bzHgHbQBhiRriVKWLm4I1pwGbeE2fZ90vWhMvs3+psAtYAVCF
wDBA6Udb4ZvM3QppwkRXijRHGzIUMRw5+Y0Gy+siE6XJeLcex8A9AdhutMezp+PcAEYAgAnstHdT
vdftHehVL7srx8RKK4xZM9d0AJtltNolz2k1Qh/TN17yQyxi3OXscAU3eAOKtmiKx2l07iQoefV1
Uk35mvfQgRrY0gEaka4aCuIVdxwndpglafXBKk1nyI9F/QmMNegQhGh0TkgEnAQd+BgIOoFZwdwo
yTJbMuf8WOdWMA9Xa9tqK38IEdbcoZjOCm5Gtdtkm9zjyJHkvDfz46hsjPZqTH0Acf5i1U9MMHE3
snN7alKYAHKlLfcwAQ78yyZ4VfsV4wVYjLrSR7FNFsjxdlLeA4MTboxDGKQBjmvSufP295Mo/8O7
FZzZYqI80uiDFrewlaZP1rjXRrCCAyTqaBWRY680PVBXN5U/5vda/kuUwtC4jnEyUibiJ1FfSnQd
qRQT55edk/kQXQ9H+WkJkKJ188O7su286dD5SdB7/UPq5lvqVU/9BprHhznQt42PQkKyErc+gGlO
GKk5l7Wz6WECZGk2tVas0/OseLI/kWWnwprlmqRxQ++lupVB8/LskNi/7ANcTz6ZmPX/T04IiO4s
aY372TEfw01j+KOsbuwluGyEG2FOjDA7f+qhX23WMGLUj7heF9K9PL0o7uwIHPoLTcWcd2ezyNyr
p8SudGMdjeL1hF73eyWwd6ar4f1QubGb7pRtdl0Hi2cdTI+6yvXPdt/sYjDybTQP1Ome7OkBKNzc
/gHaX2qQ3ynQpo23MzEx8xrJvCQQc2Kua8t+9VpqXFPPOB/ZLGLthDNVVyArdMSb7bx4l2efV3wG
lA+HLtKMBiiAma0Xh3Jv5RLEFGo09GtkKYIwQ+dx99zmfkRJnRPLLG4KS3Bu8fbcqVlmz6mm1OZG
gmFZqRV0E5pdskk9Kmb/Zg6xSLGUc8HAGKGmvWbvV0b1cz824caRZmCMmWru0naDLJtSRkG+dYyg
tTaXZ5Tnz3ibIqmHGwbEIpjYrCdhaNRrX2rbNG4qlwfktv22ukvkCTzW/z4jtfYr/GOMWb0ih3JD
OAC2rcXztWG1V1H/alqDlzSUyEoWjLpITIy7cFCKBmXGio2wmZhgR8j51SWartIW0L65piBdNtGv
VDa6QlL0hmwvTyffHhKyBsQqVDwyztfOSUFF5gxoV4qU3c9dmuK+NtWi1/DqbewmQwoDxRTUaZFI
YmKQnEyR2q4dSbXyLNd1MCBtoyYPKv0R67ux30VqTHK0/lrZB9W3RfNyeYy8OHtqnhnjXCbzkoc1
NBRCE7DdCtmrcHmIaHN/2c76uvw+TFTA17Qzsj3MpqvBfRQBWYvWL+1Vl42DlnbbpnhQ7Teq3OZp
4Q+diGaCP7Q/JpmtFwEtDAAIUFPol2g9UKx96B0wfoVJBWPjbTvUW/4ZG+OXkVZIi1JgCee02XSm
49XzcNfZdexqJiUSNAYuzyUvLp/aY1xmSaQQTWGrX4LJKNHve/v3ZQOimWOcQh57RwlXA/Wj0cdu
XT3ohiAIi/xhjZsn5ztN0aIxUPhd2UOeLAcdbI9TTr4F8Z6W5dBV+tSA8bo8LO46KWgxwVaWoRbK
rNOM7KakagAh17cTbjGRm43bTCNd/XbZDnf6kCBEOhgvo28shiGVs3BZIWxpa73P4ZC5oRJeTZOI
spPrBxreEyuJ29qTfD6HBs0Nu+xWuNr0ZPZbyXj4i3GAXkLWbWguQHb7/PeTuK+QEgPeaATVVGEA
uQJcqTyIaAd4BW50Rv2xs/rKiS+E8pxJ5ojahqTAVBgUGZgm0bz/iTTcZrRUwGao7uaN/Yruqo6U
7a2RAdWtTscCixmhO/byuHlxX0UwRlZZXVHXzLg1aaJzNq4VMuQKjR3S+UtGbJEQEN8Kbp8QMAMN
H6sDJEFTWDIWjBrI4LZ+7/Ak1MdbPRPcPbnOCGq5/5phgkURmWMHWiUUjsCYCIHjbEI/UC7CLTJW
ULJUVgVLPNeB5UNWg5kyp09tq+2s6T6E9LbW/Vbap3ARhFmRDcZN6j6exrKSpvsJjIgxhbJ9o7lD
+Hx58Zkg8Z+RgAoHCDsLyUuWWaWU6gySOvF8D8yF/BB3IHgyKjnd0lopfKlJ1GsznEdBNFyn5+R0
/H9GgXWAdjJCBosSQ4UZjbOyMd3HjW6OnhNKhQ2aJzrPwZLozS/DSvSXqprqYIylsBWcJ2we+ss8
rjiwbIK6Fj5/vgGptCxSIWFmx7S+tpetpB0NcBtUw24YFjKq6X1vbJ1RcPXhzbSOSjNK3gB2g0f5
3KppNCWIUNP5Xu/vdSn3UV2S+p+juR/jx8trymy1/4wPFSbAdYDsRXPIuaUkc0w9duLp3nKgJGGH
TYDOXvRmV4XsaqEuagDkreaqvgiNdvRn4+J/bs4qsnksJW2+nyOtvXfaEZUxI23MAXRluG2RobGB
/JijGcS2oVlFIgw1b2JRvlVkFQcDVpV9BuRLppSDutwvdXMcKeiPCweFluIjl6ZXTUP++PL0frOH
kgKq+sDprJXQb7wOgwxR2QHJxvsYvMezMZIxH8CH/S7Fv8pScLZ+W8rVFh5TQBBA49NQmCCgoKU9
byW7vzeTMShrNYinyV2GaKeqAvf8vitgCuV2HANfRXCN8RoIjQ5WqzXDvWn2vjlewV03eggkePg7
t2oS4eLSx8ljb4raO9cxnEUDHRX+FZIEQXOgU7/ezSfnoVXYjZaN9nif15E7Je92vE9i2c2L0n0d
QmPT/8uHFWqn+ENxeWUyB6kUW1vOKVqKISgl3zfKsS4HN4zrO3VKgyofBNACzvLBErSH0ZYNynR2
aHacNE1WpfK9mrzUKqHzJo1UYB4jgUtyphASrqs+LwhcUYRitkCkJNMUL87/knZlu5HrSPaHRoD2
5VVbbl7Kll0u14tgl10SKVGi9uXr56i6pyuT1qQwd9AXfS9gIEMkgxHBWM6RH7PauuNqG5hLpAD8
FKt2W8Dq8JG+l2zjRby2uHOh6uW9BwCWQTpMpT8mDXI26UFOPnD/J+39+nVbFbOgcthYnwxAhEsx
tGjTrpqwtvRDBv+8Sr+baD6YtA2v8MWKwYDhJWajuo7gD57pUgxvkwa8aY3yyNP0VZ10ty19pit3
etojmeF16RYUjZgPghqi7wmI+ojNlSWOEBaG3rtE1kZdf0RLCibaJ08rjZ2dOx46FVyE7qfRHj25
4xEC7NNIfl3fVjEMhXiAkqgolqA5DyzD4ixEX8cS2nhm+xE8vbs2vSvKDO2kDvJSQSlHDvnNx1c6
PxS7SttTsAuY5k/pm10G1z/jS5Sjox3dxEy3ZYEIB9Ncl9vuTIVWxODjecwlNLEWZiGdBtRIsBeK
dn9d1Fe7bWHIBfutLq4KZaJLUcSecgWt1GnEZN3VbhzpvmrglviCqX1dkphlX/bWRM15UVg4YGjT
paghkVJmAeEl0pB7OyZJ9WMYiHKXTYUaGoXEXpxcVfxJ1nKvyeX5UCnmfZMNzTEr2pNmSupGwPVl
l5cWNAfL1pEqQwC+/P3MxC5EzxZX8D29fd/0T8AcDjJrC4hOnBdDSQzDRAqWDXsO6khx1ZmC+5L+
WXXis9/Wfe+/j3v6m3jDawkiAu7Zbh6gOYa647d4q5T71X/9kQ6zvkz24BWzpPbP1shVvOG1sSfR
aGOWc36yWJR2yEuQIFN/l7wOVBWUq1pw/aiFR+m/1gyMnwUAQYXvFPRXVhMLFHnY2axKAgO0xC1m
9K6L+GoolpWdyVi+4WxlWFXRT+lyej8QWqke9Z2AlGCV4y5/tjZGl9f38UyaoCsSyQu1l1sSdcGA
srjkmX7nJ57S+RZq5P/P7RPupG5IWQlYBRJhDM2NtQ+Sbs00iNOU/z4hNMIg5YjhbxHkVYsd1iUD
9KJx+SE7JQ9O0B876vaB7Ne3w156an1ja9Thi61ZjmxhZ0HEj/ZWcbSOgMfazFSsi8ITewrv/NTK
4Y9b+7Eh2U+mJhvH9sVLCgKFU8vzFCmTBDqCFIbLnORI1ffa/GHyfkPQ8kMX0dofQeD2wAMNc/SW
oPANqfNMNUYSEUWnfm/GkpsjYvQGW56864q/JUrQeyvNVYAgQNSUR5Nku7KDvDDm2q5LWb9eeDqA
H2BxQWKQZoLXaJzVGNdL/kxKBTgE7UPDtFsyHvOcH7S3Qa0OUi7dZdZWk9JXR7Hs5plsIYbKY61W
W8shkW55c+6Bw56HSufV8Xsl3VYq0uDo0QeSlYtnzfVlrygMEHaBz423qIGhA+Eck9oACn+PayFb
5SGrpkdHH4HEUCgPWgcoiOvCVk5yQVnGmwkPNf2LsLxEA+dAcJK1BhwTvBYfJSMvdr29xX62cu/A
mgpmQ8wagFzAFhxvMdg5PgRnqdwbXVTpAdFcwCGwrWLe6oJQq4dBAUY39u/SJKN1KdUKIqFwoTp7
yXnO8jtqKxsBy5eoHo+TpasMZsRCc4BID9MlXZ12dU4jPXMxUkfa2peUR6rsSni4kbe+toXnJrZk
LcbyQuSy7jNXk2mpind6SqPyN9B809L9Ufj266eKXk/UwFXHNYFYtKEcYv/Dv4UiZkJeELPXhnAJ
lAKdvmbKaDRrHvtd3rGfejDsZlSMeXZgYEzYAHFZ39e/8gTVb6hRoZEI8vru6Lzw/CGVXVJ4gAtQ
jZ30cV31t4QJRqyoJ6mlGqcRTZ2Ax3j9JbZnjb4lRcw5DKONp0WyYTjXTBqO8e8KhWPsDaCcoMpE
oyQe3E5/qmR3zHyuDV6ujUEWfyZDWCNXYwwb3mHzLAWHnpu5Jo8TdFb5VXb00Cv2XnqukimiLUYY
EzgMy7P71HMomt/7jTfcspeCb7pY9mIdzrRXz/tKZjX2etIljFfzfkacVBXB9RNdi5DwYIPxRLOA
ZhhipFkzPpU9LWhU3ICDxFWtXV4eiAqg6KAGq+p82gJaW9WhM4GCVWMovTQOkDEj05v3aGctcReB
gjC9bOjqnwj9ywaeCRJuYhUvtA7o14vI9+k3j6yT/cneusQdgvxeYe6v3NWOrzcqGEJHr3hUPOV5
Y2sXAdc+QLyasj7SqYX6lJObPE6jq90OoRwOfvXU7qyDvyFuuQfXxImXczDmuR8hbvRT3fupfn7T
73kA2r5xd+N88+nn1nz01kkKF5OnYNnJJKhOHd+i9O0Z0YBUg4Kk3pA+lk+UkvD6EtfcPKDZF+wl
c+ELFARKCoCPJR0nOvC7cQiV4nf+s94qaa1v418hwqWvtIROSdnQKK5UFnaz+Z6qteKRadxq0FoL
mHD3LHBeIl2pQuTlFS8yWjQVzFvUGhTY9scpjA/aTdc8G+Yxob8qNO481Rikp6O8YVT/l8vxV7Sw
SqtRjQJg2DSyx/s4/2zMk9ZiostjwKGb5FOj+nX1y3zq3mjn6c33BJ0N8a+cT25TPRjOi26HlG/R
Za8f799vEiweY2A9cwi2I6FS7BtV1oUMLSU+JkojaR6C68q0uQVC2IMcMSOgQoEza9Kw1sF3NOc9
OP/eE6P/1raYgR+PZu5xfhx/p1Q5DPZ+VEKa7ecu5CUQAGY42gdNO3T5FsLB+s36uxPL389sf6PX
dm0spyOzk3o0vZEdetd5Tr7JWzw6q17mrwqK07oG6n6Y5lo2wagVd5pq4jd6sQWRuu5Jz8QIRr/U
ndTmAxbkOM+qFaBLHui2mst8+4Uet8YL1nI3aNxCQhBZagNtu8L2SWkntUnbw8WwQHbu4ikH1sYT
iH3dSQ0r5zk/0Pp5aLwT/7Cb09SFuXRoFFd5/Sca9vc7RN9qOtnYyTpMSWHuy9kzwq7Y6fNtbmIw
2rpn5p1J/ZY3rmr4IIZyx7JZyiGBbt1kzYMU7zvpzWSu/rjxWV+yw0tcfPZZwmHQfuZabmJ7+j59
leywaPZTus+rezzWmrxEO0flzSY/1nyfOb9U+sp64JQ8IuE/aTQoOt1N4z2fwO3ooxnvkKu3CSv9
ubZO2uDm9hQwslVWWTeVZ98sOPMh1/MM1Jx4PjyXP/Moe6hu2W4Mhif9JX3IImmrDrjqBc7kCb47
1yb0DAESI6riZA6nBjO9ehXXXmsNyeH6efype4mOG9ZfRqwCP4CW+cvbnrO6RTYOl6PQEtAgMY+w
5CD3jxq6keR9C5wmuXvS5tBsvdnu3Zg9AVdYmVydAeTHJVbrsmRDdVfDwvNvEmwxB6ehBK4E7Lct
7Zr5VUdXB6HEL6U51NpfGRhCeP8TNYxwYzOWjb22GYJVHjAqqVct7kyanMoi0krqauTeAjD2fF+S
ENXJ+Dhwn1s3JN5wimvv7fM1C2YDAGGaRYH3FnFZesFRSDTBXIHipj9sdQsRe83unsn6s/9nFt7k
tUNb/C+qS0wiymgC37oya970XIJwy8E8pDQoNtGIqeA4mdQDqxpMIqmebG2CvC2/9eXQMHJsAUQJ
XTdi1ikhmCVVZaymKQJ4xUB6szy+4954299u0c6vq+aZMMEUzLMFDEIgREaNHKDmMHR+b/ETD2IV
PgWtVPOPySQbwcJqLgFsVP9ZoWAPJBPF60aDzVR7hvZVz0ALpOrVT869PR3LhADfcWcDmqp8sKTv
Ddu4FWvW6Fy6GNqPTW6pDaxfjLnZXYKckO+MOvzWgPB+4wKuvVrOZS3fcqaZAMGvizJdorDyZAJ8
WL5V5NpN2S0YrKQR0JzES+r7MrS3QpHlel1TIsEMKqM1ztkEwam1H7XfFVIYQDxyszbeEevDerq+
zjUneL5MwcBlkmPUHC/fiBR3tVyA73nwEu1nDKiNNJkRDfvX5a2vDnzqyBjCzJuC1vajpEpJO8HI
H4zqMA9oFvb4sGOtb0davZmLXb+Rf8UJ+ppoWcMGDKlGDgaXeJDcAuXGMzBzgPEY3UcWeutttmrQ
FjxatF4BHd0R9rOuiw4UyTYEppLjagOZ3dlAEuH6Lq4VQNBv+FeM4B5UUqiKQeCXaX6faq4yh1Z1
D1IlXFBXB/Gd8anHoQYw5sItpwXU1bPMrbTQqmU9+wbBT4zcyWeD4hsGOWA77aQorvxZFh5vXuoP
7Rv3zewuV55sfmykAqX3rRzjH2CbLzflPx9gyEJ1MEl7ssxYwTnLKLIek+e+cA0bqNfoFtpVPNSz
fZs9ZsON/VC+ZHznSEeSUyCLUq9X6Y5ZYA1Sv5HqdbAfKZt2/68zMmTB84CvtkPyBZ/HQH5Dw767
S9Ht377PWVhQt7bDOX6QQHoh9wdZmn06965dbQ1Rrt7vsz0S7tscj3o/qCbSZzsn9QEk0j9EWxiF
q6lJ0IKC2BIaCcBpQelzVe0qOUHLv3PKKCoe6hTo5INZN0X7k9ad23HFr+3A6F83tnjNSJ8LFq7B
PGSYUB0mEsXZ9y79zZ7uJNMFnqibTB8Sdbv3h+sC11ReA/2Lg66mP+Ovl06Bt1PKqqKB3TDobmrv
ZfbcJIbH6VbcvWZGzgUJCyP53AKqsUKtcRxcTgbPsL9fX8qaYpxLEG5v3FeG1TZYSmZwT806bx5u
svx+oO9VERr9Flz4qjgdgyimgowVOnkvd44pBICky0m1SuVVvPBjtMgzwHXHlkG9stMVX6NbVMZf
+2HwxFtIUCBYxmNP7IehimRxSUEprvXbX1JUjr4R+98YiLUwgph9aIGn9t5+3ugQWw3NzsSKSDfZ
yGd5riC2Q27ere+Tn9qjHM4/5Rfpn4S356IEI6MQgE2YA4pjNAcdYn/SLL9NHkxnI0z4X5aEKTC0
SQKgWWz1RueLDqz1JV2ddTJeINLoE5WUzzWpb1QTwMn1lE0uqyrnRgO6GprAQRN8XWMXFRHNPUYe
/vMJQmDkNLYmsY7SyFJ8vW7dFGzRxeQW9knS3eui1q4fOhj/tL0ACFLMSHZyOxZyhXQQOCftI+O1
AS4bRfKvS1lN0FiIpaGamOjAGOHlpbCavoQjx9vEmqI+OQ7Vd9w7bf5dfRZo2dQfFCDxkY/ZCOl7
LPuDs495MNzb79c/Y22x518hWIJyApRJ0+C9lySyuTNLjq5UOd9qZ1zNfaEPFa1aaJwES7wQUM+d
2ccNRfCeY9zTkryxVwNDOknltxhZBcP2KvtWvunbj3EzuyeCNfypRp7LFlSnBRWoVTsIA83xviDk
GLfSsSvZgY3PqnzsAezDM+qNzavKf5E+9yYlzDArIqHOfOib98nwwVNjKIemDKH/fhK/SZweMoXu
dYIxDyYdgG0TkH4rhFjzb9AMbUF2+EMIcKkgppkXdTshWh5YkLTvpXw7z8ZecnUrdufvKThLkA+t
eWhtOIe1h9YCSIRmEDS4orPuUm47O04jI0aKmlRHi03uaCdbS6vdJGlm+A+070zUsgVn7ywzH5Bu
HmaUazBBEKQtn/dcUTbM16LCouk4X4/wDOjtGD2brYxnK8eY8jGtJ89MwOOUxFGcvMWDHVjJVhvU
alR0LnS5d2cr66sYjUsMh2crySEBA7FRUM/S8FztiJ9opZ+iO9Kcb8bGlem0YVvWTtAGSgP6lBas
OvGdlZtonx8GvEP0cewCtTSKUMpSyc+oWfwDu4yoD2CaGOSCcxfWKQHxq3RaZ0lVMbdF/Z30Pghn
A7k3A0ASXVeX1XUtJEuwIICeFE0mMqyVOdE0i7Q4bVy09UweGRrid8W89XjcEiXYRb2Y0NDCWBZV
bW7uMjyHgyxLSCgzzJBdX9WqgUIzyP8syxSeMjKQnGMVkBSRzOtcC1q7XhBSAUHUhTXp5+oW03gD
m46SgVyWJw+aDjwJMsT3zTArRpAhDCIBN1Wi7TUKZqUDm62kO7WOOqq+Sij+O9EKrfK6wZLYg5WU
pP6tyGmFPKKpjjsAOlPA8BW1OZ3sQW0cNzHHptrXMm9qr+/lpnXnKS1tD9cIYPsb61/LK4HjDLhk
QOpfOKeFvXYmlpNK1TJETFXwPruVD3YC4v7C1L5Lva2s45rjRVSIJxmaz9GubQn2rZqzHBe+zaPa
/lDM+mjBJ8V6nKKjQo6k8hOUKG4qIfWczzfdVNwOJNCzp2KIw0H7HKUoNj4c0nxcV4KVEFlDKkZR
0NEM9CJx9L1whrwdecIiPa1dVZLdQi5CM58Ch4eyprl8eL0ucM1CQeKfeYml7uoIbhGBI2+Avsui
Nmwxg+73kud+am/zcxexTaSwZU8FG4zGCsTiGHpRMQEj2GDaMascHAiDS43Yrqvc/nt+9Ng9PVYb
zUArN/dClGCRyhSy1H5ZVw73nNrWZ8rTN0NhW6ZvVZHOF7V8yZmNN4Y4BmkkJE3HIdt35Q6ViHh6
1srSj6V9Kd0WgYTHsBHEzCXfbfnFGPa09yl/3jjKNeWBNQTQhaYAoVT02KCI4RZnFYvG+nZUg2z0
cnkMnIGEz+qP+rGqggUczqeVy+TJzcljobqghTDKx+sfshKkL+0z//kOwZ0vlAi0kkoWMQY4vMlX
qhMKxGgtSbZw/ZdD/KpPfyUJ+mTywhwGB5KKkDyUW0X4tWrUxUIEHbIS4N4XMTaUTCAiBSjijmZP
dEG3KT6rd/Bd9Z8zWhI8+WXaF8/23YCD34qZ12rzy8QBJguB7YxROMEstrmear3ZQr3ib/XBtO94
542+3AA3261f695Thl/t92Q8gvKq0YKy+1b1rrKzajw2i82e9dVrhYY+DewNQOV3hLNlxdznaoWv
6Y5jzr05fu2lE7NRiJr4vpVO6AlIjVfdvB+7NmR94+YSORrpxmjzWg0UVIvg+8VgIgCpxH5QsLeM
kqL1LPqu6G9zUbo2CJKtPsgNl1Ff7fexEunSa6a/DdqWo1o9EXNhKEJ+988w5uWFH6u4qm17hH4/
YuQzOOiH+b3akR07WA/Ad3N2wKV+d3z5rtw3p27Drq2p/F/hXxKectrXBddnFnE7Q6dCc2LyZmv9
cojitVreoqCyRA8z5twuF2jkU2ORTIbKzUeTe7kOKLt+uElNz/hePzup21rBJirpn4zINalCesjA
kGJdy8vK/N4fgsInmZuH7b0O8lh3dDs/+yYdteD10N4bN+PTrnjs78a7dG/8Ln1UgB/J+3Uz9ief
ce2DhKd5ClCvxi7xQYarHps3Hr6nXuPRj1uA+hx6vwuMyNkPXvxZ7R/Kk4NvrE/S46/Gt4Jk5zzb
PnoFDu0+uc3dV8RzO/DS8tm1dt0TdbcguP6MO1z7WNFMlFWbqOAcisA+hjkz9kBML4/A3OqrL4Hy
aATdPr6TX7pD6+2v79NXt4NOZgT/S2c2ip5ijlttKovq+lRHudS6GqjqnTREybiDeUKWLUbS97q8
ZSWXK8XIE7QTHcVLs5hYXuFaVvRVzdvIfsZC+8MvtGjW35m/lX9dyXct5KQ22tpNpLVRQBKuwaDb
DBNyEEQOKRoMukdHvRkGYMuM3JeyQ9VhTHijN3y5WuLiAKSA+BeRKWafBY/WOH1SlWXZRjo1TgrF
xK6TftS9FvYq/319H79aEmvBK9aQzlugiP7ENWdxSzwyndhorYqSRr4BOzdeUmQjefE1ErgUISil
TYeCm1PVRtYwhuCnQ41vX1U+sRX0yGz4hI3liPNAxZSZnUEga2z1xyTPQi3e6oLeEiEohMxNWird
spypBimIAdqDl+tn8vUuLSgay6Fo+H9Qal6qXNrEZdUbOc6ETzF4Ijq/SW1/JqVv5OAUqobfjlxv
zPtuyRRcOvptdDmOWRsBzHSB+jlMduIW7Bvsidv16LXRNwzG2jYCLAFABhpgfMHZdblIqlGr0Ats
ozFPZjBZQKSqTfnH9Z1cyTUuW/lXiuBOhqTW8wocEVHlNs+zm/rZzUvcufPRM4g/bqT71/fwr7Dl
72d3ibRFORtO0UaTN00ueXN+tpNreN+vr+lr8HW5JOE6Mac2HCuGlDFMn9LvW7jga7f1744BQ+Ny
EcqAU0ha2B6j0QNpjgynR4AXYVKj073rK1kzc+eiBD0fMo6Gs3mx4c0vrjK3ycNnqd1CJVuXYqHv
UQUG55fnpqJXaUMIpMyj5DO+I4oW1hp9bzvb/Sfr+StpUfmz83eclI6l2rZRWYDzPlaTR6IUJ/Qd
fZeqciMCXNUCDJkj+EXrN6Z/L2UZbTtm1Jiga1XiF6DE0pX3GUHZ9RWt3x9E1uDFXKC2xSBwQA89
V2aISevbpEFTtloHklMcOCDVrTRQreQujTUPzJk/DD4HYzK+Xv+C1XUuWCcYtgaEjS1cYJIwgHQU
chvl2WvpYJn5TZJutRdvCREurtmVZs1SBat0pDAd0lMuDd+YRDZs7MpTEqzviKeBQwA9RK3n8tBi
QNp2lh5DQdgncOpcTA966NiSMdRZU7fNmJvPn+pQovbDMDcQ0B6Y5iXqESW9N7LSU/EErcgTn9P9
9V1eCRwvv0zYAXSrVKSrLbgcPCJ9qfbjxxqN7r/jOWB31n5Q0BXsW8/WndGH5ocdgSfVNfRo613z
1fjgM1BTxxtXBRSYONDQtXphx2OP4b7M8VIV0GYK6IuOE3MNc7Potri0yyhryVTjNY2m6KWaKKxZ
kiRjanTeLd3IMzAY2aHO3konMH4m1RveuC46PSX2CTShjbv71fWh6wmYOoB8QdzliMwLNh8BEmJh
hDG1fhrmqc7er5/mSswKAQs+AeBJwBqtLys/M0R1p89lrtM+apuhN12HZ7Jy22eo9N+wznbIDv/t
vCuS3Wm+zuzZcs2ssvaqhD4t//q3fL1aGG5HrW95E2A6VKyAy9mcZHacjhGS1ArxgcIh7+lkytwH
Td0W3sRXUw9hKtAtl0fBgjpzue5OYkqiVsUYSXl+0NnUeFyBzRjpiLdjsRU6ry5Ncxa2HBTeHfEJ
Eo9z2dkNHyO0ucjHyYzNu1GXtQMA++hGZLEqCqhEYO5DftYRG/hjYspZofdY2AToKsym5nvVKLWT
FmPY8PqBre4hkDQMPHaWx8fyKee6Y5O+SmN1jGhJGjdR9+CpNzAIMQaA05+D68JW0v0LrhSylGgF
WcY7BIuIyvuAaJpPkTxKzjcnMZveLY0EyFYLyD2I0qyJZ99wj3MvS5I6tFhr1UdSWfk773q8+awy
zke3bHn7nBEmx8/XP/DrbuD7UJZfeBkwNiq2omtKks/jiO8zJ7B69JLqoMV/qIJUs0CgIElb3aYr
8pAT12WoMUAjMbl9ufvWnFhSpUlTVGG064R5/OloQsqhLRvyJOtDtdG799UUATkAKQygGKHsAjd/
Ie/6Xn1V0svfEsI5pIrU2Ex07NWD9p4dzJfrP79SpLj8fcGqAdwliSWC31dTL/uZndIIPADuwqv6
DIY7/HtD3ldndClPOAuDUa3LNMhz0pu8PeUgX3yh5s+x3o3oGrX1x1EKlHZhrqaph3KdO4wPdfpR
6VvT/CuJzssvEezazE0j4aOGOdsk0LqT+WbyWxWJueqNhlXhyYXh5junu3/b2IHl9C895KVcwRY4
qi7NqOJMUef84JVfZ/tmDlkcomr9kvzaIilZ033MMC4Ns6CFgmO80MX/0nogNLOmmCOSqajDlwTE
7yy+d0gVu71a1huvj1V9Aj8QuvMxaAK8C+F8SdPmExzlHIGOyjfJZ0bc6ik+vM7KvuttLw+IHV7f
0LXbZgLtZeEig+t3hIhjcpSGaIM844FgNiGVKQ8nq91KWS2/Ip7auRRhH6vcSeNx6OfIrsGjqcS7
ku+6W0z/u/EJTGgbQe3aLTEVoD0beMTD0wu3Mm/zgircmSPHTtidjBeDm7dWdVCkRts1ehn1lJaH
f7CPZzKFk+uVehhgriFT7inahTggwavS3v8TKSjGIzWGntYv02qIulurJagDq3p7m9vzjwFdSxtC
1pR+gRl0kAVBJCga/DFzbKuTUWxW2zG5TRQrVGPtMbfswp+IoW9s3JqJhrVH59XCmoT5w8srhkSm
VMacyRFYtw13sLv2F7a5uDOKrgqu795KEApoM+QUF2BDYCnagmIkvT7rTWzPERogtcM4FjmK6k3p
gThy8opMTr73LSqQ1sDLu6rOp6M1OOZG3LS6u6iia4hj8C8xblpGVBRrQBZjRgb1SDO7dYnWTX6G
HIqXzvbH9TWv3m/ggeOlil4tS2RDnTOVjVYMgDWrH5twZgpo52oubRiuNSmYKLDQr7AgnIqQvgaT
1MoYUjkqreEBVMHgF3O6x//7Ss5liDbE6SSL5ND9jEmKS/o28Xpnq6q5UjRHN9tCnQSLiFy3iLRr
ZVZha2yEFOTyj5i7bU6WPTmHeJzax05Gii6zGyeoEwvgNXqNTtNkMl0lTqagQst3YBDJCYdmAJ11
BUqHTjLJU8L13EvziRyv78ja1QEaDKobGEy00Uh4eXVQVK8Kh6kyOkHj2M/gnqK+BfRTR/Ms+iei
QOWO1iZAnooIuhJVi6TJHDlqpG7y1Dztn8vG1l1jQk/IdVGrumSDAgdvYGQbTCFmGw2DkLzRoEty
l9zNlM6BrrbyP9GmMymCKWhBwWkRWOwIpI96mHa8PJh5p++ur2X1hBywOKGbZ0mMCTprq/nYZ2ai
RMC4ABZnjy5CPqv0DsmpLb7GlbEbaO5fWcZl3PxfXEc7DpVsOWLILaAWZNdFf6OMUznsE22Wu5t+
ItrkSs3c177mVGzaa8SRG1ex5gbF+9zokCzLddOVidEkblsbGIIudYqRhX+yKxZAWGXQZ5niK7WT
y05qlVjGqFzGj0prGT8meWge4q50NoovywaLgYctAxRteb+gV1q4ImiOs3jrZAr6HNXncTbe60p9
TI0oUTAKguh56TJpN0KqtUNf6F3hY8B9ZonwQnWqz9XYQOZQ89SVjKrDsyxNQ7RRJBui1iIdwII7
BooVALQUXfWEcKBXSq5EKS1ccmpNf4yDvgnrYSMmWLuU54KWv589weM4zlRql4siF99YSrw8YRsp
qBXHCPeEFo6F+RNAocJRDfry6F60ImmSYwFeeQqcD9cYGFpcnq8r4FqcjVotTCYwdTSQqwnLmfoa
rMw9liMD9dxTk94321QPyViPd7ZeS15LyuGmrXXU+A371uzs6YVJGt/Y1ZUZECROMJOEWBW6ooip
ZJ5jijoZqYKGCdNNyvx21DGlr36vQVWFWQOvOuotoH4S1R94emKTedfkHTgl+3tWlgepSMaNq7ly
Xy4+yL48Z14DNX9Ql/uSeqZOQjUvTzF2oQN7cDZMQBQGN6t//TRWdAsyAQ1nwRzgjSWYYnvkupyS
BjIT5uv0m1xsTY2vr+qvBCE4H/HkctoaEvQ6jcMctT1njLqBPNd9jWQGeeBjfFM5w8Y7ZC2VdLEy
Qc1mJHh5XrdKNBUfZvYi3SUOcknz9ERlfVeCZKdsQWZCPBAwBJitvctKlzgbUKwr9RJsLpjewKmL
MNsR4dKLuUBMLcFGoD9LQ8cKlwYvswyQLypo2ywY0pDxkZptGCuj6RZUu9HGLQTsRW0EM3zxDYJa
WQ08ijPBD9ZD1r3JkoyXX9H33cvYI1KaAft9M2S96s+saDZM5KpZOVu+4ILNwS4UsizfwlyCZP9C
9Orp1vucb6WV143KX0miA67qiiZoXoaNjEAoRKkr3SGNTb9XT8O9/r6FoLLiZbClwMdCIUpDsCTc
mjomJO1prURme6NrkdSE+rSRiVvxLhcihGvT92qeT0MF62T+woqAN6iyt2Sw4c4O103A+iH9XYxw
UVo2GINp4qKw2UOv0N6wmVua5X0+bgRka/H9xZoEL4OYc+KJDFPQIVNbZYeahWaje5r+qaJiKaUD
aKc9iWrgJGHhaO94j8Mjfq1PIJY0X3SmfRpE/ri+/FX7dHaWy/aceVcFbzOFGdhoW3lNiS/H3NXn
40B+NtJ9odxr6UaIvfYQRsUeKVYTCM2YPhQEFh0lFDkKxA29W0NXNeAlvJkfTHVt9Czxx2arIXbd
Cp1JXHTtbImsnOVpXPa9SeOAV5Vrzc6OZw9kSna69FaCErdTd7wE/17TfzfaDVO86mPOxAsGqGPV
lJpxtzRfOvUutRXqNklFg+vnuBaDY1/RvQRc/KUzVtBjqxwBnVdAjGl76vNBx+2fAdZ1o7rI1gBm
w9t6xqxe0TOBgjq3EmC+JRsXRweTyJTXbmergaS8Mp767fzj+vJWTc6ZMEFrkq7lZHZwhrzkP5su
LzybKorL8jzzrktavRBnkgRtGazJGqYRkmajDZjxkNlBre0b88aZPM5nD8moDYmrFuhMoqAgDhsY
HSxItPpiZ8f7qf/RMIzP9eH1lS2/88UTnskR3JFeqwpopZYDq5mbRgPdya3uJnriZqTyFdZtBHQb
ZyZmDDFiT7PWwLpG89CAnUGPC3eWN0J3QQggjPGWOyNBEo7LGnVguJbgWtLyfvKJZD50pABiQPf7
+uYJavEvOQsyOapyGqZDBDkYBoznGcRlNyWLnROdHNtDrsbwq4wRzGkP9a7GJO6hVCsA12IK97p0
wYb8WzrIdJDnshR0uVyasGxiWZygp/Smv3HetS1YaEEx/vw6aAqRnwSyu4ZA+PLXaapmscYAuwuf
G6Dt4UCM1huaPmT8SW12pbkRF66d2bk8wbk7I8aHLQnyLLyydCnzSl66Jn+5vmfLiZyp+5dVCQax
5I1SSIoCXkJzxAk5t3Pj3Jtte+wdvqfZRm517YQQy2O2EAVSjL4saz5zMjDKzkTxz02tz7JXsmT0
EMtuYTGL3vNfiwLvNxILGIVCjupSDC9L1uYyiNsqowx1eS+V/gI0ZAND2ESOPM99PD39hkobtkOw
UV/kLn8/Wx7nqYYZVxyZye6cftf+N2nf2SM3znT7iwQoh68KnUY9wfY4fREcZhRI5axffw9n8ay7
ad4mdl4vsDBgoEtFFovFqlOnyn7nNY9jI1NQuIwX+nHHzKJE0+uWDabDvKGPslSC0PAufp3ztIo3
V8PEVk/v2diRH2qqRi7RJIdVKIV15NswcnRjcMdpbqyiXSwFh9Vr9mgaBKuO6c+NJAMrNO8LKfwh
8qzMUQEniS3ts500waATTGdSo3p96Y3ndxwlDzkLNCICQsNDdBS1h5vtVBIj+rB8wyKJb5BcDfUu
LfaYjwlEREP6/W2homUEGII5XAY097ikYlolGswsJyAefhkwq5JOqJaQp3cIQYoU+TlWbuKbdBOo
WzZuReIF828mS71PB+t+Wb0Pt8WINgtoIeRbMHsQ80m4zZrKclp10pLYWXek++GYcZWGaHoMyXtG
o15K4rzePOEZrugYbwi7O2aZ3xYSTyDcFosl/NAZyez72hOks7GMzQAB4J+O3GWvrhhzkkqMW+Ru
gFr6Vwh3hGyqqKM6IjJv+ighUZ2enGq/TZLIXKgK69IAlhOtZHxjgTGZxkbUGZvfRWp7X2AKV4bb
/PbWi1RB3wL43gHlQ2Gd8zlkqxPMYrBI3GWRuZy9JPDMJ6JHt6XwkMU3B30phgvuVGD3esfIaax2
YN6l0zYH3aZ909YaafYtsRMM3ixp2Nog3VqSEVTsg9MEtamMvjokp7IGa53hrNW+MGclGjobrc4Y
YBxOxjYF1jKZ0boa26fbXy3agIuP5tu7O61pMBMaazOjXNDujS3SZDVPUWxjYX9RjUfwhslA1+YK
mtcinTpMbE3tu3F8BhzlQQeqypscvxpfZqOTbIRQJbQqs9wIUI0qt93ge6rrUZuLuPQGzAwZLPXO
6Co0AHWFJXGQorvSuhDFqdZ1JgrwxYiZ4JETyVrvxXowJBqS1cjycxf+RudR69i6UeBx+9IJMrx9
vFnifoWHQ/sjhfnNi7CiM9Z0oyak9DqGL6AiY6008MYfmz1+fIepwQxY2gEC+dFqva4hxa9MRTzk
PyznaUufZvoeZYCARLVN0zAu8S+nhdltFBx+sVU8r6wlaqt823uShs+ip4h1IYe7TEyvJ4q+IRYr
RyOymjwwFXBHKWvQY8JCtqqBp4HV/b8mbv7xMIDpIlmO9lKUY6/3as1Tq19nBE8rmLEyUGJ12h4T
xZBGPdhVHmTJLwyICtx+lJmi0M4ZXAG1GeS0bU5wU+vFAsZAEtMC8Jbk1UOX8TuM40ICOwwXZggs
D7LzPR53S/I8Lydko/15/HxbhtARATIJdg42m41HQ2S5bc92gSecW+3VPMAsIUOLPOCe1mApJJ5B
FG5YF7K4Fevniay5AlnoKdlt9ewv5kOS7h2z2+kWlSyecHs8tPPbDBf0V69jZm9IpK0IodwUDEUq
inR1TSXpYL5X4M348NN487CC9l+VeWexu3noChKn1pPn9mih9Pv8hCzpD0WPhvqz+bEwA5V+Sbqo
QJdRb/gGTHMJG/C2E73a3d5L0foCU4bDALYVdGxxJx0l5G1daAmeclCDVuWTPqHd1sMk6fJpXjxJ
ACHyxICUgewIICXEjlzAVScGqmEqYkd6rFXM1fLOJVKItxUSuRR2sEEfozIWKu4ArJrXJEu9khjl
mlNRlOi4oFHTqT4Bugxq0dAAb0FtKbKin8h4WMUVk+ywjn8V4AabgPhORfpGnSsQXDfBvJDjbd2E
m3UhgnOXZDTtUUkwJlt1AxDNfNSsc2F0oCcHZ4BjSDZLJow7eSUGe2qKhQHjBt2RuYm71De6fJea
oMY1ZYlDkUu5XDxu15Rx0foCDDU45uuDRTfANk2fghPLSVCsxVQYXRpmCo3RsFifGvjZANK79pRl
7XWZ3vQkLnvkOfxqLWuwwislYkk105UvmGqJ3h3qllXlq6PmtWA+7oewXmv9pwm0euvnWVs2PsLQ
8VfZOf1juZK8iBgH4q7Z6BbUSTe/pB7rk3b6RP2ULU6e+PZIkseRam6Cwz11+VkhVNawKNaNVbQw
IhT0UFzIo7kLIWPDfAxFfkjz0wGdPrJMnlAIsOxoR8EfjAG+XkDQxafqinRerCTE1zdMHmh91fxx
2+SFpwpcFCCeYq+bt+LwxX1WKrTCi4PgEQgKxLvc2dYI5QEZRZkoeIO/x2q5IL/4i5yocLexczU8
0lrk/ucwKaPNOg2a5PgKdbEZExraPVRcANcLli191TsO3B+akrxg/HR7pYTb4ahYKmDLoAaXZChc
j+S9i1+3MNisuHdAMTRkkptfqMGFDM6Bq6ZSm1WOF3M/l9YxqSsFI+7cPrytCV/x/+eKxG6DBQA8
lCADuF6obVCSzdrYmxkTCaj/1UXRZ0oxh+TQ5T4lH6wDxioF6ri3nm9LFvk8IKpcQLvQrIEM9bXg
ZV2z1aY2Lqi8XKM+HXsUSartqExbfafMaoxhMl50W6Zo3y5lcspqo1oV/WDC9qp5t6nNuUTqugcm
8rYYsWouOAaRFkelgXcJed8DXO2QODONEPTVYVuYoa5Wj96ooktRUsvgy/hvW/g2Yw8AYTRR8YDk
Sp0ns0kn2Lrna9N9ZoTtqasiG6yM9n74epDRl4pWEZlkTJJn9BE6PyvXWao0pQOSBm39iHHBSIla
kVLI+tBEiwgKM7R62gwHwxtmkxuVVU6gdG4tYI1Rk8RYvcq7m9QybqQERUKV0C6h6UBwsmLJtTHW
W46n5GaQOAGfFHIKw+z4o2yetVCjCyFc/KfYdoJsi45wqV6CYupAHLXbjCVIEjc0xqfbNijWiBH7
mBY72JwN1mtVoAcNNjiBaL+en5a886dFknCTCWEaX9wYRe2RWa0ghIzIjG/g1J+s0FJlvTsyMVx2
xDMwHrNVcGyH0V+yPQERmCQAk0ngApSp3NYeAz+RUgJ/cjNZCF57DAiQZA5FLt01/90TPnG1ptaS
Gi2Wy7X6YBp7v9veUSNjARaSVqgiwPtcbwgY1Kw6cdihKWzf8X4WBQkxEUwS9wtXy/ZwiaNjE71L
3H5oYJzwDAV6WOprhZ72fAzwgPs/CuG2pMnpmLjUJXHeY7KRdS7XVl4OEQUjwFT/TxN+UhUBGXib
MU/taqf2B03uNBqlkttAKMMxVBD1OehX4skgigTkMH2ZIPjNvhjja2Xs5yxuTcnOy6RwHkxb3TxD
1z2csnauwq7QEE4/TpPEq4ileGhFZrzt6Eq5tq9uwgtWLwoa91Z10LMTGbydgba5+sdt78U2l6/C
Auv6rxzOjlOQADptQ2i81YCVeugMBP8Z0JyuU6D55Ced1EAacMl042LsekSlG/QByIV/L7zn8d4B
wgEoh9uK8bCit8saCX0EBax93eStYShNXJdYi7jaHjdXx1ASHQj3Ix0CY8B7RfV786XZPrVb57eG
Gd2WLjq4aInAvQ3uBAv14OvtM7cKr3RvARyh2aMI03ZnJ/98W4Sw1oycG1CJJkoXyFtdy7DRJt97
Bap+DShAA12lezNf752pj0r6wVgfRgucOBgcYfUySj3BwxYtv6zpEZl7FLm522iuVYOOKZzfVn9T
an9ufYueBjVAefv1tpICUwHhKVoeEZq8DVK+1nHLtGxdlpbGxWwdkPrDcLMdJYdKlpETy4EmrPMf
ZATcWrYbiLFbraOxayrPi9n/mGbnWK3pqcZzVGKZAtuATn9ksW+5uMtTtW5LUg00doaTlUfQKpsk
PkoQAF2J4DZIb4m11g7UAYlCH5T5MPm6UTxiXvoTWegBHR6Sa11w4aKFkfGusLojsCrXOpWG0fa1
CVtUsy+bM/qurKwp8FNXAjiNqIu+n2VA3LgpCBijVl/3aXl0H9M629ldvzeb/W3LE2uE1LLKZncj
Ar/WqOkGS6M6C1RS+0XRrUe08ny6LUJodMB7/NNDjLvxWsTibY6yrNBpGIPqdzPcpd4hbSSXolAP
oMpYyyuuEZ56Z+nVpFVUOPhqKQ+Ta+2y5b8HW7ii/khgX3Bhz5uaekmbU5ydzPZRuxmAUb29UMIT
cyGBO53IzRvlukGCrT+1gO/Q7jeKqe8QgqqQ7SJrhkw5T8dhFY5WpxT3RencNT9H9PVFt7UQ7cSl
AE4Le25Wk1QQYNR+Yvjzf0RGsgsP7yoVwyFR4QJ7OXcG1U6dTJSJoYA6ASVspcG2egeqO76z5r45
P2mr+tHSZWw8Iiu+FMsdFDQ/UlDmVTTOkrPavygm8t8A7qeyMpPovrvSj7tTF6SgCluHfgV18zip
dPTiDDMNJyt/pNYDXbWHFT0S1QxaGKVMZE1IokvvUk8uTE61aTT1BuK75GGjn6Z59jd/XJtoteqg
TyS5BvGqoqCAjA3KNjoXI+VTn9HGgDQTfP/giNfNUKGnypJNMRbK0VlblYHGYzxorg8vXspaZnrY
PWAstvFk1aeKnjwiMX1m2lyUyWCg4BBAczP+xm2d4phFl264xiEimZ+gibRULRPBbQ/NnN5JWaRg
mqDxdInzxUHWHfzSkntBvGD/qsJTBBHHU1LVxdVKKgZ9Kedga3feu5wR5t8yglITm8O+4sKnqg1A
hG030Xhwn93UDeGO5qZ9x6UNtgDMQMDViu3Xr4Voq9IlyoAlMxSlCssWxRClsBrJ3rPz/9fev71e
GWMOUnXXUtah0tG+Bym9ZofY/ER9bLVTV06hLuslEnlYXEWo4YAjQ8fQlmtRpTJXoNzRaOw1dRd6
DlUD5L9XybKJLE3XACbFlAzQovGwJGXTrSnHVOK4yEHmYyTfNj0PqafKqt4iS8PrBccStQ4UCjgX
0EyDW1vUgEUD77Mns+8aQe5I3plCZZAafqtGsDD7esmoVncgzdRxMhGGTJ97NcRM5dv3nsgA0DX/
PxEOF+asmFacDcC2x6V2aroC+Pmzne7Bkh14RJbLFFmAwRAeLl5dePTx6hg5aTdrKuO+TXd4eLG0
821thBKQJ2VMoMCF8ah5ijmQSAAgFjEU4isYqV69A1wHorc/Erinf9lMi2W8PY/7Hz0pT9X4qtLn
1KGH25oIL9RLQdz5z1In180KqgDsmKSntQiNJ+sZeeZ1QsdY2M3viLAu5XEGXYyGN3csjGNLx3Ac
3VPpSF4+okNjqgAgIBZiYBTO2FwyriOx8bgCMcle6WyfYDz8NnxP6k6ijVASeveB9sf5BPnB9clp
y7pzRg0u2lA/1+2jh6xCbqAGVsrI20VHFM1n4JREF4OJTM21oMwbEpC+LG/vRTDyHGEMRHqticz6
Ugh3cOAFSFMMcGopqFYQAvSDLVkvoRrg4Gd1Vbx4eEqKwhyTaZwgYS57f0BNsrdeVEvyFpEJ4e5N
I9UUG7Qm8Jl5GXrjKzug3jyHt0+OTAoX8s7mlJI+h5SmSuuQTq4TLG7bB0lRyNAlbN352xPjkOA9
0ahrIelyvfntalYZGrfwkv9qv9KP1Ub8A0ZE9t0XWbFJ5KZNNL3/M8gFk6CvJVE18ZRqK8rY6zY7
3Kpu/t2njetnmao8rVX1Y7JHXWITwjPEejsdFPAcjI+5lqmhY9RUKSlxlSYofS5BR3rfqNBzP7/c
3jKRJAwH0GF/oDxGYu5aUq5kYLWtaBlrVtxjjmOTPYFuwFc6CRm6yDQA7WIUnTZm2fKA9QXEDqCe
qcp4jJI2+Nm57zC9y9/nVqypJsXtSuihOndjHQN2nU6Pt5dKZHKXIrgzhD4tsE9aJURkX5b5Diyj
8x0wusFovKA0EEg7JUSuB3xmAGZ6sHIMgrneGg0loQpDQ0uc2dXfbBM0/J9va8Q8JH+IAJ96Y65C
4o2P2fW+65e0g0YE5GwjwVAZ+2v+ret2rlMHJZENrxVerAD+MAgOegrg8a41whArqjZlDXlJ/9iX
2VONEkGqDndFYSv+Qn+m1StG3GjJJtk6kZVfCuaWspsSXSt7CO6zbq9sq7/m0y4pn6gMGCwyc1tH
twSgl3ik8iwZQ25Z1erBzJVx79SnZNy/p+QJFM4fEZyll2qzLT36qeK3xcqDdTxN6ettw5CpwZm6
3Rrg2FBhGFr/NBcRzc+OrK1cJoJzPDbNEq9zIQIrhT4JrJRZn96jBUPHIFNuYEOuzc2wCnQtd0MZ
60a67TC4Uws6w3m1Vi2NbksSuQa8E5EuwE2B0icXJRRp1WBAHyS5yzCjJ0Ob8JCzgCj2ukUNHIxI
P4+J3R62dtC+b5MuK+wLF/OPfB4O1NDcLiwHrsJWv2O/EvL8vv1yMUCGMRDZf53dIVUoq2PiCLlN
4IKSsN4CU9YaIDynF0K4c6q4M2apOW4Z5+m8T8FhPU9Puas/NjKeEeGCXQjSr02DJp5qr6UFT1RF
rAMNmRenl4TcosABnFzAf4NFBMEwL4OAk7C1kjI2MtXvunOPuUaVqviR5OoTeXHcEawcquJZ/FdK
rNo8p1eMN10U3TdbNEm7n6bsLL2RRBpdSuKCLmuw+8qdTNyAehpm1XPSvpp02g194jfT4faREoGK
dDBBMegI2s+AObzeohmIbxMOFmq91tTf0GpxZ4SP7hhgmgb9Du5WiTyRSVzK45SbynzKtQImYWxj
7Ez24rdg3nQr2wfRUbSifQCI4mU/ey+kJ+CX10/DaH319CVoiS3xXMKFRoYDBBegWkKG4Fp3NZlA
7VBkVTyqpzkzdmOfBE51N1gfk1nGJimQhdcH61dCSg3Jck7v3FpWF52reaw0nv3QrqrtG2lZ+sqM
hiynL+uQ8ZBLHOYbST4XeoAtEP1lCAM0bDB3OKwSnJxG2uWYyouZlZ9ra1fa/uL5rf6wNm3kGfmj
VpypMvkq/b7MyChrX7R6jIbs1ajG3e29F7gdfAxL9IKDzNR58JU9g9Hfmpo81r1hh3HpPQa5Kvu8
rSU2JpbDskm4InCFc/FPZVmZWuljjn6Not2h66b3TTNfIvRjzQe0ubUSz8C27q9Fxu2H/xDgoyfq
2owUBeNEPSx0vIKsz99IUoXjYukSKYKDgwz5Hymc09YdM3eMAlJAMTxX3S7Ld5VNj7e3SCgENJMM
vYSuR76IMzcOZhd3cw6GsWrv6I8lCHWS/D37cyGEHZWL7HJTVnjeuxOKKOgNLT4lxkvm14bkWhAa
AStK4bWPdAyfXSZKiWEcDjSZdONE1OhlWwO3I5Lk4tvr4K+9vxDDuZB8tVZ9S5Y8TgmItrUTsR9y
U9k31hrMg/nRRflLT5+06nlVQcBtB16/hEnbh6Z+j5F8fhd5S+wUPzACx3EPYBLBWY4V0h/rGWMS
tQfrCPRsNDZKlPRnVxa5iXwSY+NHMhFAEeBwrjdi0ue2zjQjj2ntd8pdeyTfpheM2vjvNnUhhU9Z
ljVY7AYTUhCCIrYLCMEba5DNxxHqgjyFC0AKCgp8mncBfyyhTEplBAkKPBv48B+T4YvpfLqtjlAQ
COEQa6BTGwHM9aKBDU0ZMQ4njy3AqR+pm/7uhhwEYUmp7K10RQa7wTVyW6boWOKK+lcmd2K2TJlp
P0I5XBmBXf5YtFM+Su4K0YFBNz1aqJC3xEgI/qoYlhmJ+LyIUfzxh/LcOz9rZy/jhTRFzhL9SrgB
kIdDopRTRStoo6clxLSRuZ9i5QCuhSpMjs1jHcz7qvBT3/E1vw4wkW+X7Uj07flLFxin5ymyDulj
F/S6Px+dfRXg9ATkSMLPlV8FxZ4ep5fbqy77VC7zOa1jluROVsR5hVio/5kZ+9sCRCAxDBP4sxjc
AVSWqad6gsUwbLJHPW5nLxicoH7CwNBoKQ3gWE6d9WROoePUoKWTZCt5kkfmti7Fv3WNXzjiZCZp
ZY5QUH9yvjq5P25+/x3wS/LsPkw/kq/Dj+W+zfzsCSm/25qLlxazIgAdwzfw2evU7Ca1oDU4XtoU
/ei0asIMtNSSY8Nzqv2jIND5Lq4yNKJ43J1pJ1WLC7srYjCeWMX3BBOpHbs4NKNPfLPPQTDr+CgI
Vms4LPSDOR9Qg7TJtEOHJxuctEqLHiLngazCvx/EHTKvXJI+TdHR7GSV36HvYdGCRXcCE/SH2yK5
zMXqM+oKnDQN+BvOVVlZVqrZWMG8erBTJQQEnplPkq+Z65PxbJyrn4te+8a006dit5y1D+q6S7XH
GhmbSQbREmp+8S3cuW+LVUlBnAeKGDt0tl+zgiFC9aG2/YbIqteiXhd0PVqA7CCry8LAaxdNQazq
WTO67BP1qSpc9OwMPtHOSntKVmeXpJixOYSO96nJo6U5rGbm6/MkycQKQ+/Lj+Btr8lRDdDQUo4X
/Hw3wWsFW39O/bz200/Dq7eE2vfCX9Hw8Kn/JOv9E10Yl8I5O8uAfwEhIJr/wYIdLvZ3lKyCvpO4
L+ad+NiHkdYbaOrBIvPBooeBK+2yQcPuSBH46hj5Wp3m8qdqxNP0A9COd9xQ6EN5Y2NFdoTP+mG6
GkbFWdhWIBfbHJVJoD7zGnkfGTJBlEEFAyHo7lnSFs8CLqpLiyZRAMEr4opMQZV9aDUnYNW8JG8C
b0ITB7w0HokfbjtF0VvcAHYKQQzKIEhscnZbGqRwygztrkvj7dqNBhvdJd3vGZTtMSm8s7c9a9V2
KiShMj8y5R83iUgGwGdEg6iGXJ8XTc0ag856EXv6r0JfUEisI5Cd+3N9V2VpCN5oYLlWf0htzFzb
fDvvD3hjSTIRovgDVvTvR3DOakmqvOgtEAiozhcg7oIZNAVo+TwWjsSMRGaLWAowNSBFNezxtbbG
UlruqKcE2obusNt+DNRPpyD/5eIsSt4HonsOJQW0ggAXhxEPnNcDb22pbJuNp05uvdRNNweZUjiS
a459MH8OHdyhaLJjw/Lepm9fXOM9mbcSdwrMxor05SlrI+NHncUY2TjKisEiL34pivMrAMChTttA
1BzUn7WYfmyAGvXfcQwuhXCnz6yzjZAZQhw9/D7OflP6U1Bsvl4E6IrNnm6LE64eJulhppaFaWNv
h+Ni9Zyidgs3hbTEUY+rycrP/vKULhoYOiY/6SVmLvLMjE2cdWux6RfcGXfcvGAYITjN2ciDqk3O
HqWvSZfILn/RVmG2hofGPXb387HPaqepR1TwjQxGd7C0KSzLu23Yj22gZXd0jdMWxOz2ve59ZtNk
5x1V7UM/YdDHp1STYZZEx8D1wFGAP4jE+OLuUs9qB/YrcJ4ZDTm6zlBEedprksMmOtg4ZEDQuvDd
Jo9aw0BZY21AKxlvU7LPqBJVOeD6WR96S+4P1alvp6fCaSQXvWhD0eyDAXBgA8ObhrNWUOGg+QNF
kDjDHCSwPTgNCaVXrWgBL4Wwf78wUk2rTW0Ghj7euqdm+2xmm+TQ6SJzuZTA3QHJhoSNhZkKceY9
1PYYJmjUt8r6pIJUonI2v0zZs7oclVNWPhTkrCBiJZjn3JJ9Uw4zWtxMH6/8aKY5YJzOfTFHGAe3
MzHXSPMrrTsM+s7JZf3ysq/mLg2ydgqap9mWk3ito3Rx/YR+z2kwEJnrE++zg1FU7OrAqbreApBE
YKqoh0sSTADAK+W+gpQi1Xa3vZFwowGWR0c7ogA0NFxL2cCfMJEEUrIOU7W6PFDI420JQj0uJHAb
rfQahvQNWDIM5vZRCQrcLK4rGTxJLAXT5pGJQe3b4vQYU5OWY49T4SxOOKH0w3JYy7q/rYvId3uY
tv0/KZwuZZ60GcgHwHW0nfXECr35BUW/qaMIRsNKTSUzO0QhCua4YawkEDHI4nPWVoP51yw9cIXk
1T3yeeVCziNYNoHUSyXHUbh8gFUhfQ12/L+mg+RdQqo+Wf6holwRMXjzs67JmF2F+lxI4fSBqlvt
MGZXTJmJ6Lg+uROrop42DC++vVEi18xSjJjBhD5lYH6vzdqxSTc4CTaK2jncSR20VmDRr2jVaEwS
aVOEDOltiULPcCGRmc6Fx8wrJ1WyHAepr6cw0fXd6rWp707poR6yL10iK7UITdECsoxNyUX3E2eK
eU3KlmzQkFSdh+7lzjosdn+sKtL4LU0xzRX2tKdLIXusCE3lQjC3iRmYMJe8wj1vsxbz8aybL2i0
kuyfUAimK2F4q8F4CnVuNQGaS7YEbLmJZ+yBCCXIovS2JBITbhmYw1DDhfez+RaYNMl69IrBZ6AA
6o9GcVy+eCAPH8x675FREjTzjOjs0WNikpOG0W545AEhfq2SWSVTPyjwg26T+5m2HcBX6eGlNaEi
Tv2sDrKzeip9zDShe8eOnPbDbQMVHD4gRQHhZiPXTIdPvmWpoWgWpQS5KaTfjbT52mZt0NSzEyRp
LQlShMKQbEUHFpLWqstdXs7YLZQooHyZ1bUKl45OQT2URuiCOC1CQCojbhLKcwFPZqQfqJbzp4G4
FgYnDKBAWAw0uE7aiQ0YVrcq0vPs1+2FFNgmkNaYTKkZCKpdPqNctq7eqDh8KJejeyClC9JKaI4P
zSYpJEYjE8U5lR5jjTIF1DmxliADkI++thR+p8n6VUSJWVgmfAmj1AXzLHem5zRvVpQX0Ftrf8h9
MIiH5BM5qn7yUMdNMO2skxJgys7x9kIKzt+VVM5JIywolFJlkVSQBY7/4uxJeFsCO1PcS9VktEMI
CtDr6r0FoRdOWaHrVI4O+jS7eQL9jOru0JX/7bYMwVWDKw3dwWz0M3wxl3fL5rRyGgudk2aLuRlg
AblTUxJtdWT0WlTn5TdQRw3K622hIsMAMgTjGE10zKPufO1M1pkWdW24iEPRl0W67xR5fEW2P4Ir
BsUtdNghS4OGCR6MW9qdUwx4QMVD2gfE03dq+sE6ZU6gKs9S9luRMQDxC2cB5iMD0IVrjcp1tBV1
g7C6+lx61i7/bhSJPxdlAEDfOxYPXUBAzDMeVn7M0tA0nQp6EehV1IaPucXqHiCsMmi6VTbRSajV
hSjusaZsFG+cBgcYg/zAbPt9nj+s7kOHPEn7nv4mwPLRwAt6AxvFC+6lP07NSMsZannph8kG0rM2
JbeyKE+Jq4uxfbpI/6Ah/nqTCjJnzmzgDkEXsZ96LWJeTMLq1oBQxc/7bZ+Xvy0kvz31HT2xjGsR
T3nTRXMvb/CGYpM5LdA83Bh+/21qAzzpb1uF6AoxQArkwmHAtf+VlHTmrEBGDbxYK/1ER8wtr+tT
XnhRLiuDiw7vpSTO205Zvo6FDdqZdOiaQMvtxi+SRQ9ci6oSBygTxblYY3OLpa7BQ9Jmr035OnXf
XVMCahKvGxw5ji6S8zZ3cDu79GjtQBvVLIJaYUPqTlWd7vJRcl2IdQFojL2I0fHL23fb0K1roMu8
RFN9oAheJIlpsSp/JHCquEaT9iYsLcYQ3J/ADCV37+luASLpjwgusE22sR1TRp+U6N+yxu+mH5vs
0pOtE+dzQKVSZeAyBHdAczR3lhd5h9snReTUQFDHSModXK+8o7GbNfPWHGwfmCrRjY2ftGeSHGf3
6fdtOaLb+1IOtx2dQcaCVJAzYZAA+FWVotz/dwkgxUaCxUN2FG7t2p+5ieXVzgLmrE4LgYdZjc+3
f/8NpMkHIJcCuADOa2ZFTwijVaB+b/SRHtV1gAJdenC2j3P+ulXHAuX3covmqQmaLwM4mregpd/X
0vOLU5EemxD8woqMAERkIyCeRtso4j3AvDjF11XBFEAX3+W4YKRVXpb0SQrGFW0fqlkooIFkBHct
5+bm1licyfFw91WYtYe2A9OSnFdRwRmR1x8RnBpJqpderaToGy6LQ6qf12IO7CUEUv8hKYA+NxLV
1wB6XNpPQ+f67UdSh9bq7GuNhEb2wcrvukaGaxFFTQzTArMCCgCPrWubWo1mItOIb0qd+qzbH7P1
t1a0d3pl3HeGecTAFhlMnWn5l5EB3sLePazXjFtoqm76BEJH8EXUj5rW7hrn98gy0uWdXT7fNmgR
/sxkYHicFsyr1fmHXZNsdd3oYM/CLNBTFasH92yEw866mw56iPFUQRnZH/Pz8LD9BE1haPpNsIYK
YD1DYIblztmrvi3rURfV3y8/iq+/L0qp2SnBRyU6DpFZHBB2YyS2echVd0/WPhxAQmmO52U1AzfP
n6p+eXQH9wuQvrvb6yP9FM5noTIyJL2JK0R5KA/KgdyXp2SnfUkO4J2Mi/14zD/elsg2l9987Doi
P3S1gy2ZE2gmpNEXdmeN6GbNZl9fvkwNaMMl2QORVV+K4e6tEpauKxmWeJk+6m2Q1xEuYXKAfxok
kkRVaYznxNxgvKrQmMATPWmdORmFgxrm2JofPav77aXDnUmtwd/yT64ZEhJVgDUknRNqnS2520SO
EU97PETwotNwK1yf3n5USr0Fx29MjH2yOUE7ZLullqHSRScW0GxAGQCERIqSW83UWA2rLYDpg6vw
7aJVgMas0EyLFolmMn9lvSIpVQkFol4L4m5YCjrPrtVCZmoYFhtrmh3do5XvyqDDdProtikK1+5C
CLd2mj6nIGo2gRpErWYCDWHrfdddyQkT3SpoNfxXE/YRF0/6LZsAwLatPN75kq1/o2bgj9LlT3N+
dGx6hzTsp9eIhqVP7ox90QChZoZDrL70T9Xjdqd9NXbF0QzwWnwEGwLmZj8P+cmVQU8MtiG3voW7
2Ty1w2PHw7d4WZjeZb+zwPpq7YCaQiWcRsnJiLUdLrZqN8fZcLfsgSkij+Zd+W2J6ofkV/kw3JMd
8ZdnD2CD8PY+C6Oay4VizuJiD6ZsU5MshTXBvUVghYU/iFKw2kWY4Fsi6X1qvnmD78Kgg/WYHxfl
fv49RPkQqAdH8iiQGTb3InX0Vc83ZtglUlT0cx4Wx0wCWxR52D/a4p691lZRmyHDFCqYdTie7V13
liznbYtGDe7693OL1qqlYKvVKEqD21t1e3nQL3D925WZzLXFdgpR5S8M1A7UUDb56/apt3jskqeQ
BAEePt+279TyNNsHzZWUEGUrxP79wt4UextnyuDIynTCGfV7TTY1QrZOf3mVJEMFh60T9ScDvKCY
nvCbgL0H+Y3bOyIqfINw/X8ODL7qWhkN1146uRAVJvW9HrwCaPutCMm9Hn1K7+bnvPVfwNGo78ij
frfiNb0nX6dnepB17crWlHMwhYph5gSQkHhzz/WCKC2TBefMbv//LgzBw7Wim6amXTviOjCBtzZ8
Emqfhz0qmA/K7DsP1f72usrMkHMEM6apGR3FxV3Fu+XLKKlnCKs3F7vGJx8MO+u7lCkz/F7vlWD5
SPYUmajV14PmIx53+aFr7uf6vMpCBWFu/lIy5x70rKtXrYVitd+EHv4XF5OfHvRv/bE9znvvHq1s
MwbGSeyUrdeN3XuDkl+cOXPK0BqawEw3cCO7fp3vesufwmp9NdyP2SgxFpk0Lj5pnUVRQPicx12I
rs2v04Ec00ALsuj/ZCQ82mHJFHPJdeZIlLDNmh0xaNTakvtCqAumh6AHCIU+tFFc2z11Rq9B4g26
4OrOTkCTGVG2BOWX9U5GmyY2ywtZnHF0WZXZaYF1UxUgURbd9zbdXxZnP3mAy3QrhqR81Wo/o+VT
PjoAQtO97Vp71y4nfyAyALjQp1x8DXfbuIueDauLq8DJpyLYFueD2RhStDX7lb8s80IKZyuOuc6J
yiwzOdNw2zkHdWfEboxwI99NO1lDu/BmuJD2/0i7zh7HcWX7iwQoh69UsOXUTh2/CD0908o569e/
o74POzbta2Lfwy4wwM7CJZLFYrF46hzq7NFHaVBRLcbpH5IUPR+u1luF9n9Jai+MUMdP3seCMfDz
Hs8Eeyyfx5RjeD5raahTp5WVpkwNWDCyj7Rf5zwLcXH/2nYxBupAQRdSoPQtLHDSS9TKthe5Y9Q6
aWwDSxL2KyHorBySDzoqho93NWvDUQdNnqgRX88OkX6Hq3RR2MKae5ZR+XEf2/kvu+0H4zjDa+mY
WIVDNRh+CzSqGIP/N2sVVTTDNm5DsxjSTLB0Ph8VXOjisScQf+4PkaBDULictAlSM7lULFtRyMKF
l6UqumGbEMehkUksKrV5wLc75O93Ujsk6PDKi4IJIpDnyAPy8aogti/uh54xI3dTY9wmZ8UStAvd
VIKFSVSluZ+oij0THTbEGx2vL62O+8OY+rub/sISFej4LpR0f/SB1q4TM1LRNmNsI+48HBt0Mj7L
EKhQEdEgtiUJp8em744RItuKjKs6yFIpv1ZqI+EyKYVko5iSMJIE0umGrXrSCuvMytfvrtyFMcqV
pYnPu3ZA10oQTh9j70uulg3z81rAm2WHVqkR+maOPlasgvDdPQS9XGjb4hkbHfjXhxbUTyslSAET
brxfBqqjYf80ihu/dyr/KQKaCKCUx9N6d6QXBucPusgvEkXgvKCDwbHuF2A7Bl5pN4ANJxDwiqQo
VjCtHhucY+jNptDRZgGwD/qs6HWcSih/ANqDzfsdSdlqFOoXVUA/0GMrd48L6KpKMjSCZ1K+62Hl
IYT19KGONo4GTb1hAc2rCKr2LB7Duy+xAGvMC4ZOe4h8X9vpgRcctRyjycBoMKFzUfzKw8XIJUSo
9mhMJXkJKC0Lk/rTJ0dPIhhN4R9ofMUTHDW8sA3yDoIpcwffsBmX6ipY9Fv/oz9qPWkP6UF1cQr/
EjkyrYtldhidHOXf9lS2pHpG6X3Buk3dDcmXH0TNQ9NHeuzPHzSammPYsa2Z+aJaR078LDvxk/Qe
HSbmUTfHz0ezQB2mQTJKvefBKI/xR/tfnlXZ3GIyhc1XumddbO551OUIqfijgelGq7ifKc+cP2gu
I5n92Gd/BAIfjYfa/FMtK2HYwwQem3YGVJp3Rm1uUGldi/vqWC4Ls10iCDnCynv33WrVuvzr40+4
788XjkWHgxTKsWqLT0hcxZIX8aohFfFw62VdAe6F84vppC9yXiV6aWzAEGh8quZQFCvwYEMw7OXx
gO5Fm0sz1HkFYOEEtTOENxTKeSKZLLipxHALOhfp/KnS1QzjkJ7KZWsPeITxzOJdXhFtl+9k17en
1bCQTorZO6MVLpKMyHb2K3Km3WgNu2DTv+LPlUjiX8EyMxVGZnCvxwsgw38iBd3mEk1RgBomvm/M
XioA/7ayWQQkTCC5ZIa7zOK1X56xVnFNeTzxd/PQS8NUiBpqX03Bo4UQZfYmTyJTW8tEt1JXJDpj
49w7wy5NUcFnyroyTYvZl2zFrfYoC9hzxZMxIJYrUdHGlxsJWkuwsh1+72N3IDXp7A4+9QcyG67x
lDJqHaxRUQGnE5qxDAPYayzVNpzWmsfFUoVgbUMq5Mh8oYdGByOTQLjdtIph4/G8/QBaH0Q1Gqyk
gPcHw0A3Mto3UZUuQJdu5ivRVi3lpXji3bYzu222G15yhO/29yckYB5/wd0xoqlzfpYFbEmi3MOY
Qj7SJpzRRnVAT6wxfNTSs9Yyyg13AwHoU9BeiLZYMKlcZwIjGp18L20APFdImbUm5Nkiw5p8k6ko
ff+wRYMAWuiRcQBSeW0qB5NklkroEpBOGtjvdadH54sevgyC4HS6aOIJlrTovdBaGTxDaJ7bKuln
CgaSx/N695EVDXvo3kQDHaRa58vCRe4Y8ak6RB6GLDRmX/z2Vacs7A6qEm8h/1GBSkmdBmJEqZ0q
m0lasXCR92gUIGQJDDdyPGHmsrq2j+Ce6Mowo9ML2WzjL3kciAyuyKxf9t9p5PSQIu1dYVgNxm/G
0O+uNrjH5sZBYE1pxmdeDxS5CIAiF/WOIK4O+XsIygT0InHyMm95p0kXeISem/uRNpqNfOCbkkxj
QWZ1FJaW1nwq32wxIA6gCwaGaFBsXE9EBgU1pUjmXrQ400lScac2N05hAz09Ay2VdpREAemB/gbF
VvzOmIr5CH1knDpi46aoKq5AxwWEyKygEs6y9N75G/S4uFMk7+oWjGmpb+ffwf9BRUAG1hcvuMCb
K5CfvR42qhx+3rToy4H0S6NvQ33TF08Di63x3uTODSz6zIWLHUd5eZaHldqoBk6Xqlv7YbYSixYj
K89lIOK21HxOlfAGgrivx/N6z8MuzVLFA6+e0F80way4aNCY4BepzXkZ8bRy24wtYyvfO9sA2ocn
G6CrBZr+eiZHVeKKZsJMxsU3xARz9NsylaPunWfgPQLV6rxnRfpqW8tJEHAoeMEzfDOX3pH1yXlm
xZE9tmAHygVG2L9bsQchO97aUf9FpwAVJnmxzP/TmlMoeBmtP/0S5P9lTbLqYCzbhHOKAK9M6Jrm
DbwghMtSROG2mWy90D+LgGc8nt2dYnTSgPcFqgdAilxPccvxicwFWE9JrggnPMcSOnI1Vv/d3bQL
bD4KCkEgRsT9+tpMP0aFGOsc9gR4XSS3bWLCxxr6Ijuri2yQrsiFGWYm3n4eu+vd4YFvZWbTBU79
56364izwpklJgyaCCl6nz3oLyqBavcdw07ujA+OEAkkh+BEQ99ejE4VGTKSiBTo9DPO1nvGSGUt1
YBseH7nNJDYO6p/Seizwn3L9XepLdd2i2s6oRd0j+QD6CkjbGboHnDyVCzZVFxkcKo6bbtz7sVWF
PYFqIpGUpabZ+WQrnLSFUFQ51ZafBe+ivPTkLYciRD5rWTf+8t9P/uXnUJ4ObWylQsMNoKZatGxB
+jINzxnH8q17gRA8mGhhB1sDeuapQA8p4azvS5wyaa3ZmvExDtU619AcrILEsfZ3mliSMmexKFOO
BZQ5ihxzCxN2sgGKKioOot+7DsQ0Co+Cr+6B1bH9+JPTBsaBPu++i0NstoJqEX5/pl+dmROvHQtc
paUR+0Z0hEz7K+c1O3RIsWpSVB76Hxs6er9A3A8mALpP3ZOEDorvXHTEJcLsgnXar3TQwVTd+bE3
3LUD7h8DtWXIktDynZzkNRlgiPGxiRJr8ANHD9eyV7payEAz3Z20C0PUbhwGPxM8SKMf+eaXlz1P
1fPjgTB+n1bvBJhSVacxj4+GFv8ywO1qqKwHTzqH/c+i/B2DTC08CPtyICzT+AikwbYCDwL+EdZQ
d8Ol1R2gLGaWMu7ljwdGl1lurFI5hVcqCSdxGJn6MTjjH28vu0AObrzX6f2xpTu7Bz7wjy/QJM2+
ynUqTt74OOi1wyc62irD1hkMntX5RwWH/x0RgHQzGy/6Aqh5RHUUiMuuio9RYqKFIgK1EqlSIm+y
Bbvwd39Uf41R09cFSobCBowV+lP62e84n9QlxHCsjEBr3hy2GSqcVvvvouzNEKlI5IfyKPZcGR9b
udiME+pxwCiCUYtF4UElSj92BNVAMgbWjBlIfB2LvLJQg8LT9EPiifsJ9zivUHCWq6uxOTTpe8js
B7+3z0RQWKCNErkSjrVrg2EEojsoaxoHqT8J+mqEsuZjL7xrYL6fyAaISW7IT0S+q1WwQRqH2tjI
+tPks67496YMyQfeFBBcwTpARaJWAY9bpXneIW9E0xOeZhL6sE4dgJWAvZNLnnHZpxOAnzXC1VsE
NPY/fQvXUyYUUBMXy4A7QBg7HYmayFYbvlT9S9GNbgqoRmm17cnI8Ub0wockl1PiGY5SFmaUM6Lk
7WYArB8PQ2AmwBkGdsrrT8nzLs7LYuAO6OM2pWqwU+juGRGDA4EuJGLEkChF6yZeO9CojbvQtZmE
K7XSyyL/uP41HqM3RV1NCwUoRzf8kj2zLphvCrcRRYVyGwaEGy1GRVcugS/I5EBJwqPaoASOWFJO
i2yffAeh4PiZE7JKYXeCMti3kdrMCG4oVtI5gMbxw4A7bHjMJcWsg3QhG6/GlxJYimC2QrKatGA7
ocHu8d64ZxakZoCMo46BFlK6bSDSpBzEK114rHEdtFQdr0ip0Wm2J1X9MUrLzNWMHnWUog/cOCyF
ZwOXfOfxR9z6EO5kuoxuO9z/ZvGI68XluhTSY/UUHotw1E1of2P7NDnnForHYk2m7rXwI0huzGmW
CEyOccN0r3Vj3wl8lB21k18TZ1hFx3rzeDS3nnNtghqN1CpeknWzCYHonN20RENRLtMP05SsE3+J
5nz731tE6ATXJIovMyHX9fx1fpjqIZ9kxwrcYj6ZDJJJG9+w8tbsZJmorAfAeyO8tEfFO0nJBClW
YE9GRZ2fSFDYomJP8WoGTCZn8fh4eHTF8WfRLuzRpAVeUkxhHMIeJ5h686lWRGnXAdr6m2KZ5mYH
1EHoNmWO+CObwaEB/pgl6PfTwH2dohtQJBdxRiFBR8fL7MMXN8y0Tvgu1rzsqJYNUTbVuOu4T8/f
Cu05zddt8VUXv4yU6N+DcGhy3S4aPCe9xyVvSkO4jvOcJH66miqesXfunAXzh2HxESHRjkc3SrSg
3QiB9ceHpRbnb1R9k74Ln5IZaIT/5Z/qlFQLZdu7tSNCR5gRPu54AoyjgwG8QSje0IyqUZMAlKhG
+VFoDRQvrBbhfzEUSBrQbJpsNcbWur1bYKy4vMy3b6BNfi7oF4uQtXgerCQuOwZydo6Poo5EKH32
i3jB8Lg7YWLu4wfFDy5/GNqcUlwYquuqGSMxyY998ynLPTG8dW9hZ6X2+zcgO98hUGf6uVZQ58gB
OFmXjLvNrbuhwRp8yFBaxKqi1EB9wNhKfKjWvHws7WKT7xJXPqgHcRW5/kp3p4PxERz7s7IAsseq
TMNlaY7QpQ4dZ8GVfcrdFR0C5ClKn8cMrChdfQrLEHSFFsjN8cceGnrANz0ZIxoVO5Zk8M9N9Gqr
UbZnL7iY/KrwswExXD6KZuYCngk0V7POls0SjQ/rYRkufFd10OkHnnLxIO1jJ3fEpbhIFiwZ6dvD
cf4SVCTBvAV+N55ms+tLHiTYPmZBFbZy8SmLK1ybiMS7CreQ8mOjOD1I3hi+J2J49PDRvI8295nF
Cr0y18Mv1aIYyrBUjgoRv8FwCpXSrb+BJNDeI/kTC4Fzu9JINZBJIsVBniNDRfLaHD/qat2KnHp8
S578Dzkz24ioT8UWl7UpsnhGInezsYASQ6YI2lZAVua2p2trMV6LYz+JjaNo2G3nJuB/l82RcJLC
msa7lkBQMGuWYnT0Dqq7sq7aPDGO3bJbd6/ZqdyK7x46ZfRl/BQtajvYZH/kmmGWZZXaN/GY4MHK
g9Ux+PYOXP8NDS7SLLSgYsX9+Zeu3GSeyYvxUbskbSu/HmrMZFGhh+DV58BUXqqkPVY8cOCmMb6I
wQfeieCuyxZ9TBmrwn1z68FlG9IiP4/7aF6j79xegXdN4GK9Y6sA+C6tY9P3Fzv1+fF2uDPMKyvz
brkIBkLiFWk/9d4xJc7rvy6EUEOgrp56m3M8DyDxsd0Bsak9nfu915KCoBC/eDyM2wvMbEpDKFfA
1YXjmhpHmYDilusl78gfeFTgvwwnO3nvvAvHj0LTezX2LF00+gUCtKy4SYDaF8xLYN4Dm8r11Hkj
78utIvgnbumvw84a1gaov1epc2qX/K9qq+/yV8VSLMZI5y1MOaYKf4BkFlhpeFSor80qKNJOgRwE
p1R2cF+pTYhKSGDQl6A7UTosod07XgjKaVT+ETBntV1qw5WVbpR9FgYn6OkstJT06Md48lLCM3oT
blIPrBzSLNw8ARtE4KJyXjWPs3AClxWuDWio+513J3TPk7FhoXZvHQVMyDpMaPM7xsxjdT19VQ4t
Mb8OkhOe3fSF+qfiSfAavHI4DTahE/xRfg//DuoBFPC1RWrBBtHzgXP2k5PwlRWke4VmSY3nVNKx
XmlugiNliHJIuR9Kn/cxtNAnA1GOGiTepeVj97uJF5QNOnESOy0RcMScur1hIxF9/OvM1aHcDRSW
ehlJ+PngnO9qM7K0Xawu2zcrtRQOmSABGIFhcv7iq/1EjYgK9B34C/x6gsne/tU/J6IJ6MrB1puV
Z/4+QPD3sbmbjJ6yNq/hRbw1+G7SqnmAJdwvId4e6H1ke9PW2Mushod7tgxECrByiXheoeGrgtga
pVCLWKucAH7HocjyNbamvpx7w1gohdtpBGAFRsATAfSvQUvzBIMUT70f9yedC6KnNuprPMdqLKqd
WysIDSD6x0Mk3otwe7iePq6vNQDUMxnwh8Tk9SevPj9en1v/hgHc83CMIF270VqVlTFJIq6VT6B2
ERq8snJmqL8/tnGbEwLlfmmE8vI0neSy7Af59BZ/wg/CY+Akr9mL+tV9xq+Pbd3edH5sgSoaXSNY
GjqAZ0D3gGZvkk+NM8Qf8kfWEdypDekr9fZx7CrFQJJ43UOBBuVu4TCznlYvdeUaaLFoSb1JWJya
t1FqHvzfD6KWsFcmIRoTQT6VL+lo51AmimQwt4D4THIZY58j6/XWhimAh/CgPFcb6aqmVExtzUNK
8LTuzTcD/Xwfsj1BhSawQnMw3+vz5+f3SE4tYbVP3Zya86RfGJ535sUu90s1i5tAglTUc6wCFxl9
+i6LWp8GSOFcuTQCmudrI7ycTZo2iTCyLU6F+8tz44UBHJaxABG383gqb2tElDHq2ETxH5VZpLun
rlryqAk9aUfJJwvSrNDOS/x9t1M9i2PN4/2d8s9EAop2PcYkn4yJjzCR8Yt0Fk0ZPfDCQdtyW9RS
7cdDnP3uvzsLcAjXpoyiTIQIUeFklQe3e+EYtZXbdJGawTm0XfiEJgxt3Hjwe/GQlmYkWsF+TK0W
NEVEs2vsytRCt8vXNNoy8847rw41NpwCBtgn0XmCIhblj4XE9XjODZRTtQELxtrbNLb3BD9Z1GsW
e/O9Jbu0Rb9YREaelqriySd+MWwii3ztFbOy882wf7xeNC/R7P9XhiiXrNG9I3OhhlB9qs6O1JBm
zb/L+2xdW62lA7pbPQMoUhBuX/v/Pk+5tk35ZVcOErRYDPlUBba/9vZ7Mi24D2UxfUumHxCmwTsB
5WqslHOCENuP4wqTqpDJ4e1uaSwqNHszZvTO6XplhXLRtMjHtBw4+dSbkZvty61fErRdYEIls3sO
Vu1rzUgn7xwGVxapkxCo3ioD3bdy0hc52Qw2Y0/fDAhED7gLQpFKRllEoMESctwMQNLK4IcCoYFQ
vIIwijFlN0fMbEETAFaaQar493pXh0aSzldD7VS88d+aE0XYzFxNRidBDm7HVsBKkW88Aar20DnB
hQwFCshuzn9/EUaqMFfSUBL8MwiQhDPa1iE5hc0NQRstcvQKIAcFFODHzghYwfgmQM6WkeQBFIwK
sUZ3XQVS6HdTOvhnLXd1XHFL5Kx9+5sxoTfX2x8rqAmDcQz3WzqP9Dw/gBQJxqeUgSOFdoWW46YG
5mAh15OrarGVLITGXzw2e29W0eWFx0gUEUCzSC2jBExNAxF0/wyskDmpWzyYmQV06/JgIURfUjKR
x/Zu/H6mmkd3FwqfCMdQJbpexUaSgkoaxeA8rnjbX/muYPeMGvdtdXW2Ae+faeHAXk4/+6XcEBph
JwfnwJVXw2ZYq269kR0gMhmb+PZooyxRs+dJ5ajFshKcK4cDHxfYt1fltlrGZmGju+gQusIKmncs
WMBtAkSZpSYxhvBu208w26+CfbiUzWwvHN6jXenqDhOOfscvr2aTio1Z0E4cl6vBOd6dfQjNnSDh
7UTbcpmzZnOeravDmhoWFRNLkfe92MOwuKW+0Bww7P1WbGUl2Pwy2HKMxO6uI144ybzpL8JJn+pS
kGQYVrh7El6zz9xhjWfOLW6HAxpE7CxA8GjMaiYZiRLzUnDmzd5WV/5yWIL16wkFkMdb6jYfwLzh
iQzImvnKe+PvqPbnaqxW4Tm3J0c0JyuxwJi3Vq3YnUzJxGa2QgcdlMsXhuFb15hFf/Byhr4QvPXT
92yg8VXNA0b+x/3B3ownlORbW8hrFlP5nS19bYlaLXkQKj/pYKmxOncinlPYr5Jdr3PGuXkLnEMr
zeWQZre5cIugz0Nvmock4dq0++j2X45uKdvRCY7+O17EWMcoawqpU60YowkYddgbEak4U7NbtESh
lMpkF7hrCPRSQE+raOahcephksol+PujM+qZeFm3hJ3+JNjoxjzJx8duQTOd6UAqAQ/61xSVdOfh
pCVA20Tn0q42iVOaifXROSlJl1AoXPYFGffik/5UusoPZdd4HL5+o3mEJTPL+g51npKLtYxSnOpl
g+/oV4krYGc0G/2Ahy/eHO3M8W1/Ebq9077FbvIS7YyFZDZoQ9VcplPN3nkdCa4mhCYxDvRSR4aJ
DymsxqrJVJvcsXn9egfb/rZahI5ne3b0r7Fcc1MYBNRmALAIAQpqy8SpmHcKZPDOnQNgg7QJzGk9
eaZu8U/lpvlcmdGh2JavAosv4zawXtuldlCaZGhpgrLQ2f+UV8JaFPCQzDNc7Da0Xtugds1QBCEg
Vj+7Bs3g5JdqeafUYR0R83lDLxs6cECDrwCPjWz22n84MWzGGtpC50zZ1NF+VH57Iyt402x3P5vl
0gh1vBaeUFTtCCP8Ql55C37V/zzG104IZEW78Bb1oloKq8nWFqqTW7nTL1nlotvLAiTGZqblmRFT
EWXKU0aj8SUwyCdnFVS6g9SRODYfh4R5PeiZvLRA+UTSRlEZiVVy7tDDNxa7VM/MbrS5GHKtR6nJ
//2JCO1nkNTPng9Wd/qpKBK1CHJNcnyupcPQmg0HlJ3t90dOAl2YYCvAHngp7+atuKjAewiiLSgH
WzkaKYuNGoAFK3ceT8A9V8INAvrA+C680lGuVIlpi60oYoq9orVQX52sFGopdtxVn48t3ZYhsO9n
LhFczKALi31y7bX9pOu52hfpuf2ud8I6NTe+W34Jz9FW2DNM3XMcAF/RNoE3QfCOi9emijhqiiYs
0/OUTKNojrlf/JH7NuTMFj1Rf7SmyTUoITfTBs1T9dsoDqNqJr7Xb1WhydExzRkRLjo1l3zVitqW
C8b3zUOl3e7y+6ipCNVo9P2ySc9xvh6ycWOANCOY0L3Oh5aY/M5xJshKBtXa0pKegwEIjP7w+BPu
zpAKvmagg8E5S+sjKnzI9emUpOdCV1YG2G25Glya/9oGqJJnrT6IGeHySB1zRZq2PurA6VnnC+BV
I9E3jbwzGB58LzMCFY82Y4cQtBT6BQItGehlmdLsXFmdNVkC0lndVS0Z6HRjhZfupcqAdNy+iSH0
QvkQKk14bYaeBnUfyIRU5kBolJ3B9TpzgKL9fW9/FoultmclmHfWCaY0tJgBGYUDc/77i1RB0bqy
aLwc4C9zz6qv3p+5ix+nxmF4g5aNVZGdvbrtnwyuEt+UMaoOXNG2ZjCvLBH4TtXBrqwV8MmiFqDh
DEysZA4qagKLRk+FBGDkZIaBB0YdMNb29q1EwZUc4GAJD2YIUTQIsfG00S90rTvzhakDWBKg9Qu8
UofS/9Og4Rg4KOPYd24khic0+5GyhZp4ffbbwBwhMOVZEmcbEgAO5aZiMaT9uO/1Jsa3oYqFZ3KA
EPEAdr00/MSXicpV/Zkrl6UvOIX3q+URoqOjH6ALfFqOWW3HSklSzQm50PU6ALYg0piWhINMydtg
vDXcBniVPHFUxQ7SZRJ8t5AD1p90EInh/26rLVh0wg748qkgINNTx4bkhc2hosXjNa9442TwE27L
orZ47yvjczvYhX/SblHFv9TozehJDST84119e2Qq4If+gYpDBVSkYyuCaBN1gtKfU8AQSKZ2qs23
Ce/IUfhdyyX4sUX9d9dyLJrln9Oemm+UeCX0HKAchLoedVYLIbjOGl4HCnB49ZTBHXgn9908O475
kQ/3kgZy7BdjeAk55MsBKQzBLp6kX6orcqt0w58izYp03Yx2YJYqfFMRnoIaEE5XXsu6o6iWsB1D
cGsPB220Czvci4YDISBSVGTY5uqiC81Sejb+iIb1eEJpxoY5aBmAg2OPgywB5ScqacyUute8iuvP
fBwA2wvSIPkJLO61amryIpi2bVlADNrSDoqprhX/pGrbshqIFi30XRqQIGaBXKU5saKn+vKLKNce
KnmIx8Drz12YEcHpSycu97Fh1n5jFka6GFUonlt4Fck3qqsGn92LF5CK2yu8mTZvXGdBetDTl3DG
7RjYk2aJ6TYDHQlnCcAse8s4KeE55tisfasJWKf/zdsKkPWQZ4ZSB0S2Adiizp24j4thEof4rBDL
G+1xwM3VPo1E2bM4km+yJ8oS9eARi1ooF1kfnyOPU9wBcuNmNQ261Qug9HrsJTc3i9kUAFXoPEHh
BnvgOtqUnt4l5TRBoIxY2uh0JvAxILpk3ZFvzpvZjIJ4JuE4VcFDf22m1tsoAfQaZgyA6ZEhtaao
N6xT7admfOVgMIPQgWWaxajA/HZtRjDEItXEOj/X1cAtM1/OQSjLh168EEo1V8x81NDGkzRytZiS
tq3MRE5C3ezjMa5IV/IAPXFTqBdmBmmo0cy8EQpxHlSaAPoqwjpaRG3b+buQ44KADOjWEYgkeeKp
LCQDrgnFoc5M1bFOSNFCOMbkg7hHlK08AwWpQO0/E4OLPKedskAyp4zrPsIcfPUmX40ai6Py9hjG
ZEiAo6JOBeAaGrqvJ4OXq6xPDSE5D07jljvJqheBE+KJLtp9ystkIC3Dl24TGMoitcpq13ZT5yPr
b5xisw2lVdqboYsAN0GwgrO8IxNYfJPxzkclGn1nFjoQcdDPxu1YxYUEJBTuGbvG6WsHsGJouLVO
3dlN9iKv698BuhiQBz/eNrcFOhhGFzMaGWQcG+Cmu55codC9UQjT9FzbGpFX28BU3cYez4wgPh8+
lENfmaFmNNGCMW0gRHZuzfT5/fTNQpIxx0GdfrUB9gS/gAFvoa0bstlJdkTMf49lpKaLOot4rZuK
op7HYZckQpjRyS4AIMNkLMs9f7hcFuqEUcLJq40UywIQjIMhOY5PZFcnvqmtIvJv2bGghw4vwF0H
D3/AnUAT/toLuorXq1CazVm93bjin9oi3UtF1Nffjwd2kx1Rhih3C4YpGvsiTM9voJ9Z+ySyU4fh
arevLLMNXNoQpFFYh1dfDwY5Eh53xhw2nCdMm7uJN6cDsy57d4UurIjXViK9LNFOBisoOwjEEZZo
7QS05Pm5ML8Zl9F7kwbswMwaDYYfvElcmxoEPU6E0M/OXEDe8gHk75FPlsvHK3PnAEV1D70tPB5M
DaTt10byypBKWWpxkyLeh/SUuR3hm4VZM/g2727USzvzvF7c2FqkvhyXwc7b5BFjS/xzk5DVSWd1
gN+btEs7lEvniTRIRgg73kE0a1N9woOKzXC1mzwQnnZpg/JmSHu2baE22XntKQQNXb8HFs3jbVWI
MkHFNa7WUBJoa0xX4ooL3uRs7kMyT6yn13k26Ph8OZJ5Ni9WhZ8aSQkFjCRy1ZVTbeb+RFerjnJG
TsEzq3h67zS4tEY5tCB0gjHWGBTaED7jkJjfjIWZJ/7BcGjppwTFQrVScXNvXNmKVoxfv5cfXK47
3QZUZFCjhCxgdlZX0A5XbJXsKnP5ezQlUr4+3pYsB6BLolql+l0VlNl5NJFwklnQpLTSjYAmGWZd
cM78H00btTdBNt51eVfN64JEwBEjEjuhw1kMb2NsTbpoE/XqwFUTnK2xhhO03heVGVosOZpbAOD1
zqFrI3kyjP0YY+LK78iR3T/G2kU/pmLHp3EprkVcrV4eLxVrWFSO00ec4hcjDFrh8U+6WS1ZQ2Js
G5qrOPcS3pN4GHiTTWEpfyUm60WBZYEKA31Rcu3EY2Pq2/XkDASXbdbeZ5wz9GEWyP6UxAoWvwcx
R7mo7BWu6IRxYt7NAf5GGLTOXcezEXxaolZ3syePZrcBQ/bv3lktdZNzfz9edUYwuOHqqfxJTisJ
m8YKzMg4bOxnnic9kV/rgGQmq72FcX7e3hSk2hd4bg5tjqVAgcMsPlMrWRUmawrvJTiXU0gFA1/0
Bc8vfoLBLPGhm5UzWcqyWoNWvTHNxGTM45yW/ffgg/ad6yXza13OK2nePjH5kNaRpVqb5/iJtYke
n9no570203hl1Dcj5g9lQ9mtIWe+ZAzkcRSVaSkfiEgPYljB93BRbU76Plibtqmzeu6ZjjDv5Ysj
OyvqpufA/HHmvwmpnck0QfhIWEfd44igyVRE6DJJyEYVaVRv4plTN4EAfgrM0JRJ95nhfqp9txtu
kdmsC919uzNWEZUqNAFQwTT2q8FHdQLR266sbU0gl84I1/cD0V8L1PylStjzfJ5kZ+GUHzmzWUl4
qGUR6LOGQU2fUCp9xYP+AVn1B0rxzlLaP/Y2lgEqleLVIUTVBAbSiSQkI/pX9PzYwn9xtH8mioZj
GC36ZMYRJra9bqnmtLOlzF6ZIwujPM/FbQD4a2cOEBcODd5/5FVZnKFGwL9Elv70nNiMvclYc5W6
5MyCSjK0G2dvNgiH1rbBXhVbhpH/krL9HQgVOaOiU8ZKixBiHH2RAv/MkXhRW9EuWbK25/zBj+aM
CppJX6VS2uBqGG3WoJt2dIl05vu0zcwlqyp2P3D+HRUVOIWy6fpICfGqt3oLiXpiDOUW9fOTr/39
fWrHZ0YdClWLtRHqlUYE0RIUIuy4Hd5uSOpUxE6Afjoe4z+hqQ1ERHbFCAj3HV1C8Xim3wOSl4oI
otIpRdDOj4nQ7xpcgWhLgI1AHGayzrrZA26W7cISFRbQ5tkmhYI3WfFP6ZsVSjoBMaz1sC3MJSPZ
vlc+nZ9j/xkVFSG0NEvSsMOoRrS9gP9582nayXL1/SIhSxEZvn/34vXXGM1VgNpYj3IwjAVucDJL
53EouhvsLn6dihB6aeQeAkR2fvmYAnJMv06Pf/9ueEApdOZamIvv1LKUQAWD+gHprzVYVrocn6OU
ILN6bGT+kZu1vzBCrUdRlFUhDMhz9AUO0sUzej7+fxYkKvmtOLQgBT5S7OBtItBOQfM6v2Skh3cX
+u8oaIFhsJ7+b9Z7XBwYHnt3lS9+mgrS4hgCx1ljgsSXfqFAi0BeMtaZZUG6Pmn+h7TvWm4cWbb9
oYMIeBCvBUPQylGUeUFILQnee3z9XdC9dwssYbPidL/0xETPMJFV6SrNyrzO9QhTrTBl6K2rrQf3
/h9ZoMyyiy439MiAQHzbGp1pMZ/Qy7ZqdkiUNQY4Wjf4GkQVCDv375lx25n8vjQYfDBklS53xXoJ
lCkZVIa753f9DRHmxz8pA21yfZ2rhUYEAf80OtF6n9nl+jqFRbc1OyhKp4ehTjIFJaRTvPEeeSyD
Y/itZW8/I0Dp8yrLuSKe3kny+lya0m7lTzYDK2cZWs1ghDatmtyNYVRALYojluqeUoP1Ml+4bLQb
KdhOhKYnHh2Fl1qRFC4eFLWUIWzByxwremySeiyJWjquCyoTm7MoL8csuY4/UNq0JPtdIBvsrkCp
ZmCF9ws6fkFn+vsZHSEr0p6fuMH7fzMd2MCS3YULUdDchBZ6IOaoAt1FH8kS1iyqSoaXuC3GaGft
C8aVL+WwLkhQhwWAfsCscCDhvjZWd77J7eoxt3hTOBvRh08Y2r7g/i6oUUem55kw1rmanZ7dg80X
hgzoDKwTMMrP6yrJokOpZCmuujquJjroMce67KPhHlkPLxYNSivhQzhFbXFyg6Gu3TtkGk30zpek
OF3nZcEPzs+MzjRHtdZp0UQHwMkka5nJhIWsiCKgy3dqDEU7Hb0uV687QeBGnFVw7qyKrLA4m0iI
F9nqv5TIuiBFHZnLdQBuE0FKwRSshkeL7WOhOSTAtwbCP7ESPos39MPZt4ebKWgVSk0UTpwpRLc5
ozWwmvyL4V6Wrc2MCBUxirLXN00PIhEJN7vBGo/IkzwyYiEmFSpiGZRa13weVApLXh+iXWF4j8LX
4/DEIMQ6Mipu6fMxQpvE95E1b4KjPljp69d1ef7dbQX0F3Re8xjUBNA5dhVc2s2sE7qy0+Tpiewe
omO+GbbJ0V2fXDM4BAe0Quxf+vOwz0z0QVjXaX//NhUaX9CmPJCHdmUe2/6QzPCN+KM0A7PCBhez
9NeJ5clOA4D3ApP8ZbdtTbSCY4VMKxm8NRgAC+lfsmQCCQl2GNOQv5KtZhVbyY4zsipJclgdxG2E
lXufRUTKkCTvpYTlLCR87vapZ3qu03iJIR3iBDsjHf7NXa2xNE9+WkWG37+h6zAoT/W4blMsL9nU
Kmk9Rl10wfkC1ULBbCXGFtDzQ8XsbZoC+7sU8PoVzHw3KuQxMBmRCosEpQuthqetpHdTTlw0bHX/
9sAavFiKSi+4oBRB4kR1EGs+PWUleS4s0ZA8kio4xzvWbO+StbogRelCg6WNK7UEN5UVbvLYeAYM
YmkUsTHVXbRNwvCNC3b+ghylFrovAi4/Abkd/4lWKOHluugvmZCL36dEX17JcT2iY/Q03qDKr6Gj
yzdS4pwzR7y/TmohMLqgRMUUBToXJE8ApWEtGodqvfrj/BsBKoyQI6UMJXWciki88a7elgwGFqzg
BQNU+NALVZamIVQFqeGNbJUxeXO+GNfN0pXpG2bOqegCsWsiCHKAmTt7aKxBclj5pusXga7BSxpY
jluqmQYazdchW8tmfnYZnfjXTwq43JcUImmsVy6Pm3AfM9KeOp0YmWkwfCyLDUrn3ULFYuECbOxa
JOofu/8tGNmEmvEfw/hrAicWql4qeFRTMnIISGjeY50naxKDxQKl3ADQT72+GpD34VGUjE2sKmZM
9S28FS64oNTb5VK1E+LJfARb9AnbIqvtnGFAVLrq1EdBJbouKHA7fnuYqibA0OrtR89kzb5e1w2V
p/SbR45+rDTcSFGQFTE8dCIUDtO+T9JPxQIXJ0ZpeZ5pihTVuJNnvK1EeHnNKPbaecsIqa7bdZUG
msEIWialMpg5bWrCeoQwTooOcSHVsh7G+HG+Ne2RJJ/BoS6YyWTGSX1LxsxWZUkiV50Pe9gZkv06
zVWqJLgNWc9dhjH5LrnPyLiy5ituBgFTiG3zD8ZHZjGM7iIF7PwC3IeM7Qy/3jrqCvgIrQQl0dBN
lY1EuSPdByMKWuqtxlzGDxXKtFepNAaeLkJRHI2YVewUyD7Y2J9rAik7Iy6K2+2aR1NxhsAiOqpr
p8YofvP0Zb3xN1tWHnXR9Px8DS0iiMUDiePBc0Sy18J8QX8141QXhXBGgXICmZhlXuGCQl0T3eBu
dx3U9brHX7RuMxKUC8AwZJ6KKUiccW0qqGQuuU6BxQQV7YUoDnFyDRmPS9MOyGrvqyQ3GKLBkL/v
SspMwuPGL8SuAxGF+C2p8PLQb2yMxWSn68yw6FDOQG5WVVDUOK7BeC1HW8dQhGEpj9eJsE6MCvPK
fhVUKm7ltCv3NnoTzfJcMtJTLNmlHEHQdn2UdSCh3djtLnRYlo0lVhOLs/uoVC3Tiwr3gUFjbDIG
qvDD9TNiEaBMgZ6OqGvD/p/Gh2flvrGZfdWLpvlHMb4f2zMO5LD3o2TCpgfo/kYnz9GxJyhrxlvP
vs4J4yq+BwVnhJpewkAvB0Lpn4zcQNODD4aOfy/G/eWQZ7xQSl5xTaM2Am67sGpTsHlDQV0Jq/tQ
aA4wU9qWhnZnleThg9UMz5BkepefIvvNNAM5HaJgViF52nZE+bh+fgyVpMHBsT4pH/ICNMJNZ63O
f4S1th4//82+fFfAZ5fUrxo9TzUQ6QwlA+yWKRgv5fEfiVB6L7nFEAN2BXpfnGHAjskGQ1cGqz1n
qao896L0tCEcbD20k8CZvb7GOGxrbOpT8RzZ8vtOdljkfqMtTK+AmfBRpiCs3LZrKwjfc7sXVCvY
H06YQryNekwX91vpbBh9b4JPIbK+MD36l5mN2QdQpiJsvFgBEMAkhAfP8bbyw4o8aObqb15sP2To
0q3c9l3qT876mV/vhu8mFUwSZu/XpX05TzMjQ8UEo6+leeHi9nq4BvTBfby5Rrpm6NRS9WJ+ad+R
2EzeeRiLQfNxZugl7SxsLnKxixNIpgDlEQ8hyWE9WNgxTM6oQCFwAw3DcThAs05JFpI35NEC28HW
k388QvnSOfldWAxygCPEqzR5DNZPb6mh3bIyagzbR9fkYp5ztURQvlt+e+JtWou//0dGKIOBcco+
UXqQOCSObYcfaWUb8fN1IotsYJBx6qzBQmh6hBdL3Yu+zFaIFIDm/JIBPE51gr8xfDMalIbmUaBy
QgwaWHqEvfGGsJWfhx0ribroKH6o/PLohaKgYK1OsVv4It2hD39q9tUYvCy/5mdkKAVVV0Cf0BC/
nczB8G91gp3dRNjWR+f6vXx3tPxy6jM6lFPHyoaVV2egE+VrbFF9dcmEOkYMCxiam+2xOu3CDWev
thXR8CLKAdSLiWrGE3w5lTv7CEpnM2CFqnkwMStmO+8Om4PUB/iQJ59w68Rk+ZJlEzEjR2nu6LsY
eB0gKLuDiGlZU2inJhlxzWJrMfib0aHC/CDJuiSrtOlph8oEeW5Nbzt+fV2/QYZm0Vtcy6SNA48H
EYyhFeed2BG8jDCMcp3KZAOuiQkd6fe67wK8GS05ABoiHXbQ/FWsPzusic+ZrxjSxB+KdhJElcgm
hps//o0DyjoEYo3xpg6/32MW5Jgy2xomRblyQrTjxhD4MEQKTui7TGu/e1awMd5Ci4WGsDTZAJiH
/5hSuvHK70RkxTgwMvU1iMbNSND1i01vzP5/hmTR3rvtVTdzPXCUEAA/Gw3x784NhoS5G/8235T8
ukVVGGM72un6TTEsLD37zq26dCpDT69w/YG7aU/AC7BV32SI9CJ7ABubev3QZE6fI+bPSthXHUan
Ode7aPMYmUwrvmgBZjQo6zp0QcR1HWjs1HW657eC2ZNBMt7+7p25wvwu8CoBHUWjHwA2Kwo87CDH
XZ3jEwCXzx4JgJkC13T9chbfmTNClE1T26SpCj6cCGlY5ILpQFab8bKAz0hQ8QiWOI9CPEZTG5KA
6HSwKuOzN+DLTZ+wssyLsjajRdm1vu4HLNfCubWRcQSqH14QgamzYoZljzMjQxk3fVyNuRaCzPNo
jvtb9abZ32WMNN/yuWFhJ6b4Ic1YV3BpQat2HLAIIp1aHVo7e+veEJcalTlkRLZFkylyUwTyy+D9
kNMm2Z8Z7CrEnjCOzzM8Zkd7OAOlkNyOhvssWAwPt3x6M0pULFToqd6GCijxWIZ945syyUkChljC
sCjbMzqUtmLbasNJ2Bp5MrF6gYOf4xg1/kVONHRoYOvINKJOF/mbTm6jLikhbkCTVI0p7pjSzexO
9iV/PSdEHVnqur2auPWkptExwKqstjTr/XtPClP8A4mo9sWpNv7mouZUqQPkudqVxwEHKJHxOcG7
sgbIfIucEIvQ9EO07M0JUQFjL7RcPyRNdtKQF4xfZKMi9ykZrfKYbxkpwkW1mtOiosU45L20LnBn
tY0IbrCESavsysxhLVhLK5bM0ZwWZV2VoYEQqri2dkLLdTDJkZmA6zev23CBJR3T389UV6skHTu9
QSZHvXNCHQau6Q02VUDkW6O2sH7MgxlkwsKxyFLGFj2yglbr1WSgRrvcAOTQlN9kC73LtRUf+1fh
rLJX2y8p9fxIKdMbxWhfjoBnCE0YM9KcB0uzNVt/7t58w0OhTFsZvGIlt8xRI6bgUPY4aKV+pZRg
t8QpY4DNyHeAkAF2bL5mglFMQvjfFeLXZhUpiVUxlifBscUJOX1vC3vVSBSLDA8s6VkKan5OFGBL
l9KDZ3bI1RiTgZDGH6LlkT+d2Wzc3R1DSqffucYTZU26Lu9qNQYdoBC9J5Zvf9ZWehSxRIIZU7NY
ouyJPka512UgNdoyyv9YMITCdoquR2ZwM/3SNaYoa6Jwssj7BS5KW4VE6Vpbkj4H+U5H8THlzRJx
dWmqrdPVa715K/L2fw1bjTwqNqXK3zhqADemhDLWgqD0q2FqutRQE5LgTK0cL/7UuH57y2r3Hzrf
nnBmYhBxK5zXfNOpXjtbsNL1X/SPAjYTCFkAUF9hwIlihVvJXB1r/SSHmH2c7ow7KG/s9YVLcohl
rxpq9byIsTDKgnidzlUesG6BVsAbdgrpuFXWj5H9cf3EFu3FnA7FjyJUg99qoAMc/T/YsUuCzWDr
awHFZ89k9fp/XwAtiDNq9AX1gSwnrghq2CZM3vvdn/G8ZaElfVdNrhGhTMXodmXhT2apw266hEh/
8Jwz1YEAy8i8uR9NG6/XW28jy1b/FTpbfcPa1rJYppizSRmROODFpOXxBWO7VbLd4+7OOzaEJ8du
g7BrxZD6JQ83p0bZEXdsIo0bQU0B6gASGc1z/XZdSpb0ak6Bsh+9PPQQUjgV7w29da1vaJvrBH4v
W4aFmFOgYhBNHPhaqcBDaYoTqM1opugD14iyScjzwbsLjJh09q3smf2jZb5tU+OLZSWXnubzT6Di
k4bT9NFTppALeAMRErki+WJhu7NoUMGIFiTY5TKFWs15k1u19eaZLDYW85pzPijLUVRpPayUb3HQ
sPb0hC5iyzVbdJs88jv99vrFsRiizIcf80KWTOZDurEnMr0xoPBxncb0G1f0mU5+117mVkMNP4lE
kPgmkwSr27BbgRFhMGScrmWLwygGfQAqHcQO4M6jbxy//o0Ryiykcl+tOA6HZQYIdklkjEaEjilW
X+GiPQBe5EoFdKGs0E9yPcyFLGv57PQq2eMmupWd62wIi0f1Q4B+hOcctjgHxQg+Ut+y1a1q9ACB
CImYkRJe/ZiWBnNd2mRifgnBjCZl1EMp9kKtgN8FIryRERXD2lN0q5qtwdtGcfOvPFJ3JRZZXkYJ
DhHxu2xwWIooPsZ2ZKin1njzLW7DTwOu7ZohhcseEuD6oggdliRa2NsulwC2KSDtsG7N8KUyfJ5k
p23YM+sfS+EnoG3/Q4k6UU6GMRokUFJESHxtK+TQZ+a4bkTmOBGLFHWYnaZmveCLk4eyQzM67LeA
0GdXYaef+S0jPxxRjhBwvsEqkXBnVeQgXYylzzKR/wiW0Y02Sz5YtCiXiIA2zcMYLI12C8Tx0Aek
nGRUN3cBRlRYOaLFmvb8rij3WHVKmgBJE6M+QGCSrGSvl0gE1OvpVYKWwV3moFxm+Ovrir5oeGcS
QnlEoLL2Gd+CqrRaV9U5b25X9Vp55ONHvrETnlyntlh9RLoS+76AuYzkOHWkUa7xHB9JeKXcbGy0
23WHfY/usb+p2M7JUGeJFXg5oA3l6W2uk0Ymwi5/Vd9Zejxpz29Z/GGGOruoBnS84IEZ9PQVxH+e
hkH3LtHOQDe8fm7Lt/RDiYopGr7mxkrHo4e3EuszJvvpCcmKMZmXMwUCs6dVqeeNV0yXY8b7Q2oC
YR+eXrJYarXsu36YoeMJV5M51QeZ9Na0e7Oxqsdiwz/0bx0JjdJsGOnr6auv3BJdP+NirJzIXGjx
85iS/JijuzNlYkx92+xfVGQsLwfa6bRfejKPs7MTOICP+gUkboLSE+znwDTOTWBEjuT4tnhCZ/6m
vY8tlyWEi5Ixo0tZeLQ/yGoeg26JisZr8Xhb3N5dl73F85tRoAx7ji7GUKlAYeceMHxowK4zbojF
A2XTB2y7R7kMFLB1JXG8Y+8CHu6mqxyv+5vpXaTIf+6JMkBKWnpDwYMWBvhM4Z4n6fqONW04WZdL
WQCIt4wZcQE7r7RfE3ey7NVxpsvNydyw3Oz0edd++vK6r1/s7xDv8jOpi1XGZvC9UWqAqFLZyaGz
DVbBlXUQ1MV2gIDuPBkH8X5/y+pLZf02dZFqXydqo+G3E4O5J2zhfXV5NLT/8HSuAZh2c5LM+8oE
XI+19+B8Hz4eztfvYGFm4JIS5UNyWEKunY4oIhugFndkB4PxoJrENh7u0/Xu1YS+WaaF0UOL0RH4
XYi+JkyUV3ExURmVLQTgYL92j8HjykqMT4BPH8z25t43se59YzjBg2U05oNzTEzX8Gx983H9BFj3
SDkdbI0N+bbER9j3yI0y/OZvV3N5upSradrVwA8r/HhPPllavpBWm//4rym7VaMolecpzekcWdwx
WefvMQGGe/hocqwNatfVnh63+5cDx77LS08lCu5YKuJ04LeMq2R9JaXuBVe5blBAlv/5lyfKM+/a
jo2ku5OpAnY0q7HzugCqNGzjwPFJ0A34aoUQwsiKL+QpL2WEUu80SupAn2QE6Pf3lW6J2eNdfF/b
SCmb+499A9zQYbeXzrViaAf/3e9JuA9ZUPzidKX/XdF/zdV1gjtoq0nHsMzakEiErYv2fsprVyR1
Cvv5cSBrx/r6R3GgNHvQtLTleBxsTwzGT0ssUaMUu8/R+Bmp+G08yqKCRHfZemvd7Adyb5h3Ddk7
b8bHQ7Mz1uaE7baVQrNgxbGMT6Dy3Nd18ve6pdWFnHyH5jMBD3wB4xwj+Nm9NgQV7tC0D+6mJCKx
PrEF4Do17Nm7LhDfpm1GrhP1UetiiGVBNqZONr3JvUfkI0LJtHI4siltjBUmJCuILJvR8YAGGWXD
WRvf3m0GpLdFj0jvN8rxuU6NRtydeoD6Y1tuYh0UwnuksLzcckanWT9X65sVb0l/1DsB293WMlb4
rvW9hH16xF+RAMsn+20BZAuyOgj3QAUhno+21HjTxKS+Vb8EdFFuAL+A/2A0g12PTZ1Y/bWO909f
UogS/epYmsJDlZrhbetihcd9us9rKztrdmbU+Fzuz+pNCb87IsKUdGvJxm7Rysj2LpJLyVrAvo/D
bTbhpX0e+E1tr3P7UycKJlw3qJgZ/LawDh2IBpHTm2GDmjZSGso7b427/qYg7cPNyvINJLKxiUw1
fDO3wxV53hQEC6bhzTKjv0EPr83VZGMra0iqnhh4jhqADZbI237tAAviXlsHlqVZyEgf9Dtvl6co
Y9yttokFaM/OzlE6j98VbNAbyWD2gqF/ajtxI9dESVDxPd76ZtaTjRpMfVPqDgm6uxrrNTvX/FAw
nbEiRWfs3/j3ZL19KnbHwlTON2JrteQB69NSMwHek7ThzDt3mz9qJyUnQFwFpDGWBlkcQuM1AIcF
1DXUY9uZg8Nbm2b7mL0nlaGsfdNYNcCNCWztCN9n1YaWA8kLc21o0YCMYJlANCJ7526s3HnoiARM
3PTrozPFG+fjsXtSJEL8raluh83qHgMXW3TLOqT8VDuy3qoQ/pEj9cEgKSIPQ4bp+oMVTSdNInaJ
1RXhp2bom/CIVpcbYj2UJLYKMzKB9NVix/FTa7TY47SNzK9GAAyUU5LNVjoY490xsHki3JePPizg
CYEv7qM9Hjf4n+2O5D0ODZmrFt9iegZO31E/jgo6g4wVfhQnwRnPvpm+j2sb6Owp/lWwdgmxsWvp
iUOx/8O1svcOENcxmnNl0plBbumxdXSejPhTXt9ku2NjgFMASmgoCa8D7Ec55Wv9VhB2MWnM6PET
Xm6A5O/dPcBj88MHBkWJnJMP3hFJ5YyavV3H24zc6x9eSvyvwByeXftRu8XK6vyxQc11m2Hk2ISi
8aS3kK93iLTebrjUdD1IpW81RnpAwXttKB9vkQH0WOl+gv3ZNmZVGcSJCY72DzKh3OYY12S4qXax
VUaEOBurAEi8bmJm2rPEWw7xTnSTE2cwXJzNF2wV8EhJvXv8eE5uzond3/mH8M1Me3t0eChDEx+2
Kvi/btCW3KwCICNZkyUZQ760+VT9UOO4wG3RgyvZUP2evAbHqSEjNuuErG5Ue4KB1ze4qm2Avm+G
O2LSp2IqYaykMpb1FvCRQmIIu+B0sgPg6Tc2eodus02OyFm61WFG0wPjBfHNG+XcL3inoi418UM+
XYF2MZDXkw4Ug8BwCbKUzvVDXmjuwQTC7JAnhzhzGjzvaRgH59rTsxlYB6DeSMfiGcqiYJ2vxq5x
/c6uXZKj3mDeqo5HtcSd5jl5ehHOIdkJNhSAxdZC/Ae2JKxUkURJBUTdJVti3vpi63rdSSeo9qe8
DQuJUfrsFr3uIfCwilsmgtxCBWDi7YcmdZRRETaJtwJNILunPtwgdrsE9lfH4I0Volyydv36Wb9F
fXIvZWLY5ohQzHvGV/5O/1zGPtRF+14llFjnNgXgOoks5agAuL8jGYOMyKJDxeKAIMu4KgadZxuA
aoQcbjjj9XDyLLg64mDZ0nln8eTh7LDwFRckbJYPUr9rbTPF8aKqEJLp9YJiFuv1woqE6QEobdXn
HTc9X8671rZ98xSijyQlTycEIPY9cayNst6efWIAKv5jMLaeyWqX+e4BpyzQBX9UMO7KYlzUPfh7
Ns3D/cfNjVOQF4SW9i4jiYUmStuGnGfGrt25JlZNAf/NI+aI4qjxtb7rDevB2sq7B7gGchuY919w
1pvtp/N55OGhniRyOPgIwZyVdV2ivydJr3w3XYfj9LYCYAOiYMG+cc3D5mB2+NRXW3EqPBswrJbY
Etljg2F2w6rgM7Tp+z0wE4lwFLCMekr7JIbFEjf5dynuQqG+n4OzH1c7P+2L6TFhnjxy2EwnvTas
9xNaYnyCMC01G9P8CPAWHJDTmaI1xTQQWqkETydGbvcbxv/aIV/aoP+RcjXmIhEfg70L5ub5/sm7
kzfP64O5KYzVbU0sZ22QB/wTkzNoK1AtCx9orJ0HLNkETIbDklaGMtIVKM7XVmo7XToQFVmueOKF
5lVH+l/CslSMTPxyJf7gJXWCpbl4sJQCwqDueeVgTJQzqx3rlpes2ZwWZY8VH31lgLRrYTUDq3X+
uORhusvrKrIUXGBV9Q9HlG0e3CCJelUBwpNxiO7fEyN+wzQDEwF+AQIA3nBGh7LNeryqMl0BHQ0P
vs56ld5LrAQB2m0K4HIOLfnYckqsx6/Svs4g6xSpFGhThajwxt+nyFveqwbf86B1hNUUxyKzuowx
/FAfxiAHe2bsEikh7p8EQhFDA6+zs5jpwaAOdoiK+veWv0tCiq9FmduvEKMdBAxvwR+UDocXp4/m
oBKviMT07M7RNvHnhLBQMJR9qaIwp07pupBL+RAUE/Xm/r7apNbHdfYWU65zApTQD3FVCpUEAkJi
J4OZaZboGi/ehq8s/Ty4Jq6Otbjov9AEPqQmagJ2nVN3x49uxA06lPqgA55I3YZIjNfWaBnp419x
90OJ8qMctrU2UgjuTPccjmZl4vEamY3D48I4RmZyMQU0zfr9P7Zo5wcI8bRsA7CVmwrpsHNSIO6G
x6QSIPw1oBIRBnNLTmlO77Jy9T+R3I9eIoC5+GV0lOPaEFGI9bfew3U6S08xWJIfvuinmOtXrhzg
OYRESubIptTanJXv0Eoh7hIs6IoPLuIKvOu3IWro6rHQCMuoLIX3F99A6YGP7S+VP13kgIRRZNXO
ai9YD8X7Px8qpQ9uyHGYTsclDtihg/kRrNKxH1fHv5jkn8zzz6FSbiAUxUJvh2+GJhS7BEALnY3t
WmsmR5M2/XahP5QoRxCoK3mIe3A07QvVAZ3VYjwd03PHaXrORawUIk8RYKCSSZkloJQrSHmu1HVh
0nMb0JW3qsmtPVAUbq8L6LIr+GGQMieh7Kec7+Hpl2BmJFrHwFx+C5jdROIkYtfOkbIljbTSsXIJ
NybfdcioYuevAQBhFBhzBLa64doBoEbXLaznNj5wG++mclj9fIyrpBsvYq5KRFeGbx2M6rFpgBmj
ermp+lbrfv2vzxT4tqosigi8AHJLXV3SDXmZcWC2tZ8rgISVmDx4YPnW5fzHjAp1c2qjj6OHbeCn
s058I+pJD8RWj1SmiCaZ2Aps72F4Z1JduMgL3qiLlJNYkhMZYtna3zEl3qqChVykvWVu3li4sBmp
X7M+lSsGXjHpXkJ4zMYqlmg+sFpwJRYRyg8Iqlp4HkAeMVyh79KXFHmy2pGt4k6/H+/i1TTCjH43
I0egkjlf5Z3o7GG9U7J9RI7UNDGCagK9xuQdndlkvxSFXhwA7TuyZEjT6YZx1vzKKAwdvTzv7v72
M9895egAJKozEG4zuKiiXRfhJZ+hCGgG1WUMz2D9O0U7VXgvCkPYhcHALKC737/lzPDwe8KdsgoX
RCjHlHRhh35QECms5Kgf5Zvm0duqm2KtWMFdhJneySceU8vZ9UiFfzVoyPpK7zik0MmAQQtW8mLp
eXHxPZT/0iOlLyoN31PaB9HiZbLurfZYo0GLNV7OPF/KhSWcljdqBVKmO9VhImAgPz7oL6wX04J5
v+CI8l88+m1jxQeZw7u3vV1BZDqiWtdlZVGFZqJCmTuxKfhCHkAjv3X3pSXbd3jDM0J5Fh+UsYtU
IfT4GtnXQ3gbWH+4dYkn2N/43IvToowbxnjEsOTBSWFVVmY1Fpqw4d4T9kLlpTB+TopuaI89oVfg
eLsTZpSJtpN2Hkpux8yuH/MDi6+lpMcFMcrI6SN6oWUOpyfcCM88DMlho6H6KZg2hg1f5e1w8Lax
qcKemC/NxkjfFCczOGNvSTKBaXOJUWy2/kFCHQpFMMu1j1unfbkuRUvpr4uPpC2O34p5PJ3Iqsew
wlMgofiFWWets7PW8dV1I5FMMoNyDcz4ULgJBjIqhj8aJW/EieWGKB6hcX7IrdA3w3Fb5ndVsebz
B8ZnTp9xxWZplM0KcZJqXaPswBvuVnnydv135XNt8TsABDshMXBA7x8FAFEC+8wgvqxqqiZhyELG
9hrqIntVHZTMx0UORvf2jFplR2oUzFMz2HaHeIX63mjkI7GCk3wDz9XgbyPS7XQzNxlfMlH6dQzY
AasizFmJv9Zl8iIneRw2SyIwDlskygWUwVG9/Sw2t70TYJTpBbW3h5DIO0zBmayhpmVL/VP84SlL
nUqlq/stnlVSY0SfWDyabKCkDwwuF63OjAplpL0oV4XUw3HzRvnBGdELsvIsXNxlTzAjQpnoGJBQ
4ioEEUQSZxVDOgFeg92JJ3fXr2whGzKvl9Fo1g1f8KWcgw4wh+/FBwkvQOc6hWWjNmOFstJjmayS
ehJPOLX25vMldjKTEVszj4uy0ZKC0d4yBY0BmzMEJ9+12+rDCNesPQiLqvbDy/d3zLLWnt+iZvYt
YZDufsPdq3aLHNX1E1s2eoomySoSZDJytFCzGZVA5oO0yaMOaVNgi7hnPTKkHXpFEFav7NgxXqb3
mIjuLBlZAuVcrj8YIr4cZM6+gJJx2Y+9epT87vTcpwRQgt623enoXJjG6kLC79LD6ggcSmxeTtfM
18SiMZ0Rp2R/0CWZ6yMQ7xsMaW9S4u4t0loWw2gvtbWi/1lTFRmLT3VdppgMQr+RfKXsoGMyOhXa
AHcKMA2jT7GL7RA48rYgymjWT01IqhO2CO7yAmaLDwEWqT5FD/jTyVldY4vWZfZRFPMo9WijGreI
m7CzKY4M+fQIwP/q6bqILSvMSpAw4CLIkvC9i2YmYtg1kwYxFoichu2IStKL8cgsNEzH98sZrOAG
eF7FtAG96tzFUoTed/uJk/RZfd3Jd/GNuunv+4Sk2NX7esdqpF3KJygYiZdwncgDyRp1oRnm1xXO
jbtT8BWdp72zU2Y5MPb2058jqjge0Q7C3Yi+mwd/nYeEcaSTj6f5Bago6hArUVUkiYp4h4zP+pBP
OpjSAfMV5SmygFm557G8tV8/sCaVhckIXCNHmdUgE/JgFRUd4GawG6I42j0g/F10XxncWmHBoX3X
+n5RE7FXQdE0qAuN3eOlZVekK8hLafZ2eKoTw9MMFdRixzL2Ly8jgsHshcdE9AfjWJfESJxRpqKb
2h3dLGir7v/C4qOjaj9lNrAC90O0RVIgw8dwiUsaOCdIhZzeILkZ14BV3yUHaR8TJSa8XbOM/JKV
g6jqkqZNUqNS4tJG4xiXABBHN9uKSFgHWKRGJd8lOXYY82/9ylY53cConaED6yk7uvFLwjmD9hb6
ImnzbSagvTFtW6JmjuBjmJ9nfODCrJ+CFuufD6QErBKzQMonbYIqaXa09Yh3+HQBmfHiGbwTF2zY
z6VgZE6R8uJqmLbSysPJS0C+K7ZxBatcSVMXIuc+q+rmOB50FIR8o0WMDzwKJqrtUvwqwibyuqrq
iqpRH+AHnKQNIT5AAV7l/l7HUEFvHDlmHnfZUv0QWk153pn5XXXlMNaTjJ2B7I6hqOeIyJZupw8C
sMu3MiTBPL6Ju9xoUhJu9dv6wMpxLVXhcL3/4ZV+NUit2EZ8gU/YTXjm7ab7LA75U7ob18nmDVOk
WG/vWKHlhGv3yEokLYVRoqyqmK4UNPEXIO4Yu2Ic5wOe1MWUNUOvH7OfZWE4HOI7o0HdpbyK0YOX
gcahvk0jY8qlbBG4rB+RlyRooeFMVspjWWN+SNLlKlco8m7oxg6FaGWX4BU2NctatwBs9w+cKWyK
d2bhb9HpzEhS1tF1o3xwQzhZc1prVt1hYzcwxzBqDKlhg8EsUlMkLElVVFmXV9SZ8mPcYkuJDJe+
sQPeSE3AH6k33b5+DbcDI7mz+JpDrvz/E6NdjtskwE+pQOysIdfyf0i7ruW4dWX7RawCmPnKMEkc
JUuyrBeWLEtMYM78+rso33M9A/EOyj7btZ9UNU0AjUaH1atRG6YY3ySDmIiJPMHVrPmpKG4X9Zil
4KqVh4dg2/4CgVR0LRv7ptjgX+VFKMeNj9p2Rtpx6ASVlrUSJ6bn/lkl99pYHZv0IYPodmPYN4ns
ta0NnAS7a4HJACpc5CSten6nApczPjE9WV5lKeaVLDmmhCLFCAMHmjVbAnTxX15uTV8G+immIeuc
K5siJpsyS1scQFCZAE61xBCj8ya7u8gT4wpWA004CqqMGAz/a5x2KqkuSWCggVUZFQCBzU7qZ5vU
6XyjZ5iBbPddYbVumRkgIe2DKq7sltW0xiBEs9O9oJPbD0Uy6NvlbVAWsV9cJ7TcmsuUZEv+hPyd
bDiZU6mgQzo+MIRsqkO750k+MMUeu8G2omJjglOGvRAQsFJ01pj3yfzWpXal3DGUiNiz9moxYNq1
6iejd3Juy9N3pO68pj4WykcmVw4DLFP+mZZ2SgAMt9Pc0evt1OxB1WDogor8quEGQQ68bHBCWfxa
Ci0hxqAk4wNGDib6e/8tL0BL+pp+Ux4v79r6Yf6RxBfmKoOGtSxDUrK3QP+NTozw5zQeUszCwum9
xNE2QVZr2AvErhRYNVTn/rPAz3bEk8NavLUQ5GQjWh0pMHao0ynOoRVm+tc8nWVsMqAaFuazGpxv
lYzKTCTUkB9iDDKdr5tbUS7sM9rgte5UAncZTEUqUrTPjA9GAbyqFNj65E1enaMdJD7M/mjZ/T6/
KVVHe5ajPYu2QYm+Fgxnie1u3IGerXFkxSUKRosOR4J8WgJtnZ2p3JvhVjpgCGSvXzPT7cqdJQyl
1nxj2ESFKCoFokrjjaIykDQr8ZDWbvZx7CVH35eYt+I55Xt/FLt9a1p9Ko4ziXOuDrWkDosNXiK3
40MOSjDD+77URUzv4xuSpsIkx5oGnMrkcjxToI0NkOoD5qYjj3gDNrAC8130fQbyDj91Cxe+304T
UfKsOp6nYrkQOS+7LJ5niC3AZQ0+iBtQKMAU2eoA7151F8+I7AYAGqur4qp2k2PhocopSC+tWcQl
6QIMmG5gfDinm4XWBZnZkAVe8JO5hjc7r2wr6rdYzWGdSOFzdXmCIC6slAFXubJ/3kg2SigORvW1
dvst9ZMroxK1WKw6gKciOT+iaGUGiigsbPLU9/nB3by4va+64W2/VXfpW+QJrNWaP3Yqj7sno5QT
IDkh71hivlJcOu/zdYpB3yjILPHZL1H6cy0W18DkRCkuJsFg7nPfoZXSMpt6uGRqHzA3MhChjnHL
HGkGfePlta3ryB9RXHg8TAGRaWci5b1VnhvNrgzXQJOWBDJfeTOrAmmrz40GikPVAHm0CQjN+crC
Vo+DSMXKXLi2zX1xCFw8L/f6VSLEB65v4h9RnO3v+kmiQwK3aMK0zXE/VXbgAl2AElruuc03aQ/Q
gEhR1gLb0+VxN45U8xgD4LwEtsTprkPvrXNnQCdyYfleXXSAf3hORPFBUF0NjSIpEMUy6EXrUDVy
me5Q4LDmQ9q5Zc489mvMjkURO13ntt4wPyfmbA/gIMsPinq0BncIkCE8xM1eC0OoslN3m6BzrJfO
emDFVaB7PXtro+emPFrRrxkEJvluSjcROMZCr0DkVQeaP6g3pLlOxl3ABONMV2NLIC0NaliaqoAl
6FxbkDg2TQYW5ofnqxeiOwUQnZ5zZ7kfJdrnXCFI6dPr4Pf0VB53fAFRiqZXghHc3BNQkBa4R55Q
2nP39/t7w7n1vv8wJtvRHLY7tFvwk2B0cniDXoRfl+/kp9P15TuA/QDMTlY0Q+W+o0gx7jY3h+nh
+Rk5ixkEquD1m3eAKoxoG7F923tNgCbot99Kp9x+YLI4apFXd5e/gnutwfAuqyAiBXkJ0XVNNjij
ByQ0m9JBS/zSgP/bOzgJZ34yRsXOstmRZ8u5LI9T6P+VBzoWimEJCqSeH/bUjGYbYsaAb6WPIJbd
JMnBRA6qMwXr4uzCbzkKdtfE5FdTU3kTFDdBaE5W4kvqRyTBswLCtZUlgSlYlQL6dUs3UVgimnq+
mlBNh7Zv89QvGnbUunew2W3C+f3ylnHOze+lnAhZPuLEi56qrKq6uUx9Fe2+U/VB0LKt3s6Zmw+1
wHIv33uikl9EcU+SJGXV2IxYD6iFMcK0I4VAAPcQfRHAHUvepHGHkQ+prw/KdwoWPFC6eGOt7g0E
XhFR92YwenFi1PblPVxVu5M95GxMMBbWGOZYWNgEv1ojtbV4/DXr0tVMlEqg4nwC5PciNSgdMQyE
6ryO12AIMkJMNvb71lOjOzI6RL/Ns43Z3+Thq0mRh5iPhhHZpX4MyXOYoTlNGpyRiWYGr6rnyYdw
HpRWWvKgDviQMk4cKj/KemqX8/by1q7qDGpShm4gJocVP1dPKy2LIeyhnjTEABeMdIqYLtCa1dM7
EcGd3jT3ky710Jqwia5rXXONutlEhvora3TB4a1u2YkozigHVaEO/bKauPkgJajDovfS8C7v2LoM
TQXfNMCllI/GtVKlAxna1K9J7pjSe22ie15U9xYJ4c6eWW1WdrhvvjnfSUFqk/7YT4Zgt1ZNE0q+
/1kJ93oM2YS5dRaEyBkG9ZbbUnoAS6kz94VThD/+ZddQiTRRA5VRUzrXM5n0U9jWUIIly1TVj6Wh
2nUq0LTVXTNlDbVNhMoYt3MupI+zoY/KLvWNJhjsHKzqO3Msgk1bpqKagUjU8vcTsz4UjNKgwN4F
+VPeYTZZdYepTwK7t3o5TVD+mEgdAtDPCZlqYB8CZUj9pjYeh9l8B2OPQAf4OO23uUP2ihCNGsTi
hyxlRqSrWTOlfmaEnZ1G/TVVs6s8Y27Ydps4a29bXFO5T45oXXCq3tPzMPaaOHJTJfQHPRA4lKsb
e/I93BnKNO2DSB+XNU92Mdw12nuZPl1WxhWLpBG0jxMTEDGwvnFGr857rLODnuRdtxuJmWx1uUTm
l8F1HIgoUuTz2ssWn4njDGApW0UfjjjGrBw2eQ1zMfykM3k0yfA9r0E2zPYpOoZQ3lOyzMtLoNWo
4JhXHEUN42aISbBgIGmUc3WVRgD786mHq5PUNmkyW5M6AANnL5IRaoD1Yfz7d+VMIHeMqR6Ryarn
1G9lBdzNlYE0QJCbAikrFuxMCndBGoy7UHOM0vGn4sNMwOZCte2gh3aZepc1hg+Kf5/hyQZy9gt+
Rpe0Bc5w6u4j/a6MMepCOcLf125T3BUV4+LrY4uZAF0vMAL/j2gF+BwFpGWWyZ2dSphJ0kbBo6Z/
S/E6h+XGiG2SblMae6Y2YYRwcDTBk6PL1/AABeJX7iO2GCVgWVEU4Dk4lz8HjmPKUzn15z5z0xZh
K8YhsfvL27viWGpEMTRUQQ0d2sm922bJTIWaXeLHHxmGFt4F6hVQ2TabfRneXqa/XxbHN539Ps0/
8j47sk+sd9UUYU36PvGjbDPk+8hPd9Fdx9xuuEGRxGbgxBlfGvlhAjqHFl6ovtfNL6rdBMzJNTdc
WGc8eiNtQQHzX34Z9/DLlkbbVMNO6MyeZVv5EWzxlMW7yLe+lQ8hMtJb846C7NqyyVLvsLXII+Q2
DzJnB2zaD2t/+YNWniBg/KD4KqhEEOJz3zMaSWv1AAL4pfox6i+FKTiK1Rus4j/MAAbGjweeSUkH
5YtI4mNS9VU0PMW9LYPHR/vArI+by0v57Pzk4qMFr2gaOm6Rihf13AiWckhbOUa0TFHsk74PmUvV
J7kFTVPdwPQ+YJiay1TDN4sQXESbfLyJtE1Vd64E91/XX0ZRwXPVKiO6RQeJqlNV4z4oxodGo4UP
6sjB6rd6Ce4ucJxvQvmly+8Zu6oM1CZMNy+3sfoou2X3Mqu7iCWgpWKCe7560JpJTZyEZVnaclAn
V8IgUTqD2TXxR71wNO2HFQse3dU7fiKAewXnWqG5NUKTguapM6ftUI17xTxo1Vutmj9G5YmBQPvy
ia/arhORnFmhCfSg7CEyZ49qfAgBxI6Z4l4WwleRfxsTFK9kwwJHjPzpYZ3sHGxmQZPMhJQyKTzW
zrqXYjrjBvN98NZabbsJ4ny2QzKmbowug21P417wEK5u7lJDUJAyAeacu6aZPlRDFEkwoOWr8h1a
5CFuzUkKzNDsmMbd5SWv6i3ukYWC3VJYk891pSdKEGYBVjyp2g2slTtOk90MO63PD+ntSFphgwZ+
8MvNPRHIXZSAFFGtjMgH9e0xnBFAUJH6r24gap2KZiq6iTzm+ZLSuKRaasapr0ipnbDXrHNo4+Q/
9dQLclAaaCLffl0ggFVLMg0gV+5dBY8BAiUFd9/QIthx1U/G2VMT5oWZ5CSaqxIvUkPn8sHxQJLf
uorwCJlaLBTc1+fLrFrka5MwSv2oHZhbZTR2jLHU3Q7Vmm3WoRQKrPPsSszY1pqV7GRjqu8nK4wF
+rp2M1E5oZoFclQ8L5x7qORWG6cdvgOUeHi2HPn75YXyw2s+F3oqYPmAk0sZKtJAxwLnqW8VN3sN
vWFLn7OdsYneWtDUPBROAhCLD068e81RFFAgptfJHsiB5ob95bDHL9/C+Y4GYQ1LInwLXBp9Swvi
UeWj14ZNVt/V3QsN/IgJjO2q03i6fu6gx7mX8gAklf5xYnb5fJxrd0JVBWRqiOdgFoCjFhVU114Q
ijo+Qm/kkoAcON/yIbBadSQMOYvUsKPqQ9Z/XD5UHuf7vxv5RwJ3SYtaUvR02cjOiYDxRcEEM4F8
JUZParyzPGXXBHY8xYJXRCBWIdxVbSfS1WaTIhHX24mav8qDh1birv+RF/1+bG9kZofjU5g/hqyx
Z4JeXF1gcNePU9YtJN0tmAy+G06tGjwxSGP4elu+p31e2sZENyxBF1o73jCDbdGqrUWxI4W7JpQP
ci7vBJu/PCG8Dabw00xFwQnIPEh3SthYohEYOXkaPeVJZusJbOMsOZku72Q0mRF5tMHX7nSJtBnV
f7GXp+I57WI9wQaYeAI0C1jgoHQqrQLwmUbqgoIhtasYieBlXzVSJyvm1I0miVaN5fKodq95jJ5N
JOJCIpqfu/YQgJsc5HKyaaiUdx/ivC3IRIPED2dwqBIgFiOvHp6V8IUUfqZVG0WtBTmWVZdFIbin
yF8uE68585um6OSNGgKLZDRwEZ7b0XLT5DnOUOrNMbu3PgbDfJf1g+D9WTMRChx9VYcaYWAkJ9dA
C2MFnmGkglPdNkd4taJwdbGlvJaqBnj8CSgbUKPi7mo/0KlJJRih0joqAPJl8VM3oiYXfly+Dov9
vCSHd7giuY2kEMl5TJByWRvEjsIUOM5yh2cFLyziiVTUE73mdp2ujXO72rmsiVkihzqnG7N6Gn+Z
xUvnyvVgs775h5OCe6AYaF40kTbi9jGsMbRnSGqY2uJDCsCPq71c3sC1y4W4B/9MBBxgtTl/Laxx
rCVjRhp9/pY0R2kM3bhtBJb7s8D+5ZQsFKVNGE2ClZwLAdFmGFoMyYs2buVdHJiTO8VF62KOtOQ0
kkJ30xBK3pjHALf1rAMhUUudWqs0Wzbr8oX16V1qmW4RBoETGcPiLU21Nxa16QSNlDkWCxXBzq9t
DJwi+IT4akC+uI1J0YiVxESCa9SOTtrsTdPWe12wM6tCgDZH4Qd3RPsEDJ24RxJq+X2cVsyfY7vM
EOq+qO3t5QNeu+t4sHAHZQKfgIcPxl2A4nkUM58h40/7j7wQsXSt3QdE8bAkAB9ARXkfp2lKNSJY
BHJFjoTYI2tCp9GPMNedjFrZIDCbq5t2Io/TJjVH/GoiJeSH8l2dqZu+GBxhbnptUfD84eugLKMi
+X+uspHWa7lsNMxPZPQUpTApdPY0MnoWqTddkezURsS0uXZSpyI5W6b1UlMkfc38MnxFntolZiHQ
6VX/5VQEp9QWYVpbBwPzu6o3tmi2k52YRGi8rqpwmyOyc+qinbclMYqDFJdIvihQlywCzrdqLbQZ
/r1unn6Ocr7JbGZSZ2hYcYRoLzXRAi5CMKy96hivSxdWv+VhX3Tp5IJp5qBWRtEyvy3u8PwELk2O
ul/4kuYEgrkga2oJlxBD5C306qAB4lxUq5sBy/qS+Vp/Jct3tItsWXq8vGFrz6oBmDNqB2irpxb3
cKfoDa0DupxfYTl9jslPyr6jaJsX3bHVfcOjAziLgWIFb/26GpR0fa4yH1fEmcd5q5KXRHuJcu0Q
RIVbT4YXpaLgf1U98UyQpU6zzPjjlgeQD4i5qMF8GSOmyaDdFfngxAytsMrD0M+eMn3PjNQxEtRJ
o8ENrEoUPK35ExhDBbwLwicLPbjnh4hnqA/oHCzrjmZ7KRfZ+pwnTjuah8nIPQmc+ZePdMXQ6Bgk
RxfwoqzLJmfNZnUoCnnMUJGV0LHIrozS7dWbacY8RfYSi577lfXpWBiuBGZg6vpnn/fJfQjyrooG
hnONZF9Ov+fjW/1aFtezqLS3JsdYAFFgmUAr7yfTx4mcNE8NlIF15g/5lRr4qa7dTE3zqIGMX5fp
6+UtXEunwLFQwR6qonSKjtDzU0ut2DT6RVpjZCD+6Gnplg0YNtI6sVDeBkLPyvrDwIzWwYAp3SGR
OmxTVkvbyx+ycj2BHlZ1BYxEi5vDnWVV0prQLst8qa6cvnybO9eEN9qJugJXbie4NVAJUDBsGwUp
TktbWqT5OJaZX6tIcg6t3Zj7aq9YDp1tVX3PQbJ1eWGrx/lHIB/3DkWTVxFdBFZuXHiosM/fSXug
zLssZ602oENrlunexlIi5d5A3PWgrwPsYJPscgxD+ABXj+q2kWMCP3wfItXwfd6OH5jaoDk7Bs5m
gbe0eoIn8rkHskzibIw1yE90xA7km1TGLrV6u01mwZau3XvMWsStV7FilNXOdVYJ6YBBLxrzi8CT
SLJJE3TSaHq0GQprlycVyMQsWXRRlgeVc8R1PIImcn2A24F9+lyovHDomUGb+QbwvtdjQ37QQAd4
wgoiyx5YUTpmmWabgJnadRfO5VY2x/xxTPPItZJh9jCBFcH35TNfeTd1VJHAdkAANFQ+L/eJqVCH
IJfNIM38POyzzZyxzokjGCSjl0VwnjU1hpP6afwA5eBRVnVa1glIZZlvzO96PR16chhcBHPbXhIB
U9bwa3hDVAzNQ3865htymlxSJaZ9nGc+revhuo+MwAsIocAeRqEHzoB4V+SF6cVABDgTHYD5wCvh
jUNXemyoG48OeQ8oBBmuxhlzIEhTFYKNX90NHRbawvAHBXWTc2VolTwj01RnqL4WxTYtSmWr5ZG1
SQudebOmxrdqEOT7y6e9dsEA9FzwdAbsNZ96aNpYmVugMf3ZAOjbUG6n6bnWSWGTQLS+RZl5Zcdb
DjYNRZVVlGzP10dZHIdDDmUv64Om37FCdIVX1mIQlCqWgYUomvK9B7mCYQtziCMutfs+vkdH00Ax
o0Y0VHrlnMBLDJeSIPNoQAvO19HGIRIpdMI5RXhPTbQ4zbY2SvYkt/tqfLt8PiubZgBMR+BiqsBT
E05taZ5ZoR5R3Mb8JmmPWS6aZbsmABTfCKxh3WFpl009ue5jk6eMJlhNU5SmlyoUs2qa1theXsba
0YCsBp0oS8yLKsu5lBSN+1ofQMoLkHQW2sgSm4k6NNbO5VQGtxI9Lxfex2UlQAshxZV6GbrkgQMQ
gftXLOTCvPN/i+Eu6gQ1nlgHQR1KBso4O3R8RALz783BmRTuQSJNP2VBASlStx3LQx3aqrmfCycu
BIUY0b5x3ksg65U0qBA0TNuZOMpH+TJMri66nauKBiiLhryKjrTE8vcTReunSlG03MRAaBWV+hpB
oocqmizYtTVF02ABFB3VegVlgXMpTTZ2Bcr1hU+a4NUKboPI2AypuQtZKVDpFS0ALAfZVIQJioGR
1+eSWqWOFYwnwPmUlXFVqw34+CI128VqqHh/fXuAQICIBfWPvBQXl1e1OYJu18p8U0Kjb/VYZh9K
gyaKWpB8XAv4UOxdCMItDJEBsOp8TVqWl0Zaypm/5B3vJfWp08Fg74PV0x6kK9OZFWdob6XWvby+
tcQ72kUUGG/MU8YaOSsXjcHiXSiZT4p2N0Wpp/b3Vj5cDaAw0cfwWGg1MlhXhi4JJK+oC4CxiIw0
mD/0hcvnCw47K0AJC0q5RLitqthh8WPEeDb58fIKV+WAFgedqkj0y3z8VUq1PlYUJxhWaBkd7aI5
dPUxF+Hx1nRSxhZi/g/aXr48TWEDaHbZxbnP5I9qOFrjC40E1mJdBDAOlgoOIzQCnO9YN8NfJUaW
+6P0khsvEXBhA7u7vFsrpsKULQSQ6DZYUFacGkbZaEaJXnwuQ0MZscn+5ThOBHAWvCjJWOtJlfu1
dQTCe57RAFofhdWQtVNfKli4UwChYIz6+V6VIS3zRClzv6JHYHYVw0WEFogM0ZoU5BBUFK2AGwAY
7VxKTqa+Bs9p7tP+CgMlbTX92YfPcfF8+VBWxSDNixw8ssrAip2LkSaZ1FXX5T7Qw9vMa8BwWsmt
Y1UCC863zi3lbFP7I+jTWJw8FJORprVU9NCwzrIVs/UgcMPS+A5OY9NfLXFPPFQ20x4SBq7MOdR9
s7EOMwg1+3diPfz1sgHn+XSPgWOCI3a+bG2m5dRGqJzl+Yva/wj0e0m/jbW/f0zOpHCPfVh2Q0Fz
FLKZNRwsT0vBUlqKGmbXzKyFcBMd88CsojeXe0fQWSbHhorqFRAXxWRgkCT2siJgJGUHDfQlMYYV
KrmAEGLFYECoaS6WD6gonhAiyUpaJWAS8mOyjUCPl0i3tBU8XCu6udDHIUtBNcyF5afhoFyLKa3d
hBYvdXL7AYSqRbFJ0XAVoNf5sj4sas5FMWeiuNtm1YCnVyZETeSoJ/1VjMmCNdkj5+VI+XvU5LuQ
epdFLip2SeSy+pMLESg5acYW2H9zfKzcvLgyDN1uwDtIJ9GEZtHqOG2P6hkMrQZElZoXPE1VcZvo
V3n3Uuu3VfojsErBbq6lCi0kmFHphGaAGY97gHEpgnqiAMTPzV1CZLuWInDxVt6sKu4URbYa20Ph
yAYChqwy/75EcCacuw+IUTMqlzhLOf8YZGpT5U7vfl0+vDWf6kyIen56RhtpkWkuK0T+LHH1V4k6
BpjZiG1GtkXsSQLZ4bbSDIEdXX6X15rTneUUFUFyOA05Fkf7wu3Lzg31SrB/i1W6JIJTzKmdg5AE
wEs0kTNsAUDUwUrW7EUFftFKOKU0qA6cWEhTfzhsRoE7s/7by7xEDE5EipN71dBB2RSBhV1Cjlb2
RY/H2luGw/+/n+cZqopG72mwVNrZfnpUt9l7drAc9g0IlpvaOxSSM3nWfiGKv6x0glVZnOORZF1T
DioyiVJbN9dNGDReQCUhweSS6fh6/n9Wx13ezGpYzTKsDjhxUEYvs2ILR8UAW9G0szWztOB3NYpa
FNIUnAaAxKKlYaohM3pEwUe6ikCq3Lgo/yP7Itg6kSjuJUaZRsnrDqIGjCBWrMEJI9OlNdLO8nPT
7tPuPp9EmTGRTE4JJTLVdVNBZoFadj1sAGqz62TTTN0ut6468m5J+39QkD8byuewQjmSYJRVrJJu
03aLRt3Lv7+WbgUMGo4GApGFQJbbxqgsmiAP0J1jKI7l35dX6UHyjJ/FtrHfFNBq3ZOdimm2l6Wu
uRqnQrl9NPNB6noDQms39O5FfJxrzzCm8iJ1qQJtiD7oc0Mux4icJdUC2FD+QYsjIWSnZ48Ifljy
91UPxFd/JHGbFxgRpVECrItRuUU82j8r2FY121zerVWtO5HC7RYCrB5PQ7A8TBgWPZTOqF3NzVWY
Pso5pmjVC85ClNT6apiQy1z8e8R3iEU1bmW5HMYm6N9RGQTgYUPpcDfURKQGK07FIgW5WSJ/4mw4
86dPDPxujDGUx0bdZtIm6Z1K0bZyT+0mfJtAq5aP8VX/FGiCe/XVEYVkpNE/k6mAsHN7Cv9a78wc
2JueYsyajIqJkriRAHAjEMLzp+hNGcOfBrJBlY8DY0vo2iiPgSoQs9IDe7YYvvjHxpiwWQawh1Vk
V4TPSVciuEy9FLDSuv0uV48UWRNr9KeHJNv2uQH8Ay13k1QK2r9WtQYZPdTkCXqtvvTBSbWi1xkW
rGfXCoqP2vx4+SoIBPCNb0pm1WXFCuA4QPkU5C+JqO9zJfTCXi7kIAvEcymLnxuP1FS6rDawl3IE
nqdG25TNbU6OfX6bTJgGnx/YSOxwEvGkLffp/IWG2AV3jrQ7Xk7eDE+atXggI8QyDyFY/UuWbrM4
81piukLs4uou6kh4ADKyXD/u2o0JzdN+XIRFhm1ItwimBT7tVwOP5SzFFzSqIaT85C47iYSSQJOj
OYKENNLhQWNSBfogi0KUghCJWRZ6IgYJNMA8FzEZIFYLYUKTHyet+6fFLMhVE0RnSEGeS0lq9Ed3
wYwaUtYsLd1op5RCgXu70mQNijyonLZkNwH94EKchKHsqZIUS7lWMxtND1aDsPE66baq/KI1ihMG
rRNNKfhJwNksSnuumpBT8dxOpgAex0GGi2ViepphXGf6NzmOHZMcJYZBf70rlaBL6V7MRPNaudoZ
IIvMwCFm60JKj6/PN3aCImOPDJa+EBSdbzcms5pBpuIGqtuqfgvjGu3k7wk6y8Wb/tUvPhfFvXJj
yDQpqbDqpM63AQjIw+spTjfFMDlZ7BZmZtPByd/+3oadro+zMGWgt/00ZWxJzBrqY9GL3u7lB3hb
AlwEuhzg/eAN51ZV1aQgZAY6kBCcoOFV8X0YPobqTt+Oj5IkuB1rlkuRZdh7MGqCh4VbDptJmasT
pMVhH21oCfaNYJImCG7Svd4ZDGStaNA3DOZe3keBYB5bY9RKroFiHDdmqXfswsFl9G3Utlr6LQIK
9LKwRf+/7OmfVfIm06zlMtFTCBviX2Z2DCbB76+5Cie7yMPJEwYgaZMt/khh2pr6GGqhjeFwNs0F
zuS6oZEB1FtSfTqAUOfXywB7jUHGnvkTsohD+5GF7XUZHZu3QjrIypukbGUl8AgYCHvlAEb6y/u4
emjK4u0hdawia3QufUHtZV0Hi62glzXcI5lC7xu3darh/bKgVStyIohbZp9IaplqQHzW43uvOrqf
5F6DISRoQf/vBC0rPnmDkmwau7nFipIf0SaaMEchRhOKIExbe+gAxkDaFIVMULYt6nkiRK6MpFRK
rGbMXtDGHjfHPPq4vI5VDUTRcoHU4wHiaRrMIhpLK5Ph8WMqWuZQR+TirJ7IiQBuDT3AMukoQ0C5
p6AAD53YIQL/87M95ss1PZHBPdUSMdhYKJBRHHT7UbXTA4Dah1vLK3fvtc2cACOzGq92fuWIbh3H
dJ6VTeV9qDtJ8CWrB3byIZyekzlhiTLhQxRtn7TXZNiQ6tvlA+NZUaEMeL1OZHAqDuqrOmkKyKh9
Gf3LV9VV+hq9KR8NRoV6IJze9I5W2+W99M3cVW4noCPghzt+Ec8pfpeaUUZniO88YwO9d2Y7O4CU
ICud+Uq1Jdtwig0Qc6GdPJVejSm6sVu7GOy2odv8dX6Sf2Y/qUf3Mv5yeWdWjQwgOAsNACAMPBdA
l6VK0kkKjPWr4mqAPPp0p++NePffieE2QE9IKIOVFk4uO2SYnjd81KCKyXdK9Quo2n+xACdr4p7Z
eazNOViA5doY2m2AEUdI5SqC8syq1mIYKDjsVQ18SpzWqoHFJLODECN6RNuerUtPTd1vLm/bSqId
ensihdNbmqFtO5GBVjdwNnHndsFOUf1B+9EbLyi9Vq3pgBYvBWw1EhWFVo2cRUw0LAJgDaqBczuq
FEEeSwGOLKbduA1nRbUns6YuzeoqtytTEQGAV5pvsViU4BENf763nNVTzbAd4txEbK7Oboex5z0G
YYE7VVOOQ4mBp1Xh1HD2tbs0RPEmBYpCFWjO6m04+QLOJlKQpIVShy8gzqB9r1Pcx3zLDgBvGInI
GVzf3z+r5RTI0qMBkUQAkzSDoyR6H9NvUgAOkOTpsg6tubgg+sCAKHTzImLib4OhAdvXJpmvPUeY
VmS4jfE9j6dbLbyR29aTK2lzWeBKQz5mMuJVBHQcuB50tp1rzihr4EliEQAoVq0emkHJ7FZpEy/u
+wF0YmkGfih93iDEj/fdVEQemvekndU23c2QlopDC0z6GdpAeiis4DU3sg7lcmSstWoCTwP6Su0c
xA5en3XoL8o785BGtQqM0mgdTRpbV4CxhvvLa1o7rIW6GyVm8P9/YYpkYSE1gJAyXzKbDbKxdtnG
TktSrzb/nskEu6dqyDcgJkGUK5/vXo9BkqkOtldfw+Mk116YV7ZEBGe0mrtZkJFLl48CRkhOK5am
wKCJYFjGt+4FvfXFFgXKER4mOGUbgalc3bw/snheqaJNVNAw41YhMZ9XB604aHRPNFFqby1CBUQW
PhniOTStc0si6qwb4YKrn0M5cOZhCt3S7H+o+Rw7VjG8JmnHNrRmjqpmIKTsJ++yjqymaE8+4Ms6
y75FXwhQ5qWLNA76Xx5kx/re/wx7Wxrc/l8yOqA2MjF0FHXmL3PfZLNSi5BgvRlmSxbOtNEs0YpW
txQYavCxoK0WRb9zXYxVvWyqQYKNql0wus1XbbZh6jFS7szvKYYq/Li8g2tu7wLZ/o847rVLRhYD
zw2TiCL9r5o90qDfhnLp6Vnitq3AKVvUgfd/0eWGnh4wsuhfSA7Gti1ry8BpKZIz5xvpjTXjdWLu
NTO5AUr1+1hogku3ujy0yaLeBmwTvNHz3ZwCo+qbqM/8NGvdsLrSO7SXoQUE1b8oFbxka+6JCsAR
Wo1Az0E+k1gnUVDdpfJEU2Dgi6reVFLpkcI6FBiU8g8ndiKGUxAMbVTNLOkWMegQKqJtD54TIItc
OZgP8Wy2Anmrd2xBLC1Ng2Di5ic4kigA16eBLiG5eBrbXQICyzqvd2oIvDomSuTFFsWrqHpuG1Ug
es03OJXM+QYyi1BC1YvM70O30RjmsLlaOG7bRjpA7RxruLu8tf9D2pXtRo7r0C8y4H15lWzXXtkq
6SQvRtLpeN93f/09zp07XaX4ljA90wN0AwFCSyIpijw8XDpBcJjJqA4jIJK/khNnJyglQiSXKlon
pPou00OahYcw51EgL6nkuRAm5NIHEbMqPKhJYqyDXCJRlNs9KOfjVZvyMH2LC8L1qaJXD50GbLeK
pFe52gYaEL96qtJOGjM6CaC/NDSRt6xFUbr+xQ2BFbD0b8ZUS0bb9VBLpcMwA2ka7Vw0NzIA+xyb
nhWc9SJoY5g7EPESQKH20qZzZdSnsfCA8jULIrSD3QZPIijI4sL55+oApcdaoAvwWsqlIMwPAP2+
gqaJMd7mINQVN+GfLOVMAqMLTZs15qgAKB3Uhzx2uoqm3ibjZe+XzOh8HfPRnal1FIsYpiZhHaHm
ClNs9929qJLy0fQyx2y70/VdWzyeszXNPz+TFoARvjVmQDuegoMzhQoaJVuDDoURuKqBB9V1cQuL
gx5IMt7TaKMBiP5SnB71WhapuFPqYCDjtO31d5Bcys02K49pzHEQC2tD0h/4TWD3kLpmSZisvM2L
vp0dUrke6z36wQPdox1visaCLaGSg9sf+Movb3S5phjtD34GVNleRDe0ZtKy3WoCz2AX/NCFEGbj
UFwYNGXuBogzp63o2B1AtZ2VoFzhePElQaizYQjjTN8HTpLL1SijNo1WDHtF5TDwVUcYXnUhIa3+
CrQxRxuWDgggWwC+UdwDYJpRdVkeUyHC7JY57vViJ8q3IHicOk7cy5PCbJ1RaLFUT5CSSlsNY6tF
Ipd3ES/YXAC/zHUSNHViSBg2j62UtEIJrpQqzvapjKKucjJNZKxaFbe+ke+tWt0r9acAwJmIWrav
mp+xqK4wXgsljUDaKRmvCLCUGQGXDPAWIBeaSRfky4NssrHJVDQwoh7lBENATBMwUqE6SLmPoWm3
akIVy267Z9/CJO1E+nXd0L/oZBi/D/HA5QIHjH5sjXGWqtCMg18D0J3F4arwtn2/KYVdFQgo+XV3
uHVcvx6Rn6lpNbQi1bLHXiwxPeAw6CBV2GnCL89w23jVt8cMmN5e2nbKrwxJDUHehfIqbTYmj+dn
gSIHdA4z2ACdkSIwxcyWVakotMFUA7pv2EmI2onurxOMmUODT0AxNkkjhT86gjRRQ+gIvqoTSR4e
4/4gDZiMNhkrPFdv+pr34p336tteYgIuOANUDVRRs1c9c9LioHd48wKkLci57wwIkleFWjacsvGC
5Zsi8vVoZVfmRo/552dS/EGtAqsIAUhLtiKIjZU3vJcs45ZXAl/oL0dDARJn8ztm5t9mBLWSV6ta
BbYF6yHot13w08heMhDj5EpEE9Gu+mk31P6N9RZVv5r0VxB2D61cEdx9hhiv0ZrOeQosOIi5EIKW
ZICH0NbFfE8PVTAAJZ/5+GPaJO1nO8mrKTLu+4LnxpdEgeER/bAomWHCGeNdOy+cvHKeZZCGsW0G
GxmjPDEenFoZDzWxLAkPGzTs4Ei/kVapU2iqBWD/z4216stjoT+PPODTUtUAjJ2/hTDBHUq4Qta3
JWD+smknnkWF5F0wM6r52tEYPupVpCGbMHauqTQPgVfbgbdulM71kQ/GcQIJJuybfw6kw6T1uasV
pa25bYU5zkgw9aqYAAicqmfJc8N+qxcvA699bcEmL6QwNpmJhdagRxAtAatizVHI+QsZezfRDo4Y
dp43DZqAS0vUpK6eGg8Q26beohE03WrWrjJ3n9dd9ELcAjeH7m88EtGdy+avR9ArobYPAjrUAc2p
IMByEe/+D2TgOrRQWzKBtGaCcr0C0h/zapAjl0/atE99dAHz2gmWNH3uLv2fDOamGcUk9coKMpDc
BWBSpVHswtbBfmnZ11ezdObzZCmQ9eFywPiOy3OBo+gKPQAYNMyPagj+cZ/HvrMQH2Me7G8JjFZ5
FvD7aQoJ47QWBwCqLBcsUGgbQGOEpnGWs7hxaMsGXQuaWtFHc7kcZaiwcR1gQuG9FjqjimQqZm5f
37IlVQbLAH7/nO0Gwe+lDKB6Knn0IEN6Nsz38t5oH0sfHZ+cqHVx387EMKlNI8PT02hnpN2rALQn
0T2wwYsn0biveVHCQloMMQIGH824G2A+GXXL5cw3pwy47Sypbwy1frB88ZjoqL+YkX6SBHGF3n00
sKQDx14XjutCMBMtC2AGScICHkf2B7tWZeT3awIOWqKKFccBLa1xnnU7zyAAlJvNFPvqZPhCB37T
CTHjJG2s/qO4wVAJ6VERa5rosntdSxZaJsB98Vsg++qoohgFRAUNd3Kj7Kt2mNZtLKFRwsO4p1hD
yaO2SvQbTEG69StzxEzLHNPdMBdtHXaiRs3G6GNbsLI0cvGjn5MfKmsQlA8bznfOJsF45ovvZE0G
rKuK6YN51UyVfWA9BmV4G3mg2/V2oUVqFG2i1LfbYSSmdndd9tLxzz4Hmgw01re5EDFaEmM5QNSk
4QnYSCPppHdTRF1VFzhOW5698rdVItCcGdThFyzGmrwsK41CRpSi1OAWLh0zasigmTZYUtdKvVPS
nY8hdCgG0trMVlFAJMPNyp9ZuG48yxaLlYXhhwPyxmAnHxsSWcWz0vJMfumBMw83+usrv9FyNmPt
J17eohEldbr6BakyMo43ndK6AthxgQD/EWCEZFZt6u6otPHt9eNY8DgAs2PkIHBHIO9mEWPyVAhl
ECO+SmbKsDvdy6hQUKkbie9hQLIh/Ut5jOYlRR8LU48zacI9mouI0qsb39oUDSafouon/JE4wPBA
jY7i/ddr9+wxEAqBOcQGNhfcpEQwHwWlJrrREwHTPgT51Po15zL6ApZ/U7ovxpO5Lx8X+uVNUcCL
ZdqIqTJaj3JvF6MXMQpJoDTbStAxHhTDNDHNM3usomqd9KIbegY1y+kxHb2NJ92n075QFLAhRzdN
7uaW6yvm0/UjX7JADLid72dUJzBU6/ILTb30jSpE/4zcdQBmCOjol43GLeTR0Sdl5PTZLflgbP28
/YixAT65lBYURivnmJOwj/PcUTEYPgMAR0czmeLflph8W9fyrynT19fXuBAUzmcOZDIyZnMR4VJq
02SgYQI0GIxJJ8HIyDSsjen5uozFfUS/7tzYBVA8mynJxRKN+CUCTyN6axp9bmWYOUpD3miGJTl4
AYALbgaIACV4uRYv9av/ssfK0bawRoKp5TRrXd3n5bHmX8Sq7rkgxl8Kcq1kvo4ItA5aNy3902De
YXRJpzarofIcpfZX13dwIaoCmRVQU2hSn5H3jG4A1ZJ3zRfs13scfPWQqQexo4VpbFOZx3O3KAv0
qyiFg2EJrGWXu5iLfec3EvowzFAFuXvfOjl4Sgvr2MThGiO7eETFSxWsOfvwt0BGBSuvScZUB5A6
TD8mwU0C9VES3zGqwc5bOvh3U6TaHswcNMR/sKs6ao8zDwWmlzCPlSyxunpo0RulZnZCVIWOgZ3y
3hBLmFkLzy5kcdBsB6JS5uzAwazVkQqMZ2VY/roTZjx8XU62MbUq6kqmsMp0L9llcenvdL0cnMjs
7gLJtx7CUtYOEkgROK53yeYxNHfOwwJLhY6RyxOujS6wyqQHSL5Gc4X1aVZ3g88LKRePFXW6OYuF
v9DpdimlbAy9axUJ0CG1P/aYRJgPhq116VbydfzdrOTQsmtB3WrtXdxM7vWzXd520OjMjRfwpmw3
aTYpmTH0Bl4IfoKRb57c2eUYJo5YBHg19mVH4foaqsaZZ0ftYKLZachoo+PF2rWFsBcnzBS+/k2L
+w7wGpJLOpLf7HNSTIc8CbUZQNYmJI4MMo2vccujt16yX5ysKYFpcJ7yx9ivaWV1m/cz22hd2hNQ
H44YFRbxwjZalW16rNO768taEojsFvRo5m/FTX550JYOluKuQyNeHemHtH+RRPQ8H9Sp2uphzAnI
549nPe+5LEapJkv3hmnusKqDeSKs7AmOP6oG51Jc1F0MhMQbBA9/PJfnm+YsGspVM+l9CzYbWWXh
gqkmcoLA9FyQwWGE69gPa01sR0cZpMzRk8mSSJZ51X40U311fXOXrpq5FwqDA1BuwnlefomSV6Pe
oQF7r04FCHg7IA19MGK7nR8PNFGCBrMLrFMfNh3HSSxdpggDwXyFJlgDr5BLwZlfBmrkYac75bNC
pt5SD3Ub2eYfgJ2R+LIgBkkJ/dsIiEKO60H1sEBghRDkmGq8RoGgtJvR573kF5eEFJsOjKEIekjG
348dLoG6wM2mKcD1Vs0hVjDzN/7Eu5/jfZYsHVlSYJDmuVTw+pebpxaq19dzp0Ja3aM7n4QY7yWn
4x/4E0xsUkD5C81AkvlSCnrJwRDbobiaI0o/4Lnw2CiBsZ4s3yPXtXBp5xAjIoktf2HxGBOX88Dy
NROV1Wh25yUx8uOQ/NSCfw58R/r2txjGuscp68LEBLcjSrdy+On3GrF45fbFpczpf1R9MGGAbTkC
wj9uvoCLVnUXeIUNvj0DA+WC9O36li2qwG857HsRVbqsMjNcf2FdzROsA0z9KGKOd1hyh3iyo347
YyM1lp4OjqmIcZHAHUoKOJJS24OyXV/H8n79FjH//MwV9qOQCU0G9GXhrTLPtFX5Fh2E4h+gx/Ew
+C2G0WUT8V8lV1hJAoiF9Nham8r7dX0lvM1iXOlQVW3uo5VsLwUmEcqS+qLBcZrLh/57FYzde4Ck
CGo5c2JLBkgcq8A20WUGwvg/cTAWghtcuTp6HdnhHoCdW77hQVCrxq4ivykxGmPMz+sbtnT0iMxB
bAYqR6Q95g09O/pcDzI/7oGFgjlaxmutCQR9PvYQNRw1nreFvdVnujE8fi1ApFl3GerF6E0WmAF1
RIbJXdi9obE+x4iRQPhRDb4jDf84ZAEAHHT3QMzh/29AhDIGvMPoYZzxgN6O8XYyayL6APHL8aav
Xv7pNqJjDc02X1yVSB4xehcPJZhGMgAF6gwTLj/HfF/0rz5Isq6L+R4pgMsZqYqZWFjCaTHOU0jk
aZIrJKjkVehAuZ3CkWjCsaHvJwUhCOfR/4DhNSpLKSLmRmpZFaAiPYg9dNE2xdStugIX3Ai+I53i
BsF45XF9fWkL8djMUw0KR/CxGkgbM3alKf3YpwFy8OCsjcKVpnwqvRcRoNqoAO6bWI3JEOY0nsa9
6P1jm4ZsJB5h1dhatGtfWkGYiMgCJSjR4HLdFAr4ofsBPaM8G/hubJdiGD+r5mGjmsX8GEXiO0rd
Bsl+XbrXTff6Xs6O9NLWLuUwjlbXSimb0H29N/vUiUvgbvtDrzR0GE+9yJsP+t0fzsLmMYdQGMQO
TMQllVMUCX2AiCu7SZIbqW5Af8ChnmNfeubMOqfNtAcK2pUxtokJTrS6NXMr8vrTTqSlT9pj4GKQ
rutTzBK7G1af1/fvax7G2QZ+E8fYWSNOYqaXENfTHB035IBpxWlFKwd9Gk/i3pFfjhXSsxWhe4M6
j6H72ZPUje0tL33B4iq+fQmzu3meA/o7Cv3pYBr2q/krvrPcwSP3RrGjj5/N27inAXoWr6+fK5W5
Faykbbq0gFTbv3dTUq81tO/JTgD0+ycBokPuSLYKDgbnmNkixbfVMnbYJVpViib2fXxE2N4IGx3T
cjDAhg4d0cXn/HYoafjSPDWf5ehTDCsIXes0qT+io47J1bSK3q9vBOMKv30PY7BBZARxXWMfUiSq
yUp0zXVBC8oJib+e69fUjbHXGvWQuqsgprPjiWYbcWu0xD8+ReStc8hDS7SbHjWIe5kOmwltk8Zr
uEoP8vNRdFcv1ltFqpVHKO0+Rbe3jy+iq9A7XmGZbZ75ay8wu2UukSCbz2giZvDEcSb6wykm8I8U
gDcHZDwbn/5TNrJvkhjtC70+zYsRkibXHk4R8nbxbUNjl7Pt7I3zTQ6jbYY6mCHqEcOprchrtynQ
lFqHZBvba94oBu7mMYqkjHVbaAmWpB/iY3tsD9PRWhU1SVY822UBb99WxShTpeupFVVYVWELqLcY
IqbtdGSQN5JBss+HIVijt6rYpilFFag0SalvopBWmB4NWALnImILQH99DKoPGmioZ0TC5cVqZcgG
yAY0u9gfzImijn8vBSQ+3Bojyd1Pc00np95Eu+rQrzl3+v+5M37LZmIyfWrxqC6xEUNlm29Du6tu
K5WWFW0c/ZTfaW4DODRShtddxrJYDABCGIE6BZKvl0seYl3pwETdn+IYo0rvjOYh+kh9ZaWAzL7D
8BFwtv5UgKDSig2ve4IJD/+722eimRWbRRZW6jhfW9ZRaKkZkWG0LW03FhjPxVnnsix95hhH9giR
/eUyNR+sZ0OHk23cdjthRCQpN6n9cX0zeUKYa1+1vAbzCLEgeeutrF1CXqSnlLOQZdtET+D/VsJc
9nGb5/o0e1+5P+FuG4AXvFHHVZNux3Fv5I+mz7leZ2P/5u7PBDKedLKqQMlbrKp0ig9lK1EezTx3
Serl4TSTJVcY2tmfNGKX94g14UMHZ1jFHPtmaYH+0rjfe8e4UK9QapQxIchcaejTd9De0mb0RSbb
CH3bP3piOia9rhNsx/RfMjEKDnOT0FhjMueVoskGCX3I7KnRUu8TTeLBS+zcJm9ZsUvtxHm4LnA2
2O/H9Vsec1xjIMZeF0Beo32gXP5YvGKEbPdoNSVH0P9xHb8lMccWoGs1zrpgOD2/+yhE01vVfknW
/bpe88Yx8dbEnJuVhVFgRhYCPO1HmAMi6NGaAz3+P0r4ezXsnSequdrMAYP4GT8GDcmIaLc73xY4
TmL5HkeS5H8KwXjcNKrkZhqxbeHnM5ysu8FEn9GWye6PPAWgM5h5OCseS38wiiL4Abx8vlrjo7++
MeiP9BSR9XV9W740z8Qw6+kUX20iE2JaDdTCVEtcgeQr/fQj/mic9LkWiL4HzxDpVsL2E72U5Y43
cnEx7j37AuYi6aZK9isNXxDh+UMHUoOSwyRvPm9DZ//9zbTO5DBv/ijyi8Ysi3lDAxq53i1yj5uX
5K5f86A2nBWx15VkxpHi1ZCUO/4xoPfeOt6AVZzjm3hSmPtqypMoaitIUR6Ck04ju7RFd/r8vK4g
yx7w97axHhD9oFExxRDj/VJucgI08S/LMW3PFe4SpzhsebzNy47pTCDjAvO0qH09hcDONchNfmjW
/krZHkdibXbS5vrqeHvIOEExFnup9SHLWoOuBsqnOXv1mTctiSeFcYBaCO4rYzZl+SC0xCI+ER+M
g0lyjorPv4fVcPSrYeoLaA3mDMnlTdxLTa2oYzyeGrFTQLjpVXYXhvmqK3qLE1YsvtpR8UdfDurh
IAub13yWy820qUtEzNw4GcTfdbfFDVjeI1slxkpyco94RHcDsjMx6fn1jx44Z7LZNm9MU1RVNYFs
N7kJbrzgtnPaH6Jlm46XO9cVZFH9z2UxVqbpY1hbBWS1+U6dXhOPJKE9tpvEMT07Fm91wFnjTW3L
sD519S+FM9FH46EyDbpsOJJP77CzdfCl+3iSz/EVkEGOdceRtxQsni+WMb1RjJJOTSGvspElfw4d
gYob7S7bJR7yUS8+/cw9ymNhW4zr5h4TNJqAqBNvqEtVKs0ZSpDMV9D9wQ0x/JLe6yTsqGw/PHzy
ZvcsRgrn0phIIcQseaQNIQ1DkY5FTOuVj4TGdhp5Icm8Wd+s8WxZzM1a5X4U63o2nGxlsitHJjJZ
rz89Rz/ynuEskvUrSj1fE2P4hQha0LDGmp6zvUHio/qmpLZJOoenILw1MVYf62EALwNBOzeg3Q9j
F26a17XtUYDX6XVlXHKaZ2ti2XUxbB6DKkaI8p/8ktR7wba5+8aTwRj3WAdJmPSQ8dTT5118fFVs
N7DDR81JC0IfkAx7ur6or9zxFaVQGYsG4lxP2g7uZHdT09h5fy/J5uC+KoFzUu1odNo9eOgefHtN
hwNdZ0itbT54A7t5BqcyZu4BBK540nyKh8KNfepvgDen67Xvfqw7HlvgYsR8fpDMHVuVlVK1E5Y8
0meDJDe6rZOZ0M+wedA43nEyjkTzkkYsS0iKiR0eVdvfmORD4dx8bGPqf43N0EF+OFetVJayxeyL
JCkrCXatvjU3iey0L907etD3eIDeK0R31vZDffNA+x2ST+Ci6wn2lZdOXLzqzz6CcS7NUEk5CN+h
ufah2ge3kuu2byXpNvc/kGzzeQi/xaBMP5PHeJg476raiCCvsJ+egXyj5c8jpXe8dc2/5pt5oK8R
hWgLpG/s3qbjWCtFqmFvEVg4/SYglFdSX9b+MxnM1hVxFI452uFPdvqWGk63thzd3kuP25bsDjly
Mhwk/GLGHTDbvxfF7J3VWNUghhAovr4aRN7GvuuT+/v7iaCquk1XN5tTYJfgUtqWD5/ru/z9bh04
9JE6w2fn+PRxTR/u4Pt4ijyv89peM748iU0AC0oVlwaoeHfj5rqnW76Tfq/66x4+CxCTINeMtMCv
R+etv1Ifttv13d0dJ+JdtPgzIYwDTztDwpxDCLHTkqo2yOsotPL6Smb/xO6TIYKfHwzQ4GphI12x
ktB7ok9Q/eBeiSW7iGXOVbcUdmFUNhDgaHFD7M6EJH4eF2o0pOMp6yMXQ72oVmKCiA5wNO/G+wqN
vy0Gk9xn7gxMhmXr7aB2a2sdRb7T4V3RVyExGpL+ugcwwrUc9Xa1os6D+OOzeo1/0moVOZ+YpohR
7M4H59y+esGvfQdzcG0TdG3ZoUb8bB9yUpKbeIsCm0rwKYJIyYpW5AEznfDnMzn0ZOicHedYpe+7
rqNrFTP20BSP2JO9BXsMB+9Ur+lPGB4FVO+224M2LyLFLtw3joXwGojiNfqwOIf9XWUvxTLXoadX
3dRrEKsRDwdgbvZoNXJ4V+HX8LLLDYYYWAacNpL0GtsjIYFEQPHasT/pK8zh9LZ+5lgke5hslAMs
Yr1HGM1lq7TYZ5atg8Tzzf+Z+aSqiVoeuqeINzFpwR1cfg/jbYRmajAXIsJTJra0zs6N0tpIrdZ/
FmKhgitfMoacVFJZnqyxM8FRqxghEftWDomn5mgk6dU047lAtm0Qd/n8VTrg9DDteQYcbP/MSaVG
JHugNEAunuREsEDRW6FV9ijf1PbxM6OP3eEhOuQ/rjuU75fcpVAm/BIVkFd4hoQawKp8rF3v5gGh
0Pq6jCUt+5qXjVk6c8TCVEws2ewFtMjMWjY6sRPY2grz7QhPzRaCO/2/c7n/ksPYcZI2YV0WkNPS
xg2fJrf6IR3TTUEayksMqd9jnktZzGFJ8WhEVg5Z/TbbnzAP+qYEYsKwQR6qbJ7hPrY7n2ggVm4x
dLax9a2c2qOT329WfmBHb5OjuhN1wr3lRJ5t3PX7kQB8bWMk7sHm5ii+3xqXH8sccjvEajJCv6FZ
yaZ0DifTNhx5o5NtsfIox50uadT5aTM+pRInLQFueD7tZ1j44S2j3AXNu8s6lHMZTHDtRe1kCSp2
fz5nsIyiJN+sDSochG1B/3lu83L3mBuxNMYy6Puv3cvJTbPzXAeccJwgeukCOF8REwh6pZ4Dqggh
5UFaAVnAQzEs2yAARGgFAo6OBXolft/0ICiaAR03/i/n7bPePf2Jlf+WwGxTWw/CGA+QYMDKI7tY
myS1fZvrJmdl/X72v+UwOzW2ulEJM1RGc2+eE/qcE9d86Z5Slxucz/7imiQmVva9QKuG5GtFN+Eq
slOaETyD+zX3EbxsoL/XxFxItShGioUZ5qfaiU4lQTDeE/VBJ4DcRCvfLnc8momFzNOs1H9LZNOW
Y5kWWmRhF5/qu5L+mugxvfFtTnixeNGeS2E8chSocWfpqIRpZHLfA1t88fYSBWzMsGPORcZdEeOR
Qz0LRG8+rZS0jouK7MdRsNv1n+3cPAUJ4dpM2Mg4U10U/FqTv2Amr/4d7ueCAHGN9CvhocIWXoc4
pDNRjCvts8EoY+lLFLIVbk6DH+jncoWjv6HZKq1pybmpl6/QM4mMY611ELcXGSqK0Waw3+PDsJ0A
s/PdO17wv+iPzgQx3sLw6qxWY2R3S+cZ1CAktkHhtbnukWZP8M1+z2SwnkLoqjCy4gH18ucE1pRs
OdvFWwTjILQcoH6vQFZ1l2ymdUfiDSpDPEa+r87ea8tgnIOkTFortNiq7LlyR/oaPBxqCsAcog2g
arYilTYYtmjnpABGTv5QXwyqE9U1XedFb/GP2h5v481W2/Q8PMe8vitfxj6rW0kP8rKEthzU7YSH
9TzhgzfN8utJe00I40OsoWmbVIWQpy4jh1ePJohZNAxMOJi3nmoPVCSBc9zeE8sJV+LJzn4lK67R
c076y9GdxeaVEXpJbH05MouIhwPqZujQW7+km+MjzUHOqd/zIvMFkfOoAbTVzpRz3wkfk6HGHIW2
Pz1PLhLczbq28wdO1LHkYeaaGf7DbOuZ+gonfLYuA2xGoTfDWDDQyUU6we12uAuosEqcgHx69OO6
RbIcW/MbB6RvEAagPYbIfev1jjNVGDPo8q7WaYon58HNgapEQOqD8MKVaGpnK/M+bYh4f130F+Es
o0cXopmlCnIWapkKZ1p+okkZ6a5hDxKY+Queg0NhvwJgS4RjSfCPwDZo78q36sNA3+KH4ajuKM33
W2sza57vJivjlhM9LdQwL3eGuVZkravAZo6dAc6bSng6gBzwqDl9RFr3wTw6R++obXgl5wXExSwV
JCxoG0RD5FfF8ez8M63GeIcQHkyBRIwrQb3GTTB6FHAwg6KAun3AoMmtYIMsEC82njYshD0X0pnb
Rkvx0K485MjFlbw6yI60RhTvDNuCGK/ZKv+R89R9PmNWB3S0x2FSMlB6wO5fqnvsFV3rqViuRirM
2mlXeDcQbSts5zuO926Q5zvsmzTQqcyk3LjINcZxV0k7dLGB0gaeXMbOdRVX3hokuql2IY2Owqpw
nPUd4OTEoS8jwWARcl3lF6175nP56wPY5SKozINmrq00eHtKiBzSFcbYHvKeHMFRC9YVgvrfH8R8
6NgDXBrJLAxRZDumh0lPg0IxkQaVt+gidl0k9o63qGr6P68vb6H4oV9IYiy6RktNFCoeSizrAViQ
BFfg5JYY0aT4JKT+KQN8eqK3oeMIrxH1bdknKYno2jhJt9za/Kw67GGfL5uxX20Ux0ztqvFkecOw
zUBt9arGpUqKsgt2VWSE1DNTNG+IabVSi0Jdez0g75wd4X0EEzCigz3s/BJ7rzxE1iZBy39HMOOr
c1vNTjTXezEwfo60CS2AJrUAL3dBhCTCqXWb61+y6OjPt4Mx7VZWjKRtDVROSlvYqwPNlZWRr9WY
6rY4bA9RQMfxaPibsNklVF6JdHw3FJvzFQsR4IWGMFFm1cigIJAsBCjQRFu30VSw9zBiq6P6DhHE
Ha+8snRnn6+aiTiztFIjE9QMMLgcEdGPl241Et6iFqKui0UxUWeGfC1eBViUIhMw6chSQfrOCTe1
QTEdM01jok63kvWjtT6iztXD+7A5iaJdNnep1nLGKizkzi9tkPFxMVrRtSSbrX3KySElU0tfw2O0
OWSbaFN9+I7hFIYdboxVa2fkBROMbcdMqc3Lbyyg//EhGG4CUg6wvmrfOgS9RvS00B9PT8Pzq3l4
Re3cektWR5sgGp4j4tDmJQGXMrYXMhmbL7zI6MQIMsU7DY5FejiEa9XBAJzbwG7WPY4H3VIe5aUL
lkLiC7mMmQv9+JdaG2BcNeq1YK2NByN7BTmqCk76ygVysgNI0k1jWiY7M3MVk1TyoyJthYgo6Q80
EAW1a/VEnHZGUZOyOTTxpqio/3DdAhcNcKYpQQubNfPjXl64taijslKG40lxVSpQa3vkZWl4Ehhr
mIq6E4Y+GE/pOrItmhyp9XF9DUvXOIpTf6+BUXEJZBiWWM1rIMo7HVY8NVp0Gn//fqCOLvfIi8Rc
bkaswJ6wScVNQ16o9359DV+BHHM9gRZiLh2C9gNkj4w/TkrUZvAQGE/1Vl6pjgZJ9+Aspr90wOO6
O27osXAsF/IYzzupjabKAuRZD3M2HtnxGqhQfeOvetdagVvaFQGHOF1f5YJnBA0XRjYB4oGnBtt0
E0sgfK9GFPJa+S4T0GRkHdVKIm2zznzk1wvOpKOFg7sQx6heWfu51UQQp8AMBdMganbXmiaNpJxY
6Q/PamkRPl1f4lJK7UIoo42+VOoBIB8jwA/5U7tqDymehj/rvfIYAnN4XdjsR1ilOdvPL5979joY
hSa1khgF2sCvTnEe2NUYrP+dCOZ1r7ajjGGQEJG2GHpSvUfJ5g8EYCAkWveg+9CNS+uyjLz221kn
zBiBqJFjbo19XcJsOt926UwCcwuYQmiEoTeOJx9g9cDuOabL+/XzIZ0dQqKYrTIoWEAIOlg5ti1c
tKHBM9gle5XOFsH4h1poC9+Yz0FLwIPTZkT20A6UWdQCFUrNiRoW2ozBpHQmjfEOiZQY4ZRK42m3
O3yV3JHzPiU/TzklG/Jz3zn7eE9e0NJJM2f7UB0ymh0+kDMm/+7kmNvJE+Qhj0J8hjh1pFZ+9pg4
3ZS8d+CiFZ0tlnETdaKhpToRxxPQ0qgI+r076DJHSb7mxF1TQsYtRFaI2Xp4gwBGd3D7+xCzFH1i
HQcSPdzfKzXeQ/uMbMlDmJH05uHTvP/cWaeP3bi6vqNLWfizk/3GY2oITdwNKbRVvAtuh016391I
6/TDR5Kcx5m6uK+YcTBj38Ao+bUlZ4ahhmkryjJOz6syYiofQcsNtBYvlDMRjGlrkRnq6QgRCKlQ
lD/cTJtT5p6GHXJ/q5Wz7+0CSNoGT/gHa/P5wfH1i5Z/Jp2x/AD0JFpk4Eyt6lkrf2SZk9ac81pc
IHYPCUAgfjBH8dK5DGOkDWEXTieML/kpR6HdWgP1h/qjLcXGkWIMgvAw8/26kiyuC0OudeQm9JmA
61KoWgLoNYXxdKrKgxcfq+ZWArnuv5PBLKzNGynM62Q6ReZ73nbEkreCzxvczFsIY3SqlXiJaEVw
XVVHFWXTFZJTIvy/vpTF2A1zLEDmAq4/MHvJl/s1GcXUSlM+fVXRduZKIBIRqOdmRFjlNlgOOQKX
ElfzjNsvfji8pFjeVCQmRsMcigkR76FDGgdzSvfVSX56v8nvXFLae6MiL9V9eluRcfOQ0fXd9RUv
ZXYuPoC5H1RtaMo0qafT7nkIiY9I7nZ0Du+F66b0PqSl7bR2UdLszdnKdoUKVXiDoiwvp/NVFP/m
VM/2gVHUWp18XQGd5enp6VDsX2vyPubUJ/8h7bp2G1ey7RcJYA6vxSBKlGTLcpD9QnS3bSYxiUnk
199VmjNtupqtujgzBwOcwQDa3sWdw9rLhbXEUl94v5OwipbaEcZqE6QFHPWf1c0JdUaEjXGxwDGZ
8/jYlXslPPQ4kCSUT4FaOlKHoDYQHc6r01e9xS4jzhfBDAahAbs+RjcG5+3OdH/W2wtZfcTW0klQ
gz5bxeGwX9h7nieWZ1Xpi1kWUUxt0zaTTErbPxrLt+T9TXkaEU+tyNLpnN5+Xf84rHvvcy0Q67Vz
nKeE8Johs/7kChCNa40AfGTMbaP0YZQNOd5b+igWD2fl8fb78n6fPsHEX4VxryzKDmqcZG+p8aTx
wAbnfl8SgDdNr78AMo0Jpc+JVIuXRhsfda04ytH5aBaXf2G5gWFFkeUwzAfUxu8s9Gk3jlUkjI9B
FRNzWLXqczHYt59prqqC9/8iQvmcvNOomHWSqCO0TnU1SzhhEfN8eHzJJDu8b5zexTRmmxH9kUOW
WlFW+ikgNtr6igkcJkbZBT3JpKKFr++TyyKxehPz31YYmk0BRFWlCsiY1XFgZTKMsa8NprmNE1E/
keaCyU3SxuXJrU4Frjvf/rukmb8LQJU4k02vcWHFm/m7Yq0/5xihEGH9F5IVYYTLrbbZ9nFEJ2Hx
hJZrQtbmGlAoa89rvWfvNvm5fBNDwLhyByxd/AsLXyYbcZaFySg+2setYsVr3FBw1p97jq2bGzyY
kmFvCVVGejbUEVxWTkYw05O94RbyK3/Shtow5it/o8MoSaCeoiHrQWfhIZ7b3v28AFLIGpcOjBs5
7D2eD5lz3hgVwRgHdWi4dMCojByG1dBVqviIsdGCRHerJYzpRnCdNUc3/3QXOqQDO5CYC8eRNIFR
GwOHLKq4xcKl7dZkeN1YIy/cmQnuv5NgLFhgDPmlP58Q3K9Hnzib9e4wcMR9RhC+02Bcf1jF4wJw
6tgbRWe4slZkM9gO56lmhPo7EUanpBjhRQRk7kd/QZTXHUYILBsjLjyvxn0wxoUvBAwpIgpFUXor
Y08lf+Bt5vM+OuOyg6EpyvZMP3q9H44H7YFjjDm/f2VwYotNHGsbxwK/XyOVzInVLA8c+0Ll/7tC
fvsUV3mYUIjlDhMBHSiohG7Cx1bked4770vw+KBGdkIlLMes6lR8iPSH+QOoZbzdj5lW63c2KJsT
AlGCMx0jpoKRf6tescRTrSFVA9nz0H1mhum/U2L0XE0K1KMVUBrvtsfWOh7fIsu7K6yfd1u3xDLP
BduWd4jSODE5T2fYCrJQhudapcovHt/uO0I2jpOQJ45m/mmeKXPYggDgK72mxyhMnmhNHJwLrIRg
GAOGGQkGGV9vi9wM2Np3IozSjGYlLWoxv1rKp4c7AG1dvIeHcNs29sNmn462WZIQo6uo6nIoc9hT
mFJ/1NE9eAmUo037gJmXTV2RyI2XjWfgScWHDXlxihXWc58wZ6q/foYjdq0MS+bqw0y77NsbXKdl
JvJaLoDjdBbw0M/G0/MWHsNdkXvd2pydF2dn8YT2L4bw93dlV01rozbDKAe5qkJ3A604f2//K1P1
RYLRwIuiYbONFsbtiqSF9QJYvIR3T3amrf392RjlMxtcAe5xjfRxa7uu+yHdL+83Dl3zSqznjDOt
wv1GjLu96JGuDyUeDTW90b1zRXyk5dnLvQ16NiUmQPkYQ3+mYd/5Y7xvJ5zOfYkeyuPot65lPt6W
/79Yya9vxPhdtctxGzarwdEx3W2xdfyI1iyJvHJnc+dQ/sxmv7PCmJIUs3WJVOD17O0FaBCJi6UH
iziHGBNmps1zADON8O/kGKNSJEodCAokw/czYm/xuVar+85afjTeA6LLNRaMTSx48BzbX+Kl30/K
LtcMQo1dpAXYzEJLfVtDFA0MitUeRxjnHegXGSZuLnBsVcWaNiqhBRFW2p3t9bzBBon+xp+hwBcN
xkkP2RCfzYjKu310awvTrKi1aDZxHOtQLrGxyUs6eEwxJkMdoj4dqmp41J5UZJnuKrM+FHuJJbhX
rLzynpD7qRjjIWtioxcqRCQvAEwWbuvjGtv1+z3nU82MEn4TRfa6gRjJZRhSOhBD2Az0ATAZu3Qs
xzNXuJLMq1Px/KnKGI1Er0ZTOJXwJRkGdK++5PGD/EJ9HDmV5YW2/c6xI3/OOX3nkLEjZqQosRaC
Ykq2dr+tXfiUO5tDhOOs2QtZSYBSbFtCOo42ZtgeyQo1f6z0YnfYNxyeHs/UXL+zxNiPOq2lXjTA
kg9yb6AXuQ/kI3CXTo75QOj15/79XeCc5Zo195Jk4ECZgJs51+R1EgVgiapGfA9J0VtSHAGlevsJ
5zV68vuMByv7IQ9wmJWOTjxjg+Ht7W6Fgp5CMAxk4Ck9j6fRVGP/MCETgowoXoAaIKLwDxVD+wso
ZTSxt1zD6V5vc0ZV9RYdRgBPKs7ydC0eTvUUu3+5/eMzFTDIwoQLxnWV2jnTcSGTPhsAPLEKvRHX
srX2zPuecEPBWSM4IcYIXqsPtYbDTWhfn1A2QJOQV5iYt0dfFNgxgrANF4WegJ0SNaQ7mPUPao5Q
PACkCM/2zVqGCS3GT3XygCHIAB/GdJO70kO3MyL7d15wwdGba81uojfN6b+fXz4AsH15+/PPdD++
ff6rvZ38elgLXXuiwfKz/5+J1rfUcx+r5WqJQvxmtHrb2e0yO3M9ZHk81mbqjd+pM15KN4amkUy8
oI+h5XF1ErGFfsbyu9tYVv0TcIneu3d4EnzuShDVmRs6xa4oZqczzpXT5ChprVPw2pAzDmBKbiRz
jB5H4K+WePK8Zr7I0xA4y4/6nbFSUTXlyOB83D6RQcY4nMVxkTYFfUEbvQxEuXfIrRo0MnrbWg8e
r2/BMxdXeZowdO6ATg2Ialoy07HO4P7HyNqOaq3tf1UFmPDGWAvVzBU9Nyg8BLYEdEtcvlrr/b7h
mNf5fPGLDLueeMalhDKlTxhfiABR6IFYiB14Sedk5DNYMt+kncXX783qH6HzbcFRvWB9Vx2fujes
MXE9/Gx4O+GJCW8vsViIWUXFIiPPFWk2rrpBVKGjHAyAJyc9rrlpN/3JGyrFFp8HQOECPhRfC1Up
Ytfk4p8PJq4r0qvSt43WfGY84Y4xG3UltZmaQKuQ/dDk5wNoZgheHMv79Pc8RIH5ItiEGhNYCEYy
SmoAxmz0CrZu5mB0aPVQ28vXtbMeyMFDeuK/32ZxPs5FVQpgJYqBY/aMb5G6i9aUIrJXGbiJd+Xh
cYX8RFoRB5/Pw1rw52d/rfhxyM47my+yjNyUkbwoDelK9ni8wzFiXCFwENRb6o4G9dYn5nhLzJkL
HtoyvKbiTP+CKsgXdSZHijHEf5LODdpiVrNJHt+2K3KxQP9xt+Ohc/0lXPyixchQgutVoTqClv/s
NzadDIuJ+7Bs0GqA7XQQeN9+2r8I7RdBRoyqUKmEM02eacYJswkYVs1eov6113YcWlzpYUJTOTNr
HJChXl1YHrHTt6XBcOC+LJ3dDwfRsGN7HO7oL/6p/V/cMX6oM7okudDoG56cZBAZjG4sf5yXXJT/
v8QMX5SYgLXKBJyeW8C0PTe/dCJDO1bL3BsR6b/gTshoKS5gozjs/cXNfhFlXJEe1f8UU2unsf0I
EyrGhiyx69pa1ru62of2+zNvIoyjDuiz480nvrZpIqUzaSx7tu2jYG117w5z1LV9WbYc/v7i1v/L
n87eVpUiPcsymsu8mXeBvSIKau7WNaPmDZrJ9Kn+Lim6wJiYJu4BdRDR5NN27Tsaoj9kSzf231Dk
RAUG/G02jida1sGzgbPmxfb+9MQroc1XB3+bGp3drIdJ17OzTh0kdN99jAnqMWRco37Afdt5X/z1
toyl6Rb6QtbPVGCBTIBFy9xDgm3sOB5D45Fh7Ishh3J/7kHGSIkZYfvsOFjyr4w09inG/6Krr1hY
q8kqN/BnrH4tl5vX9Rp50cFxyCpyA/vXrxcssBwxD2vui431HiBpXq8dpM+4Qc9J1+cLVJMPwJio
hRbUSUCr2zZg9coVtpwXCBv2HLM0n6J9vT1jlmJsYV4CWnQosHJrLd4E19p7PFAvanFuSTRjkXQx
L4yQptDjqrIDQrFOb7MxX7CZPBZjfrpQaqT6AjZSguLh/ohZFYqd94AtM9JAVXeOFd8DWvKw97ko
tfNljt9PyLZlk1INTIFmiFtQrS3TEX5Z67DhxHQcs44L3d+NXWrUaYIrjNASVBIRYyFaXXZkg4Ls
2ToAFILXwuGYdJyG/U6wGC7IfBOU3Py3iq5iI8B6uNeA4CSRzzVuKxyS5e2vyBP5a34wsedtecE4
07UXqK2Dnoh72AG1R75h/4+EGIvTREI5NDStLpbBK9w9rht4B65g3I4VdbZJmwiX1JAvEIxnvwQG
irkTXuPDydpfY8PbHF3z8RsqdsW0mzxdt5DCWF1Q6XjebkW4fBzWIcvUyj30hg+WJ7/qPAHh+Kmr
y5yQTFWjF80cj+hHGOm1ajt83PPM0+2oCUdevstgCCT7Js3A1taOPZQ+7rLjZ/WC4xpIKbjwt9ej
OLcekbEiUSP3uZhD4i+u/eZjb3J797h6iLcfj6e7B8wmDTL5+CDEqjFiDiQxc+Mf0sPgebyX5YTC
OlukS2pkpzlVvbPtH9/u3Md73OyB0z/s9dXJ4gTDPLW7ZgKTDznI8XiqKNsLzy0jEniyY1FsWs7H
5HgBtk6nxgnuSdMuN6BwO1vZGiUZT7bA020eGSZHStrgn4aL66oeGumm9UCsH2v08KF7vBCUowPX
1HjydGP4X0Pib9HpDu4BGHdbsXmBJ1uI6xpUeWoNWjYsbRSU7laJ2/i/YPXpogNv1ptjsdhq3OVU
qqNxgSTE6w+sir9zeOF9GibYUMtMDivaQ7cxvk3dCcbHlw79Mui8PXOI0R+7ocxsIS66nHp4S/AC
JIK3R9RNg83m2ubws5+8ctJfKle/YwAWCnYozVguqWy3mS2oJNe8RPVOl83JPMgVZL1SlnnzMGDh
jXdqnPOmbHEu71JR6ESw6fef0ut598nR2pn95mnN4Y+jl20bn5Kchs3Zjy2mz1NruXK3ytKFKD6E
S7Sfyc7BIlNPPjFgxZF+LnEmBikXmH0+1+CucI5oVzy+ubavbMXK7q2xdIJ2b9xZw4u99z4Pp21S
wGz5/6N1ZMt2TZtoo4FJCdr/ASgzomSMe5zwD4fXv5RZf8vQdU9vYkvOuSxeaoV+yfgHxsh0Szpi
ao1DhScuTBKErC4pcMAWsz+FVXoaKR4H3sw4xybKTOIyRLoRCynGVpCVx2t96fGsFC/vZ4/bibmZ
qGENCsdtthOsN1KiJgVA8OVixTEiHIPIjsC1stK0GgUS6S1cvtiEJF0+LO935wd07jmkaPx+w15d
ywKTzx+mbdr3cCePtt1rZMQMOfmBSmbECbI5AqAwNZPTomqbeARHSCYLwNoiWVE4PR1OdQ0gyt+j
NnkhlMZpQJG0twBsY9/hYmtIPpBPE2yR7pLrGEKNs2w8kPj5lEXGRTZTxRKdcRWcyRtKoRjoITXD
pvfsps6jZn+gUOOga0+rJfyZ4tnwdEKP0abgsojqJMc3U4l/8cyn9OdtoZhP+iYEGF1qsBpxwoY5
JB1bQO7bTyR96DqeCHndoVe29/+dFE4IMi46l/XUaAP6gmS1WgYupqZI4AwPt/maVasJFSqkk+9k
lFl+KWIa1o82cOJ4Jnu2qDH5eTaOD0+nyKyoKmn7eHki15YAx5DyZI2N0XFR4p9k4egDpYsOx38g
Hd9YZ8s7oDLE42m2yvDFExuk96NsRD2tjkebn/g0Ou5A+xqwXExbfK15nbhZEz4hxrhdVTBzSfoP
MXt7coVfns3jZ9bcTUgwYfpJS00zvlY5FUt8eEGVHwkqLzy/pr1/GNUJFeW7oLWnrs5iGa92st9w
zufjAvgrAngejPCEpXNbqLnEGGtQhf0wyAaI2cfjeZMRv7cUTIa6yqtg3FUrr25dDkX6599ijzUP
VS4BRg8UUyDlF0uC6jBBw8RTVzxp530uxi7g3hdCaTrQiyY6FnUwErVU0XLeoFmCtNRc9Vh8fb7N
HU8IGSOxwPBIXjRUi5UzWaTYPeG2nHjvxxgKOTbLzqRCmK/i7cU3rQvmhz9pcJfgvxyRn6/RfAkj
G6q340WrTBPUnreo6+MJgSFrPwAAC/+g80QRFnBWoCUCWtK3n3K+RTshzXjkVEoXyWBCUM6AKaVA
pTrqpL1lHsq7kAz3v3q3W49reRumCKE97zb1+W2FCXXWnKRV0WV0XtV/yz5qV4WE7g3nmQebMV/I
mNBhbIoyDqFUjHhgmQSAtN9lPY7vrL1DzCvGzhdoJpQYuxJLjdknCpXNLR0PBJJ8Cl1Yo6/m8XBf
5ie2JrQYs6JkcqYKEWKAs31sHbS54JgbglMUWJNDC4jzrTha90f0XoQ4AEtNv43Rx58hArfVAxoh
GB3AxXmufeZ4ajaSVzU1WDQDqLXWtiKhIy5x4Iajd/OtrMkDMoZEB0NtRSvn7fq0wdmDT9lXMxLi
YN8ON3Q+uTEUjynGqlzaQBBiHfSu29Mn23xb3N/+Sry4kI3ix1SmTIGEe5c5KHJ15BdGfA2yQ6l3
78mPt8lxZIKN54EjmxtyQBnanmxxlxPtgVtB4YSE7FJKG/eD1NBHw5QdefigqwgOppWd/ZnjNHmE
GCNRaGat6yUIbXHBdhVz0HR4v84YhjKRJdmgBWtfA55pvbr9IXiW9HoJYxI4nySzzGsJP99a/dq+
0IPnv8Z1tbJ8XohOleLP0EJDJqWY9MA1Y7NjFRNSVYIczvhobauwccuBd3FxtkInf5FgvkSw0KTC
yEHCFX3p/kQkrnnhMcF8jXrEvm8WIGrByPN2274ltgzAhpeB5EtcYsM0FOpFnC80Hyh9McVYa8NI
+7M8gKT0dsIZ4c2987q2OA51PvdQcBQKaLIAzmX3TMTRiMSubGncl5HB2iIew7xMQ7D/hD1AuCFO
/DBrACb0mPBB7OWsoauOj+OvExZ35DXsJufdeCQYeZPPXVx1Zkc/FfAEMEZ2h12JFaqNqLfBsaa8
bsR8NIb7PrIpmwBbZrHI1HpQipHCg7ZWRuKajB6FE6FR2VtkG7Ef/FofsKMRu/lWTvw9b4BtVjQn
5BnhH7Qg79oI5O/CPUKUz5DjyOeLMBMCjOwvIs3oxIAik5Jos42sOzex26cVeRDeMQl4WR6wfHV6
4pVg5quYE7KM/OOx9XAYtcvjxR5J9hQvMWdbN4hqOfzNysuEjvY9s8vNy0LIDNzOe37W8dUMe7ir
XjgyOevIJzSYpIeOGDZ6BV58OwBiEcZf0PZWX985ZOiX+MPUTshQUZkYddxnPUcKvTtYPcQ41vJw
nWFEy+ow8BiiSnSLEn3UCSW0q/qTnoGhpAMmWVNbxE0/wmWornip1bVV9HdSEjubJalGVGkjxM/H
UKj2kUrAu1bi5TlE9byICC63UJTvyBV27/ZeT7Cb7ascEZkP/H4/rMQObeVxU9eDiIe17VNJCAb8
cpI/HA7cczscqZfYma0SWCypGeDcoF92PjpnGWyHp6/2HEmZjS4mDDFGo09O/SIFKthjcnLDPCR1
dyIJYHy7lSIQUVzHtqz5QXN8Woz3jez2xorzB9wW1T9xLeQmGvOEftWtYJWvdbw7AX9k0FEjDBy9
5OWt893PCcOMNRnRMDyLJt5ViVeGkBMxtdql9Ov83MqWoJC4IpflWnq/+KOjRkeNl+fNRigT8oyR
MXs90HoFgMrZZ5yS+H4d8lz5fCY5IcHYmBB3ovU6gYxirxgwT6kPV05wxEZf/5Cdg81dyuKxxBib
VM1DQT/RL2j3P3BjmJbHe/vinIlncQybxKPFmJsuxNEcIwatZ5veeSgc3H6xi932rR0t40CK1WZT
Oq2r3alngBekNq/wwKHPTmbFZw0g2zWkJ7ebnzsHbui2OvAYZGey2qwqezOlTuh4DNar2IH9dqUV
Gne0xGEXnu+tNdezbG6pg0reDfPKDmddAHYdF1Qx7G35vrqQx/YjJG7pBYoFaG1PfbzN6Xzi8SWm
7GiWkSaYMLpc6RWkdyLcxUg3mpujTMahdNuxS2wPp4xV3G2lNo7GZYOFE7Sb0vt1InTidvejwAFs
mxPdzteNJswxVqYotKJUYqh54Twrn826PJE1d5frdsAnXavHE997MuO6VUYEfNiAX/xSrMs663AX
+vbrcRzE1Z5OiFw6YywTqt3uw+ftX54fcZg8EmM4yrY/VSU9Z3C2W90eYit90JXlOXC6ipTP5hZD
Ua1X8HDwuILH2BCjWhR51+DZoghBHlnCXGH2C4U93tIMR6PYfk4rny+XlH6f9EdyGH94t5+PY4rY
9o2ca7EsDPgw22Dp6m7GMbUc4WJnqww9rWKFvhLm/lI09l8BynabAY5kXdONiWSpw0IMywIMBCts
f9Tr27/OycYAgPo9MhW7thv0nmrHcduv6TR2s8ljtz5ZAJTEqOn+YFnO6+5hWao8gzObsX8JNjth
hTNEkqk21OCsj8YemVLZ2++8Xdj5lH1ChYrf5P2UssP6VwYGgbIsum8U4GAJUGW0T3DvxuJOENL3
uuEfrp5rQg7QIXEfp/Q9T/a5IZZE8I6oFqMxyQ2zeQ/IWAZxEWIPawHL0J7J8Vhkh9JLnsfgEPFy
Pp6hZses0oXWnFtq3s5uvQ1Q7Dgv+UAUt7M+XPf+/qUksQhCmV5LGXBo6aXaVh2x9nwyHJVllx3z
Sy0ZrYRcrF9vNcu4T60O/Tvscw02Xs6X77nzrbx8iMWuFVJZOGUKSOoeKsYOwTaDZ4XuO29si+cr
2JkpUxUSsaYq1at2gTO6u8O7+o6GGu0T/o85ETs2pfayMFYNpC9FQyt+7nCVr7M7nBIbgPF2Jkaz
dgT3trW6xiA3tOsKoDrRrjROizA4gabcAjzk4UR+NYBqAvQQx2twjC7bjClaWVIWCY4qmQ2JA1Lz
jPpf8itMkeBSi2Eq7JZPFXddLpk4mgK0EDt3Fw/p9tXC3bf1IXZtLv7ifNsCoJ7/JcdY+VYvjBYX
3mkjgW4U7lP/0Vgpv2KcKjRtb50Q7+DtOa7xLx/riygT3bWlIJoZPUoy3vnuyl1Y4wOO2X9yLTxN
vv8Uii86jIWvh6yTuwV9Sx/gnHerwMbIOEWkOuNaG3D0uATnqzlfBGnMMZHCBlCWZRSA4BnjkHT/
DQuaFECTRsrwK3ArWKe3OaI/H8h8EWWMvYCdpFY2IJLPPki6277Hrc374CDZAuD0rX3l8y6H/sXq
f5FkQsBKqJqoF/ABATBTE+N+Q6HuAPLF4WzeZf4mw2aLERD1xjNNPJ5Pm+1gjS7qRcV2iOmZYe46
KEdYrjxPvp1ZL2RVShb0OJjrvuWPyo80JYH7o2gdDl88pWNTxTAVmlyhJ6qwNxT6quti9dxbkTVm
DQ5Pu3YlIzLgjffMB9Nfb0nZn7C3KMVAMQpISabbAc5PRzGHK57lYtNEPcDpab2jpgS3ViVyVJbo
7D73xlJzUU63OV6GJxuMDSnMNOzRfIMh9rHqF7/cFr2rr79hOtjcsAvkME/Vq4myj9IaV7RxZPQn
hdy6YOMkthqsl2+yFWZ7ToDfsk9L7H3e/hO478kYk7JRyji9gMNyk+1+5jZsSL3ZvGzgDjzeWO1s
iq/rBq5cGjh0ygb7Fc6sSmWZYD60Bn4ZLim4gDRBBfg2S7MB1oQK881Ol17JegkYmYvGOqlOVTgq
joAlq6T0s4YjjrOD6qom6/TaEa6ssSj9QCKoIm2g2/I2bFT3s7AAXwb7b+4+NPse48mh2/qhq+3e
QwCeGg7n883p25Q843tytTLQ5wJ53FAtMJkVfdx+y9lu0pQAIx5iEA8AG0cH0N+6P90PbdV4dKAX
rc0cwvj+vHBvE5ytqE8JMn5G1LNc6zP0A4FT5CtO6cX3nv98m8ichExpMI7lcmkUU4hB43h07Qvw
qZKKkzXPli8mJFgo/bQ594lMP4y/LQ/JS/UL8xlhbb1zjyLP+eUpIZqkTSxu14qdEVO4BqwpBOvA
vseA0IlsaEzqaQ7n4ag4sfZqSoxGJhNixqW9yPEFxGoH69oOz3vMJiq6rKoA/hfR32arJWLYioCd
FuiYg46NbLEhBoDXzuBlvygJVi84/MwJwpQew08nYYy7j0FPjknyciLRPgcu6m1hm1WhKRHGJ4bi
ub90Eoic3aOPaK113vLX2JFea5PEq0ZF0b8Hb59eIFjJsuICQ1y9CPvVpn8AdXKTr9aHTaypixFG
IkV9ZfuzWhKkgeKSjI7niZwRJe43ZMxv3S9UNDbALog5WxvY7tojLd4N4JJj/WZDfF2R0FsWNV2W
DCZllyVxMVY9/X5g7Cj+YwSTHRleeDbjmv7/8YoTWoyiDVgwyIIatJ59nbhv5b3uJXcX9OLsM+Da
7EPgYAjwYGkucALh1Lh15PmHnfwBjLCmKTboehF/gH18C4CDiAzDQzSs82KeOSWfPiojr1qYFXJW
go4P7JfyJTzc1odZnZuwwUhjkS4uweWMnz8hTxJWre14Zy7G81wtZ8oDI4RtVBQA0xDxVpj2eluR
eNlZir15ybFNa7VEXPWcQHG29DGlSF91omRjWBRVUIAiLUccXXfh1C45HLg7UDzOGId8iZVewoUY
CvGEfW8TVKy18nD7E816rykzjBNW9OEinlC3plENVjZxkF4h0gvHMM6GnlMqjBvuS3EMMUAAKiWm
k0eIQ2bl/tJ5WnuhyzMVVDv+UF/EaBiaMgysCTHEtCLHnpUqg1hDj2g4IhqfHgwi5+WoYN0gwxYR
zcBMFEFUQIbOMx0vtr5TCKbL0Zv7V8/3xRFbSKwvJzUwRp1y5G5zG73ws3VvkQgh9fvl/zGXP29t
JwQZAxRGUiqpoUTXu7BCdvwp24p9wuTpJ4+12bF1fUKJMUHZSUjMNMUrQpVQbYjua6AajBgh8e8F
dK5hX+OD4IPuu+bwFJkjKGxdsTDK2ggqDRD7dnA/LjeHtfeprgyL9/mov7glKYyJAgK9mY4d6Pj9
2nSxEvAy7kVrr2Jk8bZMzgcgk9dkTFMcS2ldmXjN5xR1egzYuRfsM5rWcrncQdc+955h3SbJFRXG
SpVaU1yqFKJin231Oth3cWVbWuXPkr3mveSsSZzwx1grOZJCI2qgCHZHcQzkXXFcqLDy3AFvnnIz
NkQZtSpPDNh4AUWHbrXYnfz61+6zR+2y4l7J4X02hQluuoVYJtkFb1i9yS/Y+1Jk0jjkyVmWCPAb
QGF4hrLco9AOU1NxK8SzbvrrUdnZ7/KSKLF4BvXn2sFJ8XDnbtulnBHcnBr3r8LL/pk3eTzvdSYk
GfsSABI0F3A+mI6OwWg+vMJqfuIMxDP3Q3J0XGHsyynDrmhVq3hah8K7lg1ZOMqL935bC+ZSs4kV
U5TvIQFGIhdF0EPvKnkZN8sF9ilXwovZbG+TmY3XMK+Ng2O45KgKjHojMDaMUTIwebwcdx5/NXT+
sb5+n9HltBEkrdPw+5VjAz+aHsto3cHGHuptPuYD3AkjjB7HAKHoAhOEMORu2elDuA63o2BpLTlv
9+j879THC2ds/y+G6os5RqX17nxKRBk0VYBvE8HBIWc0oX8ZZB1V5P2diyowKxOaDDEWRLybwTym
gkPOXUAl74zI9Gd+lz2p2KtoUIptnkorBIw1f+WS8vCHp9FMw8BEP2pvV4C0SWgqYS2hMQPcFwWY
AvC/F0T1ItGSVpczDuQMJHW9/cmShH/lAyZkGXWOzmNnxlIyIlKFjomJ9fJkea3vyVzDrFJ9vcUh
o89yg1s8UgJStvZWENnNbRwfcR+wJPHygQbrvfPyOriiFZCn9XqNidMjTW0QwqD79f4OLDdr94pc
ag9Dw/G98/I1eQTGBoQo+KdGgb9sK3sqLNoOBxQBlyGuOLpDf+fWCzDRRCsAZk2g3xisbYutJJNw
ZZXWp3xf+JrDITbrBydMMRanVzqtkk5gCpHnEVePUEzYiXjAk8UrT8+CIuJk22/ZZfQlGKPO0AZK
Cig4xvIo4yZFmDrBxqPIPp5nAdy2IVqPRX+s+tO4EIelsN7R+sjHufWpWVM7+WtYC6VHoXoScDT3
aL+Nvty6pnV1/9GTEhLuxtI11Lz1URnj1Cz0RpRkkKNd2tGO3NXDKrozcgtVsTixPRjFwDIkrwQq
BcT4sKYXp/bPvIh4NhT44pqtZQq9HIlpDNnCJ+idtxoXwoKNvMR2Pfqb9I7X+79LoyYkafA8MVlj
nRjDaQDnQUrcai0kZIEYZOnEuNbhqa8td5qA82V1xliFQYR1mwUI+soSwYeYoeeyFvwYF6iAV/HO
qybNlwsmDDIWS0lwKXTsKD2MySeH4c7zAObJsT4cw68zxict40uh6iCCBmoGCFG0abn1Z47p1RnD
g1K9lLRNSM8U+67pqoLlwJEB95WHicEzpTpjddoFfOeiBjfPiEdxU+VCQuDw06V3zrNdy8w39I69
jZ31eofp3oBODvRWstGxlwSrg4qtuBMA3V2vPvdo5QSW5nAjU44d1xkLowZtLSzOeM4UxzrseC8/
0L1LrJ9Y+YL8b2ZcZ8xLomghFJvSOhP/uJVyS3gv0WLHCVOi2v8uJ/wSebZYW+Z5o+cpddJv9TJ9
CrcAYDwAvqkniw2v2jMfZv12GwZjP+I8ysq+gMnawma5P3NkvLkPjNP44Pn/MkKecMYYD+zkDukC
6Dp0iDG6G5FS4wV5i2M8+TcYk3G5mJJRhNQM2+n+oqMvggFJG/UC3vUJLiXGbrS9ZEjtGfKPFatr
mRH4Rxs0C3yunacvc0PTDMZ66GmYyokSjWgoYXYG0FQUhBtxC29mhmdvDcZ4SHl5WiQyZN0/1tuO
5F5JgEckcfeZZ6cuJgELG+AHSpHnWYe3G5ZRQRCMxc7C0U0r2OQNKQe7PBON1BtES+9+FO/Mzrqt
1ddhvltPyliQhW4WQTJATFDswYqoZsk+Limf7NgBjNoqqKwAYMduj8FQKXZCy/DgUUPEEjTf4SMl
cWWJMTKtKGWpVkHrh7XrVpY54FQ8sJUXK3RIcFXxNvPzJeUvTWQvGKejOBayAHlCgXKLg1ErIDxv
H14Mgttl5uqdQ40KDfvUhoIzGJps4A73NaGdRClVK6ndqJ8QDsp2sZWxKLj04rvcek+270hzONTm
dGVKjRHhEUW8ojNBDVs1JLdj62VAdMLNUOfqklMyTMQ9nooOUynZNWhYkBR4kN7wk9djmhWLKRVG
SvMoj/NevcY/GPCPgeEGcHp0s7gN8tkB7CklRgCHKhHTLgA/Z7QHmxEn37DXbtFBR+QPn8hZTJwb
5X2ruQxpQvT6R00k46TmwRCp9Fsd7U4Af5uI4iQiQXrnCSGPFOPqVGPMAbECUrS4e7RNlC96Uh+V
DNSe30/H/00K2Y0DXUT14kw/XLCMDvJItAx9XdptSHj4HbPTUdNHZBzeGSjooVGDs2FZYYXMd7FZ
bODyBWYdQ6KadoUpekvwKXl9pWPEOLgWfbn4MrPx4PQPYfxhGkld1FDNs7d20xBQx5ly/OcTNQMU
YN+fOQHo7BCMoRgmsjtVwzQdox1RtlDjRVkjqMYGNaT1v0hLnG9J/+4/7dcXGUY1QrNpF0aXw35h
twsL94DLe6LtHF40xqHDaoMijmJjUBVEHhLuQ5wrigF2SPBwtxmadb6Td7t+yIna6REGAkIZDMHv
uhRp6eJdgAOPah71OSgL+Lwa7+we55QktdoTkqWKO1bGCSQx2Awom7et7GZrdduuBHTiYvhV+zaP
s1OxU4KMVshdtzD6nvJ4uqsAo+zthyWHBO970f9/wlM/KOOpbUvwdBw3aUXMfYJoic6N2u+8K0Li
vBP9LYTsGs5J0VJB6CDrz0eYLFvDRADgjTwgL3C4otJ8Q9qvm+sTrlRDCDUprmj+aAvWXWQVFTl7
yqO+/jzor/Qu7P/jMiyPO8abLlRJA44TiI53z7jnQEvMiV366SZ9BK4Kb/RxFjNqKhyM4QibIs5P
IpXGo9sdksBGmIeTXegJv7x/fnKB++dDkq9vxxgQoQ7RgVZAjuKRHG3Emp5u9Y9cAzIbkxiyBER0
E/GWwAjkUGcX7awYKCUDvazfq466thLJPS25+fcsRxNKTELSSqkSGmAKD6i+JFigwvLUYgWcAo6p
mmt2qZiAFRUcevk/1r5rqXJl2faLFCFvXmWnBaaBBl4U0DTy3uvr7yj22atFtc6sOL3uEw9EzFRm
ZWWlHSnoWFX5/Y6JYZa3fivjGsvetXw3zsNLXaFtaB+839b7tTriN0qUgzDWKsflugJK++d79/3a
/jgbzq+fJiJ9gNin1mAqTM945a5h5k3gBd1QSXGFOjCfD4uqCIz5qiJX88SZhVUNlg4wXaeyHy/l
sfT+Z5bzg2W81vw91MAADiBqksyjkfC7YKNpyoRELngYZNffXcl6a/Nlsu/esAWEie33NdFEGZVv
1CjzH5R5nU5jx3+laAusJMMNfzPcxnwPzNg9A8cm/do5+PJW3+kuRv5KC/grmz1CrdvHvBb6qCIY
F4FCIWjqlxoszFvUK2WXDyGP6tn+KDqVjEI4vGoeFDefxpYsYmJQJMaE4v0bReqQW36KxhGrO67p
AwrDmga8VaSD0fM0/TjBr35iJ1pWfN1vFKnbOfVcHMx+zJNS5FGy/StBPkO6hbnceM2T+EaJ2PWF
NPM0mwHym0CLeuRn7+fZFj9+bKxuY1w/8A6KBGDQQrco65WSVx4MVRREA9VhQDxBhb8TrgtRQpiX
QqEUc3R7KPF8AJyOg1X3mokXMrZIdRRZGUwKVJ7+oqMr4D39YXhWPFrDfoNlN4DEtsKn8mxl9xe7
Z6UN11rev30hdQh9mA01VmLhC7sdChNYVXGEvs211zrACoRoLNPSD5lsKmTXpv4ORMae1fe+Zj6/
fQR1PlUiJ1nIQ0yAs1ZMDO+iJuHqZsx0t4i8/1DyxXlQD3gcB0ZRGzm4RdTdX8SX7Oo8flbvrPB+
rdL1jSPq6R7mGa5dCI66nW1vjBbA46jW+qfjXjElM8RgY+kmRwNTBfBoPaxwPmJPCRSCe9KSjcWs
Gq8FPd++h3rbxQQvsdqTY7btd/llfldt4LAA7bI1e4w8kpzR3jcYCZy1mG9JlW564RpfbFKBUN0f
p7voJFaABQztB3nrBYcRaQJs5gqdycTiCLTvNfuPwJ723TvLtK0amt+nTne/xFoQjoaOz5hQREQW
xKs3vjtiy6qB1WsMM0oc9hsaRiPuDUGRGmpa8Xifcd392O7PGyQmmINu6zZtwRQVOYhdKNdc90XI
RVo8lUwhQFp8tDiMc2CgwwJzQc7cNfYlrFsMUiYtARgTX/QlGCzMyUl2hTVvAvP93g1LU0HrzV2a
moUNJ7X0LrvRs+6A2WR1EeCwiIUlQT1K9rqV/Pib4tU3baNMWdkUsxGquHOwp8+oXmHGC7v12O8W
w4h8Gf3Fa6LFSQCUCUjeP01CaWZ+YOr+Z2YHsRsWb4NvBrPNxSbWaRi7SX5lKNiKT/uNS8qEFaUh
97wP+SMZxVtc5MofcoQu0blwWfeG8XrJlBHDwGGaCxo5apssDnUCTOsfSDjXbUKPZTLJd/+hV5Kk
8oYuiIpGNz5xHdc1gwapppNrmOlwp/pv/F7TnL+R34IOJT9tFHxID3SeXNuPTWRJePQOE71kEFq1
BAtClPQGaRyMsKmJ9MgDn+w69yXEa3CbzFp3LdzD33KjLDsyhq3i+yDTWa3tTnfS3ge448H8ucXL
kpub9viVuUiPzGTJqib+pkyP2sayHvR9B8oj1qL9+OW7wUdszqOVwgAx17CtXroFMSoQ6FRgYQgG
MXei01gR3i0fZgbLky7Mav5KfLqU6Je3srjfadmHWK8CviTzuBfQyK44L7XHSmCwpEfZb0XzFUUu
QYW7h3f1gmlo9Lug/cK6rR9rKa1v3ND22qiBAEv0XdUsW/zl28DTlktMKXdbzt58kFaX6P50YlBd
fXIXx0XZYl3Mq3SIiAx7K73XD50rPrd3dvn4ydkfocdcX71WgvjGJuVCZnom1KUGggAlEOzm2HXm
5bN7h61irh0XVu3igjnKhDRNzuuZQmhhKdVrZbrbwEyB9XZh5gfXABi/sUUZEX6OMYSQgVRpty7Z
chpVFgaLDVO1Eoc7Z9F+turT5/y4ueTep0ZahxivAKFwwy5/6dfiNmDLUGgYRH9IHFpY6s8nVgfa
WpC/ZPLr/wsSOlA4sqoFic762gCMaJubMdr+uQF+pvXBgrpZd52Qd9IRWfOCoFNXIksUrhkwq3JV
d3VpDsfiV3LMHn+Gm12b2JfuHjHvnhQ0GZJca4lVxQVd6lKMWhcLZQu64WH/XF+RkJJ2SGRYFzQR
Mi7gSsrmGynqOvDBWEcNB1KJmV6FO5T7Lx+MK75qkRfcULcg8YO61HWQKO3jff9DczAqd9mkHitf
uB6iLghRd0Cv+FTp5AmeQb1BYjIzk09UhTC3R3oIRafWTeFcO52dXB2nxAy6y50GhPnmI6unee0q
SILKY30aCkhIzeCqLPQ00kLeV9SZJKPKxJIq02Y5Qat5H0kUEY0J+CPTUPpNkgQN3+rktrlnv3d8
NPXWnvV5GtCEghFgxhmuOV1LcpRoJaWIp6kAucS0X19n894D+nRq3j1umB1DqyHokhblqHATh0e8
IawhBj4+319dwF17/kYGwgmS50z/a/W0fouSDj5TJH51Jf2PKFVrzOAMIdK+Bt7oAGL14xSycilf
sR1tKhcc0nFmKvkzYgMN9zsypfdk3nGCE2FX+07f7xwP432/zINv3u1MgjKkqruTjVTeh3oGLNpb
AHQSm3G6a0Zg+T3EBVnoq6jXXCUQifOZUzd7zzuHwO/9+WJNaIX8tFrR/ashXnVJk3JruEmKlbSB
DPbPzyGSxOaPu5248e8Y7hOLNcqE6xKX1VUKMrj9nYDVVtF4asW3gLP42jO0w21JsnSXRuzXJDUI
0GGHm38NTLIIzTFia+t5JlrAEerlVvwLNrxi4vSseRqSiIYUQSDJYJWSZo9aJPaG+AhWOCArm88A
ncO0YzGaY2WhNMNSmDWfdEmOkmrW43VqGpCDE9UfxtiKN9bJxxjb9rY816/mb7aoh9DXiqJviGJq
5wsaFDExevv3V1/aJSPU8yf6aQTALQ6M2KNohRfBU5938jv23m+Ce+Zw16qPvSRHPYVBK6qxTkwN
luKmtl3Km8kNLGdyX6rtrn3dMMfH15AWcc1+S5Ay3Fk86BiRAIMoVOc21v9gBxGBjPQeyO4Ai1TH
B1N3OlN1WLJdC4+WpCk7PolJIOppKFyfJg/PMZY3JoOpslSfoSJ0m3pd6I1UlBBpexlsgFOgwYBh
QlYj5wUjGmF0YR6rZiinGWte4MAQqEoAnFtkmPKsHwAegd18bxesav5gnt1azX95dnR3utRH01jo
AQRodw6Hk0PWzmO57WvF429UKNORz6JS9zk05Ml+TWMTe5qDB9585E30TgQ22Y7Fcm/JL/75/P2j
k3SZcNTHUqoNyLOrTcH0t3NGejVQQUDN9ZNxeKslAwl7M1BXkdFZQ0P1xHOtVqOSCddusmz+USD1
qrviwdJdFnzfWrepuiRFGZO+bcVeNVKBPGk2H2wjDE063f1uEhxmq9mqBV6wRVkSXUxb7M/IoRvP
duLUG8mygVvGCA5Wvb4FEcp4qMM4iE0HIrZemfxPdXPJfjAMMHkp/tCFBQnKSPRyOadJjeMZoAub
wLk2ZmXpW+1VsHatyoR+Wdf23/Roc1GVvFgPOs4I9TRpL2zKhzKzyqp0OMMOs/04O/1g1q6R2ADW
F0tMbkqxU3QPt9n+cs9vsE2blDzHzgwJSdPrvnEw6l72sCpkYroLzCffw4yDmb+fzygm27GrAF5K
vUbPmCHb7pxqqxZmt4WXz+zJWTXYC9lQbqCa5WWnTLFwLXUzGTbzbCHVNJmfasZ41lk3RaNsjlEp
uCocTiEX7dDAWOkmPG12j7uqNJnYe0SDboma8lWUtNOyaIKoSV7keNzGADvrTe9weNntmCiNaz18
SxtAD8ZE3JwhlQtqxzEysesytuRn/wcLQm41MyEpmoTcBLAtVHrdudoFrdTFBa6NFdxJduX5W+mc
b8azTJbu1ghqUS9D/UT6SEz18bbyrr+HC+LUnY3iXvXlvBLgxQDe+HivWvfwds8tclu1M1qkOr+x
5fNfPRu/ydIgG2UqVC22YQlXpdzkmztrDCx5j7YKslzkrwrACwF/VSwXb/7oC63kCxAwGlmOvVuY
WL9l9Dby/3sm+NmqhqoykkzAx0PTDiVPRQL4hD/V5N1wRUe1EPCef5pYJ7a7fAIo9fbprT+Iv6nR
YoxEv+yyqRGQXCJFuWA3vpMR1aS00UfAoLX6gCxoUZ6TkRnlrEjg7HiMA1sdHFlEE23lPravlwRr
YTzWi7WeF1lQpGxYXPu5MtfgTjJ7Nxetww7wts7oiAaKN/bHfLnNIePoJMqQxXXpF7M0CFd38PKN
7F54xnZt5nFR5ivKkplLB1CoOXt6aIEvm2CDznbPmhpct8kLyVGxVh7GstTlkJyNNF3koEiMMUh0
y7PB0Vdd9gUlyk9qG2AXKM0oIJn0bJNI9SqY1+qxsLb6wXuzrOR+c0mdC7xPVp/Nut1ckKbdpk4Z
EnFoweT+9fjqXqfKxCZF00o3ocmTXv3ThmW2WHeAcqLmJCt9uQW3kKsiWHxlRo/5nkz/X6bWvMS7
7r14v62Vq4UHoEL816LQ2+VDQQul0gBN3kOEjva0wYmORm1xntWUu9RiJ9FW/dHfFOkkWicNuRYq
UNMngPeEFvrlZ6/aNu86K6z8ulJ/vOcLSpRNiev/ylMpgEqBCodLrPNT/4KupGPuGmfl/Ot8xVbJ
7nHccCEahIqtOqB6xYpviZre+hDK1IhFK9ejQHQJqA71fermgPR7/jpUAnGKXg7GqTLuDY1fogV1
XaQxbmiLzn33td0aZoO0/X6Ap+Hu1HdU6RgUVyO1hawp45PWXWRIY0duqnCPBdfTVwuafJ1rZpQt
scRJ2R+xCQ1en0GrcmqXLIV4zg+TpQObuTAxRCd4AHF7GR3nhycDUgizNViIi9KPYdt7lqBZykwZ
KEWUVTUMcH3yA9Gx98ZS72tcWGbESHi6pUKUORLQAp/5BngGkL3sATYRqGvxjxJvZO5Y/1ZfKUPU
+oKQSxqIxal13LvvlWKVpaff2ehKja3obxC21YURkim3piDYjSoPdd3DO0RcF5mGhRdy4yPbdFtP
v9zdG3KkN2SWzSQrRURelCe72IX3TYypr+32Prcri1PM1rPgJO5TKzwCcTM9fjC7Yr82bNz6Asoq
BZkfq2o34Zl2j3tsfTneN9Z7ZCa7LQGFd9LNrjRF9+Xxwpw6Y7ggCmWGgmzU8z6AGTra6MdtfrAe
sDWYleU5fv1/4Qr7vYDVrUKPc+zdI3rVJLd0i8fBcAwHnVOI2i7De25ZvbdDC6j3s7cezg+Z16Ej
9TEEhg8QOrzZ4+/vegcbz1Nr8zQO3sgIqFczq1jDqpJoCI38dFdQ1LQaV008sVTcBgPM6Xa0m8RW
IpdLzWFrPO1qrFvfn1j5pdWa9JIwdYXHPjRaIfgizJ8UM49MDHw8H/kJ4Au77oWvjhitZ6UkV73C
JVXqLldBaggVwIauyAw+3x+zcxJYQoZuOplxtVbdwiUl6hZnUasCKYlQMtDnLlt5a/WQ5U5yhKP2
cvser/aBLojRnULA1e7kIgGxPUaQgspNXsN79ZqFdre1Cg1vTuVssBIss++cO8na5c4GF1vVTNa7
Rwq09G1efgd1m/kQgXdRE6br0ObO6WRa5Y6gGN3mdzWSXtKh7q4Q5NWYGTP4xRjZ/X1lnbH1ytMs
x9zhbSPz2bHFKh2v2YslTSpk6dqiD6sZvI2d9e7GKAagYXvHxEhnqehXI87CbFRy8j8qum8vkvcC
yMGTbrFeauKA3DooymnI4jlQcVgQoHF/PCaYxUbHbmiQttYPds2SHMctapRfEPdFpYY+qPm1ien6
3a733srdiaF9a27e8oAoi2JEfZu3gSBcxWTLnVGPnkPL51gT32sDQuqSDGVClM4Q+1wnuveE1qR7
tCZtz+bDDwfQSkAU2rMBqVlnRVmSeRTiJk7JWe1b21YA/PCI/ur7yg0V9N8ysyprvuuCP7oJYxzS
FBPgIAcUJcPN9xiRwL4ZNEfcvsOrJURVxdSTqsiioNC+hzAroSABwfBazBuNpHFja34fQvtxhxJ+
DN+DmcFZ85SXFCnr1AoFFxaCBK9xX6OJmEPDAoJJZMJOJ45R0F7VxQVztIEqw7nrBqIkkKKcWwqE
+HRbgKv2aEGCske12nPYNiAKV64zq6PyA4g7nRVh4e1fvWQLQkQ/FwYpn/k0jnrwMlh2+lBYdW2S
Odo9E5Vtzatfng9llNog1Ho/wvnse9+El727w3bn5P50IehBzErQqp4v2KKMEidxbTxyMt4q7Wf5
ImAhRCbYCW8jecLETWRpHmWawrBvZe1LHfbu6/1sVlAHVJABb8CMHlhsUeap4gsDAAcQYmkDpWi2
C0975HYwE6wCIbktfxj1hfwos8QDILrQW4VkDI/9VTjvRPuRvLy3tXw187RQCpXqCSvKqNajHGSQ
UJa95+Pr6/0WYxhYdXpwUJF8tPahd5skyzLRCJB9wuU9n0AzgAB5rBHKik5Yu/HdvoxNBEP/UpAq
ZSsGve4kgwe5p2fOlLfoLkDHxm2WGOaIbnMJtWpshRgkwtgcfvHomrB6kaUR6y8jKsYamanWFIOy
SMGERTIJEH8RUfke3satu/31EFkeHkaAL1lYSMrOn616nAualHHCBke5DQMVtxjjX6/9YbrjAPHP
8v2+nK4/lf03a5RpGttRDKuGkMHoJmD9ZrN0sVwbuSrfYjXXEGNwixZlmLJ66PUM0cMVYPzC2Td3
zKBvXR1+c0OZo0isFSGsNGL6EJs8HyvnOIYA9ZWO8nN2X3qfG7YXs27cf9Ok7BJ2HNXArwdXSDc+
16LZhqbmpG9BaV6Qr2a8jev29jcxyjbNYquGbQoGCbFjtL19m1bTxOo/SqfylE0auyGOEwm8aO47
WqnP522+Idlw9P0V2O9mMcitus8LcpTfUury4M8KyHHwJp4Hp7yk+/oJWC42g9CaSddQHCXgyDKa
Nym94IcwTyd0Y2CM1/ZfHjIbiX3MLTKorL1QSyqUJoyYIkiyDlRQSjCQ1JdNR3KwD4/BzWpP4ZIO
pQRxWg3SVIHO1x4ZgI1ct+iHxbzv2xsWqbOaQVebUxfk6IcqEWfA8GcgB+wd2w3gT1zde83s0MNy
nE5oVtDMezLKYJ6bl+mhVMwHZzrUWJqKkeBNfjxVP4B3dFvUq0mW5TdRmpNhJXQVNuRAR/t4xYS9
iXWwaBqCRQYY6YdxYNw7ec12LQlSb5kyaomEGrsI70P0ksmUX+EdZJ+oMAzO8d6MjufCSt3r9nwG
nP5oxU/I8SkWENozA42sjuA4uXlnoXbGQulbswjLD6PeplIZObEu8GFPNdpADDbe4Jp9WxKgHqIp
74puLImo3WNjpbwpef9BNhReWK/RavpjSYt6jXpjzBue3FM0rWJwEBmQ3N5eAXjLv/yMf6hmsS0x
bv9U+awWNJYUyf8XoYDcDqPSEx2XsHPeuEud2/q6mo1cMkYZIDFLw2b6OqX982uI5c9nzTlAW2Ns
mmemJdZeQU0zDNHANjqgB1BS1FqBn0a4LNe62wHPSXRbcmh6ctA1hhO76lEuSVFy6/munXKMxFz3
wBh8fc1toNo4hpfZmFxmmFcWV5QIAT0cjkoOUrz3dHyXr4nLsKurrTpLZij7PSstxs5TUCgvvYPJ
AgIowdCD9Sfi99FQptsgAP1aABI2sRtY2LpFgw67B3Y1uFiwQne1jXMpS7HRE3123el4De9/mT9J
hxNmVj+nzSb2WMfzv5jkf1ijO9hmYACN/NzhVXo+usBchC30HuAik8E9VsZjtb6z5I8yx76o9+oo
gD8AY1yLU2AGuzREc72JWqCHdYvWpazMTwCfcw+km/mDoYurucwlfcrqkimfeBZBf/LQsQCjiGZV
RAGst5eoA+0xL8lQtldTWs2fW6gL5l4aMzi2pF7C0Mn/xej+PjjKXKQ60CbiCrwgDYKt2WbSAVQy
NjPXLr3W2n1ijO70GWE7AOMurHl/S+Yo21HCV6+7AnShLrDx+ku/4d+bdxYZlgwpuzGN/zW9e1s/
PRvmsXtrN3KLrrQYpwbkYY90zzB4W4velrxRpiQTxjAVI/CGpQdHLPsrzPCNxRhLfpQtUVU/KUvy
WBZm+iCjAvI1uMbSjnXH5x/toOGalbpOOl2CCkLPFXf7nuwwNTAf4O4ZFq53eL7bWd1e3ot7zEgw
pMjgkIZvVnOFg8WHSdm7wj7YGVblRu4eUIsMOuuv/28eKWuCUrHYCTMkuUclc2zNgSNNFDZyWYDQ
fM9aVMPZ+xhXJzEWOkIDOc/GyPNGB+4Iahp6j76ACrH7DOMYPx+8w4sTOl/DGA0zUGFcCXqMlS+V
CaVpItdxtt0tWguBunHhHkh/PxCrmdV41jlSFiYZ5kkrJMgXrRnYHyttsIe9sdDl/0J2NQQuOruw
g/r2obLeIxrqORW1EtkNMInZYMBA4q29/vIAmXNwMJLPEukqNV3gdUWSBUS0qkw5kEaccX5CWDzO
LlJE6DYwK/uH4u3AIdpuTQZ3ayJd0vtDpK0upyQAAhLeDsnDxryiNdyeJFOx7nh3Z2FQ0UAjDCuH
s+aFYfpZExWJOJeK8J1PMS3DfsJOZyit271qaFAvWdd+TTuXJKjbqMRVJEiNAO207fv3wb0wjPOq
c7QkQD/esxGISgoCyHmRIANtGYifMf/kYOYE+4wY9NYs6JIcpRpc0VctF0Fkem32AXrNfzEIrPa4
LilQytAp4YjxD1BA1RiVu3czIx4QQARvKx2TDvViA46s97sedBDZPwM5M7SunnaC6wP8AgYp8sm0
57NkiXq1w2hKkeb6YsmGYUxdwQNqHq4SK6O2GpotKVFPdVdXIfbKzsQ4oVtQaADRLrfE8ofmDsi+
Nhvtfs05WFKkHm5d64saSRUcV2XKVzh07BeNcU3pnE3RlmGiDCDRkQY9+I7wxpGx/oEeidPn0+2z
Yug3XVXIy0qKtWiEACcnjFxdYC+EXrd2/1gdupJQcFlTZD7OSGkdvn5KYk8bzZCz6siqBKBJaqkt
2uV4vc0YwxDRxYWinox8IEIEWkcMWKrdxmJtc1jN5S10gX430hzTyLhXJOPx/KxaMmAqYYoOTnS9
w1ZmpravljKW9ChTIXdJovfEGNnPwjP/WZj19h6dqpknD9aM8aLNrhDMxyo0T5cP5lVjHSNlP5Rm
ludhIsTtAbubCGIjy26suXJL/mi7MVZTKvLQFIxONOfGImvVsoe7DVbJosuZofksg6hStqOf/ElM
Q6Ihz8cR0IzuVbfPnjl6jx8Md2Y1ObFkjDIaTZlja62EWwZ0d2nT/FRePm5r+6o/uqBA5wzmHisT
sFsazBzx7kqbyMRw8OVMJk/QtoDOPe8yYNnqnlXZZZh6OnGQK+M8CzGEGHknZjMky7zTM7OC1CcV
3+HXn2zl5z7cIl+NamR/lRUrTQF3hzQPs6r2v3iD/9grepwtTH1d4YKvNwV5Maw0ARDse+C8ALPl
zbGaLetlZphgeoBWAvT4qMXEo6kfoocLC0+aZaXoIbZE0OoUjTpEzwv4F4mTbRrzaEaBKQWm3AMv
vkvgBLBuM1OOlMEok2SUAAlBVBJbrudNaJPF3W9YNrw5oXPnX15neuET34+ZOpe4AfBvjq5gXyvs
G1awKXwLU/XBMlWMN5re8eQrg1LF4td9U9zja/gRnJKH5FpsYav+P1wEyoCUqhhk1UjI2XASn49P
vPdsuLFgBYXpn1EQi7B18rZJYV0+Onmg1f4MiNgva4zMi3t/9uSr5+x2XwN6TKQ3xvNCpwsqPZKm
XAOHA5pqno9HH2XmwtkYsXNi7b9guAY6FaNUWdvOsvR1dv5DcUB6gFXXWa3ML8wxnR7o9QItByQM
Alo8gmUgqr+gtnVBuYD1tqxmU5ekqAglyapyknNcM/R0AZgMsTnStwGWoD7oB9M8vGBPCrb1YFcP
WQzEghJiGRd6+RO6icNAFMAoACHc1K43nmc56JBCBEM6KxhBzBdy8o3Igs4L9ErcK8kEcp2FRDVS
49gQPZoYsXzwzB+H/A1+12X6cUlPJUHmZ06crYI4LIVNeShppqmjpoF+YubowJFtPzI/EQQw+GQ5
DDrlmwB1JuI4idhO1NYzJ0SvPSs9zdRRyqZMKqdhyxLRUYQY80byHtE5YjMfcZZrQu9zEpDqjIQK
dGr3Gc0jiDuvKSrRvn3etqZsmyiuWo61STiLlYxgqYtBJTx6YI7OiQTSz6QPx33fYgkaXoVxQzbL
euPJdz3VHLEz5WDdYfDBbPbc4SMdTFbGh7I4miAAyMwAvBcvyyK2I1PHmfnpyMdBmB7k4k6cLez3
4d5izikya7rKmnnbcFMu2R/E6HPl67nUhSA9lDF/lirD1NvqKA4Nw6ll8ERHqVmtF7pcgCdfMYvZ
nHlzwvae1Apisy4sjOj9K67oQLXqOT/jeXCldqmZNsdSOKkaw4um4o8vyWFiW9cxJKfKPP2od5hH
GcI5Sw98vOHfmlejQ8PE9Os2Iywi1PG0DVbvphKIZFKPpbdnIUssVU6syfiLA1JlTTAAXKcBVZTK
lFVgp+zTIj0MWWOqyXbUTaX/NQjKTuMUt8xEK80yBs015lRFU7CzAd2ByDF+zzAKtaqNc1+mBy1G
y5G/LfXAjfrYblTGwvQ1JV8SogyxpA7iIGZNesByKSvhd0X0wasSg5tVIirg+NAHhhVOtKNgKDOv
KYSIGIYQ1q9W9Ixgd1sdVmgIgBYUsbpGk9DkRJmoRtK7mG/47KDJsZtXu8lARWFWGLdn5VwEUZAF
UOABKfZlKBctEvUQpZNiyNkhH7iTOha23uiWprzEo3ebHfl76o9cIRDSMLZlaLIs092Wfq93OdYX
Zoe2Gwk7lVYyKJCTXbgA/6EgYphSNmQdOxao+6P7bR0PpZAdhOaUDKWlB7WVRsfKCNxGYcBurx2O
+F9aRHTf1Xmc1KSPeRxOnhrOEDutLNvl8H9XZSz8gLB4A7QEiXzE4mwCgGr1fillh0bV2kMuFanL
1T1/kJs+cG+fzio/eIWwkAzZf5kGtItzPufEPs0PEe+1bWZ3xjZC4/z/nYgC34S8dJJi0EKLdEWX
2jzOD0F0aisAAZF1a4Jk/QUVWZMhOVXUdBqrQQ4yNcTDlh9srtm8C8n2L34eIyCGLAs8UHSok++N
oe7KosgPdegIylHLPbn4i5sPs/wPCermt1osT0kMDobZkefnPN3p3edfcKEKAlrVFV2QeMpKJoCK
40sJJKJytjgelkVWLV5hKPCacVFU4CACkFwwVNpZjXMBDk4PKo2g2kMkmZx4UpQXLY7+5swN7I9C
tkJUsR/o+00BGHipNYGQH6bCMWRyKH3+dltia9ZF+U3iK6mxuIxa31Rymoj5wQjOivzYSIo3R6rJ
YwKU40rnNrE1wRGpGTr8QsGgrXKq6TWSM0Z+GKN8G8uxhfsoFLkdzj3j4q+Z5SUlysZ0AlfOQafm
B8F8GRj3ncUF+f9CZJGazXJYavlBwZpc+diETpMdx5ohq5WDwY4tqDDWImHQ/AtwYEElFnLdCEsu
PczpK5Y1bYV8M/PRJksVMxYY4dcKR99oUdeGn1SdCznQGnbyFNktbzWHVGBp8xoVvC0KJs2A+mso
lNxqseEKrs+zA48dmWbFBVhtWv3E7JRoa3zmM+RHp+PIu0mesn/IUUzNUxwmmlqA3GsTNmaDBHtW
u3Lgm23tydVVGT+U2pQmM4tdPTjInsrZzXAwpMCCGbH5acOxJEC0jnrKv30SHRYFRZzFBiQQ9vsu
P8zDfahubl+xFcUHCQ0+HDrf0ZIhflfOOa0lY9bL7CBOQJAOzkL9eJvAOg+/CVBedpH2yhASAprW
mLG0zeuHwXD/HQ3C5EL3K62Wpoars0OnX/rgcdB9E1fsNg06HfA/+vGbEcLogojQyT0Wc8ENERW1
s0Qhai96Y+i2qgCaayyq9l4qg8JNVCF0gPKH7AfHC24kt8m2HY0URTZRsbq8T863P4x1gtQ1CbJA
1xIiYF2/5NMH17//u9+n7kXEt5MMUPPsoKazYyjNvgsTxtzlqo7oZPOhDpxMhW7ZmbkmUTseHtHY
ev2FE3anv2BBVwUCloAhCYU6un5MtIBL8PtCiGbGcDc2rJu6eggLCtQh9FKUa/4UAUGlq60swtgA
K3BYlRG8ef4/YRDtBUt4ngIVeHsHLn6Lxh2fvzY5wxaQj/zD3CxIUEygAKfmUw0SHUbmstLqRJe/
THrDeA/XZCXxEjZFYJ2NIdBwTTLf9HHVIUCJuje+fW2kkUFgTVQLAjQ60+R3g8BHCOYMufS4oTtm
Kg9EtuTztlaxyFD+aaMmQTyoICP3mtlqRwE1e82+TYMhK3pv1jTIEjfOIlgJOlPQr6L+cZvA2plL
AoBrECXoSElQtzvvO4XviazQfL4RDPGXyt2VWjBjiziru2qVFxERPPISKm46FTIIuayFKCcjjiuf
xh7zDgprOpi8h7QCAw3lHwrUiXClYoxaCGb8ufrMtSTBItVtUTVXTX4ek+OshSyKLJ7E749CnfVz
p4mEpzQx+fQx7VjPDvnmP3mSDEVUZEPHqtHvFLosBvTJoGWHPkh7uxbCX4ZY23PSSKaEbSfIxfK6
Hc/Kc8FPW97X3dv6Qc7/T/KAqMP6VklDTPydfD6V8zTKega3skT6Mgx3VS/vtPxpHmSv5secEcKs
C/Q3PcpUB3OJ+EnFK9srj3H5q+8ZT8GqvmNr6n/5ocTZiN1cqBx+3xU/5ecXxq+vmgQIHNkKjNLq
X4NWCx9B6VpZQsYqO4ycq+jYP8bv04Klc6tHQrITPNn9CsX4fiRSgICr0IL8kE3xe5UitRyMjtps
UpRbWBlfGkH4y+uRFOCuYmYcuXkarVNIumBoI2REhrQPPV+eArOfgnkz61NvCQrnW3yiqBeMlKOL
QipiN26qUxnHL73OYb1jOctWHwSBLRixsUn8NtWtqowiy+hGVgy3KnwVvqwuAqEJ45Df5ZKpZd1V
bYI4q1fM5lfMd5DM/z3tIaI3FCMQ2FqPp5LyyMe0kLU6y+FJBL4lzIZVgNYYP92+dKtKuqBCxfFY
WS9logwqZWC3GHKS7+b6Uf95m8i6uP7DCoZh6TRULBjChC2U+UFrd63hRsOljRkkbvFBSFD2mFfj
IQmItJLcGctdLh/L0mKmJFiM0PcBeVAuCEGl6t6n8rGv77ra+3eyooIYJeYkDfvowYh4Qi3HEHbz
7PwFCd2AdqEsgPk2SlZyXhSxHtb5wdf9O2lSIlPj+NBE/su+TWj1UAwEe1hCxMvwub9fk8CXqpnL
EU4Ocu0KwG3OQ8HEvAX2ZzDceqKm9NtBQndd0zGoh/z9d0p83Iq80MJ2aG1ucYGrD7buf3DTz0GP
N2H2Nmk+g7e112NJkbqeqT4Nc9lk+UHnsdDUePKrguFbsniirqbel1gMzIECN4ybun8AxLrZqrtK
F83/R9qVLUlqA9svIoJVEq9ArU313m1PvxCzAmIXO19/D+24dpWKW8TMDdtPM65EUiozlXnyZC2A
rd0k/Mvt81oy95/WxqK2hieMtItpyNU8sXFPBxXvF2dEKy7z8g8zeL0tZ0kvkGRHhh2U3tqVAhp9
MdGyggJObF/yh/SunbZJsiJk6YAsKB3ILU20cMruZMwynrWTCctGfxockHH+B9cICTDGdDh5YstU
4XWrEU5LOMchyrMvNK0EGNOyyOddO62oggxC+PSNBCPgKUpGpmFTSReogeH2ygSrYGHCqlM8YQDe
NuTxRtX9UtWeprRxhPUzY2uPzSWDh8Wh+xW5d0zemv/8LMqoeEHLOupxr6pxU/LIteOffPr97LuB
gjwqbxj5xogcrdOI92DPGBKfWil5EWU4bI3BGI5l0wVrMe5C3I4Al6jmnLc2UeK5XBDIYto+ZGPi
F3GwraL4wYgwFlxvvKnaDfQYFANCDbV3GuNNH4hL7e6JdK2Tn5hdOU2iZY5uA65XBO3Db9+Jiw+b
1flsp0nfNWpid4mvafaXyO6cGJ2XJOZ7Tldspcw8OCvThSjpUNFpDEbhtk38pB23uepU0TGe3lpm
O4bxoBn7oPTJkHok3gwJh/uJvT9Zqm3iaWbjAn1Sfp4ttbA6NQ2QKYGvrp0x/KUnKl5oB30NXLag
vFjnf3IkE4164WjXxEr8rB+Dh6bPsoMVj691B9bb2ytalER0jEFRcUOpKkli1qRYfTklvhHmnmV9
RJFwioFsb0uRaUX+ObgzMZIV6CoSpKWuJz6ZXIPasYtsgzPlwXbSum9JZ8IGVJukEacuNO/Vot9S
u9mZ+oARyeq0YWHrqj093P6oxaXj6sKM23AZMhmtIGSqaI8LBXY9Rz8EQeLwldLvgluCyQOnHmhI
LQNxy+XVmFKlAM5Mw51VWbwXufBSa3gjonrK1PYdU2/UFQVdFMiMOTiaK3W2dBeHoK8ivNwSP1T+
igrLUyen+AI6Ky8Zft3evUVzdCZJuoqGhdiYVJA0jq86+Fs4+KAxzowwJPsxRrF/vS1uKbNsILGH
/5AUobC6l1vJE5tHFVcSv+fqBMr0jG+sEpx6qaGGbjOkAeaaJY2nRcGA/uW0O4ABt9qbZQ7UcJR8
C8pm8CJMnfyT+2Mb2AhmmJYtZ2VZrw+dpeKz6vyIOrNTTcLR25fbi1/U1DMh8l6PbRtpUwAhDqJB
0+8197aAhbDGRKBLURhDTHBFWJiztCu5RhOfj8L2zPGpnTNpYfkUoWa5uS1rPigp4IUsE5YcAA8E
2FKolmN2sTqUsG1WbnwI0eyjtn68LULuypjNDWRQBIOIouA0pXcCL7pOpTk2rJmqQ84yJ+jw6CaO
XSdurgPrU70XyfuUgcqbpF/0nrvhMHgUBYheK9x8RNmqWfumhUO8+Cb9UoEr3UKhjoGDw06Mv6d4
2qcATZgZ+pcMpx9eMh1MwVrndc29EDWUWf3K9eLDhK1MzHglmFgwExffItmlJgDqXA2BgwOc0DyQ
LqWOmozlkbZl4KSTkm2HbOp3t09l8eB1E+xpSAqAIFg6lDyOyr7pcSiVxWu3jGq8PjR1+n2rbgI2
8q8UaZsxvbZkbWgjJIt2Nn8g9SEP3m8vZCmmvZAhbV8f13bKSmxf1r/FiKl0xF6q+MXCX4HKXDHW
bkSNvQKSmtuCF6+pzjTbmmfe6HJ/TtLqIm+BwvJNdUeyY9R9bd7UekXIkqXF6v6TIp1TWYALGG1a
qa/Elg4YxtBs0jRO9qJstNSLO226o8QWf/Gei0PZDso9sluYKK1UIJxWAu4yXrdOwYNgJfxbVqD/
Pkw62rQuorwveOrXm+5RWfFni9fzbNXSmZK2HgMYQcA21dyprcobh5/xGlvO2gFKTqw3E6MWDIrT
huEmDEGhNf6qwXVrs2jFL61JklyGmjd2lCsA1k7DNtRP076b9sL4/efPhabMH3EWDjd10rc8hD4O
7bEKS48EB5YmK/q4aKvwgDM0y0RpkkmhY9JWyHXPmN2GB67VbmEuef3NTo958fX29VrUr/8kyXAt
PWsmHD58uUb749Q+85j8iXE6kyBdLRIibz/qME5ert5r3WOxNohr3owr53omQLoiYdZx3nBsltZb
sK7HDH2cGX3k6uscmISmcDBg5vauLZ+PpRJqgWNfkzPtpNACHo3At05dVu+mOgif6izYhXbgZDBW
iOJb/nZb5OJdxRBtEyUKGwGLtI0FzCAUAq+JyvyS2Hc14Y6lrCEQ5UbZf4KIMynSXk6EgUNrIPAk
feSbg1twr89TZzBVp9SH3JnMGrPm65cWASiYTiOnT2onyfFm6ZDHtbN6Y1jgZrAwk0wMngFIVmN5
eRsg19K+UA2tH7d3ZSEiR6ljLt8bGM5gycnRbuhmNBC+Ny4jh9Sj10ffDeOYqn83J0LXnsKLZ0AQ
K1oGchEgv7+8+3HDsZR2jseZOKlwS7um1d3K7O0VHNWaoPnPz4xMRwe1yQrETYAOuBZ9og1eGuG4
snmLd/9sOZIpi3QEZynBchJ1Dyh9uxL7yD0//ygTDgUPbYbS62d/y9kqlBrIMy6wiio/alXuavkh
yVu3yVCCec1j4oXN5oXma+/B5WXZJmAjANGi3na5eUWalTXizsTX9SeThifa2StOeVHrkGT7XwlS
AiGldEAvAnxAaxfOYFBHj9WPOLxTyip1WOQP5logPd/uKxt3JlFyCGMexOU4t6akkbIvSZQ5Xbeh
bY7IPnQwMmhP+gPXVG+K0r/qai0DfHtHrauKkKmnakKxXkHyg95k+6Ja8aqLrvvf9VlyQUjwGqHf
gPWB5NNpp/CRxeZDYxLH5Gu9CWuLkUxcG7WDncxbGaNec1p7tq79uhRStUqjTumAraqOw25/29gt
Xyi0U2BQMYonqJFcanYXK0U/Jfj0ompdwbtdVxAvGqdDPml/x4WBDtCgeRF2+xKJyI/aNVT/4uIw
QRg5VRMzZuS8NusVqmhzY0w9prWjo13lOa/E8O32MpcAl8hfAx2hg4IEq5Ssn61HmZHyPPWR+XQn
VMsHULlPFl6Noe4W5R0gdM3IHfNo9q9xM22STt0GabRvEsMBoGs7atVBcG07VLHfR+Tr7c9b2oTz
r5OsZtnkGY8HfJ1ap05YM6dM3m9LWApo8JpX50nNDIGeZMCMlhpJWaEXKEsPoag3PK62XT866h7R
Ad7z3T43uXdb5lJEcy5TMmkJYXmh0HnPw6+8M90wAYdK+RpgO5P6121Zi3qsodcFgAhbh5uQLkln
poJTDeETNd4zAAizyj4U4fAl6Sx3ysnJ7DaaCDdDZH3ESbEWvMn92Z9+6Vz8fMJnfokVPMpYOKY+
+shMypIdSvdoV6t2XaWemuY5VCJvIADuirsKFaK8jzpHIHngtZEXtWILEOfWRuw1BZNr5muzJpZ8
vzY3ZjA2A4/lIo4WNX2UWdgcbdwW8X32mtQr0cXiWx6DMXSK1TEgRaRKb5IQQxQ2XrtFhcHmQeR2
9bNmFW4Wqs81A7VMEGwYKIGUbiXiWCpmoAz7n2TJgmkpuEY7XYXx7Scnrkcn6u/z5udQ/qyGn4Yx
OWoOhFl1pyCs1AJzU68Zl/9j7ejuUyn6IFDrvjx8VQ9Z0YHYwW/V0qXVU8HyGZDrduPkTjow63Z2
DJs7EXcr1nvxhiEDZGLgG3Bucl68yay+68Iemx7ofmahL6Y23LYQDmX1rorXmhgX1ehMnKTkAHCk
AtyxiBjC56Svdkr0ZK/2laytSbLUUyyIVpgt0iYG5tlW9kloX7XsiHm3By3JNrfNxqIw9GChpRB5
Z1MmJmJFX6FLDrqjC9uN+43AiBmufpRI5E3xig9akyXtHsjLWC7mfFCcb3iN91z9bVScFq8fYlbl
yq1YCn60s4VJu1gmA3zKLCzKuq1Cj2i+3gLu66a4C7e3cNnynomSnJcRd2qoKjoSC+RbJoq7RL8L
LGUT8sId6TeErh0HVr7yy7JbifAW9dEEQ6wJlKd+1eA6KUQQO4fR1Rjmova/RFy5fbkiZNFz4nWm
oyxt2qhXXl5ultqF1rTYSS1iOxYea555SQdjHmyb7hWpRKfR1JVczeLpncmcVenMm1Cgywi4HlPf
FodM/8hNdFkb2Q50/M+3D29RELYOmAKKWvinZTsThKY3TDhsKrjodBh3xdh1CIPKyavV0Haatlh5
cyweGEN28J/ys8zEETWhqJoefigNM0fT37pYOGQtOfgZy8kPGw3gVcS0JmLaq840FdPEmhJWsbdT
r2F1ewgoyrFWqblZy5yapG+Cq4Uzfed1uisBp+i0bZQl+yn0ipGtlbYW99iGg9LR+o09lg5TNGra
tja0VLT3VZ1NDitaxzSnjcERBNw+z6UN1jX01zCNqHgeS8oaWkHRBrqJKAiIU4jqurdu9cbPhkre
33Mh0oJMXW3qeLDQ/R+VnsiPGTBdt5exZCrPJUiRo9bzXm8ighMsUldvf2jdDrPonAZ1Xh3Nf7eF
LZ2PbjIVQ2lQdwSU9vKyjTZe2iHCN4BPCrfK+bEcxkMd3RstbsNtUYvHY2mWYTAKhPMnn+bZdSsB
IUEQwFI/IdwVupfXQFettQCuCZEi4Yw2YxYRbJ5lv+UdhsPGmzRL/58rkZyZGWg9jQ0KXovuyBTN
JflJEWs3Z1HRzrZLOpk8QTNQKbBdau+yfZWtrGHWois9BtCd4NgRt1nSGqaWc8ue0FnYkeoV6VVX
TMlb25rHQVd3dVF+DyN7ReSiYgOrrVp4aqtA2F3qWqd3SmLgLerHceVbBNAa4xCXqBwC6Ywk521t
W9w+AviwRlH0hju5FFYaZlDVTYLmfLWBL1Zpv2PcKFd81aK6gcGWohkU/U6yTneZkUfKkKFvMLFz
l+uV6Zqk1eCP+3x3e0GLN5Uw9KfDWaFbW8pYDQq3LaGiRdHuzW1pvoso3A5t4lB+f1vQ8pr+FSQP
HmyAWKVBgTa3EnNARDds7P4tacnK+awsR2abqJoab6apynyLBk6fsW+CPUZptclIuLm9niVNMNSZ
8wb5ReuqgT4Zi7Q2SZj5YTMBcUVAXvkdnQlrCrek3SZcO0IypFpUedvSzjDblsD79GN3NypwsWVY
/oxa7dkUqIxnwcvtZS1tICy2Yc+t7kAZSwrO+iwMMc0u8ysh3Jz95DqyJ0q9zfun24IWa7nnkiRT
kVG0IfRqnfkcRDuuPkZATNu19VSbjGxDlWHU6yiagxkmHfow7J8tCUK3NVQF3Du2z5WKuHVmhH9w
H86/SrImSoyhi8OA+1Aa75T90NSvKOdF2RqB2tJtYBaCCUTYaM0wpcXrfZ5FACfCjiTlhjTH2Zv0
zRqn0JI1BkUFcLrAec0Y7ktrRVLGQMqJhkC9qEOHtV7YFh+0qY61rmx4i5x0rK1ciyX9wZ1At4DF
AIX6nJl85o6FFTY56ogZGiknw4m6R91grtZiCMXQrpnJNVn65fIAKGuYNbeLAW3zdx5v2pR7IRIC
QTB5t5V16RYizYeufAB2dE0G7SByKlRltDLf0AefW5ofgN1Kq5tdmpJtmSYrGJil9xGwZJgMDhA0
EN2SUTY1YZZZAxD0mIFKi7Tkvh7+Nlr7LrLuDECA8H8d7YGsWGh5bshnwg04Np2g/4mCdkS6+2aU
kkGJ0GZrRcgqRc1TENcPOZIEGTN2hoWM7ZS7WcFPatXfkSlw4r7+A/Nj20BkI6WmqbZs7vSRx6NO
0Ydrj9Wxr+hfGTfcMun2tFqrDi1qDzLXAC3jaAH5utQe6GRSaBa6G/Jp9Ae7v6cAB3ajdWKrsfeC
KFRjwBfEAM7Hs146z7zJwco/AmjO8ncM5HNFO3hVToEXeLutp4uC8BJEIASKL3SxXa5J10orryhO
sNJOFrMe8+xXPh4VQn//0Wmp6DQAkYimIc8hZeesmiVIi6GLwlTUQwhYY6bWYL1escULRvJCipSF
rMwhqlmHzokSaStOn2ILHNDFH4SsF1IkK2JMTYS5wTicrlMeOmAyifKiK81cIMyb2Ato494+pKV7
BokzrY/96QOkUyrHvrficu7goaR1UpK6dvJErPeRwKOXmwKz0oqwcyr1rxA0c2jQOdz+gKV9hXIg
pY+8Ne67pPmFnStdX6i45+bglNkvPDT+hPzHOpchPTdrgsqI3kJGZpYOSuMGMx0rW6nxLC4ENX4T
WQD4HBnfEacpapElyGy4/ovmSEWIJ26vgS2W7pSugsCEoTSOErm0W+1UqV1VpIU/xWaxa0dSOkFm
/CzV6gGMWmLF0yxK01QNLAeoIELc5Q1uuTlYdsLQGxJOB6E3TlhVL60ReXm+Nvlk/nDprWaBOgSm
FugYdIhKiq9aIG2MzbDwI/sNk7mn7MDJHe33Bl8JypeOSYcfQ7YGKSRbbkWpVL0sSaDkPqmKTR40
R+SHT0lnPP++Wp+LkczFwImNgmxS+PWEl9IO4z/sfqWfZL6ZV1t2thJpy3RWD2A654Xfd6mjdb/a
qvqjvQJ7GQNSBi/AWT/O4qe2jtSCtlgEqd4hgNhvavfr9j4tRBdzL/i/IiSFpkPDphidsL6GBmQn
Hjvh2M0EeMImiYc7OpieUpV3Skbeb8tdiviR80WPkIbSioXU0OXaQBIfNg21QLJRCGNnl1m5K2Oj
deKgAQ++ymB6EWjthkG33nuDogW5pG6Sc2PDODUPKH1yVy1HkFbe/rClO4dWbArUNzodATaXvkv0
UW8ja+vr1bizbIrHyLQdjVMxreXFltDfmE0DDrw5rIOLnq/K2fEOWlfjQYCroHHrMLJqOyUHo2Ib
2tsua1wVpdQ+tvdg+nHDR7uxtgHtvbGIH3s2uLp4IeYaWGpJpUFMQNEBAnoAZFMvv0iMYI8I46Lw
88qqHCbM0I3MoFvxeUsm4FyKdHFE3+tFZ0DnhqEWsJ/CcvUITJAsGMvt7dNcdK/wr2giNDARG5ma
yxUZRaHH2pQXSAb9opjA0QNmVsZzkbJXwWB0V2r7Qb/DZEi3tOmBVMMfmHBg89hMeYZGk8+W/LMz
LsOMkywXBUqXx1E/Zh91WTord3hpP/Guo3iKGJjnJOc5xj4Hy3db4dRqxYvT3SQCLxpWniFrQqRD
s4YM1BEUCykAb0P8xTB/T18j11sUgmQDXBFoO/EGuTwtWw1qI6UDhERPyAm4lTjlXf8HRwI8DECg
qDZhvyTLY/fZVCDkKdGQXxcOTU9lx3/qFjoS0z8JF4CQIiZ6WA2GgsHlemoOGrqmqUqfi3rHc+Xb
qH/XsvgOl/e2ni+4b3gI08C1QhUN81svBY1cjcG71BRgyWkCxy6VrdKER0bxtOC9Z2V/3Ra3cE4X
4mY7cqbVtAky5MHqwmft6ATFVy1Bnamoft9OoCP3s9DEENjJ8NlgyCo1ClToNTDBeVPvwn1sJSte
fAneQBh6GOfzMdExOa/1bC2BGkGjh7L0a4Xtett8jMK3so1PBO2rU116RfEVUFo358KpA0yfyRU3
SZuV27VgeFFOA4vsJ4soAB6XH4FGijyN27r0WVEeCiGO+Rr17oKGoMEPOXFAO2drJF0tVC3atOVp
6YvacqrgPjJ3YZg7RhY5wbDm2haWg2Q1wgrUyQzK5AYQSsKc0XQskRrRjMmD9lcfVhThyXZbD5cW
haq6hbODkCtMd2+2wTSNOuyF3WA0UKXnB9LnfNvlpuYEJfr82BSZK2q5sDjE4qgwYXUgzpZp+TPU
/foOJG2+lZabZGoxM4Xrf9D6jq0zcVRze6QhP8saDWNZ7MEu0YFhs11TKskxjmzlaBZDvXIDFjZx
PiWiz8001JJ5cnOhtkjqol4S4y9sMV3aOJpVGztkIsY2z2PboUVjrCQNljYRApFFoygOgU/1UuGH
xm6VLMgrPw3EVyWaIep2sLutHQtWCqB7NLwjU4fOR5kOMQ4sVQyRWflRfWKg3hA2BiWg/eP3pSBH
xj4BlkBJSVc3sQKeF5QL3wB7Lp3eUBIWyub/J0O6vDwc9NrgifDTwnB3Ffr/tGQFhrF0IEAO4FWL
aMkmcgas6Ua9Zn0s4BX5nk3iZ8b/pIkbVE3oCQNMDmciPzKNRrNEa5QCncxkF1LF06pw07bB/vZu
zbpz+TDDItQ5y23iaQFC40vdygtRT2DyxCOdhL4wP4gmHIHZqF28Rri5Jmm+Wme+o+FlCu8eFWi9
eKH8Sxagx448JMqX2wu6PhssCHYAR4PH2tXZ1JySZjQ6ePdv2ug0a0/ytZ+X0gwleJ3CFhGRryTU
s6iXJ2TljqxJkEIusyJxGLVYQL+pMaPo9u5cX3M8VcB3j/AKTgdsuZeHAMDC2JQEny+CHbVzp2ne
WbRiIxdlIFeLrIEBxZJR3GqVIzEcUpyAeGLxO6iLVf3t9jKW9gg25F8RcoCtizqsBgKtZaOTd+8g
oLst4FpZwUIFgztfCzhM+VpgbE40pqZW+Ek9CCciausLrURVviy5Oyj9tOInP0OKy3t4KVC6HeXQ
oy0JVDS+6Fw27srSq9+6aiPCrXKM85PWrSjC2gIlPQ7z3BxU1Ct9UgSGy8wqOAyZ8iVXAUw1RCZW
LOastNfLAwsEergpQvz5QM8ufxYoUd4aE5anGL2XN2i1MhEHaL3Y6N2Pymi8QSsUJxj7Fft27bDn
fQXARUV4ZaF9/FJwF0wxNQK8kgDbycptloceZgIEdeTGydNtnVla41w/mDnV0UAls52jdYy3uY4A
y6bCz8B+R4tjgNkNLNvqAXcKRh2yFtRdXwR0F4JSCF4CTpvII+KKpDAQ5Ki1bxg/m5liewVKvbB9
F78vbV+uc9onBn6/H2IkHu4Dh4cPRewkbGXzFvQRjg7bhggEWDGZCmKm6LSNSa8R1P/o03vogoWe
vGw1kbS4oFkMyLUR58izT7Kstug0BLUfEWtfUvCivLZK4U5Vd0ytlbrgvDmS0sOFQxACBbyVZBh6
MeL1rKtxA98aOwVobcwIr4kvt7VuUQjmkMx5z5nrRQqpRKFMITMhJMR+Ffy9a7dp/X5bxoJmM3Ym
QwqpFMy9z9swbUAoo7os5ccK4NYBYyLGWN1E5U+jT5yh0eOVF8uicjOKkBexFm6WpHyiMwMyjlkD
9pHnPH/q+7Wc8aLS4TVr4OeRyZOnL6WsQDNdUTe+Wj2mQ4AczeDBIg26vrm9gQsrQX2Yoiw7ZwqN
q5XklWqM/dD6MSgcNkZfdYe6ie01JzJ7b0nhgKvBmxWVbyCgZK/VKE0U2K3Z+mM+uamdvhcRO3Wa
tu2TxiFZ/zy22bM55Ucr3pHkqLF30n3cXum1qgB2BXjPzEaLd59s6OEfUdkkRgfulCDfREAWbLmi
Iyus94Ej9CTdRCFK8xhtcrCGMTvcln59oJCOxKGFoRbIJcm3uykRFjYV63w03LmdPTmpuoN7d0qy
8iS7NiOXgiR/pnUsD8KAdn7C93m67cttj9ae8KSQtTOd7+/lmaLSDseFaiO4ihGkXzqwOg4Eq0nX
+03PqwQk3ml1VI2cbXIQ57rxBAZL284CF+hz4ZRDqG0VtS52t/f12sjgI9BNgwcvXiOoG15+RKxl
hDfQYD+bAm8IwSDBB0cR5sqFXzg+5GWB7sFFQdFQTkAPQZCPVg86RtZv+GMdzq2SflTmK2KudXR+
u4MAFFMj8Pix5s84C0Zq1E5SmgiwClqVelca7XSKFPQ6GV36taFg5SajWu/NdHwBEN1YCUjkwYhI
1IKmFd05oJgDKJzKiyynbmJDQTXfAnHRaGIY1vRapqf0R8+95M6enkedO2rnBu3WSo7NM35oNwav
3a/cfEmCg0pid42D7Xrf2dzGDJZF9CUi8z9v2NmGZHpuoaM40v14qMvNKFRBn+ycd5VrRVaBxrwS
FZ0Vk7jQqARyPRD5zA0TOGq5PNy1eto16YRxRrRzDLSeZTYGUVLmgNTUMSvbK1K6GSe+EeT3zTGK
tpgZgtZDJMLQpXe53lDjaVGnmuYbmYIpeAmx/Dpuqtfbl2ZhVwEGApILzwdwm8q5oioVHfDvIXY1
j7WD2hGhOAXa8ZzWwEO7BxXBilG6vqXwYYgHASKbuUflPFjFp4FRDLr10V2pg7KPgEvrWyoskZ34
UMRsRZMX3iyoftmffGGo8F+V/wqBugYvas1XiZdVrkkxzc0pDQ/0+RjwZt9naMMZftvCX8qUQhGV
B5boWaF9kmGU/WPrFVblgoP89tktmAiwxEIrgcUDSwnTLzUkqfCoQKZP82lmdsKdrEbL3LQQOd4t
aVIVLvC6mBvCymbywmhCC1qmgLrx9kdcOxnE3v80j4AD4orXGYPLmDIoHT5C0fQdckzMG8B5ttW4
oAdrird9a8Yr13JJ5hyDg5QN+RNU4y4XDqL8aQC9nuYPI/NHEp1GVACdwrAFRn2ofmjzlUUu7TTQ
Gij4UcDnQHF3KTBVjNpswGXo53n/PYrQrAi2ST0DxBK0k/ucJ65S1E6ViBXtXbgs8AK4/vCugMHI
eF1NRLqIB9g8oASVDRv65muhZ7bb8LobV5z4giUAgQecOPp/gJGV2dHtLEOgiWkG4HgKn5sObexJ
tWkJuIgQm9zWmetIE14N9VOkXdBHcEWam/RKKToQwmESgBl9rYjotroi1JXNW5aCRDFAnbj3Mi4v
tDD+WYMF8oGrjp1sLNt9UvZrSPGlI8LrHT8EtUBhcN7WM7fU903Rp5QbPkuzyVeN9pcZhY1bAUm5
YlWWJc2twoDeojQy34ozSSVuWsKT1PCD1Po29NbLaDX3Shf8vH04i2Lg9RF8IEQHZ9qlGJSjUT5N
MwNAGx0EPkNo7+Zsyb6s1GklCTe7sMuwEXMWwQMMLheMEbtS7ylSLaUOiQ5O+PQIYJRrVH9VQnWz
7tFQlB3+/e2loSIHq6Gha4ma8tIqSvWoBRDfb4cv+ZQ6Nprb9DXamGu1QxUaGgcEJnKXVJ4prZpp
bIEgnIBE2USLejl+4WRIVgzSohAgrlBomUcZMMkgFbGAPg8hhJh1q3pVVaDs17OSxX8iCOTguOQW
qklyS4zdJmWRWxWZyTUrV88zxD3hlDc/fvdkcPyol2LUCcw6+v4ulU6dhMkx5JNgIGqdqZvapl21
70aEQE6bVxp//n1x0DsVtThURvCwvhTXNoEAp1tE/ZSK1ulo92JGbE9+n6oDuJt/go+5W9SQxExt
1YOEOqZ+pFT+LAUkbL+dvrGB9URmDdN6AEqQ6X3sNCNFqoTU75r4DY+WAFU++qNK2Von3rV7mAWB
tfYzSQmjfbllJkf5N2AJRVHxo06U1wIjjjJzG2trCYIlQRbq2fAMJqZNyRNSRd+qQRmBwpkUthv2
YOgN0daugtl57XhuS7oa9dkDoqm2Ko4HtFkbvfkwWOn1Ldgw2ZpvvQ5YEKj8uyYMgLzcvKipbDxI
IckITloh7sHFVCr1vRZWeKSuZEOXVwWjgFF7oOuW3+J9hWs8Vdg/nceRm4d6tBVl/FhkRX6Xs3rl
4i4YIoDLgLMAyhQwH3llLYjb20ztETVEqMw7iha+UyCdv9++r4tS5koZsCOIwOSu6zjRrSDXKx3M
RLysnNzQxU5D8Pfbrg808Z+wbWwfYktJx6tSa8IyA0F8Q9PU4zbadlJFNdyKaMPmD1aEFhBQr6AP
BFj7S40oYl3L+7pBZGfGnQuO4A78H5StVDQW9+1z+DPMAwz4/OdnIQNodyfGog5UFzyzn9Fhybck
j5h3ey1X2g3mXhhtNLBRFQlEGWGp9CDiC0F65LdZ6IjAfMbAOK824M6p+WIU9crWyfx4qCLMOgBn
DbAlOqxkGAAq94lIO01/TRzvdOoOlfPt8HpwKs8pnS/3luvuFe9pZY1yJuBK6JzWPNtKxdBKWy8g
NDo0nhcfxa/j/u7H7Y2Uru6VDOm4BqBTOJIx+qv38ddKMCzjJq9+WwrrtIbGSZDit7en4fAQHrhz
dPfBZkWMnDi6EiNdoU7Rg9oG0P71/WQ5hfMwOIfd90ffce/3L3tvZb8+/fRZAHklTQqJm2ASgs6H
cuf9rW0/Tv3zw+H5+26j7O4bF9Rf7poafPrTWxLnkPZMDUbkYZJq3kbvpG3FYfI+IvdwODjlfuPk
Trcx3DfuvPyyDytLlfMYV0uVDMZkqmOiilkwqJr/mqDk/X51dbMf+r9Xd3WTA/K/q7sD75XjbV+d
YX/g3vPj97/GresqX354tzV++QSB4p2H1CMbTqQQCZD7dhJE0V//brzTtnYeniPveffd2ZSO5gbO
8cl7V7YrMhdXeSZTusot8LVBwAP9NT+o0+5+9L8w535TePXD0e2dlxfVedm/35YpQ8P/Ob4zmdLV
jtN+MGxk2l696AB8qjs55g/tWPyAsuxD7+lprf1j2V6dCZTue9C32PTJ1l97NzQd3fP2gfuDr+QM
5h+50pczIdJt56HRz1Ur/dV01cfg+f+7adL1pgXJOR4N+mvpQRuTadO9Dt9G7u/T3f7NFW9Pqbsm
UnqSXp2TdL+NPlPiBqHB6+gWKTL7f3933fxED0/7I3AV26dVbZSc55VA6V4ndoskTxwarx75sf/1
rq0kDWRuF/n3ZTQbnUZhqjEU7+6kOLVb4J/dF907Rs7eW1OHz/6lG/pw1W6QhKrVTbjNmO3onjLn
9PDw8Hp4Joefj4+Ou/n6FWKPveP9WEuFLvud/zRRRqJFSlQbigbJd38P3ilyt4fDo+Mz50vouu6P
FS2RyRGvNlWyIFrd1oOl4tAi/877+Kjd0BmcR/K6a0bH3T/9CL+tbu2K0ZJBFEKg86FTCRZ4t4Vf
7V5Sr95FHsow2q/R6e/2ycvohB7frTqFlUsuo1MEK4wUsHv9tdm+n07R4ynZb7ehc3g2vZ1Pd76r
ubon3P2Pp9s2c+VmyM1SIRjyiiTDVfz2Gjuhs4bQXj1EyboAjiDSfHY9p/8h7ct2G0eWbb+IAMWZ
r5kkNUuWRdmyXwi7qsx5EsXx6++i78YpKc1Wnt2nCr2xGw0oGJkRkTGusDrLcQbyPH8itm2vjl9c
T2Xa/bqRT8au6EYa+lkLiVm/VwcsJnyyfGvB8RH+QQngJSL/ZGLymbH5QxjNInkWy+Do3UmsAUK5
fMJbuopIQQ+Lw0Emj6+IHfr6jyL8pcg8ABiS72b9SHGdLN+bpZJROF7NtieLAw9U4R9chb+0mPu6
hLXfzQAv6qbkxXqfWa7zDMvya05oYp+Oh8NvznF+d8j+tGZ/CTJ35imzzC+1CKbZ+qyf9wNgxS2s
uqdlRwayxOYesiGd/RGeV4ujH5CvgCSHMfRYDE8xwRvFCeynn6a/n8O8FGZbKLO4Av9WvOhbki7T
o8Xb//QPcvo/RNjZ72uZeWlzBc95vChe1YtDFqfV4qUm/zdmvkX5xo82pFq/DjmYUT9jl3q0JirH
tWTnQFjZ/JanGxKFcsH29TSQ3Rdrr0V2a61WVksWTUs4gjLtmwO45D96x6JKpkkWDAUmGV2ZqPh7
bm3EWLPWsjjvDvd2lPvoo8myaxQUILQWjsHRq22PLPzjIRTJmkPqH57yvzwxtqToAHMfRqPwb89Y
mE56CrZy8i7a7+kpWfvuoYCzTGmye6PHiDM9852YeKB6bCamrY3UE6twVL2z8+4s3W9bNifERth6
wnuHvzx5mX7n/nLM2JdG96tBH2nW9EVbVYq1W8FdEZ7Wvxdcd4VpmPkhm4xpyfu6jOICsrle93Tr
CMRxlvOGzG0EkCsEyo/NNMdysHsd27It+8gENSvwyOxwfVl88TjiiaY8cnyjbWhkAeKMOHKE1QOr
7dgX7hZrDOBlCs92cGmNvtItrRz13242avbW0YDBTWF/HcHlxVC895TN3/dXTyu071s691Sbb98/
iUueXt/eWusDATjnlrhsMV4lMEQAQxePQj+Di2cgNqShlVCL41d9FwofKJfMWJHaDJJM/H5Iztti
+f4pEMT4cOiIbs+JQT4icgrgMPQELgPH7E/6dEjqq0BAGCe8GBZVTKfJspLLCBAqezhYa87vj2/g
D9Zufp9hTcMSzBS46HDMTUQgSOVfifi7X/JualJ9b8gwxlGBDfbUkY0XOMP6dmePwfVjnZ0O3G5o
MK5VY4ReFZtgJSVXB0Zi64SkWRuhFbvRNpgXVsfpzOFSZAxgF/uen6XZeDnS/GqdTYIZ7o4iolnw
npdpx/GGO8YAhvVVx2a9VHYvzsUab6rbXBLrdFwcvnhZ1e+h3EdCwThOxuCnraLgJGvQsZzA0jY2
1PfAY4ojfGyVQlJEZVA08BRhMMI9frXE/+QIBUfwvj2RW8tXZHpbpCDxslVoeWpIgplqw+Fa81FP
HhzZt6m6oSPFJbZA+6DTz9dnbf6eroSOZLvFouQd2rTz9FcS2B4X07ikuafidrbbCE2wNryKlpR4
crl5P97hMcYh8YQScLagVNpna+84HXnO1r8SYsPDpeuXfPH4sqafjxvOGCuBjURYMlrgEGWSkjPS
m8vnZ50+XcnT5m2RUINyr23Mlj66NsZmxOXQXT30brjhiybMO2ovFgfTTV/RzseJ/LjMMcYiT3w/
wmz/aCzg8eoE3C3nz8pYhbHpChaD82p9Ays84o2xGGXuhb2ggSBW0L2vt3tneSXDrvpFF1+Hw784
STQ7oGCG/pSxjMrGQY1noodPucKdGWGOHZ0oh6C0GmmFgQLj9bGgfBf77lm7J8b4My2GCJpZXEKr
12ekr5DYWc7n5gE1E/zhvJATmeh7YqMM3ai2KTQlQMdHYkhxkmGD/VGBtST2rqrHkhCP3Chyj3hj
XvyyUi7N0IIcFrBfrZ5Kq5IANdjStxsM67hqhxiGct5nHk1G0X0l6+MovMguOvbSzM4xO96KR3Tr
cu7tpzdzf5SMggdZmCbdDLxZZ0RGAHkJ7ap3Vpl9XCwGgev2/rRf9+QY7Z5Fgjlra7C1Pm9FjWQf
4gaK9pinn2/YPQ1GrbNLE/otpuDcsrWcc0CVJxHLoih9TGXi+b8nwyhzf+lyA+AjMqoTaxEoQHbu
k5T2e6Wm9QwOB08KRyl7JIWMC6Ab0VUTKtCz5P324sYCGbbIh3GtFEfy2CioH9Aie5G+ryj9cznx
BG48lgdssG1SBVyMQStxO3FPzhACKDA8p1/nxlLsNHjWOfQ48s3GP4JpSkMxntr2JfwInPYp4xl1
zr3IjHVo/LjCxCoY6g/ndeQqraUJTvJSILGw5kj2hHt7J3Ns2COooZ4OBmi9bC2BbIm3bChCrGNL
eCnzieLbPSnGMOiBdNUMDweHzv3oSuqnAHR42aCJ/OQ9FcYeBGmuXHMDVF625/rlvbdNMhSr2rpo
Y+B4tKlG3hJCdsLbersW9tu1Rcs96sao/Pxf30sWbUALc8Cbd6Pghxqp538AfAXHasHvw+BJDGM5
YjEx6qHHw9xS1ATbaKlTYHplGrGoxRF/ji2UGaNRzyK/uvoNcpRkbRUNQa/5r/jIM00cJVNGq3/z
Hg8VABDbdhRLlWwtY26S9/e9S+ZzrI0OyAvH8I6S98CCKIyrkV28IAauoeyeO99WyWVjmcQHioat
Hppgy697KBx6jLdRSflFCgAOhpLEPihXG1RTdWrNnkyr5iXwJgoEd/rADtaJpVSJyXiSeFS8d7jc
OXH2S5R1/GW43KA3iPta8t4xFpJVr72rX7Zgz4I53m9Jum2XlOv68kSEMSd+VRredQCVmrartCdI
el1TQoSTOoelRKGBZ5Y5ngbb1F71vQlsckjJsH8xDiVKVTU3FTQR+N1fF+NqXIL86rVtNTr0Z2tA
xquzvPk2DuzHIs87PMZgDFjOeG3N0UqmZFhnnF/nmfofY2lFcBGbBlykL7lGjFVY0MpYKpildsw3
k/eGcS6GRVDOqqoHov/3mTWW+GI60u9aItKiWvAKzjzRZkHoIiMBjJEMUtYWzu3McsRt5ZRveMl4
ScGJbP+dJLBIr3V/CdFND1IaegbOGhAr8XePKldFlv5KPF4yu5uXUN8vbjjEMxpsg3uZaZXcF3hP
ZJQ5to5ko58rRESUbnXbnNcNoRI50ZoWVrblGGPO+8Ku05CyuI7T8SlLrrYyUFegiWGpAy8a4t4k
Yz5mHlzS+gI6/ahogYXwK3GQs4SLxeFoItV2f5OMSzKrhj6Vu0JGx87LFiPU9bO6G96RbPNReuMm
3CZKfPfkGBMiNZg8K8cADE0R2+LTIKMzt+ZWucevfvBosiP4mP5PU1EFmZa+nPW9Y0l2W9soRg22
vbiq9LHBmsh03HPF+B0XKe9jbQyZX9QZ/Pv1UBBx3lKgj9iYMKMkIouFbhk8suPT/4BLFsjXT5QU
mFHjYWLLUuFRKpLY+vIdnnc8bZCBi4f5T9QB2HbhOO+iSxv3cI5ris0BwkGpKM+pmublLw3GzWnM
Wd1jh+NovNbdq40UB/ni1VH+IW3zlwjj25RGeukGD0TOYxdoRZcpRdPRDh1Hq2y++Jfxy19yTKyk
xy0wTnp4AevteZtuaWXRI9KInKMbjcFPKfhLZXTobtxRTctkbcACYPelEAngr3gWYjyUR7/PGKPm
Khnx7ILfj8nLVrZmux1isAW3Q2taZf+ywRiiMm86r+u+BaD6MJ1hvXXwB02m198mzXZlSNoN7Rd4
zQyHfkUnjgpPv9N/yTOGqddTT7nUIO/sHXRA25gA5rgCE53Io5X4S4Lxa8Ks1AJFHTk844FGI/Le
ddH05s9tNMGjrXT1ZVpfHOGYNrhAOhlxM74X/N1LhxArLUCeB4REAYk28S55E/8o+3qZ2dgH7B2j
Bbd/ceIkMcSCJSojhB3ALhk2OzU1fa8ZRLf3qgF7uWT/zY+vWDQfFSJqfEMobXLD7BehKWEZHUZB
d/CR/sspK5TrsRMKA/LqOBSJTfeMpqNPbKYKgiS6RXWIEp/ImW3kr49lZiJSGltIAImCIYpxP+n9
0eqh14t5VUpuF7vaTCMhcCgfU/ge/WF0DyTGwaD/PyzGsGGomDCQyosEtz4m52SJrP27f6H7BDVG
f7dfztbPAp1ni82rRlqrIOBUcupNtdnZp2Z+5AjTJMPAOMYmuRH2igXDjwHkrGZ1gebhACkDubTU
iofVMeWPqCLgagBlgS1OAAa5P9Qkxbyzf/Xh3V3pGbilATF10hYkbgkStSv00HeRpe08zklPGFEA
v43YvbKsAw6decF9Q/KV+iKBrCKTvFk0HVDyuB76KBHMdQJGEEDRwG7CEl227QgzQ4lf5iYswL58
b169jbBafQHfX32yHgvOlNrfUWIehVht/aEIQOnirHUSuaYdz6zYWqxrYtCL85jaVDiACRHVxKKE
cQ0Ju+E8T0oFDgIsW0xisi0zu5HI4CMxIqNL5rmhCiYtqmEnbDuNNPMTSlwWRzSniiToWBFHmIoR
f4u9wN7vuoviCXCZV9Lus1tcQxIu4KDr4jxd0tDJqDXseTBwEw0gBqhiwctsxNIE+Mu9tEaqeB16
MVVc+bKMzEXdalQEuB+Nnou5qW3qntY6YAfI4/OeCsRx1pj+gqxiNpGdRRNb4ELo3sx0kRi3m7W0
LJcBkV4PPFv+3WfECOw45jvCSwHRBnPs9/ylQqRlXSmDkNX31Co/xLG/4PKSkL229NFUKZD0o8H/
k7ezgL5iU3JpySuRoJ0UuHSzJ94bOuVp330QYx6imZldE0Ey3cr2d9vECVcVffcXAtF3SUKaXWTn
ATnwOhPHX310DIx18NrAU31MqbtJSMzneANFOi4e3+mEj33DGFCi7096VgM4MQE2tds3VhYAQ37d
rZVlqPK8uQk3644OI7FGbVbVzAeddbSs7d6kTeuYO4VULrWTzMJAP1lhrfFj5ibi5juizDMWXZXU
rzHi74LmYAOQpxGt3Pu4dugjVd3HtDgi8gOMNPNjVSkLbZRZadV+yFZbkchJqaqR3UqmtnbOLW6a
9rGEaCJjb4M2EaIhxbFal6Vgd3SXUZ9j0yeUEcuBMHAPzCwVSPPsFKVQVUKSt57pypZMsjl2+XTW
MB+ofxL212Xzqs6rU4TIUyW6uvVjLCx14pj6KNAth+fiPSGXK4kT11fnPASKn9wD1FTE0hogH4lg
nhEq8dr5KabzPXcoLa3CMG66zBUTG1nQJpwkjs4Ds/0pT6CHbRJA7xihpTQmVugyEYtJythzz6Lt
ugFF5eLMe6y18crulf6eCGP7NLR8msUFRF7O+z+OszboGrkuZ2bNGpIu8vnWsdZbjCHsl5hp9RfB
/ulttbKD3cdut5NX6ROi8QPQz8lqFTp0tTrSD17y5ruc9+gTx3u5Cf38cPA1T8UnWuiw//w0kT1v
rBztzNuSuPPdCk1Tw2o1o4O9QKsANonwHqJRcX98ANAsTOAYoEWQfXWH0Fely8XzUA0cHOwSVhfD
on0repIs8r3wxuthmbySv+TYhEcKkLF4uJieqxgFjbSzWnLAGSbcT1z6DQVGkv1SBjpMAwoXJ1uG
FXkviWiXq5KaNNj5bwXpXi5U4tj+7+Zo9hiBb4Kl1oAtE3GY9/cYloXRZXmmjFOxOSmJQvchcZ7J
HH1HG4jTCR0zPOGZmKaBDwFfdAQkAfbJd/X1VniqxIuqsFVcBBUzCw2laM8pLW+/+2hJbte2Dl/u
+PHYOH+XbBlO74gymotZdm+mXEH0YkFrKoKxpPCPZy2d7Xn927R+/84XVtssyhxqs8ooPWhYG1WQ
w3//DN4zzyg39jk3wrXEdyhIBDn5KrHCg3/wnpakP2e29qp8Cu5j1ids5B3njK5KoqH2UVkrbhaS
90Im2hIozDwveEIf74gwjoofSVWSqyBimft37c8zIHO6OYpoh8e8/HRW7k6P7bUKqkzvLlKjuMY8
2D8/ySvh92MCPOFkp036sNA90QSFYS++X5EIki1MFCznRLE23ao9J4SeWo41m5igAFsaNj0AOAzQ
COzEXtyngL1NepweRsUxw+DbbrV1iTAOC66f5zqdU5UexXVPwox8HeQlh+nJY72hz2TaBKXD3my1
G5UjRQPiWMVxSurCedkuY/r0Os5Y707HYBXYyJpz7nQiOXrPPaOa8NCyMMI+crc5hx/aCprZLdBw
CaNuP71u8uUOQA0Brw1hyvTdnTmjiIj18Z/HMx8HUC1nry7cpSZgDu5Zt200lay++s/xxH3L4lax
JrXl5rwZlZT7SkM6A7TRjuGjFPiSHJdkONh2+vShbCKkoKn5b/oh7s+Z0VFsPm30AWvdEMI4meXC
+M0VtGC+6Tx5noiJQQkpOCw6RUYFMFn3z4pmhlHmGzPcKNTnc7ZezhOyARCBjXpEaPWE1300gfNx
T3DMf9w8KXno69fZAIJra/uOUiBk6NmwnjVrjhZTafRZKRIQ3GrPpGm94XN0G27Jol0Bzf0gi/6S
beHMlGWykza/dXd9SN7HoSdeQWTK8bo7WUZT9SHNdbMDxZquLSdelPNm0b3m1Hz+g+6h+RWVpo/T
6bKNccrm8qDu9aVhJ7ay4xj8afW5YZ1RWukaqLMgxYfE6HjZOs0SeNMYDJmHm81GXhVklVvoLBL/
F3XYKVfp7gwYzS2xVW2mxiBd2i/oZ8NcRT6/9HB4xcWBO3814fHfEWNUVfHkpmsqceQzemoyt86p
qpOLaMfaXos54epE9uxejhkVlQRZyItipDbQJoMdFI9vqwptjoexKmo9Nvu8g2Sx1gGGK/jYkQ2t
2SK8MEiDChsmesZ5HiCGcMz8RBv4HW8sEJ1xwcZj+QKjZ2zLFVBeCJljmgjDbBg7ppkdWjrnWZto
uLinyJihPIjjML6CoooC0rszj5cLzglOPpx/tcBg7E41XFMjaUGhsBx1gR29O9verRDuwPPhJTun
38kbYoy1CWX1IqsZrquxjFVFJGq53/7Bk2HNhXmySB3BEizejqNp5+SGLGNyAjONpFkMsilZb7cY
JoE/5CwNi5BfZNNaCPVWC9/5veAN4/BMjMGYmATro5I+B+GX8xouiePMYGHyk2CT+a+NjahydRSs
jCY0ojxZHe/tR7RwwzNjYqJrUrVKC9I5CZ40OiOYWMBjskGbpP1h0yNSfQfjX4SAt6aGXbiR9kaE
XDaIiuNIFe7WTenzcu45852EriqO6PJYZExNFMSJqdQwNeu11tILCsRjJfrfjEfcKSG7NeKqXow4
ALC+G7wFR+m3hhqq8NaS9YEnqN/tjw8ujYXe7cyZoImxDHkJNuo+3mG2elu/XDYz63M57ncgz894
Hzc7CaP4O43And/Y+vwNOP7hiPwRf/7fTphNm0V+OxvqUV8le0ZwnSSm8w2mdgNbeX5MaqI16f6Q
GTt0zdSZ1tU4ZGioQMQPZ9kRQkIKcT11c8xoHr54KvKz2npPkrFGDfq9EjFTEbMUTrIHvqy4RD/D
ggqWabXrI3B3fMt8EzYVrwjx3Sn56J4ZgxRFvnpJrmAWmyctbEqnV8F6dpCcrOelR9Dfi77lsR6E
Llno0dpaHxdH+vb2CtdkoG87tBg9Pv2JdvH7o2AMFdbMXYJCxCugbUv7U0DkspzNG5sie1KT34+J
8TxAtjJiiEUV9BXOPf4C4qmNhJsDLKxlOJ+lRPr1No4r6hskM6wF/UA+GIby8QeMp/vo9BmHSAvi
OusjBY/q56+Yt8pgosB0f5SMVarkXG79FncbQW0J8Nns3Yf9mAFOsICNCfdeezdcw04cYPlUf+2U
JMZajaeAYqxEQNlQIG09RxB2fY6IXZoLkWQnjuqMJ/TjBIF+qIkosAOhcnZPX/RqP4yw+MRdZxv1
U/kF1CgOhUm35IYC4/hcevmKngBQiIODlG6a2uoFqgrk5fFJTjuQN3QYswNEaT2QB8iiSFF/tOdP
r68zOjZfwlflBezTonFDjDE46RX7nMdwy72a5FLsja8mPWG9M+kyu3L7dY2GWh76+Ki4j26KsTSm
0TdZNcM5hl/nCutnhFXNWxQ1HSvfsMUYj0sQVd4sNVDJJecRBmvEr3g+nUaQJM518eSOcWrE7upr
VY8DXIeZNawVazAsi+ul8mSPsQ+ZFEfYhqOP7uIZs0adSJLPzgY8Rmh9tQsTYEYv3H7EaZo6MipY
BagYLGqFGJl4ipRAxcyWlexhCPEQfbVrBDGL39yC/6g8P4Xif4ixg1sXtRHyNo5URBXW1kqw4MMy
CAV2BZfS5BOLPQL/YYud4SqNfib5fqgiusAgkknyMxfHcTrivKHBmIr+ghXWquR9pzDem4CgeWIu
kRXAiZI5R/4mmhZg3G9oMeYiH7DatvdAy1xsLRl9WY607Oz0bVfzRsXlac39e3SMsUBLCHZUSQIs
IC5pLE2977e1XSytijru8/Pz3KSFvZlv3urNDigWq68vIARy50ymI9AbjhkD0ple4HsXCKbpZOMU
ubd06qW05jURTnT43Z8sY0TiUKnryPOhAOvGAlI0ArQRpSNbIx+E2tGKHjN6OFg8oK1pz+eGP8ak
zNom8eQe/L2ct2fdqbfDYXcaxYdyo6Mp6zW2+WBXtqgAz5650aZuStlrE9WtViiH5lhqhPSI8BIu
lTMcLTibv9fW4+dt/EVW0bHBAysUJORGFRbZwBfL4nJJZdVVtBy71ELS8dp4Rm+GpYA1h+gSRP0N
APOMeKiZ7+W6OPJEihm5EPox+8N7wybdnVsijGw0dZAIRpOrmE8n1nv1Ee9Eel6nX9sz1jvLSPVY
/eZ/AX87ZSZvyTKioSi55hXDSHZ7tYJwHPyvMPXsuVdSWXOAQdlXuoJQ/n58aZNZklu6zPuj5PUg
tH06Gk0d/H6DJQFTcmOfgGvHc0qmhPKWGOOuirlxvV7SQnWHmhrlLvVWw0eQzE2Lh0gxqWl/Kf1w
Wq+V2nhYxonjPKMXWn6NN6vmBPRBHkeTabpbQox32qSxGtQjoRiVICAIO8inA913/oQpBslR+VhG
4w/+sxKgjw///SaJHinGVanHC4sJkAjR5U2/fvNRKLgHyDw+WADeJBUCVpC5WGdjrqPcraONq1gH
z35ELIt3kt9Dn48YYyzWEPm1KmMXmYtc/XmrIlV9FhZiSQbT0n5Ra/EyYtX2K/wzP2DS9nRa2QN9
zRI0ZVPA2/C+Z/Kpv71ZxtrIctk1vYzvQdXJSe183j039kJuuWHB1I1iJy5wm1ABwooT5kYvwIOr
u7QFISEjW/MsAU7W8VEfOPKUfcrxu6XEXKrSCIYZ1aA0HOE+CwnViek0sDRoA4U5HRPZBMLEMTFT
Wn9LlblYU+pTvSs71Y1M0sdWOhevSJ0NT6j3jGhYErK/v3n1lvE3WWHCngsDjckqcN3ZTqcGq9Kv
l15V3fN5BrilHA2PZEYCRzWtYlFeLI/YKjKxB1ovUg94of2cwzTvA5hLxfJSuImSorrox/Q+sHtY
cpuFGFA//VBEiv7aHJMEfTmXQw7lyQfslnXmkqNLJwhdAtazyipfUKEV30y62dRIPcPVIPr8lYro
iwwOA287+mSAe0uauWkkZH0tCUC6+CXZ3cVVpKWGVvfaQx9ca0lvxptpUtFbx+gWT1Y5Zso4pz4l
4PrYVYxLn2G5IsO7aGZgfAh0JKIB6rXfvuTP/iFIyOnUvgaoa/5+TG8C8M1EbPaXHsNwmmKeo9ZB
bx0V8M+DGdWshngYBCxe0c6M/HfvbIDLbG5UIJfmdjDvMfq1kP/FZJuJlkNJUSSschy9sPtXwW/F
WAV4n+4mmFsSFRLoh9ZRV9exttIv2s/DQRkIGnd4ejah23d0GfchveiBh+k2HeE4cKkBmnEuMdLq
fg7QtWdlqbi/MiD/rob31XW7EJZfOndWjPcFjE9RYntcn0n4An+hvmIM+RMzrYeXs7I6r6vVb9/p
F5xLn5LycTJAx04+7G/CzM79WfcFcDVStIm5bfwUupKFgk6/Tp0xjXOo1sFcfXssZd9YHYwxuyPI
sNgnWegnjQApQ283NhEGdN9Z4UJsbOGULj9WR293XNkkePmuL6FpAC0DVwBWx5gh4HzK+Ogxn6Jg
XSdmhjCbiTUhzKdU2GDZmW0luIbvxF1KFN01Pi/C/BI+qZhTmhWrVn7LB52o7VeaO3F9iForNDsS
igUppI+y2KrRhUQwgQmQQBdxtGmxQi7bNwZtuqWQ1FQy3IuwCwa7BOzvn5TXLzoVVt+y8F0XuXGg
+iLvrwW2cbqzY/UlX5eSGQDytza33swuDsKy9GhTu4/PbcpNvCPKuIn9oM1aIy0FVxCtC3wnJ/ot
zGx1PcCdcSgx9nS2Fd2TiF6WA68bcyqsviPOvEVJkOpBYoLjrEaz8TFORMt/0uTnvrDyEmuDhWcp
46S9J7q7oSJ/BYWFjChlo1Q6oxBcVaJl5XgGnUlYC/enWX8CMlj+U16W9S+P/NJVMiiwiWU04z0G
HFlVGOM8JAIm3yScuSzRSKJ/nvdjabKwO8HGGCn2USw4lzye451yQCswl2RgYSi22P+ANjNqQxTE
S+e5vkGdbb4rjoodObpOEtQLdzZtbHT00HTPUcpviX1ElxGuS2FEaiCBbjVbXl8vayySA4h8ReUF
EimWuxVRUEscMq+cuZtZztyfR3Cfo2B5TGxTQ/NmNk+o/PT4NH4moL9PA9M2OAiAM7FmUhXzTtM8
yXPLFzMkRhWT5hPFp88ytS7mURBrohUc3+enpDM0GfNkNFcvCxQZjdb6L3ltHlS6OvEgr36WlO6J
/Mho5sAOxeSd5yJJli7w6OnkvC6sJrC1p3iOYRvjSfdsFYuTAQvk4AVGke8LMBLS8F9L+PglaK3H
RmlVnuFf7l8is+ybRMo0sCt7KPjvP/cjoHRUWZmHCZtV0HEk7Wf2nSHInK9YqpcgbVTP7S6L6xXN
1s3veqtvB/uy26UuTLYTIjsoLTh0f/pZ93TZXRtZU2QeTtxz1/HX+hzvcpLaWBYbv3vOaxyOzXLo
MhijF/PpcEwOxwNHlic1++9B64yGGUmezOTK8NxcJWJFriK52sIhfYJXA4P9mNjP+ZGRWcyrYo+r
qWEJMZOBqv3avIpKILhrZe4doqds49k9iWz0NFFlBZhw9JliKYY/HzAP9JY2Y30es1zHr8ff8dPP
Yb6D8SmxO9fI85ngAU5gHpdYXm1LGxpboRU6X5F9LcnXWrMf0/w5SMvQZCTaCIQZ1gX7gmthQaXl
dBsn+eU6YUzc5Za074pMPjRnIa1X/ethsUhs/eOjtz5O8HJ5nu0oyqxRxcZ7tBdj+x7iCeb1MP3S
r7weng5mR158JAEHt9kH53Sn0HhlzNttOyOrxK4QSioLc3V9j1YXuipnxOJNtU1atdtPYTIRvdxd
BK/Gp1TJQr2+diJV5XV79Gck6jBtLywfX8JsZI1h3QQ0J2KXkXcMOtyblcJor1g/BC2Hn1LvYEft
DosuUJMKUCD6/ZjYj4jNxJohvJa6rmHdIZZ63tNKRT3NTQ1Cpl5pD3y6bC0YmIXame5jOj8Tnd+E
MCGJ1XYybpUhdA2j+lLqERwSYqXP9XsTI72q7dWvD8lK7Oa0QMpf54IJ/Mwi3ZNlmwabWM+R8sRa
zwIpM5ylEpFN6WgOnHbeiqUpwzGu7UZAhv+R4IDcn2XctWYe5aDVjL0dh2bhyIv2FL+7o70gaObB
6i/7qLzme9Sr0FbzCbVp1zXl9RdPPf13HyLff0hulHqdZ/iQUiPKLjJXmmdLtDMOtf7rStOaFC1n
r8HP7OF4zje8M+oaF73YDTFIvqy3nVX8dpz39+16vV4UQLOr9hm0WKP7/o9blaQ+2ak7G7MC5Rue
54yfpJ3UIJTTFFXGTmRMKt0fwGyWxyjAqIKb+HZdAL9qLfr74oql5k5tzo2Eat0ufDM72jbzynQ4
oj4ayR/6iycE6VI0TWD+mKFemEpQ1y2MqE68bYYZpZD6kdU6EjB9f+fjThAexPkkw7gCDVPI0kz+
Nik3QVUWCXGc1zq21872DY5WzDOeD/CjvIufV00kORB6YjWzxp5p4fldX9fBSTJ2aDKgabSU40Mh
nDUF4LeZI9DU1gAH4PkvmfxmrOWB4oD7YqVKazWyB9PjeJuT+oZ5cl3GZDkgCb5Nzg3TWFt/yUP0
dJwG4RBcl115UNpT171WyO4V1MipVL5I/ZXI1bmRrGjQ7WYgw0vUfug6bTCjrPu5JQ+kSP4ILQ3N
kA6502pbXbawJf4SXnn+4ug5sIIxLgXHingFS0XZVhpfLzws0W78k+zoHnYhJGdFh8N4zchQEyWn
hmxnl3np0x4hWvqU+ByX4tshZT8AgAoqdp1LAIhgew71a5tWSakGpzRDDe/JAAK/BT8uW7YfV8Vq
PwYgT1vVy1BsZ+XbtQBQhgZkef0zzylaV6IyslQnBUqBY1xpLY+5TcXOhY/huTylJp35RNSeFZOE
dtPbomqnuoMls7O5tzENajpdvNRei4EOu3BZewQT6DPTyleB5niYUP/tIRHhXrcexcqhKCWyQOrQ
Cj5a7P7yfj9W0UlzZcqmYqClaZRqxrcKqtpTRU8LTkJEg31JorNEjVVAE8sBIjyFAlk2+hEz8rRX
rGQRW3bxvIqdD/1joS9V6+qYi9bnpncmHkkdtTKgmIwxG7BMGMOdSoGi+70CHRu2s4KEAy2eal0k
6sVflOW22YYpFRKSH43cyoSF6h0vHWmerxqtFZ52/TQp+BYJWwjhBiOLz7rBPapc2dBH4emKyeRi
2c+s5AM3XP5RI6ePO1LE7sWn0swS1NXoB7WkihrSo6Tgh7aUOMLSVGkW27PmtRV43uFPY4QEM/5A
l+C3oBp9b2LTIirjvE3DU7AUzoGTe09VtBC/KoTeO68kBYaqcxILv4Y/afweiVszwrCAuJD+6yZo
E9+hQIQwXo21ZDLjL+ddp12u7SU8Jf2TeYT6qJv0hDJD3R+EOgSKj3P5oyEDP1iiMS+PesN5dyci
MwDNoMIyG585bEZjDiIU0uEyC4ToVKLBoKHVQHOd5n8q7zW3hX7dlkAU2TTkUu/grgqX5y53St9u
DZJ/+vtY3XoC3D6nivbR8/X/cfadza0jR7S/CFXI4SsGgWCSxKBwv6AkXREZg5x+/TuQX9kkiEe8
3fK11+X1sjEzPT0dTp8uiLSQhBidult7c/t1o45dWeii88tBGL+uQruuT8IADxNM8LDT6MFl9aYy
Ht/rmQBZwYuAioCAScojs8utwLwY6r4a/OQc8tsM8zA+WdesQyNnN3TnuhZMTHBiixUn6P6ZhmTI
dW8JwXCf4MSkbYwMBzEPiwoYN3UD3bQI2UaI0nNtp5h28+x+AOIF62q0b7UTn1lv4VmZuag38iYq
kMgYsu2GkJeyFw3PHZCTj3f13p8ZFyTCd4cnJWOA+O2mdknKKZ6WpmewV3oYCHxpv/4/utNGr2ii
KzdSJrrCueiqlL0iPTeqU790G8GqNtoayWqvWFFD3DD1wt0ZdWEqUNBUBUMQgGjhp0kF4D0qRhB8
enaLS+VbXfXa0O3jnZsJHcEleiVjXPTVBaDBOBs3h4zMea94nQ038omx2U3Royr1WNbcKYkIrmCu
FVFStMn+uVri8VVT0TN8ibo3ke1KwTtemtwrs9hJOHdW17Im1yxr8jCWhpKele+2gN3R2Y3vb6Pw
lame5PeyJmVjxdR8vMCZPCscT/i3Mjr/8Sr9MlFcbWZY50KqBUp29jFTfoADobxHqdMwFsYO+8K2
KY0kMtln4ZLHg458dhWdvHrFvHjalpH+BFyo85yeeysVcKxWl0KDT0icrhTlvWJe69IZSlMtnSZA
tmXdwzNBi14PPzEktD66S7nSe+1DjhKP13it4E5P4+EsFRo/aNv87AeGJP2h6U6sFwKRe+sLEcgh
IIMg84i4R3f0ar/itHQZVxvyM9i+9a47FoAZBAe2lVa9k77Ih8fHc19y0FQQvAky2KXgNyBzcSsO
aDihZ9kyPyMZ2tS6wpHG8Qvbr/eyUxrFgTtIaMzWogj+5l85t5mlyzbaodsLjQ/AbdaQvYO/MqW9
CMOkTbigw3o7gO1AieYh/Q/kcKs3O7ck2nO9ysSFF+ee02tc9ZXQSWpS6VoW6E0I3XUn/vxlfYXH
eDDiDQfGmXWFxg7LJIoNkpOj5JCwWT3e9Lkj1sZoAvcec8emlz4rG1fg2io/S4ORuXrbqXbUAVWs
aUb6GVREKlnyWOIvE/PdLss8Fg0CEA68gbfHHGtC5eZ1jxlNhtBZFHXFNOV0jjfVS/5ag6oo1zUz
ZYjLGnFqcoFVU70VyXAAzkYPNr1MUlTePvMQOVy+N+CZxWg1KjA0yCdFTAaPlM/dT5qRDpCR2snA
fhuQeth1/qpIVvIXX5KGWeWZmSE2WWTOup89gEByJJ3DwhSQtE2ViOv4QB0aqTj7gs5WMYmLtzAh
Xm4VUU+E9k9AbdZ91Xwr+uilQycaYnsUflBkkiSQ9pNUA4ObJaimlqxClHdKAK4LpwGMijdYhKIo
hSkrrTN8ZVNzBtUs/I8S8tmPD+m3+W5ySDermGgll8eZzEpycUZLe6AZCgBHyk4AK9ewLS/DF9AS
KAG5dvqDWeDex6A6YWhxiu32RFFXZUiiYc2zdm/0shFWqza1teE5ZrciY9LMKlziHyThiT4rf4KD
kJmB8Oa1mCiJwnJvek/id+WaCt1iRqL71jGbwhbktay9KAjqfvLQLhKDCV4jzS6jp4izBmblRhYv
kWJPEXNn+z7MzKjJiejrg41GCR+/4q8ZSQ9lIkD8tsxNtrC4hvTts/9V+0au8Ujl4M9zC+yrLy1s
531v50QpxvfwypIGVSnIhSoWZ34dOjvm/am2k1yPkUuzWQPknb4uw7XVh58MI3sRvZqpXdiBtVT+
l8Zjmx6rjKYBeJcgQuF+o4Gr78gbxgcxmVqchaf2onzTfb6vHN/iQALhnZKtlWLWzFNPBivae7qy
k+xwjwmqSM+fY/2NgO0SI4lYzCBDryFLXjHL97ySbN4KnsKF6HEmBaly1186CYz6ggpRySjFmVVK
kpaXsV1bPqYHycapRpa/JO/e+7mVN0kv51knCIWHneGeCqtEvWacWDuAFkQ1fMt1XIvbi08xZhfX
CxZ4pkxzI3lajhRSVk5gM6AbL9Grt2mkw/Ah7lqVlKUu1x9D78DvoEYYrakE1eCPj686P/PqXe+0
MLnqbSS7UH/stLbiSeCRDklnoIHePdwEPbBQkzMEh25SIn24pFxTk24EZwSnPP6O/4duyiCTRTMY
iPkmJyChEtomyfgdm/xTfilJt0mNYrB4GdHnBteFHec9xk6W6vWFfcueu9zIkWjZV3/ZkGjfyipJ
El1a5zZtzDDSXZ0pdS0nDJiNamvUmuipPTGc3Q5bl1RGYjR7j9frr/ClgRFZR4arLKxpxn3H2SoC
MAVAU/DKbyn66r5xbR9riRKU5741/A7O40WmGlHTeFXzW5bNSZgz+0L5x1EzpMKHQk5B1ZB8mZyo
yjaJFEgudFk03VivX7vO15U//sZrjvISo+tMtWmUpiBNrSJoVn5t39Uac5EHJIcJy7OP7E7541e8
JVe7gr4BGCRmqyH8lppArwQ7wMSCmqQxv+BRzF7dqw+Y5OJCv/ZblkblWYycGCBRuN1OFTlquekW
rMRM2u92rROrJA9p4Qsq1squd8xTeBos9vMJ1EEySVbV2MqGjF81tu2TtxpUPomDWE2PSUoq8zPT
c+sSOytMTsBTRTxrKaqaiQhuDmJygdAxKPSJOH5c5HDZKglFXe4Oj2/pPWEUXjIF6UUEBOhNubul
cioj7Vl5vxodlh+5dIqllfSUROBfVc5yv8lrm8ksBUxCDBATu7xCntasuo8OvIi9zQZPjz9oJmMz
fpCCmA6fg4rNmOm7Vj/Vi/tGxukreMJrf99ZLfw+eE0VZoAy2wEjfCSWqBpAPDrjPsdE+huv0yUA
55wOIrQEK6OMewdm5duvAFpZznKpgg6Cs7/OLdd/Hei3WwJg4HYLccqcLPTRKooyjgsWp7nLPIui
tpX96gw8dvUNR4ZBhhvJQtQfkPle2F5+xmNQR2QqQCoKnNpJDOgrZdPRIa/OQrtRuXf1woBzWFFA
/qNHni1IJVE9My+jNR8tpFfm4kHuWvTkXnNylmRBmlXn4pv7igSBCL0hSoRWKsijAlLqtWjQoyzZ
3b4UA5ICZUCLjboUaM+UgIEIu9qCyaWnaUsx1Liszpgs7JzCowQz96HYRxXJ4ifF4Beu2KxBvZY3
uceNmHkZy0Gey64xbDDidzlmzGYhKi4vVeuoNeEineWI0qyUk9YsWNNZz0vjhBF3//uATE5cEwaX
MlVdnesEBZVsk4mmmBO322WVZBZaSEoObQC57sqnBV0bf3nqnV5Lnhx4n9YyV6LF6ByWrV6ncIqV
hCSD6bGoBP5EpTFUn2n+nfTHst7wmuP1b0lFuo/Hn3HPADOWAuEhC7ApLCv8OkxXFiXi/E6KFWxA
Dyf4GSzoosGnJN/1oa6dsz8Xdf8ioYYTWBw5S06yUc3QrPVyJTn80hUYV3y3IyizicgEj6yV4+28
+hQ/CmohpzDpTfSn3zW5iTSjOmZG+hbDNIdPhm4i0VF8ErxzT2pr0Gz1eDN+vb+7LwDrKBIEKl53
ZXIm/Dh2nS+T8sy9U1N6bpEQrPhYF1mTDTaIUwBxKm3ghcvO6jfgFrHdGCX58KdCtLUuCtTBgncM
3N35HpE6ogQ24INN+/L4K+csInJ6//3IyQ3N3JzXQgnbVFC9z0mA1zXZ5BnKtB6B1/hY2H1r1agf
Go/JB6Cyx7FM3CuJSzDftCzwBBIQZMm6M6BfAIGm0b9Hp97xTaT+FupVszfjSuRED2oljcBeVZbn
KkI2EYGr7+7T0AiVhWBgpoB4u7YxWLhSuKIOKWaP/65NA9VItq3RFicYyNqb6ItwwFy6FUB0Fpsp
KKUf7+vsIY6I3t+WdhBD3oqO07hRsropz+qae2q9mBQDpIT1U6wsPKDjY3yn01eSJgfIDW2mxT4k
VSmI5NuUkSyvzN8eL2emjDNu5f/WMzkzTwi5RgSZ2hkptTPzJV/CfJUCwyFs5VRnqePvSnchmTjj
AYKrXuQ4mdMkHnM5brewbgNPVBoJ9NSVb4awjVH2IQkLOvIbkE6270bKxCTUbqcGIMkqz+26J6JZ
/+QjF3Zm1KvcrIz42dsIXx2SchxhrYYE+E+BtE5jsk6HPthuHx2XEPIzqgOtAaHvWC1T0YN3u26t
kJC5DZnyHLdvgYJR281Lg7bUwBIQQ7dN92+2+UrcRH/awI/zgXHLc57+1BTDVdSvLAoWrsPsWYpo
CBqPU8aclds1wQMPhwqjec+1RiL3kgjopoiWAMFzQjhVxcvCckjwS5OjzLiuZvowrM+ea3oiJuZW
IDtfaiubVRjAftDOhfILr07fEKaQRQaeYn0ujNjpDM4Qf3xwkA5oSy3QJmmqTkASR32KHISM/gEs
46A3JMIToBWmuOKNQr88vpszyB9A/JHnZ5FqQJV3mgfTWlfVckrrM5fquZ2fuS+2NjxTI6VVIcel
ECSl0XAssqDxMKTtBo1XiiWSTYPGsE7PN/HSQz+nwdcfNDltJRq0OhXT+qxwh0AmNN4w7TqIAkMN
dU/0dMDRkM6wElXnhXY9vPO2jGEbr3K/YBrnHgAMMNLQFocCiHwXyHRcV6hNU9TnTYJCO7jDnOZp
WCmH/qlHNzSS67GZ6M3WyNbcrlh4xmfs8o3sUVuvHh9XyNUmYnEqHYrqA7erOrrwdo/6PDVdGJk0
At0wvURRJja5H8QyS4a6PgsJgGbdrso2br2Ky2fRtRZUbDQC16K0EYeDHkbUOIDiw3+5XUzQcKpS
i1579lqjegecCZAsG8CKFOSPOzRy9lsPbDQqaY0VCouPhd/lnVB/ENG3AWQSUKSqMkWtDh0VhyzO
mxMNnfcBV6z6cp9A9t1u6cJrMFXcX0kyqoQYyoIc0HTKZxPXLo1Dvj7Vsc63yTpr2Z0fYpKYX72E
vQPk7MLGTpXkPwJBVjjCZtC8NzFZcsDyYVWo9YnhkQ9G32Ajlgv2fVbEiBtH6R2YnCkoB6PE4zTS
guYUJ6j08j6aX/6hcf9dBJoPAT+SNBTCJyGerPlMmgRFc+IG2WK051yIdM/LF9ZxV3YYxQBCgqMZ
+xxZTbjVwVquuWYYxRSGbBdb1VbX6rp9VdfeijNSgzEVM8BMm9zhiGZTJ9vXjr/i9Rb2bkEhpw/N
+CVAy4msiLIYWL8nC+YGtRzgLDUnFFqCFSIqFXQEesJgXNLGZ1fslqdO/UU3Jaof/1y0qiEvgyEW
SMzgOyabwMahWmhRd5JRSQjMfkcxHT7c14dIPErlSaydht/J/LOUmuEeTHsL8qcmBytXga1CelTA
I47ZRRPxWubnIc27UxD4JGeAe1TPqEaVolMqC5GrMJ7nrc0ZZQlo7ACOA/jQyXmrrci0nldDlsLq
eFq18EVsdiKKdQx6mmHPUf1SmsQIEcHJip2IPmmqv25pykKh98WbX66j7LUtNzF63YVNxNk0Nd1Q
zyoic2vAcI9ctZapyUVAO+bi0ttzbzJvP39yUlLhtkyhYKsqxeHRA8vpqPh5h0i7xJGuCXqskfjP
v9EODqBaEWAKKOhEMQNfdCPfb7pTpBpVuSpNod5km2bNi2b2RrljD54kzWmivfRRAx34b6RjygyC
a3gi2tRxRa9/pbBD1Z3q4iB2NSnQf9y7Oq6z7gL2KHA6n61StUAexmFCk6OEtq+c2i18xx2hElgr
0AyNNxFmAu6mOFHSvGzB3Jl07ElM93w6bDwhPqFlRdGbdKUGhzjf8uFGi18jLiVJaQYiqTtL1b7E
r7yxs7YmwlCbVYthISLVqx3+X/XfYglGNkYvN9oNBAiA2pgYwKLPBFXM25vEeJGQKYzKnsLBEs3E
z4ygK3WfOTw+lLteX9zWGzmTlxtq6EYBSvyn7kk70kIv151TEpSTT+5WZfTC05t1st1+tE6/8dcB
t/A23BmMX/EKHm4AscaU6+0yG6XBZD4K8dLW63ZFCYAuh2IkN8J5B/PxWu+Kj79rFeEDwzpLIvCf
t8L6Wu4Qy0AYl51ybqXkqzI1EwFTnEI9KBVSDdnKxwjmMsl2YV1/Bnn5ielZJOztfOmRmD1foC5l
GVqINMDkKgpDlFJu/JauAPVxF9tDuCuY50hYXPWd04ItBrhSkHl06eFxmGzxIOUiyq4Bd2ovcDHF
/iWF4hOVOSQHfsQH+IiBit7w6icwMojca+mB5JW2m2FJpWc/BBx+CFuR8AAnwe32N3EU10MUc6c+
2Wg1g/EBjQKcfPUdFs98u4TnustsjqeN3VXRWIJZBfLdU0j7NOpchQVZIThV9NfN+8gU9+ScnAb0
1tu32gBgXD/6aMRcvbw+VrW5072WPdnzRCh5zfNxe+NuX5evxSZH40A12I+l3GH8fpeoSoDGwUEc
61S3O1qHSdBWSsqddljbO3CzNmIljMjTLUpsDAyw7Qgs086J0yNz0MGIdxZM/PkcO/d7/bJIQ3QX
/P7ng+CHwcbipKcIq0ZxwziXXfZkNKBlpuT0Z/fn/X0XkYHUVmvnRrwv7M3qeNzvX8DY9fZ4P+6K
F6N42EtMNtVUjE+867xtAWjuopI7KaVZnpMuQUtGQQTk8MM0x8hEQefhhb40w0eipGvteUH8eKpT
m63gccHDCsK3Ox6vpG88uKcFdxKQFo0BES9WhR8D8/SiNX+6NkGz87njJbOSMPAwMoT2lCfjNLXH
nzFajruvQCsVDxsniAAX3CqFgtamyBc77sTLFo3NvEVl/DN75SOrac8BHKLH4n7L+lN5gPPDlKEN
ExXBiSUrakkts4jjTjLdRxwmqdpDp+FF32PGfNWii2CQVkJsdK6luUaZncNXEVPz5Mju5JOQ6LK3
lSXSYYBROJhsQzBjLim+gA+LHdrthjLV+8TMloYH3tWdRlWBg4rDgkFCDoC/3aW+q8AOUuDqwN/w
34dNgMKauOLA0nW8gE3x8R7NKIaCaiKwzeME4TsSFmDnopjBXNuT8A50O3isfx7//syR3/z+5AgG
2ctTIajAw/4XKRQJ/b5Os1Ele/VYzMxjfS1m6pNoKM+ETY9l/EEcY/RGvXB/F7ZpCs5JlN7Lcwa/
zxmuoe24j8eff1fsw5nffP/kzCupb1i5we+PHJMK/t3uxXXj6H5A6IKsmQfgRtQkONGENlMyDaLc
3VdgSrvw5fFalrZqEj1kgSsJ/fj7/MWHb6ov9uosCRj//lV6KuijupZGlYp09LTpw1ZFy5JRb9G7
fxm5C5aZ5RaU+Jf29Uri4PppC/ybiBFGJSbFafoTpyOKA8DkG3g8s7e6/eqyBMSa8UluzmlU+Suh
aHMUiiTBMjEAQybM50o9/H18UnOPEmwMUlRIMSLqmsapESOXUTcO4Nqxu/TIEbpu9Po5xCC6TbtQ
OZu5oDeiJloRBkGniGmPcXAf0UYxxUDnN0tkrUsyJoqhNch4+AJksDkpie7v66UNGx+oyYOiIkBD
UIDuGcT1k7vjxwpbMTE3qh5QeQTAAxs0t72+JOcuAh/b0K7kTHYL0yR4kcEzevJQ+hY/Hc8R7OgZ
MNz9ElPE+EuPVjTZMybK3CINsCIw+rsL4ezseVytYuIDIkySaBTit5NSB7623S7mlJb2aXJHRCoV
WTnOZDphNuwB8HPREtCbkB6WLuOMBbg5kPGyXl1GGdD4YvAhaOMdrK+ICGZrLDhHM/f9RsT4CVci
PAkdDyGD+QDyeudtXKMxW4ddeCZnbP+1jClIKwTDqhyCTvEUHGo7ftWMpdGeswLgYoOuCD62MnVz
ldDjXYCz4E7onOEBPP3YYi39/CRMxtyjjIoJfr68hM/UHnqMV38sYc77An7tfyuYvMSqy/GVCwMw
Nv1THVp16PSftWYfV/HCgS8tZmJMlJ6mTYds6cmQegu5G3paWMrs7cCQWlQv0VNyl6iJo8Rvag6c
+OCBpXqg/5QGvzgbbuY1HhPo/xUyOZIq7fMmbiHENzJT+8epyNEQXv365DRYJZfyvsavU0TKPLFA
2SNh0NWSF3wHEoD/dSNnchZeGDRRmYIjHty4ry+vqSNZ3IprFwmVZ+3I1Xomhr0dhBZGC+sZfZcE
U+VPmW0sHPus2b2SMTHpOA+WBiHW8vqK1D7QI/BXMA+88nR++/LysgR3vcMHTvdu1PMrw6XJQeV2
eN1PwcrZKQdyPmLO0uZ9b2zPl8dLmzWRVyubmHs6ZEUbRBpcy5fYEp3tAB64peUs7d7E0ot+REO1
wmpCp9SD7fry8ngNc67+japN7HyP1maM4sXx7DbePnVOp0MFzgh9Qcy8omkgUAO9JA8s/+2hDJGa
FpUkjdNNU3RY/qC55kyXmPrmhHASSnN45MFMN0XoNWAqCVXqg5yXqHZvcoiMwCSgFwt+xJyhvBYz
vTQZutT6GlMVVDtYIVa3vQXw8pxeXQuY3Bi39BSmGiAASJpLfubfv8N1v3Qt56zxtZDJNXFpW/Ud
CyFsjJmOpS68UEd+4taeUa7ov3jnr2VNLkqYgy9J7iCLt7mtu6LOkjs/fySoIyqopwG9MbH64E4C
M3SHGSGDhl5UXXTCAT7Rwk2ZUy+QZ0jIICKDo/22+F0ZlkpuwqhwBQER0LtgFG/pBtkYkhHkRGHF
Nhit+vpvJCLnogK/jiT8NOc/sF5fUYxmOAU63enemnZ2t272ZAX04otk/GWsmnRPS6d1X/bB6wO2
n/+KnahGT93QZUJVwDwLQ2L18JiifQ4MecblBRxxlwu6F/GvcqUC3yqBF23Ju/3Nxk6jgOsPmOgL
i7mqjULxAdjpwcIT+PpaGdFOMfXn58OB2x8vvumbl9Xfx/vNj8/3ndwR5oLO27FzZXKz08ZtEzYL
x+cQktGfmZxl8O5moHde74nJ4bjdU4iaH3DI+uKq56K5X6DL/5U+ufZSwwdhxUP66yukbywuIq4j
O579sUar3RG8uYGR2ksguVlf41rs5LQxGYOr5BJiXVCLqX/TNYaejlNgHu/t7OW52trJkXZBJrJe
ASmsbDyNTKadjjCS8xec2NkcwvVqJu+lUlY1EzeQU67Bq0j1XXuod1JsAJ/18nfBhopzj/O1sMmr
FlVRxUgxhIm7MVHWxrqwcp+1wxdYyv60ZvjmGnDXx67xDituNon8TLmRxzkjQYZBUJXOPKc/oBH1
jONlff48o9Sw8PBKo6t4p9Mo4aKUjAKPJE9MY+W2shSp7X9cvPf32FGQpFJ01R45RbvVeBQnxxGf
ew4wdpZEial/f0cgPMco4WKVmRUgm6URmirUf736exkTWp6VkktmXy5/F23evPFB8h+wCAmokCmQ
R+C9mPYJkkClyb9k2w4DdU7U9i3/rXCs0i51z3G/U1sg6+AJHI0GNdD27TxW1jss9+hD8lcfMdGi
sEtoNMT4COEp3gpoiI2PyS46a7sc0jzL3+TPS/SMo225OycAHVB5RMccQqRbDylvlULI8gEp3azJ
yEguReBIZQvXcNbdEziBhQ+GkVagFLwVk7UqRSNgjulT72igdQanFQHxMADQMhc0b9YRvxY1MSx8
ywhyolDxBJjb4EhvqeMTLre1PxclBJCT10HVc1Etz5AX6JPm/KdrwRNb06ggdRWGTDwV28DE7SMy
mg6WDNo9mA5TvPBI8QC4aSzwVJMYrSjDAPglZThlZa5L/VtYHfvQzkXJfutiwJu5QhfTpZLVzNLQ
coQqOEB8+OsU/pt2Yh82VcOeNppklrb7Deoh+rTE8j3zEt1Imdi1WKyyhkfcdgqli/fJ1KTBpJjB
iru//d8KlBeKv1hlun96cdvHfhYwH0sSr0xuXJQ0sSIgHD1lGFnixoKlDa+lj3o7Wva8lGRNcQRg
uxSJK5193lq47/cLvpU+WXBW5XWXN1x7YhtjQAdFXgmWSwM9E52sEomsrIqI34DWaUHu/QMCuaoE
OjQBjI6sOHE42riv1V6lgDb1VtysGaXUBzoA+ZmZYrT3+0uhWaEHCrJuI0mY+6EpB8CB7YoSt/lb
1Qvv2YwrgM8BkeDYlQws7O9bcuXhip7HK5FWdCfluxRfhuIlH1aU+dNc5AbUDUe8ofVqiWJyxkzc
Cp3sQSDC7+VEwLsYtjJVrjSLWm+6ba5gwGW46vt3pgLVkKPS9osaffjUcqA2ZAJ9SD97cVel54Uz
GR/EW0N8+z0TC8nmTRtA+7vTkBt9ulEiPIzUlFM0jL543HOv8yE1lrFW9/Z/FAuiG1AwIMU0bd8c
4pbmXNN2J3bNe0QRD0rZ2R4v2WX2J1Q/BMXK5WQfxuD1P2roaezoLiudaHCEZifEJMmfO67VK/8k
9LYsPqlBvuBajeu+35f/feDknBofbXElCxRh2Arvmcb4dlD7Gyblh4XbeNdMDHTtzVZMTkCJep8B
JWh38orXyD0q4IxGFhS9/FFmMfJJQQNibwgAP2ELknWRE97dMeUh5F6K+MjxFut9PNaJ8fpfLR3d
CaC7HxshwP+GCXW/hf3re+GXflnQotrGsSXlqz99ZLurEu0rohn8wzTsryy0GQKqAugPkMCTxUuY
D9n1blVvI5bRY04jWqqRxBK9fuE8Jwo3CoLJAQoDvKFj0mTyfrldiV4Sjq+3Vd28emqfWJrGCAtC
tJmtA1WtDGHYubFb+NbfqEcWAK8uh20hUaYhstDHaBZIG/ErduOsMqSQSYV9h9l88SZEy8lBE3xV
s6NGjpUddSm6T9RCUAdd1DCRDQ9AJ/8VqkzKTFdSgj+qFHIn6rIc2IE6rUKrfVmLe6Fto9rIGS4/
JEWKptQqo9or7XzhQnuaf0sVPzwB/xud0ogvXuKqZ8zYczGURFSE7NjwXSPotUBjamRD3R7Cvk6e
0EoEIsZQ0ZjabIQ2/+ZTGn0lvRucQtePU11KM/riRoMYk2yQ5J2Qsblv9g24AUheBP67H/EsyloN
irfofm97ix/KRrMBRYvBf9rQKDiJNPWpLsRavyvEghEtP+CZNaAwwpfshiyohmklsKBRDeKXJmGG
dJ8GDGbHDGzvVaaPPB6IBRJwBHtsEL0PSkP/tEqpOCGb9+8wPRGYMcI6pURIC/UzDeM4N8uENqDb
BGA/MGOM2Dp6Od+w6ChFq5qRSFwekqpK8RrGflUmel7z8hn8i11tlmlIAUtFv9unH1ApWtVdD5C/
W4M5t2HDPAHVal5RQysRY5pRHmquDhKk9iNIPTo4NfZO1qWmxbiWvvOSJcjkND4bVRzNqeO4TMyY
Bmfi6HRc3duAD/2Sb7t2C37jtCNc39ASyU259S120NrYcEOFPdQFBalXEmvBsaKVEmBDBAyybWqK
o+ByrcHIjZ5LPt0sBlxHicAByWOuCcCQHDgZsSuSKBt8JquNGYMkNyKZHCTAlkVKtVMjBbmaoAc7
AHEFZWQfgv3fgYwuMYtsyL9rdyhyQ+OG6ofJvDQy0kYNQAHbggBwBFT7G3QlwgYGScKsuDpOagu9
90VnV1pRwwrGcZfqAE4qh65sWdZgeskD73k39BjlLZXekOngt1PQB18Uar/gaI+Xd2IX0Q+EhO7Y
0gI2uIkJCfsm81O5b7etnJGqtWXBt5r8h4lT47EBnob140mCuQQ5MA6sh6IwjQpVBrWpmvW6rRp6
3GFg5E7XtFK2wOnEmmmSAwVbd1Wo56mKuBZ0RkbtKoxFlT5HF6IGalIxD5cw/DMWFBQA4xAUEO3B
X5p4jZ3QRXIlJt1WQEKYCAom78WyfHm89ImLiJUjGMT2onMTXUMg17rV4a6uS1oH4rCVFcnCBFPi
K9W6LmUkHPofTNZdMNhz4sZ2CDwOsqbwU+j5MMiNSAeP3VJAcp9qV8SkmwzKmxR980yTQSEC5sab
j9d4r0d4gsbKAJx/9AxNH4lYLZW27JhhG2ShZkp1nazw3tZrAMGoQdHHsuB3T1yZ3z0FT7UMQiHU
G+/myTVlR3GoPrv1w0AhnidmO61hGhQ+G2YhlpoEbP8RNTKAwESjwYWdeE1Ki5xYwYfslpXc3pHk
9JOv1NbuAjAmiO4w7FOZq0jMMbn1eE9nrszIXo4mTrzwY8J6jHmujB/LYLwY5YVh23U50XLeZNVm
1dbaC5q5SS+CprI7NRUAp4ITUMDJgwETszJ3CX81TeaOOzAy5qK4g0I7UquT74BDWWpNlXJbsOqz
pKFwr3SllRtMuUjBXICBf+DSL2QCUwle9yFA8iNs0NMY1BH+kc7Tk7b5yQMFzQVclW6SmmV2LDsM
56ot0TftJ4WB/H/spEWnrdLcz46oAVd6n/aulSZhvlc9Wh0fb+79zceaRuYmQYNTg67Byd5mAZ+V
fM1uha7fZ3z+VmWC+M+VVMa10LBtiAhQ27iVkfVBgYkxQ7cdvKra8RgEZUCfgy+Fr7XV4+Xc3weA
rRB+c4BcIpHx2/15pSqJ0ATUFzJ+S6Nc1DWp6ldlMiRE7Kpu4T7MiULqCfkr0F7hxZjuXCrTsIP3
sEX+Qm5J6dpA+z5ezb3LiS0bCxho5B0BzhOzjCl3/hheCNuCDfINX5Xosmwk+ZACbL6BRwBIbS2D
w7KTPaINPca9P5Y/DaOh8eMHoKNt/AMCokn+qdDiQhJQKNpynSVFba+7GsY0RF+MKBpab5bgohEH
0Lb8H9K+q7dynInyFwlQDq8KN1mO7ba7/SLYHSRROVLSr99D7+7MFa9wCc83g0YPxoBLJIvFCqdO
yXQ3xpVXzsf/8gFgV0ceEflETCZfq45d2JpTmGwH9MIfpjjAJFovl5uTpS8vivy9UZpjaWkhkex7
mXbumHYCi75xzHC90DwF+Rab673+gmaA/HlUYPaqYvzeKnp1IlZu62CoiJAYu77ejQNn3gE63Nh1
0T4zDGfqSzWL9ETv5bCQtbaCi75gWNeo6zsr6+gLldIo6NQx25UWSjragmj+uvzL5wvdtJoGP4JN
ugGwe71YO5mkCNokgypYcW6MOR0DaHkHn9bM38pS+mJzLdMvJKcZUz2qgjZIF9byIkWSl8Yx5DAt
iXmwlLI8xZGd7+xYHR/yLCrupIgiBVBZjSiny5ay9viwv9hnVUfuk1F9rkWreWRTe8RSczXxosp5
nMn8UjGGzoGiOch5TKrkuSNoCddFybLLl5SJtjH4HvxWzF1YiwaHRTLZIO0KG7lkTgFSYD8rEupm
5gJB7KXd/vqp8glets0rgUzHz9RKSzFqXB8g0GmoKzU/MzvbdVpxj/GHLvjUTmmSnsoGTPjUUgSy
N64PCGRMnC98MQQE6lo0en+0xJQaNTQLu/DVLFZQmBkLaLWRCURdPmW6bukmmqZZZRtZh7WoGf2n
QKuXarjDxBKBM8lnctgWnv9y/g1LazSSIeJXw6lCAyCQkNNwskvzdony33La3fUz2o2z5lg36RNd
kkD9oHR8JU4HcicpiDK038hANpO/agMGWGo+XD/ijYurw3WHV8acTjyB67Xbs2nVZOrV0NDQ8mpW
Xtq8kZJ6GRiKrktiJp+7NytJnC4NS1xEJYUkKwlqCQw9qPwl+c3361JE6+FuJ3BWJmb5UTXMstGX
x9ve7HeRcawd0SioTUFI08HCowoCbvj1xoHUzummqFXDsnPuaPtG+npnUwPtiAKc9pYgPKAYyAEy
EjTmce6CQaYJXc22GuYk90vzvarNg6bRQMosga5u3QOElojlUCwFlJozqk5kgSJHj7XQIH15iK3i
O/wIEa/2hmuACTlYD1gEQCSGcV7rjVOAcVfiPFNCrYtij9oDPXa5Ei9ua6oD5pkbS2Bi2tGhtdls
FEwkDma4oaB9dfrvjm6Ngu29XDSqSMySozyMd5P3Y/tE0sekzeSw69TFHbul26Puk/nX1fLSmmGi
MOYhILoDgzv4ENeLzjILrycOMixGclzM6Lbvh2NsCjzLy/cBDixMpYaZC8hK8KQ1/VxImZwsSpip
ICPDlOKmNpDFW24wQuwdVGCPmoj381I5UanClDsw02MuAuznel2F7lBnBE9PqJfl8qiANd3Pysg8
2eawhBI1RbQ8G6eFgrgGxw5lR6ySu3USEj52tbRw63q1vEkqEyNYzAStyNeP61KMiUoUYnE4GHCi
+YCNtKjZpvKkh1WhYyaRnnV7WsVfv2/AasFNB7oUxUzoxXrzcqnNxqSDlEQvACGakNGphsIW3OpL
1YMURocJG8XYSLj7tlhFGU29pof2FDUhQkdQ+sBpfWy6ToQPuzTxUGNIY3Ow0MHCe2VdoSwpyYkR
SnVP9kZd4MWSS/lQ5Kq2R9V2fkmkQfR6b62PNcvhnUWWHTxX611E125UlFVvhGmro2ExGQjBgFpk
mHVX76rY+LJqoPMcRMyw+TCSCG7W4qpyHuqFNka4FI3h2eMy7IauF3G5bC2KzTdBKIp8wQXRilNn
49IA0h9acelWy72TgZiEqAKrtHVeiN7BiYGrpKp8j3uhg7hS7QszTO0U3P+jnh/NXKMHO6qSg9Oj
GADeoTi4frc2lgYsP/PdUVEy0HzLbaBuTqMz6EaYmfXo20mCwm5Ga3dWnF4gasN/BTCBsURidYz5
gzssbTayVo8cI2xsK99XxSzdgMDGPJhKO4SD1cbHMk+GwyyZmqdTMDkU06wIYRLshq09HwwAlcHw
pSORCVIx7gam0xjLY1SaoSOXiAqmU6/HgV7+NHMQ3ilupYAY2UTlwtWKb5YwaNjab7zn4DoCdwDy
DuznZz583TpyHC2yESaZhb7ZLpl8PcEwMfjetWC/N0Uh1katELywiFHWouJJsqRhsM3QNtHPfmNo
3UQfyJzmGJAujZMm6EW4tNKYwoKEuA62I1O3ePhJkedJo2N+QChVGKDc5lb3p54iWRAdXC6KSYF3
YKBWCJ+F8yi7xZRgXWUzVFu7fVdHR9vlGspdbpp1IvjB5org56mgPIEJ5fnJKwtYulwCraPTJxQU
oVpHMTcRY2R1waOwKQhsEijmgoALxAfrk1Ia2yi7ESeFx7p8ySOrOGDCey0gb+MJQxD8sNeNcYp9
AipsDnnXERR8KjONQiN2qh9OXTguOMKl+5a242mghnwTT4tyKidpDgjo4ncZkYt9VxTDU6PkR52Q
3JOzCNOQSRPtbWnU32QgDl9JPdf3VkJNf2z77LeF0qLAzG+cOoZfohMTRwG+Mn6MoUVbhP5pF4VW
EUdeFSOdahbGNyMXotAv8wm4nJ9jAIFQRF6B87oHa0IF1lCjsMfzhXEvcpL8MPFWg0m0lNJfTWU2
z5h62mAojDkmGBCZ0eplzAxFtGQe8sdOCw4q3GFoBErifDGnylXQ3pHEDiObEL8m8vTcSonT+3ac
7RpiRYcRQ7P9rIBb14KQKOjn6C4tnPaeJjS7zTP7RW+JdpPD8AvC1I3jgPsCfwxtsVBYflCarAyj
0w+xHdqDOT+bMcqSVRHXjwuSLYKrcfkoIprDcEYM3QX/EPrm1lejH1iWq6yzW+oUnln80tCm0w5o
L8Xow6/OqsKWO2j2BbEQGPcASOQJIGct7gajsorbyr4zndZVFtBPvX31wWUlB2QHkUWHneKTwVgK
qmsZWMiXEpXZYlJ+6yA/88wYOavrki6iAXTgoj6J7gPcG1AXcKZSy5xSS+Iqv43wmN7nWcpSr4nl
5ZFBTrg64+66PPZ8rx5WBkQxMCUKOwhviZ9knrAR2wOq67dlIevfZqRZ/FEHN9OS0D9L1BtAp/SL
rySa86TKUymQfhFtQTocdyS6YR9QneBWOzRRr7X9WN2OWazfkhIcRLU6Tfsu6f9kUpLeV4nceomT
Kd+uL/tCQ5lgOLoavAm8FRZnMbSh0OKlcKpbAPacxdW0GMO3pCiKQT8Ooo9pVyx9+4fU0/zVWwjB
MFDINCPWQ92HE5xilsVYKkl9OywlcCbwKAOoU+raOe0Fr+6l68ZkgXwVyEBYYMCO1teQGCW42DSQ
KxkNjfyyrZ2wn+CmKZWiPCyJnPy1gXE/Rf0EQJgVp+qD4kzl4fpO88g8+BT4CjZEAUVENiCPHcWZ
80TtOAGUoa5vF6U1v+kSYCuyMTH0goUhvSqGZxE6lzsZ3JzfCmMwqJvm2fw4V33uLk5mnoCOt3Z9
5Hyo8VLuFgfMBGaLEV5ZX79f/9YLE/n5qag4oPCCRBtvvet0NJw6bevbLCJ6kGOWdAkve1+XtvZx
XdKF8wBJsMOoZgKqh5o7e9HONgVln0wxJUDPFkdJ/cYcQUsrT4V3XQq7PuvLzW4Xa5cDOpSVAddS
UruLmtRsNFRAoz7zm7FUkf1tzeKx72RCPbPsjel4XeblHoJ0ARRQzIFlaQ3O9iMWn3PcajNs9CVe
vpVNhvkwJfBFzX09VRjB9VVxOsrCMjQL9/mSbcsYNLr0Q26HGR0AtLJQtbVvQeYsG24qJ3H3ZbQG
g5/hRrHBenjF+FxXrbddI822FcZqhpFlkWyTcVeCczMWeOaX+wieHEZsBBIVBqPlLi9UZmmzMrXD
CRA/Dx0OSeoCKpZ9o1FiiPigL9VxLYz9/EwdkcFLjBJsSuEAfI+LiArUpBOxv2ztEboBxIeUENA3
wOOupdhdlSzFKFlh2ozqXltaTGSGFo1uqgOjTSkGMphGj7bRVjMzAcjo0uDDDUXGC5UfOAtwqdey
u4jMLTUSJ1zsya/H6CadUqADuudlVPaN9HxdKzf2E3RcYCQDTzr6YvlcZdzPFSXwEMOhyWfLnQ05
l7zeNjNH4C5caAkIpxDjgP0UIEyWMlovS7cbBTFIXYWymR1SC++1OihS4KiiuplIEPdSm42tRaVR
YW6eOWJixd+KPlp1KngrLrYNq0GEKBtgiURZ4LPt5EwNo2jukjSaKsCGerIjVfVcykMhyPBuCvmE
WyFxjl5i9vMzIW0i5VJkYwLgMKYAMhrxkN7JcVmWAuO7KQe0s/93jjtGpq/lGE6OlJFjV+EUp9GR
Fpigg7qyiOyX12u86tBpuDEAdQH6z9f4kr6wGSOYcWPOXo1ev2EgbkSC1pr3U/xF0w5ZgOlZwEMw
qnXA6dcrouZsGbURGTe5/GD3k9f4Vt/712/OhbvwKcRkBT8HCRDASNZC5nxmmQrHvJGJKQHDmpCX
RbfKlxEh0amZnfhHj1j1tACjt4+1JfVsrdNf5cGMH82pxQg9yS7dVo+7U1nnrTcV+q+qcjSMuyN6
bAocBt5/ZR+LRgcE558s+nyIi/guIvZSmjfxi1UHO2OvBOPt+PP6lvDNbACAoDaFTAMGqaIggfzs
ektqbZlbu8jtGziyhTcWTrzLm0bZAZJd7VERnPxybjEeYWpsn9hpdmd2QP1LvVnGSAkO0alS7SaI
rCq5s7ouurWktHru5ap/csZpPECyfFyWJCJ+28Wy3/eKM7jmPBhdoFvAd7uJAkSvwHLxvgkWBdJA
C9AyYD6RN+UMCsDVxTItpn2j5zMCw72idkdpeMuQ37i+fSJBnP9ZyzNwHZ1l34ygnlVHjEnV3CK9
z8aX/yAHzygyhMhqo6i5PqVFLfs+1SHHMmZXWszAKdO3Wm+CabF210VtXHqEh/+K4kzLbA6VXCS2
fdM7w0NUmC9Ws+vn296QXVWlAnspEsYdlGSBmUwFed9NhmXF/q3UPh16EUHF1iE5eBDR349IAWmq
9eap+ZBqI1DfIIdeSo9qRXnsqtY+2PNwp1uzIjgr3jYz5QP8w0KDJmti5LnL5VFLIqWCONo6k5uZ
5eC3aloKNO/y4qL2wIDjioVWNLBJcCqRIedFHKtJQqqmNUYHGXGEUTdJP752MbhYMW2Xqu8d7Zgt
nfNk8qYOHSuePKn97GWVMzwPtlwmfhuDedtFXl2LNXeuMl1ztXhePkazyB/NErOtAyueqeyZzbJE
QVEpeX0z6IX2p1frtJB8VH4Q06Zq3IhKYxcW0FRQF0OXLewSg4dyt6vQ9GkxiCHdAMfffB8t1zxg
ephEMLlJsJsX4SwcAri5IDlnTSAWchZrHak7k5S2PcQhKCT7XXPXuOUHazot7mvRI3ShH0D0onqp
Il+GCPwCk63MQxpZyhSHDgEwZ7QfAes/6C1GpMql5PbK29hgMotGUB4rXhf8L4I7rw9jMEsiAOfF
9Vt/isWtukDORqlSGoe9dCowi1Qdmn0O1lmKUV1Suf+iYfkUhnFcGPkOHBpftKV9NRtJP8dhmr+m
mhSM898xec4xMWScflwXxTuUOE1LZtUrC6fJOnvWpyn1mQZM+hKHCml8NTpNaHaYEwEHyoVZQSco
Uh94YxAEM79yLcQxqlGVKysN28K+HaKXSMn2NAFx7yAILy4wSlgOJGEtaHmFAbM5Kzk6ThQlGG8T
6op0Y1gVDTQEG32jVd9og2a6bKqmIFeMeGfGSvYwJXa3mxM7c2lij3s05aiPMgV2vVLgXzdwXx4i
+Pb3Q6k9VSMaNoFSpkKG+I3twaB0OMHo3GJHwJKDZ66wHqGBJKUpCRP03+hHJQ4n44iib/HgnJTM
N96731Hk76LH8g+++fr5s999npuAQMhGGA0jjMPhU6pmGSWdgupEOGDgNmb/VuHyCFoDh+wniiE4
14VdIGbW0i6ogucUOPZGg7SG/E7i5pjWs68u+h5mZmc5aEeab0aQ9JevMKi5tQjWuikeFWK0A7Dp
WUjKrDe6QQ9QO8sGCZVidPWmAjItQg3TGF30K7mNPOFtMB4M42fcvg6d7icEML3rW7BhR5zzT+Cu
QqVkmZEZJvZ7fo/JizX3biT5Yy97mghutfEmMI4mwDJQ7GOx/nq1yWTp4LTCaqP5QJu/UwRS0fGt
QKujGn83skEQaF1qMdh6sLOsDAD34bN/60yLaan1easOSaik4WibXmuD4QTAcKP4uL6FGy8QJKmI
gYDvAl6fj03sKI1VAjc6HHcGiNua29xtvMTEeLJOoLCX1hGpMzaHALgWvK186pZKtWxXupYgraWy
tgtMM/leiITwNA7IcEIKrDBLyCBTx9dlidItKCPGaUiDKYxOpvdk6kHsS37ri2aubx3SuSjOTyB5
2Q9jDlFN9UeSvPixdG76VhCOXXSrsAUBVQz6JhWOl8YXnkwyd2lVdmmo7psn7YccoCXPba3dY/OR
T4wm5ft1jdg6pnN5nNuaNbOhkgHyKqXz8trPE9SfZlGO89JUrlfF3afMmDvMn4OUdAnSYAegkxK0
j84f4YyUS7cHIHvEmrDIFrK4vBcuWbFmRaaRoiHl1dKKBzmu9pWVPNlttqsXx0vLzmv1H06MHn67
b++XWfrboBlVGg7X93XDYCKMQnSI+BrYBCx/bUIa+NK1VRQktO6Ve/PF/m36vypfPmD4Jv69LmxL
Nc9lsUM+sx/LNNcOw1yFXXmqVXQ1WR9tM7h0EnEzbWkL7jM8BEQdiHiZ3TwTlKdN0uQ2JaEpEa/E
OLrBAKMPEfg8FzVodgnQL4GsPyaqsvBjLYZhAuKyW0iIqvMjeTBPAIYWT8UTqPhDzNr1qwwc74dB
YLG2dpFNFEFPAXL/yHuupSZ6JSWLrpMwlgcXk4Jc9Dy7SNSMusDV2rRaDPTHJg6Ae4Z3Ui0E8wrU
NA1/GDtzdpcbisHbedAdtUDkD2/q4bks7tWsFzIpuQRZFISTjvvWua/wEkAG2HtU8EBvXb5zUZxD
3LUgLEOKOA27wAj+0y8HegplZcBw8HqtT0dWRjWJIzQ6dKQHe1RBXeaY+V+/SADm/iOEWwGiQ8Vc
phbuJKZYm3V/X2uVmzmPcSsixd7cK6TyLQdhGtJvnLKpIPpwnGwgIbEKsLtI5F6WwIN1fTmbzz0Q
WHAqMPAKuXxOytRUddvmuK+zOk77NlHwTDqL4bdACaNGYf+aJU1G4dTIg76cnCCijmjY3qXXBh8Z
OD/wReAqI4ZZn5uuRpOJIiLsYGokvuTYNy160YNE1v7OXW34k47Y4vqyt6yUA+uBNmHw1wFOsxYZ
LXo7RRm7yMTZI2OzHBD8Zh4Bm6xggzdMBrwbYB0A6kNDNl8LN2t5aGgZZ6Fi/K2wf3AJtKz1WDft
l5e0EsQdZJwMQ60TiYSGmgcAqp8iaoRgxQiui9l4p1msiR4YjF9kfZDrnYvRqj8WaZaFKXWaoI7K
mLrz4nyYBAMhUZHE6GowMbt9adPYV2sqxEFtHN3qA7ijW6S0RXBTZWGnyD9USd4PsnGfz9Ihkk3q
TrZ+R0zttYmbw8zmjaHOCRAlacD7QkClOuUFRpICnuxf35atr0KiDWYHtW408HJfVVYA5IHiIQuT
FqMNJhLky5NVG4I05ZYyoeaG0jNye0gScbFsQ7RkAJCNrb27bZr3RLtX1PTgIFHz9eVglBlSUYBn
wmBzVzJFHiqVnRzL0dpA0dEjbH10zZfrOiDCP5fCG+xBs2jUFVk4BCaAEEn5Xen+VGi0/n59NUwn
12E4GyKDeX4OALYAUXGrodroENoueSipTum1Y10hJKXBdSFbGnAuhFvMbPS1HldyHiY5CFXV0v0P
99tCug6pMDSCw/1ZX7wibjGL2ajxHHQ/1PyFqIeW/L2+hC31QjkKMSa4W8GlwMUvSlNEYJVoICK+
K6KnKTsOkW8Wx+tStk4DSFg8NkAWYFoOt1HNEBntZMAiaqCF/oMOts4zDDQ7CwzvVpwEdOy/criX
uu3qSqJKkoX1jxzeoJS4EYYVR2PkynHvtY28j4r8lNeNu8xhbiV3paIL7uvW67r6Bu7Qqi4fakvG
NyAJVv5G6cr8Y/+sb1rbT6ogeby+sRvvKGPuZ73MAM0jP7fWEESFaWdQkoWVFM5pcT/lmDrZHWgG
Ctha1J+1oe5IoCJVgMnaeER5eP7QpnpsESXDuOvF7c2/MYYq5ZYhuFQbGok+HkBoUfhHBk3hNHKU
moRG7YwztD9kTBaV4h3IaHCIIlDr5nKQDEaLGGBrFwOnSGwPTTepeKaH1lWr2FuW01yKgI8bqs8q
qawFijVTatxyaFOmHbEsmFXbhDbGnty1/2HHcPQoXAPAowNiv1aCnHYk7jszC5v2V7o8jiMYwMDG
l7Xfrivb1smgOw+901A1OG7cU4RhFBjYZjhYCvxgjSYgC4o9Ld+Dr0twkbeOBoaCATgR8IEjY70i
I9Yw5HOI89DAMOFBf3VA12ORr0d2zFQwMC9jO+GB7tnYjFExdhBipm5sB058ryS3TS6CmGy4Tygl
MTgXKyYBZsstBq0lU1dATpdFbppmQdumx8xsMDo1HKv4lAz2Cd0Q++uHtRXiQR7aW6AWeNEvWsiK
oZ0XquBxCtVHtA0Mrrwv721QrPjD7zEDLk9waJfpUQai+Fcgpx61TNBllTGBz2qQ+9L3JSgDTfCS
bAlhEDVA4hAkobdwvZmZschFMc55uCgP2YSh82oN0N/ut16/CvaPeQicB2HgVUT+EGB/5Hu5W0VA
lg/8opajY8UtAhtjanaYqGu9LH8wWm4W1Sy27ta5NE7jS7luJORNoYxjDGj5hx6D51HuMDhWoPVb
b+RqXcxgnWVrlipWEkPSsYPDzWLlh+kNT2NJg970qswbs5uU7LraH5pTtru+pczUXdtRduvPJNem
phWTo6K16bZOwinofneDa3/8b0K42zbGy5LGFo5t6vZv5D37uYAO9Om6jC3zhG5ohM5w/oFb4WXI
bTI4c16EXU9+V+jA6Ra0NJmd/7+J4Z4OqZOnZJaKIqw741CWyXHJ5zdLJyK3aWs5cAE/EeuIMnhD
CLxbpJVLVoQUrdDugB6bXUZjVmgwRNm0rdcQ7weQToxcEa75WgUAHQEKSimL0NGI6SkRunVNzKu+
vm8bdwm4e0RkAJMiMcR7EFPcOg5dYCOQW/YSA2wCneqhNApgnEDSZ+jLqTTagWH0FBTvUaThrq1l
N3Y+2FMekuE0dIlr9Hdq/tpU+6EG/OKXPJ7m9KOI31F6bhTDm3uRe7G5Vsbkg2QOI9PhPGsStZU2
Uah7JR8sBG11uqNR6sUiZ+lTpy9WipoK3D+g19A4uT65pAPBI/4UIQgYd7q3+B/FCcOWXA156zIw
vAzllevHuL25ZyI5ZVmyeM50mhaoeow7+UQDOUjdpHcflFNznPalZwgkblwEU7bQQu4gGALmg2nv
mYFSlMpwRhmmMcqLfQVSMFSnpOTh+rI2rCBIWnTGIMfOi6cfGswazR99lIcYHIf+3f2SK16rPfbR
i9QJUuYbjyXcWtB36GhCAdkTZ3B7MCI3RobbVoIBxx2LmIAXkBT7YtanYz0gnizQiHmbog3zP+wk
m5rMGg9YQoF7ppGsUdUC/4SWHo7jnyEk49cBJOg5A2gdNX6YErCnrQ9LG6OqTuIkCYf+owYWXzbQ
DzmcCvSvOihEXz+0Dc1ARhbAEYDgWI8Zd89BZNaZ0jKn4ZLUXtmculjHsGtBMLdxl+EdwoUGihfh
OJ+XBdNnoWaGjnqY/lgsgy8bf00HNY2vo0dYs9e/cji1SK0EjqGOcphlPJmR5Q/SO6megOwWWMcN
TYeNR92NmUboIOcQ2ooxteCuTUPwngY2AgY/NRSU5hU4n0X2toy1IjimzR38RyKAw2ud0DtFq9F8
kIa1lXs6wn+VPJUgWjUxxuc/KMSZJN4c5jUplTJCSbGLAKWiMhZovk+DJXDXNhXvTA5nA52hmRhv
YBoWDSp4GvGNAmGkiB2E3RXOuMORQXpGB34QCTruLqGJLcoMuwSIojWmvaNkh1GjojB1WwjgiejY
ATSRP5yMdoZMCbJZqMIuZvwXTNa/rx/Khr3DMv6VwB3KGMfZkCuQkMldkOvvoPH1Wtk6SMotyAt8
hHbedYFbS0IkjKr8Z4jPsyQMDkEfsAmBKPXel6BHkOf25bqISwXQ2GsLIBODaGDz1ioN4p9oUgrY
cKm2vSrJ3L7/mES1kcuNY0LAD8cogQFQ54SMnZUtA/LkYVVHu9wx7oj2PTX1m2Sa7pOiB2eLdbi+
rMubCnw/HgjUcmGMYFPXy2ojSXcA5C5CdGq7Ix6i6SG2n0fyZYOwFsNdH31w8l4aqiJEGwFIlq3h
bqnvTBFKTrQY7nVI66hP2rLGO2sGeW6kbtohw1g0uds6f67v26VNxYJYYQnVOwtlYm5BqiPlNpFp
AUTQfZTWLz0Ibuqpw7IApE1M/7q0Lb0A3wAS6GxsGLoT1qcUyYOEQgE86YSgsp8iOSZNL43ee03b
/0XTkzgpc6Hu7PaiZAZvlnUq8hR6Umz1k7zUQ6jnpPU7QDR90HVVB22YRIRBG6LgO4C+AbgFOPB8
mGABW1XNiTKGWRphRNGU/5gwEXW3WMawv76NF2YCTzpgEYzng/UzXYy2j0xVappxDFFS9SWr9pNc
kBZhT+nKgK8l8NiIIsrNrq2xFtxWyR0GeQggsd0tZdYfAN4jniS36k43Osefskn5fn2Bl8kmJh9P
POqmAL5iSsZaURK7Uko4oWM4/tLVR907KhZGEZXAeII+02u9TrDeC8X8lIeECWIuFHf4Zie7qMys
sbHeqfOqPwnQUCCjH/xFEjzzF9eNk8Ota2yiBH2fKuRMu9hoXEt9jv1Wu1OFRflNbbT+XRF31bRB
J2rkYEXQ+OYF7LLH9I+D+VJtkHrf/8p+thOcmWhp7OdnwU4cpwmG2EDg7fLrIfEx21DwOF5YRbZ3
oABH5hNVYzxhawHw2OOONti75VeVeotXqX5wXe1EEjhjWNXIOBZMCzrzJge3adQZ4DcFTfKv63Iu
I1FuKZyBRwv3oDaGhuuVPpHOT9sHXXf7QxiNbp27GBDxOmHmt4GRg/+jYGZZzg6pNpp4yWMINu5V
p8Z4WLpLGu+V7jT5YJx+tu+1K9jTTT08OzX28zOJS99kSqLg1Hr5JdNu9fgl1wTcLyIRnKpXUSrP
KdGxm9rDOH1Q+7bS3gQbd5G95U6M027gFpeiYMqXJYUP7i8n8fQfdedmPrrDyn2kCgzFlokHLSK6
0uE/Iybl1gSqdKKBgHUM5XRy5QiPsSaaTra1beciuCV1CXqqSZzSUJ1cejRvUsFjL1oCs7lnJ4+J
DCVkYAk9eVP7ezI+Cc5EJICLBxNNkbpGT2gYIftQH9E40CR32jt9Hm/tO/nme3pPvPzxulDBpvE8
73kfAzprxTTMy8avlMargE8sRTPVNqWAdANshyzbYrOfn21dnYKAIC9xNNHkqS6AAK3Alm69d2Ca
+kcAp15g0qF512c0LH8Du+ER47kr9uMYtOleF5UiNq0dQjQMB7FR7ANDzHo1SZlHKuiEaDgrbzLj
It8hQ+UmLkab2p7+hkMSrG7Le/lHIGuU5gSO2dS3FhPo1Zonp5710YOqhWK+DDJkAjXf3sr/tzoI
u3iWhozapKJIZM5/Hded/r4LkJwb2gA2JMS46MeAe8z76PZgUXS0Qefq9rEkz3lyO5Pn62q9sYiV
CO5Bqqq6tjIwnoaq8rPKf+O6NtV9BxKAB6USXFumWpxruRLFbvWZbqtDjdZjzHkJi7xDouNds39O
GCOiiGLQbTko9qIU+znoYi2HGTc6arhDUAGH2l5pI5GH8TC6I9KADc8HK/pXEmfoGA2GMlu4TH1F
vAxDe/RSCjLNk6LJNQW7t2HzwBxtI6WC4ZUOsDzrVcXyrM52nVNg3Ae31BeXIvt1XRc2Nw4DfD7D
aJAacsbHULSlz2ooNJVPRRPvwJvo6uZBn4rDdUFb+4aENSrK6IJBXZ7TBLuZDKrnw4TO/8FNp2Ne
v9rlT5ZfU4av+/dIj6M8z4ZIMBzIetvyitA01aoJOPnxuZPcUgnqxgPeJPsyNAlseueSuEVhXF1M
Zb2bQow9AB2VRhJvaEtRIH2JCmJiADXAH1QO4RivFwTOp9gyUkzu6zWvDuUgqvaydJhMd8n3zbES
tehu2YdzcZzaURujRaUJR5Vo2Y35W1JjP51f1ThQlD1Qxl/kdEG8t1ocd1oz8pLOlGFxxkj8opLd
AtOSRQSIwi3kTqqdJurMWj+BbfEOzWWmZzneeCcXt0nnSmMgCTKvn/E/b/jO95C7VzRSTEoN7GEV
jLvOI/fVd+uu8SO3dxUA2RP3Nyhlbx3BJdt4C7GXSH6wyTBIjHF72SoAAHR9O4Vzc5NGrQv6Gtdu
fragAI1+Y4yBPohKexvXGvUT1DbAMweie77VeWnaLB9KCtX0m9vafT+JnvcNG7gSwNlb0HCOkpRO
U0i12wpo4Tb6+p6tBHAOi1bZuawPWIGZTQHNiIfqa4S5HmC4zlXLJW4di1qpN974c5F8wmWizZIN
EkQqDZ4r4zZBfgyZ+esG9xKrwehD/z0aPoSe4zxyah0Xq/WVnfZD2/UfoXGaf/RB5IJ68vW6uMu+
/k9xSM/Dj0VnP+/49a3eFzqFxlMveaD78QjPz9VdTNkEBYjup0F80+3boArvlglWDA3Bx8Kvdr+v
f8bWRceq//9nOLw7SMBBbdfI94UZOY5A2iyaiYRjF4yD6WbEl/H6WIsHmOLLdcEbRnMll7PRcy63
WTxi+fmxfqZB9HMI6ydZoKtb3vVKCmeaAdciYOjDg2N3Yd754BRWacqSnG/N8ENLq0CeDLdyPvTM
cOfRdm3VpdlX6XhhsVcfwVmZCHDCxhiw1OcHT8SAIlAjjH9ev3VRVbaY6YtfHqs6WqbsWz1TfTO5
7bFUInkdqLgWy4+KJwyA1DBJtgTeyAUmN3c8GcmvYT82u2qMjnpWA5O5t5dd79x1yiS4Xdt2D+hZ
NqrBREF+/ZlA641z7+AKD/K+m3wg8ToHTQxBJKpKigSxn5950K1J7BZdEbjFOyq5x9NwEI5k3zax
/66FM7HSpI7A/OLK9D6iQ9xaZYcZi37yDgK+5NFHWsy7fle2LymoWgA8QXsCBjmtF2Ur8aCjvX8K
UyCsp7x2W2BbcpT6C8OzJneM7ki/G9Ivs94wxT0Ty5l61A1no0iwl5P8zYkrN3+N9QgYYdEt3bTv
/8hBmLheXgJqJLnVIUdz3u18nz9I437+nnWfGpz8HOO3zq9HzV16FX+nnqixbcMNsNisY3j1iMLx
X2v5am3EJDexvXaKOWqpFND6r6YZu0XqPDUdd9L0XYqOgjNlt57zeFZCOQOYDxTc0jmE/h/SrrM3
clzZ/iIByuErqdDR7dAO4y/CzHiGCqSoQMVf/07PA961ZcONi4ddLHbXGJeYisWqOucgnXHna5I6
4G4p5M4CnZizZwP1zSfb41sd5zWromyRV2Kuz3QTl+WFe0eTkYeMQLByHZCMb0ZzMeD6HVElljr3
VhlBVP3VaGJbH6Lem7fN2BBmhVmJtsW23oNDdcg0amZyW7J9u7x6wbHn6U6wK9fDZ4Dm6uPWAWFb
MA3EXvBrrhM7qQhVcJv2iTWFaXsETX12b8zbGjnh75flcpI+rQp4ly/t/ZidNVNKJaRI0cgLsxBF
WViCFwQX7Nhqwc9lciLf167kL74e6DuLq31gzZnZLj0sOg/a5pyi32rambcQYt3mV0KOr2/Dd6bW
t6HIwdQ+wVQnIiM+A3sSOslNhHdRwm8OafT9VH7ttd6ZW917VQNRMFSUpoNmhPNCjSUERfxfTYT1
XUWz5Iq1L17mWK//rNxqN0OqucxBUDAd6soBE1m/YQ21HJM4B7dIsuzY2QZ+9GTpkLlDWoBppC23
w4LrqP2vwWqXvYt+SOwi3P26vVpSd/E0WTMTn9In5nB0zHNtXdk2n/cp8IEg2EHDD9qm8ZT46LJk
V08Wk8Z8eOGxiuARrwUWn30iDAAWAF1S/AuUbD4aWObOyucaBqB8cdZQVERNTixg2YyaRiK58sOs
h7fvl/DLMYHRE3WsC5X0GkaWzvqgFmbNB+tlnMhUUHCF3fan4loO5x+i4eMhx5DeGVqtj6krW8c7
er7kB0yqfrGJWJv5yQoNku+8aIrybRf/aSPPhYovacPgdvz1cC2N/fVoQdILtCUuk3XLO/KZ7uS0
mGDTRVdnS+29FqZXAofPZwIDvWDpoQGD37fmtA/Spqtc7s4HqNmkSBKAwc8owu4qKcGXY3lnZ3X2
SvDnLq3tzIfirLukahMN2ObnVr8D6duVIf3jR/m0eO9srS4GzeB5rXRvPkxxSfxIxSq0E1Ag7Xw6
35CFOlFw+Yu2EdSoaZnU8G+7iuyACSYIhK9G4J+Dl49zvIpsmzKQpSF8fA+eSryIU7cj3rVRf20E
YHVEKdAGsNZGpoFbbIQR144hXtfMC1bxKm3m5zreZSj/sbKKnYNFNrWrwYpdPFegi0oqEduIgbj1
OrIoAG+kNTlX1vPyO9fLCXkd0NshUYf+kNVZtDN/HkwGm14ZF8HvsUg8dVMHNBDX6AG/2KQgucVh
w3sILAL2ymVCN9226q4BSU1J2nMKufR9emp3we33XuyLpQL/LAiCca4v8l+rYFIZ/hyUXbkcQOyJ
OetPYExf8ib63soXYQOSVmj3vdwxF2jOajR9rdQ0LsVy8ORJ3reHGqMSNVp3QFl9mnyitAHrdu1W
+CJPB7PuhScJzEVoz11tEQ8Bo1dWGJ1/1Mip2qpYj2S04BGkRX/6GOKF88GIriW1Pi/dR6uXn797
1LlCLmPtwGpng5xY7iuQ5k3Usc4MrVIq31yZ20tg8nFPfjS3mltQzaHqrGBuKeM0O9otJ2N7HsZd
el+CHNbTItuKNHvezNmEnOGv/5/59Q5ipauNlRLLQf32H0cXj4KN5sUbYGoTFivIYyMAX67EvZ+P
4Ychr+lhVYNeawntuEMF1Wtbf2nc5/kFDdp0HP9+P7yvLaHD0gbsFIWNlSuzu57jttCwTfqHQnvU
09es/Wulf5DJ/t7QFwk9jAmwIeALHGzWdaOtHww9KNqyBXgRL2yKPCqbnODC1ZBI7IYYPb51CqUK
gHkN7a5+HQARvPIFl7F82kjo0MJ2QaUNHCMf9+3CF7OeFV8O2VZGKgsh51WjvBulD9l9sEvpQ/9Q
3WV/yufv7X6O3S4DB6kjkMPgTFjfFqbQlR4w7N8ZAtMu6c3EWOJLE43itPF25v335r4I9D/aWzkF
U/RKtD580awfteWh+ykp8qd66OY+GHy2yJdcuTSMLycWEwqNZRuSWmu8ZQ1iKenVcgGJ2hC70bE9
lTS//LW1SUreCqqTa5QNX/qgdyZXTsHvraljY70cUI7d26G3c7YeuZaJ+Acf/rRj/mPFWt0erceg
RbjASh9VJ5OeF5LRZXO6/zWQHyw0KN7pFApqYR5a9Er4fWVO18R03gwAeKnDBagFNLPQPwOxG0Gr
dXZVFPzzFYn98m6Q5sdjATF2ZTgSlmw9sVEtc8USOktc6mfJX6r0XGdO1A6JqTNa18YWLwU6d1vV
//p+316i0u/m+nINvLtV2q7yuynAJgrSH3nwq5yunIsvPd27Ya6iYn+xCpVlzWUtRX3vp2juOplN
WNrX3r5fZHL+KaSA4AdUfICbrCa0ap204y12zRSj9epp2Uyk3qgND734VBFrZ1A4grjaOQXpnq9a
/+q6hOX/s76ax5H13aAVsO7uQKZFGypoFufHduOhnXKi+ACa0jaENs9R29p7pNjJlVTWP5Xf9VJa
4B5EHIlHK5oaPi4lpDUNyTpMtYq7SDtNsR+x2Am7qN6aM3Kz7kjR5IKUs8njERIY9Gqy4yv3ANZW
0AZCcQOgotUkoPw1d0M2gHz1SfW0vG/P1a350xvC6mZ8NveKWnTAi6TajydFv9/H/2Q8Po/+P7ZX
G81zuF/ZOpRem6ghc2Im7ba9nbbpXzRr3iHtYoc1sRJGf/6o6RPoc8Kevs2kiB6Tm8dHn+Q0oPec
/GT0R3LuyDYnqPGSjkY/D4xO0eGmvTFjh6rk4XHcu/fXYsqv/M77mbt4i3fHsF+4Z0qBmRPI1ai9
OPBr6LUvOqZxPnxw5oFWCeiRNXNH3VV85t0C38340ZGZoMrq/I2m6zyqzUU7irHviAUpPirdOuKe
bLai7QuUh5gVf79aX3kdgMsvPGbAuSOA/zhcpQ/G3OTmAgGT3152qq51p3/2OhgkZA/AEXhp5ljH
HBy9OKmdOT507OgtqH8O1Y5f6Sn94hUAzl008qPR5sLHtA4wcrOzuTcW6cF/bJ70KIslxSsxnqge
m9s5dEmUER6Nz9/P3Bdu7qK5cwHOYOp0QGM/Tp2T6UPVmW16iOssWp5FQ7bDL/uMkIp3NIF06dZ+
BiWtnoZLgdTRdOVl98XlDPsQbwN4B6Qpn5TGNMGssRcqPewDTt2d+aTdlK/V20TMbfAaHMdQnptb
lRSbbuNQ61a/uSYH8tnJgHovAKD70hKEaV+5OT8z0rQ23fTARBn6GvIAt452iwQZEpqjeeWJ+S9N
+dGtfLR2+Zp3B9NQtRFIx0tRoZZEO+U/NTLFwclMxsiJ8/uO8LhM3HAiSAuS870bMnJ78+yS5xuD
ittxO0V6aMZDoqMpYIlM+J3v98Pnk4ReIqTOwDkNdQmw+H38viBbSk+WLD1kVUNste3nKxf4ZxZM
INrfW1htuFyvIUM1acHBTrTYeekS+VhH3ePwHDy2N/KhSoxbgMS+H9UX0fRHo6vLPBUilfmEYXX3
ar8k2OlRRUFvRK+1VXzhKZAOASwamiAmKBDXu2msMzH5eP9MJmhEmxsRWeWdDf2XayJyXx1cCDUD
newCj4OWtpXPS6UalZcZ2kHMJD1mt8MW6pQP8ljrxN7q23ST3cwH59Hes1N6ox2uMXevB4qKIhB3
oCiGiCgoe9b4N0O4w9TUlnbQkKJj+VtVD4TLGfSLALQ0yffr95UxBAHI0mGsSGWv9kyKJkRXLgU7
qm5b3eJ22Qhwp/roiM6WK/RXa3dwGdd7U6udoua2NWtesqOVptt88sGZ2mhx0yFRx5ggBbIEOugD
vx/f+nG5NroKdKaZ1W0lML72fPKLMD+62xLeFlv01/eGPgV1/2sJiLgLTyuuy9WuQSrSqupMw34A
7ONg0jrmIeRl9kjpcgQtLpmilshYnILbbnPF9sV3vPd9a9urs+F2gAj1PWwH1kR6dnaXZBw37Jhv
p/ovWwxwP7x9b/LLeUX4fpF0xKl0Vt52lmbqdRrm1VCJ6YTNpBP9BQ2TxEvv562X/7ch878Rwmmi
4g0fimvlo/eUIAXnS4nNs+T8gU/youxHjI4hrba1HjPxYOaPLAXh4x7dzsWF0b6m3ZAMVUaymQz1
H3O5yvDx5dn5zzetKe65MbUQTsUcBBlBgvGU7vpj+TiP8BJgXTsUN/ym39bHXCdXGxC/OktgHEC5
7l+zsrNa8EyNVZ+VNTs6xGiPxe/6Of1Rn/rEoxA02C1WDMIR7WA9zrG2vcZr/kmf+bIW742v1t4Y
mx6NyzDeRHgrRtNencRPUATR8pgfnIwiOIe2QKQ/3Gi3g0bG/5bEBfaBckWjsYXeUsTHqxBc2nCP
/WizI6sS0Z+67G5Kb9G3fcV1XA7s6lB9MLM60FY1zkbTw0z3d9gt9Io3XIcD/wZxocRCGzMI+tZi
h0Av5hUCJDhef/iR5u2W9eWVhN6/9Mt6BBAitZH+Rm4fvOIfD00GtRe8s4fsWGz9pI793RKKXXd0
Nkctct+6o8wJ3wXhcqzvIKF2SpGl2WxQbkCRih8D1PS/9xmfAvHLmN9/z+oG4JXf9K7Ro7rdPg3+
K+qARPahmn+3P/zmce5CbJ52jLT2rTuUILlqSC4eHeR2vv+OLw7Ph89Y3Ql+kEMODDCWI09TEkCq
IbDubC0s+51VJoVzxdqn+i1GDWkstEH5oIMCd8xqH7Ui8xomp/wI+emRltR4VmDuAIs3xOBtYMHR
NFxH9mmKkHD4O+/1MGuI3Kcd3Xw/7E9FmP/9EKR3bYQXEA1YRaCjx2crc8f8GEwPpkMq62ZkLfWA
Sss25QnJz6Nz7QnwSdvuYhMhFNj6UPkHj9Rqro0JCh1TMOdH0R28uJkk8eLW2xV2nN9BeNcKYrsJ
3fTM8zcWCwIZcbyHpH9lDT4l19efcTmN7x4HGhegrXKX/GixnyOEC2r0i6bdSUBKDNX7fV+fzTqs
q8i1e6o5z99P/Bd35UVA46LVDSg5GDk/Gp/AUAxX7RXH0n32M4+kDnWMlJSv0itIbqRRBWmW703+
uwA+HH30JcC1AHANch88sVcXBHAsTV3yZjoKIpEg6ahLoQdIzWi4denygv/9+uv2xxyW2JALeW6B
fszA8D5FNfoYIPNN/mh0IM8LwLloKN70JAhHPIxoqCO437MQVDf4z5Fce0+sk614Kvt4qqPuicQU
aGdX373U4Djv0QJ7HOpzroFSv0Wn2ZWD8Mn1XmwgwgeXDogkAWj9uB48ywYQww/TsfdqMl6QI8W1
LJHxj5FnvQDI7V2E/kDE8Yk5rVfayIMsm48zfT3uh3BDX9pw+d1HbIOsp0l/TeQ5J68CM/hiR+QU
V2HibtHXS0/nU0AMQrav5+3vgWTh8wCo98PdnUXC3WGgP/4Kshtjm7jkFqkhPGA53Vyaam6MBP/a
hn8H+vNvH5XEIZyO9K97sokZW/jPt4uKy26kbfzgk4n6pNxycoMkm3NCij45WMnzGP6oyOOBk+ia
aM2nY4Bpfz8jqxDOB9v/MM4MM5Is3dnRQv33VGFr6mCK3QbVlXyAdVnFbxZgXZfUBjn2NjTijvvj
61GnYUmeJNke3163yf0xPJ62bYS/D9Fu9zM5/GmTl82VM2hf+4LV9SvyqRCjgS9wX1XYHly6fT3F
f+L4NgqB3q/JQzSQxCUJiTbRzYE+bQ4RIbdkR5KfoU+vbcnLyfluPlaXrzvboOhd8DUlaaIXj16j
JPz8APq4vv7K1Q+ZmxfBCAOq3ULcmOOS+9v/0X67fSQFqbDpt0vU7e0Tz+80ANbD6uU6QPXaKFeO
vvP93ADSbT7K+lZHcy56nc2SFIogRnfnc/ampXsJGpZO2zP0/qB0DDLovr4W3F37jFWIWg1pyiob
nxE/VTjUx5eTBEJ/X5JjgBN+BrSUUuyBlzi+V7j/D0l0u0sOD88WpfvHO5zAt2vL//kmBlk3kKco
NyCxDAKV1fqnwxDMkHvnR2GiP2bbdY+drMLmNa+eDVwSHeBZ+oFBR2o+jimoiNFt3xGFtFkXBsU1
jqx/rGir3Qg+EPTrXToPoYe2Ohue5hWjoy38+KKRIQzVlu2rULvhpymsfOJsCtxMTWgk7cbfYoJU
4jOSwlmGLUqlTfy3OKrH6lrb/xdzBLpniAsj0+2gyfhfSvV9mNBoVWdUGXjvKokmZtmwIy6jMkzr
VE8CM1WR6bAmMeZJRapd1G+7MoNtFUhxU3qch3yusrjyzRzCDrNIxk5qRxAMs2jJ9Wtokc83Jb7V
Bmn6Jb2KbNVqp0+mvXjSLLpjLX/0Vgcmg4cClCffxxGfXdjFCFYKWhxIEf1bxncT0ngBmEACGHEv
WdtzsBBwpqJO7sorzhIiwpcP/rglUF/AnoAwEfofsFs/XsuTNGVjtdp0RlST2YSjRW8hfZqDNKZn
xk9mD8XvJZs4ND91ezimmqb+zLPv8gTQpDQj4yyqQztC5QUsHMJ4bavGuJlnLf8reek6BDjYAE9j
a+pjXiMcHwOZnhak+p7aagRHUjk6pUnA6VI/8jFthl3Kc5mMAEhOidEv1TnrrcKhhZtNFmlSjj4b
Ry/7ZF6wlQg0vDVjy50BHJ/D6FchB1E15C9GW701EJZ/amWTWdu60qwefFNDXoSmx5cnvem6rqRe
I+RcH5y6mxpGqtzQi78ZpKkYIH5+GngDOky7cYml7VRym/eBmOO89EezIJD6KH7NveYglrOsVoWF
MywIJPJZA+M7U5BSJnNp5S3SIKXdEcPNwDDNu7xwbmzpS7Htggp4OKPO65KkVt+PoevwJQVbSoHm
y3LoLD0awNkF4bym9EViLm6fb/Ap6L7RmFRvimHzoEnZlpyiuGugy15HRxzoHyuHDIWrnqWfTjjT
jsrdvQ3Vx2MlOiPbZkY13Te8bAXppVNDLcFVQwj2v+5uEjp7XgqhfoHJxdTBztA6R7MoA4UmpsV/
aDwzaJJC16VG+GyrMTTmwQkdWQ4lZXVXdMlU+yWjRT+2fyYD0gMhVCpbHvq+3uB+suaiiOfcKlM8
/XRnWyth/mmcINWSCrBvlJ8rrYxy6U9LXHmX5Z6s3nOIz4XKaNdriiXQFBXn1NMBR+qVA9UKt9Td
xKtaIwiBRukW0qEEA2Wt0iuquLGYceRdAF82tmV9AnEvf8CfkpwwO7fyWLTgC4MAAW/vQIViFPsl
s1sMrM5Uko91alCp6ea88ZpA7cdJnw06AW7zp3Rlrm0tmQpkVltldrEE+qSAcK7uvBWy9SRRo+RB
ZGoWt0g76dZda41pQbMBJHKbvu09SFc1nW6EgV1mv6Xw+9+BNQCUBB021Vx0uwCpkZWvwEVqDAWZ
3AWLxpjqdcpcs82Re1sGEfE669E6bw8BstV22T6WJVjeSIPy3xxqosutsA1cNhBQ7oIecRr75m6c
LPPFAQFIUmR69tcBXBJk+O3sJHWRGQZ1ZFc9OzOkuomfY1ni2lYyCyEJppnEWox+3o1522tHDxhZ
/9hpwK9FRpVLZDKcxYacoOcOPycoH58n6MLcjZjKu15XQcKxUjOtimF6G0AHUhAzR6qcGvqCmlwu
lQUl9rx4FABpPzLHhWioOQXIafUDwxzIFHsN+i69+6yL0cOqGl7zBxiJCm+l1lp2rMjhAxRuwZJY
CpgidPGrjtMllVIRpLECTjwwmQE7NI3lk9GXkDtBzrr9NVXTtDU0MYN/XjjZvvKyi8COP7CAXjBr
m7GoChgELIfRIE/xLPMcoJ3ZrKUmOKhGkA+JqvK1aElFFulNe7nkpaOBcMJA/qEsRfNY147oQRdn
ckxUmWtwa4Ep3rgam5z2fY9vzBeX+1Q5wsipVkNOmdpSD2Y0bPrpGc0dDWoiKfADIBZz8FzzbOG8
OW06dmE1ZgHG60KwmUC1wXj0gGCcQ2Qh3F+tpxD6LZ0sF5rpeXmucjH9rMemzKifz5azsefCh9hk
kKMs6RV1R8TYZtZlj8EpBKZqd1oKIAopKxdOS5ncqaLFW3RrUwCq+auf6gDkzizVncgyGogwoge2
2+nlnKJ8gyfhSEbdKg1q2zPWYBiD0QUAvpidEN2kI57K9qJqqqfCenENJW3w8PZgLAugaQrVpomZ
Lfj6O/+uLyqEmUXJ+m3lZsVTJhpPS7y+Es9BZWnt1g86mSz61NeJcBrIvRbpooEvXorAP2YZZPju
QGXGzFDrhNmD06QY91PPIMI8z0BzkZa7/NgtjXSTZdLUQ1CX2g2ywiV/GE2tKw6a3ksDzYK2lQA8
xYC0g+d/QU16nIllLOpX13uBipAlyH9O6Ex9mGXRWcQcfOeu7z3VUL/y2vOiOAojVj05DgWw2AKE
yRP6kPiIG5eIBz2SyjmberG17QuZ1uSzukq0nLsDKUDqe4bIFJinDLfX3KRz5vQ0GbhtqAuKPrTb
2sL7NXVVU54WpxkUFRwwgwfdaVGwsK20qY9TV/vHGoyZaMZvoDgaWpKbJR39RvWhOTps3mtqzLIw
AzOZS7rZqqqoYipAPT3F11MD+7OmLpqYMI1FwdPbfkq9M4KN0SA8951lL7Jmhr3W9mfAvxWrqWEi
kUwzq+1+oBfau4fudPYDz7axwCVtWDlxgnxqDx0Cgn5TCm26K9GnWcRNriMM4k4gUdiBKGSk672C
ZOTFWNhmvonjXfrO1mSqHqllFnrwBLQIWOh8Zg4sdKq2H4ivqeWVOTomIcVEewSabuAmHWrNAsmJ
Zx2zoRZmnFVI5UIhRAc7ktO0wUBRIcxzBOn9zB6QiQ/KUIBjfKQDmKAuilPS5TtQZDPvbsgD7KJa
6J6iQ60PcBGXBu0Q7txBn5PuZRUAe9jcNA26+slnrl6D+WTS0CXNmSoSG0pGVaSzlv2dnHKqI1E4
3gk9RZfkCSSbypCPGsRYOndscEBzNIyFKfKhbaiN0uw5qT1NV5RZsJL0rEHLg6khrJnaNlM7rIV+
0qBimu47oxfZxunx02RKg8FNBkOqs5eDfZYOad3pceOKstmzPNf2Wsrqt6pw+P3sDPMUqoyjs8Bl
dZ9DrkONPhKL0u62ARQaQV6qzReCBFaBGAJMAMh+SsscjJhNxnDHbTWwB2mVTXvy6y5jZ0cp81Eo
6QekQ/ms27vKnIcFvM5QlQXQrtHzpwpslEjo2ikqTYg+4G7U1MxjaGsIVEHnvij0dqi6f5ajof9d
Bl5XdAb4ZdygETZnBLF7YMSpajjiPYShaOYRFpRsqky6Q9yXRg61ZL0KIuk1fg30sRqdDTPNht0v
VWBmoV9DQCasyt7gD+kE/ZhQn9PiEWgTOYZMT7l98AZvKcKl62uWLFkr0QRq41du8abBO9gAMUf1
U2OBxx5SnCFBNA2dYeHY+6OOKKtEDIVgwffG+UGW0BW/qfBVMhy8yXpW2B2vZuoadZwu+MeYKSbu
ZI5XJrh5lP4CSq8poxYwNfedxpbfjtL9LDJSX9wJFA93cvDxXBlyXj6w1CmabdsL/R5MaagDX+5b
hJbc9N+QU8heUeua53uRlj6LK8GagYygI85iPauWmma9keXUqSUroNc6NBmREEg4Bkyfftt88H0y
gnU1CEuVp+i3c1usYYtLzCKjBleAXhQm3rLUALZcyL79K7hMHxtvMLqogWuEgFfu+IpYPiB7KDhB
PThKhWdlZFgEKr1zNYgYjgySHHnhsZsCDUcGOAga8xZ3iMtJ6c/VDznP84CevmFgmzkfcY6mcllm
IhhmmfhjngV4gvBh/mMor7gzynQB3k+J3wG8Who13QDHmBcN7nhEGcGzWTku7n/NrXqgC6z5GORd
ZkIYxFpEZBa4DWqVBXf95ImnejLSpKxMFHW0wEnKRfefmQZVh0Grhju91dOUcjs17MgaWuM1yHQk
b7K+KbAcyrdDvXDscuNbmYcFlb2bJR7TGxVlTT9VO7PX6yHKnTHVCQhaQUKCUr9th52t2vEGU4QY
PPdbZNZ50GooODW1tmMO3saRM5XNU2r2yINnPkJ9UN6AdgziXBMgdZ0y/SlSUxl4UdlKUBeNjRiA
gHNSOw+dXuog9iztpUL4vqBWhJw6gFyQ7qozqhVe0PyZRw9zbnVQQ6RtkYsiGSAwpuC2cP0c8QST
bdIWjtg6rM3LDQjubDM09bbu7jy0ZwocTNxZHDxqGthrAPkG2YvHLU4rvQfny2Ajm6KzS6RhWhzh
mT5ZHiDuLd7SRBr+lBPcne5LX1XOs6UKPDpqezQhHuwXDVpk1DDeaH0LLfbRhVQ5ygDotkPL/zC1
dJbM50SyeokceGqDmi1q7sTNnAqh3tggFIYoXL9nDkDXAi8NZLjsUR7MPhcBIivD3zV5P6FZ0kWv
LVl8DYRppR5MqDfm3gszQaFEumru0Xs7zQIxtl0Fp8mSdk14w1zUpnqndIkNQb6S+jwHsyCKI/Pv
lHlcJ9DQ40WYKXeQAHzU1Z0sS+1NB78Z0mzBIGZwube8or3rVwE2JUcTa5Dn2QNAhPZdx0flR3bX
eh1pNDYx0grTO2pZ4OR0tlErIcBto0TSqByR6IhO9r8tqjeggrAHe9/gZwvVB4efADPDy11Ypfgz
mGN5Y5QZqyK/bnEkC7fyc8oRNTHK89LyQmZ6DmAURYVvcuxhvtX1rGhj3YSjgUdpvDN2XvYwjCCt
JfgZ00Ij4BLdgZXZnqZJshZKjgAlh5PEBOB3yPFWMFsvItaUOV5Qg1/srMUsOdXduhqpO/bVTe+i
vsCMwhnxSxHA4ik7DQ7JhlGHLAjgCM/K4sW9ZxsuUk2QgTrrstRlAv5S1yRZrTczMXEacpLaBiZL
mHX5pxCtoYO1l8ENZoMfzFHgLtlvqFwu9yof7Tm0UmQ58EeKYo+ZbaHLZbjyBsItmsKse9rDbIII
3ZCW1CO9LVxALY3SckMTbQeMGJDLeYK3nkRYsgJUwSm0AdzQx8Puh89TW4/GwhUnkS+TG4F6Ovsx
47GKzFDvKIc0EDpVhGfch2J2V4GUgM/wumar5cH96PSWTOy8zHgINAwIicfeySMovxrDRqCYiub6
VnKDQPac/TBse6h2eExIAyFhj9Rl7mt4raK3cjHxBOONjLzZYEbELLfc1GMxe9E48ux3wwdxK5GS
zjZmU1rNphFdUz/UAeO4rHu9k3QcKvSR8EYIdgZPcZuDIm1RdujLUgxbZYj2ZSqlj5uxc4InJkS9
0MsV6hF70Wu8gvUaTxYm7NrYLHxqykSmjrJiI0O86+dQUqYSvDELLg9IodFOM6DtzQp47qnSu1Nr
GhLBdamZOPcCdyxJpWZmB9kabb932h5vRaAEUSJBj2yAWB85/I07qnSmYwnZRHhKE0DZOrMrBLFK
WDVxsQWRbZ+KFNNl2vUQdtlk+7TN8Q4IkR5+wq+bEuBtkHXKmNM/L76UE1VNK/EY01CtPAlN75CF
UUhJkWACwGNnOcaUI6JS0Co0QMsGWBd2gkmN1mYG6UpAE4gHmWpIaeLl3MBDdWa1d8FbrIdSH/mN
FQiQ1OJxBG+36JVt0dFidkEtj6HlveyY9EB8tpSgWRFVgxbNdO4NuL7cikajKJeHapSIJasLroXM
VqqB8o27KCMgyY7avY/nyR99kdqPpXGUEbuIrhUuzdK2SIq9Dgy426vgBFmQIEW+v/ROdcvGAJnC
yagQXZYYhrQykJLIlpn+hluOeA2MZnkyNXMG6GPQpr+mWCa8ZazeKEPbnnzqp3N6HzQadvxolrj/
PIvhGu/RVPCsFf6A9wVEVhwSIG3V4CRXc1z7cNEkAAcOvB4EqcBno+OKpy63O/fYg+MrTfqZe5xo
Zg4f25dY0YhDyhdl+tnrOzoWk+7TIgUFCM0mV/2wumqCfuT/UHQeS3IiWxh+IiLwZgtl26ituqXe
EDIjbGISSMPTz1erGxMzc6dUBZnn/LatZJizXgP21Hrbf6V6C/4ONohBb4bIf1OzXcgmW5iNimQI
eZkpuh+D3MbUox+6LBB/VEerCB1jTPgAhFJwgC9VcFNkjNtQrKuHIaDPes4x3bA8lfTXOexdKsHk
43fjU6ltuh9T10zVoW9FQCGtKc1adBwH//VTl7m5Ct3xcZRDADzYjMun70V9cB7cfX1M03lsDnYE
osmbenGHx6zr4voSJ2rxTr7VgX9qHQUlXHdi4CWjJEqdoHs0cSTRLf6t86VbHRzlBe1FcbY/Z1Hb
Owe/iRvmNydJmmLeo7F5iqzTNvc6aIcqXzyPEBWpx8nPO5s2YWHnbf0T1Ks3HaLJFfT/+WhCi8kT
TXpUc+j/pvo34bfZu1kVDdOOf9yDapGFkr7+TFWivgk7Km4Bfxq3wq9m+eVsTsb0umzRdlBDHzEA
1G3P7eZN8Q8d3WBIgxjyOmbOqK/T6JLmPFkvGI/OsEWXLClbexA4A7x8qIR3STYWkGOW9aI5D1aI
NL/ljnKWVk76bV4dWv3mmqlqzJXhaDgkmA6wiFoubMeCz2yV7F9n0fXAxnqMk3O7BnVGfuyG/ELZ
1EgQfxqkTtZ1GwJRd16JwhOVC8AsIFdP2SxBh2f2svrQVxmmtjlyugN6TmELK+vwfgnnRF6q6rZa
zJ3hFSMzPUXvDp6JZC4Rci282STzYRt889XylI2F6vuOoXdKG3DPrJ4OWvntnbPFwkEv4wSAMHyJ
3d3ScQMyZoXT/ag6oBwDVvotdEMti4yt7SLjwF8O3WhcOqk7MT6s9ebyEaINTQE5EiT07GPzJ61T
zsDKuh+AOp09eKMNGJgGfJ+MMvNIMRKOy7XwS6Y2kKI1/ec1WUzfwagW9+xPCVdra1H7H8jxcIcL
g4gYC6pmeZ/4uZgKbFgn54QoxPrHFsjyFxOZrYu6NU0t8mme/OUyGq9pwHVd4dy13jDr0674nxwy
CRouDbaZ+gGuCXLfyyUFFrKbTQ4I/FN5ioYlfutmr7vTVR/jNJ7COeoBpDm9KmW66cXpVeW5ud7d
xs/TNqNt0nRoqGdjrIW12sr7dgdVKcBXgih3+1HtB9mVZjokIMQ/bGOYkEaiN1+rWJQ/onqP/sxl
uw8/uoEx83nhConefS5te91LYsKf+ZSmPuzuEnG1EVXn37tR6ZdfepQ7P9gwTw/epIUqhqyvxoL3
S5FvFiRzd6gIC/kp8U7xMIRD+j7rFMdA6SrBcOKacnizU6c51oRYgFf9xVapLvp1FOQnpMutPLqk
F2B80qFZxmvlr6NH1tUYz8Mb1eAev8Wk4uapa9vWOUSMufzScmxe+35sEGKxLam/9HevKfg4hAFr
PjoPET/IYIgMHmuKJk9lWTtZwb2nCRjZVFRtd2vrJDRodkPtHBymVX1HQoj3HXB8fZwTFrhzxxRR
Hyup2uiRoiX5u+pTafGED+H6LehdghKC2grAa7ZFVu9sTCHq+X8SV9EpNV/W2Jj+sC2JUXcKwopj
+hYxweTmbY9ikXb6WGzcNyAPY4yDFwAe8+cyhZfebK64rGpEopw721D7B84qcHgROA7/5LSlLJKk
JtR3U7fzo23KcX8y8cYtHe6dS+RHKiKYITJlb5+Mduui6mqWIRiOOLkHsVuWY7m1uz1UXepgyARU
XS5Zug9e0a0qnl4lS1J/bFIO0kNQdeV8ilqvKs94RILvYcKYwveWNs6hWakzrIlMZYjcprJUxx0d
2Xr2tOrb65ot4XBvvHSLD3WbtO0h7lbRfOqdM/Halsw3JSCfJaweDDxYo/8COn5R1u1efF2rcI2p
AbtlFYMA/RDOMtm/zVol5R+gOpO8cL8GbCF2uKkTpWBKqr35bg/HMYHAanrG2AGohtm+di5LGI4g
XbIeH7y2BNuCEUCwaA3omCSf+MJRJd1iz4bR/pNq3MW9E9WCrP4pGZ6WxpubxzK22mWE6WBsKPf0
4Ddq6fdFM0/D/toxjnw4LXNeYeO4f4dOh9ApOme0zl3WZCr9nHqfTKR5Z6TYicjqr3bn9ymm1BXT
oVrcMTnHQo/RU6a9hlSRqVt+e00Qo821mubSyQvd+JJu/fqU0Bgc53ZZvWPchvtj6RNgfpxKJr9j
MIr93oyujPOqzNqIcGTZ/vXrzk0e1Thv/Bkm8DBm1djEBefOUt8FgZLyNRp9A9MxCherZdsx81ad
CEGmTSoAOte0ZiPx8VeoQexXf07b97rhsT32TowQdFP9+jpTyfKqGLKbK+IGUIaBKzLOp2lkMapL
1//gK02fWTTMY7fq+Etl/GT5GNbqnDR7meZJLJafe5StQS6insmrnuOg4llIZuT6U7OCk2oZv3jA
mQLYIE7wf8xzanKwADvmno6d9w7k3cnRcxLk3w4lV4IG/Dd5NtmE0Fe3CclDL0d8KQlXNa/R7Ntj
wqH9ru00/JKgeM+tWhnHqF0Zi3Dfo2vTA0EdJ8vCV3jdymdqwl7OBxEq998gvGDNw2n2fvS1M/6q
/M7Z8kkZ8RoyZ4WHjd2bxlRfyhdNDkmZE6q6f279wMQ2pUN03Gs7m2K8zZnQGHH3Ucc7u7mIaxif
2K/Lj65fIjQPN7x+Zf8+GuQPDSPt3OpDbVSjD6rr44y3IpRvGXQ0UNXaWDSF4ClDsdRT9sPWaCyv
PTvAtx074VvVKFi80psdmZda2afekSDRnq3Vr6pMmPrrpkfC4QGg3S1D28Un7Q3ttVy0hVSDGiKt
AkST35F9nmeUWqgLTFDEXNOK+NkCBXxwRwR/UPxAEKUQ47Bs5R6+Oy2XPIvTNn0EfJF97gqu9tyR
wrEg743/K96W9NvSzxNEhjfPXeGkq+KoDXz5sWZu+eKFJDGk656927TsXBgeZZ3cayR4f7/1AHem
8eQLBreIAruOaxskr4o+N1/XzXlOTH2uw8htcgkd9WA0Jaq509nmLjDZCkkzhq2SRcwgeDVZSJX1
Dknzl3bakjRf3orvceUN4GFgh6+EQlDCS7DKkhXdaF0C7rx6CYqoZ5ZmlVAlv3Rtg7uE8Lc2n02j
/tTugKOSuxm81ov0rC+MkioEq4fVLvDNC7izKTTtaVpK93kuZzfJtQHuKtLR8PtuoavXs5xGkIq1
wR1ktC9glFVvvneqbP/pKZuHohrWBDKpXeP3wRnGgLC2YPyA+N+HPNOswsWw9Ol45k/tf6vqsIER
1012bgMGB6iIEgu0aJpXOe/+cp27lYcqbCybsJjJf+Mlt+NlmtsehsOW3Vs9L7s4eHVmaBbdiIsq
3MCmf/Y2wIK2iVK/ohXongUf82mrIs0TsdzIDXbj9cforOMD+ED116p6YYNkePu1zsH+KDofJCe1
8Z3wbi4WtWbRW1DXEd6NoY//DWb3s6Nqt3h4MwGMG8+gna7bymMlcSt8smLckHOVoDZT1TDez1tN
KP6e+gtjketf696WyXEJIosmLe7qX1lv1pduAl7IV5ZmewKmNGVBY6v55YTDMJzsJqcfCCYYftIq
auID06UTIRLYljvtW8I1NRf4DBrZzPO1E1ZPp5bJ9y2pg33+ifh0c7CNwZ6Lc+Cgpi1E4swnhxbc
+X5bMrjmOLC3p6yd1Q6u4NfhBdrCryHM6dK+bpOyw8nEJgjO9ers/qXtM/HZ8qqFALYyCn4Dya7e
d+y1gfzJiFkhtNDk+QAx82/ubdeagoPb+wkOP8Tn1SyNe+xHvfIFShM7bFP8p8H0E2Rm2+aR4YAY
eo2eXZU0TIVNOc130c5Ae/C3qf0ZD5Djh5Izyj0OfRcinIDgR1TOEtJcWM9KXaRGl9lp31cymsIO
lOqctV4/4zSzM1hFosf/0gweCgCuXT8SdrOUpz3mi1RIGLuCF2L906epEMjEd4xN2aYdemUZ8eUp
EBtYeC7aefg+VHA1f1L+dnI/Na5Dm9UUZFycaAg2WIlKBIddNpPT5BYGJDlI2stwddsyzO6ncmm/
9xswOudJmTxHNg7/bbN1y+OaepMHk98kX+ngEQMwupsLKQwhf4qj1tGXtsYxgjCavRRZk0sYsl0o
WIc5XUeQg7TunOUYacMhaxxQyhNG5Xg58tgBDkBZhyjqdjtgrVcOL+pAlfRzMHZN87REIxBpDIiC
FiJEaHPH+BoSFdaMVCCoJkRMVHLliqKnjnQoAulbBtg5jd5cL9sV3LFlo0TM0TmPvUhmzc6X1SBq
gdv1p6DT+OVtiPoI8jMZYOy21Pve+d6N7uhJ27kaq8skH1MVe5zbWbQWfZ2xA20M9mnuJCClOoPq
LUDl09+8x2bN22lbISbNulQHojxS+93vJDd+KvTqHFFRTe2dbNw2zeu9hh1TCCnio4pZXgsO1GTD
L1XZ4ECCOqvuZlsxHjrhB+ap0osH0Suh6faj4y/tftwmimSfjaxi8o0WiKjnKEACWHOeqmR71oBq
+jBE417fjZMS3ZOM3do9q7D39TWTGtReLK3rPKOuMvWlifssYes0w2O6jNVKrLaTqfY7OF6n2Hcm
Ob4G0lKMBPETTs27V0Zddk3HBO5l650o4hsGbf6s6smbz4MngOqz3dXvAVtanNeetLcY3nrpD8Zm
2p6zckyA8VoHH/roTOYvsjFQMTdoE3VC8Nc4Z0DLYDx13Z4up9LCuY6h1b9V4GzbyXPKYTwMY2pN
4eyyrAsdjkj1LJ8LnoUl71nUaqsoCnUz7qdBl+YeCd4qCtR6wEY1XQDg6yBRAJhCD1mxBUlMrcet
0jnvhY9jTqw7wGy6yml6rUQNYM9Fq/ej10U4KOYmu8mLXB3bczen60+WneolMRW0iJ80dHovyBlm
ABCCuI5rN6hHCd2/n4QzVxVxCgwWP1qVrHj1miktT/zIaOKGHhI4F5g11sOkpzFDXOHv2QmVWjk/
ZG3ddHlIW217bMzIwyTWwKAvk/NofvSIFimBk/6iPnb+lOPLUiLSO26RCOpXtUGi/6hSpwvRo5VE
eUfe2DNz06ypniQGgsfZEc366fm7mkheimfeNsXlW5RzQ4xs5S2E2k4VKaVZXtqpbd6EgKgpyhCj
AcHZcLxgW/VePtphDGGNkqTD+0jx43BFNWnCu2FBcHsEt27MadoyXKFqyox3YkJN4yNYzoDZgJ+8
vNqmkk8OXNZ4sRhb2rctA9P6cNOp9u8Grp767zYk6XrvWQzM9Kq5kblY3cUP3pis9bkqjdiLobYe
eaUxepTH0vS4tdFXklq17TsgXe2kO2s33ELz3XGTYKG7IRmzb2vmpNvPcAq4OZyw0v7dzpxD9GsZ
Sipb+cOKw77qFlYS3chGQlTvcWt1ZZI+kLOUZOfNQDNe+n7NOiDTmGmuWBfenzOE8LLlNCmH3olA
y9YeZypUM56yNUGXES1hfTekmqdSI7My53l04+E/b3Z3OurKALnbOmWZgBpbRuN8T8NORMd2c8r2
jFjDdAcnUt70xKncP0/C4xocvWTSzz1/vOwySNOXH8PmGPXqkvTOR+e6Kh87XTLeGqGqP56DQ/vh
1rYFUg9U7dxDIlJY0AP7Etcw1V77V5vYp/5hGQN5rMwYQqICx5fXtgEfQLixG4gpDm7TH3eje+/k
cjav7w7Mznpjb6D9mDdTlIlg1WV93Sq/+gMgoQcnR3sT2MMgbUnxKlRef90gBCCVM0FDpDNkjj5F
bkQYu/XbtLqLnXH1z9Hu7e8JhccE+XR87HNkah/nDo/OJ7F0izlu+M97yBKu7TEHkgHfRfnCssGW
vGG4ShwKGiHI0eU7ao25PjIuazRq0r8pSpZkvTjj5sh7XnP0DOkuwu730LOP5dafveioM+XHh1Bt
EWiR508xAWpmaO/jMVH32dyyAtrVIaBpDXf6zZVpPTBsETrNybEdupEgGsOw8JeIBFVuSa5Vd7Ks
BbJklp47yNjziArZ5IKhR+auSlfngL6O+Out9JHgNWA/sBnotPDaZDCgx3aY4/ZnN67u1xDOagZ5
kOV+QH6RyVzqJPkJURwm54iCzDf2I9KO7NyGHH3tMjff4E6EPpsBxufaDsHtXV5dw7vfCqph1i02
XNMyjOdi7qSM7p3ddVcWN7zgd07l+DwEewTG7Uddu+dTeNuv5OYHFvnK4KXXASuAvTj72MLMioqB
zAmj4DZBLOyit8Dg7DCUqCdYA/uUYKJtr8K8mZblnxj9/V8Vt218FFAsL/sYg9lk2+BiCC6T/YOT
A8/RzB76EmRwoue5XMx37dRY/bNxWF7B9aenLJ2bkhVosW8N0R763MyD3E89y/2OqHAO/htav45y
wB4mm8YLbAhzusdwjLH2EBll6fovchYbXqp4o8LXkP7RgRHRIMg6FTm/4FLWBvHdFL8uFsKtoJVZ
iqIcVoRlsnLVI2kZihwWJhTv4tksI7VwtXbOaR2rP90m83+ynU3fFC2qMt905naFQnjsXaS30eno
h+2EhDwWsnBt1FUH6NcFd2HSzo/EHVemSKn/q3hKx/V7gh5wvCQWqdBvCeq9oRBMeGyRkovmDpgi
nMnAFMrNNzOmiMsqnvkj0jG9MgH6PHCdnF3QhSU2/yWq32fcccvknNZKIa4w9eLtZwRl7oPi7ekO
QxZpRthblW6eRQHDq1wa/0wUaIZCYEiFfxwCELbDhnCXeyYMbHMp3VGOwA/dOpyHsSEFkNcVj3US
ry2QTlq71z1IHe7NJOgVwQ1pdO+6GXJFOVFJwl3ApYXQwNTVKd5aCumUz9DBC7YM03F1fVSJJobH
ZcW6yQhjn3LpQo/IlyAXtGfp8Ch5wEtlWXiYjVxzWUSrvtWIxgcAOSYIYrFaMjEkCLM+Mhq3F4eK
4ukRJj17z5AB9Mck3Bwk84uIo2Jz+j24tqhSzR0EAm+DsyOuPopGMwvoYB6Qs7bAQkXcVLNgiE/M
9zRmPyqAOb3qrOMeKr9bMtkcZSxCr3B35UL2iW1+la3LoBEl1F3pOJpQ1lpVxhd/S/nMkvrlYO3S
/6Kxdd5Q5iTPqpRIDiYKz4M7Pgz4l2n9vi+mWCuE53NKqhNrgP2zJnM0/DBycqc8GaxPQWXcVtEz
nEVQE6knHOHDtlSh5197qDoeOzhmD0E+auOjdJdo/16n4Lc5CFRDOPUakHfahdPWn5Z4j755/DpZ
MUaymR9ukppfIOOiL8Q+N0sRDGP1WraSiV7wZN3Bl/DsBxE75WloluWtpq6H/hcLp3he1wq81y5u
+SOuhj09MYLu5UGUE9CcXHjDi4S6YfdxSAJ7CfalQnJr14FRu1nBl/mTd86PJNklm2fXYJ9ROgjL
rxVC6HKrk4jQa/AI23PkCiq/etmZN8cJV1uoFMjja1gDyb4yzUTxkWjreOTwcxIDZXT2RZR2QOoV
S5ookgmHySnwfGnuBEfcO3RM+kdGiByvfbpsXzNSivowRyFvl4/MWF8amQjM0sli1ctIYRElU7Vd
6s8k1LU+8d3S7M0g6HyoZU7iY1txDhdzv0bmTo9VKRMkHmHwoDF2KDRZMsDs2ERJloMi7OqUdGUW
n1TTjTdYpsu+kslLfw+bbybEwEPw7gi5/Ahnx8WsBT/VHoe43GyxNXv6skxdWyOTZCk+9XHrOVjZ
K9Km0HFQLAd51AXlN3SZzXJYVUpoGWNHNL9BqsSk7Y0MokWiY8Ll3WkC116tcL+2UNXP7VIHFGkF
Fqix71nXvvnZPsnDVDUGUYx2ZnLGhzX1DzfTxwyCYeSHrwd/LpCJlO+aiqwJHWzTVFwJHGRHNmNx
L5I15VILK1Bo5iq8GMDJ/efgTutf5ufOPI6dBLNJtNrSoyP9sb42/Ar/rdHUdV+hizMETIqT56A2
DVoRSMkVmk3Obg5LVNXrMa6XqvvFD1ij0GZD3Q4GMzw5uNzG4hAHYfdr4np8crVrvpDidlGR7hEy
ptlT0VLsixv/2kwwR6eVk7NhMYxn57vX3fxyMNDc0sNYZvZ3gJPhqZuQnP2WsjXOdUEcTRdzCaV/
35IwuL/tFYxm0cQtqAJkL3jwET+N6K+gyeXylzEodE9rGhv/rjNmmJ4cT0rONbPrIFeBhiWJpAw8
BA9e2QX3q42W8oBOcItJyllV+BpNJiTgo+UQuOzcC9RwVLpBkjf5qj7LfdHdqQ6Xub9ESyWSO8UV
7VzBiOFBvXGGjo+9cPUO3I61e6r8CJq8YhkD80ir9bVZMrZ1NwrnD11Psc2nOIX49ZBOvcXZ2ngH
LsOe+FQfgzsKixpWdBXpzOG+x9O3yTpIymMoKHVCie3xqUuLOp4+DoPObg84NODE1XCepTOGDzyO
SXU0K3t8UXkA4Tndkk545hzct0LgpHUumesh5lsRh/H1dtNWVK52vohzmN96ucrtJVv6IDyO2i1/
xwvCk6aP+vKgh7L+W5mwDPJqDZrm0STWAZDBnVU/+IQj/wbZyH6rMWEF7owbpa89276L4gRhW3fu
YM1QGkMYbm8lVigUGbVYGD+jyPAu7knpnpZmtfVVR6iAOafcWh9cGcz21OslLR9ct2Qo9nXqT88U
pdTNYZPLTcbXxsmSfoUOuwIPaW8/9bh23tnzJLr3tJwy70HFO+yPGXYbPJYhOpiTl/g7gwaRfSqZ
jgNei3lD6NOjcwMFG8xtCm9sNKFrGL0JPCCMEnIeIef4LzlojQeRhc6j5wHLVry9XoQhGT56ehcw
j8NJAAjsxbyUPmdDJrq/Dc9bXaSQztOHjJKGKAH8EKwdbquDX0kX0JVZZYHGwhaBqpBhsdQ7yDNT
mNZK/p7gwf7LbDhgJPQJN3x1jB2qOp+ctAfAmKx879rVzRi/Hd8Z71e36zic+mr6lDjfoI2UO/7c
J6PepWu34DUzFXVQ0JbDD1+KLSyUWLWbR8PgxT9oF5iQjjbIeXO/NoJHb9czIGLLGOUX2kQ2PQUp
YRj4dJJ9PBm7mHs/lCw+6NT2+kmDUXksyw3YzEYS8fgnnHYg4zUd154+KghAcVx0un/YOkufBUYl
yaTst8mjC1Ap7sqwXKsH5ddtekTG1XSPoSuH6sUEwx5IBqesEUgZGKwsCsrRpC8WjbP6DjPu/Vxc
uKEjOR5Of6xXxC4c0HXCFQuyoPNq2MgOGbyoficPrlMX5SGzhuAxRjwFJX3DucZ4p1n96Ms4lr3D
fVH2dfsHZt0F2EM1sGXPsSQw7q1PCY0seAa5WdBXpz/XpRXvXQK7g5VGCABZNlfvtHRZzHNU1qtf
oIRdH0adsLcuYyi+IYC+2avN4uvc92z0UybuLp7hP5mbDGHL1SHxFvEFYhVwf8FCIv7ZohHrhAfk
ruI2a/Nob2JME8NN4ew2nk4fECRAsvVbsiCPYv3qIZybLuNGniD/y4i/+w/gt6quMfjReGpitErM
GyjtOb9Wbz5g/vTEY+n1tXdsmHVRwaS9QhXZu4HQTxWzYnPVSbtvZ9cd5Fc7scEf4j2wio3fU02e
tPX8n4lM/FW788QBMXht0aq0ex5Lnf7w8IJ8JU4rUSJWHg5DL0mX6DBsIx5R6Y3dl9Sb4903kYdR
Ai17o45+lS3XTq9RmpeI5aKHYNXN9qOV0VbmvLwJvR7QqPKQxA0S5y10kP9OWUAqfzv0AVz4bNJP
BupR5jGuBJKeygpPGpJ/BJFZaQ2/ULKV5mbasHXOV8+kpbo1mgss4KvLeB5Je5gW4emf2xIADPZi
NNUlDacQ42h2c91BIzHKFw7kUY0J0gofb1wqXyKpgkdwinUDXe3XP4NJEww3ERgoQBM+mv0/JiXz
YaDZtlM1TQyipypBQDvQ/dnrgx/XPUlvbHas3WFnNhxfJRUUyzwO/qGsJT6LIazF25jF9YR2RMSy
WFU7E93vKWdEsFEOL5g3edgyX7l3jOhlenCduX6j5SB07ndfePLQmq2035a4Fky9cspCit4Z8Bm+
Ys4qXgrUHVJ66yd1WktcbAlcX0lcjYKbS81n2Wy1/tzNDgwt/bjZ0HbdHlNddeF/ADX8Di3+y/Li
btvM1M1rza9k9sAvoA0jfslQ0SwSIs06JHPokLehb9BGud+GpLkKsOsuGXwmivrGvbdNhr3dF034
PlfzTIdj6qPEiatqAUmrHGejlGjb3qF8B0Q5PSYEkP+mLA+JL/U9FTEtgCjf5BN7efcUryWeIjCo
URQRotntmO6ti+lyuTmlI8eFzG2we4Y5hKZ/DyqyfanOUzo3qrWPgnWPLvSuLM15UDfNJvyz+2Jc
vpRvaoWruEKoqYmgwGX4g3p+YkGPouEbX2BrwOcQt0KANIE8eVlHhe2gQg+HEbpGTBLjLp8XZ5v6
Q9WP7PpOxoc4RqFMfwXBht8AEBQZugj9jSG8IoCW9s4d3zevg5jRJdy0ndoRLI5uOrh4eFEJFgCa
2WecZPHvwW1H/ho8+3PtXfeBBbbZixG+6aMqGZaLUO8j3oGt7F4WXGxeniJbBN8FlsvRk4OscCkh
+p0AmP9w+tKcjJQezyA/iQlOpimNl0dBb3nfq4w4cOakLXlsdnd9rhrHPte+N7gHyGkxn2ORmX9i
xpKSt9EKc0gJ8PYdBmP6jgeJayoN+i66eAsy/HsJZ/lHdCW2hb0LVHSs47p7JVpVsezPwfYtmiDo
b0KADbpjmcVbaGTvH0lKQzpZ7abFtb5pLHmDS7ZLPEUJa78XlMPAEdxM2SNnsIP6q4x89D6Q6s30
FSJIIgUHm8/S/mqQRKJY5IkQd17ozPogoyjDOVLRufDiumzgz+E8pPKOs0v9I3mAzmBWrK0+zyIa
Pg1NaBECr3Zc3tspHJ1TM/TptwZkkru1cflh+YOgqlMuoAhxAgEihKkNofJYUNfw3sMUOeN36k2o
j2IAw/zYRVQ9awOl9wDI6b52btrL+zaLwbPXYAqabzpZInlfDsFNmb1lXn3sDXM7TqRu/4OFGOaI
DYeRhgUQyhmKuPqZLkxN/BNl9C9IQHRzx+1xG6T8Oz0wGKrDi9x1mhVD75dP5Fw121GZbHnRjvGC
awRP7P0oZRm8h2u7/NpDT8/olLaJju1+YllFqpCtCdIJ0Tl1vnUZXYRJgtrnKt3e3e+xw4zpC/5q
+xYMHVII0854728j2Xq3TElt+Bl7fH7YPeDRTN+mzqGd5IyCstFBefRdwWWBkKq8QBKo76s/BJ+A
Li3dQdtKXTWS4jQtqrqSX3uaBqi8lWvdHNdH80vu2fozGzqHF9CE+FEM6tO/PhMSBOICglOgjzbq
UzvdBom3cSqe4HyC8GHxDBsxpqL1ocf9ikcuqziOWN+7Q2ZHE+ZVKtBMKyCIkTthhxzcgtDFNkFC
ZnwKXSb8l0zr/0k7r+XYlSOLfhEi4M1rA23JdiSPfUEcC+89vn4WOBESCfY0Rlcv0o2rELMLVZWV
Zu+dlnUxoA0B8zM670mgXtiee72zEGhQSGpS6u0CiFsYnS7SVEIKnCaBpVrbYpGVyk5VfEBoEdmE
4Qy09Cy7UL3qJY20FgJdA0+Inq/hrltVEdV9UWU5zRrfKL/lpVBV2zaJIbP6TRM7UhnoOt7bTQvg
+cwUJNwSv+XtKNKJTvOMUmuoJDuJSu/EYyuTNTUJreL+9GNit6FMBteosr/rYpzFAT68C8A9iITu
K9FOgvQSba7gFAGdqf+QwKUIacQuAkErqqOxwbvuD6ccGsHnTq5Bz6Y1scRKkeWueB5USwXQNwIq
5eeaWvyZmLQJ9uh7tb8jH4bSCqhSgX/IDeWblgrDKRIHDmEWZHm0aYsm/9SHffJsBPFIMaIrhu8N
j/XvFoCKPjGlmkvqB0LuoNM9yMD7RWC9htlrz5o7ACLUSlP5Evv55AoGw01sWHdpzH4Q6tldDrhy
FRQ1ajq1CiDMsfidxmrAF33WEJwAa1UG3ufa9aPgWQHJRecfvxo/F3Lvf4oSsx8AK9bNhbpwmXMU
R9g0jSea7Y5WECV4zasTbSNK8HVXOaXHP8ZAnOlUyhie6sGFogvlrALrAjfuJUaHzgWkKyPfwrjR
AZbNEMTf6zE3YVx2AnhVnsYfIte7dECRpt8NKu8oUEFGbB3YHOgYpJ1o2DSnuy+oxA0qZMQwPKPZ
bzGAzxQFcVsTYh5BRfhfwCEBqdfyMURiFf2OL3C82nKDTLFXbF3wTh5I8Soqfoy848RgYqQ8k2Ga
vp0oKeB+MajKK6iTPjiAWPL413rXp3sdgZnscYyTZleMZckpoZkUcHZVHSQ0LYEvqPezBUZVt6do
zNTvpQzqdGUw/xgh3bKjyC1YMHqAEungpSgKVy8q6fkvqB5JvU3cUvqLeEchr3vmPzEZiO48kzNb
b9qNRg6A2CNsNjb09sRRgy2S57R2i1zOFNuI8gEJdRYgnIxyzD5TGpOnnl+XfsHppqeemEC0qdCa
REtV0JQrQ/WDX3iARlrBCuutxwHVClrFcmgdqBRD9wcLm0RPKrIALcvMqAOWTW0SJlpRdzRUcFm4
vBwl0aAgpFoFUYzDaWOt0j+1aLP5P+CteP421dvwEeCUYlFZRN2IQwsqI6dU2e8oqxTFrvIbJBW0
EPikrcshc7UGVTRke8yNDnKAllq/J2zVsaV/IG7Hyuw0AvZiKB+mKvKPQGZwI+AEQ/kUabJF1bzv
fPOcSV1VPNGngmSWmJO2gRBEUnmKlbSO1o2Ral/r0BsQHiY6O7v0nIjlgTx9zaUBVksrpyPtciEY
UsYcD6TIVhu11P4zL06pGU2oDervHASuQgHHUWxL4n2jGKRTWo3eGfWe8LGRdIjYKxxcGT0n8Pas
k250qUSUVodQv21RFQVJPKHEQhqxycJCc01QvY1W/RwTZvKVDnVb4LKrxFSNrt8w87UVmit4fKmQ
LubQQLDaSr4cJJB6IAQm3pM1ILFQPJgKoGAyRfItxVvrUOo1A4YK9PBgz0Q/U2B2sybFAnFq6Rc/
9FwfRTJA8E5OFLQ5zPRUN9xN4DJCJ3WyUpaRJg1Nom9UoFox/ZtXXgEmk3511x2FzFKtZ0Dqo7mW
s64j8hIDdBSUrDbcVaNIwx8FAZfsMLoEHDQX1Dx96QI3yQ8+nlBzGiZQfLcQcBIvFZ38ia6Nkzd/
C23SeRfZGCx6NqYcWahU9kHc7CMhMcZtqnTMgJ60RCi5dF7i/RgHvUz2Q975yq6m2ukdrQ4B0APK
f/hMuRr9xOnE0Oifa+40w4hTQ9chZyCJ8Llo5HB8qMxIc49QjCBcySSo0LjohgKDkLj9tbwCigcv
a5VyuzTiVjgkayofpfBE8QTuTh/Ruj0IyGz2KxENGG7PiEgBWkYxsByvtgb+LE30dkXm3U0lvoKZ
mF2SAoazJOmCkG8EtL7ppREusUWDAMRF+ElrS/2HDIuG9yLvrCcpH1OGGssUOwdai7CF4iQksuHd
SUnELVdbRYY7XFRXU9szrSneMG6k+qlSTMZwetzxUyu0LYoHbLd1ELTS+tX7hfcz4gOMax9guEih
gcrOuin16lfid4SPnRpQAjUS+keu0vE3A3fsoM6p8vgtHz3B3clRLpQ72nf95zY1uk2q63K1rSu3
b09pXyK7YoIneG4tSnzAJqAC73o3h3aKBFDHWTEiFFBbTuBpzHhhH3wD6A+wSbwDqkGhu6bRXe7G
ZKyLdVYX2dMwvL53itR/KhSacIDofbqYMGhS3faxa9h+Z0k9NXItgmxSNGq/c7PI/4LqSEDW0CTW
I3xWJE86Nc7WsSppxgqkBSjVQAOMvqJ022Q73HuOz1Jb1H9G379S7JLKFWk7hbpKJAObCleSsq6g
Yj7Twqc1rRSxcB58n5Jt6SVw193Wav52nV6TnnKB8nUInoJUnUpxRnkQYtrJgyPqovyQSc2+p4by
YI41oOmeOe0MUUXDR35olNwEZu1VYCdEWrMFFyrpw7Wv5BVL89x6fJQNyqCw00u3tbuKqjTyItJI
QlIhQXyJS6UPtmZl+hNPqyjER7mFWEDrQKBul5d92ztiQsZlk/+KYCeGECyWkVUwSrwWpQU6cuHK
q2Qlc+TI6/4AoCf3cwGcIpTpG426zSrDg0nCe73NkBcd1yiEaU9+gWiCM2l5XcXOpMXduC6JE/g8
zlkM3u1T7RYqzWKrqhxDpdYMdE4sryjABNSzEGsoHw3Exj4PWde7p4zJs19McSidSJab9tug0PKm
jj5YIXEv/XruN31a+LKIgoJvLFtrRVtHTG2EMVF4kUJKkWswJ2BcFTQGAFyQmklQNkvtSz6lPY6r
oRXML9bzZG+po/upFA1ozzRutWcjFwcHbnl7Ltoy3owAXT1w9Hr9GxY/2B0IItTf0eoj2Rgp+4pr
snjxjN6MNRGW6ZOuqEBGUNbhcEtrAZoT2h3gkMEQgpmAXZqPNNrlpIy/REkXuw9mHAs9GO9YdJJQ
Ry/Akkz+2co1pM46rRuPBUn7rwyaAVx1oQuf/LHUZLh0sGNWIJAbhT4l2OJNKNHh55xZ1UMmSq7M
9BOrTJ9y1aOOkopp9TeV2vxnRmmYX1CmJkk6FYPhZ6slpbE2raI/J5S2ulWQuor1RxcFWkgKvfmt
J0UWI5wGqX5GRULPoY6bCVlRnacJSIFCOfRqSQ+lSjXf22d6ZY6ORQsqX5uNzGwdE9T9gzQpDa2H
zG/PONY2WtNoAoUm4Q6E7TS9TTnlSTN0DzABIEx0SJBI+yKAImaRVIMDFKvqZ4Pvbx4bOqPuJauE
QCNPGWVHpBkQr0B2Ih8H2dAXwp2eNHDBAtXwf8AYCEEEV1ZXn32v1yu2pwfqFVaNvqlzWLlnxN7l
7ii2bk/DBEJLEG3AMZgc3C6CGShBAv4VUAP+YcG5uIAbAu1NQNEa6ARZUB75Zzk7GlAbhD1ZSytD
D66zeF3QhcqQhIBIQ1EiAKO2comlBNtizli0KWMSJ25WQFfQDkpFkB09dk33gJdDzVNThAlEhMAe
cjTt2DUXAPmImXPwcxNNE28E8VfbWqA2ytmrhBQIC4TioONR8+FmlLaEs06eqAGNUDQZP6Ztutry
sp2lRfATabY1ymZEn1N9GDqablMlWObr8Pw6pKajbwexVP/umkK5JCra1rFtNVR5jgPDBtGiSnXR
xWV6Q108ALJJ1K8SihI0gTVB6K6UqPzyM2hJ34PaDopAdULgLqBhZNqD1AYRVkk/B0ar/4pxNKA/
FHoUxtiq9Hs6HQFIIG1G7HQlMHTQ4DReN0ke1e4+7vTW2CLWU1ZbqyNg4UEEw2HZYlhGOVhn3UJV
sy/D5pClCaRkvy2VY997omdRpfYl5eeYquWjnFLd/2oA6JIuNdBDWETTE/8EVDo2Hy24klQvckFA
K33EzLaAdyt8ldSqzZjpy197jg3q/TurKGnmw36Rgd/BEo/UxJFdr7jWQp3K+4bagokGkyw/h3Lg
IQcvygTXRdSB7BEmRmQhebV4EMDYRPse0ra3wSEDDKhLiTTTKmvEBhLD9L+TYfbVFu3M5tLKRlGt
g05vWnDKteDt4RZ7op232QCpCxaCJDyYVO+R7XIt3726US7/CnPBK/a5WeQm0HSLNASKr/4dn1Kj
MFTTrUPPyTPbiGqDoZh0zyowMcXXbOQFzOHRJX508P1QrL+bIgE3xQGY8OssGArlpCFP5++yECgC
UyrQj1ppVPKYEhyHXvQFqZbOm0C6mviUFVWenSUaHplTKmpVXSqrAO82smfiHqKQR9AuC5pSvKhN
rtOjbiqqHm0XBr2TVL6aXKib9/1B0cH9CK2iQwUw1MyFzda0KqFir3VHlKfH36rZagG43Dr8eV+5
U7olpwmsmyEJosz7K88UVqM2kUygT/UR4HATPMtxsk4A4WEQdJO4GgXvxRvjTZNJe3NX2zY7tSDB
LN2SKDVl8EUiE0IYFTL7CYWeGnlv8RMYbTegee2tkRJxAIYckz1TK2xvszhiYFKxnYuIMjNZm3S9
FeiKM1VUgWW1seE1xy4uhnVbMgalBINFQ7hjxiBEAlAVFm4t6otmI+jGtxTO2l5sffnswVFwV/d3
4cMMCUm2gJMy9N4Q0VGdy5lrDXo6fpY1R/of63bYhckfy/uKUNd9M9JHveHJDorvfGzUf8zZlx47
qZEhJzVH89rXL5k99HvjqAnr2jaklyA9lo7ibRMEGeyMkY7nZGk8y42dfmd/Ji5MBcSXUVmAg/qD
lDqvGWuqreHzDb+1Y7cBW76jdeJLG99a+MC3V04V02JEtsza5ys3AubxiXXDEJbcHpvTiG4G2Y4n
btEgsHgptRxKwV/yTurO63zCHNf7Qfkrd8Imz6KFI//xO1CBE8Vpu6dx0/OppGUNz7NFu+xIe+fs
FRt6aMeweLq/2zeNSExw4HwbujQ/VDRplT6GwXCU1OQKmO9BaZ5C9fkfGCFXpQ9AaCbP549HqafU
uuq2RyRtP1u69Af2+tX0lQWl7PlauBbEIPABDYvCombO7qsuWJVoajlqSsGXUnqSjU9msWBifjcw
IYmgS3RJ0ggapdnYCylvLcaLy+EZIGper0v4pPqujHfAK+5/svllnxuaHUViaK02CcvOYX6to6fI
/StbP8vmfN/KjS/2bjmzqxYwuGCMSyk8V+VPOfhtWudxaVLX0hebKblrfhTTrOSLxapdNWeFx2tY
gwDXywW/sbSW2e7nQu/6faCEZyP45GonV/2tZrv7n2tpU6af8EbBGjG2XrVaPlfnXjTvxKaI4dNQ
/Ye3Zb71sxkvfqvAshKxgpagHUsZej9fVf16fylLX2vatjdLCSAKEHxp4VmBexIJf5ARhHm5cLym
T/72Af3flRBZKpIoc3NmKwEgkAu5qIfnSY1sRefsINYwce+v5OammHTjNR5FHZjb+5WQyQFoZirK
2c/PJpqyIaKjUvC77PIFQx+eh2k5soaDUQwqKYoyuy1Gm0qiP0TxOagfKW8E1SM8+3UAgHDMvw0a
ZTsaXehkbkb57BpfI2S+lcS0e1ozPuBLCzmw+0ufK6rPf9DsbvX1qCLRyw/yR3kdI4MWaDK9Xs8p
hRxOHRNVvtw3eOtbv/0CszvGHAxXr6gKnVtrK/9IUZhMTBqbi196PoNuvrDZRRuNgqpp4cXnCB3T
BNAyVDvgQci+WVtk9Sy4l1G/MSA/3F/f64mcn1hTMXj1FAmc9/zENmYkiRBD4rOVCmeYk0DqLojs
QQVAwE94jp6Mn6SK7WNy0B8TZJuogy8NG7n1jU3VpCk3BXuqPvvGoeJrzQB475w7frP2BQaqQO3X
0qWlTi/Ih6Vqki5DMdAY7zP7xoNkuqAO6/hc1E/UfFeopsVkadI3d2Vc1Q3CWmD5YnvhA88Htxgy
45sIZ3SRAEuX9ZlLiMB4lVSYhovMxCaRRLZCFoIpzWH7pHcvUvZAZTCkYtMYW1P+2RfxZdoLEDAD
MmH5jkrjRmuThV/14Y2a/aiZM6yDYOiRfhsuDczLoX8JUEKwkBhrKF9I2eb+J/jgFCdjxNYKAjuW
zACN9/4qRwVUS1y+gOE9UfpZleWf/9yAzt+f5kMhxDTPlKhZgjHS8uHS0cZTFKS6hW/3LbyGOe/O
Dmt4a2K2BqHtNZPUfLgQD61089FXf7PmkxqtO+S76Yvv0QBpC2thn/4Pu2RihqERgFmzu0HRFw3E
tB0uUXpq82/IIjrCxNuzzoKJHNLPvkF2cmnE24cLyWL5jAZjApl2Qgj7fsMquCwFTf3xIiAqXSdw
I7iTQFeOqr9wJ29ZYj62RLbJnAymh7y3ZBauW3ZeIV5UTya7L2033KMfDlJqYYz1kqH5d7TSPlK9
WLw0yAuc0PsVqFeioMvFjff1YJnO/QNz054hU6B/TWbM2Rs9MCWBjLgXL3IVreL62SJ+QiC/SPb3
7Xx4EGV9qhGosqxz9GV5tlWaBzgJ4IsIA94411q0rYsXryiRVlLpz8iXNhOf71uUP/oOTBrENlQl
SDrmDi2B3F6p3SBejAx91VgVflaubn5KRno9CbpfD5qqZIeKvt1BrUbpN+W+AkV62p5oxlanJKSn
NUoQhFeuFyYPfQ3MHRU37YCUyKqp8+81lBe42Vq9a1GmWNX0PmyhE06JqYV7tD39b3DM/YWbdutD
KtBgEMbixMva7CSCpslgoMjiReqe029hhB+0x9apy1O+cBRv3GlyW7QiqbPgDqX5NFbKf0JW5RbX
C/XwKJc2ua6vg/GgmL2dI6/TQ9LpRuSdxmF9f+8+bt3kRhhsbuIkDQK799ctqyKZ4R39eDF0YYP8
AfIfwqZNDj4Atkr5ft/Y60TE9z7zvbXZJ4XnL/HyteOl/AUyvf42/paexYO1CTeuo+7lfeuhhLiy
fiSP3kvzkh/Kzf0f8Drz5sMPkEm/yVs1TX+dMvcm5FcFtHtAo46X7uA9qTZAYnUlnLQn3Rm3+edT
cEkY8Grtq114BJK1YPxDtCGzelUxNcvS+A958hBvjEfoIgERNsaLV6HeBLnqwdeZzBAmX6WE5i96
z2jE1T8zqNKQxpxaGb/+k19gUWjlXMsKRYL3v6CXNeDwCI9cqkrgcpWfqdvu3d7pQm0PU/07PGnA
+LoZrRri2vvGb500Ih7mb2vSpM4680tN4I1hRdv/oqTVi3moDNtK0+dk/Gvm2//K0uspfPOdfdru
MFf01zOdrVRI8zTkD8kY74UOipOZfr5v76Nnn8pG5AQUOjWex9m+pgq4JyvyxAsrPDS6u0EMGlGI
/MlsFyzddBSUfyH88hjz+M9MUXT2R1VM8EnnQs9gfvwKqxeGw4Ww3QQ3XxWxuC4yY8k/3VzhG7Oz
c4PGoJJEJWYFo9qU7TaoS1vQ82Mcui+uKwMqX/tedfTyEq1oB5mvRugOgRWtc6rz5dIM8ikqn19i
XhsqlIaGOps+O0m9nLUZOq3iJe3iYGu1/V+GDnWQ5VEIuL+zt84sGZAmWhLjjLT5SUrkVAPOyrpV
GnDRiFDzDuRk3n3SoC/fN/Vaypyv6q2tWbVrLPu8UONIvHRaA+GL2TI2/eedKqSfQFWcOlkR7FDt
H8eivNLVekhG9TmJx8cQOSsbpelwXSWgoTVk9leGhVxXKimwucSzh1y0P9ZXL5DQMRTK0cmoICJu
QWPGlX77praVwTfaheyu9bYDlS1XC47/Q/OEscwGj6gO2Fem+mnNFmcUYQD+tCQokTWUjZX61ETN
F1EbQzuJU4Y9KelPJJH3WaF+pzl4DEz/EJeZDIVY2QHMHhfe9o8JCL9H4QWgWMokYWsWjBF6UgF3
G/FSE0usOk0ObcC16oKVG9fVJEDQTIAMpHvUKt/727yxmLoVCdIlW6Hseui2WbcOzwCCw2KD6t39
E/Txkr43NktmS0j8gqJ48sUsIVDk8mNinEYGrQHdFnf3Td1eGKMDdPpCiihbM4egoAWp5DB6LhBD
On0TOsZ3/4QSF1z5T/0/WpimWLIsEjxb4mxhIKLHoKEizc0gH0VO0UdBFaQBXJz7y/roWPiChLB4
couO1zziQ1UoHvUBQ2NTIdgiF+O2ZrTV1ssUbyFKv2lKFzmEFoopujwFn2/eKEEakrwhAbqUNMD/
whkLbC/o0l96oP+6v6iPPoxFTekAWD/ZEs35ViFMrVkellIQGWA27Lg96Bf0PZlmFi+0BqQpgHvv
xDBmodZs6Qx95Lq/X1YUq1HF4BIZ1ESOKDCwO+MT46V2qvFSG98TUARB8BkCJJKruwiKp+IvzGj/
eLHBiupkIbhrkxbh7KykPhTComNUiDmAZSfESZxUTPR/cFDI4gyVUEYCvDmzgrqZRGu6ky8E9SLQ
GBVAoZza8tP9rbt1o9+amb32agkXn/nN8iWLcYIHIbgi6woY7L4V6WNcyjebQhhWxLmf93jzaswF
FzW6S6j8GQBHCtFLjaJqmuyi+A+IpZWaMGIdkPf1vuFbd+Ct3dlXHHLq74oxyBePBq6aqA9Gt5Py
enPfiiTfOJNvzcy+oqLnSjcmknxJM0QNTFdxMqaRrauS6v8EC2WmR93uyYLKE3LewQHtyeQYGVHw
OKBOsPBrJmOzC8LcektVeXt4FuZzxNU6hfHfecZlALpDrYHMF4GdlVcayhoR4mZ9f/HTfZuZswxy
c4vnh52dm3Npo+iRiv5fG35X0BWnVmZ7/VXOObE11B6vefCLauEOfjRqiXDtNdXUKe+RZrx3AnBp
WnhskXEJCmknpKvxOVYu3SA9RuGTqR8sfcHejR1GrEK1CAUVElne9fcGFTfsAVV21kWWmnWB+EcV
XItoj5Q7anTlqmiBnTSfVEWyDUi/OI+Fr3wjrwWlbMLJnDwfcel0BN94cwsOjRmqg39Nmh+adYaz
ulLDrQQmLurtpt35PQKMfHLmHAjJFQDjOBwNaFNoQRXohjV6wmTK35ZWLNScbn0ZwyQrsRTGiZLz
zs5+BnUaKI/kXiI4N2CpxIr48QAyvQUZ7zNflcIQbOOv+iZYmtn8Aa0yPQTIgktTpk08ZcyeuHZU
aqC3nnftGvlzXu7zyK6bDQVGdPCPRtOvLbRZSwH9KWvcZslRCy6SsPOCauHK3XiUAHAQxJOcEbIQ
ib7fHeg3sKSkyLtCmnQU7bM4UlUpn7NfMtiNIwheMfNsZHacLv9meAvP77TK9zfwvfHZV8hTrW6R
zfCuUWpuigGhc/QWLPU7su92DuxPcpdG/06nfW6R9ryi8D6JlqrPbkMwiMBiNcW7ot4E8zAA1oaS
pLVDL2WpT3Pjpk/BBdcOaKFqzPs0TPAaB2MwvKt+RFdSDfZpfzI6axXr0TorvgnmwkVbsjdbmhoy
TYVhbd41b6ZmFMIy6WPDqD7o/A4qovd958eypgLwBKwRxRrybaLc9+cGMJ+sI4ESXsfh5O1idT94
RzX827KBUfjSqHTZUcbPN4PuneKOErIt9b9CB1kmwZaFrSU8VOghu0ioFrlgF90WqqCPpHkcBkuJ
xoc9f/9TlVk+w1BFFPqjJrxmn/1vbLh5Kf4Un1CK28cH0GifXLDqC5/nQ6Q1Mznz8h2TY5lf2IXX
qvumMNe7+XP/8394KWd/f+ZT0ZUzKt3l76steiNmYcMULoIfbfPtP7djyjpVXp33UZmHrGZb1ukw
DuG17r6oZXUyc1xSog/XwOuEhX36EIuzJlPlvhA48i6Ls21KC62rhchlTUaSbsU+i1EfLciBxzzb
VUPT7iF+LkRZH3M1BTgQ0QbuAG9Mif79MRYHElO048ZjYzPNZN1tOZ17yA/BImztw/XEEsVVZUqo
KdDMw+JEg6kYtJ54pGLt9HvhBPt3I+6ChVft48l4b2b2qA2W4SehwMzr5tA70Q7wqry7fyY+1ite
V2LR1ABVMcVP77+ZFRiJKKiBeKz3VKcd2EuryvnlXewDalOPv+9bu72efxmbd4aoVzI5b+SzRTvf
sWz5UdrfN/Dx2E0f7N8GZlc1nuKjQXzdl26N6swj8IGFPZE/eqD3NmbXtRAt1JE6XzwazxBDElgt
EHCe+kc+3xf3HNguK+uc4ELR+9T9sq7uqttDQtkYj83CJfvw4r7fO1N5v3c1w3+LpAvFY7W26CtY
tnUIHGNhvR+TppkV9b2VDnpNhcYoJ8Tp1gjWbUxH/bWSV9SyFtZz+1b9e/dmjx6aZ0nThqwHAtpD
6Ai2cZV3grNk5qafeHtKZtcK9WLoxik7WK1B8zgUBPET6Y92u3QcpaUdmnkkhDGQEW6x5F6tXbOe
LjEEk2v0KX+wTvJesYuN/IXpX5ajLDxaSzdhFo0xxh4JNRnLsu3b+YOy9pa/49LqZr5jLNqogNAl
HseNtUn6nfKT8NtOH9SVZKNUausn64JWq9U43uL6bh9LKpoEZIBZiVreH8siDdVA8+PpWDZr9xA7
8r5wwJFsmP604FU+JhfTFXhja+ZWZNllFCGzGo7TJg7raGfsXCfd+TtlnTnx+r4Pu+lf3hib+ZdU
M5VxYk4d90+7pRdy+v++i5hnC5l5jJKiVaEABTi2nMRgnXDuO6df2+TlTvDl/jpuXzNdN0CPUASg
E/Z+hxDESQQhLUQw5NEOyZZ1/hBd8qNrhwt+Y9HSzEWpAmL0voKl6YJVK9dBAOyQHlx76VYtWpq5
KAmdY7GY1tSt2321CtbEg476WG6zBYDrTV/45uPNfFTOWJrYG/LJR/WOak/PpXGA3PXffrq5h0qb
ITM1FoQw4r7fh069kv7aKHo9/ZenYeaQEASxpFBhQeUGIYdVtbJOkS3ZzJdaWNLSl5t5pYax96kb
saKGVzGGNEIMaNdXcWFBN53fvzdo3lhxc6FRdIv19M70+Mp7mvj2kue54cVBBRKwSzg5etmz3QGq
T3sUhjNGfDvEyPCY/INr+s7GbGPGUGUEmfl6pBEaclb1apXthf3Sq3vje70zM9uW3GICFkSTaVuY
3WuLPH6Mo1jY+1vh7Fsr+uxV8BBBCMaAGd7FCv6+XT8yadQJ8dUByuOQSWLbXDKpfPSp70zOHgem
dKmq3LAw5axfJ78q2Cki8qvGEZ3D3yW/cOvdox1skd1Q8wA1NvuOEuKAYdYa07vX7/Nv+UPPLTJ+
BA5z+xaW9rHaB2zxja052rpj+qiR16+2klOLaPNThzeqKEcwRuxRfnbPkp39llfxQXxwnxad7eS2
Z6/VO/OzL8uQvhJy5Kv5ya3HDvDR19tcbBjLYPvkeQtOavqLHywCdgSpyfcFGsz//qa8KUu6FKPR
x8cNVhDMH/K1uupthr7byBsvePibZ5VsFVwoBURN1WYPfV1Rfq+rSDomCSxrf9LAv2qkYF/H7qp5
hyq5yiCUlBeG5K46ON+GoC+t90ZCNiXM//oJ09l+s17JL4IImVmJ50y2Y8c6pT9hWHff3B19Vds8
CY+unf0UxQW7rxTC+Xd+a3f2YI+9JqCJgd1qLZwRFS+dwDHt8bE78a4+yp8DO0E9m7l1jnuufyBK
5VRLDbwbzwSNM0sn76UV+qEagvgL3x6sJ7m1xnRfx38JnoKnycsybGmTPDK2jaFj/lN6KleRs+So
bl6tN+bnz4dQxRTcGD569B+1c+0cy0f1UD8Gu81GOm0Zz/uDgW5/R45eul0447dulWbpKhRPyA38
92zPtS6TxaFiz6/NWttVR583391NbkReyQ/LecJrTe7Dbr+xOHNZot4OnhLU0hFxPSYVrzvbeO62
U0iT7ip7WJNYUrBBtuqh33fbKZF1d6NtoeX+i9GKMOA3y/mRfCMUBuryr8+gzV6KUAggF498Bmun
nc0r3f1rcxg3DIAh2GJQffqz+sUw+m1uM9KChL4gsVjYiRuR/rufMPNvnRuEiKPxE3ondhhL4GRH
9yLvRzvcpUdGU9vCy1JAcSuVeWdz5nRI1ypdYEI225Dnq2invCbakOYd4Crds7VbWOP0Ge/s/Rxp
YJSK1ilmKR2/Kw8+cXnPIctty1k0tLSfM5dSMy0+iUUWpnCdslNlCzaisDbqKJ3DNO39wroWbpE2
SwRK1FjccVpXt57yepcgIzm0LC+5uPgL7x8loe92bpYRkGcZZRJOO8dlmdLQ/rGyjad0Nzhg05ei
6MWDMgs9p9EwquByOP3H1klOzDJ63b3OQYzokC89CEufc+aU+noSjDdwEQ0PUbuHpsYgNqd2EKta
y3t35+IEhKtGiJ3bBoeHKeHUuhZ39eaj8MYpzDyV6aFjUOrsKjN5X+tCyEzZ7XlyVqqD6rVdXSY/
YDnCYjFPmd7aOzdlHrrqDC1k7BP7a17dQ3HCFa4ZsnnyvtQOMGm++pky3xnI285isOyqPcSf9dIZ
babVtyvj0DjxKT4xu/Uf1gDfnj195qkYlG5aWsthyNafq3VFjfOy1a7iaulZvBndghq2JB2+B2H1
7JDDso/CJuqko34cfxmvHoN5xWvGg+wWC7m3gr23tmYnvBSaTq+QP3ktA0rP/abbtvvWmfx/uvMu
9crYxqfpWQy50GjGrO67kOlIf9zvfy91duQRD28YcoD55oAQpk3hmEcvXAK0Li1ydqJDXXEDVN7x
UzaRu52eg+vkFplgcP5HmdCbDzp/UvH1ElLz2KLrTl21fXGddno92T55pf6zZA+YJZQFILKAy2an
MlZiCkyD9L+3NXw0j+jG4y/YvH3LfTA3/vr+lt2M2ggZdfQYVEQt9dmeJZ3hJSkzHY/MTfzbO/Jn
pd6/FI60LR6FYY3e0i4/Zhv/mJFoClttKWa9tZl4J6QhDBllvvkHbgZ0kBJGqR0tbobJCQX3aiOW
5RClL2Untx7ut7ZmH7doTDGuEZ86Dlsy9qNl90/1Kj38P/Kg6Z7NL8JbS7OQBFXAvlJDVmWcUYv/
0b4Yu5AH1Xys/5Y/0lOxUWkCuPbwdH8zP8I2JlLem685S37wM6jmtqyQuaDX7NQSk2oPrlP+NQ6e
rfwRVzVKIws2b+4gOLoJFcVEz7mTd11XikqtkXnnhFV7zg7eml3cwpMWH/6Jg7He2JrtoISETFCM
NadlNzVDgz/VHkD7QhB768V8a2S2ea2mlVKEIuHrnZ9cJ2H9ViPAu//hlszM9korq24aBjN9t4ja
e3tADn4Finvhgt98f94uZ4pT3iTE5ZDLNKxbmcZue66uyoO3zqhUtVv1S7DAl19a0iyCrOVONkbm
d7/2kJmqXTmMSua0L+3Q4ppmb2rAG2fSjpd5U6d431tPbrm33ZV0LL7c36Zb9XE4Vv8+37M3NWJM
ZiZ5LKp0INucgrVPe8HfEbz9lwdi5omzdERpaTrc6PU/TjWpye+zqCU3OO3CB+f0ZkGz9zPLpEqf
hknySk9vWrRTfwynKUlFTdFBWt8Zs631+7/7isYsN1VaV6orH6NTy1WkMJPY4wEJP9td8EevNLDZ
8pBqERVK1SZzAeaYaSNBAjlWB5k2YXeKdoAZHhXnVw0KoHPghv/4xEVbF8/PnnO9Ln3aGwHQO9uz
Lfwf0r5ruXEkWPaLEAFvXhuOnhQFyswLQhpp4L3H19+E9txdsolDxO6ZHfOwESq0q66uysqswKyZ
oDGC32/f8hNvRtuRgJRbb3UYlnTQ15qJFdtLczt5ikcjpha0Vgoh53uMeNyh7AvCXCTvoYCzS079
QUaQKTgLizmTY7seJp3pqcBsx0sxhqmQPWd429w6rk9mfqhOl9XXwpzO+JQbW5TLD0fgn8UQg2tM
yMXiwRbtQtKspIXDNxcH3dihvL7W9wEIeTGmN7CHv7M6A1jAuF5/A+hL3t95C3Sb0PXDdl2Cqokz
q8f9gHxkBUh/GuZZBVHNa32ByRSbQ1KUlyiO7IUFm7mjeQ7oJRHdCuh2E6dvuLoDAuB+OGGopiP/
V9kl2ufb+jBV6RfBFfPj+ccWdQmA4lsAz/JkS/9JwfoE3NdTZDelnlCTNTRm8ZE1tyGBVZ2A0hrw
fiw1viYYyqbhSn4fyhVaIE2GfVeSP7KySDoxZ4hnAY0FalKYaNVuJ7JJmijhQpHfi3aLlzyqmEiu
rc9Ax5q8hVyjweIKX1i8OadybZManBSJkICJYZM7uk/JuXlJ16wpGA4Uk/TSTF/iQ+LUB8HsVo8N
zy3ktV1qIfEUyRhIDfF70IxCscGqpO/HBubCVfQF/TOb1DUOyRhPESNYYEDGOBEiK4abb1kX2iyZ
mbaHqrXL/LNJmXUuvaqFUUL9dwl/Pudfrr+But7BoMmlNToM9qzubqLtZ2R6Jruf7iewd8KNdgbK
GFDcBNpk6eTPYWluxk9dFy3fQE+uFfg9tGLN6NCuhR2HluaWtCQmIBEeDNkSzFKHu3MWpn5pU1F3
hsjlPJoIppvqc/8JZlrinG37hMJAbz93ZKkKNVcduR7pj/e9ckBJho0EcRk8vXTZHo3Pghx/xcYa
nCi4HGXczOX0nt525Ov/Osk/n3Zl2q9BTc0NmGSoOaFOy5BxfXTs05QF+YCAEpK3T0tpg4U99ZOo
vzIplrzSo3w6udsOJkMLzKLIti+9IO4JnUBECraNiQMArUYCzXSolEwAoShp2j+Qkgh3rXW0jgH5
/i7N0oRW04en/1nYN9M1SMca1yapa1KoQYQeeJhN1GoBr8g2BdI89aY8y6tcX6xozbqgqwFS7haK
aHXjFxig7yMjbe0d7+do8G/sb2nDGLnxeHRL5qb/f7VuvMgoQRLAnBRlZGQPYhYuWPi5zR/NH+VU
tTaE7IT7P7tR1EUzMDMd6zWdgHhV6n8gRLRgc/aoo4tVg96aiOYCysMxSLGAN0Dm9+mbB2HC1shf
AbstBBPqwY/nj86wg3hSwkNJECZmwZ/b+HYCpWDMVcHjekeLA7U3U5AA6x48/IcGUSkrlYrvWpCF
YykVrsly/RaCK5AprMSPLlaTBc9OLeb/fMvEowK2IgXl0NtvCTUGqueQgHdiyIE4gpSKa9WD1Ovj
IVOTe2eF8qMgco4DIcaIpbcQyVZ323GEFc4YMvRuHpuir0vaFo1dkEN08jMVbEXMjkne1eR7dH/J
v/h0FyBrVqO0G63CQ9Y/88NhRPy6MFS6F+cv+2DQBTkl2AtAunk7o34AKPqYSr0Don/CjUbSmmA8
JtI63A/g0rVeHo+Xrmfe2ZtW+Oo4pqDMDbDheke0wbkjIf26GgYrt/9AjhtF5G41fOLPKrAg2rJi
1rFtLCVPfsisro7r3SdQx7VF+6hcSXzvqOx7rB5rtiBZ2ppZuAIRUBduoVhJOi44NlFtlNm7XH8M
mYk2F/BHQUs320b+dwaVtsQS+22dQ7t8PI+pHVXSQYViAxRVQMZ0qupiDU2MTSd2+rDwfJrfNBKw
8CA/BSqAbsB2a1luGl/pHd7XEeLY03/lWrCmf329h0APb/ubha0yuZS7aZOnarymgKBToB5t+QDa
colnegeK8TLY0bIiNFVvEAMCjSRkQpUBDQAjxAP+y465skvdTn3hgac1knun4sFH1BpB2llSLuii
e1Ji6H1HVse8cuDJb/eNtoZsCSQxSMATuZMMX35L4PY9qYO0xp5Jt0u9XXTW6q/NhDceKvTgecRa
3O7nWIWnG1ssRYnmVTn4ivODBLlJFcSVa5D0KR1DSkjWFfrCrFCvv7/saiJIqhT0lIF7jLLLiJ0E
JTr4KL+1fl5IsrqVXUgYq6kB/WbiebEhxCbjbsucsNw+z52wMrgA7Z9NQJJR2Coe5ETQ97rJu0Wy
xJnPU9FwyoFjAiJbQJbdfl4rd1DxztXGKftDAlmjPDhjr/YinvrodBQGxwN+Z9hJ68fTMrNH0R8i
gNMXfTVQKaZnRSmgxVcxrTOyLxWX2aNsVxlYitPEFJY4qamAcFoB2JKn1DxaOVBpuR0iShxq54Ft
HJKVxxyl7bZ7iRhL5netugUZtHh+PDQ6Z/mXval8rmkqjxwY5albEI9II2Q5nSFqsmfQ6fOARog+
GCdFnUXbpinESvEEEan8GYo4yiZO02xh181cjOBJQisj2Iw1jqVTDrkYx3wZaK1zVv2JDA7a2Zmd
MV/xCORZaD8esDBNIOVwVLSBgZEBZSSUIagJjiE1yEBMoHMieUgPoygx51ipGVC0RZ6sd0KdbSYJ
VCLkEHv1IMAGfabpj9aYwTDyO2ZUi29GFgZ9cJtkE+VZbjVKqOpNXTTbJlAvEe9Dh4WHXMmoRCAH
dPMUvH1wZiArqU0Bep0Q1shtpgGzNwNuG1McQC3QIEUJjb9BAjy4EeBvwJM/Lrj4uY0MnwdeIRnS
1WjlvN1cUCsvvCCJOqeN01eoAzyBw03pntriUAmXx/M8F+CB6YyX8EtGpEZvrFituyEGi6EjuqYm
rsPMXYNhUk8hTpt3fyBoZ1RJAkW2Tk8UBhLN8VKESSVgfnY2qNawpTBgRLOUs8jRlDwqUOJ0CtFy
exUq4T4ULJGyywwwBWzLcZ0GmwSqL7L4m22esya11ALaysNbGnqnx7Mxt8VlHswc6NXgUHmjggMo
sUutCE0oh3F/Fc3vQTtC+b2UiZIdIPP62NacB5kyTmg/VEEdSReGBwWqiX7adA4PdYRRiaExJSMG
C47y73Yiy/X0hl+o5swv9pVNaq69sufzjG87R3CZ34Jqh649qSh23iaLK5sZBwPimVbA9cRNR4MH
wPTxmOdiFwwYU4x9ja5EOjU65tBChKxJ54BfQgzXRbOT4n3UHNk9V5tBr2dgHSzzLQeNT3E00v34
L+uNf+22qw+gjhYgUQUYirHbBJ8xpTghvZRaLjRfXbsJooOSigsx/rRl7vzYlcFpy12FvLjCIYon
Y5lDyNn1XLUuIJElNfJhYWbn7tzrmaWeLUwHSTgtxMwOTLVCtdNgIaWXy+sAjCGpIujcMBK19a0Q
AnjSgrP+X/bV38tKJ4Pcnoe8rohB1rG1n7RGTQ2NjW/meHmuVgsh4ewZxa0AsgzsZMzs7YQybqky
bQVbSvJesKs6eoYqLjOcBfdlMR0zO6lQPMADGNbw7ry1FUCyiA/YsnO69LsL9rKv6JA+BcdrEu0g
epK51p+s/pcJmb+2KBg0wEY0EV3eRU8ZxHvqFocUuvaDCoCVJeG5BOWnRmc00kortanXTb3yvx9v
IX722rkyTMUYeaGpcSZ1OJzjmvPP0IG+jNCYq4HBhLQP8WVo0EDamA1eMsbbxum66/Z5ra40BHdd
HerQsFyHouMXp4J95t2G4CHCQXnX7aG6CV0WcbVIwTd7eVx9MhUlQNyn7psMcyW3RrxWx4Z43apm
qoXQZ25qwHQF8jAQN6G0okzfcXWK/b6DlLdQ9U6o7SVAdtJGFyqIeL+4ko2kSww0rofTljzFn9VF
Kx0mTU1hdKHGArAss8cLXs72LCdsyoPcnPrR7oRVj/f94xWcORoTLReo4FkODIgs9ZVg/fC5nJlm
A5SVm959kgTIeMXGIB4LCKX+F2PgWEGHB25LlnJsbjD2EI6UcA4hgA44k9ARjiVy9JtNOpJCdfKx
uZmVxtj+MUf5N5mDmFXWiJ0DIP7OtS3QGj42MD95fxv4icCvlhjKmdB5KdjOyeNKL1jZHNIPiB3b
EgSV4q61HlubCW+vh/PzsryyVkAFU6wGDGcrAbn9+GfTWeTJg9z8cMpFirlQR9CkR2gRPrtsZfJK
hXyLuE49VFzE2qjqIwPkYL1WcVLcnuVIISZEKY+lW274oN5Hw2LSfnKV1D2Ib1IQ74BuFWyrlCuV
gFfx0CeGvclmJ01x84M/xClkpWoeesTdEL23nPSN4F7ZSGFVpgTCY/5CeDfj4PBWw/EAI4KMpgrq
fLQiKAChx4slLp58/ozmKxdgf8/TRX69sATTFN8N98oUFWeERZ9ppSDjdBTKsUhX9VvRAokBhQaW
2QS/S8kI91DCQ5y1cD3Obiy8HH6yAzKurltPJUAuvSw5BoabTCWM1olE6yEqvjC+mbBmevb+bYaK
lCtonYeD6nYOO6zUYLBaSB/qfQ4huXevsSEL00BsEzpwJB4ao0w/llDQP5R89xP8zwdQa1nnXFjG
UD524nVvtU4TkYBAjNiu9Pp0lCzB+oW6kLEPodJkHFro4ei9DX04ImeLDcuz20oUwSSiTqkHGjzh
uQPEE5UICTlAcSGQUkkEqmRMacTlWxjaiP9IJZ6Lt7oCjG7U3fGgNedab9z3x4tCA2X+OvdXHzKF
M9dOBbRSYxJkSAsdIXv5hvnnzlWyqpX9yNlJTtIYK3JWQr3Fu5XvdmN05kqrBmFp1Bh1YY0S1LN8
Dlqj6eXxp81uF1QS8MCbEs00C1KFEFhTg6B3hDZ7C7Tia6i3fvLx2MjsOkgA2kLSeuJ0obaEKtSD
xIVYh7TnGGR1wXfisoEhl6kJcbqdFvYLp2D2rE36byB3x4VLnzVQ1rcdtC57p+jScCNUY/Qx+GG6
gKidnbsrK9RR6zXBjRWuwNxFjbhzIT+9zQUfIuVSrT0/nkFRmHNbKK0g2NFAzyVQttSGTcugxhQi
nmqt2ho2vM3boGy+MJZv52/YLVb/2wjX7Aaid8Mxs73da7QeLO1XY3nr3GwszgZZ4R//AxrZVbPG
3635HFjxclf4THCOrsR/vpVabkHsBVHO4QFC3ifZQHoOWQEXtMdPELAlagH13nO9/y+ZuBuzlGcH
QZAQyDW2MpNDmftX5j63wlpNjxKUzpNTzsHLPF6U2fW/GicVaGWRykW+GveO0gbDJuv70sygvLeW
wfm0EAPRxcy/PAjEZiDHIUNSjK4sloAQJF5Q9k5mdhtQ4tnpiTOY3/LztLrpn2wnW6ldrR4PcPbc
XhmlBtgyPXBUQgr/yXTuNnQFiNqXGQgLKl8i0AEH2fOkuvPY6NybFev4z1CpgDLJ0kpNfQyV7zKz
X0k1qDb7Y7nqMqtM91Js8i6yuiaTLHmN+fX82zD9qOQaRJquAC/NSvURBApgfjVVpltwhnO1ievx
0dKBkMuWYqg1oNClIc1/ijRVb9lNgDYH5ct7b1OfKNwz1G0fT+sP+OLuXkaKGik96EKiefH2Dkpc
PuIaD2YDduUlIIRAzrQObCizG3DGa6lHM5BrNSyChNQzwAFmiNypSt+16qNQ1syHx/zh+60IBnVZ
XHqyzKWfJvGIvz+OOrtcybRpJOAoJa7phXbVPNWho4pQ410nptLoagRUoBRtw0aFHitUnP99YvfG
PrXTmUBLQTmGpc9T9ESYSbaLFLOGEKySL6UXp3m+XweoV4hTmQjZi9t1YAQoO4glbg1XfOOHldy8
y0xMfPs/Lfc/Zqhw05W9dGTF6WHMWKL4qqEUIqrPdXKsJHDfh4aEkIcnQa8aMfaahA2hih7JEH8k
yorNjj2TkzjYclELbkRu4YwvzQF1mwWMWKh8W/dOiwyFGPl66loSkz01CLwfz8O844T7/P/TTW37
3s2ASWIb3ApRZoXBLtIORRG+59pJQ6Osl29H9l0Yzwm7CeuV2zRGyFQbRt0VwE4+/pS5QYtIVv1o
3KFixN8uPLja617KoBnFKkX/IQbtZEcEaDqXuV2bJNLSLE+blt5p1wapnVbVGhpjCoAIvEMlnwS2
JiC6bAIryDYJv1QumLsrUFpkgXlFfh6VmNvRqUMt8H3m4gR/eNln5a9ZyDs3hWJ3n4+ncc4QauxI
9kBCAmR91IK6jNSpfN4NTl8UUNODE2OaS152qzELjqq45K3nnscKgM9I2kC3AmK3t+OChl8NOVKU
RsdMsaPm0vWJlUCFWm02grbVcm4jBH+0tDIfj3LuLro2S02nx9VCJPnK4AT8k1JtguItiqzHJua2
x5UJukY+Sv2QpYw8OG311rXHsuwNzreCWCRq5JRg5H1sbm7dkDXlgEIAIgNkt7cTyQRuITAZMzi1
jzQOpOZ7ELQ1K7VrVj4qhf/WGDRUoLGEc49it0Irp3lq2Ye+zwLPAsBKabX8h/Ar44kSLdwb92f6
1g59xNQojAMPdhhtA+b2UXnLoYJ8fjyY+9fMrRHKlddtLMVDCGQMkA7oOhBdqKJnA7uwHWYe7jAj
4bWE6g+yqXR6W4u4gW1DAY/UntN79RPRD4iXu94cGcMDmnMEBvEN0q/M8JJIW2X4GpBByH3GkIAa
KMRw5de//eBbBLRh2EDfesVDqygzPNw0XQNy16Vpud+/t99LzX3WBYGkdECdJdlpGJ/qVWW0Msl4
AzyzjxdgyRK1AAmAKlVXwFKprH11HUmFGXmvrKbpbMgCrbEAp5tBY2FkuCCQDpv0iVXqpsCgGD/q
NYwsivdC66+q3Czb517oSdE1zylrgyS5q1jSRSMBqCQUWd3zkGhx7ZpdN63OpR9h+uEj85tIa95f
qFbe+yY0sQINBgIQcLRDfPL2JHctaPX6ih9QB4GiDWQ0BohxMUheROH344n/0Xq6vcImbwHG/YlK
CEzNlBsUMk6tplYORyxxRQNI3FteZirDsyadR9nMi2Mr+xClfS49NP0E0L98ypmnGjCj4E8obUM/
/J2oXwr/JKbvcvMmCzrTeFZWL2yQGTdw/Zk0NanH5XBhrsg7rRjxFiePJjqFgg0SrtEJVMZLTXl0
tz/CGdx/ALhAjgwlMOS2blegxK2URGgTdbYZQToNEG9Z//z8FPXP0+719fX9/f1w+NhckGIjfzqw
O3z962WBfeRx0IKKTQoZvVv74AmXO40bJcffAWdBZLu3JKvSk71nB3a9FWzXEs6JPa7kNWdmR9lk
bSUE0VN4aVaPP2UGfwMBVhHk/QgH8K6huYIDzVPlWItlRwIwgVh1Ybpo5jOZ92q1BFGctQWufrzB
0TYOBq3pirtK43F+qEDsXpEdduO/g2JiVZP8kJqQ9V64K2kBtp8FnvqHBIUDHfFdWm5ghVAYGk12
MnKEwinp9LejR75F9Emcdu8bn3Tk5fFE/mBXbo8aarZgQ4ckyBS/0VIrSqN0ec5nsmNs9+XJOVq/
rD1owQYo6ZJPaw2wOzoXLAK3cq5Oq9VKX21M0wa1QqkbT9uFe3XmQXj7NdTB90eUzdkslx0FNIng
nK8uAPIFTrjS9WLXb2JkkzZL0KYlozQ9OHY0h+Y0TAEenC/6r+GziE3hVdiNhxRo+Jc6Itmz97ww
79M19WDeaQAnG4R4gvsF5t3YG7/2aCs4poZ19NEW96sgn9OkW4muCuDVKw8G5v05JPoHT7Lj6kk6
NWS1sBHo9ry/9h7IqeFbEPJyNIy1TGPZG/pKdtx9c95b5S4OrN0rb2mmPXaGzn0/Ad/5Z9goS/DE
aU3vZ+Ifw5RX8esB6WEehkfO4PVsrz1DQ62I8P63auHt8bTPZJmwweQJXT2pJ7P0M6LXmiIL2Bon
LCHjrtUu3Uhc+dR7e/dVCfTw7G+jYWFq70NgQIOhbIo2Egm/f4rZV/5D6UOmC3pPdXKsqGRecntJ
dn5uC9+YmEKZKxNpoPVp57qKw9oimEECM7QCk9Fb8vqKatpKXCRCWbRInVQAERoh9hjFQZMKqLi8
FXMot9GFO/NGZmGDgo1qqfH4pypB7RRRkyZ1SBZJFECWbkcpc8XAe3GFUeoAXmx9XTML/XOiD2B0
SEaSxMqslJwLu9gUdrUHGsKa5iCxIZxpnWMjAEdET06SXZLQDJ98ApIWMn09FKVJDpqDmDD6K+CL
ereV1vGeWde6Z7m6vy7Mjjwz1lIb0+zOuBoQtfXlpEwCRikVx8gt7+mSHZcYmX4KBNSUAZEO1Rek
kHG46XZKBWX6OmkVxalBCCts3RNzziEoihkzx1X0yzfGFVgDbe4VyoVE3YKHZOuT2q5tqGif3DOP
eWDtZuUeuuV7dcYFolaD1wuwlQAa/pTNrzZtqLZBqqKNxRHQN9aYv8q1Yo073iSeE4PZ5vXx0Z/J
hAIbcWWOOiMwB0HANFSdBnSBFaD5lgJ2YUTSJrrUAiu0fRMxNWgDH9ulKRsnx3pjlzopnlv5Yilg
mLKtbup1dghIT1pSmq8FuDXaw1I764w//UFboxtJ4pHAoCr7YxmooILuVce1Q0NY1VssLHQGioUQ
bMkMFYwKasEhawozCANX/dp70uwQHWrK+8L0zZyRm+FQz44YPLdK0XWq85au0YBjRU9AxJ69vbwb
7cZIIVhEMiQ137klw9MPpo+OABE/oPhALoVlpLwNQvkslgbVqXfFRv6QQRdemiLowofn6Le0AIWY
Nh9tTEQUhkIpML8Qmro1xoZuwXWtrzlCYUJ1Fx4KRTQP7QFL8qBz0Syyz/9YoubTqwUfcgqh5mg+
SBUlH7jWXSUYUfMsmx3oHBdCusmF3Q8MdKFYRNy7tIBIhdaVekxSzUl34bP8zBvjf5q5vw3Q1f46
G7jBnQzIe2YFZPjZ27Fg/1nYhff5QLQX4KGBLn7QrMt0+h6gFE1p5UJzxD37UWz4r/JPeE5N/swv
vCln1wdRwgTOgTYVkli3O6FJXBGkdp3mlKC8Poe/FRBtWihmdj4ZP5SFyZt1TtfWqBxHHcltILmN
hvTcBBdDk0z25D2BjWurHNhIL38JIeETsvTCnzvU12apmzxsGNWFHBk24bE+hs/iF/fdsOTxms05
qGsb1OWqZbnCBVGrIaD1W9J9oCPsWP7JrHqJLm1ui0tT7w9eo2g8omEHXOBCBTRJXceIQDh86i5r
/jQYuqRXO87cBMf48nhgM4kiqKkBVAYpNShW4i1+u0Vitk0ZtYZBdqOQwvbxJJW2De5PH1Vh3/QJ
byXAAAh6coTgxrb7ZKzHXzD3UL35Ampu07r2+iHHF5QGGrqeiGL6lvBZ2fL69cAbiaG9x5fQLv61
LwEOYiqeTeRtCrSnbsc9qGXCjYrkOgo7Wi60G0puM/5h6m5hePcLCjwaVA+gygaEHGo2t3ZKuaiq
Jq8Yh9XyDeLQ38XoKaskRTsmaGDYhQBh+mk3HlJEcoFDFgMvBA67aDorV2HQIERywOYR78QMnHDU
lamRuVJp8kIj6I/XTbw7E0jDy3BkAh76iKLpYhTvAx4zjILkMOOBKzZsvlXDda4RBZ1oLvPqul9B
sNLCPQuYifc89icJmsn8BVGargh2/8V6H81KcZ/zWB8vHCrY+Pe7/MiylaY+d6XOoufJ2w59QBrX
ckELXBk1mhfkkJSVCXR/8xrFpG5NuUBgDgbr/NJHW8FbQOjcXaYYJa5QxJXQj8WRnGbhakbFpqyT
dHpRpr7qmkU1tEahII0Y5g1jxkFYrHw+98wC3HgLO2fOMiSsAMBVkVC/Q/yKUi9ILlPKjtwznM33
kUvQyp+vqx6THEhaYitVlD5J2rBU6J9b2qlDCYlZJI+RPqXujY4pCy9EVgzwG+AkwHLhuoSNNlJ6
ETiS7xPfasAcF+lyuB+9Tageocqug8qa7XSWW/mMPvpE+tSG7ThaVUk8+cQ1QGPmv3hvFamm0Aak
spjsJf4TFPukdtHDaTfxuwcaDwnkJbq65d/SjSQ+sWhED0Lidlap7iDetODW7+P4nx3MTZnyqRuL
7pCSxUBCSIF0XMjyJ7yfSmCPY8Foitxb5VUNyqs25o2oFNp1IVVPdSyzBki7nz05aQyec1Vd0qCZ
lqR/kmmEojeJPwrQ5iK8kAikAO06aVOlXz8+e/cAkAlrpwGZpgIgDxodKsQTfL6TR0+NL0KlxmuN
55IDz8hrP44LEgDA3vYgcxbc3tJynDXk4HNLSsJqYfru4wt0VEuKMj0Gp0wy7dzaDED5sBxdJw+T
jNRc9gS6ia1YdiRDY0GBlYzk+uQrLwG34H3uky8wreLlLgIGK8O90ufSlYWCLVnvkmQ2dP+EVcdZ
LWt3tRFcunoDOKbkfouLXVbTzr91sDCLMXOT3qoKCvlbdyBHmcBGVepdwkZTTZZBuahzWdccsta3
q4BLoIFaVavRd8UN7zOthb4SKGmPuaEKPrrwuqJeCienIJv6JLx7NfCKQBkS2XTqsIptnYJCv/Iu
ZSQi0xZWusxGko52U8kqhWywGkAKjaguVFvzWFC8hlVq1UEYrtWBX0Io3CcJIE6pYU/i7lEQ29Kp
Py9kg7wB/OfCPau+nkT74Q9bkWjU0VAa4p0lGl1npoEpQLtBNCvIkjV6JhaETY4xdEJ3PPq/81US
mlCwCFEd+xpaWwo3mWQq3FYSDE17US6eqCvM0jxO4Sk9jxPnr4KuVEid0DsqkaTWy5IOO+rFhfI5
JKNWwi55apRDIYIgt37Luu9hG452Io8LB+knQ3tnG69PVKjwt0ZHYYPQ8a035t6FVw9wHq7hnQcG
0Dji55tG1fl2FYmnWrJY6E8Y5UcMNZnuRTSH3pDCLeQ3TJEnwklyEtXowK7ImJq8TDl+f+Fjaa8+
kgrUxKaQFL/IvEsPv3JkKrsXTAFcpSBgIUF95Exxm7yOb4K3Up4YeP3S4HRWWlimn8IQNVWTdPyU
h8JEAb9xewIFdIZ2jaR6l6qD9OnTULykhdl7tpvpsvtdM7s2t4vmPR1DIog7f/hdsobM2QpwQb1E
uNRGjqE1u3BX4DnC5mbcGiJjjwNaEw5xbIbuKYt0sTSZaNVoUK02pSfhCxVS91k71+G6BJVEjeQu
8y3KTz4oCCZC9M1Yvysa6T1Iy6+D52iATmq6qaUlDOePzOujwVN+X2SSVkwC0bvI+0q20OxIqv4c
eHut1aNNEL4WBUlXSfSKliZc2mjOf09PYbaKJGP0d15tydIr3xvDl+ytPeYsAhmebZTBaOCxteoo
uzERQA6EzZT2F7ShD1P3iB50JwXUViJRfrniWmkvcbQu0iNQhj7c3bCTFUsc92m+jYErDUjLrD1V
z1E4zl7S0sgVs+i3pR0oT/kbmlQe34QzNzgKTTIA+gjRkFuR6IhXqWqPZWTvUkeWXEBcmBTeOiQa
hHAyKyZ8YKu1PuyzGu1qJtrfQEGNfq6NrOrysBerhc+Zu5ZuPoe6H+JUy7yucr3LsE9EtP1aVWR0
KKL7LMn8l3rQRdEU2chQ+SU6jZnTeWOZuhCbmO/HRGS8C3TAkwRiPCVkDiqFSLJVgQsxTQg6zpeG
O+Mzp+gfzp4DVkGhEyZo7xbEsvT8S80eGNw84djvfQ8SnjnwFCnpBehyVwNBi/iGQ9DcqjiO/rDW
1EUyo7t3FqJ0kCZNuY4pv0a3XCdhzhdiI/gXqIl1hEcV4yA1fG8XLYTYO8jn7SolVp2M605ezdZb
aBv3RpYMPZF9jn/L5EbTBzaODL7gsq+ccZeg3vcwQnyhhIwPi9cgVNtpbR/0I4GvCqqIl8YVVmUQ
GppS6oCyV4qdV5bftGbFrNOwNfzsHDIvcbnTSitSAFf+fHxm7ustKHYLAkR30E0B+JZMOXI5F4VB
TrLoItsRIE3cq2INezirSNR5d81LK2QM36MjqIKWsg3T9qf8F6itYBw3rIC6IBWrtMBi8JXmxxe5
OKSaVXrg5Fll0UlxL4L8O1T2CdTz0G7BHmrZrNTKSF32LeedHowBfgpVRyED0PStY4Gsjl1dzYMN
TKWEqXVB+vJVcMX4Cw/Au/TSNFlXnzwdgasHICfGIoO4K7rwciJcerghK+yqCiiemDeTMkx1EeJJ
68dLNLObUedDJCIBJCAgyL01yqTA+AZsGV9KQCJ21RK5zdwyXP946hoJ+K4ETh0/nhsOyvDSfSnC
Jj+0qr6U2P+pCd0uOLIQ6NcBGAm5b+SYbgcCxRA3E/wovgzxuPHCvThsuFLZu82uuBSjaHbZez6s
Wh2xhcGIrvN4GmceKHg7T31bMkQgwahGZV8SnhEb13f9S8lNNFhhR6IBHZ9WG+/TMiRJabNLzaz3
++XWJHW44gFcUVyr+ZfRz/WIb0gscGjAeh9H6ZtBkunxCO8TPoC8w6+IE1kQlKSoA9UnWY/qtBJc
BL+Dhk8zVoTNwIfbKZH+2NJ9UR+pMvhWIPugPoBUITWXWVF5PaeE4SVLt4P85LUjaH/Qa8Z/I6Mj
fbStGadmYXEh6XayetRqa9yDn4c0FUn5bbRUwb3PG+J7BFDxTu6eUziN+h6lzsOQZ+LwUjP7bqKX
4PWEOUtPrsWMJE/XyVFFSXIg1Um4aPKp7FdejjRfT5R0YWrum3KnTxGRPgBcFItBP8dztk/KDFxZ
l1L8ynOnLZ8q5iQkkj74phcQ2UVTf3iRekNArVjcuBqis2jFNzzhM/PxMs1tv8lhAH+J2g8um9sD
F2VF33FsB5iUICAc0prULoUQEi6o1KxCpQBXqoj5+fdGQc40SbsDbCholFEpqnwu8YPoEvuquhLb
il13zTtXt1ugkEY88UJtweJMBuSHPwErD0raiSvidpxD4QaVO2BWR/G3OKwHhSNjgveGWJHkuUcw
XgUm15jqEix47sBJ4O1BCz5015FrvbXLd00e4hEeXhS5HfccGE6iBL0udTku+K770AoJYxBQcUiw
gMSPbrYRmo4dFNWPkODwQVIYwHktXDJzzvnGBBU7u/DN6PIPo4tfcYRTI9KMiNu/BEAXXtj0fRCI
h/ZWUHj3pP9/pH3XjuNM0uwTEaA3t0Uj16LURt09c0NMm6H3tvj0f7D3YFcsEeLZbzEXg8EASpbL
ysqMjFgpTS1t0+vRMXGy6ksGwqEyvuiFooGaZeDMKBEASSo0PHe1XAftVJpu/vttquGFj94lFYhH
NgIbg0AYeaOOLw2N0DD74kmlFUi+GQ0FzmO6tkVvb1msIFp0UPgFTgg3+XyreHkXB2OOMaJdVXDy
XhdJkw3lfhTGJy6sOPBsaVDqQqy6FdoCyLAIrbpy0IZWw1WgQtDHzI6BsXfaWv3SIiqB2ooLD+ko
rra0Txc+c02jRIikjQCOWjyjmCCnATFGkY4CliM9tBBW0tGqR3TJrXN0Ne/RmsrXm3iNr2dx/2GK
JF40kDxEOm0+QXyuUEmmSnwx0tryab01ymduNNPsBbluqXJavNAH/VDzFnp+eX8tCpqOKjtotOpN
tVFo9+Bem5tveE8sRrFILnzehUcu19FCrSfJOZKDS+yF/Ckb83Gj6F5q0qL/9V/vReQvUHcDQhPa
mz8x+lVYqUh+XAxFk1xATYRu24OkWH1pyxkoWX7ft3TbOo4teG2KcZVgVjW8WKqTy8SqHOzetcRp
PPutfQ9NEAjYiYMmzD24XzVoHqSnKCZ065/U1Wr0bUwLxK8OZybhAIJzljnynZdKYxwm6QXp6drK
RQGMYzE4wv/7C3BmhnHQpZ4nadTH6SUdI3Qp78E1FYgHsMcMa7nOhXfUbERscCuWfsC3OkxJz+Jm
zIn2pv9SfKJbnAaKeaTAQmfoCWpfzysrOu1MZucCqwwQICIxEBP8JEWuNk8gcVFXhUV6mXQrkXD/
Qy/1MXK+I8izOZGlA1zSW/VZPfjIfRxwf6wFXwuX0+wDmKOjUDUEhjBLLxWfGYSqRmL7Mc2c++Nc
yKZggq/GycQVvpwDuV/k6aWwVO/cQgSTFKKtZ+DCdDhxW7+I1V7NtitWF+6mmVXGGap6XSmygcFp
p6/qMyWoTcWW/D6YyATvKlPamzb9eLxvdOGugE3IKYOaDg++H2zF1YryvuiDw6BJL1yMFyWoUT9w
aWQbr+1iM+xCbtP24mDKWb4GKF1IPU/PcWBqACxDTtVgjiUqOD4KRW1yScDOd4qaoYDgXOLLrekX
nAAwllKO+vOUe3v1+ZhCvC3JK+WhyPMmN0Map6+BH3VfMWfU3RfeezVFKrprOVByGHoVoH2kBJNs
JchFZfGRqo1HXxnBIxJWdaGiGNEbn5yEWNkZ4lzOkVI0FFtIhuBDGkI/tNohquJjVydDZuaZihtB
Vpqst+5P/+JRnkjAcEvjAkRRaX4XiDmEpMqiTC7IJDRcZ+k1EXzQI3iPmmH2DwoK1roJIu4k6E30
96Kz9f4HiAuXkXT9AcyTHHihLEpAe3Kh0bZVeEBI21AlabyvfSJJZgzG2U+wUw4O9DkKlEacoCbK
gWvBsAyZMu49eMUsJ81T42PGQ2KkzyUkDOWVeVr8TECdQY+qINC/YYbq0fhKi2hMwB72Hf7ht9ED
F8gg5a2csLW63lEr0kE7U9PM0m/NSnnnPDcFErszjSoxBwTn8c7zbJQpY9Gs4l037CqILWek1Agf
vaxM6tJJhno9wgsZaE28zOar2iJBzo2DkFxyui3VQ1vGJA4c5Acl9DJH0nfbh3aD3H4XCaSL32lG
Ym8figM+jqgoYJY7XXo1oIIA8UL9jUZPFPCG1KpKjvRrRfclD4A3FB7yeM9PT7f5t3JBFfY0MpIL
qvqd5bdqYZUp9YiBKbdRTlVJAo2PbVVxa+xYC0+aCSkInMrUkGP8xA9Xviepcq+MVRmzpPL+th4k
iFlJdHSVtCxWLuelGACFRw31Yk0HZxkTEhda6SvVGMKhS4IMPuuW2pGRv6LMs+fjcq1csnh/IKgV
gehDCgjkNMycIr4MW/C4XPgUbU6C4UQtaUCL1byo1EE9IHyLR4sGa9fW5CzY6/naLHM7enoQelHZ
ppdSJWp51pRjyx90BweUiw/FsKHVZmWjLwUEIO9FZhlRPEDgzJU1KGUtBMGYXmiHHASQRcSrP0SA
1WvSim8ohujnANFQZHPQ9YFqrzORsALUb4DLevwr0L0nr3zSkj8DXgY0txqgM9pPJetqU/GlwIUt
xyE2Cgyo5VFAFYRGeRa5WjlKvBEchLz0TZ5LQ7MF3fPK83IpPSDBRRl4eKE0Dq6s+crHmheA0zzO
LlxdEjV61yiqe9Bx1PaStMmGZpP4j5Ve22Gz5sinqb5ZfGRfZEgswj+yYa4spEARdbDcK2QoH2s+
s4wRIIHIjrvUrPjcrNW3rnlALz/xU0dRa7hGvAULG232o4BCXuAkBnjF3CF81ROL98xVZaSFYyhj
u0zZGry+kGCYzw5HGyUSUiG7NB50QqWdX3fgxDgaa/iaW0ioDAQTXtzGlJ5UARKZGyrLVtULSExd
kofqmdul0Jn1gVh/ehKePisirnE5LuUEZ/aYc9CPWddUAezl5Bg48t+paePpe3TP8YNK3grolV7q
6P/j9l448TO7zEWTZUKtj5GYXbpPvANi+ZAFfzJto+QFKDPCjVzpxFOO4Ojih+eaO3j4nMJKYntA
61B7yAs7T1aQpAvnb/ZF0xa4On/cKKsenp3ZBUXyqUugsDo+xa4fiBB818MqWciiPUDVePBToqmT
ZReiNAm1uoA9OqB9cotkK9nlm+B5wJoDWW/yxCyOU5eM3ZWmue2J9ZUevHqtB/EHKcEcvyk2+fd3
MOFs2qHlODCwAw6gISEGkVAQJqBzxb77bn9taushA6S1IPvLc//x+LiWfl1KBc/sM9d4nXVSKZTT
vBPAWcFBWD3g1ZJHm2GfQ0WaBHgUhtaj/3H/BliqdFzbZZmHQtqCZSLEuFuTKgRN9nhkm4kHeYuN
Je3uG5vcw505ZhsMoFAQJnqAMeraoQMLbNScPfo6+N+rwJilFNFsWMxVmuqxnFMJw5JOKdprkIlB
Z3B3qHs8bUklu9HvHhDFo7eW0V72XP/ZR2xhRfF9BBUBTjQVtnkJiTOTP/Kv/LiPv4HMGWOLA+1K
bpfPorqSr2FOEsrYyMFdKQAxOxgaAL0hlVAAAtYyHU1VgRZxCK26z/YLyNr7K8lcBDe2mN3Kq1UF
XjAdqnFoV3p46gvirXT6M2Eta4Hdl3XtwxOFGE3RmuCCAPmo/AUZDySWkfG8P5iViWO3pRL6CQBK
2qQzG8LrHEe8oiAi4Jt0K67iDRiP/69xTYynuNpUATjEuX+VkmSocyWSjmnkOV3wIFWW0YFufMwt
I/gyQlfnG0sq0rXYcroxr87ejV3mplHrPoM+BezWpTk+qCVJfbMM0ZOo4w+k5E/925okFRtG/8sm
eAN5TUUZF5DT+VgVvk8K8NRJx57a6bYH5BF5Q7P+LFOwq0LF1/i1ZnJxKWUgvBRkWlDaY/ZlHZWV
3EaxdDRKC2lZXrYyhYRf9CW6DKtBCpP8/tfw0EqLJCyUNcFfPx9eHgJD22aFdGz/+k/ptkP7qeQO
r/FL7Mhr1HSLA/u3LbROzW31XTsqvZFhKoFFw5PkRUWR5cX/yi195UZgnDQzKhRK55Y4H9ByrYcl
HSDlzqk/h79FSRJxbUMyr8cbO4yHBuZUFePJDlL0x/A30hNA6BdAG5nxmW6rS/2h7XqNqJd/cNiv
JpLZk3XFe/oIjPURQXUUovAsfaej1ei7MnjgokOZv/1v9pjzHqABvPASDDOviFcBOOhoFYnP0VO1
587/mynmiPOhkZRDhP3IPcdPMRTavYzkLxQIMvt/M8TEiB7X8YLf5D9j0l+FN48jId6oj2CJFdaK
Pbf3AIgeDUi+om6KOjFLFRX0Y5xMpfzj0OhmFPPIZhS2WJySsCRc+RX65drGvPWUQKuCMRdJDTwF
gdieH4C4jApd6HLvqAQot1eNXXr6LhM00oN0CJlE4AD2cdURDhUPoTq3PmdRDm/0+3N8ezzmX8Ec
D5DatD6Ye72jJn7TeJNnJxCa/W8mmKPAiVrccYBDHVtZdCK0A/T7Hunbf2BkYmvB+gFmwmLGAIen
aDrqvGONnEJXnJvyoV2jULx1jj/1x4ndHk8ToOTmKyYrlBOScQxcHb0m78KpkGw++qqNU5KppK5W
OJKYhzoc19wasz9oXo0osAiB60u+YbZphj6XWl7lYbnd+JDMnZ5i0DjHkFiIZNAHwCZqYeQ2EJpL
82d05AK5lieEltSKite08gFBjG0kCaCH00slCbSChHFyirrCjtTO9ugaV8B0sOdBxPybmKGXYsE1
ce9HbiQb+zJ7lnpj5yePHeiP7u8aNn7HJOs8IJlo0kBiCth2xsUkLRrw5D6OXD1s0Dj1VkC6CuWo
kx9YxiNPAlfE2/TbUFZc6A/PCjNC0N4gHyaCKxEFeGaE0hjWDZ+3idvadEPN1CbaU2ZFjr/xbbDe
2jWKZINZkWoDBJOFR9lGdWKrcS7Cl76Si/qBotz7FsYFjJBuAWFAl7gJnirBGQmCsEmIKnUka/F+
+hBiCCR+Scom0kGXDxllFFm4ZFvXpsi9N6A+/x2mlt4eOM7uS6JEb0n2nAbWJKTjn6rSisoTnnzJ
b6naxeid4t+MZO05dHtWdOTS0OQHMUlxaoabn8xojKlYVmrilkn+pQs5AqPh+f5WuXWUcxPMigUF
MkhNoiWuz+O663aDatFqBS23tB1n42CWQtY6iIoCCOzyG+Wz3YwNig72kG2l42gbCvTDiFjYdC3o
Wxsa46DR7qZQkcKqwlkxfwAySVxtTJqmh9lkSOmhdQWqsQA0sL6T731f8eo6d9G759TaWaieZXB1
9mEM4TQrUXZGVJG+jjdBu/LCuw004d6uLDML5/VDK40oBrqp/vxbyitbR04R2xcP8/s7hM1xTM5k
ZolZvRq0Wlnht7kLXStNsHwdLLQkRC1G3zQQNe3XEvmLIwNJF0AiQIfc9EYXUppGRpNjZPIvrkFl
CyppYvGrRMk7FNcCpAWfLCNE+rcxxlPywFKifazA4MC+F0Unqf2j5ZuqXy11TrN0s1NQCwP7G550
6JqYn2UtKscqbrFeQV+atbBTgz2Cdg2FQy46Ct7zAKwkGo+mQ7jiCZcXEJ3QoHcFeEHUmdSGMWat
kHNl7nrjrgLtY3pJeFLlm6a+aPy58h6GaOUiYPNx055RJOQjoUAnSnits6Ot46LXA7Vwwz/QND5/
cGZ/liWi2BDytMQD1NpRcbPWIusFsfi52WlrXaVf+TrUWxpphUvbP/I3spJmgOYargbG/2HMt2pv
e59itJH1Y3+isXEB9noYfmnoZlb9lSifxf/cTAEz683gN3KhSoXLbXlTAmMPsOy7cDMcDDtOTIg7
hSaUK0hgg8oIrHAUDEe8qdv5m7zaMHob4c2nhXlqj7TwKV9gNaLd6JRuPhLkuMwMAHD+3TiWD9H2
7zYzubNur4mKLIRh2AGobgJfoUyg0fmCgCENQPUsK1zI0CFDitcp9c14cCIRyaFiKniueKtFg+gd
R5EF8TKA/HODPW38AK/ywq2VdxCXmHx/jNDFHqkA1aE3ao2hYsF9KGj7n8hxJxUeFhJUaiMHOKxY
uCkN3NjLNpxXkhxvY/S1/PduGAKwKBaj/xU5GrZRcgRBhRBWYen+RrOGFW+QnCEX/ySuVDCWYrhr
O2zk7KsS8JoR7HRO8tK8jO8ldkt04uzS6g4ygjgEc6jy6JbnDOYfCOM+B7a+TaFi0H74z8aucu4P
fCEIwvegjiyDfwZdM+yZVrMIzist3aqIzDyPzH6tfrVkAQ8fZLzhIiUgqOZ7RiwgOKJIGbRAw1Q4
DID/2pHWrl1r4sINgNqkMeFNdLzmWO4zsJl0QlU2pVvsRLMkkhNveVu2lcNAHnxT3Y528lSYlx78
RJfEXMvtLQ/yP9YZj5wbXF5kYgvrAFrZaVYIZzEI6YrXExaCrtkgmdWSlT6tQN5QuuI+e+HegbEl
HE8iayOY8oM+sQrkv1Y4RRZHNrVjTAztwFIxy1dlYAWrQQ/gxuj3rtKDEQ8rToUtS/z4cuXKxDTq
q3tFARpLh4ZL6RpbcR990pJ4v1TA/SZ6GO+gfvhW+nF/1y/eoNcmmfUaa0EO8xqjCnbKp/SOCX2N
rOojO4Q7CqDRPnrSoZpnWMbLiuHpUcEEKkj/SphJSE1M2ef5WEM/CuvAwPlXMsCQaxPJIs/im42x
yfyjgFeCHq2pby9FKLAJTCV6/FG8ZxuxlawO9BjpZ3fiuBNt55y4FdmvilVMn34ztAlmhvGhD49n
7sEE8sacRPvSlcB8G28TB1wieA17oPmRzAglYekLPaPkb7SKWZ3eGncs/0zA1Qaq0oyC+AaWldNg
VbuBKE/JQT6N5h/Dag/ayhreHEJgxVDKAqppisCQ/5svoVLk4L7J4DLRwJOblRa0W1WhiV3hJWbd
3y4/PAezkTG2mAs38AQjyvy4dFOwXkdf3/R30JmNxTUHagCUK59qlEqKR6iypSCHAFXUb/xNP6ph
3138XU2dxBfXrsq18TPr3FetL5Q6vkmV3gffEkD+LTxzwa9yDEwerNO7Lt5EmgXiE45uxt7UhJU7
iwXCQJXregWQvJuvAHp1BiCy8QVN/9fbet7flJpZeRolAIRHR9Fe8/FVKA37/mLc7O8p66LgJCHP
hFomu+5SwTdhp7atq/epXaiPnbAX0XaVDGAJ8b/u27qZ40kjdCK/gJOAYhTL4RJqUluWqlq5ZZq8
F7HvZOgEq9v29b6Zyc3NthfMTC3OwOihDIYM9nwis0HplWSEmZr6di49h0qx6XOUxNa02JfGc22I
8bdxjalNWxjqFfElygtTTw0gOfOVaVsYD+7HKTkGuARy1MyzXZPrQkmrEOMp3GIIiB5ctMLJjbUS
88JWwEZAnIEgF+lj1osLoRxHck8rl77KCZHN6lzKdms491dnYdJmVpjDX6iglM/lsXI1PgPO7Rza
I3LG923cniW0byPoBW8s+lmRBJviqivf2URJIUGFrnYFlQOlQFdKIFUUqg5dhoWVR4pqxrUXm0UX
l6Yh+iUZai62uyZeqwIvzSkaqFEvgaoIKDkYt8KnXdUXEKd3ea0jCSSE+fAzljPT00JLBtn2/XHf
elaMG5cVoKkqGu0U9m0RZVEvJrpfuWPxa/Q/81JEjduSRBTaUIOW+nzLFeckDy5DAbG4vvE3TWpB
Ejvgt4rYmahFqFqL1i6SdCdj0Mq177sJFH6+D+lJdFmhyMRu5biKu4zv9dJtK2PbZJmpfgZoYpOk
38IepATxS6GRQNpy/D6JQ0eXdsVwrANtA0IvKh/RahUkr/enTL51Fgq40URBBtoVXZHMTmnbMW4G
XUOMS8u30gjNBpiw+yYWdrwGLZmpViKBB4UtkQOcHYCnuWzcQoCce7gffJXE6oqTWNhoIFsBj7cs
QVP15vCGba2VY1w3bh7vhfFvaRhWBFYeMRjBlZqsZGcXPNLMGHOGk9wX1EytGlep0APYnoLisyu+
wzV8zfQzjCPHmuBamiRc0TTN3IiosAxdFeStqzYfnBQT3aiA9RfBTXcU+YuCUsz9hbp9buExAJZw
ZPYAswZ1DXNapd4vQJjUty74CaQmQv3BTy2lfm8adEoYbr0DLjDUbPqZv/CHeJe/GN3FAJ2Lo7vq
oV6jH73dN+i9AvUCaNklQQeSf+7EkjShXCKHrZtm50b91tOHSMtXTuSSDaQXAX/9gf6y1ICBnCdc
KmWtW0UodvinLEeeqftv884YwpTvwCKiTIfU6XwgRcarddQWrTs6Dd4HGfFle5LAW3su3+6XuZ1p
sFdeX9AFpZYb2NEpsme8rUebKN10I9GrlSN96zUmSzjTeJsDhvKzka4sQWxFLlAsat1WUgOzEYaT
mOVr3nxhOEhlg/lDBmPLJNUwH05d+v4oCkrnQiIgNpFqJvJKmnfaz/MDBp6HKwus81NLIwrApuUC
4uKUJrqEdrrzuJYvZ4VdkMGW0bo5MQGjvwPXEnOsQs3IK3SIdsB1p0doT/eI4JudUZUmOFbS4HFs
i3c05u9o7e2T0aYeRJllp1Zls5Vs/yUo7B5d1ckxz0ypfM5DCGCOiWPkIE56uu8BFtYVX6ohQEVr
EcJhxuPotBXwOClBz62D4qVJutDuavp93wjLL/P/5uM/VpiFLaC+VRW07tx0PLbQ+ZXNBJj/Uf4T
nGUIXSonv89KYuTngc9ei79q4ESj7YvJ9v53LAwWEGCc+6ngjeZW5jO6XPUKPaupG4kqaJhaoqwM
9CfcYPYXLMCnIqLkZQTl8x3cZVLPF2lHkZDI4EHf46fopX0dHpozyFI2qpUQ/xyeQf4QjHa9E8nX
morLgnsDET6CWXQuQ8mFdW9QVupjDupFLogAiZoGppAfkrqx7k/k7XUo43LHqwMEHrh6WV4/NcnT
fBw86grZsFUj1Cx6dOhmb+JaQu62WIEUIKg00ImNbgnkHaclvfI7fZOpfFNXo0vN0Rp20qF49m1x
N5i9ldn0QEl49s2/0Watj3VpHq/tTv9/ZTdMwzbjuXJ0363z2st72mbsJrn+7Wl2r35bFqNGjCr8
tkHkzUd3aEhCFPMxdtZQpwvR8Xz2phjqyhKtNA6NlbBEzY8UNPn5Ud/Ju2w7bur32vpTb+mGc1QX
WWlo8FSWZ68pdiwcCITlIA1EtQH0G3Aw8y8Y9VHLyj4X3YH2sZlNBILcG4gYifwNpc60NVG8NDUP
Mk5Pufha1U5egfs+608hAPgQNyeFOm67/GGktqivhAK31w0wWDzcAaoTeGayKKwqSAH+9QXZHblk
NPNRkK1RVINtMhTQLZBT1eFUHnR5kaRu7p+fZcuIkTU83NFPx6yLpufI0CJ56VbAmPTAXmR6iv6L
jb/L6/dQX2MkvfV7ALhM0hjA+iD2Z70SCHMibowi2Q0r9ahwhdNw4UrEsxBJTpSaSKchIAcLqcQM
SaBaipqiIbtNYBdnUDRozW7Uib5JvxM3fShAAju1LvYPVWpJstOAQFI4C+g3EMxuNZN465/mH8Ps
ushDi3Ts6bJLH/nSRHslOvrQqeSHZjjsasgyOmn5Mr4OQDo1W2j/tLv763ubmAanE2BVqELxGg85
T8Zt5XrZUxAfyODn5AD4NCXhMTx4WnYpQFustvskOIrtPtb3ikC0UTf1xImUj6h9WtMTva1U/XwJ
rl7oxCNdzWaNOaXUSnWMFBc9uglQ30RunmL/xJnhWQlPqWK33CYtj+VB3Ad7NC08qqdqnzyN3xC/
E4n4JmhbQK+MrQTeRJyRlYvkNh776QlEERxE5xIU9+buIa5qMQdXkuLS5rOFGHFjPKbS379y99PI
mhdvK+uydBKQJ/m3PeZ+5mQ4IzWFvaHbaPv+wTX2Hrn8cZ+/VgYmTZHk3MljZKqCIeGKRJmAiTX8
NOnFLI4VVzr1CUHPdnMeRsd/Cu1YmVqRkw0UZPvhCfg+KCD4h/LVEBzx2P0af2vdkXNAQCaCpkp7
VNRtxg1m4Y9gsOI2oVytuMHbq27+pdNIri6JJq6aTlNTBSCZDj2hPRlH8FufV2b+9tKDFdSeUMCA
m4Dkw9yKGAiDr9W94nrUjCv0y8h4RTyFIjoRg4pM+s1yQwzIwK5FRLctAjgBCmJcHbw6MirsjGVD
qXOacp3ihuUn2tI9KxOsDGqaKZHotglPFKDwln8aw5UhL87rlV3GByjUE1qlbhR4vtcqfMmw4sU/
WruJZQPDm4JOJnyvmp6jcT4qbhs27qjF205vNpIyrLz+Jud9s5mvzDCbGcXCQIV2nOIqibJR+kQ1
NVp8VkjKJkaX2mHSFitB0sINOV1UyJlj7UA7wcRfQlp6CTBCipsUv+LqEDZgK1WeKtwrPRdug4Gz
7+/PpRFC91NEHhH5EEFhYrJcjTVp9FXF7YeMyP6bIvabyHvOclDzVunK4Ja80AS4RQoOwTOkd+Zn
IQ2rIYRoAZQ6kAGH9Kyh2XmWaSsuaCH6A6h1ImPHDQSqfFaQLWg5pc1AzO2qSYgIAyo48VOavMrg
YOBlW8VGGWyDJ4Pdd3amjSg4xZlTGrsGAoGhY0i/QG9BGh609yl0UFe21GLAoKIHeUKvTd00zCQo
bTi2Inr7XZBL7MEATrw0tUAM3KNBI1ChZhzgYehxpueBPnn8k6DHrq034FGTpBff2BYKVN8n5uOI
dC1E/NZSY7dFergNFe3dqEKAfAO8EvNFqujYSD1UMVyBVkSRTLEmfVVvPastyB/PAjS6VZ7Cc8/p
FuUvoML4BxvyyjwzPYOMhB22O4LTIS1JE9DehqJDadU+Gsgwm8BGGFRaOQVLGxPIc5BRagDPABc9
HzNfNFqvUVxanljXGyS4IkumRuKsDG36dtadQDUC9zBekaD1YtyJVkiqFvcSYsUXRPi2LZMnw3x4
8onz2yDO5yYkR97c4Z+ay1mmbT/s3+xv8ufhz+W5PZiUfAVkv322Nw+/ttvH7fb95e/j82tOrIPl
u++HvWceHtcgU0v+4fqTmUuy0PuuqSl2azNC2xsUe/TQa6XTCScBcI3783OLpMDWuzbG3Fhe6o+1
TmXZlQCxL6o9AI+idpEzR/jgSgc0zaAu2OsPUXHw9LX6/7St760Nc2uhsiPVUYa1kZJfMpKXfWW1
a1EfK8aNfNB8gMzZ8j2+KJpBk93De04GByB4wuN9nxNxk+yg9UNEGw3oYKvSzLNPRGgmPOB5rFmK
tfZEXgpAwfWBTT9lwiX2lMfgZZaSGPeMT3/nw7ab7mmfNOMprA88RApAEnp/cZeOGGoiIkpVYGFA
Y9/8iJWNXnJgWFbd0uOJghaqYKVH9+dtwa4gkrTwXVCCQMzPTC4QBRlgXInqOrsdZ+5eRvKtWjL5
1GzN/Pas73NolpZK7Knh+3mr7ZL310nmmD59rTXCLZ3z6y9hfJhOB1kcu2msyoG6ngTCsfA3gBAr
F93PIt0b8XR4ryLYWvUDmmkYcUroPiXv7wb5OH3UaLGvHt4/nJedbn2n6LL3LMM8f/bvEAGCjCYS
zIMpOn8gBGnGzuMht9vDa2sqK1+3dKAgBQCVwon6G4nW+ceNZaBn0J1Q3c6TSEv3nbTN025lVy3O
9JURZgY4panQEV6r7gBfoQNhKeikDYmW//kHu/fKDnNB1BqyxU2DwbQ+SK9arUajSBnTlfhoecq0
qTEHBCBI0synjK/0zBi7QXUlRcRD4aGjW0FaSxIsRZhQEUKlATESWPoZj96neecHWaa6VAdk8hU9
CcVFAxEfj+RE/nF/2haX58oW49BF3lPkKkpV1zcO4ycfWUVZmUK9FjQvOTMQZP6UnHF7K8zJF7q2
r1SILbtFQfpI2tU1D5rf0hqGRwRTA4qJhvF0f2QL9yLWCc9bXOMG8AfM7tYLaF4UiaS6hgKmSF0I
SrsJhc1YQAUCWSKzHMMViwsOVEPsDKjrRCgEPPF8cxhU1lKfg1ORKuFNiJDh6eqX+4NaWK6ZCSZL
oIW5mPEt/IkQy0QCrFdG2mR00nSN5nNho4NAV8AjALT7gNoxGz0ZQ7+JBRgqyy8gQwJ0y9NhpZdw
zQazKcaG13ytgo0mhsrhqdW2wrACh16cLyQzZSifYFFZ9LGh0i5pKLb3kIDwvhvpi6riiS9zdUJi
tHHcX52lLYdmLwD3QODE4+kw3wCin6V5Pfaqy4l5YHdBLhFhBEMwBGjROpWGwabNg5UD/MNqz1wx
E5O5BtZc9EpiueZG28ILWiHlMUQnJUeNaOQ12rxWVm9PJC4hKc1JwV6zN0/n86+zbj0RCo3mBwiN
WiY0H8j2L/jdyT+YiKtvYiYi5QAqBNcDdo/RvDThxAKot5lVohAjT8xxSiGvWFzaS9ezIM5nIarA
ZI9uONXV0ZhZPUXiLglXKrSLJuBOQNCFc4E1npvosyFVOdTUXXk89eAnRRsVRHHvT9ySCwHA7N82
GKdl+HXFhY0MPzn2n4PQfHJ5bd838cPQe7NhrmwwN3Ij8VWLTD5aKvZ0/1rbeFObDfYOXtP4E5Pq
/aCb7f5dIpWDIPjlOze5aWPF2FpoXsjBDbV7wvHZqWgImthwIU1oegEB0yY0leNd9KoihnnrzNoh
PNkq1uM/2V6qhIQI6CcARmFPdVfLdKC5hsVWfNmBIrm68dP8vaDqTmzF9KSiZ8pamTUsLjtpyJnq
E1oK5VmZmTTE6bHQa4nmKhpUGXZ4AeVRZIpQPbpvZ2mTIa8EoZOpr19jCyIpbWlfCaGGMAYtDHwm
5VbSofre13q/cmSWvNV/TKFYOt/PSaZUpaJw2M919RzJ3as8iG9aKDRE9aliBu3QOfcH95PXuZlF
MJpNCK+fnOfcpJ/osBmmmvveWBOQGr4K6RwrMSO8s9DtZSbg4uVI5zSWbvfmu2gLBCnpLYoB979k
cZo1lIPQGwlOc7axKQNv6ZDIleYa3J5TH3n+20Dsc9/G4vwClgL9ajApAmw7HyynxQqFOBr4bwOQ
KqMGdq4hMNUqCnLK0nmMNvfNLQ5Jn4AdEoTYkHGdmwO4YBRDr9FcOY2Ign60XP/TjJf7RsSlCxVV
U+TJ0QgDgCPj2TUayBxoszS38igJ+kPfoMFzK9C/Q3PmE9CYOoaO5kj+XKrI0MmbsgWf1iEbIWex
DbmnoYsJ6hyglYYWjdcf/QDkSYlVt2d+DXp825UAWlpAdBHcTmJLN1wu/dBUddVQzfWCFFBxyQma
Q4+Hnr8TG0sRTBXtGWYtGv9gHUBHinLChAFU2Oxh1Us6WDskzRV6KHZqWvPIcVm68ZBsXKls/lQm
2ON0bWragVevywqyCjUXwRTIwUFyOzgKiuXUzAnSFWhRAorsKdsN1sToVpITwgBwtJr+Q2eP6F1M
yNnffPs2eQgxCyQwzGD/+Niaxj+I8jTAPoDoBPYImqzzj0QCPVMSMIi44ai+IAh6USutNL1B5FfO
G0vKPOVuEAZNgCE8Z1F0YGKAYEyKhKYGfDRuqmQXk84SHGrX5IQy1lawTiH57shnQh7yXUF0ApII
VH0FG76OYOD3T8rP++Jmca6+hj2PZVYEhY+vSVRKIBpnvNP8i+s3SrPxsoOaulFQm5KKnJ2B/pwP
TgD8PodK747mttyLZjcODkiWiFAClv1/pF3ZbuPIsvwiAtyX1yIpardlm7LsF8J2d3Pfd379jfLg
zEhlQsTMHQP90MZ0srasrMzICG5nSBvglq1C3YHyX4ogG4zndGw2TUwk0H4E25Rq/sYPdbuqOQhS
4PVrqjrhj6GKChakAnoV8gD+RinAzLtEwzsXtlzPPP391UbkQMI9TIMGr9Ch2TAEr9ASUGDO76BU
jHo1fdMhP3troY7jAmfch9Dj8NhMIknCF10CuXW7cEXNZWzQLwbZdwoeAgCDOVMoWvhhkGHZKpyb
nFzAyWRBDw60iBLBrQRaDNAjrlQTm+nJ2/v27y+dfH3JRCUlDlZjm/wXDX9Gotun2EImgliRuVRA
mckQaECt4OpC+RASUcxLsyvFRpOCSD9K/gc/fmSUItr/KLMPQ4Ecgp7a9/fyTzIOerKu7DFXWVQO
pQTlIMy+/sn7B09alckarGpHLcCtXZSEL820J3JiGbsw6k1jWHnZBhJSRB1PjRiDh2YwE8GWRgkb
cIe3uekha5o+16WVCG+jYE6eDyEiUpRPSXfWu2doWShTvI6hy3d/LLPXAp032sQBTAgL5RzaPvdL
JdWPyUYf3jxw6gUoNm3kdRfvJvk4LNRa51LmYG7+xx7rlbRYNYIS9rqmMac8fVWMV54KOz8o4Nc0
ToUOTw1yhCm01fgE+kJPWSIiYRlevz3j9TewvigAUQHtRjgO3gMfmF72rIkAqFUEhBCG4aD7Q5RP
iGBMSVtNqRn0g63xH3xYPVXBugg8Iix27dItw7pH1G1BjYRyEYDI9MBfuYyGD/gqjLGleqz/USqR
Acq/isJU1W3ir8slgbGZNhRaZ0cJFdG7RrOdt/bKusi43C/0Y6qgLdJWHhVgz47+8FaaDfTzJvB/
5Jv7W22ukHhtk62BI8teeKqfY9qBgAaFzyowhzVng7yHPOrkFYoMBHRoFmRSj2jEttKFQuZP4hYc
26sxs/mIUS3roKb2IYfT1OquKyDcmHYm2tjU2gnG2mzqB6hrpdlOFq06X2oMpb7y5xr/PeffSJSr
NW4HP2qUHvZLo9hK3EWXTI3f8BL6J4Ng4VzP7idEvjLICiBNw6I4ID+jjLpX4VhDfxXsUZDxtBJE
pJG249RHEbJeYC2/v77zruTKJnPtJVIhVRKAu0dJsmWn11JTw+SiEAzkA1Gb18IVvD/3bc5F+ai9
43kIRiH0RTAnWVeiUuL0Xj+GCm812YUHGiePX+4bmV035GqhIgL2SoAcbs/KWLWCnFfgF4+i1AzF
tQeVPM2zG7k2OX+hf+X75fxjk2CPAP6MDB1evbfGVK4DXr2GI0D3txVtog1vohORTMQnMqpEPnkx
cA8HYIFCFW6yOPKJKtha3T/m+956oxgpj6SbvduTX4mZIZQDOQqqKOLK/XV/VmZ3GN5ySDxgYn68
lwNOFeushyNXguyoe9jBY7yD+BReIat4HN7jqiR+drlvdO6mR0WS6j1R4DQbjvBC3qIeDqN6LZEM
clvdPnVaA9RrOWISYeF5N7u7rqwxa1E2VRyVCja0CpdYiJ+y+GvEa+3+kGbfkIgn0N4I2QTsY2YP
j0YaZyIXwPVz57StSaJ+dvWm7V98/5I066QhLYB9fIjb6BBlx1RYD4oG8o8cWJDPyDiMlCigBQ3V
WNiVVLw2fuNUoVPoTtGv73/rzElAhADWHwXRINjpmRxJLEtT0I+Yfh+CvOrwJntP6Bwkcf9YRUuE
VzO9CIDjAU4OcB5V12JfSrGhjbmRUBeGQB9xSbkOAmfS1mMlk2gIgFEmUxNbMZJ0HRkm/KUISuAX
pV84/rN+jWIDwVkmIMnGilb6wtSUBdfpR8G3A8XOcyd9aitoyCJWAjRaeAId/P15ntvm1xaZaEBL
ZT+KAurWQrzV/Yl78zNwsHsNery+qri/9AhJ/n8mmUC/9fI2SkaYHOPYnmTE9c3LkDzk6FL2k96W
OWXB0y2NkTlcKYY31d1ADW69bVqH+9j7VfpPWqhaWdgt7Nw5b4WKG55LwA5QSs9bt6q0olRXyOAc
UxXJj2on6OueIypQjCDQ1S8tt7CCs7k9dGBTFjXatPcdB19d9n3VZ0BPAKcmAiKjbwe8mvx18Sit
wBxI3mUbihJbWpMQyAvUmcyOvNTmpOHpa2fJwtLS3cJcKZCTBUcEwJzocmKVGgS/GyHjjPwwNrKt
+Z9iUa8bTSd5v8TNNOcfri0xa5pwRQKuDVhKvPeGrwh9Cwl6C5UCZMe4hSWdHZYM/Ux07+HyZ2cY
Ks1+GXWBdkTxCRFUtJJFn9Rqbgr8Um74G+j0Ywq/WzSAP0FJk94UV6sZF93kl2WoUfRJGG3QCDBp
GzX/mqyOe4sHOw4KK3ZbjjSfo7AP69EEDwTgMO1GGl5G1RHjpYrknFfS0burqsglwSmz2KwyNqqM
S5E8TvsURU+oEz/Juh2o7wWXbrT8UfLzsyS93vcSswt8ZZR5vcWoLajQ49WOHXwuN/wGctFq8t8t
+kRQv1y4GemZ/DHpuBBRcMWNj8zx7aTznKRmYQtjfAj5pyQBgpBLyiXOj9ltdGWFdXxTmPDdVCAh
J2zHFJU4VIM6dMH3MQnHJcDE3LsLvDC418CzBRpMNi3dSyADxNWNNNil4a3PCcJcHkh3or3+5J+T
BYTR7NAwdTgjeHFDE+B2AiehjJIsqpHWj970Bk5c/qzrV5FbArXMLZSKiAzAGdoL/SNA1sJE6tJR
Ow76Szgd9ebXv991FGH7HQ/r0Em+HUeldV6D7gjtCC5mopRvA0ggjOxcyj7plY/7tqiLYjcd+mzo
dKEV50dLfCn1URShzQ0dofYkViQXn5MJNZhTjfT1kmeeS68BOvq3NZYTFfWQRAR+Wjtmtb6R8gOf
g1kqequ4jZB9BCDV8sxKgWcLkl2UBFZRCeD4mbZDUtmGiPgnfh3q3uTrjR6ctQEyg8aD15+C3O48
kwPb/YAkd7iLy63Ab2gb8FRvwTuxAde53uHgPqFFGOwgJOPQOZLtQWLdjoRLnzQITotLqsczV/DN
WJmcJaifvRDkF9qxFoOnvnF0lTMBiUcn1Q4tP/2mEZZKTnP7UsdJowwlgG+wJb0e0aMUo2p6TLXI
jDL+oHPF5v52mTtiEG5AwxxONRIpdNBXF4Phte0ImkrtCOFBmXSJaJiaBCIAPkVGqfB9beHSk+hr
4Mf+hMgj6q7ohtNZNJTGB3HaNp52PFwUYgHrAijmmWb4L++Hz8j6zJGcveBPn6AkbdK8vowfR03M
zr0/9JmWTwTo6JnCYwyFZ/B63449AC211Iv4FHmwpZakmpWquzhYq+2Gn6DKF5v9sanB9L3lAXab
ArxbVojdwZLYLNF3sN1TgLOgtIgJQS4ArSNYkNtvSVBGzYfGm1zlATKtUAfUt+BITp6TfbeeLlzp
1GcU4ixhl+omEE+HSHYGxGQK8XxHr7coG+iFfQ5WSIdFp3Zh0Rif8tfHQToQHZZQvRdYJJSfD7yW
hB3veqVamX1XokFLiJEXLwKQwQ5eQeKp5XFauXIh9GPX6Ns0ujKQucfLBYrjjOs0phI9mkLPu0FE
xNOkPw0obn2Mn9q2ih00MoVQ0PszoOHFlMAWcAxfgn+JE/nrCwAIgGIZZe1nRdZlcD7HcajxbqIk
vTXhniBiKWhm4XXBwmFkk8vftiSoNFJWSdqNTB3C1WnklbINIKnCu8iNvJfk/dLa7/UFQk2Fc3/v
s8DoH5aYgLBuKRE1n/IuLYgoAIPkKIl0VmsPlr9WHTQMmzylRbRWYUe2GXlUoMVJ2pfR+nP/S2ZX
+HrMzCkMEy1TGwVfAnAK/YiDQDbOI5lMyFRtI6SAltKojB//MXQmYCoav2wy6S+DDZ41VtcRqzTp
+DrbN010fC/F32yPxw+b9IRdLWxU+6IE0mbe3R1Wn5/G0dn6FuTAntdLg2Pc6w9DjD8Pe61th5Ia
6lbWtCtW8sZMre5gnRaWjbmbvg1BQR7YAfzBKyrjsJQoLfQObElQmUO363tQ2dXr9EQTpR5B50TQ
Wr+i3/dtzrkhoE0Qn4m49PA4vZ3EJPJysaoH3l0pnCk8QSV9exKXiitLRpiVUsUOpzCBEWhIkGFv
4FSYoFk0rPtjYRt3v+fvejDMQiUaVw/QkuDdUl7lr2iB2OjnyDgFDyVkYO1kl0NKOzSTyG7wKNLI
EnMSW0z4yz4awmVcfwaQUIwD6HOjktKxF1zURRsPcn2klMmYrPTL0TXjJbW0ud2iQ2sHzAo0Mczi
T9Wy1PXek0eXywUaMAHhuLo/od/9xVeBxfeArk0wA8KrPVUmEEq607MXk3P88b4C2mhT7ToyPVHm
A+MgtyQjRxu9PLxPfi3YpzfRPfuMH8tjMCBoEYaouwooXYn1/hLauaNboRP3WxWW4VzWHHyLZyu/
lrppliaYORu8MPQp4FijWyTDUVfzdUsxsfeHSEdwb4TM0agLHMu+0kZX9KG83Ng8v9ELFNq88uU/
GEJyANQphkbzXbcHXakCRZ6kaHKFwAXnh9H8ySd0I23uW2E7p793DFJqkIwF5Rb0cZgVC5NwSHPd
G92zRHAPCJfRvFQX6/KAnNYASm7BJ0/9W4i+MPRwoDywe3brR3PJZdN9yc7q9VcwK1fG4DOoIm4E
8+ApUA6cuuuX0rFzC3dtglm4BJz6ZZph4WQewpwaKJz6kVTtfhIl8/6csvmBv+YU6HyIBYDBGd32
t0vXhJKYD1k4udFGuaRrYVc1JPpMNymI7wAt/bxvbjZsRtn/f+ZYZT2lBK99HGPyOkDxzN1hCABE
XGXWJjcdzdzbvWW7b97D6xcCNtv+eD615N9S9LJD1ph3YZ+GfipPweSK46EEF2FQnHjdguAR6VuB
KPVH2NpcHC7NNN0XP/YNii7fTJzwqoy/k6cuRtUhn9ywgZ+JjF0XuTiRWuj24FIzlMOQvXf6Sxl/
imieKYPwzwABVMP7HaLNUzD+3F8JNp331yzQVwzeqiJagZnDVKVTBj6sbHJ9f8UBRThZAqhB8XwT
FEsvnfvWZjY0Soy4t6BnjYKGwQQfmSF4XOYlvJuperpCBfWsoJEYrRSRFfHjEtPkjG8FroH25gJ1
boDd8nZPoyisd2VXT5ClV0ora0LfDmvj7f6Q5mJ/cHgg0450r6ygCshYaVo94gNxchMuIWlaQQ35
KLSYvsYG6+eLAsxlA+ICXW3sxK/M0qisXNct1VikQpqdXRrY4aIGAxub1EHyyI9jQZ/c9Kie/dIU
Vu1Wq3Y5uLI2kEg4Io0JTNA+rqhMwv1Z+E61MbtaFShLjgy4FlgdmQqdliSJCtlw3u38j0F8zpNX
4OdxAyBD/JGGjTP1j0Edb4NYfga77ibiPKfUM6JdWoXUaYN+8nXpgdz4owxyS/H/KNNE+IW0JAsE
oXsdASjV9AYdAnhQGSc3TWoixvIwufLhcIGC4TvEjMnwBZQUvByi4LyysqNvisR89q3T+f4UzZ20
a+vfv796S4w+JKbrbJzcod6CxwWlVO2V51aDdAprgE+qpf41ltfie7hwMN+ydbRHnTnaWQ7hpk5Q
J9cbyIhM1OAbtheCNzQ+8sgsysEBWf4t/5KKtigttbHOPZ2oTDdgoOhlBRyEsR6pfNgGDTe57ba2
L8PKykcn4Wxw9pnPVtcvCgLOru61QeZCnsZsGtCJwLtDqZBCAjyhN/MOriy2hs82BudhYlYZ9B27
L993CkiKCA+cZKl4OatOL6N2bRstkQfD9IMFpz/j82lSF+VrQHAhW874fDXPuIZLG3yaQN6hCap+
1PECvnfWBK1WA4gIvDXb2lc1XmRUHQ5gSjig2NaGO5wT9/4Wnss+UGjP30aYNY2ToG1UEUYUUlki
ZUfcpg6ubNW0VtOq2GcbZb/qVRShLGyoxoELKJ+DLb/LDuFqKbs1v78NygQJwQlabmA8r1B0oq8V
vOtr8lfUQpmq3lR9bHPJH9kDp+Iq4n63IdSWgMJdatqde4eBzgoANsS7VGGAWVItz4ZImkre7dES
OrQXICVa3uTBY5ts22EiSDpBh0hY5aCb5Ypz8m/Fgb5PN2hKwUmC1gYAZJnt3iZTqmcB1sKLnlv1
UhQn1WnPum8GEI9/kZ+lAXhn2t9ZO3VA0InTtA8S8P73twR1mazfV3Clg6sdbhXwjNs1gMct1DBR
eVdUiYR2g3NlWOGmDiy5sqpxoXRP5/SnMWQygVWURdD13BrT9HqS+8QXXAHdfCHOkYSqWb2QiqF7
+J4R5pIYy1Icog5GjNoZ1HMEgl3c693l/rzN3gZwB/8bC3thxl1ZizLHYf+MmqkZb013TqNdEJx0
5ZAMdocYbKkvcnb6aIwngUgLpQNmZPmgCeCxCwRXEm3j2Pmb+0Nii0rfOxIYnf/9++yQmrjshpbP
RVeCAPlIal4O0dKjFeLK59UkA5nulI0ki7LpQ+ir9JmjsgvE7/wMOoBIQgxENjrcTLIfhsaqH4vE
jhQPHGy9gcyOnbWxsR+kvMYNFgmIjb2mxVt5EvBKJLxeZhIpvGYK7LTn4l9DmrTvgaHi8A/VhBsB
yUpUPfU+6SQzmxpDNDN/jKHBVvdC5oBUtm/MAu9XoNs45FjMrEiVB7QOp42dSol8zoVMl8EMzktA
eSthkzsyP3YHvVdl1L+UkrtUfTUMq/uTOr9PriaVcXJ1l6dG2mLRrKZGZktbp06KhOeEvm2SOfeN
zeVikL/+ZwWZ08z30lhyXSS41V6wVrXZWQm0rsK1/nslms3D9CSS5jhCgYa3gl37EoGBduELaJz4
4/RdfQHzQmh5eVSVku5R/lHnbI4nXf2gSPsysYvp0eftoVjrmW4l1YovL6AftTo1s2TvNIIVsgFN
kf5oJEuNjtSv3Pso+tC4ityCXBHLXIVLSGobnodH1473KgIYdn/wc1f49ewzV8pYN1MBkTHB9SFo
L+019C4bjoQkZlovHNXZcB0adjJiM/Tq/HiIGZPaZYmAhVYI5MQgYyztwnO3aZ0UHhWQtz2/l9cB
EdfJNjr1n4WZlLSYsZhfp7v358z+8x3MzMZFkOW8BwBlirLwY1NYw07fZxOxTb16vT+7swEp5PRQ
pUHWCO0rjC0+gHLNmGeCy482OlWTtdChHGYZJ/+y9b7qh2Iy0+eFJZ2NUa6NMmvqTWU6jmouuMEG
YRna71Q6xRUAQ5b+0LkVCNKWiKlmLzCIfIHFGBoLCMBvd6voB56iN4WAhKq4zTOrrW1xCeY9eyKu
bDDBh+8XdVoIsMFJJn9SM5vP3BzvWjKOC3Ht7KUF6W1cV3iw/dDexpplSo0CuKsnjpd8KuqOzxfC
Cnrv/diE3y1NaEQFqomZsCafegjNKIKb53aZEFQsI39fqIR/VIZNqCycvSVrzNSNgd8mUg5rlecM
GhEfPJphixvzeYntY9afXI2LLuKV2+KBUvXFDpbA69kgBg4ey8juus9oqQo+txsoXBnxMAUeso3g
YjX6QYO4yQ3/xCDlUqH7K0RvOT8QQf0v9+G1LWZQOZKufdZWojs98IgmIBjCCV8S2KWN3MzBTFos
JezmNuC1QbqeV7OotqGijQYMxnJHIsjtKpfk933XNLclrkyw2VB9gtS75MFEa8qpPe3fu1121gVr
iflp1htdG2KCiaIfulHxYUgppw3n62YwnT2xJ9XHhDUr/eMgP7fPJTTnh1Bd2Pezkcy1cSa40Ifc
75I8E93A2E4g2USEmGGDkOyUmWGxcKYXh8oEEp4x1HUnYqh1BWp9aJZv/OKRq7fFPsyfJh59cM0q
bNd1Yd9fy9lrRtUQWH5rTcvfMdbVfpFruUzFpBZB429ONL2DzgTLl9dV8TC8JCsFrcCNb+uFlaC6
tJp6a8E+vcZYbwbhWADl0ZcoAaN5u1/FOuc8nFFk4hqzap6zwhyhFq7YUr4VIodX97W8GWTLeDTC
hZfTXGFGvTbNHBVOHKumwYvVVb4gy6ispg2OZ7Xn0C+SrFZgasxM9P8UprfRTvI6D0iyFXciT0T8
cA7nyPvJbMG25dyfkrkL8Z/P+gHHipQ67VH34F2UpAgy+6elPtC586upoHrUZDAqAHFyO+U+VxaD
11eC2yO16hSB1RcgrTX9F2RdFwLk2byDDuCTQdMwYJxhlnfMlSbx5QGxqCV8etaxMbcoTp4801vI
Wc0NCpcHCr/AVoI3gTlAw1glsd8LggtQUx93a8/IrUGswQUaWxV6bMLmMSmUBaOz2XSg5MG1R1Ft
6Jq7ncrC0/huLHS8vtcpoFtHA43jj8oZvUWPdvy8y3dLsf1c5UtFfQBatyioo5jIWOwkCXxEsSG4
MdlV+0PvJOAXXJm+JT/d34azngGVbgVaTxR7yaboyqGKg6D0BDcc33vuN6dtev+XCgkdu3AqsJgE
Fs/bVWWGb1G/KwVy3/zsel5ZZ8bJyfVoeDm1ru5aPF4/Sv811jeV/6AgLbyEoZ57YWgCWN4RuuEV
Dy6u24Ucwhq/GkPRHZ14MsWxQMN2OV2kzBa8ltQxEkV2dcjidfpVl/aznNg5MmZ5sVY2AmcN/p8M
MiDm9HZ/EmacI9BgwEHDP0KBQ2YuwHpCW2quC6Nr4BU/lWA9SZYq+nMn9MYGc8+1Y9qpYgYbXC2v
ei5dyZy8V2u3b9dDdYj8w8BZAVSiirxf5eWDUP2/v4A5ulk1ihDxAqQiH1Hx6pxqwku9lu0B0ZnA
7RrP30H/jdC+nrofVrKRbsp6gaZpdqbBFAvZcg0qBmzxAUzb9dAO/OiOUvc+eJrJRdHCYop0HMxV
pyMF+7cNJpTWtbyAxBdmenRGJ9oHm2BT2+8g2MCP05DhCdmljfygkrftM7RcrPt7aa7gAPO0MYt6
SJzr2y0etYowJAOwG5fD+yeIXkwOEi7NOjYdYEZc3LukJ/U6cE76gpecudCuDbOFvrEBBAj0d6Pb
QqdDPWrtR59dEnXh5bVkhTkrej7lfVdhFzVpmJpG2T7Wqb6eIuTc+JZb/afJNCCKAO0oOGLm1BTB
/yazhe7p4fCQrWoHjBvkiWA230BWuSlXz6dfS0XTuW2K5iwA3tClRekCmTUceLADKSjKCeo29p9E
0NPdHxhLDEezongT/W2BDe4FaYgqZLVQlSX9aOoH1aEdtA8v2Jxoiz4bB+MwmA35Ss0B+xY83JZo
D5vAfEFd5fcr4baNo5igySESyHNIv5TA/876sofo+vuYZeaSRvGzEN8HHCfyi8j6QWpilTv5wXv0
Nqnp2Ec3suNV5aSrxEb+1uwJt4LQ/SI0kVq69yXMFkj13gCiZppcQFllE/pW7xkEacAPEP2XzXY9
ZsZBqlol1KWBQjDl5KnppGPI+iawOgK815uPIuUzosR+lznJwtll2Xd/7Ae6I6/eB6ASNlJD/bb9
DupdPLsAng02KaG0xlh0kBJ8tavC7tBe/Xv/SrkJnpHqNZODb9W7RQDa7HWFCg7IwFC5R58e8z2y
XEuSF0wj5qJ6yeN1ftKtvjrK0nMqCBbQGa1OQOCqbe6fi7nnIPig/rFL391X85CpSqs3CeyKDvjK
L/VvzyBmuloveOlFO9TNXdnpwh4ihjHsgAhrxW8t0HpAHp78WhjOnLfUVAHNuihE4t3FDAfcvaFY
qj0PM8rXw8NL6YCfHGRm0zlHkwlZe8eF19Zc4Iqe9n8sMgObfBRihB4Wy+IxUxrgQM0+QTpxo1jd
PjgYIGlfAqTNTiYiOnQ6oAsbGB7mxuV4WS3lASjbQ2ch9fcexpAkMlQwHpn60kN6phSA8f1ji3np
hMgL62IM6nz0eBwuvW7lpjYdLFvpFix9E3CwjgcMHSgp4hSAVJBxB3owekbZC4Dv86BcdEptb+AU
Ctt045AnHxwIq3pl/skOug9VltNOejnLx7Nh5TVc4dKq0uP281uQh0STjQZUEBM3R/U0ZYKMUR+i
i3/STGFrNk6AHfQHh39h00ozGUJQk/xjjPH9YFL0er+iy7mbVp/vq/fW6R19u8LWfQLjPvR5d48v
v+1X+6M0XytncBNzndiG5T8vvzdZdpxvx4hvQS8TXn+Ug+L2oPaDHicGh1pA08nZboxTqzISHWs+
qXaNpo2tIraBZUxD/sBzPi4rb9R2cabm51DN+I2C0pwT8RN6RPMwwf9W9I40ydpDjf9I2PrGggeb
jf90dDjjbQy1cHz27QdzUxgUE+fRvILlOWgGlnvT461obeFuNDan/PMPZ613yqYlupkvbNq5pYNa
E7TBaPz7A8cPWjM96HNk4OvJnoRPSXgZuVVACmWpdXTJEN2wV/5Tj1Ip8JDsdzvNfZeh4xJ2pwIT
Wixxi82G89dDYuYzUqUcQ0IaBW151oUy/7eo/drVW6CD4hQ5FQUNL4/6rjA5jvxanxc8+NzJM3jQ
4tO6yc/lTKvO8JMU5ovKNxPtoEi/ZdqZGIJclfvjcZXJc6bclag4krrYgpQhlqeX+x8xu6eQH6B9
5QDdQ3PzdrabrPASPW4EN/MdEGER4+O1XjmNTx4d2/bfjtvtSXuD1xGKhThVmLnAwA0Iom4QnCD5
wkbCespJ2lQBPQjZMXJA2qW3pxHzXSHBdJIeW3JaGCr1qoynA9cE9I9AqAItgm84wdXGGmIdUr50
vndSQPKBvFZ/0K1nFuRIUArJTMMqd5A33ZzX6/uWaUzPGkaSDg8N4NsM9GvdznE5wP9IFfSSs35l
ZO+l/9X0+4Qn4P3TpMjqxKX6CN249wwyR0gRM0UfkGhzoy8hP2hCZan6Etpv5pjioQ2eEKqvp8Ih
3Q4qFXlOzUvYSLvDSKklwwmQ1wWqy7nulxsrzPaU1bwughBWptr0tw/hKV7zNui1v0QDPEGWusad
uE77M1/YC9tlLjNIMwlI0WnoKMQ1cTtA8CfKodHB20Itgfj6syHs89ROYxvIknJorYqDZv1vTSUj
Zya1u8TQPzN0OAdw0NDWKUStrPZ0WMhC2k2NCPCoeNK+KBQjth20UPMXLyRroBBq27Onx/t7VfwZ
Bd2aZdZ1kgMu03OYzaqTOvqWmAFVdzBWer+uOqKHCSk0cPfiE9LgQ3nikedQLCginI3YKquF6OSn
j8DHQI6Hx/hRSNeZk9P5fR3jLSsi/NuEJNgtFW1+uoTbf585KEihS33SThgsoOiqtpHDwERq0VSm
XQb9BTRu8/XBiKxy3OTToemW9tjPg3prn5lsJCGGLqXjQxN1/jo81sqLF1te+hR7H9NHrD5ovan9
ykErCQDr/YWeCa1vbTNHq9DGTioVjD1JTNSsurogHPSOX8t6XQEobcv1UimBBtC3bgkWQeOJbmr0
LitsX14rNlByKpFrl+ImAVyT71Lw1rcJenM1oJpA/ijyz20ddlbZTZNi9lmgSCSpYlUlcskDW9il
ijSuhlIPd1MaF+DbBGfhZzz140fOp9OvXPPLJRbMn47u9quZZ8E0hmh2V4EQqqAJyNfqWgJwOw52
ylCbkb7ElDCzI9APQ4G7FOwpfa/a1SUlCE0BLVaFd0PlVS43evSSLnGd/ryOwJ0OZQxglykPOItL
aRO9l7KxoxiYFHDGxBzLegOdZksrzlJi9Ulq5vlSCuRnsIN0F9CrAsJudPywVULNaI22lWWAROIq
coI0+Ri6YImMaCamgBURNRVQP4Oq7fv9cTV7WS+nvhcGoqvWwPcn27oioXxowSIXJ96q68DdD+lm
S29XYXqpEqdNTyl0vpXoawlbNVN8wadQcSpcIQaezXQVrj7Fr+NWjbtUdL1D8QLJV0uxN+G22NWW
rZPJzsAPsBDLzZSgYZJCvtEQh0uDTQmAWm1seQWluvGUEyrvnZqyJRwH8xhbyn+I35CFpmI4Cgpn
UChkzgUeTZoWQirYbUHkbQPGWPziP0QTzIGmDjbTgLQXcE4VT/3rEuX5zMsN1UhKIEpVsnh0oN/O
bTiqnMch+HCDnKCOBUrTtbdpdtqxQfJ219jb3+UGuHsXT8fNfa8548KuLX/fnlerio7fNPHFQnKF
Lja5wuF7kvaAbtpTYnmBfd/Y0jhZ6iNOnPqc4zBO/k9hlUfJ2vjb1ESjsfdQ2TI6Dz0kEBsnDki5
VE+bPUpXc/z9cLgaaaNPcurFsF08DmDmczLL34FLvTb5wDa5nrQ7zK+Zvv6HlM/N4rLRcoMIvo01
GNZANfUhQxtAGfaKyb8gwEiihQBj7hZEXkmCUgxSSZBvYbZS1iC5phsDECrDbujMziC/fGVVGBbA
0X3wMdXvC2s65+CvDOpMvkWcBGMKug7XLhD8IxlEIiKO3YM9QYH874f3uk3wBll6vS9ZZYJZJLqH
phxgdUj3oP2tW6dV/9PIwEii4jlnQK+RcQhcL7ZNHEnA24jnhpM3kjBZ4LohiuiWEtG5Tcrr70L2
p/ZWibgSozXnrf8tvzAM43JE1AyBB6RIQAh16xqSIM4LPswktzeHTfLZbvwV5nMpdqKVASaSubbC
LmKRQ0UCNVcJsTk4yd4Hq3WE9/KSb1DGX0rgzxBf0CGhJx4MCjrts7sdkhdwQRqoMAZl4tWlCVdq
vx2gPl+bJ24toMptx6SwcvT8vSxJFc+4uxvTNDa6cgJDPSlxrsB0jLYbwwzDR2nrQYLxM8jNhXMx
P6X/jJLZPVEl8AknwdQOkI/TSXvOEf+Z8heqmosQjJnTgM4RPK7AKQcE4TeW4GpYrQh2ZkPKJbda
ZS+iuUrXT6FTW/zKzt+wftbC0GYiyBtz9HOuzI3S6Gmjh6FZoLo9aBffrkGEvucf2mfI5Cgv6+l5
weLsZIJ1DRy+cGzAst5aBI9+WcRZK7keuDt7KPzZon6IPsMTiHuI/NhVT/y0r7NFrr7Z/QKqJLQ8
ouEYim+3dtsIea4+7kXXuojbCa+IyDxCIcjtn5HTWdQDmsF/0fQRHDQln0QQwjzfGj1ux6ApgPlI
7YK3YsP02pDSP6O/MLYhO2Oh+RdzsC+KkPQF6ISlk6AhNgp6uxtdIdkF0zbJwTucrxvgM4p9LFpa
8NyDnKwy1XcpwMvP4rtfCUocibOwSHOTRTVxQCaH/AKkN28nKygAaO5B2OmeLSgbdOtNbHZrHn4L
j68SnaFP4s6qNaRyQaN03/RMXx0m7so0e9j6UolTH9fBeBJPqMNZjeWdOssgSkikV76y7TekxUw5
JG9vzrE7rLNFOoO5aJXG6FCbg6a2iKj9dviDj4YrQ8TNK0E6gvi56QnQvUSv5qn/D8/sG1PMTKte
CAjvBFP/x9l37TiuLMt+EQF680orL7VRuxeiLcmi9+brT7DX3XtJ1bwqYGMwwAADKFkuKyszMuLJ
tl/kTRmYMWcKex6x02olM4Aovw3Y9OUAPgoJXJWzkCP9zEViTAuqGLee8lK/80/adrC7R+kQO4+a
5UGAzbJCM7yrzg8P0vlcmabznK12JlKtD3eBy/A9CwkU5fJbqIXWhhEuldOBlEYTKIi4XAXNQ5XM
SiYsbWURqU1ocmFJQZF4vZadUmrxqE/SuVHuiWGmmRc4A6K2zIni8+29uxQUK5e2qFBm5AbRH3Me
zttG34rxIFvTR3TmnNHdZe+6udmsCuvHYlhdSotdWaU8aodCRE16UTrP2fnRFHb+Rt10j6Zqn5zd
rgLv+Ps0WeFKseqv2wNeuqzAYoQHuwoiAwBtr+cW2k7Z1MYqHgG61XVggnwg/ettE0u7BGQMyDWK
s1rn71v24oKqpkiIxBqDSyCNBL5VU2p3JN2EjGB7od1rflGAQgUp4zkBRO1GsQl0LeUwlB6dXuNT
8Iy23lMNGo5uZZrp7hMbFK/Vz8785pwPqTbD0RMYs6kuTeflN1ABYq3IYSBEunTOlZxDx1FcJ4qX
SZPxbJRheW7ifHwMQHT4rfqG2tp566OTW+ZCbT8EE9r0jLJrUqfpx0xA80Y5StBMRpBhqkXMf4ip
DMxM3qHeY5YlVyuWFHBgjA+Jn6EnVgC3pckHSvaZoIkvcVU/1ZyKaz8mdIMcxrAtOrOvpvYVUPl2
PQlDW9qpwSlnDUq6j3mRJScxrzpkExqxKK1sBIOXJWWqhIgCYKMA/w7HV5JrFdKYQlGsOCgAoS9d
M4AFh27MPlakZFUk2rQKCzX4EhWUY61WhiJJkjWZYE5p12x0sLSvkyLTwAMqFJA2KMSkzdDKnvC9
k1VokTTR5g9UcxZW73zSV7yp9n3rW2iijT9STFVtImXAs9hXF2+Mf5dO/UNzGXVoutSwfchjqQN/
rDwYI0j2cpNbh1vfMQI3CN3bJ2OhCnC5ZREuXp++UVfrMUM19BzuVCt8OBI7uBM8qGiCIzXxFMZB
XCjHwRyKu2huxmn/A+ZHt2gGDU0fu9MJd3bn7vfxqgRmCIpECuSs8ve8sGSIZSeWxeWezbgtlker
Iu2IcsdMrUEdDkWO/FEdUvksdyB8vpvyu/hJRg9PZfJr7ClNAk1VvW+Hw8iCrc2/TF+a0DH9j2X6
BglyMS0mJZLPxotYWBC3qjwx3+WdV3cnRjiw6AEQW0io+uOVSKMv0K6ZVhCLlvEWfjHGfduhns8o
LCx7ugsb8vW2SYtRjBQeNip3vwXxB5iiQvv+23chw2aZzmb18AOh8yed+TRdHBzQjOALR9kK7KnX
hjlp4kYhmOTzNoKZ24dhDpP+rNHFb1MRW4usLjhf8dvj2dmcQ2Dzbv/+8gG/MEDFaZoyENDUwIBO
Vr4XAvP3kneotsmotGmFOUl3eatCMGjXN4yg7TfavDU26moqtRQbsITp3Nnv344ugFRmXwKKA47J
3a5cHw4b0bQfNALBHta1uBQ9zQjU/6wZdeogl1OQIOTluSNgP/68zToosoPeHeitbr3i5/k1fTxs
zgB33K2kwvyfDv2/5mnAKCcUPMigMfTuRdhB30x69u17zRqPDw2AiR5h7KJFJ4MHG+J+PE+Bf6em
epjyWhAiuNQYQMT9aKWgVnfGxw04cL58Fovn0txeGqPm1hh6EkyjIp33shNvNCu5XwmvjG073wH0
3sHawaOAjglpd+pcZF0cNH6byOc9Modb3rVWd18rlrDgb97zjxVgb5Ddgo4qZCOvT3aHcwFxenjI
qLL8H/ejNDMf98KHsT2uXzsnvNcr+2BJsXnuzrHNyCgsRYjA4M3kVsiw4QuujSdam0plJ8pnon6U
4/uYP6bc+yg6t2dyAas6a7P9a4YaIydJWaLWErzXy+w1Q6s7EYCZSvPjMTBDnAfZNHfcnQ79Rqux
1BiUpZELJm/bsMHY1qIYcPuDFncPYBsAjgoAO9D3YRGKJS+Omnzm37hj0ntgfM5FG80N6ul/MaRK
aI3HsxHLez2/mlgKRq6Hyhlag6orffD+KsucLl4VLAI2mlj7N0MKxgVolYNoHs3H1HuCCwKuSFOY
yp3a0UzuYXInyUrWb3s3MosH9NN+B3MZJTGFu+THycz4EQSq6QkNw5ENQsfz7ZEvFRpQCgZHEXj7
ZxiUdD10H6rhQhBia9n73tpXu9xExd2qnpNtulM2oWq1FuvEiks32aVN6nrWFSRVmwQ2EWgg+wFq
LBM0ysODi21mep/mzmlKy1nNxLt39hNjwPOA6IOMfiAgSwBEArKVchd1I88kBPC33ANkRFwpedHD
ewkUPkPmgJOMDIUFIjyEXxx2d83Y0Yt37KV16o6Vo27KZX2ch763q5PxrPHoyjV1Yv2A83DFGOu8
mf6OVYN69syxgWzk9eJOuj8IXKTK5xSdKs269MBIl4WaHZMOLdu6PRC7CT9vG128yxGK/NcoFQO1
0ZjVBcJbxOxPL/4eKCtzD4Hp9Xd/Op2e891Osg7WamU9sdzFwraaBW/RlYm4EiTg1CmOS+ITtU6V
s/gD/pC+96AIMzgD590e4Pz91KRemaFOTC4HSdwMBZyFMhXeRHTMKRcRa/TlhhUcLMTlQF0jkgXF
HyiV6Sd7oEKAdepK5YxcpDnz5N57J8+C4o35AKgp42jMu+FqYLjcYA3nAiqsuGSoWyae+LJPlKA/
Z3oS2GGLgbV92DJumb8FldmMBok7+B38k24V6xUdGuiB3p2HY3wQbGmV7pEW/waVlhdZyv65cWS7
to3ujjE8489poAxTZ0+JFJKBbKY/B+rBr7bcQ7OW0nUEgUioEjfvmviVjlBDV3foh8ndOHQ/jHfI
c6R4nhuvYg1iRzu9L+1oX57Hdh1Hz6COSKAYswu9yjfrDo0TtY3aAucEj/kxhxTCzjgL5FmHtqed
BmaVHIfCUyB/HYGqa1U8qOWpEhqzQu8YZ5JV9l6CnqQ23EDEO1deFejA3UTAZ5JdKti9aKdWjPKh
mQF8p0CpXQJSRGzM+DDMjfV7yKua6NlBHbzhnkE0gryA7IR7+YPUzK7z+Sj92SoXa0gFkYYfoU6s
a91ZQa/9U11aUgMS7J0Aoj18jHancE4dOvr97ZP3Jx74XUDIWUP/Bd0OOuXO9DgcO21eQMENj5CB
sfzAZNHMsWxQ3qvLUXevCtjYyh4a04qtyDrTy9vw31FQFxDoXUe9DHDMIFFgZ8cGKIKnGFvELLf+
++0J+wuDoWaM2vL9WGZKJ8y2TPTxKflKShzl7uBDA1WwSrffCtaDkTI6CRenEOgUvIERvCl0MiEd
oYDa8DGMNtDFbv0kMUcB6lV5v65SgIGGZnjKQp5FJvUXsjkPFsUMtCHDjQHmdH3bpTlJtazD0hHy
xk9oJRPRqHLIImGG+ta8KYENcvDUr0jcFd/8sdJtiElAJPx0e9L/+GzqM6g5B6RxzPiM9HMhPnM5
VKgrDNl3ItRzymOqSe5te7/10j+H8WLc1GEkSj7JQ4P5lku3CU3FQMkW6mGVbDef0KvUJshGQJU+
sNSTHjnpOtZW+afw3fV2iCe2w38JAPjlz7e/irka1NOvDqM2h2LTvPXyZBW394pghR9B8WhYaQ6R
0falhxYfpiSDmpodc9toZLiLv3U2rASkw+dQD3ItKK5eb4hMTOs2LZT+DBXeSEWO+JSdDMlqIPhe
vCp+Zg4rJYNmfalAUQPdHMQ07oXoeZDcUYdndwb0pSjI5famRDyp36vyWmFCYJZc6XwPzuSSCMLp
7P+I6pgsZio+soJWHxQnTUW9y+S12njB4CXRJlbeauOkSA+MBVq67tHFPJNYQFwVL5/r2ZHwqqw5
tRmg2bITovt6GqxpAOl4GZ2I9DaoPNh2NpXoCj5xOKhWq8Zb1TJAqfRTAP2HUKWYNS8FPL7wvKX2
bsz5Wq206H96kb0X7BCdmPorHpYe1C+9qLUAIhtXsYsOjb1/D9CTre4zoDxQt8ef2xMyu4eLY/Tn
U6j54ID2AtB+4s88EOdS3JsxfwDO2k8ZY6bfALQhYb4gLuo9EtgRupiDoQrkg5HwNfgnvSxM0M45
SqW4TWqlW6ltwGPzNrYZw1tQ3umPcSrIC6Kpk/Oa589N/pi/++nDxG8ggxkJttC4KsdIrlFXwR9r
8+a/GKrAc3rDjVjeGMUc9THqe4gltXZaHdOY1XbBnFfquPuJwQ+5gg7JbM07Qe2W/CprrQFcOMRq
4P1XijMwmS9+V4veNsBbgPNAgEyx/vvgvxxiVI3aJGI1UQ7tdA+iPC4B1TU0QgCMFD5Y5DOLo5zZ
huAqILcEBOb1lLZQjRsIUPJnIjtKYinNiqwNaVWOJwSRYfJTG16FG1fwP28fDzpu/11LXK8QSZRB
FANo7bXhKS414o/oDJPa0H9S27H3BhEVtTwLRFNKw/FtjLr0idMlsobC9bhKuREdckn+mk7VTyyk
vVdrcn6XAKZ2nHIxd+Aa3ouR5KvbX7p0kFEIR5ORJKqyQcOQh5QP88THh0a12+I2DAUvtyU9s26b
odNlvxMyRxpAkKizzCIVjnadX0P7LQZXZ2WjTmSREwg0T+md6pCv3msgbsA5irPT3GiteL2drnm3
RKkMvKN3sW2sIVWBeD1yOYYf+32n0Tvy8rvoHZILoi9J+C5N/FbTZNW5TR05A9I6QfCm9XjGSJnF
8p50qDkrS1/pKM+rcnEODD2SAkEv9QNXrkAJt4LImArd5vE+B+kqiC1RMCU/vmRVkJ7+lluotTPW
Q5g34MW4/3wBFXiVwjAk0ggl5zB5y8FsULfrDsEfp7iagg6Ou0k5tNN3Ab7QNF8PLAEyOu8xmzeg
PYAYVBJUADGpadfbpOPyrtEPYoTzgIuzTacHOcdzLHkg0lH092LgBOSzSX8U6ZH06/FzCmowR9s1
eeWj0RoQlEu1WYmKWfZ47otfzWv6MGjO7X1Lp/z++VDAj+bmJrD30UQmrcyBhLes9YNvvCjQC07x
AqlSW8+qvTKmli7HpkG2YOkPT5KRQUFtNU521fS2wJozKgT550tmTWDkG0ScWMqlgHY5jYpegCY5
+P+1DGAwVhQ6X2fUnkD/CH4ZCQ0D3bvUrgwDKS/UWtEPje61mm2suOZOUPaktuLyrlCBE6i3Eatv
al7pW0apjdi3UV36mawfjOxRMT56aG01rKh/abcj14V0DbC+Epo6KO+DXdKhV4WDSDpPUJJODeAk
UrwA1Co/Z1ButLpwIO6AypOpaQNZ6XVV7XnS6neqxqmmUBgl4wDOw/ozbOx/DQs6p+upWK4WyywV
Gqxmw+2F0vNPnLJNDEtKGXE9FVT87hrQuqGVFELpoHKhprduSiKXMaY3TmuThySyGG/bepUZZgDK
57B/vH1ellbz0hw1rFHIR7+GuMhBj/aN+F5EeyViYWJZQ6JiT4OLi3YaMSQCPhw8j/TCFSoJCoaO
tiP/gxSxgcLfzFuB15FOU4DoYpPErZwbh7TjzFh4lFDVLbiXVmRtCDpW+WelLixRLlHuCyWPs8yA
FmvxnCj30ZiYWSV7wKBrfb3N0VVZvtctVK7thtUhu+jmBOA64Y7RHoMGYGzXiwtJyKXaaKPSOIie
PHlxfEq0+8xvLUk8xsBtF+Vaae8bY1NIj1xgE4K+OLR/r25vHioW+Z2B2cEh4BF53ZCohZVHWYpq
pQb/eh9bTRtYE16cOjrOa51R2F06fUBwgGgO2hMIeyhLWS5GDQGX+cEXM0iq7Ma0NRtEYtGd3j/d
HtTSifjXFFLt1zObkYYMRhf4h5Tf1HgiyeggrHXzthE63sTUwa+JqJQhkwjJHZp8JPcjMnIEmydK
HvBCzxDrti8CXsl5tA/6dQLNomjdp28aV5h+6Rj+ym+9HLPMrTRGRuvvKhpzN4MEbkTcUygAXw84
AXNG06k4MUnBv+ZC+cIRqTU5rXcTCYklxsCpBOE8cLhQwMYR5quoR1L+jS8FiOn0AlZSUKxGNIvK
m7SVApoEPUKqOHFBPcHiMf27pLAJ5RbQEc1cpnTtpI9RLBsa4h+apjSDxm3F0OpZ7eSLA7swQl33
dSOOfKSH/qFOfgi5N9wsA4HmpK6r6ZOTeDubWKC1v37VgCIz5JEgiDvXUaipBJXHyPt4th1C6Z6I
/mseqYcqkL0u/EqyXc3qgFyaxXnVoICjiXA51D7p5CJEWpQYBz7ZNOO0Kdd8yUwYLc3ipRHKqdbg
bdArKTQOstI6grRDdq3WDFNsRC8jd4PxrPpfIzRIGLvybySFqcR9oaIlHywov/HIhTvNcB/X8YQz
0GeHXCQbcOjYEsTKq3WL9GqluX0I6sEgsnudcQEvPC2uTVPTaqR5Y+hcZRwqCJcO8fkObVvCakCJ
yvQJWuP0L6NJTL1ztdzhFJb15YGjyQHgWYyb9kOaHCG0D+f5FjIoU/bfpHXrvSSusgm32WQJPGCm
AYhZZEY8RTdY/DoCGTrOMqCAINXUqeyJqhRNFWW4PMDWfP8YWgJIBz81S7V1m0OfwoSuBdSazDdI
zlgDGj+96t4et4YN8m9rXFmx7t7eA0un6fJ7qPNLylSCege+Rz0rvezgNhNVp+vB5yW+yqxXPA3G
/Gf0M72WCmVpOF9qnwdR3eaq3uAw6T2ErPAgihSv5F9633ArwCH1yvUBTcOj00L5jUD/ZpD22oBs
d6rU1hjZfPvFV66WQPwq+MxrT4tOt+dj3nfXAS+ypziKeEih8IC31PW1AD7mOFDDyThkqnpCnxhK
fFXACHb/XuuwMUMV5FmqEbwp1zZyIWnqfsRlYKCgV5eoEw73dQ6lQLxtRcaGW7pyNXQsIZfBz/BM
jQqZQCOd60Gg4KDVkhULa7wIg74xdR31EzEzSVuYEnfkUajlBpMTB0tXvbyY7sIhdmod8rf6YwBM
8O1ZXrh80ccBOC6qSWBAoss6clKFshb5uA4lV1W2fudbgriO6oYxepYd6q5oIVoMgScEUFwr7+so
WxmhuJHxdCMMtCPL0HzMLjxpBN1UgVQwNA4O0lNN6oUhUr63Z21xb17MGhUORkKeFkaNu1bt4neo
b0aoQdXn2zbo3Oc/R/RfI8p8VV2MRMaTJZ4KjGQCQRjEBmUvwL45f2qoX7enUXNv26NBeP/YA0/a
TDKLkPCX2e3CnqIRPhHG1D/EAE7xoBgOHwcIk9Xm43owIT5oap4Kms2dtjl0h4ev29aXTuIvEA3R
NRoo6JbsRB7kADV2/6ApIGhE7Aclcil75mvRDDtGjWApkLi0RXnaph4FrkszhGO9p8lvZXpXKgwT
S84c4R56dGcHJqvUWY9qP/GNBsMJhwdNtA2CMumw9aW1IG1U1srNu432lKAKgKU5SYaK3PVGUctM
AHla7R/GlN8hOLG0RLO5kPtWo8ypdHEn9p9Vz3gRMYzSrTsNFFcLdSz8Qwu8vFCGK9XYVjxefkZm
NhMoUEbNsEIxZAWdi3YF8ASjw3VG7lAuGx0rRR5XlX8obHnTFDjg5jSiv86uNwrrfbm4US5sUZdk
K0O3ivCY2CD7KeJHXf4qWTWcxVOOQsN/xzP7s4tTl/p1wMkE41FUaGFtxDXYDyRzGN9IvCeTkwcK
w+Mv5A3w7LuwSLliSULPDETk4bz84dg1e5lokPwCXe6wD/L7Ajllfhurwm7oU7cSw9Xtg76QWpvN
z9x06G8FjJ/arXmqFtOYwrxOCAG0xhnTj0J4l4I7o3gQ0pXRSCYPapx4E48SOkVvm1/0M/9a/12O
i+meJpKMfdH4h54TzJLPHWXQVhrqB3u8kxl33tItocx9bXhqo/+DfrCQSs5iIcCzLwltotmhd3so
iycBtW0FXZCqisjieueMcARKq8CNRYjmLK2p7QHyKpDp9L2uc4aXJrfQr8YwupD4wfLNPw0wIKaE
DhjqvjT0IhWweyKgk1IPWd6YWw1QpShgr3xpdLcIrSh4i8A65ZLcKsvnVqgYU0sD7X8vq8vPoDYx
z+darPb4jLhFUxq4ftSHqXACdEoq3mCjdQyt/ILIIQNtDxxjDy05d3SgQHAbgO45krue+FqPgiGP
4NxHsmriVwAPTKk2i6Qya8HKARS7vc6LJ0abafC1ORZGdvHaHgk1AF54LLTCq9agpudOXpeGJfuq
lWe7poksHgTPFR87BWoxvLzOWEiCxRGD0FsEuxKgrjToKEMdkecmOHtAQy2BuEbhFerWL21R3Oks
uZklrzuzh//HGHV36mLX9oowG5vOKGkH1b4JWJpbi07w0oh4Pac6yJKDlINrR7jhVygxim+J1B4q
4TnyoXrfB6s0LEBj2EOKNbOzgdkhPy8afWlj82A+gcwA2w/lBv1WqpMw1fwDQe4yQaNvABqlGUwE
bk4/3Tad2yYferHPImMlQniVe7q9q5a8x4V9+v4ms+KNlqj+gaucpMZjc0juS2vk3ULpHng8/iNW
G9zimdVnXiXsIdCk0QHmyBPCdaKBc9NDuS0+KOLnVD1XPlTIoEcGiFDeAT2dWELzUQbEaeJ4rxrM
zPVSxgExLkIHcDigkkJduGLDNwU/pBzc5uAY40PYrvVyMke9Q2qusPKhMzXA+UqJHPJceLg963SH
9+y3UBMQcIohEo92cip8EfW+rOHTuQPZRe+TO7jo8ES6BQtQWsYh9vR15HCpI/ZghS9XrHfLUrQB
8grwMqAVGthBmnUpbPu6iqGVOm97NYntMHJT+b5z4qMRm53ji4xH/P/HIHACCtIsIO+ifCXEKtIk
TkTuAN05qyk5R+jMdtx3KC7p4PktfnijtyTm6VpYZIzzX7OzQ7u45oVUkAusHnfIk4dBOIlt7Maa
bnGzAK3qcgC3HtrarsKI5avnS5c61jo/01+jJoq+djqZLYRRKE1FiztfhHAbiCRBojU5DcT8QJm+
bWXRVFPGXThv2L8mFaDN0GCCZgTKlUU4aoNeweQI1k4g8EgIMd9AgTBNuL69exeuAX1mRQURG8R9
wGdzPatN3vYq4XDpdrm+1pGlAFdhCh0LXY0sQXrWemaZYsFLweIvPF+YuV6odSzIUJejLMJNcyiD
oLA09k7om4O6jgD8nvw7EcKTI5c4Qg60slaBbDEG3LIzEVXbRHzJggcxOEusCGDp+kCfP48sNE40
MHbUHRUGSiQC8coduiR8xa5WMvzdEQmOC28+AajLsfWC2hPT3ilzFhhrPjT0il9ap9ZBEYKgrduQ
O2j+BOwxpN965aAWZtkpIDBiMd8srjoaFpCMQ1fVHxrlKKnEHhA6WBtcEoLPREjb1ShFCDPi1EyK
0ERWnpFgWbordIRXKE+hmwEJM+rplTUt12I9OeA9xsgUxRZgbqNxc/+Y+UDztYap1zPZjZ3V+VYs
j1m6zQfGFbk4cBVQDnBIA5lFl22AUkxaLsq4w6B6etm4WhnZGkrGOM2V9CWiZHT7eC0EPjrALRIq
HGjdhibA9fGq1YlLBmR8DkWs8rZRoIATcQIYJLRcZpha9MughwKdCS5kJCiomLIZeD+Igxq2kKuw
sJdXXMgP6y4EVbye5PvAgLx5nOQgbstDNG4IKusiXpxd1DrwdEEBFwWy69FyY5iMbchzBx871wDx
cBOiZLVtDQj2Nq9h8nx7chdHDGtgVAJ3lIGy57W9yejHwU+xmnW69Uls1z+yCoCfcgRJpqbEJp7f
PKvauHRQL21SKxqjj6qVBNhMgfCdCrNw2s4ckg+WvtzSXM6dnNg+KBjL9Nj6qusaTjG4Q6X6r1mZ
u0UiE7uazOStJpbcBIyS7ZI9FMNRecfbE5cd9fTMY0Fs0xhr12oWaSKPO9ae0IoWXz4O6er2wi28
oqHR968tap/EEcQr8nmf9GgjjNoSySbGYVi6QC8tUO60BFFi1hQjd3gKG9FR0UEEsWzCQqEsXWUA
S+C2QIITmTrqxKmV2gipgdBLLdX9oK+C4VH310UZm4JQ4gJxwrvbE7c4LKDQ0Ic+qybR2FlFzkk9
gxYO2WTYhDOsxu8OicR7PItJZMlxoaAOgbqZ5gKKfNdHq2yFQsxSBHmF8tSru0x7Cf2f24NZvHEv
bVBHqUywQyokbg9+4vW+Uz9N+kqDUoq/RkuUHUnfxrfOKskxxkWzBwzQ1PGnDjYN8Sdpf3TjWHSv
jHEtBYwX46LdoCpxSKSo2N4SfBCfbAVtMqUDeqSRL66+g+eJKWm3dKAgIggSZuAp536e69WCOksT
tTofHLWk5+1JUkZzyoDlZgxsafKQpAXjCxIGovKHRD/yxaAqCoBz7NIMrbnDMgL7W+G8Qs4tdnkm
i8DSfr80OP//Rcxf1n7hCxIgLWVmeKngdMZHVwlWIxiMg7VUMtdVzByPlgoVmCBqBvUibHQ9UlGq
NVo7VmM3mt7LTa4dsh68QsUmrvah4U64ZEYBGXh/pxLAtO8ZE7x0uVx+BXXqlDw0JhASAYKVfrfB
3t80L5VxxvPDIlCA6FKHdznVHvLDEFm+uMOXcO1uilmI16VpB9E2dCcQGwKgSB3MBJwRai8O/oGX
dLOIAQMl+3IyzC5uGH56KRGGvNB/TdHXjhpMeproEyAuI1R/ZRPEb/omU8mKlMqxNzqko+7jjDcH
Xdgr8n3VMjA2SycHnHegP0U+V/0DVqhJUStZhvdPze9HEGyFA8MbLCwpDuaMMpsxZrj0rrdwp2q5
pk9ZcKyBJxcjiF4luPPitxBS6lLNDAIXls6Y5VPhswG9AKPftbmkEOqglZLwmP7Im8kGDcRa36RO
vB/uc/TmPARrHYQQheje3rnzjrh6voDeCtMI5BAwXwjvqR0TjAkB4YYWHkETDEnnGXUggxWmAUPj
DgIMZc+IVhj2fiPDS8cwTlnf5LAnRNm+Mt5CMTG58WjUT7oo2FW2qQgj7fFnHTFCqCTLGB8o4ZHz
up7YVmiCvPfl4NjViVNmEKyGFG58Vxry2Wd1JPxZxNkWcENARQHpDaada1tpWfw/W0BhASrjlTmg
iRoEoFmYEZah2eFfTKM+pG1AYj04tv6p7CXTxwOsSUWzjB9v749FQ7MwydzIjlZn2hAyVGDMNYLj
0Ek2iX2A5k9kMkBP8nHb0F+HMs8djgDIyFDPwHvzekgJ4YMw68PwqKaHqieOQEaw4vW2nOabQYq2
SQJsG/hLIZaBPcLnb8yxLu3Nyy+gxgr9IDFvhzg8An8x+PGa6za1Gq11ObXjGqSpSWoLwfftYS/N
7ywgAFJZpKiQv7getSYVdSIZaXjk8bhsshe5Ly3VXzNrm8t2oFwMHDlQRjSCp6v9vFWGIjzKyYoP
vhvk/PL4MTQYF+HSYcPz/L9mKC9GyqAL1QZmumB0igiiLbFi9nFt1SXvwODtyfv7jsSewbN1TmCr
SGXT560oCyXFKwzmmtES4MNeSdRDE+AA1gVHOY/cS0wEm2F0fuTQLhM0uoA+Iv/2F0GajWPZJCM8
de7IHrfq734VeuuD5Kms0trsm/6YggA78tSgHUaG/Hp3lEXTDaHQh0dORpPKLsBB2PsgIRW9kLUR
f/lv/tia94aEoiKiYGrpAk7Ru7HpwuP25U0za+d4FMwjaOpd97h23dQ8ukfz3rlfg7nm/p7Y7jc4
bFBRNEMbSnqnx7fT4fm7MTtzdxjNzcF6PTinCazMztfP3RNE47ajtdJAnbQBM+3rCoq34KW7sx7u
LGfDWKDFPXgxEMrhJ3mBx9E8kOAgn0A6sZLNiZUwmSf+1mRR12YsTZHU5QNsBASxj9qqCPQCVlDw
G0T9NYOrGXE7AOI0hWANQZgqDlrclgox1fy9Q2d9CLHravzk+M0kR5aYDl5XOMjLlf2qmcAmHYwW
Hz9W6n0GTbuey9EQJtnAfHm3j8HsDG99GrU10QIDvBVXwXFtBDt7Z+QcF+dXB2AHF/csyCleb3yV
G5KICFN4jLOtGidmWDAc1ZIBKAzKoBlDgIcb+9pA28dy1+cGTlaiwLWXcFXhWJX27Ula8Lpo3JkL
EOienLlgrq2oeQx4u68jqLs3T4olmrd/fml/XP0+nY/xI+Tzmvn3wYA+hampgy1Wa44oGEDG67vQ
HnXBVqMnLk0OTWwOsl2A5r5Y88JPiNZZ/3+Bis4d/hdDplaua1ql1EdMbAfFqaNeKMJa8vu32wNf
cvyoQYAoCOMDs5VBWQm7rItQ5MJVHYNbt0xNaRUSi0h34KWLIbZHWGqRfyHK87guLFIpox5t0Yng
w+L0CTiy+ajbjx/HU2zFVm29cFC4xjPPbDbPu1dnsJwv3dqY7ytpYJy6v72X1GdQx67XpyYOoWt8
lMCQow94mIjmhETmXG8qExXY8L08EhuUB1C80reCFHpDA4TrltO/GiG3lPGjEF/D4LEf0KjpdcRu
Fch1h5EFLwEPxAi+Fy6wq1mjjhlJ+74LVA4btNzqoM4ngBK2fIUc83OelKZvsARIFpz/lcH5RF4E
xmCbr/lUxvygxHcKDd+u+a3hhzaXM7bgQrAIQ7ICtDygN4C/XRuS+lqMwjaOjiP/CqpmU85sSRhx
pOxUUi1NeVWmF8amX/BZc8SBzhw8edH6RHkTWa0yUuVJdJSqF0GHZxeaDhVG0RM5dGD7xpoDftzg
hrUanWWOs9rmNIkABvX96vaXLH4IOncAn0ZRCMCj67HXUcXXeYCxD5oQ2gCq+qaSFjXDuy0u5YUV
au80GT9mTR1Ex468yR5RvDZ8ajKnrh5uj2ZpJWWU/9HpgbsGIgHXo4lavEmadiTHBgwR9SEPNn6X
xWbdfWRpaELUfLLw7rltc+lcXNqkdo8PqQAOrAHkaCB+RNOrIztBu89DxUpUBgh7yRQQtujNg7YL
WqHnab44EWo5Rngh5uQoNFY3gmvDAVKzlE9+s+eYaaFFNwlVHNQJUdYBxoAaWNd1guG3DaylvMNB
ya4jc22wf4SIlR8I+2hmFe/MSr3jQrcExgIagKMRPQ4EU973h7L77jnpM/2Qd3VtVcO7qJtl9Nyi
0Dgg+CH1OlRXmrCLmjUR34jMUhhY2nQACWK+EHXj6UD5j0id2okjJTlGU+OhEAYgm5qClay0GlYF
f+kUQUJOwJZDHz2QR9cL4zdRnHBGQo5i9IUEM2Gl6Zf2tYqSLaB5v2ky6vf/j7Tz2m0b7dr2ERFg
L7skVSxbsuM4TpwdIpW9dx79d9Gz8VuUICLvP8BgBjNAlvjU9ax1l7oMR82KmQqLxFToprtoOpbJ
QzmLwHWbvulhUlUre/ZKVghBxIBsT3+ahGdxL0dG3Xr51EWPmQ5lSOnsKDpQGF3ZPVdH7kOUxV2M
90tAT6hn5PTZBaIxf1Opjze3t+jV4fsQZHHIMWgZbntt9Cjmf4f0qFmulL2K5j7QY9vM36I19vW1
XBF1onc4B7D/pT6p1GPfE6oMnYQkYfyQiJFtqJ0tZNPKHF1b4h8DLT6sGbRa1GQCycZnUas3ksH9
/xgaGCSo7u0xvBqKNhR501xCXWIVYQkPoTDV7KamcuXu2Wpp9AqOVb1Gwp/boZZiIDz/ofOgf8Vm
Au9D+ft8O4mxZeR6zFtJ9rWndMz2JoYBFJE+efG4ib3JVTRbmxxTwFpjDcd9Ze6IjbG1RU7Awbe4
qtRE7RMBF/fHTnnGDiHTbJUjXd/d/sQro3kWZXE26f4gWFTyg8fWlHA8BHmqRw/KkNjDpD/H6t3t
aJedlVmsgs9B7pk2Pbjm8wFFWV5NqKyHj20ki/denJSumBijgz9Eu/HFBIG9vp92g4SkU1UY3r1R
h9Ex0A3U5/GeoM2Z569jz8uzMbBLuv3rruxOHH0o/nNGz++rxUFT677kkQqTfln+rkbogrL67wbT
mSGFCq54rlQ339Va+nE77JXzTaZAMg8KsCuwGudjoguRUagDl2k/FC9xnH7ODOT2lLUs9tr7RuF1
OnNWgIRc2LNqcu03kREnjyjvj7sxtUq7naLK1vyTAIgAhxMSvtzOUgrMMCOElbPvymdigMEeApPC
Cljegp0iK2mZdsljFaHLPDj629QnK8fQZRdZF8+CzMv9Q2IST4YhNFabPPajXaIQhPuJnZ3S0o5+
5G79Vd6u+Vxe2T8EhGEL11JVaQqcB4yQO/M8+DCPVWXGGxaLeKwx/QQylwXfDKkun3wVp+DbK2YZ
lPIk6EMYtci+kWIu+/GBLnppiOzFYy934Hh3hn/SAKGVurGLlJWqyUUNfQ4GfUXnvJUhdixRS4oQ
6FOjEMwX34p22AJuteUCVUrUbcxHy3A76a2t3D4Vbc+QHIyfb3/sct3M8dH75kUwY0wp3pyP8ICX
zZBVXvKoeIlNNXsAJhJr/0uQWX2FaURHcAneSGl+WDGI8cdKq21d+zpUjY0s8cq8Xf2UD1EWt6Q/
peQGcZg+jvRvesYvn7U7xlWd7PnP+VhHm4eMv4Gez48Ppm8xZGqP31MjJY9xLG1rc0DaLPsCwUn1
9tLBkHailt1JqblVcQ4PrPpk8tT0V771gg77/iM0iVyUYjrKbos6kiRVQteaDCkIRtNFqHXYoB7p
gH63hcPn37//po89yI7bi+XazrDYEKSns+TEsoNMW9VPzYTFkjcBPoEHCp2sT28rJZtcXEP8XN0a
mBUrvJtnD7xla9yI5UBUqvkTp8e6LdyO9Iqi39wkTyhK1PFwF1oDbkrxbioxLwr+ptNa0/zqF2NB
xw5VaA4uawZaknll5QXpo8gd4pg916pPerQZDbjHXlF7dpIP4f72MF+whJhc9PN4+FHVh1m8bJKg
BDF5vUlUxKi5Nb7n014e8jcEna0ebQ/9kPRuJT0r1k9RS117bCJIi1xq2krF5OLr5zY64KfZYgyx
3KVfndjmXhKAVf1kKoK4ET3R0VsfKc5x8ilQabgN52m9u/3xF7uLmBLOzXNWTanmnWf74Y4RtEAY
YsUKP+XNGLh1IEvg6uVp5bq8XFxzGAkBA+YV2Y8ljEetZkEulTAItzT9n6ZAJ3qUttlsoorHb99/
LZv7IOxOVnQKy1OTNCtn4kUl2Fz8guXJC6JN6xsz/KTjRu4lrjDed/GDphZvdMPaTrJpLyZD6tTy
rwFSA7zeQ1sgdqbbjXzEIBd6jbL2m+b79Oxoey87cNOSnxmzP/n50VZMQmekLRPep1J+F+ZRv4sT
STooHgTt0q8Ue4pqCVCrhLZ3r+nHuMgbFwk/eStWUfqkBubM1W2a/jA10mRbsZdghl3T/eXydou0
eQ009afQFqldWmG0CQKKYbcX0DKznwVq+P30Fzk0NHk5s0GWlcmoJ82xlbwWN3VRdztuoF00RL6b
qgjl3o53sVvfAwII4xiGisS6OR80bQoCQWjK5hjQvsrSZ7N5lsmOuuq5q3Ds7L5XvXQnZP3O+1rf
9cF9q/3k+JoCY+WN/V4X+jh78w9BBwQxDoxCIE0ufohvdZnZ53VzlHXxzpcOTf8VNcXKbcsAecVw
o5ZI+nn3VmfYpdA4U/fkBxvvKWl/+lq3Lfxjpur7vHqDexjwH3x4PF39OL7qgrTrx5W75IIw//5r
8dXmx/BSQUvofNiGkJpdkwzNkZLOYchtq1XvEtmwx6R1zObFj3H3qP/okE4oDx+UbNrUjeaqSM3r
d31xSKvK0dJTgJNeNp2gd3zWxgEW7hpY9/3FuxxVuArvAC0Se2tx04pV1YiykbTHxMCIzK56rfiU
SXUtOvIUtGCofDFU3aTSE8tufSO4l8ck9OxyMFtbDOl0m1BmkS1UKzl8KQtg1LbequYhKj1sPdq0
kk5R3MLxLL0IK8BAMNNfU+QDXy/8NvpVllrv25JZFceBB8X3IK5EirdyFQ2ummHGvs2UWAEhgEPf
yhTNJ9DFl1Pv4raHkwOH8nyGVDVEdkqj6lirql14oat1fzPpe4N6bFU9mGtMieVtMy8IFS0VbG+V
2cpokexL09jqvkE44FpeyUp1tzZzfXu3XnyTNScUoIokUL0cFPP18+F60aVhatBgFY5+6B3TxGP1
VQdDm+5j4ajGDW8nT/p6O+TFgURI2muYrc6yEDxGz0MGk69UdHSFox4d6PXe9c1x4IkYql9ux1ne
nNzVChMyf5kB0mFpNiW1ftfFrJxT7GANfPvPvvwG6kFwwsjHOFR5wZ9/QztYpaGPvISEqbITs9pX
5UFLzU1XjCvJzzKLn6/lj5EW2y0t+qyqE90/TebkyEhR20Lf/BYac6XPdbHaFnEWx09Sl51Pp4g4
avtAoukWmX+v+SlU4OhXUq21D5bVDz5rTiJnsT+yO9SqzgdwLNTY8AsGsHggmTkOnou2ivaFt0En
bW/P1eUSPw81//8PS7zDvrwNWkIFiXfon5Vy47XHOP1Ohkf2sLK414ItMgZBytnTPEROUxYezIks
HZ3LItUgVYMFqycbEdPbn3dl4j6O5LJCqfvthBgbEdX0cxjTITE9d0L+APJt4P+9HevKsj+LtViM
nd4KalxY/kkEmBH2jto9ZLw0Rn3lpL2y6M/iLBbjENZGpybEmfI30AFOnKNtX6ysi4vyzWINLg8i
cukBTQWi9MLXUDe/dl76mnnyvfySfCpVV/DDZzmDA6dNrduvGV9enk5nq/JdsfrDqpzywlIqyWNV
Gl+s/s+Y/uNb5f3jZuAv1D4y1/cH84c/X889r08nwT8lFtINg6SFn1td7h1fqoptVxb5qWyHtSry
tXlDVABUA3BLdEsXx2KXCtPYh01w6nHAtSOQ7YfUGDOuZHEt1LUDhPLJnNxRQaHbdb6rdb0KeRTU
walRy0jYoE1BNpvXKbhfHlNPSZ1ioNUIZT7syqlsN57od2sagle2w/xaMoA1UfuAen/+G9KEo8Uf
w/jk9334TQkt8Pqt12+koRGcsajqlUboRVGVSVXeneggfUNHXoJGciOxpsFqsBHqMkeWPbQfKW1W
g+NX/Sae4l3keU6rhycZ0bXbW/96bEB1sDzIFEAdnX9sWY+qNmlSfELfOHmNrFzcjUqZ3fM7Y2cA
/Y1WhCRsSkv41kh975Zl7q/chVcOV9J4qpFUzQ2g7Ys5b4wikoVBiU+51ZXpdpgm7XPdzRL6phXk
5TbQVTHB2rnMQtcL42CNwXMtPtcklmL8DJiVi/luDC8T9GyKTuKoqLs+KvE1buvuiyj7kFB4n9+L
uOXtDD2VW/v28F9ZapBf6OnOGTeCWoudVU4ivjxtm56aWvIfcxTcdlZTeW6Wm9uuKtXdv4fj1cvm
QtsAA9LFSI9RK9dGVWYnf8J6peE5m6ctZtqmA79IWltac8b3IbE20Wqdu15sZ8YUGtFiaWXV5CcY
AsnHAlbbUeua711TALPJ9GKb5v4T9HvLLQVJcDqDbR5LKCxQx8AnfCofy7BZe4stzub330PLCEUh
uIIzmeF8qUOaJT/1ROVYxJldpX8U7/X28C47U/9F0FlE8+EBy34xnabmV+ZUSwpPCXQsbAn9DkjB
XrTP1REsiljL1WtYhj3ywKYSBraiVYnstnXiNzOhsB02fdsMApJYEHecRAyyyLHaJn1b+Z3z71jM
DMSueR2Qqs8V+fORsMohgDWvI9ZYQBhBe8HYtXHV3ec+kqIjZj6ONlUWpTbEmqXS/AnPelzJbxYr
fx4qlROHgiczQgFjkVH1Wmy0fYXOX2T+UNqDX1rIh6fb1JNXqj2LG+U9EC8hclFKbXDM5lXx4cYc
Pc7yqK3VY1uM2UaFbGEns/x6VST5ThOLaFOUQ7IVkibYdYOylhEvSer/xecFBoUFNAVaVufxfaGI
Kqkb1GMeavcqlJlIjJ7Gpt4PYnjvw6TulDs1/BGiA1ECpvY1iQLSU0dycnvSF5f4+++YJZThYGEL
xgI9/x2Gpw0tXSj1aFjJFjZmahtWeI8GycvtONcmdr402WII/rMJzuNYYtxUkVxomJimjlVPu1HE
CrKDphSuRLr6RR8izefPh5mVw8rMfTPXjki9uUnzNUzDQy3+uP0587AstwpdK0aGo4MX2+LQgJzo
aT7QBLhiNaWBfujxsxm/xAZmg0mr684o0bi6HfPah82yBnC8LEpdy4K0mnk1v9HUjkNfqvt+NJBY
NBN1WzRlsr0d6spsaf91xECRklEuUv8kUHQkhhT16BfFk24hlxGID1r1uzTWejmLW3ZefxqNVYrs
M4wJ54Dz2RqLMLByyjzHRNMPgnEolNAN8FIspZ9K9Sdb44+996cWE0f9g6zF5G6nTLDYdwjrdEXb
jNoxxVGKBo6vjfgwWNIICX0aKmcoA+vez634m5lmiIY0NEp3hpBFCHyrZV7ve2nUTqVkhSLcHkoO
TqIpFToW3uRnCNw2wW9VToPYRZq8R6DHn9BVNIxCx6rMCH/enqblo+a/0YMHxyfNFIgl5kHxJEQC
Qlk7iqMjl3BkvdFOhHhX+G+DKTqRVLmF+NjGEuInAH6LtURliWJ5/wFz4ZVCJs1NSVxsNlUppcqs
dO1o+PT5c++5T2D91V+VIDo1Xw3xkLb42mCZFaybGFy5riBuM48ykt6XXYyhjHl9T4Z2lIcf4QRc
vfK+x/UTOmROEVJ7xl1Kl/FuMda6NFfuDrSfwbbyFFCwSFPP12wa1/h2aFDxvQ6Uujf42IynqNtn
nTXteQjmG7MyJaRQi8G3E2tQNren/cpBQNMaHyUZiiCPkfn/fzjhSmWayK86+di2leIiKJe4WmQV
Thkqa/3e929Z7BfuBp4iaBzzHFnSbLxg0pQxIFuLpmijCKobWW9l6D3GBd1WxRmDehMD6uj9DoOT
Fx8mptDtQTMV2qnw/yTjzkIoSfIG9O24YcHyKdLWaBwrUu5uD8ryyTIvRYB86oyVoNoIwep8VDyM
6PmviXJUpTcPuZWytn5XWewiYlpLqdsW3bYalH0d1yuH5bIHQmTOLqSbaA1ryDS83/Uf5sObcHuJ
SJzIaP29rPg7jwaVqn0zC8SiEls3H0RatGqs7Qylcb12H4TN3suGbaUF+yTQn2+PxOXdNP8cMk1u
dX7Uezr64eeEIB1TBFL0YxRuehTJTyd5/JqvGRNcjcJemj0t6JAuF2FlxJMWVKJ+pIyYOzTPMERE
thJX3lbc+qqsOnW7Jjh/ufBpis799xnpwxm+uJZGJTILzwuNY15PdJRg7SPUJOOu2yGneHsQL/c4
VWSZXB3EkqpQVTlfTZVYUHRoVJp8leUUifKpQiizT/PThAul6bdOlehkF83T7bCXFy9h0T0Q5+yX
Hb7Y2kWgBbOmkH4UspexegqGX4l/rDlGboe5+nUfwixuXVnIklH0Tf2oRPk2r4s/0iShmdw+Rr16
8shEA193e+FwO+raxy12KBs3S1tSgCP3arwfjKNxMIMVwvaVZTmLlvCMoJWCjcTibO6CtqJYnxjH
suqNnRzo/n0wYCmTJBnqRELRbMyiXiuXXFuXH4MuZq0JJt2A52YcOx7zLthpLJ+6/Jtfes3m9hBe
OeVYICAIeTeDUyUFPV+XGEiNGmQw3DatH8DDng3wYKLpyAmeivJ9XB26YB8Ua+vl6gd+iLrI3sui
09Jh3g0c5oi7kuuieDitvP3mqTm/auZPo2BHHRMs4bLmVKATFfgpfXUd4vK0hyV1e+yuf8T/+/MX
i14vVL0eO/58nnh2QpNVetW9f8RhzXfB2Ucs1ricVHUmtPPOGtAHMHSMMLSHYg2ofPVTaKggDEzD
C9Df+SrwrUgXsL3h8LV8f4POneS0afYb0c5ue3vQrk7KDJEzFZYdlZtFpK4YShmpkGOkJfFel6LS
KWJhrWtzLQqlZECOFsWHC9EDsxSrGFqpcewzoBdmLxUu1ZrIuf0tl2+NGclDw52HG4+NJYky1idN
D7zGPGZiWm+qtBQxkMeuCJxyfUDcfkIAr/yZBMaaStS1wO8YeXjRZAnLqkZK93AUxME8ev00grVO
dcx789Q1cH3dDJGR7KVGrndanK0hc99VORebClkvDMVICUiNlhBHRekzypS9edSKl0lEpSrYpmG/
n1L4DuF3vCc3sbRXsYXvtEM313UACJt6ZUfqaFt1vg/M+kDLdReK4cGo0b1Wk5VZufoTZxYGKRuS
CpQ8F0ssTaLCCAX2fZNEf3o/L15aQfRI3LzyURVUoGelEkNX09VdoU8P5aSThprgOjpPElwzUNpt
KfUa9AqOpipSzS+R1euOr+ul20rCzyGd4udQFPqVvXHlFkWmHwsUHj+8y5cV6qItVDMZORWNSYLC
qbli5ubd10C8m/JfTfkkaW+3F/CVbUJGQgoEYBW1/mX3bwxHqxi9zDiOmoDFUGJ895p0zTD0wp17
5hgD9+N24Yph2SzOSaPs8hyfRP2YjOUxtzapcR/KxyaFrxtPtm8F22n8qXt/siiwUYLwu9PoNfe+
flK84iRl/TY0+/ua51AFTAoTgZfW3JfyQ167mbWJgzDk4Vyt5E3GlS3GoABq0FhCwDbmE/ND0iuo
RV17nIpHcZJy1jZN7M+SXlkvKGRh3AyqTtzJrdGlbpSqbHBVDiwfVdls/NuqYdfapaJL01YShzC1
g6DM37zKQkXHkD2xtHUjye50dRZ+D4BmNq6cCuUp0NLm1zBp0PWzPg4VV4on9VfUWlrgykqYiU5N
Hl67HWgfZKLzpk2wQYrT3i2CqE0dpYpi0Q2y0fqulbVh2pqQlkfPtEDMVL4nl7acaEkLAU6eEjew
RnwKTLxbzSKRvqlBjGdyV8vUL3ItllrOMk9AsiCR4sjJ4tTaJWavfvUnpepta9CqL02QwtKpujr7
mhgNTzUfWiSPFs1q7UTyi9gt+kr5knuyAPLSCrkc63SsW3fs+8Q/6J3B+7ICAxRvNCyAwh1dN724
q5u6/S52giRvhCbM1R0cgBKjV8N4033MMmjdaJ7vGG029Xs/x7HZTiZZKzaJUmSfxVapjJWb/sLj
Hh4IVTmkWeDY0DxakpOEalIEwYdFXg0RsFg99quZPm5qBY20SBrsuKWSqjQCaleCoIOsCqzkyRBk
M7bxDRrvc3xCHXEy5a3S9RH+r53U/7aqxH9N6Tv+Y86KxTwq/IgjcKNTslh2IOh/W81UCxT2QrHY
AS+07qRiiFwLPf77sJebjReI/5oo/xfUArY34+8Bpp9vGLGSQjHvQv04xvv21cxVd8o3Ur1twn8t
V8yRLEBAIqheZmN5nlRiAGRPKXjTWCj/BPqrVbZ31IX+8XVBG5qjkXeThMzXzHI+/yAMa9VCTEXK
QXDLmVIZjXuz3ylK7d4+hS+KXnMkjhiuE96i5kVjNskKpP26RjuO0e+hrh+VqNz13UOYpXbTaY+D
qezE7FMTWz9iRN1uB1/eOXOznVo9gkOsFb50kYlrJcJtk0fm543NLpCjbaVUdpZpBwO6jRTyN3Kh
a4J884n/MYlYBl2sFUXzEbVA/uKoBD+C5AsESS381zfUHIPVz7Cqcw6oLmIkll7HETffsS0jO2iQ
IBVqx1eHlfG7yDaIgwUg0gizWoeOHtv5MmnxSJfQiDKPUp6Zu6Q2xVMPxcARfFnaym0juz4ALDTt
y/ouCszpW63XxdbsrG+xIbf3Y9pLx9EjU0oqrdiOWqMcBV2PbAH39Du1S6t7T8v0rScFwcq6W4Km
UbOWsUokE6dmrpAwLXLxcGpzRa0j7xgmvq3ENGsDAUcHX9yK3oNn7kr13qoMRzRq2/eEh36sNtgv
2JnYOkXqasJno/c3lS/ZVZA4kbn2+y6q0ZR/KRNiy8JPA+Nx0TFH+0Wknu4dJelPwCRG5VaqP8Ub
tfTdTJw2FaQsHcWLSqofctDBt3fGMjmao9PyN2iqUbiBA3g+sXID/xVjBICNHeZdeSiIduDpKxnY
1W9E34jewbwHQY2dRxGkwCgqXyPP6Mu/ilFsrEjee38EzwHjGHr1i+b3W82XtlGXOn4kvtz+yOXD
j4+kS6+gMENlCg+jRZoT5DLNH1LZo6lmti+mWzGIXHT5nf+/MIsUUNG9AEmqUTgioW032k4ofkvh
GmT7opYxf4yM7jy6FCA2STrPxxKgo+rHniUc4bft5L5DeNLWexzLtLeqKzI7QV7aLBoH9aqVG/f9
gXx+osEJpO3EQxDOIPDe89Bp1GAnkQEX9aQdZFBXUI090TX9yUN3YPQqG3HTn4nSfRaQpWhT9Rc4
5KZRSdGGg5zpFLCfwsQxx+fbA3+RfM9jwhST3PMPnveLMQkokcd6mfqnrt4o/clAyE0B4oMuc6Ld
GQDEhc71s+dULjCo3zZWZMv5s4pteteZLhZIUoWhTfQlyjeW9dxWWznKNsWwj6KOOnTlhMXBrNUV
pNLlncRzgUcmt+KsCf6ejX3IvfOuiRRPLvjNwnYUwUXpIPHtNsw3eWQ4psjQFaYteNWaxv/lvTQH
nm1lSCtoXy8HK4hAKUEuPVmhfOqNHuOw8gQLdhOna+oHl6He+7xoREBv5XybT58P35hIhi8lQRef
Ss+EcmZE21qVpo2ffR+raXt7EVyJxRfNUu6zJjcVi0UsKhdSqk7JqURtz6a/t/cz70Cvz1G1Nc/2
y7kD1vwh1qKeaMhJUaLfn5ymMQGbb3q9m4+ja6m1uc0C81skqNM2gFl4h519vf8fPtQiWUPqg/bM
MvEtPZYTlYsEkvCD6G/1/CGpQtdq17pYVzI2PKvnYhmcQfSzll1mqtlVaqVReuJt5rToS+TVl0L9
S+FhM9HpTTq7D3ZlJrhabqykpZfXkmbxaMe5+Z2XIi6uJcUcZjs/Pz3xy5rPSalK96kWK59uj+Ty
+TsT30l5uZgglKB8udgJ5eR5pjHE6UnrvPAw0KFzgs4oABQNmIn0QLy/pNQRkX3C/25luV6LTTLM
e26WMqAXtliuXi5mg1CnJw+eFkqYolrGDooXTocDbSwrnwql+Pbvn4sUCWUt1s6sSXIeskQwXrBa
JT35wF3DiTWr7IzoG+O8jfEfjbvX2/GWXYV5ePF4JTflUQmIffGJpjzmmTLAuMm6SBEpe/QBJiFF
PvTZUwW/Xt5ZsTlVe9BGsfn7duxrCwjFMNjYTC5mEovToBlRnqrrKT1N6QgIbmzonirIN/17FPpq
bA2e++QW8znx4XyThTgHkySmJ2ggKWebKD1ahTRubke5kj6BXYGdhtMA5DTuivMwftqLadx46YnO
oo1fp4OP5ph0e8Q4nCAYtoLmbxrdDlLzswBwPzHXMpsrSTQ2Sijbk6TOniTL1SoatBgsbUzxcJJz
W9SjZlsa6Uk00h+y1gKyHabAjnOD42hoPCdTpx9G2eyjShy3Xl3rO3hbLwNbzYl5jNkzRtHxG7nd
GEqqbkNar3e3x+zabWDOLHUe6nBcxMWQlVOVhXHMD24sYavPKlbc8HX1BDN3ZSNfuwuQQmIbYzIA
NHOxBkrRiq1SnYem2urSod75m7A/RNkug+G8kq1fOzTA+/BIQHYH7aJFIhtB+jStuE9Pat5GW00u
hYPZon+WJ9rw5He99FgYQ+P6cbKyna5tZZ7NbGZ0IoCULx5RRqtYmZ6yncTkj4VzFSAg/MTK/pD5
a1BX5drUWTogbirvVP0v+Fa475XqJDCgoVB8irugv5d9SdxrvpU+BEhIuV2T546YYqRmpQLHddJm
Luj2aBfpVb5VlNR6IOWPnB7SJwZFYecmfiV8SnHxsWOpNvej1RhuXQfava/BBaeP++hjuLNRo6wA
tKz4B1HpdaSTUKpSTchrQpMnTi5WpV1QGbwb5ZoXL9LhW8p73t6HVLK/vX6vzjRwGQka4pzTLma6
SwC2UlvMTq0w/eEV8BJA4ZOkeMtmclTcy0YRcO/tmFcHfoaSUtp619I+P2ZSwfTkaqiyU2hJ9xU6
d5PwoAbZ0Wjebge6XE0cZRzMPDoRgWYhnweKcVCE3MrFkJM9ic02lRK34RRBLeQx7aaX29EuNyi3
uwTiiHod9Qtzvio+HNLexOPS0ovspOi/OmNflk6MO0zV/1X95B7i37Oqfrkd8QIvB8qJ7pFkgoIA
LItN2HlIf2jCXoRFgutblzNv7djkuHaG1u8myGkH5BLLxvEUq8rRSTJQ6errRHhUgiH/Ksa59kU2
0NeECFxMSDzmuoKGgRgrd1OTyW85OmmfrUArf/jASTo3ShTot2mmB3/laPL+UaFv9h8TYVIAvXkH
rSzvuM6HHC3EfXaa+b9Zgdi/VgFWG19is3e0NlqLd226eMrR8GP4+Gtx1AyBX8e8v3IQFfrdeKz0
o5+haIfLceCJe5gU25Z/vz1hl7sNGSTAoSp4rXcrufP5GjtoP+boZycddm5hbTP9e2nmB7AJdRBs
LF7Ut+NdSa0JiE6fBpV5RnDOW/HDmjRTOTSAaUNGFoWGhgReGt9SUPoHvy+8LzqOL52TKrH5OQBy
rpOoJdREhy4PSjfQ8EL9X75fn6EzjABsnUWmNk2JRbEfLgO+fbGjRrQKgwwt+KGL0ZQprfwTojkp
iDTBWok8n2PnJQUGAmleyEFwHC8eoy2tElGM2ZwmurWz7Hsc75RA/Oe3NsNMOko3iqHjTjkfbk8a
2qH2xuzUS/teBMcQPXf0e/p8cgyx3wHL2lDb+EdkxrxxyO2RIoKvMS/l86CyFXeJiBXCSek1SiWP
PJFX0s9rg4eOy+wJhbA8Bc7zCGXmW55v5dmpird9TgIYH5PV/v+1w1qZIdugDGg2L9/VgYHHC4kb
PJcSjUyIFqXwPHifPeBI/prFyuUNpLMQ4MbNTAre8YusrfGHUhkHhSFTks3UqWS5LWSlaSN39Qr5
70odjRIatRd0XSmjsQ8XgxeOVRPAwDrFQn7v+Z/F4ouoIrsT2qRv2Y/R/F5b1eb2vp8nZLnagajN
K2PWaHn/TR+2fdrJNZDInJhp721rSORu1Ivl9naU65+GQB1bSifSsqg7dkMNjajOT9jUOzEI5+4p
yErHG1+yvSEWbmFqNpLKt6NeW4xoJbKFYaBw1S6OtE5pYmOSzfykGvdF+pJoBwRkV87Na+f0xxiL
u4FiTtYFnZWf6mi0xeBuKnbZaPudDZzBadfKitdW/sdo86/5MFv1pFcGakLFydKSTRvLTmYUtlK8
4vK115T8n0seTBV5iiIhrcrdsNjMYt/Obr088jQNxEiEKK5j+uZaG+7KDpMMHToolDUelMsSbjJI
ZTNlcXHy9QyZ3clQMOPzWnk3Dmm4zxJVeb69LK4seb6JJ7JMzYGS2fJqsaKkyJK2OAl5EWx9mt92
iJXnyuK7EoWLCygUbwa09JabecAdKsJQuDqpg+w9dq0+IxaFNTGrKx1ynU6zLM5ZOd22pbyFALI9
zsuhOmUxpdn+pRiCh1h8UaueV27xlNB+bpTxbv5nEE0bRZ+7jc3OVyss07st9XzXC9SVhfOOJjs7
VSg1UtKZCYJzd3Mpisnjs9NqvvnUGe3wloxxGDlF1NGU60dMaZpSCUWnpTcQuUoYC6hiafpOVeDR
uVKblpo9eJ7xIwYg8aMZPfnQ+WUj26zCqnbGaFQ/RVNYQVSoLLRfxD43NmoT9INTVjWYzVErG1gS
mqz+FlpZ9beCFzUYPfp6/ydqzWHYYnrdt895pjf9viqqWLER4Kpr2+gtOdz4RjeXLzMv5l/9UQdU
UaxyQy9LKPMYUWej5j1b3CyxDXJsFb1VBDpZbKnc6Wlx54lYBY91L95lQBsdY2qM0Q6DoJbtuvKV
bWeJk4OJZYhsSZkcb++KywSQW3umJIG7AV1H7eT8bInKgHco0JsT09TYeaLc5WnjKtZOShTXkP1D
MknbCcaXH0efpt5bSYguDuv38FS8eFoCi9UWR1uYJZLZ4kZ+6mt/m5U60lFt6AReHv7riT0HomLA
0pzbb0up6LKM2qibCv2UmxmImBStnooXRGpXzVYam4fec2+P7MUVcR5w6cZglZYC1ivXT9A97Fai
o1Mcjbpw8SKyjfiPYL3ejnd1Jikez08HSk3QdM9nMjSNoOlFdh/o8G7Dcyq/V0L174S2yhZGATp+
YT6pL3UJbaHLFKxC+17fCZpY/g9zCnSbSaVBT5zFkkrTQO3ifARRVklua+1UaUPFbmU+ry0cigNU
1GhZ82KQz7+WBC3Vm4HhbUA31rQ5aYxz7q8c52tRFmOaWpRrfC8jSn1oqGwa2U5dU6q7XCgsfarh
dAvxDeNfz79ENZIAzJ6qnDx4oxACZWmPHVRRwY5PXqXQXFmX722Z81OanQbHhFbKvBuWRY9AbMKs
0iL1RAqVOoCBpwJ2nCZu0vCTHD+N6psov4rUqUU1c5r/I+3MduNmkiz8RAS4L7dkLSotRcmSbNk3
hGVb3PedTz8f3ZgZFatQhGe6G90/YLSjMhkZGRlx4hxqVhVE7vokPvgqM0TJ2o15afmffs7ySdRA
NKz4NT9HUe5Vr9zk+n1jfWWMfYju+myl0XKekYJVIukAS4CH0u9YuA2+H0eGJhjHtBH1+yHODNsv
wER6ZHM7IKcVmorQjflcKU+dVoxOaXjR7vpJPcsR+A1QrSGfSysQuqhFUUZWghh4qGEcUZ1xaHdt
4vTt3y3QBuAOBpCm0lo6dSkzUo3ImmrzWIiop8ccdsiUC3HlCF74crQBwJhSj5m1nBfrqPO6zSf2
+ohw2k5Q/oACvhfCB/Ugh8mGZ/o/hxUqIrRRQG+Ad1PMRc7dhUIsd0LMtpnirSZTR8+0galFfU0I
6fzQA5/lTcZ/A58FSHu6e5kcF5Ic1AbUEd1dVjeokOfhE3IsKyfxLAWeW4qf7CwPvlzTrRCxE/eT
bSYBj9qvIJK3Rf/vl/xsCdwJHQj+6W9S8ukBEeLiZieNyJQSFHZmWyu26PuJ3QJI3niJJxy6ZoIC
Vgq1Te8Nwq5tM43wk5nb6455RqbAc1ol/+F9AUUGcWjx2BWjBpSr7+kIeQpItTVOmn4N5G2Wqi8e
M6fl3pg2ZTG4kZY9F8PwQpNwRr0mcbnyS86qe/N4GJflnHoQBJeTEbpfAotF8urIG4WmspTVhzIx
euTts3hL4t0xgepJu7LxjYM3ytLh+kZcMs80+ExOAmaeMsOpjwV6WURWhnmht7QNpcZNYZAGZpFx
j7TkYRIFW89sWdBWln32lPwLriIEUticYWiL+FdXuahFimYd25/oTwND8e4G1U5XKk4XV8ee/reV
xbUZcvhDf7YiPolO99i+dpFDj+RPudajmY/i4i6bBbX/x9Acaj85tjTIcHNOGFJym1Lh1+TP9c90
vl00BngGU8AAZwsK4PTvj7iYmfnQ2qM6ul74plGUDKc/ZnbwtJXH0/mWwZFD1IdgHlQT9CqnlrxR
iLV2qobjZOWOJLR2CxO64H2jxFr2KrVPwdHFtRL3eQTC6AzfQkURSuTlZMvYK0Gv+fJwlLQvgMbI
Ph6M5DHT1/SsLmwjb+HZlsWYL3wVp4urW7EexcAYjiUjmE0JzaqZMasPPl96lsJypaL2N4iceoVK
bYtCJwVPmtTLnrs1BF5Mm2JEgJpo+t0s7cEkhjulareqHesO5DT2/vvrc/ut2gu3yQ+g+M0+3AWD
XfwZ/hRPxW3mrA3bn7sqPwpHghuFOt9ZWaXwxbb2+mg8MqV03wPrKIRxD1XmyqV8aaupXTLUo9Ip
OXvPDWYEu3aTj8e6ZoS9fwwCAPyZ3VRO8e/8AfNb9rOxxQ3Wmkxh6EM2Ho0pwD0dMa82lug/KEn6
kak/q/q+E4r7vLgJ1+i8Lu0mScdMpDFjAJezxKIgqp0HjdMx0A+hIRzQ80EuYQVneHEvPxlZnP4p
yxkkFsvxSPV2byAIlPTjXXsP8+wkrH23C0cRCDb/oR42D38vUraB4UbLiKvpqEQgX8PvSi07ovhu
KCtJx4UMGPIMsgA0k4BsgRU5PYuVwbnL9HY6ChUzEsbefBMheae1Q46/aZJtlqzkbRdKHqcWF3dd
3MsxRCFYNNppZ6r5l/ZxKqH5pB6VS5shvx9MVEwGW+5WLP99BC4CAeAEWMgYN1TPH4kM5LShKPfT
8e3tIbR3D093uf3DDWelUUicUaV/GDak+IjUl46/PcTbeP4HO9i9v5f2rFvPwNT28cu3+5f8zUHI
aPvds18De7Rlu9rzgN4HW+radriR7acbjtvG2Dxv7S/7+/vbj6e7wP74/XH9Pvo75HhtRYubtbLM
wagRQjlqdo5I6t1dt5O34xYUsWPt6ofpDqyLa20Rnt9YP+r7Zq9pTug2T85Nb9+Cf7dvFHvlsr/8
fT/t8uISjuJq0HV//k2ul6XbqtinlLJ21Pb1+Gf1BDavnr6spRjzX7rYCDR+UGM0Of781+JKiSOh
H0spEY9RRE08FLZxEa9cyUuhAh4aiIEyNgup66wbcNawb0wx9rRcPEpoz76ntsW/o03oJPa315+B
LdpH9cvK970QBk5MznHvU0KTosk09fD1HVXlu+7EN3CrO/TUnZe32WF/QMZh17v0TWGLj86HeVQO
gPZsfdva8kZEzADdVpu7Rd5979f0BC5kKCc/bRHspTGKQ0Pip4mJstWEgmcfOrFh1dTkKeG2HsOj
UkOeooorYfjinoBNVnj2MfuxhFBJdP2lUanEo9G1j11+k6WH2nyP1fb79c0/XyCztgyYw6NFeIQa
83TvwV5WYxX50lHsNnVzbxWdnRZHRdiMcudkkrI16t/XLV4Ixgw0IyOlM3VOy3vJU5FOatJIsS4d
oWhTpxTFOcmRo48+gcgLLdr2Nu76gx+mjyt256Wcnp55kJpBHarQPN6XeGhFa03ezZp0zO4F82ZS
JQry43YYf3W2xRhskz2XeoZW1/a63fMLdTZL/gNqjObcsjUXJS2xujVhDa95ecQQV/9oULMM3VBY
qYCc1yZOLS3CQ1fIjRQhGHkUm8huf4r+iyx+zcp4E9x6MNhfX9blzwj5ItkQiCXG2E49R+yMJtQi
1lWP28m1yBQgjvG0Hj5myS4yGNWl3z7X7HWzl9bIftGgpnWMnstijaEFAZumZvLRNBjstHZB84jM
DmR3bfhTEFc29NIacVF674juQNe05KWpxBCCbjOXjyljmHCGhrWtMllZmltElMLyQehiOxmLlTWe
n/156H+mLqIwiizCYmeLJtDHKUrkYyk+ADZt43qbjS9+26+kzRf2Ejvz8siI6BovglvpgV0q9Uo+
DkXtmPnPYNapCwuQdwR8S7tNtBWDS23duYp1YnHx9ZJs6CbNqPl6OSrCiE7nKGx1bwBrBMUph3Lf
CRu1thw5MGwqfbYQWAyMbHL+sRl+1Vp551n7JrX7snbQnbfr0Nhnvr5Hh8DRFCZd1vClFz0AqCfh
YmaXxOtOvTyPoErV21I+FsIu8qgeRNUm24FKl8qdP6KvazDr7604wIW2BlQwpKrUSAiVQKNOrQaj
VIBq6fC7QPvt+YkzWOF25jznjSz+5vFqW8xNtkZzy5DAzfUTdp5kMPOKv4OM4kEJVcepbUmr+qmt
Wpmk3NTgEarz3eQl8e66lQv3DooxJKgQoUF6s1Rp6KtyMtPAwxOi7NkbpmM5KU4ethsIbOFHEPmc
CtXweiUYX9pZCJmYhZsnb/mci9XpQdVXApXyY979gp+0x8IobBLNVsiKTeTDbOVPLcib66u9aHYm
nfp7zEAMyaebGnSlXNSVQP+BQe2x2tXCuBl01MSREpbeirh41YWdHN7DObmSqV76nJ8tL5LnnDmK
2Ih97ZgPJQqRaU/m0ohripeXPifXgAW3HDkLWOXT9SlJqGSRF2jHyKMDHzO933yM5UHIVQeVg23/
VEbGfmVP50fb4j4H7jJTCKIjy0zV4lEnThpdYo7s0a9tcduMzzLks2W07/NXVBR3/RTb0koOcb6Z
PB5J5uZANpPOLjZzhApBmMx4OiZypGzbNtQPtWBUh+sru2QFLAqp0cz4eHYCx0CdlDwopqM8kd+P
oSTzgtT1lRN40Qo6wpRNCG0cidNPVnlinMVlOR11YUp3JkoseKMSrkST87tsniL6XysLx89TSwfs
wjup65Lh3gj9aDuGHtm9bAoHy1P7lb27YI97k5ITKBHmEpeA2cGa5MRD6O3oRYr+I9escSehOOC0
mhdUNqiiaHP9Y50XZchj/9Kb/iejXWwj9DxWxbOMpAvgGZMWXhMwdQmZo5CXTbdyMczH6NTlDQIm
DzTmqjlmy3ZQkA0gRdF8OlboCxojr/aBd3n0RfP/TOadEq0csfPNPDW3ONVDKfQIAU6YA6+pJaPD
gXNq7bX6917NqaE5vHx6Acp0ntTGFw3ga/mvpEjugzCa7Fa2ZSOwBeNOELSZP7p1Ve97r6zR+cxZ
x9muzv0Q+Cx4ai3ZfAyz0K2YPPeYMkT/e/QP+vci+RPDHHndVc5PHKNK8wQYM9gMZC19M6nDoBS8
2DxOlf+eMiTDReelKzfcuT9ihHnPmbIcrM2ys46+xzCYeWoerSQNHYC9rIleM/NBTf9/Wc8nU4ts
Tk8zUy9go6J9bGa2oRbZNhwgpP4/7NonKwsn7P0p6vKRBZleumuayZ7yNa64Sw7wec8W7pdVZp11
Ph8mNTaZUGROChKgNV5MPYGcKXq9vqBLp+qTtWU7cOYEynVmiWhAJPXOar1240/NMzK793E1rinn
XWgM4BD0rCGroCx4rpw31VXYKaV5HMdsI0OSiDbcQ21JWzEyN1N3azXtPu6qgyq3jngbj4kdttJe
ytsfVuS9FV/izviDLpytTHtF4vFDqzCIJTdVdHv0Nga8Z3jBfmQQJ1ftLu5ISb9c37DzzzP7MXLx
BokFN+LiDpmqENJ50HQQWc5qpwF3u7xpkNPyDplqrsXYC6U90+BOpEdJXsqDfeHWKloRlsbAB8n3
t8i6YQw9zZ9rmpNBBUNu2I6ONzQfivAYpLLdpsI/s0IwWjwzBJPUkGrQ0DkNhrUwQ86FQjl2UM5u
6JErthqJa9iwCy8bJi4Qn6LEx0AQafipGb8UBAb1Qv1YKoWd1RtV2PLmM77Ku7p66d0sqFZef+d+
Tx8M2XUTKhM41f+Onn0K8lbOtJfvVUCkOkmkBFN+K5BAq8X4u1Ba3Urae44WBZbP0wLqCTrv7OIi
bKhtDKtWqIM5jOVtmU109uVsD/CL960lvwOenOVJ0XPSu+SQepyLpon3Gr0wLzwocqHAlpJUt6rU
jbdjpb1fd+kLgCSmBmYJXwjk+M7L7MtsJQbqvMA4+qZ01wv6fdV4z9Ao2Ln1VeYZpJvTRq/bG69O
dpAVp+q9ptzWkrmVOldeQ4//zVtPb8D518zTwiDgZ5TQqS/0wtBbngfMRP46kFiY8CF8t2BQd5g3
1dr38JfUO9aj0d5c34Wzgw1/IrAs9pvbFZ6YRdxt9ViuIRSzjlOXbcfgLU8htckfjekFDuzrps7d
/dTWMuqWwDhpx2BLgWHvq/dRuQMa2BvkLEvTXhsxmp3rZD9nY4xt0e4HeQLq43Q/GaJQ0yxqMKbo
2zp/RgrDFjKYtemt5G9rBfSzg7WwNv/5p4OlSJ1fEL2tY6Z/oJ9sM90JLcL3iVrc9U08yy0wpMyk
EtCmz5rlCzeRKn0UEivwjomOoDjXsBz8sNo1KrRLy5mrXlhg5zBzuhy99yMEKELvaMib2NoAxU+D
O7NYSV4uOgToWFBVf4mwl5D/iuX1iYGZCbTB03TTVLafOhEtrS5x/Od/3zkqegCfQIiDqlh4uhi1
alQIkcezpIJjZyNl70q6ElPm3V84HZPqrAeM9TzStXgPy8x/6GLhC0dNT+tNr+WCrfRyeri+kjMZ
kHmUcyaqA+2PJaaSTj9PEyVq3AaJcPReq0fpRZVoejntH2TkxnF3q3/Rui3DwJDbr9g9e+4jqwRR
L9T9M5r5TNKQ4ahKQKdLOIrVfUSHf9Q0NKV/6KnTIQOpehu5AIAnrbj8eYjiDWkSqHlgM0ixpGiv
rFIItULxXUbd7W76bTW13bXvhvSmMfd5fYnnUYP+CzVfAgabi6+c7mwZdVEsZFPg9tmfIZRezPZB
jNsNaDw4HdVNr66E3/NJ2dkW1TD+3wDhmQA8NdhWQV1NeRu6KvEprX+2Tiy6ZTcPYcGuMt032q8e
Zsq2/cK0lJ1aTI8IzR2EY/twbhO9dbPuDlzmFgemoouyxtJzYfOBPVLgmbMx3rsLV0O3Grn7sA9d
07uPC58CmbYT6j+F9ya0yUo8OGdZA5E8EwviYTMn0HL8jSmOvvfQ8nCz7jnKvnv96zTej7BGe3q9
7SU8+ncp2CHvD4bRs19Z5cpwcqrfukKBbwrdSwUlmmaer/DXENnnJ5tsEL8neZrV1ZfE9WLDxNWY
KpErhcCl64zKeTJ41soJOxNOIOfExTnddDqAmC9r3dPoUeiFCcXVZA5z02wSMT7Mr8gChj5feGzy
8tAW4sb45qH/SyVFDkCggLNNfVp3yTcxBVrN+2IstmO0a/6CuQdIlbRNGq6dyzlgngY78MSz6BLj
uzPx1KLsAmrTM4JRjN02cOrsWc2rXTmLOujvrdzfeCmaTyuB74Izgr/lIUrjiX7scrYhyGQpmQwz
divrNqhepPYx9G+b+h5Q/kocOH+B0PeZ/wVY0ZxJgBa3BZTiJUzPXuYGebcDNm2HMRK+rLSXNVSG
K5ciAm7obeLxq+RlD+XQ/fNi2VuID2hBgdpmimQRGcLYKHqv1I6CYDnhCNiihtOMroec7M0VxMr5
xsLdO/e7mKOa3wWLT+nrY1zJZsi9lWnNLkwFwCaDJt97ucQkl1qrrtquqoRcNgr1JhnATE84x+JP
OdOUBFMamrFwDAsJTRA16E0ns3xpOyUg/8Wxrp2Gcaav/xrhAcFRawVawXE+O2FSrndSIQ8CFSCz
mpysCDXd4fluVkT4vPbsevQsuqehWItb8F6pvHLGL7gW3R1mnmY1e4pQyxSO+lSqSv3EL/D8ILeH
BBoYgL/BfUZrwOkyDmqXpNlGgNPXztIY8li9uiGVlfdaAyXa9f04TyhRaySdpJ4586gvH2l9EGYZ
go6JG4iDtM0E1CKxCSSgaNfyhwumKJoyHgvogJr3cuYr66lwV4EVu/WgKJt4xpYOFaNu5TCusQSe
E/awJqitAFojCkBQnZ3vk3PlAiDTsI1StzApBjNTZpY1NLKV093p5CrEDXl45RzfE0S6cZNVxk2T
pPui3hnIuVbVsBvT8r1malheOWvnL71ZGIfcAuo7Ut+zHZeULgmCJk1d0bO2qILaobTvxnTjFczB
/JCq1jG0nYJ8YbNvjLskFf75i0N9Z87jqIhoEV8Wh53oqjZybqSuJ96qmcqZSzbpWmvo7HAzYAJj
Kvw1JtgZwLCn+++rLWcABSzyGvU2UGWnrZ8sKGlazaUDvbvuw+cPiYW1xZI0VWhbf/RzdzK7g1n2
tugdimHzGkF6CnmNdpSVtUzxPAmfbZKGzw8kPqKxsEk6VnfWUOVuDVONHUhdvo3k7Ik505+VOtY7
LqvwLupCaObbdNwoYx3dQgABLbNo5ZvCi4SfQSas9a0v7TtVdKi4IMEDR7a4t/xOGZuxG3OXzhle
FBoMiTedwcxD9CPok3I7qeu8mDIf8yQTYCt4jsCkSsGMJH1htDIjve5rPXezHpUmrVblg68yK172
qU8pq/ZvTN/n9hIEYaPHqXenZ8L3XDLKQ1825seKM8wp6dmvoYwyg7bgdV0+XkWz7xl4lHNXezZu
lLuooKxkd/bwoUDoboeHvLGZvVwD0p73l+dNYPE65Txak3+rYZ8iTiHCFm+Uau4OU35TSrrtP1Vj
sam72rbQY4z129ZC0WyDat31BV/85PP7CL4YEdmtOXX9ZNgKR4hNJr9wxbZ5rdsx2nolLBiyNqn7
KBMN2FGn7P26zbNQzmKhYOSEUwg1z+ZnNQHMnDBNuRtSGWYIK0JntGgFp2ICbHvd1FnmPZuiwQwM
j9yPR8jp8vRprMm1pMI1vB+K/Kpbr9f//rMn3+LvX5xjSQg0PYvUwpWNjfc1ahCzsKvSyZI9jnLd
1HwOFp7JdNw8AMQrk3bb4kslUzVFXmIUbvxRHIrHOLbNTdk67Uug/j8tzd/vk0/0EiJhiaUUrma5
hnnIu02DAnP9ZXwWtI3UrMTfCx54sq75RH6yFsqT3ifzutTkWQu3kvYU/PTTl9UCxIVPNQ/+kSFx
o8//e2qnRE0u1syRT6VvRoh3+4+SjEn0n+EjdeKh3Fz/XBc878TcvOxPyzItYSQJxNyErGz00q5B
GS65A6g9YDTQFpCEKad/vyWYZhZS+ncTubKF+kUfb2PvwysPUuno2uR0cLFcX9F57kFZg+c8L0zK
e/CmL0xC19g1foyzM7o8FQ8hujzwKt1TbP7tvUAlkpuHCAaCtYGfSzsJwhXaTUp9kGIuzMoULRk4
xEHM7C4Q/K2Kot31la1ZmP/807eqAxGyOBMLTBQK2zT24RsbKeJft3LJAf9DBASeguxtESvIloC1
wN/tQjgpvSTqQamZEbyJxn3brpyp2ZeXsYJWuA5rO/kTJanTBelRMlpxmJeur+8CeOeTJzlFZ9tY
ATlf2rfPZhZfpoPxLq/r2QyO0GS3gXxzfcsuGWD0iskSOJQQs5639NOHGRp9LHjwlK5p1o6UPmTr
uf68FYut4gSBxjB5RYI2WoSFBMVVjTpV5RrtLXoozFrph34Tk+Irxk4MHyX5phudYTvcWPVrGKhb
2Y5iu3eqdqNJO9oq6drQ1YWPd/KLlpEji8q0HgwaHEJzI8bi7It2Fnx04j/3A6iTQbvA8uGWYK5z
4fe+kJPoSUbtDrvIfE36+2KtZ3ghuJ9YWFwlUdo2aJlgQelHR+w+dPMuJJ+VIh/9mqfrzjL/XYsv
yXAqz3JalPAiLnWnBlFPyiItGrdFZcWh1hjwboiSmyQCQ/HvpnBKpjghG6Idukgrer0jcwzqxp16
yVHlBymi8DDurxu54AdQUcyZOF1/DvHC+bE7mpPRNG4KQ3acwoYTxz+NfLwt+2IlCzwvK8wVU2vW
MqJaRR11EZuivibEIkXhotZ1J9X70cD51WfFeDYYPUzVaBfDBe4J6k0t6PsgWSN0Pl8r/AJU5xkC
BNQJv+XpQVfhp0ZRpKxdfgh43D+J/OIJmwHV+ut7eu4jvJtB5v6lY8XlF/6IFEcYIftcu5KAHkWW
w8ot74V8rQJ4HurBzLEgqn+z3PqS8bdBrkHOuqlxMzWye+kljw765IwKIhFjxkjn4fqqLpijAsbY
KHh6/rXsww6NojR9rDQk1PpXod0B0utqR2xfKmcqxbVW7PmZhpfvf62ddWIH4L5BJDVu+eE/wexv
BLvXLknWso35k58e51MzC5eUYKFGOGRsXD37NUZMxRp3VfldQvHS24QhqYan2k30+/pOXvBDBa0N
aln8D2diXvunC6fP68ESUrVx1T1MQl/a+zXw0Hnaxqo+GVgcahg7rTaOMABpmKM7kq1vlH2+CXfX
13HBz0/MzD/j0zq8OKnSCmlkN0QpV+3u5lqUV6wcpguOMGOweSlDyMIU+GItUpIWxZh7jZsU0GdA
NtNTAPUy0P1PnlGsRPcLX2ZWWkF4EgwK5Z+FsaajzmuGfeuOUfZ7gm8pAhRXTdJG69fexBcSXcjQ
/sJqQRDN1YnT3WtGUe9VX27d4OAfi0P3S7xFaHrf3Mb3zYf31q3s44UK1Km9RVQSU08YIlFq3WbX
HMg8XtRDsWVe7QC37T/7xcnK5l3+5BdSL0ZFo4hYUl8tv3yfrPjH4P87HoXqETgvauQUuKjVLsy0
mp7kpDGt20cPXuRqiv9caVtBuNWrD72Husen5WhJN9GUwiyff8n8m+vr/DvZs4gelG5n+mfuT0TZ
Fr9gEj34r9u8dS0zgQTY7kXFDvw7Od952uM0baYkcyrDHgMIsB8banCFdb+GS51d8tpvWAQTWc69
cRq6lluAUm1z3yrJvdnUN3VVMh0zfZ/ENZGZC8ceJgadYhqoHC6CRczMW7nuQWu3rjzeBOOfrAjs
It+tbO2FwHxiZPG46DJI9M14aN2kv+sMEJaSM2iQwYhflGGf+IdK/xY+X7c5f62znQR0i08BCDtL
0nM5SvUUHlrcNnQUJDpR+Mu+edpae+WiHTh14ZGkGgnU9/R4TLoVpImutG4YWT97dBTNQHhPo2+j
usYgdTHGAIj4H1OLGNNORtKDmm7dYkda0Gwa0y6qXZ7v2t4Okg3jQVWzGb6v6Z9cyPQ4mroyj+wA
VEXWZbHELpImsWCJVpTfh/FD02bbEsIOWjkb8DTbfqIdzm+QOg+yteFVzGr3+secV3b2MT/9goX/
CPVQ6SEKqm7SVY+R3Lxqwdp3vHgOPplYfMc2Mq0+A1LlIriwraXAtrp7VV9Zx98E/NpCFp8wbcsR
RkisKDfhjxp2+9/vgWSHWxmS+dJOASLddTcJ5WOqqG+05Oub4k/+ng2OzvwEQpf0gAcn+rOKQ1nb
4MV1onhBmPstrjXK2aaTtka/tr+XvRfaTEbcAPQi3nDqRRL8gAbKcKi3y7YaM2I+BJvq8Esedm1n
Rz/jg/zlutNcPJmfDM5//uniChXYjkJ9XtNtchh2otMrK2+6867ffGl9MrEI120figgjW/OVob4k
5UPoQ/nioDpYNLeU7g9aot9moaMyF8Ws1DE2tXtf921tqA9iQV9f7WxVGG0N9UezX6m0XEgbT37b
IvtJSvK53mT55bZoSsoTT/qTFL8yP2kP+uNYySsviothArQvJRdEkuFaXvh2UMdtrQh+57bNF3EE
GGOFD144I7Tkh2n4klG4n6gBpmK9rzTxZgiKNdKPS1+c/AFYK3MdJC2LJ6EO99uoy1PvCn1lK/6+
lntbqX6pa/Isl2LFrNeKRgwDR9oSR5jVUADFltSTpVBmobT+PpXjStp1KRNA0RHmF5iSZh6/U+9V
EFOpZCMa3HIqt5F4b8jboXkcBm9TDNs1NeVLvsJYMGOnPNJoqS3ia2q1gifr6eAKcef0QbTXmM8l
opdNdtdFhl3CEi+Om+vn89Jb4LPRRcStBNrwSRoPvNb+BPHOMMBUven5gYfbdUN/+xyLqEtSiVLZ
jCYE+rnwzL6DUT/XsWTkvlOFtZOZ1U0rNi+Mz2+8+F3NvmeNXYa1GzL6ijT3Xpe+F+HPXOh+6KG5
nyBx06tsO0iJUyjerkRlt31uStR1xHQts7/gxGDEKQaAxDGMs5eEpAUBwj58i1S8afON/oZOpD9s
rTFx0uS92aa/Qmbg/8BZN3i/gtLuVgo782YsN+uz/UWchgN7qAGd4QuRfCgN4dkc8rVUe3beMxvw
jSB0AZXrWXJmVKGUaGU5uBOXADKlP0zlqGvNQ5q7wWTaNfNeefsBXH5rTNraBs/OvDQOKfzcsAau
TTXu9GQlrdaqitePbtJavSOb442IjCqT5Ir3IoTdu6hAXuU3wj4s5XIbiIhit0a0GSapX9mHC2dc
g9QJuDhVd+r8ixuqE3j1NGnEL1HF72X+R7TaR+SJnV5g8u2HaK0NSFyIW6Ad6dLTG6Hss3x9Q4Cs
qX3TjbQeC0fyhxu12HZG7wxBYk8BxKj+LdC+sfiZqt+q0nKrn63v3SbRGnPZ+SgESwbujbzB3JU8
0xwxs9pM/Hoa3SZzI7jg2sCWlTuj25vGdmx2nWHtCzioYCA/zDO9YrgT4aaV/mSav+Ltl24thkfB
jdBDR75KXIS+zpQNvxXH0a3zu7Ygtyo2VmdPAC+Pcrc1HibzzfDXGHcuuSB9G7oH5PNABhZnzBOm
EVLIdEI+qtgOyAcHLTo5qDxNtAoAV5oUGGU79ie7QBHeM6y1gtyFL8AAxszThownX2BZx9fDfKgM
TZncMvoGr+l9/ZMtuisjq3TKHqYor3AE0SlGm3GZSrjxW2ii/N9dlv0O4vfr4fk84MA6SP0Y1lO+
AyOzp+fRVEZkzmVxctsBOK1eTgeYRdY6gudR9dTIIlOT4kwLkH+Y3KS5zWFuKuhwbVfJsC9ZAasO
cQRcM1zaiyst6HpNqZpKdLXId3JDtiG4+Ui6l3/fMEad+W5ghLmv57DyKbE1I0RENaEUXX0c73rZ
CG0lNZ+u27hQYGLsnVuT9yZzW9byXAgVEEpmIkU3aG+94QaltVB4aKJjguDRROamWL4TqGtjwZd8
AVE9OtQA6eZ6+OnS5CJCqMfDKlqYow0nZbw1AIqv5O2XPhMksZBdMC028zWeWgliQ0uITKKb8/dX
sbcHvveMqvfPIgi31/fx4oI+mVosaLKyRGwSTXQlddp24wNyBiuLWbMw//lnb0AEWSlLFQviCLSw
zG1LSVZy+/OLgxrKX6A8nSt8bpFYB1EoG5WWijMmJkbRTywfcmlaWcgFRNNs5T9jzExDLvuqYd6l
bWFwerIOqjqLN1FrK7fyJrttHrIfxYq5832jJKVS0oCTCsTPEudjBHUnsSjZ9dFlaKp9gjTx9W9/
vmv81eQZVDRBWwBDPf0yVi0IdVQniitOYPWSatsz4ZeCz7pu5tybyaR4cM0Nb26wZQNiqCjR5s2k
umMBw454aJhumrTbMF7D014wRCxg3mjmj+BZsoihhpDKXR9Lqps15S7Sw8fCMz+UmlmSJv12fU0X
Pg6POMTgoIhlUGXZLeX9lqXIphguN6UdiD8KAul1Cxe8DQAbmGjah/R+ERM4/TrNqGrZ1OSma4DT
S++bcnyqPYmo3Vt2HbUZQyDCTy3sQVwMDxb6QSs/4Hw3QacQgRh3mWPRsgMXMgY5TGpouUH90LYi
6h4PekUJL1zB/67YWfbehrHz66ALLFcIIscLI7sD6ytbhy55v76j59nsvCAEQNlN2unL7HIYRbka
u9hyC+thlG8pFNgehLtt9lPypQMD6V+u2zuf953dY36AM6TBjJix+IK5rmUxBDuCqwUNfLfyTS3d
inn/WJkiQ9qdAxEOfGHMjD9Y0xPwf7sWfhe9QiIDewwQ2vDf07rTHzR/ik+h2DIb2UhEU3DlpzKx
hTetsQ9e4/gv2W33UD0Iu+sbcGHDQXPBwEMXHo2r5YYr8IvPzfHg0ciFzST8jFvlphLKbeghrNID
wVuFcp/5EoaYaCQlIHVEhHWuI3xaoKn1vif75Sz28WyNCKgIPiXnzhA+euTTr6/usq05pvE0wqHk
U1tN1VZpYPb6sTW18Tas61ezRi2wKitjF2lKsrKZc/A6eRXOlC4MCYCVJy/mNXBqrioQxm0qDTb8
blO0SAro+67qnlXd+6p38Zq1s4LLPCs8z4TQmgTOKi5CqV8UalPDUnNsjTfd+NaV/p1W2Y1RQo1O
6Uo1HbVd29DzFWKT3IoTSn+N73i6wqTycsoxUF5U3QQPbtk8klvuq86j8JyMmqNZDJld/4bnR3Re
J4diHjCjt7SM432cSUUbN+axrKCAxuZNbuj1PvdF6QZsx53SetF9EAvNPs6z7zklBwcausLWgkl/
zq0SWcj6ETSS53r6lGzKbpUe7OySVmn1cZfN3x1ewyVkxugFK4R9xzxGQsM0MJRkfptCU5A+r2yF
cuZgGIKFnMyWcAWdxOn2p4LUIYDqw8T/wHq/Ts0evuoONd3mlZEYO3xWPsYDNUW1Wat4nF2mLHHm
XeOBy6QwjAynluvKUoOuLSDhj5J+J1UMLjL1Z67kiOcDCpjhKU16yLuB7VykO5rlF16VqNbRECv9
x+i33DVSoFpvhjzV72WTEqTH3rfeJhgqSrv1wti3BWJNsRvGHmaSNgyM5CaY8m6fVma/puNxaRsQ
0EHTG60QyoHzn38OXn4tpu0s7VRN/nSP9lVuB/LY71e+8wUzOjcgcwmAhml0LLZBz+GhqGWPIXOj
Ke4mkn/LlqoYXA06srY+6fk+NkZzq8a9dpQUoNKZXvhO06ftVjAjY1u0coLQcrzG/XgWcwB2zkTY
c3Vx5mtbRLi6HIpYjOLU/S/OvqtJUhzo9hcpAm9egXLtpmgz7oWY7dnBCZAECPPrv6OOe+92Udwi
5oudp+2ISuRSqcw851SGQWMrz/RDmtAuTlK9DbMcWEcgg8Dh6fEJuCwwY9yemKuD9mEeaqdKZxLt
x8vpz8BR3bMMMCS38qNaavmunJMcSU3+1+2QDryNh8jRRvHXgDTM5UpPPKegAvOyM8Rhht+0QoAv
c10cp5ZqgM9k/a/bQ7t+LMOgmlwFG1DP1sWLvHRqu6d5mp+d9t0aXwfoK4Ngc5+/MQOCbRnfJyQk
1hYP2dUNCbljuCxsMqAx4GEXOy3NIOTGSy8/16YljgY30r2YO2tXOi0L8qneUqG4ijcW9hY38gBF
OYZnO0bp3vPhGbqkJUAgNnK0YQVRtdtz+vHUv7iQYU0pd0JIAEpG4B24XMS26zLaIhN9HkKIwx39
HY1kBALfyItoBJ5QkJiTcD+gKPrDeK/OvR7adThstUUrK4uvUNSYGsJZoHKhBH/5FUSH+GQPgPS5
spGUqyHPW0jQpFj2P+BS/afMUm8jDllZVIR0rkL2KCDh8pgYvWUR3lN6NvMHfYZc93x+m9otwqG1
HXthZuEMdN5aUBqqKIQT0gNQYW6d3utpfmjKXZMmIUX1uze9I9O9jWf3lRdCOPd5fIsoBMpgdHRL
Up41CMvb431Bv/ARTHpn1KACkPI7Bdvd3klrS/jZ4mIjDaTsLBxOehbTE/FFBDHR9JGwvYDO/G1L
K2uHjDZU5JHSd/F4XUyqS6ACaeRGdbYEEuoyP1T5V7ManmajjW5bWlk/XDKgFlVEQoixliQVnij8
bjbK5jw1LrjL7BDzmI8hJL6KqjjqelgDTWQXAMVtGFYb/vJAoIsZfVqoWQDsBvdzeSAG0eTG4M6g
7Gm7n3wMpzlokbb390a266qTTnkgtIOe06OzyaZ3Pb+Xthcr6dMObGCaDtvjSwaaQFofqz4Np28b
Y7xqVwLiBw9YtVFtVAyXPNd10XReUfLmTPRza4Oktk0PY/JQ+PfIGCMnCqaEs03eb1v9eIhfz+x/
VtXJ+RSfTFM+unXTNGcJB1e+iRf7nzIuvsh7KwJLbdgc0FX90Oy1e0B3v0wP7KnY0cN81p6N5+nQ
7e3T1lG99vcX0/CxBz99UKVSB13fNme9IxEBL489WmElTroGoZVZhFAZ/XF7Dq6dw6XFxY0msrFI
tRkTL9s41eDm58e63fM8yocn6BMCanG4bfAqKEGUhl4UHCKVsAcNyOWcdxWrJSKW5gxuoFDqJEo9
41jVG0o9a1ZweeA/3GnIBKqnwaeJ9Fvu+byZ2dlMAkRZ5Odm/851NkuFm9ivEIlEOgstjJcmknSs
8VzP+JkkYE9CEUJGAwRVA9NszV3H8f/asdSiZoT0KjXH6hvwPlXYpi473Z7RlTOKiiZILID1/nhU
XX5IPSU5ohabnXNrwHtNqZ3eAUsCivgtwoqVWUV2APVjEGejTu4t1q5hKNQiLcfOTT8FtTaeBfrQ
CgBHbg9IzdziWOLtpDQ4kWIFXcUitvOtqrRnWfGzV1O555kGoup+3tIQX9n5AJyiKAveOuQEl1ba
bOalyCd+Rtl6byfDHagq4uKe5NMPnXi/JjofeLpx2q5rnwgyPhtVH/VpX2ZDOvWN1/LzRJpTWXzl
AlkxcVcRGdRiDFy7RyP4aWRhTchbKvLz7ZldW0CAbLFlUVNAj/viWEjDHbNK6vycdPa+H7tQyn7X
kWbjrlw1o3IsSI0rBZXFPklm5LR8ZvFzRlDQ5eizI523n5jz+/ZwVtwlOpf/s7O4nbwstwf0O/Cz
7Z4MLgCGf9VrULY/NPQLcPkb7V3q15bb0lNUcwqcCrzbYu3Svq/KzBbiPLZ1F1tN4Xztm9IPUTWE
HFVjsF2hF1skd2tuBk0TeHAopOA1fZRLkWrlViXOdpEdtQ6Hmwe2/o7camk+g50L76t+rg+EbnFX
rkwu+L5RVkWDEiqf9mJydbQoeAysSOfZbqCj6L1K7jXRWJexDUBr3nlu6BNUQm8v6fXZV8UBA0bx
DkEORW2tTwekRBNCRUnbnidXoGNCp9nX1nGK+LaVlWBOyaQioLORnUAqd7FDa15pJK8sDK6aymOb
Tc6dzf08MomdgopHa58bPoxfC9IDv+30ZF/i/Xvc+Ah1t15uKHwE8kMQroMGACpjl2N1Sq8rqe63
Z1NwI4D2OXJuwv+lg074NE/obHSl4g9J7CpsaN/saCp8ZGOLvwZwqhQSspN4TaM2g5aty+9oWlDV
I2nSnntkInZoHumOc1HxjYt/bWU/W1lEGtITKFrlSC6CgnbY4c0C0rWp7Xa3J/X6kKqx4OJVmmcg
alhYSYDmbvMKc6r3/N7skgJUTs57YWSHNE3tMHP6jRafa18HgyDEgEl0bOO8XE6ewfPKJD4M2toE
bfNMfzf0pAFkXbgbXlX90mK7gDkMbwADjUuqG+HSEjKcLiCMoju34rccv5oQ2qzeRLLhU1cm8MKK
eo18OoA1Mr+jyZvujNQdFErAUBhkkCoGyyGIeGurBCykdrcIa5Z7A+EIisIoLeE+BqP8MoM3CSD+
/N4WZ/TNDCFjXCBBnlkbD+ErX7o0sxib0bF6HrmHhnavBRcUyJCgiz38m0BE1GhjN/t3mtoTkC7N
X+6Rpd3FtTsPbKRIFYuz73wdikM3vY3F19v7XvmKz5vjw4SaQ0SiKDUsHVpqoTJM27Q9u+VPo4X4
PNpJocW+A5wFXN5A11h2AN3mDW/9oSi9NAvPgWYVxXGAlPflbuFzJRhLJrhra198yd+MH85r/ijv
kof6jxumdw0yRlClD9sTTe+KccOlLPeqAWAG3BYq5EgWqbLOpfUJaoNJkqCsktPAfq+H7FR4TsR1
O3IsfyN0uuo8XxpbeGtGMyOrUr07+xRJpL0GpgBI+dUTYGcSYlvBTMrpbhzhnY5WPbrOjhh1m4Vd
L8ARart2kh8S3ZcKvc4Mekx463ohLXOg45wcgt0Rk602Hw2Hos/HZE5LQz7L+c/tfbJ0IhgFGkCx
UuhqRFVkyZqFd2XqdHSWZ3OSxYGg/HMop+weIKTimEyi3rrjVpZIHWxctUjmoYNhceRy1gxmRelw
BjLQeMyrjry1U+WenHzIdgmRLdwLm5FY1FoZmiUjEWMmeHydQoZ43hlhMxvHgjHkGgkxTgWMIfSq
NhE3ywQE5kURMjpA2SPKgiu/3EopmawR1MXDuegTP3CM5t72RfuDzrp4oGZhBiPShDvuNPkJoB39
TkCgZKMx8voIq+4vVV5H+xdu2YV/r4faZE1jDOd8sIY7pH2eCKgUvluCdbucjM2XPk/e3NR80pnc
4mP/KEVeHmRVQoLnRzYdr9pl8zs1Joo6ujmei9TgXwRNxr1tmBPKR9kcIkbR9qUJSGCvE/ngzxDb
dSqZHdHmzXZVyoZfBS3qp7IzjbAYCOg5qT0ggQHFN3Ns3aAcIN9IMw4/y4R7B5E8DtYmWT6B/nAI
O99KAjyIQDLbJHboaNOzk8/+XmoyPRLpvIiGyxCAzx1BfBgMVQcVqrpuNp6dK9cDqrGg7wV1s4rx
lw14dVoKmmn5eM78f/rGiNIJYqzZV8hoHb3SOI8JurGMPQLBF3zh7WO5ckwuTC9uCBSJoUczQVW3
Nuwnu0xehKN/H/3yqZV3JUHK/ba5q/hXbXeU3hXuHRVxcNNfbveWgftu1Oh41osCqmRWVIDUFx2y
ITXMoCFdaHbNiTC0raTWfsP29WV/aXuxz61a9q5w6/Es3QnqYhzAnNmIJD305FeVuKHhJ9FUg7/D
asvDkO9dzQvRMm3SrdbHtUn/eN2AjRbIkmXo5hfaLPkosN5FHwCFqiEOkMD0Te0fdFxsBB9ro8YV
hY9FBgBF6cWMu5Pfmq2cccAKgtpjYutHW/ji7/cRaB5VjsbE+wlYmct19cys8r3CG89OZccyg/Ku
BYDgb8sH9cvbxjquTB+KcBaaOuGv4DvV3z9Fio2bdigiOdM57/gxz+xAeF/5dLIAzJkGEuj+fGe3
/pcaGoIZ6s4Y6+RnQeMeW/e9RuN3Lejh9ictY3H4bjxUkXRAEQuJueUcT6NIbMbz+ZwmFl6n/diC
NRftx/mEi/i2qevlVP2SwFNg8Li8l69jH3KeZj1X8xk6rkOQI/jfJY1ZR7etrAQduIrgjsB9g0Z5
JAEWcyztmqS50M9lKrsdpXl3YprVBMyzhsMwESOeULgHKXSa7lNuuhEw8W4Edl0vsuUsDzpN3Iei
8oe9lwj9oYIu6MHVBjfMRA/1yEzvzdgHke9GwLsSFyJRAtdiI9ULlMWSW0MyOnnSK8zzlFYRMhbW
Lot6/4/VBw7b26Bfm8IigMYgaDDyCASL9fdZnTsRsK1k4oqru/wUtZKftinq4i6xK3yKc+eE9T6L
zuIX1GX3fCvUUaHM5RUKrQ/E0WjKUJr3S3oU0x/KQTdr84zrL6h2/E6Piv27eZfc12H5cntjrOx0
2MKLD64UVLdLOMPcN1rq6LDVIb6v2VcIqgp/q33pOlb8EC9RLbXYfmgOupw5UKTKrC0q8yzKN/D3
7Yup3dEBgpLZ1tQpt3Q1dQjnbGiHq6LAwlJumtzrnMY80x8OObo7fpiKQy32yKmRu7kJh6OtB9UW
2fTKGUYeFBTXKBCge2ZJalkMOTZpPttnYTt3E5+s0LZLf/fXKwU/rNQ/VZeOt2Q8N40ht8ZSeOdO
lyJyy44GkxAPc5dvicqv7Ansuw9FG1AeIZK9XC7LkNQYU8M7FzbJI9vNu8jqrSryG9Da3B7UyswB
caqhYR9Ub4CTLS4zzWy7Kitc70y45UDKxPCg1jluKaOtDkj5clBQooNuacUlrdmxkXjnqjXFSSIK
zXGL9MW3DpIm8e0RXdlC3Ku0WdBvgDQKyhuXk+eSlFGWU//cGloTl0namHtiQBM9EADnbVKJXptD
swxquiboi9WmWMRAOeBvHnNdglifBj7kcvzkp2sOkPY9DH0VmOV8nvjeAk7bETxIRXLA/9pJgrJk
utGtfLWW2P84d7gvgQhCF/FiLfXBt/NW0jSeGtBeQMjqTzmnWyIDK0bAOg5SYrwAgTdYpuU8DlV1
4ntZ/GW34Tu2fnmx6zXi67j28cuIOMKta+zKA6o2mE+frfzWp7vD7fqmAq4xi6f8GzzJyba+kO8l
+LNbcMrReW9aJ7t8ZdlTnU6hIR5TQ7sfnVB4/kbQvPYhgBpgu+Blgu7jxfbU9KptCzjjuLOKY5ZT
gGhExwCNdeugzLdQ9ivWkIfDPzwEUY5fgqpIohMKZoYi5nIOcDDRVCgjLQNt++72qVs1BKkWROG4
QNCjdjm/8Lms7EVSxJ5H7ud5OPrV/E/hlaGbbrIhqCm6uGPMD7Eb1BVMdFHgpXtpy66o5QFkW8R5
kZ1H9qOaD5p86elBjv/YCBQ1Jyh0yD4ByjEjZ4ZuUZQIAgFV+OJfh9Dz7ZFfkTPA2yABg7XELY5i
uL8Yel31+tRqsownBH+HvC1qM/D9gQVsyO78wq+fxxEq44aPrHWhN8Ae22V2GqQ93GMqszC1200g
9NU1jGtDR7+ygicq7l/ltT5vd59BFHm0yjgZ6CtkPb+UXr+bNBkYr40wQ7M51CgrI3qUnpaBa30O
6NYz6TpcUyx6SFBpqDmh9KsvIl6IEtCsgypY3Dj3eMI+FWXMy0NmnRr31BrYhgR9LloZ3F6OFX+M
NyAyVMAnI5f5Ubf9NHIwcaUesipljPg5yJVSAPvTZ1t9USu+Cjc0wg3UQRAMLMcms1QTNlol41z3
xpDXGp6d0iPR7bFctYBja7mKshzUtlB/Ruvz5TKywrUS2xtonBgVVL73wkb6PutOtX0wSQ2yoSmk
EowZzRjoXR4J717S3+i2jAQawizyWCXlxjm/qnt/fBI47xDbqayjtVhVJ7OZnXRogqUZffET7yQb
8W4Pe7v23zmT4ZQkAZmOk/kvBDu7ctrfnpK1iUcYq4isVUl6iTwjZKgd2WRVXI/oA9ZHiCjZKTh4
b1tZ8Wbgp1DtYVA1RBJxcaSLwqoHveqquIK4lcnz0zS/zlXxQqr/1XjQewIQOxpgkbm7XGGJ2qXM
LAfTWTeQuT516bixidYOBHKQoNtAMQ1jWVyruT4PppHnVSyAHAjbwXlPxh6846TewuytnXg0XwLj
hsnDTbCMW0uK9qOeszqeDhqIXAZnX07H0YmT/Lk3zmR65drfn3bQ4aGJBcNDN9KSrBjNr3NVoT0+
LqVhQ2xSksAn5kkz3m5viKuMLk45JLNxZUOGRDeWG4L5TTo1VlHHlvnagUk41JBQ9N86MBaKZ2Hw
jWGt3HAX5hZBZSIKd6ZTXcea3YDdYzJl1LPu33wCKT6VvrgzvZT8/Z6HTSRBUIOBFq61sOnIVk/0
GTYL/d+5p3vbYqE9x/lft0Kr6BzKeDhXCBYgIbV0aklSEYu2dZzmYVf4e33ajW+Am9XIImh4BN9e
uQ9upEW0AHP4B+UavOe9RbUnqb0CcjVVExd0Th/M3Mp3SVfKs9HWY6TNXnsYUm2MuhRVRMEMa8+F
YYQucaA0kpbj3kLyOmxsyKUJYrZ7SFeZANpbfjgWzDnxcdSUSkQWGYNjB0VWNPda1epHPxlAeZdC
76t2un4v4K/2uT9OO8am8iQKVjy0PLcDCfTAG9VnN0wwKej/HODE06x+LrlOD6KCzrjsUWwkvItS
YmR3SG2zOwPp7S/tLCDI4vb94faUKRe+nDETRXcIv2hIF/jKB3+6QoWB2wZ/bOLJqqqDmej1HjH/
GNouUsxjRfW9FK5482m/te+vE/fYG5aGkhYCZMRTy+g4m32zrSy823rQNlh6KHXj4M2nIY9H+1CK
IuKauu7YHnDn0+1Rr/h83CgAt4D2Ek+5q7uWeLPHu6KJB88DfOqrzFnsKp+8cc7WXMlnO4sL1LB7
o4G6ehMnfG+Wb/UXzSKBm3z3FGW4/KfbYg1f8yWf7S32fwd8e4rmmyYW+U9PPg8gqvfvSorMI3bP
7SlcuWqQ+kEzpRJNUC2blxunccsU3UR+HXMjt07Sy1F58aCkPNDu39uWVicRjLHIMYFK+0p9LpFV
Q+sKg7LkQzPaoYdCuVNkoNd7R5r7G7rG2q1MqLE2OqTjgYBCzAea9MXCEV8i8JQEDjKLdHZK8yzw
xK/ceh2MPrBpsUuro2eXe68JmySLBgTcRWAf8SoNSnKX9iGibCOPOv9h0uidI6H1ZqO9xHu9PTVX
XJzKvyLNgvAfa4FK4MKRd5nnZ4UPh8ciBdYN0UDaiBCBdrrTTu134Fug/JaJAEDfl9um11bls2Xj
cv3dfvbyxC6buO68kM3OvmVlNKP2Q7xhzxK+03j2FTC4jRO1tsMBSVPMsShiAO96adbjlZ6ZBWti
D7CIVlZhVv/J/XeHvhb+8+0RrrnGT6aW4WfPmloIA3NrC1PgagA/nU6HR89Bo6c5G2IHdgxohNNq
i0l2Y4zLtMuImlNN2gY+eaxfZqcPJv2BcRaN+Xda/r49yNVlNOH41atNiX9dzmdp1v3sSNHEWZIH
jH9pgAAvv2hesTP8/Gmgj5rYSs+smXSwdujgQ4MztCsvTeKlZTCnL1k8gx8f1Gn8WNtVFegmt0Ka
jdO9L+00QKWeHLJxHo9dljV77kMFYzBnsJM6+e958Puo5VZ39HRJj3XC5NHAFZ/oWRXdnqC1qwIU
TCjjoEkB96R5+bXS1xIkFHFLJaMvAcKrqpNHgQtOG5KCmlFsNTiveR713ALHDwCYgMEu7HkzozOp
WDzuT2P4t8h75S8+//ri1M6Ujmae4NdNr93rw0tZ/aD2KUlAxAO+yUPf/JJeGjEPSJX49jx+ALKW
kQYETiBnh857SGkv3lk9q/0Jh4jF3cx2SXkPsqaXzvRDK/d23Ohf+vI36HKc8W4Uz5z2gX+e6f1k
0xBPZUT7w32mHUgJNbjhDpTooNy+S4ugIlucN1enHhVltGOppD86Qq4wCNpcOE1WEBY77gS6fh6O
yaMnH1pNO/KmeEVyvd64Sdee2RgD0u2oo6CYsuQnyKyx9X1txMzIVB4yMeLRTwFNgmzZHBbCoHcZ
7r1gNEZ+7Gx7ejKKqTrkZu9HKAcaW3tE7bCrhYIzAGZKZdeXTTVWz/W+JIzFFkt3XD+2PEjSU+3e
1SScn013ggLiU/m+sT3U8l9ZBSzDQAUShCbmYmciQzZ1s1ezWMv1PRrrG5BUpL9pxgIvtf8VbKxC
Pno/y3pf1mNAvPRxGIZwYDNuf/I9BS2bxdMjI39aE/JNm+Qxa04LYHT0XOC1C1K2xecxKGs52tiz
eGDDT0Sqfkha0EdYXtWdDAYqFLP00B4mibUjfdNuZEI+4o3l7GAlULsB8Zfi/r70Cp3X18SrOQMz
6QzKUD5WyDkWXtr/8PHeeRi4kyg0ywx1Spyno5QcZGm+NNtTVxQGCyY3Zfea1abfWN2jzI8NJR9G
w2KDqp6BP7wyyx+3V3Q1vv9oQofzBFxjyaPgFFrKmaVhHxnTXWOPJ4cnQVEj7B3SXfViOvdZEs7C
CkFftRElrGUn8LgAKxciQNDNL6m/dLDmNeVoYL6+l/c08PCfidr1Vkri/zPG/+wsrs+uHEu38GHH
qf64yWPmKSWPZ8p+zMIL0b+w851A99onfyvSv74mcEoUDbuixsH0Lrwppy2v3QrHJUc7Ijh33Ox3
tYli2DKyuIu8kfrIX+O2MOJ0bgL52iaP6eAFUrCoKI4VfTN/uPZDiXgTjWRRgyCUbEQLKhi43Ph4
HaLNB/0xwL9cLSS3eWJ104Dr0KJ7s5KvUtsi7VrZLHgJQvcAOUD0AOBwXx4uEIlrchQVj/UpC0vg
XmhjBYCSnPLqIUtB8OdOIde+NsnG2K7jvEu76u+f3t5aVg7or4Rdx7mfxd2oHyz/ULihudU4traO
yAqqJlITgNRli1zVmB6p05rHre3j7ZT1SUhskwMPm252a1/7cQwK1zzcIVI+kNO7HJQYSQ+KXMHj
GiKueWc9MsjCuwrNl+K64uzICnJvJKCv9evzhsdRsdhys4CyEyRH4EdUXUyXtnkyT3wEOCz20S4L
ZgEEGq6WOeg9LAIfmMyRT03UOiDqLdqW7uoxF6E3De2paQXYiSHivXG1XwUTuMugdutYKI+gq2aZ
4kjg7exp0Hhs1sYLumOfHVlj/t33xp5OtVUf3XHL86mLaDkHKqMHo+DxxeG5nAPbkOCqGBoey7bY
uRlEIBx2moYYaXSDT9GA0BqFmLAEo289QQo0mTfGvLbZACFTaVqFWbMWH2D2wIug+oTN5vSILKkD
zn0HkQOEAbfGeh2bg0bikyn1KZ8OUNFVzVzq0ESRzfxzHAuECn/Sgf5JmX43uyIU5vCQO36oWVMw
ltV9K60wzVzEL9phso8j2+r8Whs7CkU6amGovFzRMvYl93npUh6DOiXQqBagEivZVsC4Nmxwwqrs
LVS68Sa5HHZpUUhEINcTO4k8tMwIWs3/l1nsCLaC3caRWjnOyNGhhU0tqAVQ7qUti2tmPva+iL2E
7LjGQk16Me1EMFbIzs2SvDYNAVE0Lx+dbH/b+IrvR++5r+H4AKODjqlL26g6NC6IIQV63V4b531y
NyKUlXlEjgdALgPNgLhC1d8/bR9maPWozb2IgaAmBjo65keDPqZbDUsrm+LCzMIjZlbfM1uHGfHd
jKxz/3p7llZ/Hj3w6GRAKg716ctRiHYy+7mfRUwBwtHobgI1OQS+/hdGEHoim48KM3gNL420mptT
hq7beLZEyDNIBKEEP/wtpE2BYNBe8/+sLDYb71NPn3pYEZEVbLil1cX+77eXVR0tlx00DrAKRSX3
LiWhZv7hxi8v+99sqk92ljFTquWcDrAzdycvAXFTKgK/OLByy8+u9CKo2UKXH+QL4OuXqXtS98VQ
NAaOJkX3A8hzTIn6QRXkBC1IgQ+mZvDq1gdEn9mblN7h9o5Yn8//rC+2Hc3rcuAQSI2hwxOaJlKM
DkiQJZgBQER925Ra9sWVBogF7nVAhpAyWj5+6tHKk6alLTafo+1NTuiBGBKs3Gg3oYPOwAVpaEq3
vnp00NC2u2197XyZ4GJCBwquU4hyXW599Hs1egNQUDyJZ2Bt9lQWwTw1G1ZWkgAKZomWrg9ZJXQE
Xpohet32hsPamOc64I9c7hvT2EO36942+r2fkgdWHUGRdPKdPipmc2/b5Hh7pB8v+6uJBtcnFB4B
lEb97PIbDBd0Vron2hj84T+Y92ijr18j2m7yaQB5yR4JF1aTyB6MwHDbOuA6fyCzecxEupf2q55t
JWNW5x4PHISsIApD483lB2WJ4zUjOLVjQMVmOw8kANTZvJHwUKO6GvUnI4uZT5sJWFBdtjEh82Fy
eOBNT6b45aXPugaelo2F3hqSimE/XTpeVhiEomcvJh0DPLMvg8mJK6PZOjRr51O9Df/v1C3DMKqR
ArF4G3dJYNWvvjcHnfG93nRD6va6nj1AWyGNBZbYZbwvNWZlPaDXMV5JUDcydml2AuVT0OrWbrI3
Jm99UP8ZW2zQvGrsyk5hrHb++P6P1HtD1dpE8vj2QVhzOKpYDX4O9Mo6y2038gZBwzh1Mcf7SKvf
pf1dolVwGA9a+Wqk92Xz/bbB69OvGizxzkSvDRLN3vI5n5tyNmyIxiJq52E+1FFr84ADeIEGe187
lg9Fzw92mQc2Om3+FgwN5mDVkKLQfugeM5YQZW9K07xskNui/hsCukJ0QSuNv51T5FVBXA+YHcJJ
EF0uli7tJlubHQcJi/55PKWn3tm7yUEn9yaVUbbVuXp1yhbWFpEELUlfTprN0KcX60kfDlYecGOr
ofq6/KbM4AWiMBNYPX/hn9zaT4rE91jMCfIw7uDwkLr8bkw1EuANZp0HswCIAg/NY+XVzcEgBtl5
tDf3YurucVvyACmeIcpUtf32llqdAXSTqVc/+vGWEZsPQtAykwmLs9Aqf4v51dlinrs6+Wrwnyws
5niiBVTeClhoc7wnWb034S+pHUBn9tFMN4ZznWm7tLaM33pup6JvYY0yQFBB320VXQgxsrBsvEet
kYFAdrErsgDegbv68fZsXj1FFtYXC026Yabd7LLYJgnoMJ05CXOXbbULqDNw4UthBa1bKP7A9dgg
1lrcDQhyPJlgjF51mNmxsI+SADl5qlD6czfO4+qE4pqHAJSDsOMKBG6yqej9seSxDRoNAM9/u+KF
D/qOldD/jISr79pp6FTNbQfyivj2fF7n3NRQITOEWwPMt2jDuBxqPYFYrBKY0MyCpknzB5iHqLG6
18xu4rEgj9K17sC78+zMW/SeV3fIh2WFcwJmGInFRTw3N02l22XK445rhw60WeSXaP0DCOlOt8e4
dgLRVKNDYQtSbqB8vRxikQmwEQkkQjQKRfOUe2aYeQJtEqgmbpyO6+2JswUwDJjulFjJsjoh+0la
XqPzmM50DkeXO4gqui0t5C0ri9ClqYktu9zh8WhECQk4j25P2MqWRHryg4IQT0DUKRf7n1Dq4H5z
eZy9tn0RNKMXDPQA6vcpM0Mn2Y9871VPlHy9bfdKbRA1J8hfIuZWrGDg6lh4srGz3EJvc7xlhIFe
mQxhrz0iYMo1Rg4gezFQjXYKwP7LIRpAXwKsLdSQAIxAdCDpGxp3QcmYCvZsWtm4E7X2OoOe+jhB
JTUctKHaV4TveaIhKrK058ZKs8dyck2QLNEBTDGW3OfCA1WnS8TGxlBffulR1MhwwFFwBafaEsc0
z1x6Js2QQjHFrhDZDuCWfQMq8jPyfz2UrQOjl7vb03ntxT7bdJYgS0hGQYNrTkVMvlVv5U//ax9U
eDNs+K+1zYiCvO+A0BWF0+VbxQbIofQqhrQH9BJDqYGNoJs1vvE2uGJXVVsDLO5AGKHfBO8i9Rmf
wnVSiwbERo2IDfs+zei3cWpDdGMranwkjw4dKyKH+KBTGyINetBpOj9lM0CSkKby8nfTqbBXAIJr
QoZsb0m/sAFMBChkM/799qxfuzX1oYC3QnECsfjyfizNiqG0X4m4Kl/m8T59S4DL0zfA9tdXPowg
IlFMsyDTXALQ0a4wzr6HjJyRnHk3PxS5DPvMukPGOfKzDWaFa/8JY4oFENQ5ugPhjsuprxMfvC+l
QHrORWNTyY9akSC02tKXWDWDMiHg16r4syyOZB0OqNFqIu5AcxTNjZej4GNqR3ArbFE7r04f3rGo
raPXEgm7yxEJE0RRo6WLuDXucl8DLdcxA5KMpt/SbmPy1g4+Kj5gDQF4HYWYhSvNc87TAmxccZ+T
35XSccDLeQg0gdYOHZlyjX3T+FYz6apRFH8AQkLnNBBjl+Nr5iYFxAE5Ibc/JAk4a2UegNytCU3E
MJV7KPvftzf9NWIZxxM36/+x6CzfTdqsNQapHWzIg36iJPpmhtZ+2peRDJKoCccQYgE7cTBfvDDZ
cHNri/nZ9GJ7JoPTsWomWEySkBfb578yvYuY4FXgVkMNgg3T2yhwrZqEjAWyRHBFCBUv51e4PK0L
lZ/h5cnaUbjwTgcm45BWm1DHq7w/JhYco6B0BvWN2qyXpqC3oqNsiKTINP7MEWyHhbU3SifS7VPm
2XuuPftiSzfnihlfOVvoLihuU/gXhDSXRlnaIuOZZ21s61Hzk781b9Nb8SU5kdDdgUH3u0Eid4sd
c+0eQfMkXr8IvKHJsrDpZUZn6g1vY3RdoNmmi/S/JWv9GBVcJhhqkDoHQOpyVJVIm9rSxxah7nNR
/xzbIwU2ws92QILvsrQOrWwrybR2BYPCEV1MsIrIRm2kT7eWR8rCmoSJvFlq37nfi6Y/6M8UnM4g
ovmKJ+NGlLFlTv39k7k2pb2bJFYba+0UJFCOkRxUS2X9S5iPunHPkMe4fe5XDaK0ivIfQBpXHVM0
bVzSM71FVcqe96lXQuEbwumHsq6roz+M3a7pUBdLoAy44VfXbgtEiCpRg9oqHteXQ/WEWYDZ0MHM
tr0KSLN2n7pFFTVpR6Pbg1zbmQp0pWhHUMpdsuHKjI+TSPIuplPDd91g1IGb4ta4bWUtbvhsRX3F
p7Uz9VkvNb/oYocmQV7YOyt7TtM3i4uNNVs1hEtW9XaBhnZZbXM6aftd0nex0P6HtC9rjhtXmv1F
jOC+vIJbb2qJasqS/cKQbIv7Cu6//kvqRJyjRvM2Y+aGHmbsmVARQAEoVGVl1qbIRZbUv8TCa2ts
GVqZN0jYGkvDGLDwYBi7HlFcGU3aalHviXky23zaFWctCNMN8MaKIyDIwmsdQqELGpk5IPssGKKw
hywEzvkXYIC8OYL6phK595dnxQyScksTHMh/0E/PvLnyrDAaqdJar48LgrI6waxJwhaR1MrFAgww
WlshwgZnYFtIe14OJiPOOy9SIRjPdUViVgP97AGvdHI0IZ6qQaUbh8bqyJA4Q/S2pKfY3v00yUWh
5iLYjD/a6FHKz1y88bBbcTlcIqjtglYSbCY6cwyCupaOOgBvHuVRCMsGRbS4CvjRDsKGFgUkbcPF
VzxPAsgDz31UY0Fxy/gE4EPGJEZK5xXUqJ2pVWewJIGG9b5LrC0W9hDoj1EvRd2acQklmLVATYcO
WSKQfAXNqZwVU3oW6srRs+L5vrG1NzmaxHCkYSMhNcxeJbTq+SiMlcEzcmE8R22uWAbXiB66MZUd
h/esGdUGmEFrTnQyPhYPvaj2TpOCiev+l6wNGzUpdDgj+Fm4n663dS0nqHNryeAJrVq4MgdcfCOM
ltoWvqimjxPce8NDV7LygNghF4dWb/SUgVT32qRBK0oNmes9dY5xdwKhajVCHDtGlbaodVbluWsL
3kJswZ1x31THPDSQsuDRNMJr3Jaa+kp0ffU1zNXDIZk09oPae2PLV5ZUBq3dqwZngjyqsMZUig9d
JaGPr6PdQejDLWTRyp0LVBGCCWCVF8JPxrxRt3GZ5/ngFbhotUb/pdGHNlfNuf2c63kXBfyWTP3q
gL9ZZA5yNGIaENmGxSyCFFb/s35Jg2a3dFKB2E87TdHrfQ9bOS6QdkX3NbKCqPSyF26JjoMiUMvR
m0HnW3iDMZJgQu5nS9B95eSTkaNDWzOa9m977iStVxToUoxeAnr0Dgp4qModCuHt/mhWrKCUK6N3
SUHbEbg+r51XB+6uycRh8hpFO0kceo1DObO5lm5x5aycerhtIa8LDCUagtmEKj+04Qx2uNlLepU7
QGeDWnUl1huB162VBehgwPtw6+KfzF6s1WGqQTbbe1xcAqDZEHkLTnY7YbAAPC0er2hNQS7jesLq
KOTCMIC70am2jRqdEZqWmNAP3jpWlpfhdVJuMYQYCLACxHY8YyhFWNoLYzt4/PTASdGpLkHMOCfP
S6FPJNX8s4j+BsPvbtii6b51cFSplneIDt0xXIjMW0eOM1EOMjp64+/YsHugnjpLkDYuwbVpXLqJ
VKS+sWAKs2ulsI8EtNWOXjPVUOhu0cRcmq3+ed+7V9wBQHwUSSDpBP5mVrqK9hz0yCGN7vHhY1Ul
pJs/7hu4Pe7gCuhUwW+HRA2eGdfeIPR90qhFyHuNVg52lfAycijq+AR0n1Xki/ghhMDscVDyjRt3
zbCOrCZeb0Dd4eK5NqxRRcjSOeYB9ddJMznqCDE0zhx5M+6BTci2uLdX1gv1X6wU+mGR6WQ7wGI9
SAe5j2avHjvCDzs17ck4ufdnc9mdjMujmwk5QxwUS68Zs3tTpKhwJuSzV067nH5Ekmym0OXGC0op
N0ytOPmiP4WwD9zrICRn8jJTVYyDZDQzOjV0Z8z653lQrQFigRo37++PasUJZQhhIv2MCQQXNhOS
IB/c6DHf816fZ4apdXxkNU29JcC8skCoz6FNGnsWj3o2hx9oGYRZjJH3wnwwi8ybw9rUtli7Fndm
FggIeDD+wudBQsYqV6dxw7UBJ/FendvT/MilugkpKCiXu5IEFtc8sEX+/f7srSwUiAbBXw9SMvAV
sQsFLHiQpgrHe92oQI6J5uATToaZpGq9b1OD31isFRdESRV8buAmgx4KS1gRCLUs12otePm5gQJa
rWlOIBx14JnGYovpY80WyHhEBUcgcgUsKKbsRKOigSp4yMTH8WjRMTbjNHqsxONwuT+Lt7wxIPwA
2QHECGQDxVyWD0+ahC5pMip6FSe7wfgQcSH4/hqigqiz4j8mSsChD4IYwZGL8iHrA5uPCnseqn0X
Cecq7B0+MF7vf9TKGfb9m1hKz05B82w5VqKXVrE9x9YYOJx6aGU31186ud26UG+TlUt6Ddk1JA2x
umyP5hjpM8q6Ke9x6i4LcxJIftxkFrjYtPycci8o8qJT07k/xpXNj+sBomKLcuutLnZcNvLQaoXg
tfkUkUHrR7TMBtLGabbiSVdWlk30LT2j5XKvzTQRvGVcpYLOLaGF6MxshuJEpGSDVW7NGhLqmEcR
Lx/0il5by5HyitK6FzwqgIy+MsXgAW3BY2vldMNDVjb/8q6SlmfVQuqyHHrfxiUqacUHoSx4caPZ
StKn0CtIerCsA8JaZFvp7BV/ROpExGljLGBvtpRUK0MxKFMgeMZArUANz+DrSBRf6H8JHDTuBu++
a6w8HBE/oqcItISouSLiuh7d0GhpVmRATYhIqNW9P5efUtGahTDtFcUeSw7EriCrTk9Gapz6YIth
f6UsssSvSOTiskXEzF4ZidZmqh7W2H/5nykJXydQPUI8Zc+16qHSJDIBhpQ2kovIyUkE/p2Okxmq
/b4uPdAbvsROdKqe0XF+f1pueXFx7GJOFjYtaAlh/a+npcsgD1VrSB6UbWNJGWzKT43uCYOT6T+T
JLKR+tdRqEr/dgYJ0TrRAKadvfRgtKb8XxCsnxL0mAXG1oetoFGWDwPIF9BCAwRNzHplQDaEgIxh
vvB4maDulISTlcQV0bTODjudTDIIXrLJpZvKaivHiIZQBXleFOkBSmHCFaEeMrnVB9HrOgjg9lxf
A5nObVU51rYbGrJACgWyl6WJ9Hrmh0ERCsCXRE+uf4xDYil0RipDcoJiiy1t5QhZfj+A4cCG3Z7F
NImlSJdy0StmyUrz0ALaBVQ/IYlBvlPp9n2XWreGKFkXETLjsXs9rjwcJfCdYOHyRNecWsGzJkQr
rDOCgJSMSFl8ckNU/PNIAmqyIPJCoeoLeX9tNFbVNNK0SQSo4odSaBbg0XbHPQxt56rFVtZnBWOI
2wVPUoTPy3uHpSKRm6hroWAvegI32yVkJDtwyKihZM/8ZIFIwQzUaqfG5zB+N6rk0A1/KmE3SKAg
mYaNDbzmRUiMgJoA7280nzKzPaqDUM/iLHr6tDfo69D7iXaZttQnVq3ISFloaMLHjcOcEkI/GdrY
giSbT7InoR8fpCYvXUVvPwJD3QKr3GLecSYtnU2g3ENd4qZla1KTvExxYnk5Rea7cY3UASLcUWh6
GHl6CePnov9dGXbbyWQ2eFvMWivLNfy7Zmn1VqfmytixQ8FGjcZlpAZYebu5GMYiKTLZK3PXGAeQ
BOVEGX3wWN3fN7fNI8CJfTfETHIYKFKRjSkMyUduAEIlTK2pg7S7MZ6kIr1M+jN4TRphX4gQs5qz
HznlNpTZVt41aNFGoIF7Ga8b9uGZaP1cgU5B9uYiCO24LftdkDS8WcpoJ7g/3JVD9rspFhwDWfGY
r5NR9vKSP3Fj5qdgUbxvYm3llt4U4P0A38S7kzkUQKBf5bEse3zRKs9URIk3H0puP0Kz3ZG3qwBr
9rCEyCThVYj+UsZeAb01ZcDu8fqpsBultVTtpVJkK2w3Cl1rc/fd0PIh3yI1oePTBOcB5q4GQ0wR
k0H37k/dmiNgqwMriRMOTQTLF3yzoHdN1o8iVTwUg2qIkWuATW8Al9a2OQoA/7PBTBckoiqNzxsF
BkZ7qsyI7g0uPQoBdSZ+X4nAEs/V2cisbnwylP7QNY9V9zLwToOml/vDXVu575/CTCi/0JfnQE/g
hszsUqTmMqkxJFmMrVt/dWJxSSGQh7oCcHLXEzspdMKbERObZeACK0AE9SImG3nZtVgXiWxEdahU
L9wUjBFDrWsQAGiKF+RtlpFUoIgzKwWpTa3prTKQwpMo9M+9nGsZ0O7xXgrQklJ2WnXS5WirzWB1
cnExozMWDMU3BL2KUUhl0QeKN3Zu0R17elJeNh12ywhzD4K5Lphq0B16pQiZrPkYRE9ZkJj/bv2+
DYZJBcYdMHZ8byhek1YkT37JYEzsuY1oZtVJvhlhkljIpOVxCgkOUFi44ghJkGco/Nz3+LUjBCXY
/y4Ks8HLLizCqME4MFdU/j3o/7gjGrcZVhxqZgaIRgT2KgkMQGx4o1G9yPjdCDPgoD9nqcOr9fP+
QFYWHoWUr+MdxJk3lCYByLL6WC5gJwJ1FYWakQ39x8Yu07h+QOvY1rjWkjtLthS1KLR6AsnHeIBW
0bZJ+Fj1Bv6nSCGuo5214VjQ4pxFoamCDDed1KdYdROV5Iq209t9/yKn4Euyiy2S59XBI7+0RCdQ
32VThJ1czkkBzjcvwOstL5+5JrC05mxMW70eK+4C9d7/GWK2V9d0egWAB9xFDQkqr6Dz/uehBxwF
SRtgiJBpZ0voKQr4/Bws6yiOpEqQVgfmLHj+F87yzQjj9cqCJ43CWvUa8TRpJy0/gjpl+Mfd5SAT
BqYGGVtUxYFIYayAIbnVg6pTl+2LMj3B/gV3+caVtYICgJXlFcKj4gJI9/IO+3ZF91UbKRNyHV6d
JdNpUIIXDvxlVl8D7KVlBQ8OfQM0g3gtVXuh13U3nVOQjQOTlTr3Z3XluMK7UgRcBVfNAjS9/hIJ
aN2p7DPNE4wXTYFwt+rUm4WyVSOL/B1oZwDYY4OrKR7GodZaDSn3PfieJPEY0Kf741jbTWg4+K8J
dhxdWKVCCROGhAxbJLx31VuXofdF2ICwbxlili4SohHNNLXmSc3PNNKtuX8JO6/vtsrAW3bYOIAL
VF7vOtih+3lQLnk4nas4/tvzGwHp1uIwTxel0LO+CUoNHo/W1pHQSIe4zef95dkwwr4Y4mHIAqGs
NC/hUWpG+3EfH/LAum9kmZLrogtynygA4wGEEg7c+dqXta4N1GwykJaEvqqNc0801XSS7KacDTNG
10YUh9Eu0tutfCg7Ojy3oJ2DwtXCVYKSCHPC5kIZB1PcChdxMOwOtThjJgH/cn90N5Eha4W5vIDx
m5KhgRXeo++FVbvPwZ9m9zs516n5Tw/b5QHJQ4QRoS4kxFAPuZ7KHE+hLgB9+KVsGuVkBIHwHJQK
/xGNIBIOoZbyD7fvf+wBlYm83SIHzcwgwEh6G9Ww12ugkjmOJdp3xMKZuE29aba4wVpiZnEw+LIZ
uFm4hKWtZvvaEEhRPCSWXP+kEExHvyXa8e+v3LKDvvvll8ml4giACsJYtlq7dDCMJQpLFyjvDnu+
qbLnvikKB8V+FYkQfn5WUHKaSC7L4y4c5a077ea6+fqApRqJuV2IX5jVFMMoaXlk+y75j+RPTcno
K+fhLX/iT+0Z7H/3R7uyGRaunv8aY05iDiBOFQ3fwoXGQHDxjZ21qTlNW3X2m0QeOyjmIM4Nrayk
EnaGXrWUKHyEcDc4k+dDLR2qVjBTZJjQ3o7kXlagT8jY4/I8gCTMTUPREqbevT/s1UX+NmzmvM4j
SQgj5IUvNJz9UD4I5fwQp7U5CdIxzmSTFlDuTLYIhdhbgp0E5vBO0rhQgbzEJGSd06qhEwSxlRai
0/aTfX+AG+vKIvtHrkwMbYATtQKSFvL8ptHzLGtbHF83qTRmSGwOGkCRQQeTK465/DPX3vomO3SC
TmahtONShKgqt4taoEfU2Sk5GSG8jFN+K+2+sZpfZ/G3AE2hZV+GPZwL1LEkHpSDPjZnOYEaS9tb
St3ts6yxW2lrjtfOeGweRKALtgMxGbNTwzqVOS3mcFT8HFuC2mRPZvPQu4VXpWQg/c/7a/r/OBn+
Z4/ZrKgRqjWoQrCokb6rpolUsWSXeW+O0LnFJjZRCV5eQuYoQQDDiJ0N+6tOhcI+hEcBmEb25Pqe
MYxUadFTKVxAo0m0KXkYpgQFm/48U9XsjcFVptnsJvVI5xOUUC9TgrRxvFM55O23klqra/7tW5iX
ezMK7SgkcDwpcwA6NSlYCy1tshMyzIgp039z5UG8BLMLbgwA0q+HzoccWCdVLPU0/qwlsHY6gkyK
biOf9NUEd3P5fDPDjIqCLrMYtFK8FBltnDmPc6uvmjYiMp9A8qOrAJKBXDE1CMS1AjNXxorQthps
SS8Ni+pzehDpGLhRx412L04/Y22swTZMg0Pe5bKNAkZLtLScrZjK/TnMq2R/30nY9+tyIKAdGxVY
KLAsfXDXEzWERg+wUChe0qB+bJvyggoi9y8urS/wDBLkC9CJiT9iPel6TUgwS+o07WIp1PY6Raed
FpT6hqnVAw5lekQ5kDDDY4i5KcphkqkQV+JFS6VfaaI66sL9dRbBU6kYlxTM/xn/HtUxGqSprYxl
aBbl1utiuRyvvGLRZNEwUgwXrZos3k8DmWMQa5T6vFIRNF2b4ISyAumzUkMrFJ/vLyAbl6NfUoQ+
IiIg9NKjkMm8qbkYuuKQzKZ+n1YXDmX0eCydsGo7UvHznpsr+D0/8BsX8m2AsJhdZAUBkgN0jYVn
hjU3zDmUt306T47e9m6VnZrUw0bj6Oy001uTnSreD4H7FnoXtJXz4MrI/N8f/JdOHDPVSORK0LuC
+g26K5eA9NtVkkKybph0g/pz/DI/FpI5xsBwuloHnUNIwk5uyNlaceo+y5BM1TFWnVywO6+q7Eg5
tNOOH0h9igQQVJMuPYEuQ8iRVT+CArTjHulli+joi4Lw5nvRCrGgSLBYLPlBpNUSTeuA+tVe+8j/
xnZvgtrUnneB1R75p8aWcB/RXeO0zrDrTg24h4dja82P/HnaJRtBxw30YvEdpCf++zXM8cWVcsrp
MWYPbOp2bVMTAALCmYjXcTEG5PdfAAvIZ2jt7q/ayv5YMGBIJyDTD+jZ8t+/LVrezXVoFHzrC0Bb
qaXZia+agqkvcWLi7Lxv7PZEAA/+Im8MQl7kg0AJeG2tBjNI0Lbw1KSvdlrR+EX602gqN41atw3D
U5kK1iwoEVGHz5b72+mvQyZs+Olt6LF8BLht8N5DXwKQWNcfkUCZrOfQ4uOnIOYv1WYv1YkXekpp
JehwRK/GwtBfG70NtXqI2fNbAPsbUm4sNfq/Fng9pChAM83MeRAXMa8XcevLyWuwUKWUf5NQ3EsQ
d+k0HmJ0jxXE/8YftNkP1UOVhbsmak0qWUr4FgupCQGirTLXMmZmLyw0AAtVAd6mwJhfzwk3QHKm
zqXWl6hAGukEMRAudMGjMaPnuzQUa+w+49FVk6eaHwn4E+wUya373rH2DSinI6vx1TbDgq3UoWiK
APeTH5a1QBJjkgjwLVvtKLeRIGYfcH3oQsIWoNrM7PdNNCF313e+HJk0NPPUTvUfsXTWaicb/KC0
+NLqNhvOxZsJRisFYF1Y9oUumiW36I2kS9Hfo1z0eTfnznSeRlMee6IoR2MiiAiISsZxN2++Zm73
nIFMJMiE8RwH1BMgKmZpkxE1uFrULxa3c/YfsZ3aCLhNUz1uHCW3FwBjidlYmai0itDA0uRWp2aP
5iLytyDIHBLZlM3WmkxHIJHT7noz2vV27OqWao2mYMdWdMgd/hg685Ni3feqL6aNK9dmvop5aZSK
1KEoIeiXzpzM0Ur+6IdiX5x6BxxaRDoKu8zJ0PL/l7SksakFphaLt1SHc0VHc0UykcxNncrNNtKr
N0E481nMg2TOJJ6iZqRfBhNN62hUh1QjQZ/6xvBvDxvGDuPuAi2Nsky+7JQ/eNPAoAvLD8nv1/eG
BISeArDb/7k/5zeAPYBqEfgBK41yCx55bHHB4LkhVwpFv8zOgDmXdspu3sWmcEjOk5VbjZmYjxzp
rQPm1b1vexkPs9zIFyP9s3TX3tJIF2LdimPcG5eo9HXxAaSfJGl+xtVDlmy1xawsIbKh4PoTcXcu
aa/rnTVIvRpBpI27xBMpIfjBk1AlEE0ABlbJLfTa3R+ZfDuy7+ZYEpVZiFCbVGruookRqZOPnP7j
qcOdiFqhiB6cpXNl+YBvsYBSAxTXNH3sSwvFpEKJjs5QwzARQJgCtKnuD+d2odCNBfdAPxPwLwga
r63JXEiXBAis6VCXBdCv/Cm+yvQImYp/YWg57LWFzw7EMNeGMnnqy6KVYl/UazLndu5XyJ/Vuzre
uEVv/WHh7OKhsoHcOI5b5hLtkPtUNC6G2MslU0FfjrY5NFuSmjOhpBbzoj1uaZDePnqBOkUDHd6N
6NgDspBZMmT6yipJw8RvncnuHj7kw2R+ciR5zM2MhG5q9vZP3mrdCj8QldjwyBv8K96PCwEk7hbk
e5eK1/XU6nLLt6OUJb76UpuzFTjVjjpm93p/Ab+S8Nd7+toMc4UBPZg0SZQnPiD6rkIUMtk1icwP
aKXtGzt0ZRKdO6uxYgtKrOTnS2WG1tY98sXXe+8jmKlGMw1kp2J8RPUW7jjCEdEE7hxHN/i+iGyN
9tNMcnOwoOns6gSHa2YqjzzZKsGsbZvvU85cZ4AdCqHKY8o1yHs9SpopJySqjmlzuT/pN29ZLK22
RIQA2eFlwnoWlScVoNQ28RUkBvUiItQEEAuKDN6wz7beYl9vQ3Zyv1tjRlV3XVwOAU18+p7amdk7
BoE7mbotmtDZdHIbU+1UtkBGa7Y+ntvd7KqkN2O3PClmY1IL1KM/VdLtedK4vIs3lPnZkGTHWYmZ
EsOCdqfF7bdE5b6kaG4+G31pIHkGaB/Qgmv/j5Kkb1JRTvzekaz+uJ9JuNNI582OaIt2SSaTP4Db
Z1+7iRN6z50zOBDa24OMOsPd+55bxWEcySW2uKctAojV9cPthNMB1fMbnd1xaHFbxMunAROf6Lu2
m60Wqkwq4oxEIjn/fN9fluOanQrA5EClhMYMFeDM66kQ9dTIAUJP/ZKqeyDUoG+4VzntxG0l+m4D
eHjmd0vMadB0NR51Iyzx6GRxQjDkdU6gHbPalS0OuYU3vtz//42N2fqAIFWQ0q4wtm6GfOtTN577
eCRb3Fs3YEMwJcioC4JyD8B0vAyZgCLO00IoUy7xRc1qumOe+SGC0XkfSSn4O2IguBGPzsee2w1u
elnovv/SrTP9dh0XXXRgqHGPIY5SGZfm5yFSBC5OfXXaNdpjEB+D+kEUPu7P6OpQ0fa94P/wGkPr
xLW7jOKIlzefpv7oGI/Sz9rOP6unxBL3qa257Q7FNAL8f72Rit4we5OAGED2AZQ2zLanzgWI2aMW
SNLt+dA5vFMdNAsnz6O4MdjbIxsBInbhV4oHcqSMw2YZtEVScUz9iHOCB/lM090Ehv9a2IDLfZEI
Xe9B7D2cRhJoN8BjozJ+ysd491Yhn/nziXpvGqkJAv3YTpyZjOTZfTqdXt2/T3//Bm/DY/rIVQSU
9PfXdWWoqL1+dWfh+kDi93pZ89yAHD3wbH7wC4LA74Kdbl7Et5kyJMdVCQhmQPY0NMQzNqZKqIO+
GQt/Osg/ul/RY/gruqCAsuOepz+tPVyCVxysDylP0PSzCVtdFoudY7xs8LbBFyD6ZYK8ZpDavI6k
woeu5glVgWPovgqmTgrc9NnDtPWmXjJi98wxx6oAVY4sVVSY2+e73BsFMzf5vXFujuo+s9KdZNUv
ypk6rW24rRtfihfDR6fmrnvVIGtz5n5mL1uR0EpGYWEG/d8UMP7MGzF0Do3lmyzerhzVrN3IUezB
Eq3SCc6Fe9+nlvW8NwWMV1dVHzdxqRU+hzaDWfek7EGZHuXONJoXSJdkiXXf3nLC3bPHnIAV12sj
AGSFzwdnEWQHUn2M5S22g+WjGSPAZkJHGpx8CzKOWddYDSdJa3gQ1jYfvPBabaW5VgaB9miEbSry
TuhSYQbRF0bZo4Ei8hXtz9g+cYUbB1tSziubHVH/QjaAnQ4igCUE+fZeHJUcrJQqxC0foU9jP0NP
aONBdUPshwvxygKz1ZGWLLigggUhfC5H6PElTwKkZSe3VP7oolP6cniUT8q7AY0o1HDv+8FK6uS7
9ZvLAhWpXBQnWJd/oXV++JH+VZz5mH0MVvhApN2U2PI+rvbVC8Tet2jYV65hzCpwmUDMLmgrJlMu
F4XUSU2NJ09OBjx2do23ScTO+iBCDOTiYURE3wmoCJh9TOchpmoZln44cSRVzoDVb00hu3dZE8ze
LbpAa8McJorT8Mn9xnB+1D/E9/wQXWK8lZRDGpD5MzvnT4PPb5ydN4n+/xhfWAk09NSjMnbtn30z
NKU+JTDuS8fqNTKji3oClc0TNkNEtm4Gdsex1pbd8m03oDOorsbFWjln1tiesghpjf7HfZ9ko/rF
CGJfyOQBX2WgW/LaSNIbc93JfImjVweA9SXNzXEm03HYyMXfvOxZQ8zc1UOb51U9l74ELiMzPJYv
2VE4VGd9t3XFbZpiJk6d+UoXQcjqc8fgodpnj6EbnqLnhGQbEIG1Ffo+ecx5VRspjl0VhjRIwsjB
n1rdJ1tUvatOh9KOjCrwQkHMpkQElZPSQBBKfzhAwSEi/Uf1arwkO9B9PykQHt5aqCXe+H6RYKGQ
7ATZDBKRSNzJzEI14O2plpDElx4hRTY8oxP6EZHmUfqMH7cOpRXvu7LFrFQ7c10YcVntp8f40JIA
nFrda7mxbdlbhR0Qs0qRqo9gr4ORaJ89STv+ESj4DROr4wA6EL0ReEui6HW9i+KgT8W0qmt//j28
S+foQ2qI+Bq839+rX22tzNLgiv/CnAMOAKe4NgOugkyQjLL2s7fIHI/PruOMR4JI8RyQV9PbgX1o
Y2ArcweLAJHgtFvquczxkBtD2oU8rf38OayJ+Ni6cLt/2AOB9UFeH/2K0NcDsoIt04UFl9YlxzU+
LzwkmUH4HOzlW60cK1t1ydgCaAz0xtI4fD11qZTlQl9F1I+FfQJ0WBpBWXwrfrm9//BcWrL3i0wg
XkuMpykgtq2rugA2RKtQcFzUJssu2+LU3bLCDIXvuGIoeViRowsHmYBynDYeXTcAEEwTBoIGfXDa
glHUYC5yBdzjCQ1gooN+pfzOc4ajAhKuIh31VE1kcloTXFpGeOAkUqP4VWy4xOoQwcEMh0MjNKTW
rldLSNVUkcKc+mPfGiTX6tzsmknYGua6GcDPAS1GLZXFuSjQn52mEPCaRrB4Bfx6ZjmbRW+KlAAi
Kb7x6a9+/tVRK+otYYvUcTlHrzczECJwSBzs0BQDkPB6jDOXA9oXAJ9RTc1O4V8DNbEn8QdNtrzy
1vWvDbGTCQgb4O8a9dsC1WlZgBDok7J1Td1URReX+T4c5qTgFKFUoxIgCIVo5MOhD+NH+LegJnJ3
O6CUUBOMrcrdaWgldxrLE8khIh1RrCX7HiLRfunwx/vn5dryiqA+EpFtBgsQW6iOZoh05ULV+lRD
MxJaNA1rniO6cUTelEy+Rg5EPy4R8FqAE/16IbV5miNd51oUE/SDcMyfLYc3C0c4asg8AYOa7dQj
ar6iZRr7jcv6CwB240TfbDPJg67uIcRiwHZJuNcHFKPNymr26qF/pA4ywk65fy+d3PrBW7qT2Zc/
9yf4po7CDp15dGZ9JQldGHY+IJiO7laPClJEvFvtobuGHLujuONOMwcHRYxn8TSei8NW1fsGI8B+
AruNhnwcwFPS+qFulu2H9jrSQ6C9tZGjvSayKUR45FEnrQkV3AK6enlr2JLFF38mqQZQ5gTdO1Ur
T3HKWSVNzKY0Vc7KDfzt/NyFbjn+VaaeDKLZlTuDd+5P4EqoiswHsO+4lNDihbrnte8oQ6JGcQfs
CNS94+pEQ1vljtyOvhYPxmnrMl/bD7j5ULZEumvZrNfGqk7gm5rjO5/v3nv0ZgpDbN0fz9qZhrAE
hQvgbhay3msLcRLL2piknR/RJDuMbVnsm0JvTL4zDAII/D8W6llWH6lt8LYJ6LWBiNS1QTpB5JjL
8g7PF4U8JBflYXcBpO3z/rC+ag3sNvtuhnUyLYMiZQIzk5ucxINyUX4LR8d5ECz1qdkFJ1f5RVxC
nnvyvDfs5N3m9p7Hk+iX1wHvcanMiXxuTLW0DO3eNy2r/e15yDd0VowO3wS501Q/JhqgZc985Bio
YqCaiEyil7+gqlX5s+J0EFwkUBQCIluzash3WjK12xcpOQqfkG6g4odhiQppTsFkRVv5r5tKJ7tK
zN3Q5LQtWpp1vpgeaf8AbuAdJiR0CtOwTOiKHfGnieAFbSfQyDDFZ8vLhI2t9oVmuDdfjG+KY89z
kHvv/CF3p9QFML3kP4DXChvT2HEGJOkPRu7lw2MNlidpOGbVPuY/KjWDkh5BvSTPTYl7m3UzfdAa
y1DBtvPcA++e2jIezPJhEB3QInLDZ7VvBiJAmodzm/SxTO1RN43UFrpzVJ3H4CmhZKioGUwqwf+Y
UdL/TXO3O+mVPauOtI9/J2F81ENgmkk4bqrM3GZQoM4MJAuShOB6QpH92m+oQcGxqXbUf/v1+AHQ
DEfafU2KJ458xISi9LyUn5Hd5+yRhHZiLT8QMCEh/pIDqOh8PtgHnhzes92LZPMEEi7kAsYsgK4m
pKz/8zPsChN74P42vCnUwY80XObILSEsBUcoc1p2TZPnozYhLNT2Gc//jtXuQX5N3jVupxpO0bS+
3v1Iki2CvcUzGM9BWQCi1sB7GwhHGfeVyjgLkLVr/UHpQQA217/kxHjjk/DBiOctGYS1KwGiRqBv
R+kI6Vy2BCwlTVx06oLblbJjPvlUoVbFy5aGzLT6lkiPeU9ovZWbXIskrswy26OWar4RF7iw8fjD
INWTXJPskh7CF3CWArcm2YIpEm7PWwLSbNyeHgu33m0pLd1UApYVRoYZCebltQYHvXbOQYsr0JwD
sinyh5gYuiNCArB9mS51REbQxQk2HoiPcuXe96zl17IrjI4C6J0CP7RwIl+bzacklxsecQynPJRi
SKi4hRlaH9k3E8z8clGNnNQYtH4tuBWWMipIL0ZuHzopd6jMskL4O3z0bjj8uD+2lawB5vSbZSY5
oVaJaOQRBodHjNPseRttjORvT37/Br4ByymYDS6p0DLws4XDuKmPfi3oN+NMzCHKYTF3UQRw7IN8
6NHHiTMlPEQ4U4CHF9/QmzW6UCjYEpW8AQyydplH8qAFTahzmG5qN4BqRKZqCoAMpicFKPj/Y+/L
lttGti1/xVFP3Q/wxTx03HMiGhNJkaIIDZblF4QsyUBiSgCZGP/pfkX/WC/IrrII8hK3ztPtiD5x
SlW2JCYSmblzD2uvpeQISED94hdB6loAvsgLhdOTOsNs+HlMYOVh1FLwyyAFWe6EvbG3bvtHUGZc
96vmu3WIr5fSdv/JKk/kCMhPo/F4tsp1JLd61OPkhL2df0lvy7vYH9eWQ19iTD62c2ILT8r9HfPE
CDJ44X6JAe9MonLaZ7+fYLbUUPYEnRA0mO9LCApmTrhiSMOvU3GbJ3YIDZwbsfLE7vXy7j4p3v58
06DPmIS5QUo3c81MQQwLhcENkl76jY5+VlDMfhM9VfFJtEF7t3iQhp2J4PJOze4bBkSs7PAlXpnJ
Ppzaj98PMTdbTMvEWMfLh6Ru58USbHVHFOq0evl4eb5nLdVEmY5YAeJUJ0DYqLdkWmporxjfZHot
1kscttMqnUzlwwAzU2gpZWMkhsjv+53wVVtrCIS244O+dEAmL+PSMDNzKI2Q11Q6id+nP5QX4Wv6
Zj2YO/WuuimWJEnP78sPM5qdjHEoypEoGGpsbPnbiKNwncVOBbjwVtz111Zn86fLi3TCljNtSqjx
oAwG3TtkamfWxxBHKa9yHP+S2PUTcEtP+ZWmXXVu/yVNbLY17vNH0GDpbCHjcfaW+TDwnC1CZaIA
t8JCJwiC8Hqnr6yv1ra6lhAS/Mh9ckjdyzM9Z3amFBYuTfhF2JSzdUwKdKEWMiI+Xl0jqI71eqUl
D7X6UEOKg/ceRWWpsq0MoNXB7sW1qjp1odgxGoPoVZ2HTpEWa1r4dEnV59yrOHqy2bI3Xa1I4YCg
Q03WcrXV0H3SHmL5qUhdddyHgl898evxKku+X34lJ/41ODQmEPLEaAFfdd6IXJsx+DfhTgXoRwOH
Y6k7uARvm+FQgZ9J6kJ09C/hxk/ztcBUgil5WgGw3ZyQppOIqSicl1B2E26iIQgtcImrNwUHYqe+
Gh5j3VH0HW18BcKLlpsMK7F5uzzr0ywYHgGwgIkDHPzfAHsdu1C0NOOYWJwFjYG2Y1vgziB+y2Tu
xVT0JU1wdAOx1p4Mm6zaGLFb5QdZ+DEOA1q3qhtrVdSvkWArptMICwtyYtGmJ0MHkgVmd1xC86r0
qPGmRt8oAx9M7LbqrhJ+cHbfDV+5bq0VXJeX38TJXTANp6uTVhaoqRCuHL8ITnMB7CAdC/QohaLe
1gLlus4Olwc53d2zUeTjUahm5tmgQ8uvy38YvLU5N1yrrVwmIoMk3oLtKJHXRZg7VbMuxoeeEOfy
E5xf8A/znF28YhNrWoT256CpnCQuoGrAvaQqHEMYNmykrkSg917a0KDN06envtqp6TfOH7jGvDB2
Q3qlGsy2kgN6z6Roibr17CIgGYsNCXotce5/UbkAV1kysmAEBKGJ1n3InOzvshqaWAMku9D0BbC8
CNaB4zVoTJPU3AhZ0JrCdwbZ5nVqjNkKNfUlaofTLCeGAtMvwvXpcAFCfTwUU5qYN6XEg1bk33QS
elF/PRKglNWVHDEHbBJT55GyLnKXKbdtc6v0V1qzJodqm4Tonsr5bszuYtmP0UbwjTgJ1J5BTxDe
tNWGtitq2B14PyqnqpYQG2f3yeSa/dTKAmHb8aPTPtVNcNTyIBWkbdppntC19hAPtwTNLSpVndw8
COxHiIWKGVxT4zvicJuRQwehuTIHkWPmy18bxCe8dDNVdAXs6st7+dRFwOsFvd1EUC6iEvOewPqQ
S1OHIalyreNB1bmxBBQcLXboIg+9trarO+MVEM5h4eY8c00cDTmzl1xKIk2vMWTstPl1A7yR0N8q
Q9AiUCmeu8V+wROHa5rihMRFLQQNkfNaF4GBRMYJhFvND87RHK/b1m0e3g6Hrq9t+Klroi00pJ05
g2BPmFSgQYg91V6PF75XgFIttK4PkM0Z3bzs0C8SyanDRCNeGGryMo68SVy5sO7IoaP1GF0GM/9b
pFYdS8PYB8BcQQ9nsCUrcmi1bqJvl3fK2Tl9GGi2maVWhro6F/ug5SsjK20Onmsoc10e5MTHn81m
5lOZjOGOZZhNlz5Gyfcy/HL580/zaLMBZnsP+gM6SSIMoEm2ZKzbiaLbR1sEyp66W4379ku74O+f
LhB4DCYLJsqojJ9IrKhyk6VGGPcBpYSuYq1Mt7wDbbg5DhTIdDlaOF2ndz7KG2igQcJu4mSft2iN
4aTkINd9EBFjzW8yNbLDkHn50Lhjig0fJUtd4KeLBgADsBmTEgfSd/Me7FYFTRWKcX2QmRbSpgQt
32lhLI1yGlmACeE9sDAQYGDDzy6CIdOa2CQaXmRbGZs6y00fOAbZ6cQydZs6L9e9IKTrrEZswYbi
R2s2g0d6o7WjvI+guJJC16JOWx8Qvcgz0z5bKVG9lGSeNtDxecRTWnBHp0yeieb846NPWvDfV0o8
BFbZ2ZZFHBGoQ6kzXbPzk0UR3nOv/uNos+3MLItp8gC/t62oGzFtrbJiATh6bkLQEQC3K/Su0eg9
f+1ISzadmg6BArBX+EA0bKNrXfkiSreXz6Y8uU3zV6fioKjo5ofvMlc+SbOQaGreDEFcUj/Ovom1
bwJYn3Cnv6kPRoT2BvMxNju3AnQ7Hr6R5DaPVom1BdMB+Paz9kV7KohhmxMnR//98tOdmj/wcLxX
08FWOpURjte1M4zcGqpugO53tCMaoCBWNdhVXGQLN/K5JQUa3kRgiZQsjvDxQDpYmeVO4EMwmnwf
qfVazuOHy3M5OwT6J/GaUU/AQMdDGILaMLXDXEBMiZClkDRMRhwXJnLGtcArAxYWl9LUCDuHhg0U
3Li1rg0BDQtwG8IurCID+uy1RrkTN+bwqBHWrgshrp0c7OCeDhj0Fa9r5uQ8kd3Lkz63gIjPDAgM
4PWi8nw86SzraFkn0hBozLjRsHGyJr8BvdHq8jBnzD0iX3PSUAdJMezwfBgDe0MXh4B08W0BVox0
BDd8/TwssY2dO5c6VBhxuUxF9LmfP2pMlyslHQPWJm91arkFvtioE7nyaN1XnC2VZ07dNsT0Hwac
zYxzOVLMLsKADV91UuJI5Yta3GcigNu2bL4oi7oQ05LMDYKO6hM4VYC6h9E/fpcjCB7zHEAlKItc
SY3iytIVyDrBaMbtCGF1pL4OjeoPY3RjiMmGFdH68lqeOydoRgSl4pQ5ghN5PH6XSJUCLssRgjzZ
6NRKVK4EWYm9y6OcJuxxsYEPGLU9OHCIqGbHcahjAbz+BpIXRrqWSrcd3JrYMnfDXLeTO8VYoWkZ
LFyrUrBWZVO5yihvwezDUJol6bdOXyd5dVVz5e7yg53W46YHQ1/OJG0Gro0TQk8ZzNeFhgfrhRsd
MBZZcWLBk6sb6UEpfaJ965ZyvOcOKV4EAEWAZoPDZxZXyipK5amqjDg9kSeEig9MxabIliKQc4d0
6sgFiebEVD4veslyYfWZOI5B37cZmssTsFeYFfTaYhAodfHr5fd4xiOD8w0uJ2SosJH16d77EGLx
uEytnkdQk6RcXFGSPpgQjnDESOG7vEjyVV5Lhteq/VLjypkTi4HBIKqCFgA6QDNfBOhTUx1YjIHv
5Kv6vlvJnTMWV/yH1DxdnuKZdTsaaeaH5GKuSGWCKVp5sak0UH6AWjIejIXcz7kJodgxEaFN/ZRz
g6Dm2Wjxgg6BeZ05OCPVl1sK3e3YoaJ9eULn1uzjSLPbYihAfBNSjFSnvqW/AUbo1GKQon9bNO9Z
618e7dy8gBqa5GiVSZZ2MkQfdkgUl2KXWPUQGGLmGROrvCC5iukOZm6L4m1RokAa3l8e89wMEZRM
2EVQ4px0Tcn1CEreXMYM0ZGgBgNausEcV4Cg0m+TBbDe0lizE5BFphlmFu5e0RH3FDh+0FTIW7ow
yjlDilYBYKllEVQK4Ag6fo0qp0ZuVuoQQL3IMxp6Q7vC1frEDxN9k2a7RPBqIFC6g0a6VTHyLwIy
DuGrpe9FzSFIzweD+dqML5df9Bljc/RUs1PYC1InCARuUB+h49lsN3ICYhzwg6UgDr481Nn3/OEF
zI5haOIQig1SKZGsZtBGQNVHjl5Rk7Mt7NykwxLXC0OecUNQcoXKNdrjYWTm/s5QRGmSjQQWm4tB
GK3KUPSseNNm3zXduzy7c0ZmIlqUYbRhu+eIt1Aa07ZW6BgAXNesu9AcfAGk6ptEGavN5aHOlBUA
n8WcJGBnJ/M527F00GE3x3IM0uyulr/k6VtmvPAbM3HJuOf1l0x4LMotz11gKsFktyQFe26qcDyA
VERzKHAZs3tQNAXWxdmAt6r26Sov2ItJxsgbWZotrN8504PkKm6HKVxF4eb4zMig7rMGCTdu1zv5
rXJHhxtlO8oEBAd+FC9t0LPz+jDabIPW/VhGAtXHQKtQe2wBEjaJVzXRQsx6CrubshG42NFSgYgS
HRzHs+IDHPRIFcZAbd18dESk28vAsp6KGiIuDECv0ku0dSvUTpe81tCjRHYkPYSKnaRXFdtUcmIn
uyiD+ua4h/YXKU077YxrvXAv77NzBxbZVyDS0LqKDpDZOod9pfamFo4BENuirdTKoUlSdBikteRY
MWldBjJsh5r8X8gSoccAGRvkRSF9OE/7VtBiYga48wLjawpyfZm5ZgSI+Cavejd/vDzJM4sOLwsa
WfAlgUWf9w5C1DEaEPyJQQwiQU+Kc8kuOSVe3WTl+vJQ79mIWciAMpemwkqgBA3yh+OFTxKr63Sj
kwLTiO71TMyhfgTPOesl2RmHWvQ0cI27fS2gkX/UwVCpjZLf1GK+jmDIbmvSF7tUh97J2OgplIk1
wzfatvMVQiK7zqzmOpHVwjUzqd6VKTW9om7KDMnDUPqqtH3jIduseMBC5IdsEOPbPo5MW4T8upuh
32vBSp25WcBtMQW0SDmh8Dbb5WXDqyRuCiWgzS7n9XU+HEyGkoFpLmzTc+bw40hze5THhFZjmylB
bvjALwBAOsITqr24oGuJ7A2ITiUtcdLYpmrkJ9+GcNsUg230wtPlBZ48odn6Tiy0iAlFSKWjHnS8
vg1qf7Vl4UFEqXCZigT7EiDuFLeFY/FxiGk7f3DGuJCPvVWkSpBqW53ujRoNBvAlukZeGf2uZ3sD
SEAkVbNhx/XBkcFOlHgKUD/J7b8yV4RDuNFx6c17qqSUpYzrlRJoorCDHqljpOTu8hDvHvPp+/w9
xmwLJXUjSpyXSjA4heJm+ip3aOYYq/oqrb0qdLOvlwc8v35/jTffSHKL9qosx5wIUu8akFmAYF8e
4UzUqqCz18KRAF0PWtFmU1L6uhwhKa4GrN/0+g+mPnJbHd6a0M9fKtkT/MvjnVo3DIeWMZRfJqsj
zi5QxuWxjkHQF2Bn+qS46fO1mLGFQU5fm4IyEuhddJhIFF7l4z1pySLTU7B4Bl2M1vWh4GDlRlXJ
vTyV6c0cbwZQD8B4TrUkfJlLFgssNyIq6FrAfb0Cjfy4ExyBBLX29UFKlvCRZ94b2irRA4IObGQ7
53JGWdpGLCWRFuhVvqsAHRPcQmkX2pTPgAXQkork0aS/h1tuvt/q3hA7xYD8Hg/L2mcSr6GbwcEC
Kw7pruhj4unqCGHmtINga2mA6q0x4r2hcLqq5IiuOy1NFtby1GPGI70nlHDp40qcXVE1FLwk2pZa
wDzT+CqIdgU5NsDNhNXl1Zw23vFqor8OO0MHHzGo9E5YpPiog5KcScEYu5qo2PRF731tWGpxOF3H
SeQaMdekP4Demtl04on+aMh1CRFkla1Ap0ZtuVYsD/m0en15RmcCvGms6VwrqAMCajM7BrhCRY1p
UiCNj4RZj0qfeDJK66nodsxrDeI0BrPRssjNEbCrFdHldaralG6IAIDWfa26KfA37evl5zpht0Dh
C2282MjTm4YbPbMBlQ7ad4LaVdCBRAvKiqzpDmX1lVXj95ZLToWcZdaCrDYSHSW5SShB4e+mrh6p
2N1XQIrohfyqjOZC4Hl6nIGHUvGiYA2R6Z8bDantuhpEhzJUi6+MnNrdQG20JZp17NPxSy/Y5bBg
3c/4CdOQGG3adNM1erxAPRQupQTfCfLbAbK5DDdIQrPEjsTUETj8BjEx7XZfWbaeKjdx54la4oSt
sYnqZuGYnbnaQGsEfuCp6QvcxPP9b1Y0bbshVoOuDi1PNtLcr0KpX7dDxSC5W4p2SYUQaDG1tUOT
6msBiG30oXbtj4XtMVnn45OIJ7FQFNDgqgG4Ogsm05rleiQQNTCk3tZizxCeODqwmZnYEhiEsz13
xG2V+KXhXR75dAccDzxdKx9cGZFDVZmpeAWpVYJTcqDoeMkRyTq5dSWkBxYvxF1nSj7gZUbVQ9ZA
xY0DMRmLDwOGpiABBFVD1G9H4/sG6tdUWAkQ8MIe7OyCF7bW2cxSfLFcwEGcsQ0YGuYOgg9TR/Mc
DZ0qeShELUT4FANSrrliW+q3LgSIBcZBjIlDMtBM+nXpKcyOXmAmaO2V2doKy/WgXpNkE0WZZ5n9
wnOdWvvpsVA9AHOKiY7c2RLIJuFFonZ6IGjyGrJsZQRK7FFyC6r54d8HwUqQ3oQcBVrxVWy1Oa9t
G0tqp2iDETRoga12NXhSp2xiMvhJcjcA/3tTd9dU3cTJsDWkJWfy9MbRFMBsRGROsP4n6dmmK1Ai
sVoj4IrXgeZSD+/aZJc0d1n7mlW3xpcedNlFn6zGqQ/sEcitoV9on59um9lRO3qEmaMkog+77kln
BHrpSIIvp1+APUXy9Nrk2wQc4ZfP1+nddzzh2cFWTGksBGE0AoS/utOVkGwyygFYEpMuBexnPBmM
BT4C/G/iS5t3gHUFH2Oeq0bQx2iqLL/EKL3pW2kEllulfIPsRALgheFm4XXaHC7P8+zCfhh79lah
7ZOAnVaBUKKxIuWBhrdRtusWjMf7CZ2tHZAdCo4JSBPR2T0zHoAwaAXLlORWFUTskCoLVeJGRtiC
B6FgSeVaiYRCMq8UYDoIB1/vdcWk/pGUUVnZCTqhw3UvMvJcQbDmUbAsqMqgyFLsk7wHm0NLB2gV
WfjhyC3EDH0ZLYmLcM3TRDSdcsxGE2IZwPK6bdQZb2hNJqUDtl6aO6SX6gdT6/KvajwIz3ScsgE4
BaOxSpQct7vWjYZ+BcIQofFVtUSaUCKAyTpCoU4fyoXM6VKePfORQZsIjB8gK1VCyCRlNYBIepz2
j53YhJ1bEL1Fm6Yi5U6RKOjWobwyCifVc/o1MfoGEZlGhUMOOi9whKFAqjkDdATNQ1/Dd38DRbmC
TdD1yGAAAT58r/OOFXafh1qxh2Ry+diwJgOJPNo2dqmUZZVT1mHugnmsA71gY2Y9KLK4sBtFJYJ4
FDJszNXxblK308buu67HLHdY3qL40sgytVbCqKnRc26VsDhio9HKJ1QFv+aQ01Z5GJia7YYQCLWf
uf5/e+n/V/RGDz+3Bfvnv+PPLxQ0EBBZ5LM//nP1Rln5zMlz9sl95s+fvFfC/336hL9+4/j3//m/
GxQsnzPyXHyym/rtuflEf3y64/gIxskLm//u0Udh8F8PN4119Aev4AR4jOatHm7f8Pr4+7CYxvST
/9Vvfnp7/5T7oXz7xx8vtEEIh0+LCC3++PWtzes//lAk5AI+nN33ef/8zf1zjt+8w9yun2v+f/6j
+PQ//Pq5eCHP//PMJ7w9M/6PPwRd/jwxK0GvEX4SLqiJgrF7+/kt5TMuE1SlsIcmEcLJsS8oRJ7+
8YdkfkbeEPKVU5iNmGqipmQUGibv34LzB+wOgGcT+BhS5H++jaNF/b3InwrkwihBF/Q//ji2r2BA
Qe4DsSHCUbRXTKzAx+5E2iMB0kP6wx1GSV7TKledWBlFTylAGfvhNf0a+uNQM//h51hT6RkJY1zV
4FE9HkvRRiguJpbiJiBzWxtAzNUsdeU0Vh2F9g5MAnp82wh1QN0q3JLb8dBnvomMoY2ivrriP4gY
abAmo+WaKkfhjqDVvC52Ripq/uWHffcYf5vK94dF6haxM0p3SA3NETyyyQ3WYvFcRo0vEYR+7b41
s51pxtcUXT192SKsLM0HPdOgg1CtRXEoVkkfwgNgpmhrgtI6ZZNKdqWY3yGcfW/UxHBKLjhgnBHt
XpvQFiZMbjIKbkpTxYcOAF9FsXGFalBvq0KZeVpXmG6ylzlD53NUepFZg9pvxAdpOSW+JCdXpphs
az1xkT59zcMSxPRWVzpmFV5pkAb13t/K37IJN+Vbccfrtzd+/VzOD/SRabhp32q0P7zhuJTsk98U
r7ADtJj/zn9DI4AGqw/b5awJ8GDpnisQfX88+u+/9+Hgw5sAZybAbMgrKTjdvw8+jhToDKeYFqxr
E3Xynwff+KxNfFWwB8CX4vTjQf48+MZnnHsQLQMlh3rSZEn+xsGfFXCmDQ4HFnltHV4HfKd3rOCH
QCKH/FeKPAmAfVVoOIMROmr/HPURXxdW0zpMQyHualBq8phBHsPJBP1O1iJXVnPRTZIezR+d+hWw
S9R+R+N7lEX5qs7YQepEmzdUcE2D3smhIq6UpAtoNzo8SQbn/+/Hc5fSO73Qv/252if7EfxUz+Pz
bCfCU/5zJ5qfdcWadBwn7lNcHthuf+5E6zMayUAnBsIDgFWgOfF7J8qfJx5KKPzhe7gYJn7mP3ei
9BlYVRGwJaTZgNgE+dGfz/ZfuIJOTC3qzCiuIHkDQY8pXzdLaQxEVAWwRkD+VZaF17Fq432K5oVy
C0VEcZ22su5S3Sj8skQIUIzi02jKybZlvWE5KEyHIA7TKyA5KGpfgDsi8y3ovTNKJRgwVDhnsaOW
rL6LpLb2i35MmKOEslvBD/AqavWmB8IM5UfbimQzFm2oedSExE2cQ2MtgdTDNY8JFAuMFPkuMj6Z
alVXoM/omOGJbHTTUSnXFkO2Zh0pdQhGiwh4M2do68jvedgsRLvHgcK0Du8eA14FsCyAcc0ChdHI
tbBnVHatTNtAY2Xb9exBTY3esfK8/hfs/TV5qSmjPy47fv/v2noNrQPveOh3lwoVhul4/OdnbcOy
Z/bpIYObmz+DLQN/uH6D8X5jn17fPnm4FF4pvl8Q/Ovj1XB2mF8H1NA+T/UUeInTUUB25a+rAiWC
z0jfg50TqpRIPEwAwV83hWx+ntwS4HCMyUPBIf7rfAriZwWnebor0Lo+dcigR+FvnNAZ48DU1oMW
K+AmwYxiIPs0T/TJDcujFnSkT1ULkgWIkmm3Ekv2JRu3QlW9VTlfVSkFi0aUcV/qI2jT5R6f8H4k
kToPTbkL+eDjnM+vB5poZlDWAFJlDuGG3roqDEMbPeVgxvSFSM/s9y+pFEOeIjVMO2/Exw/rfMZ/
nZW9Jm8clXx0HaGRCzcnILPH/itTwO88CES5H8CjpUmQWMy7+ks0xJXN6zjz6qpXnaICl09VxF+Q
sf552x0FZB8daOzD8rdLiogdlTZUKqGFCyAraKlmRz+PiwavtDdvRw1RNmntuFIGX02JrYM7BXh/
u4Ay3CBDg+HyzE8H1nQ4MOAwxPqjL2RajQ+uQs2iGB3JinIrv6PmjBScZXD0bCVs7yzW+UzV7zSp
XFdUfbo8Mu6So0lP6DmoVU2FD7AiT3CD2dhJq2pFXsd5kNqQlcA/19ffNpvcMZxohazyTttbnrbn
a6izbfQNWembiWze2Ate7Jqu5VgeuoPx99PPlet6Xay5DVotiDaskbLeyAcOKTUdP/jSOi8H3S3W
4lO9tTxw4uDbyffuaThk23HVB/2tdh1tIOuyH/fRznpAC9WBJvZwkDcttC8ht+u0tuHV3ssBH/ry
wvGfvdO4eE8OcQPNbaAQA00FJ3Q6/Jdig1gI/CEiFGCoJ65av/bzH8mm8rjbgTXKWmtusqJrtC0a
hT2+intpM9z2N/2NsM23umfs5GthLa6Gq86pvMah+DRpU79/vulpG8FHgnY9HtS9spk+CcKmzo/1
loIKxnQMyNWEIMiCrtSWrTPnLrcTx3SUTbwKHW2j7+OVdc/WSCgv7OHJkf6wiX+tJ0pmEHuBQcN+
Ot5LxGp4WGlCFvjuzT2xpW3l0FUUtN9J7ygI+Uzkj7xctfvtuAYcC4IQaCOzM9CNEI+u8KMeOoL9
t9X+aiL1qp27we7WSDeBBQ1/AY6v9J0pKsMrL6Z/rgdwCtlBbAugJ0Nu9ME6FKoNRm3B7SC4M/GE
Tb+7Xl/euO+ovN+H9X2eqKDBh0CVHEZ4TjZUqnnHw1aBCEKGdkFF68yrvq2SjUWLVUdi5tIhATFO
ZH5H3q/a/fySx1dxk8eb9z9BfvSpiFq2QrKN26VBAX0phtaR+lJ1zJZaqGpJlbgJpc6poVBy9f5F
SvhLLJeRA3QmiDGBvbNrpBFsHCN1y6XuJiwS8SrEBK6siP36UlAdzdRhhDbvv/7u/eeqvjEXdsC7
4sXszSDRgEICLjbTxO11vAPCEfnpgdRJALDjlaAKO7UAfzaPd2b+JnB+J4Waa5B0rwjStayNd4wA
ml9t2gjKJ6wCXuwqEV+jWNkVandvJMUzpVZQGeRKSq1tk/PHBsmEkHWZXXwnavfEeL6mPSq0A9AD
dbO3qL4i0hdklk0PjMcHKGCuQIaO/pkxXukKccMGIBSOJneVeJ0aejS+0dLGA4jDCyPVo4bucL1d
Z6h5gRHfVVUkvjVyo2SxLVXZrVIUdx2nVx1kky5vqtkN9L6pgE5AKRit2iYM7iyDkidmY8noVgrE
FFcNT5ClBV2P3Yk/RKQrtoSvJO0wcN3voc79NwfHkmHFcAWi2QjOiPLei/3hFkD6k2kll0Lgy5D6
DyuCxOgAEEOPW8PuivBB6gM0azW3tSqgnzoxFjbO8S307j/hDkTrDyrtyCHNT5TW1SbrkSO9SZgM
UjurRhm6yv0xkm/CiGnoYlM0e7TAimIl4ONcePXHo5vo3wbnJMj5JxwYUAVzmEOpNmFUNJp4X0mp
jHpWdJvkZrqVGibaYihkPvJ8YErQ6DUtUQwfSXOdatRvpXwbgxH9WleLZ1UdCzfiI8Tu+vKlTEp2
nxt1shAhnH9SHSo+yDla6HI7Pl+FKRKawY+4byTyNGn7OrkoFjZRjG3ByFOTajYlVeFmY7YEPn1v
6/h9tlEKn2jsUB+chCaRVJzzy0ldXpsywv8gKxo367rQK9tx47vEKPNVjLY05LQjdZOnI9vnJAZU
1CgeBmyabVRUBInxxtoZFJYfGsLbVpW+mkPRBbyT61Vdp6isT3/UaVx5mtoBUDUYZMXF4aGJ8myP
ks4NwOlJYPAyfFD5fsy7YZdEV5YRt3dUQhNcXEa9naiD6MY96uKsK9qrsShEdywYvzWicC/qreZG
g/Lwvn/+Vubsnub4/zz9dZwyu5Rc+++YKJt0ypeCpfumfkGYNHxynsnLcVSEtte/0hSGhJw30gyI
M7BrgXbBt36lKQz5s4oktYwGb3i/yFLA9f0zDEIuAnsd2iPAyMOfmK6bX2kKWfoMthrkFCBMO2l4
I8X1N4Kg6dj83trTjWUAt2WAxgFRGozvzPYOcP3DmI+RL6PO9GXI0fUtdZS6ega2W1Q/frRQV/2i
SPT5wxs7E3bMHKaf46LZAvAi+P/vyZuPzvc4GEVXCmLk483JbsuU+jZh0OYkYtEs2fjp6p3PETw2
SAwiK4Qi88x04FU2bdsOkZ+Z4JcxcxL56IEc3cszwoqcjILaBdRH9WlB5/kexlQDaCaMopsGwkSW
gwMylNI1S7Tiqov7fCfQ0JPVVc26fHN57Fk4Mb1NiP6h0w7mHGnZueqp1jXRaGYYu0dmFo1A6q4W
xmsqNsSXayJ5dakucYSdWUBoDKIrFhfoe8R+bI8VLUw4FbPI73BnOmEhKni9yeholbaEDjnzZgHa
MtDYh8mhR3bmXFtWjJyXIAiewEpykMNedK2xIJtQM9KtwIZvGhjzTMCM1xn4iRbu51mW4P2E4ATi
wAFJi/7tOQhHF1iKsTUBNp+aMLXGuBKHCuqNbWyu806qXUUe0TxeDI1PklGxZd4KrmR2tjKmX8Es
gl8SibZQ9D73+icg/oQhRb597raMkhYzShXBU9UMSgMVxB5BM1jaEWmqhaLRuTeAmhxy6VAVgBGb
Y+Oh/NqRTCWxD2eVbilyid9jambfirbSHqpWbEHt2zmlmBSbJt0JVQ60WhMmHqn6yh9bjmYYCU04
C57bSaofmx438iTDA2QU+LNnpouGqM7nJmDjBrDsFUD2Rg6vDQlTl5SWBOFCMzPvs2iQ9ko7orpd
AtTl5GE4wFdWOpAPd8Jjo/f4rUHKYoDC9dGJiqKsdnIj+0OhGKHL88hltanuSCR8z9MejaxxjMAV
SGH9CgVrY0/Tol86WzPKimnPmYghkRiwpgQE9v3x4UoNGoMlDatbx0bqg0K32RpWkoOfgoq96IQ0
Fn/0IdWhvyD00PZWeYhM6dDKdtMXpWHXfTxc572gcadsS+sxz5k+uFUUxTGCg4F6l83Pu6TgsYXF
5SUaKs4nbCz0yI6ft69CbaC9FnojDanL6wQEV7QAf3au1fk2ial0y7JYojC+RXM9Jqp5SOSma+1k
CAWwqldhbgONyxU8v8wju0P91lG7DH/BZUuArrcsoDKJxb4r6dgdSCXGQR1GIRg6aW9sSZxqB9Jb
2S3JNCfKCj8ioolG6AZsT1XMwD9uatot0UMTWvcM6h9UGiy7G8HzlSqG+pCgVv3CVd74UlMvSfac
3j9oKQS0DPlOSB/BSh+/HaXVWi1CW6gXKqR9yMpBXBVmtSQJeH4URJ4K0mmmNb/lyjFOQsESQzAG
mczt5OGNlvpSmHvqLmAqCKynrgJw0miTWfoQLQm0ImOlwQGWOp27WjIaX2sZaJMoKjKXtMb/Ze/M
kuNGsi69ld4AZJiHVyAiOEtBiZIovcDIlIjBMY/u2FYvoTfWH6hUFRlkMkqPf3VbWmZllkQ54HC/
4znnJuHYzF2kuso84uJeWdkwkCZbVVLwAYec5LwfApWZfbCdHAtMeapElM4CGfEOnErifZ4Jrr9o
fnUsPzsY2LDexdXGcLxXWUramgdmpkvdTEtzgMlWrVt1aEk//mJNXX9n9jkY4aCjU14aurYT2VyK
SFf6QmJeNk405maDcLDvNZep0NUP5sMAWC/7jRnHknk6VdHdxGauXUypZ90sWtKUIHopG2iiKv9y
C83+YDXIvclRxEcSv5cu9ZfhpHGGIiqH8/l3lI3VqqbRg20K7m5nz37wqXHaj70YMPDAhZg5b78H
GE/BTJPiiEt9fUu5cBTeddoDhyVnsdi2ZutdsK1FM54MHTpmsVZ1UaU1AKNEO30oNHDHjZrjjZbX
eFjDEbul0K19acYMHq/8L2gj1aFM42VjIxINlMKrTpvadreUbtuo7GYTCfDmZ2I5yESXK7qnid8P
pqUdcUMHcOHH88FtwFaDzkfD8bDjnEhpTOnkeds2Mb2PC+YkjO0gu0jLwYByMXeMz0Zp8SwbYhsQ
VhucybKr9zH15y9vm+FXHwXs4EqVAzkK5fXgq1aFZWWi5o50osMh02CdxiUJXWvsz/zF0D546bLy
BpIybPtuCoXyLg2rGz4eeZDVoj33B4i+Y+xIlV2fBPXgeAV8zWLuUx6k7S6r0TxbFkc/Myw3g/oU
DGGBvllUWMml6jX71Gr64MQA771pMvPYzKBXTjoMGD4T7WDipcOeSmqZcakR2G1bIG6fk1T4Vy43
9aI3qhZtvMQ78RLjLgCodaF5fXuEWv6KUbb4IlhLcjgYpQfGo27jwctbVpdBHF/FPXocFrrpv87g
H6Xh/+0NTWjVTw7hC7DADU3L7MfdD/Lxm/r+LnkOG1h/9jdsQH8HoxRFSEP3GOn52O/6DRsg6QZI
QPoEAYbC1koS/A1gMd4BDzZcXA9abGsF6l/5uKG/WwtnDIREfR8QCxW8P8jHDw/MmuE81tchkaMf
cyhWjWhPItvECXBu83gykRhvZymHzZO9eSX7PoDMYnipstKXJRnmcpBDrBf4iR/v5swATSDiSIvz
+CZDK1Nui35yutCfu/Qb4DVNCyHftu5GV7k0tsuUMczZGKT8oJwqUzv04jI9dBt9Qn9pYYrVTmVj
noaWO2QRHHhTXjaWPTJ6oVXFdvF9eW8j73w+a5YmThJZDl8WKAbezqy4vpupNVUT9YXRf1ucptt3
1CKTi95dYsypA4GtyEazDcdiRL6b0ER1ISPSaUr2epI7DE8a/PEs99ppn1s9rNJuahgQ77cBDqEV
gXYiXdV2URvbFdopCcON8qoCelovcYquI8hTXPccLA+zN7dJxAyF+oPQ0uxLpht2zngzd/zSmoVN
U8KuAMnaWqUux8LLrTPVdzbaDGI5V3PmLaFbmtOybZaVql62xSRCn2DUiWqRTjJyRK3saOJtwslA
BqlcfKByNcbjfUrWBHx5dtJrRjrMtAaXIt5ReG9hjUo79iN7KCAoZa0op8jWhPleQ7LvXiS+JaLS
lf6Pt4/JwWGEDwAQBiyVR3K1Tvo+MOOilIPpqU4Dj9IHp71czDCw0qOEmxUJ88Rb/FqGmUQ0lnBe
uK/nh1FVsT8EY69Fqq/mM5F5H/vJYI71YPcXPs4hyuI4vsBBjBHXNr+UcZ4dyXHXJvfhI6xFOPSK
AK7yz+ePkORNLJG60CKPvPqqkJ11mvWZGaKF22xH6GBHLuC6c4frYWTYX67iGs8+X2+wLSlsPdei
ppRNZCO4vCmGXkQV+odHQr2DMSUsgEVbi1JIjXPM3MNksm3SOIMyhIo2RCoNemLW32pqck0kZelM
hZZVOctGq/NVuN7p93Wi6z/nuszEzipy61IuIvUjWdXTh3biuU9ixHSC0LYgbg/zQI4ZW0nLqDqu
jx8pN/e3cl7qi8bsBa2TAIKBW3e/1DH/v8t7AtqmVvnkvr5weXuA40P9vz5SfX4KyXn8qd/OznlH
2YrzvBZv+J810v7t7Lx3dL1cIBBwj1cUDGv9dnb+O34rYAyKPqSr3Mx/OzvvHYg7AFo0rlAAWoEL
f+DsDo8mFEPU/QiLkHmAZ4voxvNrUGVTMhV5X27r2KXAtozzxoZMjIiZV0AUqNJi0xJznyvT++Tr
46fMEtW2sfL0vCgIZIXtZqdeBnAtHXz4gbnmX7pFeq/qbjxP0zaI+qqlmSVkmGlT8CEBpnTeFmrY
Ptn3V9zpaqCe3GZqB8gCAiMi6DYhQh8S7ufGNrLYyMptUcddpCnGX5ZxtndKvY+0Fj7jCF7oV8z3
j7CZAwvCmqRfRCSApwyg04f6K+jYwYtERWcbN7rYWEHxYHrV90Av5yOm6sAJvFjowDqPgVwyVJiS
tdL4vcuTkiJOcPP2Br62Bm8Dqng9Xba9/vqTcGQYraxKhwzptkbzGfHVMy9pgHL39iov8iP2DFjw
yv/l7Lqec/AqqLTp6E+U2qaj47xJiuKiLoOvqIeeBGN3O3Xj5643tp4YjF2+GNelL/+IDwU6eX0A
gGuro4M+oR9gQt16MiAXZTSSRX1Z1LO4WgaiGjENxgbW7dHa9YFn/bUeCRglE6qIdAae72vmLFa/
VHG8SceWSa1tdp8yCD7sE6KIuPA+VIHTh51jXztj/jC57ae3NxxGx4ubscoAMg2ZK07AfTjVw6qk
Zi92nG2zoDmnwvC+0BZza7v5QzKuIkloBmRirk7KqbFAdBT3tpU/WFlx2ZhDHqZl02+EygLmzi3p
zkoXez/a/nua9AiKlJe+5r5fcvGg9/b7KvMF6JOCiVezJsN6bFeSrBOfl0Gf7oVBbZzY48dUaFnU
6fxDxdb1YgkrrJbsk2O030Xs3vS+fV13zrWvs7LtJZ9zay4i18nvvQbqZ7ug+bOuBgqmCtfHQLkG
Wmjl3dA0s8JGGtf2mNwzfByY0qh/81UehNP6S44wnU86dZ+taxZIf6R+d+r20oxSGuaboq8IA5Qp
Nhr1o2u7q/1N1vNHN1N5meXmdd771a83M3P7ShFUX9jtavMyTWwrbZbnuteKq0z0t6KCdxF6uVyu
qqWMZomIsFYP5pZk/X1rzWW0OO43kt3q6xBQYVFDz8wjg53TyjQnQJ0s3oiUnNF/eQjy794tvPfw
RN6jgFCfir5ergoxBjvl+DduDKsDG75c+Y2N0kgKyZA5xNmuyqppg+d5bzgMLzFVAJtM82S4eNZ1
I8p7oawvZmaC+PX627gEaFh6PIIBGOjz+l1jr7rMByCPhSzSD2MQb4scYtzY+H3k1KD1J2LkrZ12
Vmj3SxDJdZMft1HaPSpMfutv0iFRn73EMrd6zSYoq2bknVEFJyrVg8jPmDGVFsGJ0yl10irXD5s0
uye8zyNLDM2OBqwfJsFsbnuQ3Lu5t6js1c51XbjORe1zFOQinYuZbUjdctl1gpXyJVBXVKYluGoL
apxozSgu+c+4wsW1bfHgz80t8llnj89eJF51olfeWVUuU1TL5W6ezAc31m4AKTW7lDwk1BdecmrT
B1cly04kTFZNehVEoFunnyP8mq2fqxZIeXFdumiF+7U0t5nFcwum7e2CuL9FO0KnXOuKTWYEMkTU
tt8YPfuEWFSys/JKnVQ9V9CrhtvF4QBoTvagJXZ1UqvudpDeOpLRrcJZQ9sKReMqrDqJew2gOiLQ
d03ryYyyiSfTcnpjWlxdrpdGn/iD55UPGTf83+t1H1PB7LTJSsNJs/vQTmP+6DHwIf6JB2fikhVL
eZ91pEMzSKmY4ZJ6cFOOYx4K2YurlvSRNkMZnGSx2YdITF8vMD2jtpdoZfvu+6oCm1sV6DkPVfDe
WFPHnItkusm9FbAxqjZYI+5uHbO+hI90q8GJ3AK5+Or12rjRZz6YsawSXkGq3eSZq65SL1WhLeIs
cqb1inrLXxOw4kj6/g1qoALBVe0GyKek2OvfWAmw8764rxKuLOO/bvrU0Lar8WXiiNhQeLvNS/O6
yxouLdlvWK0HX4/TOjS6eFsNmowGc3Y2jHgHZWljMhavk+dNNshzCsv+pnQZIo4oxIAUvZ2+t4Zx
geeS8Dm9nk/j9Dykrmn5lb7wTHPhc0UbhPUGlzco06kJEYXbgXEeo26qy7/KJT0Ttp9FQcON7/Pu
tvPS+8kab7uyuy3qde/tGrV7t8Moe5wTP+W5az99KLJ22T3eU2q3NyXiqCdj7mdhosaAycBdfdr4
E7cicdi3iUPiT9qNVILDpQXngSianV8r8XGy8+LL5MWU9fWYaTtFEP/UZ7bWlLTBNJufitHJKAQE
fVxmfEdbHU2ENeyLg9U0ou19aXm1loWidIwTiyrwFtDF/MEY+JZLMsq9b2EE8xnphI6u25ldJbSA
YEBsY1SPVchH0U6TrPM3RafdKZmke3SEzSjHfp+OJgYf6NOtm1U21wai06Ud983OSBbzo7FkUOQm
FAwuJk9haS2hleGQanodCkR+QmGM2mlp88iGO6qTBBWZbacmLH1pXXepiV2U0JMG0QgXxeu8/9oV
aUoFooIu1zl39CiYwWTQO5iD3t+YqaXfIkDhXICZaHZxqzffDM2XJ34VqyutgOO/0fP0vk808THT
tTujFSNSBvn6/XK9KMO4WVDknQ1zO82t/aNBk+w0M2D3iYTLMjG8N6xWYQOpkHgDi+nvqK3ot3Ne
3EuJe16NU1NzgknIH3zJn9tM3e2jWyRuvV7L3lu415R09NUviri7KNdgo/Sd99bCOaw8rkGDwbCW
iReiUXhhG/AI+37+4ExD9r2usOCPNkJkCG32TfVJq3IoWU183gDdDofazHaY+NWnFDdIpaElxsQk
CMf+jVwQ+Bd19jA25r6xxquu9v6y0+JbBWRAKC0Nl4UooZcpsUVVBrt80k2UYblwJiZuN2YJPUK9
cEMnA4luiVJdyFYXl0p6JCqx321q3YtDLt2ZKaZPeT+VO7PQx80gHbk3Z3xIP/fynEFqq/7WcOtX
62uix8Si3MdCtMv3MQvg9ab3WcL+iS57aBJ+t9Gul3YNMB7DhcrobpUr7tuc3fQzCoIOMNkjLZnD
7hphKarjFsIPSMdTLzjoHFglqR4konRb+Ngq19NuZlbCaOYPc0YHA3JmFpm6lR1Z91Ea6lnqtJYn
aIqCpoQhAvzzeYQqVdWPvZFANvWmD2nmbYYhPbfs6ToWzBBujApUIXKDaMYVtM3qK3fQvhhee5vb
6Yknqiosbfz5YluEbCKPmNa9rUBA5N3yKZkZHJeQuDEkpz+LB/0vxx+YlxVrX4FafaLKeNEafrNr
pXOeaslnox9/5GZxaiS0Mdc4dCriB6Tf0Zwvs3M3aQnTikm+d7RBnJeKu1zFGG4kZM7mNXan+MdF
58w5Oej0CquTW0rblgUWsh/EB+UzGTmE9xtE8HWIGgumPGRzv0Szr8qwbISMtGaxtqNmHgFPvkhQ
qfTCrSJegaCMXORBubduvMYFcKxtYM1p26koCdIM92zxkoe8wXriWB/eDv3hax/kxCzJcBl4LBTL
mXJ2kHqYo1UNbVwgzrXuFB/HPgM6tVxbKbM++n75NvreWZvjVcrCPpli//0aTpoUisMymBg4OZAA
GAs+d42Z9JkQaP3KHcGAssS9BBixAWZ6O1X+mVoFL3OvO6vN4qFtulurIdIZF/Ka3LqWPnY+6AXj
4rOGKAi3b6ZZsZ0G+9q0CR3XcFNbiBxKgvBe53ZmJk6iBzsCGFcfiNpIWh5juqlrgmgx/Ru/54po
+CchOu3UmPnafeW8bxZ+J4nUrcyN/qamS8aA6DmvQKDjk5cYN/7LM5JzJTOOYVY6U6OBawgesQsi
c24wrCW+uDDxCkGgtDWw6zekKveji9jCGm5ZWXsr3GXYEjzH5xTAl++Pn++Pymv/AbDzP2s6obew
igz8T9BJoOz15Jy/KLld1cgN/GTqwvC04vb4Q78rbuY7JpuR25tQ7tZmEKWM3xU38x1VOBirFGtA
mvOv/664ue98k98MX45hTAAx/11wgykHto8E3kW9jIaV+ScFtwONSgoQiCxxG0GjUhVAVv7A3E7+
3LvSFHIzulb/GWw4I2DdYakQ9zLEvia4uKqLXrsnsXH3mbbgwKycYcvJPH5jOJ95ITIxXtAHSbh0
ZvER3B4qXX9+9v6zg/U/l56Jasab5+yuG+hn/nX3/JjxM7+Pmf5ubWDyF7hECLNPC7vgg8ENr+M9
4DV4jwzK34Vd+x0M+5WkRP0Lb8/Z/M19tqFFr5CeFUvnm9Ti/uSYPTbVn3r1gAdiNMVKzqYiCkTx
uVcv+lGv8zqtNmnVyjQENhuf5qqSY+gqtdwAnbTPrFF4Ozlby4ZB2/NXl27gz9JN47tG805HW03V
xmzyoAxtabZfDUtj3mVT7ychtU/20PuXS94FN1lutZFHWHoymnOwkaKpvrewF27qORt/9o1znSRe
64bKAqYoQSxeWEHSfZiGxDjTsq7fpUkHQctEcOa939VxSHKL2hjVDuOHW47OLSXwbr/mq6gzyf5T
QlejCOVQOoSQmTV8yrUKO+00xYMCxtCGrTIGJyRJ0L8YZmv9WPISPsscOPl1J8sxTKxmKEKT4L2O
TPAaU7gOpgyLYYJXYU29f1aATQMqliy3rgvATfcL2BetPn2Py9YDbzRLJ9QDOqej8vBQYujTszoQ
5o+inhIYqwSzo75v4tn47JLU/7AyFOstrRZlaNHaOfWYYhEhqN2Zm6IhZJlk3p65nQuxxwtUeetP
aVFESo5zmKYi++vJQX6lVr6Wcp8fDerk66mF4gv3MVh//UmptxILXc8EJRTH7YMNqsf6ma60v4WH
/8h//dfbkLWd8s8shXOY3IcWZP2Jvy2I575bR6UwEQOfANxm/RB/OyrPf8ep5t6uWD/u8Qp2+G1B
aA2tCj6PyohMt1m7Rr9NiPeOVibdIg+/96jk8ScmhALxwUGhFaCvfSu6Qo96QQe9IXMQwxg0Bnrb
ht5OoTub2Z2frYHzjIPLEGGsENDuQT1/rA1djKFBs2diyJg2qbAAog2CVJ9A7AJ+bWSoa4YtwzFd
4quqSD2oiY5VbsqAkadbaflDNAK4o5lUjARl46Q+V0GwxOTJLZmk6ifxtRk8dB6ZdHiexik6lfRG
m6gdPFeFbuIXeTQ7hbTDEnRbwSBMUpvQhMAH3RP6RRwiWWt9KTtU3dGrta1LhMTq27ZogrBv1iIq
pIL4A3e9msJKwA8+0dwxyE9apzf2/ayXwWlqlfKL62tFHaXBsGBrhD6WUYlkiRZmvcLO2Jr/vk4M
HPxkGvJnQrGPYk9bSoR4ff1UGqIoI0ZtizP+sxwBXyjjK2gI895DUmoIEWbK7kbTRWOiNUViRE7i
mNl2GE0UU41l1L9UXuzHm07QGEezRwT3Xta2F/Y8O96WBEhrIr0pWjuEbpjCgKjd+F4bAi8Ps9oF
Do9qwXxW5cqIwwXQiRX1lp/fUlvXgHKmqAWECzmyGbYGQO3QG4waGcLA0L4HMp8MSiOxY+/Ikv1t
Z3XeXa2ZpC+llg23Zmmlf8UxBzSE9xl/MOfayBAzMztrk9Kx/s5QJoskAhUnDo8Ha+1yIkO81fCK
Ue9O/kRtVOQMdqwHRwJm1bLvHfVBQVnc6e0oo7X0c2pHZhODypdMI4HtuWPwZHY7oQhTbJHqpPxp
K7ipMjbnamcPojTDTqPIHk1xinxqPE72tdtbEtrYkM7ntrJn4M6rcnhzJLM+7A8S6vk2f6OIAyUZ
vNNzO5vXvavz52Y7x0wr1OXNLORmm7sBT3RkqTVofGrSgSkRi4Cacimb0do66GoVY1YkTCJCh9Rp
9xRH803hzVrkO522BQSoNkObTZcN/7o3cn3+JdX8R6b+/wX1ppXf8M/W/gTJtrsfz+LF9Qd+h4vA
14jGVpkDlMpW4/4vY+8a7xgFwAwPuC1/C6/9y9ibGHtkMcCS64AAKAv929ivWjmodzAsJ0AoB1Gn
PzH2h2eV2hP6JCARfBg++I7115/EBAoJXFgLLXJfuUbdzG7drWZM/akjGdH9ZFdeCT8eeaJPD+u6
FnAHsDA4OP7tYC2jLlNDFn2+aZ1AuyrGSWPMqY1UAjwiRNv6yBRFuk0lDJA5afZFZhWbKlHNxlfI
gNrM747E0NLUWNILU1T2ls4P2DcEHE/mst6VU51vGtEFoTK1ZlP5grgRjxBZRTOvc8JQCg9ooFVw
G67ffrXDigtvBlmQefZmsCpLHOrXe1XiBoKW3WbRjGI3MGgUUn1fUwUHIGFpth0WY+BidsujsnIH
BuDXygj3rkcM6juhxNPv50pIPgHM+o1hAEhwprLaLLqtfuWF/4h4eO3TrdLAEIABPIBl4nw/XSZj
5DJg8CDbZMmU/4AH4lx1jt5sxZjStwnwTGGJV9iYOXiFyDCS+K8hzpNvqlm+tnOuvMgQ6H152nLu
KWEy4pvhF6FT1NZDOvvZtQwWQn/DnrsR819TNcppO11I38i/5530NrBf6i4sa9e6YNBmhUR4gGLl
41f8I3P23x65rpO0/9mU/dIi+nRX1OX/+d/PVSz/lQCj2/Nu1dUCjbtCeFd876/glVoM4KW17kIt
+2/E09+xq+a8g1RFUMtPQLW3npgzzUAWDBe2/tI6ERuz9yf27IWcNVQoEm2UQB6LnwxeeH5SzWKw
Vzpatq8ljVkQKdWp2xmKQ1rkn2q9RQskKGhmQ5Haks/ZSAAv9b6SVU6nNv75ZPdeMXlruP7EPxNG
8zS+gbLmCtsiHDh4Gq9M5MBJzfc0tb3b2K4NolRHFjdWXcQ/Z1UAt5ny8sqxJY0Rx/GS61IN5g93
jK1508frvLHYH/XPXWORwUo5j9DNVVF1YWNngFOVhOIVVUU1H0kWH8kT/7bWvx59nYhOFWNFsB3W
qyzRMk7HVNm+0IdA39TT3NzQsmzBhBaetvdV2vik3E1wVmXl9FEqh3jRStx7UAzme10a5uep8eWN
I63FIWUoup9FWscnmnTja2UG4sGMp+wvx04XNGdF80mY8qOeTtqXt7/BagFfvgdoTxPWIjywQ6+T
Dp1Ovz/bu+acn/kJkGIPMOru7VXWP+VglZVQTfi5Ds99MQ4QoLeftYPM9mWnic1kI6HSSKLzLkcZ
5u2l1grOi6WYZUiBD9EMwnZ+/YnLngSAHt/lhbRsfCgYXh0OsXnVa1BeusD5/PZir73Xqo1BBRQM
0QuJdh9xB8vv7Gw/+YN9kdSjooNS13tpueWRqeuvfCjQ/STEcBnhXtoHdwWvmpXL0uX7vEqz3Wxb
83ZhfPORKOTVVUAZ48dcg6+15r5Pdk+Vjp5JV8/36EvmO34Hmko+Pf23t+3lKhgzlLEhWa0TRA9x
1SAW51guRr7HQCVhO7bjLvaPzkc21i15fhSIDykSwAdEme0xtnz6MoO0M9B7gqOwuPqmQsjlVMuH
PsykHnpJyQa2aE57ypfbRdYqtIpaHhnX8jz0Wc2EQx+PCRI2TB4CEPP5fsKwzz13Evl+Tk1avnl3
YpnIzqZpAqAU0ZJoQnh6w5jHYzfu5TUAhskuQ6unuYbbeb6wAdbAjhG8xT7pX6TUUUoT3udlmO6M
WG+PfM/XFkNnGDQ3fMSXTVogWmPmDVm+L1XzVW8Di7lZagcNAqREYh5J6l7bUurKIGJBmK5SZc/f
bMr9lJpok++HrkBAYBqc7VLpGqzqJt1YMmgviWqnsCjd+sjlOGA/P35NGh1YFg9zSU560Dqc0tGv
5rgv9r78LvrpipR6OyOc7uf62QjSJi+qyExiIOkx6DF9Wy6fUpXfdQb8bwXbT3gbMf54+y69NEHr
UG5YQxSkOOuHN9YFfmU69ZLuAwCEX1Q9TpuOCsUud+Jjk8APYKrr+9OiXRHWjEOgtn/IAYqBqfj1
mOarexP0T1EerFyAXHNgrNSa1DtlPlr+TZ/jObKobn3Iu7jfIfFwbA7wyzNANk+jCtIrhpfO1PMz
MBt258dTnu/TFCGLprGGrRh0mEKlDmNTr+ydgyTQR9NDGfTt7X551FmZYhNvDw8reOQvPTGQ6Nhr
ZSM5fQA01LZWmb3JQM9uA0AkHwDo6Sdvr/eKEUMAhUiDph37zsyn56+a+HUFQgDQdofo/I/ZL9yP
dbDCyZWT51HJcAwthNBRkf2ptjzTimzX6SL9u/f1jznOa9+eGBUh8ZWLYuMfnj9HozJL2UOZ773G
CC4soJlblygmbMbexIoJJBbijq6DBCQ/O66kdqniTSXEcmRHrNVmPjfrIDJwusRdq0U91DUfG0MN
kyqHfcaE1iRMAREMYZ2bCLaN0HO6ba6VxRjNQZ1cMJhg6yroVmHbzXUT1Xap+qgttWlvx0WF2Fhc
kghXY64zVSlxzeYU1St3ClVvge4VQ+xfdkNlfqsrxigkKgEPWEqwiN5ky49lPvpjJB000UF5aR89
aXQfy8KNByq1vUIFIWm6h2ZUo/vHFpe4eb2O/MXlP+xjZcGQ2GUq+n2tAUnoC0LQnsJklCL6DuQs
OzY5/aXHJiTQKcijqIKsh3mQ4YJwwy7Wst+3ditOFx1pDxUXx5zWS1vGKtgw6utwIPnAz8+YMTat
GnSDtxqNBzcl+Kjbod0KvciOHCLzZWywxjj66rWoFqEX/nwplSG506ZavyeGPwVFeuLKe2VMYUK+
gDTSJq/MWzFRqIjB3fjfBm3e2pwfRxg71zZ2qVtdO3p7EpTjj57Zz4Kk6e2L/+peoLSBAhvsXOLz
5w+YIsvsTlY97N0SZeSxI7PhbsehCpbsiF975eMyXQd22Up0wbYdLMUHyfEb/bAXzVxtC1lVW8oJ
fx5aQqVBJIHon3I2DuT5C/lqYCBGk437EmLjlagXkHk03Y582JeegVVWjV5Ye9hL9yBMHggYgsFT
494eXcokZVJEOsf5fMnn5SJ3E5oeiwXQfEay+u0P9tourik8xW2+F5S95+/nei0iDcoa913F1L3Z
0YeopPly5OK/cizQ6XCgiDDgwnhxRUpAd04gu24vsklFQZtrG41dCNFXOjbK90BeZ3X3SCGAgkOu
ni4YR/H5G1lMVpisRXb7vFZaFFQxNBhr0E8WTuZWGE0XxeYQXJp2Cj4sd1BWycx2Oyet9alo63zr
Tp78bM6DdQQ09soeAAdkoOPag0Ns+eAkqSJzB07qQAToyK1lLFqYNgUN56o/ptBlvLIWqQqQBgvP
Z4Kdfr4HQ2Mnhd453I06T76AowUk3gM/nyM000/SukL7Ul8qrMOkG+iUz7Mqoxjgkxkm05zkG3fq
B8qwfvU1Az7nhG1Ql9X2j48eoQEqSGtth4L4wYaUKtEb2dVcLc+Jw0D4zZkjs2NS6C8GNnEeni1z
cB48rzFLihTj3uhSn8GLVvLBTrVu5zoM7ow1czhLZs/YN9SvP3h6DFYxmbWTHJmqKDcSGXlLemwe
3KOc1EEwAGwIl8GdWA/sge2qBpXGynCYTlhrzSVKRFSUu8YbN3M8zX+5RubAwUNtMIfvRkNtF9hV
t6fm1OhRPwHlC5WTAF5WPlKFEXB6F94LgvImwIhx8BAeLVCtaN0RPIajmcxFqgoDgZdJa/ZuTVh2
xIgcNJcf7xzCd6jX0/Yg0ThUk/SrRSZJHYwoCVn9VqR08iZlGVE10z5EjL4OSzf/mXuUuOK+n85X
4ro4GcbZDPPC7baIOya7haGRm67xodAiT72pi8IEU2dOP+aq9DddXTkgT3nTzHEe0mG09749Jbsa
Os9lFcvqbM7n4MTPmLo8rwhVDVTPVnq52kyAPHZvn92XFwyjydxUexXAoxRw4PMb3RtJ0vV5r2sQ
rdMh6L66LhOKhW7lR/oQLy00/UD2FFgBCRwxxvO7DG9lQkrLm/dap6yTtC9+tmIyTt9+n1cXQWiK
Dg5/09t6vohmtYiTV4PcU8lbhwWmXkQF0TziBl6mIdTTEGTAKlETpmr8fBU14D+JHOQ+dfNbz9d2
bqPOhzpfQlOH7fT2K732iYBWsAwgQRtRhueLxbPtiLKOQY+rroBqNqldKXRqrFpbHLFkBzjA9fyv
klRrXXVdjVbQ87WCTOWxcoTad4nTRChGZWdtJsyd2RaoMVZaex4o0d8ZMN+HiM/nXvizL1dqSd0z
VW0GJLWyCayA8kpSmicQW+YHpooxdP7tTXnlOxugUECGE80ATjtwDHOPZrCOK95bigFA+hikkdvB
QX17lVfSLioOJN3MMV7rR4fqzS3UD6802A8cnH4DWHiigSSYwhTOLlA9qIl6dwoXaxphm/XGXTKK
BLVFFHo/xUypNzZvP88r546iH9NhqWfhfA+rkE6SWJ2VNcueqUjGnQ+tIdQoxnyANAEIXaJ29/Z6
r77/0wUPDnrqJ3ncl+2CuuKkn6klKE462wSEXLjJOTogaWhmY3UKaRAVtcpsdkNRWDtXr9wjduq1
701zFgAirWCkib3nBzNNPLdn7N6yr51xOPWgb8HFGI9VRl9J9+mRcuzdtS+y5vzPlykySCouqsuU
mHzrZKLkvLETO2EicOefaulkb01v1k+6WhjnuaM1N3Fn/Bls4vEOUlYj7KEOvHKSD0yy1nRoRopx
2SvuaRjMpQJ+nJAT5404pUnEiPh4UOj1WX913aQdie5e22gbyAZwYxQ3XkRckOKdIU91vvhS3Fpt
Xe9cYVtH7Mwr/RtKCE9WOdhnlddthc6isS9dVVzFeh4YO8Psm3wTGMP/5ey8dtxG1nZ9RQSYwymp
1N1ut+TsOSEcxsw5Vl39fthrYaNFaUnwPyczgDEuseIX3tC/SNOmhJKH+dD4kwHQaYxanfpCXdh7
2buz56Mz2n6KehhNvkCWbvS9se03FOm9agfysv3lJqM6HJy80dR3EnKx7Wuqm74rm8qAFFjHUXPn
bF7enWjsMemL8x05AupW53vHcuK51HBCO7Zu1uzCpFb2Hu6Gx9iMNAyiplp4G0/FmhCtOL06eV2t
fhVZpY5+3bhhtjMHS+6dxHP+hHAH1J3aT8pHUGval9uHer3CizwwsmQL0BIRO0R0zn9nkri2kOCA
jqGmWISGhtyD7/5vv/p/VqwuRwFDAW+HdglixGzm81Emu8iMvm+Ho9GmH8Zmclu/F7lW3rmh1jci
FTHSPVpAi4KygVXK+TBF2xe4hLTTUS8K511EcgnZOvM+KwncWcUWw8c7k7dEtG8jXvSRiF3omBLx
0tVYgw3qXOvB/ObqMcQ29Fef5VkIKM2JFNTkxjEKYCM3tV8R7Y4Bf4few+cxLGBuxOC/OyOjFdB2
URv64xhDLQWTrG3MtMRkD/6plvvSAjbl437S4/rRx/aLViTwwuvGTv7p+L+x3MaYNEUQcOh+tq0W
PXdD7TzFCOGmfhVbKlhqOaqg48qQmlmitV0S1HDXTT/tkp5mp551kijdGo/FULfzJp5M4foIqUI7
6q3YqjaxZdTPieK2mY/3Wf3r9hS+crfOp5AWOJIzSNEhgEZud75mwwAss4TfdfQSDGyQZ9flwZtc
9b3Z/FJiQ/lsZVJ8l2ZqP7hl0viqPeTVhp5EWgWFmXqPi1rDbwjb/M+ZHBTgmilwHL/NKuWrGB2t
gxHvqI9xK7r6HYIL8gEZjlj1JUqeP+PYrZu94/TegeVlZYrJi49qa7ef4tylhRDlrh0MskXXKh36
2ngeUgOqUtgX/WMx9AbcW1uoi8ZqhuBT7ykRhiTGaH4ZhggYCHRbZV9kVgRt3MvLZmun+vQcy8YA
nlmJ7kstU00GVUvFIqC87mQwhIah9id3QDdAQdpxC4o+fhRWbzY+mpByK6ceo9rEExLwau+0GBEB
bdcf9dHsP4M2oswyDh3mFVHbpPGTaxfhswIa8lRVLhrEeaT+ww4b8JCMB631yzxU1UA4TZxD2wXj
EmRGVg17S59IG+smqh5Kfaw+JVmGhvM8zS4yUh48tG0RlfjLzma9L8pCxAcaTy2+JGXYftFNMgl/
qGJhgXU1voW2hssEl3Pr3ikyra8Wgj4TjDhVObIWEMqrC6wTRaLD3xyO6mD3W600MN6mA/mXEQej
UMKiCUsWgSbIGrxU5wWMsLIkFDbdzC/5mAevlc2d5/Yi4vjPMCC0qPAQsL5CRt50NMKqL4ZQGcQx
77r6oEK62WZKUwfYsOn7sHOOGuxRlr4SO7drpd95WXcnZ1oe29V5RIlDXdqU9FQoQ56fx7BptDwa
SXqxk8CbWK2/VhW115SbdxONANhsu/oPj+x/vg4XvbzlsxfBIOIpwyGwW41Z9aNjKC6ybFE/uB68
CsP+UzAFlO4xWv5T9vX4x4tsDkfqQMGrba3YZVJ6R1tRgMUU+RetnLC2GYxh3ApNtD0KdVGCJ0Wv
53fEGpec8WJ+FsjsawUeIMX5/HTlqMp0MMfjPCI2HJl1si80iJ0ZBZUg06J6M9eIV1qd83dgXSLQ
ZZaoxC8vNv2+VwTPm80xRNRZ59Aej7nHQzIrGPApdYeyRXG31HblI6npodwO8B/Xs3VLo+uNbJwr
CgGtV8bAr70RUTo3kaPpO0bZfEfoupixoEBuok+GpAluPwrLmV3NMYdsAVmhtMilt3oTjFEgYQ0i
54hEYPMQCT05WeX4MCEN+l9VzP+5965cH4teI9V2+g6LX9z5clYQNjvRa+LogetEWa3D9ynM7inH
XZTrWDuGoUUOGeu1PXw+TN+0PTdpJI9ou8wPbqybT6gYO0uVq3+c9ZhewsL2D3sdcIAlHOBKSh9M
SP1ti1LXAkA298Lua7+J5JGNtFw25HWrT8ccPNGqjN/kjjQ0UBP/A8d1PjZpgn5L3f9JKVeNXR0Y
ExBtDOeyHwiY9g+FkZm72EvnO2nAlYuHzQ1EY1kJbujVJQAXqnYno+Tn0Fbx1bkcXvJsnrYUy+j2
GdW8kQPmJbd32uvfutpqS6S48FE40Wz684WxrTytjVqQ4QDp2Sfq8G9mixlX8qzbT1IJH1oakc+L
ErHfpnm3FdThNyZKYifyJWcPOE+j254178zUEr6SRP0TwCBl1w7SeRgzu/8lvGR6MGIc4eGLwU9H
0PFxVM0vQhpAiAkuN55eaz5PrPKk93TrRzlN2F2VBQVECM0ckG3h9tm2mbt8o5XCeDaTsXx3eyKu
nHiaTkuvhslABW6VrxSNOmQsijxGrSW3OqWOjTsir+bVbbGJC28OMr2JDpli3FuCddDO0YDTTQKI
LqpLz2v58zfXWgNLLsqGUB7rvpmeNSCQqJssUjh64fhp3Fb721965cQTalLWxQuDnf96LN6Mh7gx
9Gs1VY9RpIzoNIXVFmjB9PdXGAKy5O+UUcFvvboFvR0FxmMi9ZFRCsdh+7oW6BQdOEqquneGuqjL
LDOIgvIrzBWh1tc/fzNWKQ0Cc/RjjmHOUxrYUdwY4Bub6RHd6fGr5cVcMuEk4w9VNGtYNGKRhHNk
ZqpNkFet8n+4U5kxIiW6b4jeLQq5b1d0rGJFFIqrHltEIeH/jAS4jX6v+3YlalhafAQpVMAgRK2r
QHnDC6WWmX5sLU0+lD1MyoPaUWr0jSqNv1IgFcMmjKLmmKJSQ+qFaCiBteySf5TMRb81HBpaCYD5
uo3txt17Y86dznfsSfMCbXCi//IN/+Kt4Qd7dIaWPBUyxeqGS0ePopWwKGBAPAuqvuWYh4NxZztc
nicq6yDsoFsgIkcIdz77pPGutIdKPzo2l8lgxDFkr8J7SvQ+fjDzzLpnzXZ1QKqvy1sNAmR9oHj3
Iik6qR8xTsB4MkGedko1DXYqerZjmN+Tpb/ACwCFXiDY/3/A1f6iAIAs92Dox9LARtBJ0o1ryMfE
dN6ldYI1/FS5h6Ewkr2jNZg7pra7LbrE3FOTQfBhqJoPlDxwI5ss7ZGi9vc5c9NtQ2PgobSlgj3O
nRW5DGf4vajbwd5fnG7XUX2nQ+YaJL8XMS3pt65i7qYewfy5Nr2/rIC8Ts2boYzzxfcIceRMPf7o
mUW/ocKAD00urY2NrclOKVL1zqddXqacPFTTNY45rYJ1NCy6aBCxWSzyOXb10CsK+eA8iN3tK/sy
NHg936wALnQq9JXzrwprfEOmTGeHWY0d1GHjHEsbIZc6LMug0FszAAnmfb096OWLSPeDI4QKNsEo
7ffzQUtVGz1s7oxjLw07mHr0RWrERwYO+CfNwLaEzqX8ESaKc+drr50nePmQnRYMIdjE84ENWxcc
s9Q4zladHLi7xYZOr3xvFjkNZaHfk1a+NrvoztM7AcpF+2T1oVZM5OuRc9FEdT/qGdY4QlTTQ1XQ
5TTVCOtNx+pPtyf3ypFgy5BZwIbB4GGNYcKJiPfByOUxEY260e3W3JZ0VnAzd6c7SfWVLQowEdwx
ECMGXBcFw2Scp8RqJZrfDZ4qsfMMmrW+kxVe+R6gvSi7eouiDdrs52tWGrPpKthqHochbw5Ea/FG
6jREwqqN/g9DwaWiBQijDrTUKgH1vEJrUUCVR6V39Re304YvTqIX7/o0i/5+lRZrIdgIGNDhGLb6
qmzKaWDppXospu59GIfjt7ozv1ZZYhxvb4crhQ90neigAuZU2fHrR0tUnVZbia0e7RpxuG7yWjSA
sIhqwlDdcU7jXeQ2ml/n7riz+rZ87KZMebj9I66sIb9h0WRZ4hb4Qas11PpBFLzgR5dy/Q5u10Bf
LzX2BiXUv782CdqQAiZHcEmvVy9YUke9bYOXPY7EhE9gd1OKda165wa7AA3xGiw9MpJDj14u4dj5
F1VN5RbjEnAIx61/GcpQBwjl6VurDPXHTs3jJ7WPpkfdkWYwTGl3SPpUfV+k2IoqtaEdJlGXuzID
UXJ7pi/IRq8/jJscM4SFnrWOjt02dUWnFupReEN6iJwpfmdN6bjIqX+HjUjxUTMS5JuLrzpmW+8c
UVv7eqa2W9ap9RX7c2Pb846C/QDZjRZ+tsUZpt30ZUbJ6M6Tem1bsFhYENLOoQu4SpPdsskEtXv1
6PRuu1fqofgwOiY+NFZ4jwB05clZ+o3U3xaS6wWRSUcE186tSDvmPf4IFv2E57nNy/e9naJnShF0
YWCpPAl6//v2ilz7SJ4AGLYwJ8E3r+IGUpMuTkepQc/oQz9O5D+dNVmHPNXG7e2RrmQrJJr8Q80f
7a9Fq+gsO3DDXmasvn6Ubv2+orq/16Ki/2mPc/kxNxDTy9u8W7RStH+0udI/W10uDgYex7d/x5VX
j4uNhFdF+5yLdPXFc5wklWxH/Rjp6BikEnHgybU3AxWTjUxpUIWR9vHOkMt9eV5sIACDsAASBfCW
rS6/6U2iVjujks2hZRxrLWkXlkScvzNnCFLoGdg5VpoTmnGJDVvNraCmYQnRWs6umvISXr4tsmPZ
WH/oGbbxRqdRsvWE6n21PcX+qShDouxiJ6oWI4mays2A8N2fNEXYF+hjV2dBOHZFhtCAY6Rb11EQ
d8b4Qv+mDYVAVW2e9lL0iv1sWl38iIyjm/ts8ybI3KJ4CrMJBKch06an+myhRZxUoSmDWpnGJ4hF
Iy0oiWk3dkJxXmwEepe1D+eE9vQca/aLEdIOe9YcocV0NiAu+GmluLSlrKGbg1yEs3Lo2Sp7pEbK
J1Upy19QvWzb74ivXgigAYFBiKz2cvaSCj0Nt/pqKBOmoGWINUYwxPX4tZYJ1liekf4OrbaqH/oh
snBVn1vcwouops3Se1W6d8IwugcBv7apAeNoi4cPxjHe2ttO0lwCudsZR5AvL46stXcdLh+f8fse
/mC5Oz320A83COcW30ssk2eA63X3XpNVfri9x65EO6Q/ILh4r5GqXp+uycwUBT1c4zhOZfRAbxAO
oeNG+78eZTnC+mJjD/VnUYx5u5FLp9PDVAmNY97gUO6qY4rIcvTzLwdZ3EQ0wDaoB4CuWucWej+l
TmX09rE3Y3UbV7HctHBN7jzFFzcfo+CGB+oNGxNoJKuesRjSmqKb5hxHL/zj8PS9z2pHOzQDRYDb
33Nxu9Of4uAv9GLCbILF80mbJqATfZIpxwpDGExq6g/4veFuP+vq41imiLF68bxxzeoecOnKwAuW
i4SCmxdu6SqMy2mxatlkKEfRooiaJX13cNp6CvKmILiXxW/FrVw/tbTs8+0v/k/uf3bjATJfcCuQ
/l7FnFY3XgOuUyrYjZ3cziEppZYT75AGz5+HTknkJjUkWryV1o6YhOvpweqselsnEkRvAVPUjNSJ
I10o3ovZe96vokqdL4kcmpdRzTIzQLS6qj5RTUkk6rFYxCC0O2EyRNBT4f8mi5AUMW46ZGD0LHC6
bq4eG1vXG9+pq2LYcLs6L5nm9AM67HbVBEregRdv8eA5tLKOcErFNu6IWH+UbMYsT0624o2nvOD8
BaIayyMFBu99i6/hjxTmHfd253URfLdkOKIikH1N41ciQzFN/9qtHPD96XFw1xzqm5aYqE70k/cU
V6bZPXOJptq+0xrxtbemyAg88AuYEHeWhTlb2s2/58EyfhdtpP6p4O7a77q002s0izrF2/ZZAmE5
Jpl7EKjRWhuooh1W8fmDwsXE7R+FEG+MHjfGg5Jl0zs0582PvSWVxQ42tw/NJCkc+rZw5Hbwsmjr
FOAO/C62RLxpe2P4PeIb3qJFOkbbaNSNcadmXtlt6UglB03J9Wgjq4HiidvQinfKMdyFlV7u1Ej5
ZzDy7GthAstYtC885fWr0kdqeuYxa0X61XSbLsZnKkZ3Zhjj7ltvdk2z9Qi3ju4g053p1dFD42XZ
97wdDNUf68F4H1twVLD1yJvQn0GcR3dO7OXdwO6l6kBbiDWmDnB+YmHal3bpGMlpEfDZaElXbVJ0
kvboQmR3oszX7OL8pEDWhDLItYqmlrfmM6pKY5b24GYnEBm4muRe9AN+nwgaRakPnTclOzscrQeM
oSzUmaV+MCDSIyuuPTmdndzJMS9KEFCYSU8ot9CThby9TMybQGVQGukOlD9Ohj1OPql66OtmaGzS
eTJ9teuLe/nfcsuefz04KRVGI1VRKMfrhiPOJ+RkTledqpESkoH6BhaPUMSzCuYiQk7iSc1sdav2
AwrhSvg5KXLxobD79N/bN9bF86lTlcB5Y4F58pZ7q+BUdZXYdctUPzlRWD25Ih+fbL24J1JyZZRF
loIwYeFd0404n94oHtvG7mLzmFBQJeax7A0AqXsOmldH4UGjVAp3RF+Tc0EOSgI/YR7bgrY9MJvY
j+bQ3d6escvHBZ3ShYEL+ul19c6/xYrnUaoofR0lcjl2TO9QlCLdl0hIbqexwlJRp8SNeJn3l3Ru
sJdsTJTnyJeA2a07VqWIkwL9aT5P99rABnX6A1c8c+dNnnjM7GmCFEtvx0HD+070c+WsUtRekOLU
dRFMdlbHo9NRIS6awjqGhfgist7+5Ax2uhkNK37UsnjfV4144EqJN7ZZee9nLX3w7HzfK/GdEOny
nPJDKM7wtEMKuuja2bVt595gWccuHIcXS5ItLxLr+iEt4L0ENUpEn28v9xKknB9UypIOMD6VeImu
8eqA8BKmdZEY1hH0vgzcIcF5xJmjh0Lk00vVuk9pncP9TeOIzXavqXYZZrPmpMZQbxe8IlC/8802
FrEzFwkhIeSH+qiWSX0YI9G9jHUZDr4URUTS0n2NzQ75fX5bg+eEjj49Tn13SmPXDtfbX7LaAqTh
Cl4yinUsLeIG+rFQViczvVOSer31z6cbuRkbkh5Ub6KrNeZjBnk/DUiVHFu1UMCGpXmG2Gha/LB4
Az5YNeDSoEf8Mwr6uje+ESBoKPH3Gf6HiS5inL3jcIqCyMEjYDdMXVH6NsjSb0QI4NqSXNg9Tq+D
Vftp0mUH4lFrgNZoe3AL+kT5hs2DrkCyyoZDrmlTh6zVpPyaW4KY2/vqytISFtMBhijI0CAqz5e2
qWZiq9a1jwJfPb/qFOVh0bp+z04ediB7YQEJVGJNffwVVf1ndFRl0Gm6+rcYUnoMbG1uZooCKnz2
1Rbr9Goap6qxj2DZ2lNZev9ymKeDExfu06TPhX/7u5d9sl5g0OU0GWgNgnwyzj+78tJUxONkH5ui
hjmhOt27TOnRe136/7eHevULXI9FtrNoYNCbhTd+Ppa1AKm5rZyj2SjWTxDrJOoiPmmJ7r3oVc6J
VXrlG3L03acxF/OzMadPfeopv2FXESLrRWRtIz3EQknVi/DohV60UXMjw6dBG8UdQMK1idFBZCzk
Ua6bdTzk5GpSD66wj5MTSUCLEQY7gAph1HX67vbELEnIal64UpYM8xUFtD5kmV1PdlIbzjGbKrmP
sNHYYwbsPjW9Fm+R5502eTpOd0Ksy3fTgcBAsIELCLSSdcUbF+Zepk4cnay4SQ5ASxg5Kuxt7uEv
I+KSXoiaFlt62OWdqPay2I4GCk8miDs0WQAmrcKPzg4z7lE7PuG+fNLVwtriv9o8ksbVm6TRTX+W
k/QzEXonY0y/G8gr3NmKl+/W8gvQFufdpgBnrne92Vu6WmFhOuYLzxvifFC3CeqsEmTfALb3zmRf
HY/QevG7tnCzXTbbm3g2UwtEkHM3PqW0/PeG2xWHqClwWG1dBIIkjfi/3VELjAYyks2bvBghno8X
A/LNSbaTk+rgx1EVClIk6UM947sjQFdi7JV2dy6SSzgEaQq1THjIC+bk1eDx7TcOwJCxJtKSkx7O
80cUKSqsyGJ8E54jrEyGIMRs4hOcQ3C4mY5KbRBhhqL7cRPiK4GNS0q3T8dfzjfMZD710jb+LeIp
Uje26IqX1Ghx2bg9S1deN34y4QtAP+Qs6IWcT5OrCXpZRp2eYuHgAZHE0S5CDfWbzGMFvysl2tS9
qx1qreXXumH9kBmNA2LeUD6SJ7tbRMeMg+1mLq40g7MVAwIkWlgPJ2zLksfeEGIL7fmoRl3mgbk3
ukenc7uDDUrzEXSRhrIACt0lye3f7zf6R8hB0KUDlrO+afVQc9pMydKTYfwEvt77Mi6cwJvnZCdj
685mu7K5aYcA2UVIjjD4dWO82dx6ZI8UBZL0RHWk3xrqjBeJ8H5i5Cb2oog/3160ZeueX5YkLUgG
aAjFLSnx6p3OKZoXmkQIEXCai2dllb6r1LgIoqzr7sziZYzFUMwf+qFg73kMzrdHjMtbpqOfe4qM
UACcG+39nKh/S6Nb0vu3o6zKcv2EeWWrd+lpSL3kwBudYPanOYcyB4YZ1+XP2/N3dbWo/S8xrE3v
bzV/6jyNjjuq6ckRlvmxweAwGAWqk06M1dUwxfcKwpePG8h1fCzxciCmoeV2Pon5ZM0lqUN6Krhw
t9Ax+01V2/F+0okOrRldGFie9+hP1zbJ0i8GyP7KnlsN6hCI44UVpqcWxuATthHfUKKwt46b3iOd
X5tOGgZIIC0yNJBwzj+PClQ56pRWT24oPMpvxT96o/108/4h0fRvt5fuyn6kZ0O6rsOSBk2wqqPG
3ThYWs6tbmn4r6DWZ2/rQoyb26NcCdN4khflSfJpAoS1FXNfhl0YqyYXuZXCuAB433/FTsxT/Snj
rvLBTlgPKiHZhi4ytcxhUpCHDse4BuOF0xYAKFP9d5ghm0k5VYETys7aulMqd/3oSfKkcsrmO3f5
lXWAhcEZhTe+iGqurnJc4i0ZKhR6x7aD8pGYw07qseLr3jDvBCzKO+NdWwvoQnA+aFcaALjP1z1G
56dt3CzjhrXrBwKa1EfpKt3dXosro4AMh7y9QIAIRZevfnO1ZiHL1LRWcUKOyKQVRiwmSLT+/gJH
epOmIOQ1yjTWcprejGIXQjOrwSxOnpp2jwk2nJsKld4tfqbN1m3de77i10KFZTDCBIjr7J/V5BUz
rnLKEJWnSaOfAipyCbpmJMbHWd27oAP2bVxNp2I2vYNZoZSW5p71o9ZluSHttyA7UabtRD7jiGZo
79rBbd6bMvT2t2f/yi2CDw7VJSosvDVrHOk0uEUU2aI8pfmQPbmq9J5E25Sbvi/ubd8rC80qU/Gj
5UT1cQ3I6F2zSCVqvaeiTZ1NWyo0Y+06Otz+oAumK28NFEhwBNz9rwHC+UqncbjQ3bLqpKq1Afjb
sB5Dttc32Yyvp1lu8qLqHkfLtrbEOtWuBnX9jCoodQ7Lana17J2do9T/tnWV7IA7lds2ZBlGmSUP
9ph/11NM4qFey18RBLjAVGR8Jy+7NlMgDehxovpG2LFKHqwB44ACkNhJyq7E71LITUcH4s7xfgWA
rcKMRU2GdBXwEaSJ1cmLIOeBzfPqU9mbGdsxHROkmGsE1hSgnflmMGp8ijNYvJtG740vUkS1s5g+
hD/oMGincdbnz6Ee1R9Lads/w1J03c5zCCYqSw9/QXbTS4qGAwQ4zNu02s/c8F7CfW2qlrL2Ukt+
lSk8X23pNUaTVFl9MsxqUQrosX+UXeF9v72rrg1Df28RM4a+SOJxPozWl0ach15CstbWvjlgpyaS
+F7WuPwt6wVZeGEUoqiZoVxxPoqRi4LVKtOTXdVwrnB1fEgtrCCN1Ov2npz+iBKzmbBvPxtzmd8B
a1xyVRYc2mvdD8EvdH5Xz7yWNWoKE648tcboQN3U5i8YPeP9BrFjn+JAkvm1oeJLrFbx84TU57bG
rGEPVzQN7Li1tqVpVHdUYK881NxNyIKZUJVA7XirN2+I+ijGbqM5OcYc/Wg7zoJvgK/6LuwRZ0+l
0WmrqmJxlhNm8pQ2rXEwcRayfQ6RGm5xjyh+5o5GmjMnKTyQvpn/TPPCG03LUKUZp6rqvd7Dq0jh
+UKCCqfSQRMauCLCJecLmYbFnEPqJMXrzPaD0cT25zxaCoMRrQRUkxBwrDaujply4EBffgC9We+R
f04UzAuh6ASNFQ7ZrikH82cVqtpzz8fhETKz+bBdGsHQ2EMKDy9UKpw6QY3HWG4Ouhcs1tVHzDqh
0Ti10n3XkoI/g6LnTlgijuE2M+f0xRWJcDe10Uz1VoOOnG16LxXP1hBH1qaM7RkSTuSC7MfFtgRf
Xiv2zmiEDsHC7ZIoGFpU9JGWbxysiQAUPSjREKuP3ITdnrqHjo0SClAnW2tN+LOtbH+7UHUXY230
u0jlgj513qPpAyFlAkchLWn/qtBIafzQVNpPQ68PWaCr8fRDbR0zCwBjGsindVmJschYfe9zaU9b
JCXKQ++iRRJkXWjpEGcjI+dCHnFrkvOsqI/JlNkDtdUK8S6NyxtF3NABGtIUpXXqMwuL4Yiyxe8M
olATCK+jy4lZJOIFmA+AjRm6zv0jTCwzgtsXyqu90tkWWY4a1e1FrdemNrXa2NgAWElaWfJkNxko
H+4D9BebqlZzrLddTLgj6diBGKRX7hUvn9TPqaXmu1HHJX0DmEPLnujgYSrTVa3xrz7P4Sdr7MOB
DkkaBa2sbE6H6NWBwnmu/1OPMuwDCG/TE3R3tQxyluBDMrTS2sJ61L8nbh8XvpAtBG3TaFEEFNr8
pM+9xJ01bhuGznU83cHW/UB4RH7BlJWD04xNbWzCXM2PGvpStIZ6keXbIUzyMKiqpMQVYK6Lnyb6
pfqm0t1e30yceAtot5jgTuQu2ZmD6/z3OSm7hx4QBR7RFYipvZWOYvRb06TuMOe93gYgpqKd0wmg
VpUxetbOHWrMaBSoDD18cYEwjhOX6rasRLFJ9dTLA6NBAqGJrPh3WEcVDjptFOdYXWp2/AgNTyGq
T434jyr76CtimelHLR5m6pKt3R6UmjJ/YBpYwfu0W7ztVEggZEB2BTw0o5BPGVzlcsvrZ35HJzbk
shyi6EfYRHDfJ6hJfjtBhvKFMllKoChN+Bzzslfvoz7Tp8c0tNRx7wqgYTvZVtXH23tsCTFXWwx3
BpWEgbcE8YR1GFHYpuKIviOyzqfAqmvn0dTbU9gl1c5E9mAXSvFLrWrtTtfw4rGkvg/tiy4zzZRF
jfn89kOFuWlTe2pPdizHXWWp9UarQPvd/rpro8ATp/rDw0xysvo6p6UzjSAO/YNwNB7ZQPQha3kP
dXY5CnYEC1gTSA+FhHWM1MmC06EW42nILREkhv4Ll4p6c/tTLoLwRVKJPJ6Cogs6dM0OCHtEYCJ9
GE4V2kIbkgF4jPQJdlnTFneyreXlOd8TVEuBKLE61P2pn52vzaR1dUFcNp9K5HMDjqPcwjx0nxyR
O5BlAIbf/rTLQjiV4LcDrvKg1KjA9AzzfJLmrG09OHSBJ6I+MDIduQceor0GnPOLZfEi1nHa+pTU
qzvJ35X5tVC9INEBdICHzWpDmk6Udq3rzSfPKP9UnpU9l0JqPMCqe2dTXrbY+FydpJlYlP1Cun4+
v/iyZw12S/Np1rVqrxT2+NTC1Nu25iSedDxJgyaa0g9lFbaHiB8dgN0aNkpj3fslVzbuwu5G7nVh
MIC6O/8hMVZdIkHV9DSGuIqKNNMOS4H0zs69NsqCtVMB3S0fvprZckzFaI3lfFKlEj1miv6NrrRz
Jx26snxMJrg+2oXUCNbBN6pTiSupIJ48e873tqyK3O+7PsTAQ3U/3N6v18biVJA7YrlKzWv1Qei+
DQ6qb+K0cAv9RNGNlyKKf8Uk4nfwOJeVecomNj1CvBugXIHtOF8hOwsLJY5M7TQBVyVFUp1S3ZlE
MDhBet6Au86U1uiQzgWBY7Go433GO095l3RzXwUpM6ZjuG5Vx4bnZ/LFEGLJQFSaLnqc4Pj7sDC2
4N3snzIMrZc84QkL2nn6M8sq+8XdPYinYlLkA9RWHjhnlmbyLMOpvFdHWu6U1Z2DygGFWGTjFunK
Zc7f1F7MuRqNSNjiNER5u1NiO9pMFOCw9HM+IllePattbd8pA1xbRxqw/8EYUelbbX9lxE9KZIo4
eWIUG2eEsUqj396G7niPenj5zFLbBZkDx52kCajM+efRTLRmAklx6nJQ5shHqcQbEcqViuQ/ERL/
nqtV6RMzFffAc1ducweUDP1mWGXwlFa3OQ0lacVDLk8WMToiFbTbWntqiPRNBp7/VqN5eaZA8rNl
F1QKGLLzL23svB0dR6gnDzIJhKjms1EY/cM8QXi+fQyv3KOA0RZGDZEEqZSxet2HAhpnnefWSYJX
+Bx6dM5Tz2UDNw0EIn9EkvWhUmj5+6WNiyRATm/WN1GdAZhpOufL7Z9zec1R1icv540GrcAcnH+4
2UQjl4IznrKqzCCv4g/uTfpfwyJQpF5otxRlliLDq5P7m3NS6h4OjnpjnVozznbT2PLNOngXrXcR
BR977U5yfeWrXBJ9awlu0J9b9+RdPcqbIWnNE81Dcahc9UueI4N2e+out+hSXQI+BRufFsJrHvTm
o4a6a7Eg7uxT2VrlYwb14jBERrx3MAbaO4iBvPzteMSE1FvBYC8LtRZLDrsml8IU9onKvxYUmgvU
Vp3SYIxy79A34h4C8PL0QzUBP0SVGiFu/n2+NeYkQjJ3jJ2TMyCDlWZ0hCe3Vx4aTf+JWOC86QYv
2cd59e/t77zkd3HnsHwA5JAONYG1ng9sxz3KFS0Ti6HS9Mc0G+cUKXm7tQblMzPcfahpSW+SztWf
YxFSQTRIduk5mlt4+OK9Flt54KXGz46AC6W4uDy56NLuwt4xfdio5Z0L+bK8xO8Fc4uMAhcWfdvV
NdllOELNg+GcmlwptzbclMAZuvR7WKH7pU40F7xwSjZ4XXnvLZG5G6eLkq3W1wqcMyySswkQzO05
fDXEPH+ZYB1zSSDGwSEw141W0EmTlZpm/EGh8HXymkYh0ZsHIARa3U8/qjk0T05DdhpIavLuLo3Q
lgmSRNMqBN3aKfMJ1quXXJc2XJw4cX9iJzTojy6GN4cyjbx9nKagvdywTYQ/10k0UVjpGrkRltef
RGPhDGWXwDB91UpbE88vq/iChrN8su2yLVBbiz0A8Q24gKVfJbdOnGb/j7bz6JEbS9f0X2n0ng16
A9y+C5IRzEgrpVJ2Q6hKKnpz6MlfPw+z7mAUjJjkqIHpRTUKVaUTPPYzr7lJHWcovlpouIhVYEFk
bm6Z+J4qWfXZ6aFvD02cPVP6LX7gJqt3N7I0lh9FozvpoawT9TlcLOtI1F58l0UVNwg2hFPhm3zM
TzrS8oI5drV8VbUM66W2m7HXRaCmuZ3qvgkPoyKUE6CH9EeCK7DMYwOF1bMLvREIk5n1Xds36V+C
WA35aDVaPotKNZ9S0ReZXy2Z9lioyMkFloVlCYLL0xC5PWJqk9eEdZwH+VgOXh7nppeNgjoegKGp
O6h5bdxLURgDUar1sQemZ2aK+/Z+uKi/krQSyrIbgAxRn9HOjxRyib2w8i55jlWjOUiSbTxohdV9
aXUJLQ9t6G4bS9IOlaBVslTKtFOBvTr8a1mI7gj9sM1rjuyNhaqGnDybs/oxBmzLlspMzxoTc31u
lJsYPLqnj1GBSWa354pwEaWhoUnwAs4YTDpat5uPNxMsRnp6zc/0BZqHqbIw1olNVFcpvRwN7Bsf
IAVLOyfw4pMN4lZeVY4fjWxSs/MZl/BdNzhT6nPRxNGLaTPFCbZRh6jJ5aNRZeGxxk0KH+a6+gFh
U+w8Fq9hxNkFwPikLxr9uZUjv03vu0ZVRn6B/ozGP3isqbcN6ZCqxvg02bPyqKQxBcUQoSzNNfWo
B+YyGF+1Vrdb6INiQKe8qdq7ISrm8TiUpf7YOCOKPmWxyKNfE7YgIohUPZUrbDmPYxq1QEmTeHIR
U+tx6JxMPfX1SndOGdE+QeKCqPnq3lnDBqDsWnppAwobnK1Aez2yuqbdWYGL95mp5xLkL3g8kdRs
AmWKKM3YEHQ8o7VngFdygJnARUBNRoYbQoVsJ2O8eC/Xcs1r0Yb2HDpr6+/5JR6IJCSesTLSnluz
IQ8H8bqqto/di5Crl6yR1a+iGo2vuNm1v1uWWkfG0mXtc/JgbvsbuRU18Exm7dlA5MpXW9nAHHz8
6+0r5DJwZRSAd+ivMpfUdjfzWTjFNKq10J6TOapuZacbP0naCG80QkswX3Lbq3JDu1dY2288c1/s
Tk9OCBDvxV0XCdD6O4AqkV4SmdDfO5/nvNb7NIl67XlYVOVLqQ/J0alpI8WdFH16+5sv4sjNUJsQ
iECr0PW0054LG9PHqZYKj3hlD+93eVWQuxIXU7RCGhVIwvkHJZYiI7TTm8/xrCnHTE6KE5Bp7d1c
LnQrSqyAI1WDOluHwxOO9N3x7Y+8LGSBf6GaSvsasPgl9i/BjZZmQqg/1/pkH1K7CJI4zV29E3dA
Ob8OpfzYLsOp0punwdrz77m2rVAOo0sPq9mkK7uZ42G0JLkrY+N5Wabloc8U7T16qfHDkHWLjwbB
eJfldfmYaXLxrcnzj2WVrBKlTfrbYRygqhX7CLIBGAqt/PNlaJ3eWizYLs9yQ1TvKtY4di6KHN1T
wz/DvQdNQVeUU615dqtbf41Rf9Nxx0IsHNvZW7o6UXyxOOkfO+uzzsCvV7m+1t1g/PCWqMCUtqCv
NouAHwMreq/2cxRMsnFvR7N2Y+mVVuFNUsy3iLS274wM6IVIC+mgSVn5vY20ZO84bI8ejBl4VmTk
1KsIL7fgInCJSWxSVH1f1qqI/XbGu/6gxoTUTiay0isJ5rn70cFY7p1aiqF0F6KZvUh3ui82/23o
TyhvzyCfekXzF83O1xbLqCeHZkGTx5X11iQ4IF2PPRw0yvvQykfLRSRdumly3fhTAEO/pz4/NlAD
k/arzSvau502Yn2NHPXwh94v+mdHrpN7UXFHuRoSJI5XlVDBvKJZy0lplE2fbG3uALWmxR2eb4ZP
x6pUXcK2WvUbEgspqMx6mahh5mVK0YOGoqtAHtmVITO3a8uMECessoXsPaq455tOjrpSGWuRfYj0
rFFP0wJkw+3iCMG/ZLBb1eW6z34OmZq/4MvSUsxasu6D2vXaDYF3/keipDqQ3AQjG7dInSj2ZBPj
EFfB3uSvnX245l1n+xD0Gk/MK+MZuMs2p0AJqmqLlN/aT1RGwTzknTcMQgkKTe4DXY2rU4z5eaCm
TfZhXnUMae8PvjJmmUdJcE9a4yLvwiyD5gLQhZWTwPO3CbHQUU1A9EjqBwm3BuSwb+gAHBTzG1YD
CFSbx1XUozK/F0r6aCzMXDXc6NMe9XL76vMjQOLjlYlKCmyD7QISIEmSQyPlw0hj3JsqrAwHou3b
osWcs2ob80NmT5OrZspO7fgC5EJASxXwlU/Fi8zteb51ur4zQsssrA+L+i7JH1rlqaLnZ2u9r4eS
L1NJ1VFcTdNns3PwyvoyZzro7NqLjIfCOonGPuil4jrq57RMA7loDq/b5f+Hy3j9s/zQNT9/dg/f
6/9aB/izqhGiiOLuv8//tv3776Oflf+9+372N8g6Jh2F1p/N/Pyz5Vb+7//6W1pv/Tf/X//hP36+
/ikvc/3z3//8s+rLbv3ToqQ68whfrYv+797i99/bf7jf4+/F9/af//PnnX78+5/rf/Tze9v9+5+S
pf6LsvhaNKKZTRNjjc3/thaHC/svyknc5aBxwHkREPzzH//jLa5a/1pVvdZSA1rnoPT5R4jZdDF/
tvwv7mR51Y5YX1G2xO9Yi58HPUQCkDtkSpMaTQ+QWtYmzjMaXjOwhjWWA0PlGRroy7Ix6+Mvk/Lu
72vjH2VfvKMT3rX//ud5Uva/RwGPQzEUfukWJaAWlTPMDuCQvIUjFspE55nE7ewMsuNFVAh8Ue+J
X139MuxXCB2hPAKhPj8xCyIQVNBMFMd1tTrMTdt4kowcydtfti7EL/fk359GHA7uDE4ykqSbewk8
SNeivVsHlVKIyNeTUjd9OXYqf32RCj9SSLsIr5Lofs47aXYXylu3WlkmxrFRhHEiQZlUWNzFH4k6
OvhWlFWvfUhNqAaBWlt64sZzK91T2ZLUd71iRCoOJvOc3jkZXiqI3S53tVLkN2hgSzupxkYVav04
CDfguIgWqaxCLjyfQzhOTt87QxUkuSaCukIUExW23JdUNZpdvYxVFGNihHeyxvTiMS38tnPCY9rI
3L6Y/R5npexL4E3Wni3hJo79+6fpSN46kKJUzG3XdfklATOdijqVJdB5wR/slmh7+ppMMNAXuYJo
C9QEfSItCxBuNd3JLjVfkif9t1gHr7+B3iSeHYiCvFIPzn/DQMtEskqrDMYoa/BwlXQXYmK3k9pe
7DDgt9QVUN6g+UTVcfOlUiKXcjRGeZDUeAfaY5XfyqZkuzmogZ3dfHFOuYbA/6/2GwxEk+v8g3Sj
U5VWLuNAL0pxVyBA/bnjPSypEpQfZaBIP5SoGfaMay5OKqNa6MPoPK/kBtrmpM7EWzP7JgpyMqMf
Cgyzmz6Dd/X2Sb2YRmTNVrD8CmYGN7AlWkWqRfTSKSLAKcW+jRNkknObY4QkxJ5QzMUHvQ5FsLYm
6eiwbypgYe0AT2tHEUhdm77ENDRbyWp2ij7nwSSbj0FWgBQYZO5U/nK+VoSw+aildR0k1GfcBpXQ
G7WbhqeicZqHvEcN6u35u9gbFmVvHWYcquQQurf004RXzEHvWgRkae9ULcGvO239XhoOxST9CXWk
dt8e8Mos0hNgSN4lCHL6dha5DpfStLnAbTPywDThS6zFe23P66NgZ4OXKmSEbYfV6jGYp6pUBwqN
K8S1+vagKOFeI/DqKEwgTTG6K/BqzxfLSjpmNMf+YmxEeJjT8Y9JsfZqYJvs+nVLEDKYK1YCFgKF
7/NRwg4YG7uSb9G1xRuVEV9zZencZlE+FcpMLhVSdhfqEnsq3u9HoZbRoRpl0//9lSO1Vox1o8Da
W2fjl7tZLYcc5DQrN9aIwmNzrB0XNPB2NuTG5PPvz13JShDaSAtQXTkfJhGZiaYlnwu9uPaB5HWI
gA8oko8f5mJ4iUWduAmtVU2ugigRp7BWvk3RlLoIl+depYSS60TNzq+6ttK05NbsDjAXohznPwoZ
BfgtCqHOrPUvUqhKR13Me/HUtUEoI3FHs2t5pNe74ZcJ1owWAcyGQeq6A1cpDaVH5rTXlr9yY6IE
iUwZ7Tlu+W0PEswo7qliqoOwKWWu5Dp5ybjVbqfW2qvHnCdWfy8l77isgiGF17IV1JxZDKo8fR0M
VUeAWNrFAf5F6dcqpNh+yiTXKMR8aOR5zyrj8tBQCcN6i2IYOR2P3+bNC80oTPW6qgNzbIevaU97
F3kgKaj7tvY1wrS73hqrny07+GEssvw217XQM0Njz/lhXbT/k3EzBzCsoXKhFEKkRdS/+SESMKyq
q5wqUCPxlyxL6aGehxyjh1Bzs37Idg7pxX1u076EMsnncy/hjne+h9rQBspNDzNIIbSATS5FpLoD
2/cxDbvxZrWOnGF76/PH37wcGBdSCM8WppRUsjbjdgaQynTsCZpImx4oFnYuCkbGzuv4KoyzmU3y
DFQiSGwAJV00tEGbWMhLFwQVUvdR2DYyK6TqNyFFv7u5FoNnd/NIAzBGhEWy8kf4vtqhKAgGzL5Y
vjJx80m3C+wsc2M0a18f8bGI5sp5sXr9S6EDrsLiIEGDQR8CU21ZpEyIk5OOnQ9Gp75FRLVzS3kC
FycZ/Xt6Vdgvw7XBRmmQ78p+ie9CGY6lrUvJQcMdzIuxrQq6jjspi/owKPIpe6yLxfTnhXvtt5cB
wiUaxwgp8b9ty0hy2nxUrbkMYnC7fiEToYt0+Pr2IBtvu9c9zSjIBpKtkuluG2OjKkn5nE1lAPfo
z6hOniYawnSeYQg4ypD4GcJoOHd9KOXlAMTLgJlnBnEfHWna0r0u6/uKthMtZ4QZ3/5pFzcOaS99
FBDrJN9copvoAmT3UNliYfurU39aFMpHS605rqqmijcgDneTqdwCeqLsaftfXKubkTcZoyGc1O5H
uQywPQU5Phj4yGSz5aMEt4cYvXgn1qGg+RAh4sqIjND5GY9omoxyP5aB3UwQW0wB8MiM94BxV0eh
6UlxDGsYanPno2RarSHxuJ7otlcCrWBdtSX89PZ6XRsEBg01QBCBBL2ba0OWDJHI6PoGjWIL/F1U
CxWdcY/hfW1XUKCAOISDCcnCZm1MrYmssE5ZG4KLY2jr2RdUcQx/bsfqAYlU83aMusHFZ5ES7O9/
IKws/HN5jGDFbt70IUuSPi+nIohLPfmkQ27wpQZh3bdHufLIrAqWqFdSWQLSvImZljac4Zsn1G0L
Yd6VeTk+civGfgXAwmsiPf7+9nhXJpQFowrDgKgGb7lgKiZwQkWFKJCGVgoMDVmWZoi0IK1sKvl9
2fvqYPHOlPMesP680fZ69WB8pXP1oBxMHrZuqF9iJAdPPtR5hhyx2qLxjVbTPFQVG1/LmvQDfhcI
1EDd8aMWp8CqRob17Q+/sl/Pht8cPbr/ZS31bR6g1jd5RSUwcTCbaac2cGU54TXzmvKJlNe2fGAk
gtU6bA1GoZp/g2CwgqswqB4lRvvf0Jo9/vHlpHJZcqFQgiZeAtl4PqmLNBFVV8BbcEOV/TKtvozc
Cl9tLIU9dDF5A6tYf8I9G8dFPIxOb8/pZciCrxlnE6Aflw0kg/PRRy2Sh8qU64C+xBMogNCnP1y9
l5ZqumN/yY9WHvlvD/ma/53HEcjeUNYjaFmtc6zNvaNALosSFP4A+jRp/Ew5a/ypJ2ii3tECgLHE
wpJ7NJJo30993CKKHBmtN86hXEF+mpzPU77YXm9NXBjm3Jhfm1YZLF/Vdek7XowWXJsZHSu3Q0ja
cOUeBVvPQgfkWc4kCwfOvidhUaNQoSU9Ap48wktpP5VG15+0LKq+9biaoIFaRdZtPml4SOeois7Y
vrdeZZTzqVPVqTpiQIhYtxbZduxK1Rh/Q6u5+fn2VF2+a6BPiKEpG5H3ISR/vjqFsWTlghRTYDhG
eNfyeEP/MLVPWou63dtDXdkIkDxJrjQCO1qUmxenHNA7lUQHM4GCRxhN99jq2W6olS/2DLdQbbEG
fHvEy3rjKwoTnOmKaEJAffMyCDlpY7tJygDsUX8yizG8nWWcxjgv0a2DxrGL8nV5mIo6pBrTqOlT
a417Qdvld69p2Fr5p5LFM7E5AAWC95nahkUwOGu0njuDuO0R4DwpU7TMLtJFyp0c2suP3/94HkR2
P7KNZCevOdQvd6lphnG0GHoRdImVHdO6kh8JBSRf50z409h1j4AI7G+ALjFFqtrymIp0j4JzefVA
/yJHAynKy3xBoXWkuCnkeOElKbX6JUfm/RQlXXewRoEQbBTTUKbIn96lcTce9Syzgv9kEn75AZsd
ULVENgKrsaDXpuq9QJPr/aTjJ5AMo+SnhlHfRWiCYJYF1mrQKwn5c/X3eFzro3Y+CZszBjdQtsJZ
KwKR9N9pJ9vPhr60O2/25dMFKH6Fka7VPv5/c8l3LdXuAbEvdpkWv2sHXXYVtdB2IpHro4BVe11R
Ntb5dRFH2djXDfGOFaKj3ymF+q4J5z3N0csiETNG6xS1DAoyKyL9fBhtQBoQyWDCqrRA3F0f4w8T
No4+TQXpoTOS0hP9NLwrQ9L7ssyBtLZT9tPWc+2wTJL5WNZGdhPNiMnqWZf+dpBw/uM2c9CbcYWD
ecty2sjJqXk5v4fY2+/clpcXM6OgT439EuoI5HrnUxDHo4ZGOVNQ6nX+UdNEeb+ILDmkeryTdV+G
I4wEyR3lNNSAuaHPRwrrBiyTniN7vCQ4UTalhk+wE6PT3XzrrHIvJ9gbblNVlVSqeUkDCGGWoelq
lWb6ZhOFJ9xjkFENJWlnIq+OR8OH/j/mHpj2nX9eiwOKSIaiCOQhjD4WWoX6Xxubfiysjip1Ff52
dMd0rtoZNIEp6G61lccQX6VoZryw7KX7fIysQwaL23Psdg6Q7t/zmrnyfdi6468IcpiUcdsMhsUA
V32m04Se1uKZZh8fbKP6vihLe2ctRXV8+0bdgBpeb7PVTBRhHoh96Putv+eXZ0WKKjULKykLeOsG
hMuzv7oaL+quO1ZR+STJCRqtC8Fskt2nkrhNQtD0ReU3SnaUqui+ovXnZ316TMzSz6v6qOVVUDSh
H+fyXsSxnsTzMBDyDg8u2QTqabSqzn+q0gpgRyYNxUwty5sJQqQHG+0Yj9+WSAdFO3eOn0pw7d6e
oqvDoibE4wu6GNzg+bBWFClx55hZoMnNGCB2vZatksyT2/QhMkvzNrIWmXqK2R7eHvjK7UwbkIbc
igEDGLnZ6kNULaVUTVkwj72BeXAq/LaKu53P26B6XnfACpuG9MWJgnq5CWgkS0Z2KoyzoMtK28vp
ch2tMm6fps6xbsZmSW7V0Fq+A2bXfEfp5Ud5mJyTkTeZX+uD/YjF/Z5G3pXbUodfu8IU6BSSVJ1P
eevgSl4saRZYUL5PWtkR5siA/bTc3mt8Xh2K6wR0CMQisozzoUQ+2FR8+foM9Cw62CnZcNQVqAfs
OdRdWU4urZWDxidRD9rso0IV4JlaOw2ECAu/0kRz7FYrw7c3zfp7N4cEfTzaEmT6q37m5ntaedbn
osY4pRjYOfagOB+Q98BgBi/6oBRD/PL2eFfmz9F5bYC8Uz2lmHk+f+BTB5JELQ2cCKdcuiLT0Uqa
+Rbxrcr/D4Za2Z8MQ3NnG/73UlVMidqlQVzgUaqtbJNlxgYS/RJ95xF93WGbaXTAeNKSZGeAk90u
VqtUPZL6CZV5ZXxxRIx9xZBVwTDLw11H2dRr5Ea+WUDUH01h6g+LZJYnja7inWbH4fs40fXDTJns
h2ZFhnClyQBIFQ0+wiuJr+dqfxB9zIOZS+mdmUFRwQ9jeMoWNfSNcHLQ62r2vNCvbMCV2ImWCeVW
SgjrUv5y1feymYl24ZsmOiC+OdSmOxuoo7y9SuvMnM8cxoS2giIA7RMVuNz5KArI2CQf8FmvxKtk
Q20eBsPug0lPq8A0pfAouJOObw96uQt5GXii169a6dSbKERDO3so0PoLKMFkxwRVpIOoQPNY1rCz
368koaQ+xHJ/N/2hepx/3ySlsRxb0A77ppICVM/0o6J16i1GpUjox2riiUp0T8ZIW2EcHRWD36bc
OQmXK0nTBrgYnRkNjNoWjjKQ3wnQSkmA9JkKuSXv4H8Y1c5KXkKPCHto3aDxDeQSCMXmU/teAkTh
OHGQg5wjDogk5dCkcuhLkLzo4IbaTQ5q5L4uqvIUh030NDvltyiEX7WMAwovbOI7bV5E8PZqbxT9
1ycLPDRdfCg91KL5m/M1UGjIgO5V1zXA81tKxskTU9TeGMWiunNZTo+lOnSHIh0KH0addbPUleEu
TbIcwhbU1Ns/59rmoxKHcOd6t5PgnP8aw8RmQ1SIdEataXwN51k+DmREPv61xg7P9jIWYdX5XorU
BG0XRxhzNeKjzsgCyHYFZdQWJfiedhYEEeGaqGa5XYRyDVWQvSLctX1PAqOiAIG0CKSFzZyrfZcM
syYy0MaOdJgQ6Xe5QHWKL8N40y31vT5LD6ERovxTz2pgx1rz4bfnmcQGLgo0Uq7mbaHVGvu+j9Uo
IxQX1UGjcXejVXPvNehW7xywK5cYsmWAizGAe5VpO19SLUljc3591VS1vUVnwL4thrJz+W3ZoTUG
ZDy7XeOnK6d6NQoFawp7jmhzs4/wUqsR1+ApnVVNQqhKaXw6l7vx3pXtCvuFairFYxmUxCbh1UoB
0F/oacDD97hMqf2EVpx8ckBxezWyd7i9wVj15VAhmsc34WS22uz3CSF2GUaCbqgt3dNPuFNqpf70
+0sMOp92Af134ECb6CXWotxE8joNlnx+zGxd3Kf2ULtAOfUdhuS1yeatWPvSGG4izHO+wnoGHdjM
izTQhJli9FQUtmvpfRvvXA7rL948hxCV4QYitbpCYDePLsEY2g11SSimzYoX6mbk6kn7M1XlJ+6t
PY3ua/t2bf/BFtF5GbYNF0iIcgzBMgtII8Pj0urEzIlAxlwvxOo3mPtDn+s778S1DQV6gRQFoOrq
hnk+laiNOmKcHEJOqELHujajo+kQ3WoDQkpv74+NiN/rzb/mBHC2aD4w3OZJkp0EkTk5ZINIyoe4
M92k6R4JQO8RbTvAnb9JDXFqMwqkIcZEg/UsC+FOVftoYxtfRvZX2MePejh9tOrhZue3qVeW2kGo
j6odUA7H2Bwsy0IkhGAvDVBH6bws0S3PnGrFtZRk9M0iM2BtNvXjYqjViU+MkDZbEC6QehOMTbRX
SLiS11GmJY0CAkWwTEvgfFlw6OqGrOEspcNcHxL0Bu6movme93X2LmrHZ3QXZR+seO12QFm9zOym
23yArayJrj3G8It29sk64PYoONAIVwYHl4++OdwlYBBZxXUlSGtLP4EBcdyyluGdl7J6qguNlnLs
mJ8rFT+3ean/g6CJRVmVFdg5K9TofD6QG6lieWB5nLEmmVeE7lWgu3Zik6sfCYEQLDIRE0WV81HC
qiT6lbBU4vJVvZiy5ycZ/q9PSdpA+U2VvRk9cTcd9eKxrXRtZ45fv+JikkkzabeilEO0fz7+lBaR
5FQDWWaukLzE7/thcSHyn0Ylw+/TPggNjgELbPbOEyTw3IWZ+0Rh8KUZ62BRoEnLlt+1ilso4C+S
7Fa181tUXe9agCp6mf7ZZfW9FQ33oBk9IWfv5Xr8y5jr+1KFfaYmBwzwXhCsfDfL0aNSah7AGQ8o
jeOaeRpMTuYtjvpumnCYE9Wfa9RqNeJIcnwLjvdIKveg2ZyPuTtlUhjIIxRAUDpjuWZI9ikT9REK
4E1K8adOwrspcm7xCHsYu/7YF+qpkJR3tVmc5Dn6U8rGOxQpD1IfP6nZjBKaUXEJokYLVWc0qy+d
pN0MthGEU3kKEU5z7VGcpFZ8ePtiuHo/oiq79qLBYzqbfW9pfSTGkYMYQ5BC+G2Sj0UXJ/wMx3l5
e6hrrxrJFxA2anmrDMVm9RMEw51sfT8lxQ5iZ07cqM/3gP/XR4GZzHvGZbzVyxOZkwJNk7ENixxx
O7KTXFNSq//ghUbFjIhzZReAjzv/FjFpuZqbYxrovbL4USinvoQY6untGbuyOBxElReFogLFr82M
1ZOR5SX93QDwlA78qJ5dG17nMav3erPrn7Q5mYxE256+Dvp/W9CdMaDFkyJbGsymvdzjLax7clbZ
J2TtUj9FlmAnV7iySsR3q8sE2LJVdvB8/gpjktFD4csmeFE+DAbrmFnzHgn/+ijck5Ss1/bs5r6j
iNAXMlFkUPSIjOSFYWI3yZv79ipdHcWU6SG9Bv7bvWARpY75OnelOYs7M4HlSL5X7FR9ru4F6o4w
wYDlQBU7nzFe7EWFF54GfapER70rZn+MkB01rDo6vP1Br8Wqi91AZo2bBShiFuh8rGGQE4wAoHmk
M9eDS1OjEJ5tJe140yh1/NRLRbUcEtXKmiN4sc7wForE422jF3bqNnG4INoq68LlnFSJz8uafW5i
Vbxki/PDCJflIE2d8WlKTJEfMksCwVfOTv6gzGAfXIG5tX7bG7VquPwb3QesW3vJjZVxGINpxr/U
LVFyijydzO5PC4jqMUsciGkyzOLylhMvlPeh2jj6YRiK4Qum2Gnv5U0xdoEwhh69O6hY4+o0ZQZ5
BejYC5tK/SqTt2P1VunFqVAGlZ7mSueeBmNytYK2QmlVxVMjZgSKVcXy2qnHK7aiqfZuxBEBPVsY
F9/qzlHX3zdPN2a08FM7xxhwW7ML80tey/JzZ1ZQtuyuaz7HQmn/WBbatF5YQAn27Lhuv5vZFPBf
lr1r5IaOCUtu4ClbG2nnOepgftVwqnluSIMMoFErm7YczDF2RWbhxDBbZvW+ARJ60xdKnfrt0iv3
zFm/3DZ1Gn0UmS1OM+XedwVa1od+jisa8ov6IEalP8rGXNw4iZXIXpSok+M2tUI1U9bG/EuvqEPv
2aEUF/7b2+1KXrB2sKiV0LmnpLPZ2VKjhLCzjSQoDErDtWP/7DUwKnaTvkMxr7+tWlvfCYSuHVkC
71XxFNgjvbrzDd6gMENeSU3d6grJn1oJedDEjHfoX9cuVU4RgmoU/XiQNpccot7MJy3kYCTXI5ZR
jSFYakRwVSWcHxYEho5vz+S1O4ISKmoc/IVwcpuAyKM8tgafpXVUw+yM7adXFGTGwv749kjX1ox8
UQbFtZIbnc0ElkOxUKyakiAx0+4oRZr9LJUz5XUUYgJBpvdHbi7hzr10bT5hyICtoQa8UuXPVy3v
VRSvayDQ5Tipt+zP4aQVUxVU6fQn/TV5Z5NcmU2KxJgFAVmC/GpvotUm7C2lNFuy8BpTIgdhL7+u
kx8LnKSdD7tWM2QomjxUpkE8bBvHtrog+V6R8Jt2U7yEOY+JjNWNj3Gi5SW6sBBcNuOD1qaxP+I5
f9eodXuIFoLPaJD3KCpXFvfs16wT80stXq4iQwojnhqWkNpljKrcLFV+3IGaEplUnPJU/uvt/XR1
rhEGXhVcYRe+ojR+GbLruCaRyEwDyNzOQTfi2u/r2Tgu2LbvXDdXdpFO99omNKTCxKVz/nXc+pHN
40bEu2T5DdB0+Rilael1Qm8PckuJ/u1Pu1apPhtw85qOdtpPiBylgYXquBthfIz8qV4dkqSJPSzH
xEEUUIAt6rRePWmDS8dTOlVpWR7VetS8LrecA8y6nRBsPaKbR57yORgMCkxU27aKSCNK0EiLkfas
/A9/aLqaEnX5Tc0n+ZA6VnFA1F8E+PFKN2rd7x2uV2Ge7fDU7ZFloosKf2gTQYOEwhPbUrlB5DKj
BVUdKsf2xkzcd2b/E1H4gz5jVJ01n/DiOQFRuSecQ0fd8aWu/jop1RdLDU+5WTxZ8uBNef+Cz8C8
cwVceSdWvRVabWtNEojQ+V4ZYE9FYu0XYQWfe01aOoesr/a0K66MgiUr80DBEyPnLXouAxW/OtTR
MZmxL+h7tQoyO1N2vuUKkWllInNZY4SDsNCWa4G9Jvz2hCS6kUBZj8IpDmbWZTfFMoUnusPWvSOl
9XNV5uFBbvCWU81GDoo22TnrlwdwbVuSAlqrMhZb4HxSx7BvZysUlABjtbrPjLa6EZKmYsjmVN+F
0Kyd2tfeeOs//+VukXs1alC0CI/WnM6+ngLuQlklOoh4NigKNGKHFf9KLT/f2phtUdui0EJ1C8Gx
8wHLUkMWaFF0ZPvplPihnMGQDu1Ow24EMG7/2NZD/QJgA4uJujWqlyRsNcRpqrDXjkKxEJmxnLkZ
iMxK7a6LW3v2FxCWrV9H5mgf4iE1kWqcW6vwWs0osLDHXuo5rDkpLu4aU+o5eZWq93YzC0GltU8j
N+4buUWlc9K+945RdS4+HU3syk1Y/XDKbPwO/bn4klhVR+QLsKLCkSBtBr9b2uXUxLoqjmm7UHsv
5dHGfQIRGmSRJGk5zlMuPzu0ZmQXyHNn39plmBU3oVEJx0NDUr4fki7v/ciUCtIVyVhcBfWe2jcn
Zxk8AweR3EetED28upjMzJ8oU72fMqtPDvOcfM4Mqa0PchhOOQZkkvxlDgf9/WQnonbrcpryO3pn
k+3T0x+toVWOuWbKyDw6iwk2aCimB359ej80RYPx1lxmoeeAypJ8ZZKbLzuX/eVDRgC7wlCRucdz
SNtc9qqUp0D1LAeNAxWPyV7DZUhvnNTtKi3FGGRuDlk1z0f6B6GrtBm+gLpac+iT5MkW4XCbONIS
+WXbCwQi9gBqr+XuzdZ81aVB2WoNErcXWoo9YZcI2zm2VourRSSjs0gKoJWGX8WW4hEVP0OB1Gmf
jRIAvQwTl54v0EEzPJszIGZM+GqrRNFnD7t85ZjCe6a3hBQHL5Kx3pK/HFOrFrMS8hYdrS6+HxfN
mt1Gkt+XSaV/ViSO79srdfH8EblS8lrtclfzhm0EG3UijWOxJIEeoTbJtrK9BWuoB1unLDilUeM3
YXtIMuXrVC/dTgxyEWGtg/OJdF3oYl8A6Zap0PohbpMA2n/sFlr0zhzLT0qWFW7d138Z+vDu7a+9
OiBN4FWSkJ751v8ykRZbjDXGV+NQh0GO+d8H3NAa35mpuurCwALG7vb45hfvGmB/WoW88kwy8fr2
HpSgz8UDXyn3JhHMmDteGc57e/pi36yjEMPwliCaB0n/fN842WQ5UsSniUipT5EhU8SV8viA+m9/
GMPs9zSe6PKs41G2ooRNyR7nj/PxyokGZo7RMlmd9SgqiMGUmOyH0MRnmTaw5Q1qbaxNjL0eztXp
/GXgzdUihqiZeov0Jy0S2S2WaDiGQ7sHBr4ynbzMROHA+YGCbRF3KHW2g5rMwBeqsg+kJbOO3TIl
B1PGxjszdsmBl2EJfGasqtb684pS2ILCpCiSVGxD4yCsVfUGmy3tuY4m7baO2KmtndSnbu7zAAOG
8E6JrMoPEw0bKCeVXt4+I/+Ls/PYmdvowvQN/QSYw5Zks/vLipatDSHLFnPOvPp5SrNRsznNkTeC
AcmoZrF46oQ37OwvzBNEzQTLnCn3JiOt57SR4jKKSYiX76WhRa8JzhUP9xdRRdV4FYF53F9X2Ryf
CFRoKyGcfA5jZPRhyaSeKnX/0rOBxsP14TKVeXAa/BAjxhM0/PylWlIPEwAN5ejUowprT0zWdH/K
5FNoCpbVEp+WhPlDwrU+y/L7qUvf9QUjFOCPbtJYrQsY4okWi3nq+v7ILnrvxABEEJNFcB98g9cf
RIM3UWipWXzuOgRuJqPsTpkpfwakNvqqbhzx9m6LZbGDwtaFclFIjYj3+MtFMVuFhMGiFZ3jsfnH
SnIVDydde5fBSveL0PhgaEt2AkEWPxOAe/pIYR4spiU9jdrvE43Eb0EwU+AiCHHGpuNSanZfIQYQ
nR2cu04ooEboCHWrF6oTzZDcJAfM16N2wc4REvMAZAkElA3CzfUGUEBGhYJh3Dnp+vdllKqfnGgo
PiogBj4psd545UCr2M1rKzw6vTv3CEvTgOE7ZV609Q2hFbQqS5Lg+WtVT5Gyxm4Whhgx4BUVpBYN
xT5DFjif/5ytgTgVvs8t60Ezm+90N/7B7U2IXeNZXow/zDhjuJuT80njN2YglwhfDb9rhxdYFSmS
UM03TD+601CU/SnCIOT+d7jzscMRpvoVqEMxDb3ew2GoTGNBIfE8l2qPmyNmmI6ClsN/WIXikfcE
xMLaNu1peVLkR2GEAFQz+pxo1ZPG5cgDZ/elCEcOBikUeFsN3CHLMAif0EcCGrN6KBbIfpzlykNh
8mj9KsoJ+mkHR2F3A6FyCCEK0DDbOZsQpnVGS4vOne58b3pFORlRcmR7edslIJHmK8dMhRaxmBxe
v6aqDfXUBoCAGERav+mNqbidssqnqIyHoMRExqe5kp0AA0qfpbrpvQZF7RNIzuQjULXJm8ZZp/+t
G2/j2us+s0GFHLa11qe0Rmx+zgb+lPJDQbvd3QHbgKYBPW2asde/O02TJOwlmVcyOJNrqqggmWP8
4z+cLrqwomsuIu/mKqkz3JXshkVks+vPWloYJ7Mtj1y79h6FLBkSBmBGOnObVTQLrzomXLzoFQ2L
crFabxBZwf1nueVh8aYFcEboAcGi3GaoxZA5emj1RNJITv9oplV/yGVmTeaaoNJDj8YHLVYjbzYK
IYb5PVIvFngBgJUZuPjLNOOhV2WIq2Vl2Rx0EPZyFFr4MqsIug3T1uvXiferWUQQ1APukuEb2DLN
jeCCeXKxNo+y0aVU09wtUA50dzFz2IeDGaRp3R3tklhokz0wTYAXiIoTY81tT3pdEVgcsl4KFiQT
36Jkfm4iyb6scqEHRqoVb2U9FV7shD8YURU/Qj0iAVjH+X1tVMr7+69s52Ag/Udmz/xEiFOKvOCX
ezhyuqnt7EoK6nxpfDS4FBdT4t/zzRbptkBTkm0DqBICkZvLrqsU+BYr4lAmdm6ujI77Q5xjm3H/
WW5DKKuwnyKC8j1tyYa6vJhZqaxhAPwP0d96WS5JOI6eqibzRQVt4smlOh8sSiy4eZ0sKzR/Ue9D
XGgrstIh094acx8G+YDeVKI811pRf2cyZMsnWc+mcw1K2XFrB/NLD7Og/AMqrzNmkQzQFXeSVy7h
2pI/ALtb3oMak7iE5TcT44yP0ahnX+cKXNzJAXLLTGhVi0+YzKrfbWZEiqfXVNaeOmvL1yFXitlv
dHuRaCX1hf4wt7OUuA7jW3wBwkwd/Fxb009pu+QhRMfEWdykiMPItWh01X6npM7sJ1ifhH44GpLj
2ZKKKHdq5tHLuPTJc1sM4V/zhFULXZ/6WxINS+5mKdxGVwU5+34cav2zMs3Fj7JXy7/TOmowN41k
Y2JIaYwcZyehLpCSvzO9d14TNJBMvytllgppc8+ccnMmA7OmGgCLCTN+HbP4e2o3fAFV1iXfpMlR
CheFguRLhPHmH+a6QJGHCvKHgk/H6rYaZ+Ccxmp5HtV+AC8EyvX7rCvDm5mUDjBMA6/MBfHf9wUu
fDjTK6r0rLR6Ep40oDyXeMD0wlUlOf8aS/b0paz17n2uK6vbhHKH7YzZebFRPGdDIaG5Zg8yjp1r
TcOlnMJP5tgYT0QX61NOb/R9k6bhqaBd1GEh7ixPFUNwjH2kNNHdDMU0yW/trpb/rq2st119cpKE
5o0zG14hhc4UQPeOvirlOjb+oCjDazrG2XJujVrSvf9hiormTqOCJEmsGEp2rTvvpcwsX0e5ND6j
U1kWLpqc4bu5cXqcMqwycksb2WZXKSSbppCcRZ/t3JTeT0lR/HH/W7xpofHFC/46AzE0Y24IBFHr
WHOYpWEQdXXlhXFZeAOuuWerMz///kpgdwQRFWkMqvnrCEY20ahtVNARR4Pkqe7iH/2QNa+y0x1Z
8Ow9ExAxhORJ3MGnb/KBKo2ieJxjVqIcCJqoaJ/WOjS8bpCOOpCi5Li+IihG6K7jzkD/kUb/9UNl
dm3bEocyqKMO9SZtLT5JFrN+4oF24fJY/FjvmPUDMfbjaIQumRVH4XTj2vQzavMj+AGYM4jxzuZu
mGoNMN0UOkERmWuQz7j0GrMzB5VeflaX4Qm+dOuaIRbQRth9K1ObhsbgVJhI9v9GztdUmp76Pvwr
sc0nM9bMH0O9Rpcu1eqDm33nvdA8gl1I9Yq96naz5sZadXy7wqCXuvHcxvY/eVcMJ2jSoXv/rO3c
MDqTXYBaOs3Gm3zZjkKgW1oeBqFhVv5YGIz4Bsvy6WDjhdzm2uzqYEEOypzd5+MMgLZEZgvE2vVh
iELsVliGdrQVyX+OvbK4kZpOF/7t71kR/t9XDs+JnhEfLpLQm4/JUnrdidH8D5wslnFyyWIXyFCD
zGS/HjzVLd8DEDmZKOfbhmUD/fT6sbA2HSYkPZxgbCeAMhXwmRNiu92pW1XnlAO0eJi4cE+SoYx+
Y9flQ0P2cHB9i73bfmgo61DXoYiLZe5mb80oiRa6E06wpkoe0Cgs/DGe7SBZmVmjlNt+amYqktwo
j97q7srMU1CBIqBwdq8f35CLOJVyWuU9HO9TWbaNq8eN/SiNKK7isBN9Xqq0PamZoV7un+LbnI+N
tyCf4P1An3Ob89kRqir4SzrBAM79tNQ1ecTiHIlQ7Z1ahYSbl2txmrY44anJBjkpZycopTDxscAK
v8H3egZfZx0MwXefh8oDzAyNlBsBa53Ep8kz1Qn0xGxemRRWnNzkCG4k3sfNSQF9b3DJ4Hy41Ts1
wEw4JBmsUqLwNLZaF2jKnL/Iddq+lHRbD2LNTlpJF0DgKsHuUaBvPsURIaIZnJETSGXcvDkL2jdR
3denqhoLogwO5WOvFa7WafFb2U5Hs/29UEc0pTbgrOBbvbmBEmPNY7lg+VCzpgcrnp13ampJ7oA1
6JkZF3Qw/OO+3D+Ze9/EL4tulaemWgnBurFoxzjye2eG6ZNmFUkAE694vzg67g9aq/uSZX66v/Du
0wrHXiQYkDbaqmf05ry2IJN4uczM0A5pK9/W8vwi903rLX1cfUSZ6/v9NXe6yLRdhAiLmB9RPWwi
wGAaaYjOE1+IEn+rcmoWSvL4n1E3JW/QljFAL2Vt3bHU1cBKo/KxRcrXjaSuwPnQIEYvRQeqUVoY
mFhfDKlt3nVGb76qq+J4BUckQDzTvDS6MwlXjyJgZK8+5DTUAGYiuYpKXMn/qg3f27KIPtx/ut3j
K9QFQFiC0Nli0vV0ruJqYkeNUso6VwZx9TR0Dsk7TgrfkZqnjahE8ZNsRZqrOGF7pLqyE3/o6HK5
4K9DArNV+YtbYf2DwEfQV23/IstJ/pLM9vDSWnrhrVqJla8xFs92bzluh6C928TN9E6idvNLJZN9
M7Pyh2KY7cuE7BiWxWN4ygth9YcVojfKYCr7FS8jVcKJZIpmP0TT84LiFvKSa2G+JLkSnZC5kD8b
9ji7Xd1ZvoP230mOutiXVRAoM7/FM/G8ekJ5EDE1RWOcPCerlw2nQWNwoiP/xdBUj/vmbBdr+aLj
CvCnokTZw/23tRNCEUREBRioA82ubRItDzl2ki1nyuiL8aW2R+eE9Zt2ENJ2Pm8hAM9UCiFsZpib
Ax8XRhKqdkNCiaT+KSpmNFCxZfSjtqM9tGS5rxZ9EVRcJsH959vLZQVWBaVMojeFidiAX/ocVaKM
00ifgpoqLR7qWGvGJ6jqKmhYc5ZD4dq3fM2NVHmoIz4INc4Qbctn6wQXbF48AB/6X2XSDh/7eqX6
QvlJfrblGK/kROs6lJkTJXmIV2v6bU6T4FkILhNxiSx8O5zIcBfFc0DsWaloFynCocdS5xqAdlP5
q6oPvmloaNGRbAWSMxzBCPe+Ig1ML/ed6Oxt0agRII95aSuStAKQ7aKGutvXXX4xlPAgBO8dQUBa
tIcIQMB5tes3hPmrhUYeD6okYxQkNgJ7kRzJB0fwlrTGfpK8iwTIADy8FaGekyIpOoyag6SdpiRQ
usRuXRC3qPPNpGq5l4zp+LFr2+h95xjr4xRiRn5JpDxh5AG6kxqoWvrM7Wcn+Xj/kP7Evm5SDNEk
E76zZDMAKK63oHIsKcUeywmm3vQbyfk6p4AN5aE4lZFxqavsaazyVwd3RfRoPhST/Hc2ri/1UjxG
bf1+aKbTVCeeIZcfR5rhda95mTVfJKU6qSgcSw7E+ogDM2ijD4undVXEZQ72d+cipdEnoALQNenB
bbKWJDeHDJKDHVAggXUdwKQU9aB7nW48K07f+5bAhh7smzga231jpg5GgVqZRH4TV/JFzoZ1Ne1g
sYbuU5ikxpsDVAKLymXOeNymd1yq9/ZvqOvqn2Cup9bF6vib1NKGcpsxWd4W6ObfQ/CMra/P80tK
R75wY0zE/lIlBd3LBQHVL3lm9DHWZUireksYqn9mYaoc8Xl3Lk52kHEJCotgnLZ1wTwgbR+Xix30
zrc8L9YnFHGLh7IGSmaPCDi3cma6cdNmJy2C+3B/K3fmskKiCe9ABgWE2S3FNA+V0KphlAQpM2DX
SpsnJezOUtp+kiObcbdSBtKQfywd5QPoqx86ZBk16Y4UendPkcW4iPro5/V9/SEoqCRHGSi0YI2c
V2WKRc9+5b4sk+jkhE3vWuG/9x98L/qAt6ccElkgEKbrFachzwETcG5rZUKFqLAtr4oJQfdX+YmW
2Z5UIhzWDBCM4TJvv/BERstl4Hrro+UrtF07KIsWagoQcV/FcNytMwbgNUOUhzkr2wug48Fz8L/+
bIcz9NXE0s+mEjXndRXD2qScLoyv4+cF4cYnNAm1IK9p2c5mnL8i9v77Q0qhtS5wQAJYom/11rtV
k8qu1uygGdXsibGeGsjq1LlxpLZnZ02ll0iS5oOQsvtqyJHhPMMxA9Vy/Wroga9os6x2QGcGe127
MUFZNsZBhrD32dGohC/FiJIqT71exVzbutXCyQ5yxa4CeEsmbdHJCZq1Sj8bRtI94yXoPBXlaH9s
8yY/WH6vG0ITREjMoE0g6MPX64ft2Di5xPrZkiK2QjpGLpklDxVoCK8PY+ejlScTWQDWv7KV0TE3
B/XgR+zutIB6gd7jdtwOPKU6AW410v2wY11xl9DSLz2iG/79j+D+Ko68+dQMMIoz3XIbl+q2ex66
Es0ARzryQN1dBYycAqgM5L4t/v6XhI+uzUKDpeOoKgMOBINi+ZGNjMt/eBbwKygekdICX7teJTcy
rdCHkbOZxBEB2fxYIop4EJT3jibAOxiDMJ2ENPr1IqqNqV2nEA3nuFTfcntNXleHRExa7PSi5Raq
IXOH9APe5bggj0eNqr06lfkWvwDXJtilW55/aGlZpeuDxacRWyhNpe0K0zsb8DxobPtrbzrpn7qW
zZWL15KMi7RsSJnH3Tkbj0Y6rraLo08dYb5Thj+GkZ6b60jVaPuAi6zOLUoDAVJl4TmiplJqV2sd
uL5mquejlzVW/bbiJRd52sCfrpQ1YnpiOcUHwmf0QXPy7uv9l7pXppBrMysmBwPNL/7+l6MDEiOu
xyYnh6kgiANrN8geuBUgaU6XlJr61GuD4c2ytRxkgHv3nqAJM0UkBsGq2Kysqo3JEJ1baI3idy0u
EX5jZn8qbfvRHuwPMVahB8FVpEbbC+nXFTcHWM9tQC0y9xCSyj5jlO+5pa4XuF8eRsHSQXzZS76x
5AD3hbovzLYtZa9ph2TIBm7ZfJLKP4u2mhu3Ru771HSoVcRkHs9rhwhtuUh/xGbvPE6IVPqzZmfe
YA//AKuPf/8DBidI4GUKDkl021tvHckeJIYgQYTu2wVX9PHx/6Pq2HmvV6tsvuB1jNsoEoF1QZbg
jNK4HqALiJue0XXvsmhJ3iT5P9RTqLDZoJZoalF2a9dnibM7SY4Is1q1oh1urYtniubG/W/llhgF
Px8lHaFy8xPbszlAJr6FSgU8keaSOr43BicmXykaf46V+NRFiv1Hm/ZLsHRh63f6oj1WWql/Y/44
vilGmD/GmSR56wDU4v4P2wmaFAICCUr1LNNUvH58RGP1fqzQqIlXs3UJkp039iGV0oCXepEVDM80
SQlGQ/tiy+34+f7qtzIyDuroYk8QSYCTv3WyKChEVoYZYUDJOLaek0bTSxwaY+0lEDcQ6cP10M/s
LvqgNEI9RdD6YzeRJOtp7RsDJ0hwwq5dUqD4EpPiEx5NeRykWGWLb4GvS7j16gc/eyfyQaelNha0
UMCQm/hjzaohpZPoODnq9LIMQ/HYSM3wh5PHCIyMKKZYNL4CuQvNA77NznXNOIJZMWR1YCLb2Wom
KzTOBmQR6B0N/yjpPHji5jjg3++s8hP2yJeOfdeNwJeT5ulorrYVKAterq5j1xre1HpdHETV2+8d
wingSsHNI8pt28lybrVa1Y1WEHZO7stSFn+I0zb1DH22zjNlj1s4Yfbh/pnbWVQMW0AUAX8RQJjr
E89xrOtMwdFED9WucVfbWd5VjvIlNNX2uarX8ntrzeZB/NwJ6bQN4WGKhoUwTd5cllgdJfSfYitA
Qzt6pOHafVgMegt2pGioq9IvbZQ6fG0dcCbzbDqvCIjUQWUyxOxspte6Vf9+wUCbjE+fXiYDRro9
1xsRD3YY2Z1mBrkT5hcta4YzDrjNQdfh9uZkFaiuKPKB5YJad71KnetxgqUZptQjg4KWfMJHS8RH
U2+mSKmOZGSPljOul+s0p+s5VWYA88f0OrluT84Iale2htBXk/H3s3Q+f4o9JmoaUpQ/3/svSVCS
S620SosZzFrdnueeGWxeS9PB8bkNOKwiEnRiNB6Q2ylT25kazg44e5uhmvla2M3vRy3SgN1JrIdl
8rMF4sBbk/mIUCj26zrxodEI/ppbn6YwA+/r/cyj2inypTYDUM+St+Qdgnh63jwkmTUejSJul+Lx
gHOwoZCFtp3NOkcghwTSCJJqUh+g4oUP8pw1R87zO08kJIBwy2B6T063Ofb0DIoIopUR5LEUPWVJ
ql5GYERB1VjVQbTeWQomLYMagV6EebW5XPUhRm6ijKF2J1KFeN7aeNHUOX5drUetoN2lhLSdsDAD
krV5T3EXJ107OXpQGkkVSBMiuNGkTmcFAuHBYdwJoFiFmTLmFwIQsIVgM0hr+3jV9QCXbLi1WYj8
YxwZr/KaZF+UVpHPtOzWg6tiZzLBNvIV6LCoIT5tWfOyQtGEe7UWVAZFcDMhbjfXEE5zS38c86xF
CXPUP0yR+j11tORjpgEdxCgmCebVcc5xZiiPK2oivpnrfRDZWR6saLUwH8giRFLDz799yfxskpEv
YyqH1Nn1Z0NFElIErswaCt0m2BEbAk8HiXZpizC+3F9sJ+ZRdzJ+Zm8ENlqcjV9iEDM6x0YASg9w
TdeeSD2Ms7RII0qH+KAsUjH9NtKfNAt4D9Uu4pygKq/Xm/J64hMGhRuuQDVbBWZzYRfJwVPtxLyf
3CFsnoUwxfbjsdIxbeo8gVWCuDvd5jV3q2jA47rUfphOvpyifO3xACC4399O8fM3IY+yFoo6oyRA
4FugKv7leamlFj3CpVXeQqeLkCVIjhLvHbg/YlrEdES5GW0z4L7exaawZgMJVzXA0Vh6lBw7/NBl
Uc2MCl2TzE10qTrZTT0/YFE2/1tU7RKUsz4/tAhGvDGwMZ4ck+GokTTVighPnnsNaQ2GLEnsDla8
dt6qSOY7I4+Xg5rhdoMYFdPcFB1gPkVrE9Z6ral6s7bVIDNoued1+N222+i/LCKkXRAH1UR+eL09
SrMWA6LKaoDn9whgruq+mlFTfrr/rm8/HbyUKfrQmqJlxBT+ehW9iLIUOQIazSjuuUxlYm/te4oG
QBWoRidH9oA7Bc/1gur1gtIE1zudTQu5C6l/XPK2opMZF/9OVZY8xs8xbD9lGD2KNQvpl4G6LJnj
AJmo6a8CUyxI4Zbzoeuq5mQldDypKMtzVyO4d39fbq8TfiZDNtFMZryyHf9pydoA4bOsYEmyxmsG
0sJ6kgcXZIB28KJ3CAeshXoALV2iFxfL9ZZgZuSA6MKjO4mQRoR81vpKVSme1KRzEJY1fXPkvB/k
uup8lJsWf8x0yTPLpjyIODvnWqc5CQYCjwfgRNvD4FCvwfmwAszLxssUojWvLc5RK2mnhc3zwiVg
OABl5gaxFJVr3oUMs5lBRLD+oStdojAe3MZuqLWMGjmYBQnHHH+ypxo8NIqRinLwfvceVfhhiukj
qLotSqtKY4ogEABBHFk6xqxx5WnyoP92JCXtF5BjwAwUGtuBo1zbSiVcmoKknyw/XKblkpZWebp/
Vm8vClaBxoukkJD82J4feWhneDSqILVZQAJtZb4oq/XvFFuU4KoC52nKikeVjOAgEdr7SITsuWj4
CjEf8cN+uXeRmO3DvNHZxLW2nvrOCE9dmOMnrpRHS+3FKaITiTiAU+RJtOul8FjQpHrhfU3DXPpj
ynxLUZIU6+WeK97Qf7+s+VmwMTACTysoONfrKShfd9I8WYGpLtWDOiS5m4+xfZBI7D4V8V189SIA
b55qVBbc2KWZPkNp2R4zlJqiPCkvSTF91uYmf3f/oPwkiV3f7DyVGMvRuCGZ3H7gCV3AGLQgXx4Q
p1NVNrMXOgNJYL6EgRpp0cOqjQyU6EsAZU3mRxUDSWgfdX4pZvR5SRt7X5F7/UFONXQjijH3eyn5
By6i+sJcTwEAbFQXpVfqxz4b/1pzCBaOAlJhDIvhrSwt7QTtIXKRBIl8BWl2v1dApURpWIL7X+Pz
/Qfe2196aqRqguwjb6fUWjNo9bLSX5HaXA3yPAsDmhCsB0OAYaSmHCFMxQvbbjBhTRhwMhVA+v/6
2GSMA+Uwts1g6asS3f3B8Sz20Y9NhEiiSKvdDoLMBQ1e8zKRfwVwTzAKmNr4LdEn+9IMo+ZK0boE
xorBTj7ok7fIcEnGrlBctPXHlwEToOeI+5Epit09OqE9X2xznPxhFdDPKVoerNVpPQBhcuU6qAtf
6jbERLnIPK1DxdasbJdVbLOa8eJKjbO6aOlTNaMu8L9aafsoaVsUOgsolLW0do8IgA1QaSb7y/2X
sxe2ft2rzeGvlSbmjDEu6hy1cdu+0P4wekN5a8JU8xpNNc/IzRmeA4TKu7/yTvAH3YWwnEMBTEtB
HJtf4tYcVY7eWQlheTSa52FGa13Ju+5yf5Wd6AhWjivdorVLjNzcpmBm58yE3xyMeY8XZG7Ul0Sr
nmdj7g7CyG1BikfXLyttTl1RaEif5xFhJIoMT1PLCYsMINvSCgDJkvDVbWWp/S+bCJOCHFgkqVun
Ewl2R990KbeOUc7n0qklJgjpEbp5bxPpzTMsE+MgY9s2jJs4qvWatmHWDmjUyFLpTXRHHnvJOELQ
7S5FtBBwGpC9WzfkWGqTyFByi2Qza/zGUT/C8UsvXQVm4f7J2BmGUPL8spQ4oL8cwKrIBxC8phlI
pmG9OFZcB11YZc86jKxgdsL6q1TlP1J77l1zbOLHxCbXG8rWcptcbp+G0vyeA/8/yIn+Hz+LaQhK
cTtEnn4snaQvCr4LrZTls6XgpOkvdqWqp6SSTdeGCYYwRTItb3Wx6q0bGk33ZE963fmYCCHosVQA
0VA6av7Menk+aqXulIz04sXIE7Aw3lJb2SB0rnj5I69Ij03EJ+Kgxux3dayvirO+xRIYK1mhgNHh
wcXpO22YL6Mav0wC/zxkybullh5MpfyjMnpv0eTXzpK8aUWQ9v7rvQ0vZHu08bh44MYgD3b9djuG
kb1aGWuAwH74gM7b4MkIAx4cotu7TaxChS4ciSkSxWDrlzNkh7IxIEe2BkYXN1QD+UuYha/K2Jme
JS9H/fvbZ+I2ooENJAmWy00/px7CxIC2pAaDqjUB1MIcGmsnfb6/cz/T7s39KcoPOO5kRHQeNg9F
y8hau5xmuS1JITiBYVqeHCMaT33SIwCGP1VQqF19iXBCceu1mi7Y3TU+eXF+WmZtOklYCJyyYkkv
Up7rr86Qrs/mZIKE53o9peaqfPkf5AwFTLyBp3uNMzZ61NMJlIvuwp86wjnuAOU4svT+UQgTeOKt
EN+yNktkZboZCJW970vdVS4KO6Ofyjpa7+Hce5I2qmdJLdZ3sVMCwXQSmh9FYVwy2DLB/Q3e/cTB
7UHhRlRFkDauTw2mvPOSpo4ZxALp0rUFOkZqpJ+NUC/cNF9XxGekBF4pCoVybv7bjuUI9TzPXDJ7
1CpbeQhaiKwHl4l4rzfvnWYKwHLqTi7M65/lSGB8cpKFoIvDZ1Ki8qOZRc3HfkTcuJblf83Eqi8F
pN9AW9GovL8pt2cbXplganKFkiRueyDqNGapmYZmQKm4+Eoyr5gXJUem0bffK6ugRUq/iGwUXcbr
RxyUcOpohTN2q7DsNcJhei6X/LMOa+OU9s7v45pYDtc40JkW9dkWsCCIG0PSWmaAuZt1Cmct8RsV
Ze37W7cz1mMZPCx0OtNUnlvZr6KLNUWaGDeVWTa4CCnlHg34L6vaOP7Cf3+dFkQ32tZ41KIKHWr7
xZYMPx7mP+7/kNvdxYceoUnEkOCrofR6vbut2ilmlE9qMC/5XxSrqmdI0KEjJ7cBqJX9wXm9zRVY
DgaZcEY1aQBuWjaNMWKXbJZqoK+SNLg0kAZ3zIv4STUr/bfHQtdrbfJI6s8W8ceMRmAoz8+mOf5j
qQhq/of9w4AI9Wq+Pszcrvcvr8LMaE1wmssCY9UeHPmkLXV1stqemtRajjojextoQMUWmwiMXxcp
7S+3Fz69i4APK8Fs1b1boVj3RhpZnjpDmU/3H21vKRp4Mg0SetrMIq6XKuUCTQnUvQArlPJpSACU
yb2NFZsVZgdL7Z1CUzwWQQTi5HYYitAvdHJcIig1df1Nq+r6sQ2b+hQBCnwK67I5OIbiVF+HTe5i
miLwVQRVc4v4I1wvWZxUPNoq0xKcaOudEqYFVHx9cQrlpvAlOIr+nDtHX8Bt0GRplRkBvFzyj60v
JfDzRO2iXAnMYmrPFY4mbonhzcGG7q/C9wzFEf29bdtn7aWlUexEweJX0b1+oMOE+kFxsI17J4SJ
KKUgwkNQ3TYnpB7aGhVTXptwCYDztaxYedaYyuhNe/BAeycEiA43L4UT+JXNx1zoiHlVbaMEctrl
bhrNpt/Gg+pHVP5uD6X4oDTcyT8ACyvYrCHkZSA6JZ79lw9NYPbWSUL3Olf65J1kIxmky5HhZng0
nAoOUOxq6Iv7phOqF7mR1wddbRqvLa3OC6e6PNjq2+fn51D7ICQjZN22o5Owo0xlxC0HdJLM01LZ
2I92GSZvkEhPkK++/e63f73c5loo5UoZCUH4IHY2hCi5SYKJ+zKAc/zp/kq3J5V8nw9faMaQl20D
WoeuQlGUrCQUP85OE06nXCmbAyua25PKYJGbh34rFSQ8teu3aXclSruVsyI315UPpORRUAIGfaD1
djRw/kl8vA4u4NIQIELdGJAQI6jrtZyyKSKqTTkYhi7UvEmew69rqRqa30xo/7ij1IWZP+XhSlaG
1fpTCuy0DqK2iodH/skUnUYjyvS3OW/rD8xNoi9FJ2Xo7HDifXDC0fs0XcrpISzX+g8sO0wJx0Yn
Wd7LTvsDQHD9GdOwVHHDeli/pGvYTm7fDjAj41FSGU2kU56/xfZEAVAoaaOg/yuxH1kLAna2qs9y
PinQ3rRJ/2p0A8F3FoMW/3ffu0khDyKFhoEgsG9iB/ZODEvNUQ7mrujP7ZzIFKdx/Nf9VXbyLIKt
aGQyqqAbshVBiMlKYaShJh/OEgPfZIpfy3Jt4Tkwtcg+JvYkjyfczBrZhYRgLV6aqsY5qkL9Q2LK
9ad+zUJYgWCsjspQEbGujwmnhAaXGKNg9rQFXqwQnni/Sk//eEZL3qxjj2mHjcbwZK+zP1e6tLqG
pNryuRlzzDrD0AHO2+WmMdH1mPTed8CEPtEACb8ZXZsUwhqrzx9qM9SKi+X0ZARp32jgGpLuZHQW
sqBaUyffGAuPzjlKDBaIEY1d3U7DNxI6lg0pswJ3VbqULqXiAj+oG0/vqvCi9fT8YD2r6isUn/U5
sTrrg6zP+I/JTV92fmjhF+aiThaXHuqSw0lRESrxlNBwZjet5BFm16h2z0ta514KVxWWcJGV3zqj
xNq1kyXlr4R05CWp8Fu5LMVCrwZFefVko/VeARcBpe6FKfrDbhe3+uzntjGMz5pTdNRXWoxWSszw
kb4vTfj7p+g2XQCFQ7oFYgE0k75V7ZjkLFHnMlsCbTbLJ8Fn9bUpLl7bXgLMUjgxRPCufMOU5kho
9jY6sjLYDPqFlAk3LAu8Uhn6OgziW0MeLyqQVF+zy/HgLO6sQo2o4a3CPWehWHEdsUgpdWlKaYn0
QzohHbtidaDP5m+DQ/GsEB+8YF6S5m1isGI0FkJ8/RpEVZ88meDDvMQs7P/wLL+uskkUsgaauNa2
K8SiZvCLZqkCR4PLdf9E3N4nPAsQDzIDNgz1iOsdm+xsklC6YseysnGrNtFcPStXLyKsHZSKPw0H
N4ECEB04QQKlRpW2KTGavNXGZlFBcegDrYSoNLIvFUPT9jGX1JWIIOXNczfLUfkkZS2M6VibcJmJ
5KWS3FSTbPPUr3r/ra7j8dmx9Tg86+HSfHbocsdeW0vw3moIgWh3NY7kOu06YNlXleprifh36ym0
YeSD6L/zRXHaRN9AGC2Adbvev6rFgphbeA0Qcm9fNa3sB0T5BalWVkuvtDvpJBXL4Gv1eCS8sXfY
CZoAdBD6hoy/uXjyckrxw0l5dRGPlf8f5s5kOW4kW9OvUpZ7ZGMert2qBRCIifMoShsYKVFwzA7A
Mb5NP0u/WH+hrKpOUrLkrV2naZEyigEEBvdz/vMPOdJ4AOOPvuAvj3JiC56Ibj6N4dsvmMLp9bLF
X7a0PaCqTjVtNCv5qJn4uSo8iQLozv7FQ3l7lE7vKgSMNvT/xRKPqzOqHRzFctdg/hNVAUZzf/3Y
/0JfCZ7HWOaEWcAVfF+GTqtbdgOT120F6/msVObYREa2fkqtBKNtXu5wltS+wWI4jyilgmsy5OXO
gycZWv5Y33b12h/IzhkJAiOwQRt17N6yBgbTZLZ7u2upt2X+zVa6eEA6VH+wBP18vU6rD6speAck
hfdzY7eX3qC39rztbGPa5uswnA1mad0nzmwS6zu4H5TRv6BsnOZY6A0xosT1wT49Jn/qIqBylL04
Xa+llcF1lWfpMRN9cpxN/cGdrRxebsJAuZzHmA6jwvhWug9/fc9+QZM5KZ1P5fVpJg9++fYc2iXJ
XX1WE0TVWj5B0CoRBTHnu25k2n3XNOAX6ABTVcdWOy03teF1Hklw3nNtT9VHFhU/L5x0cSePN+q+
kwbyXXE8l5nDY/HDuZvpodV5w7mDwdymWkrzP94JIAYBXrBjn5jkzrv9xssFcVElhxrHKf1COtOw
6SHqfNBZ/OryglOD/FAXnDTl7y4vCViBO7rltAXKvsdMJ4nKkbnssmIUM5fnq3KOszfZkWaOB0fl
LwALH1HeftGs0hTSPtFAUUxDhn57i83F8cZyEdN2KvBOcozGJl3RTK9K22pDULwGuD+wtnM9VJGa
lv6Y5OQ2NFmqoiob7Q9WiZ/XPs4GbIo5DnMWGui3Z1NIQI5Rc8ZtlbnWrezlupmGJv1ARfiLJwk/
d1zUTtNNcPl3W4jR+sgieo6itWaL6X7a36nVHfJQ16z+g2/0o9v/8x58kiqeYLWT/ShN6nvUZpqQ
glNLt1tj0k0y+HKFmZluiizEea+usbn0SkICp0yJjZ+eomxGtxnOSqP9YlbVQEKhCTU0WiYI42Eq
7LkMlbSItlItGXF7ybRDEi7cu1fZQLgohjlifPQw+PlWjg2JTjWJuPmo8+SQ/eV+1CSdbsj7bwfo
xgp1mm/AzX17w3RZaza2YYTXwC6LTXaPzyIZ2x1XIrhEgov7vhL+TZk45RdfK9KD3UzehS01GWLf
zMgow95a2mN31lWeuYR5oQePHQvJPiEO5ZyJ7Udc/PeP2Ol+AH6Cy0AyOtEE3p5xJ6XmJvPQbie7
9iKxrh7Vy7R+UOX9NPXhMCZ/ToxVfKqZbr89TAl9TIxUX9tGuOLSW9rs3CpFcGMqtzsYWsPoQ1lJ
R9BC19wiPVxuc685QdoLBIzczqUZrX1j3ayB/ZHr9y+uAOMJcHQsHAibeW/6XS+EfzuSUPiZTHIU
a5bYFk36UWzB+zqNC8B2z1Hg0IOevO/SvVYn8SSRpC4vXXmJ+3h/QZbSGA1Z7VzIpHYvsFktYoFv
7Ac9109b5+nQsAlgmQCYws97d4uTysRojiiPbelUj5Xb8N5YOp4jXaEPdzMJWJdJj9bT7pPPsnAx
Hy7m6YO1/f0Sg2ciiLTuAxMjnwFGeHv7SSx2zMmzxu24krmddW5/bDuh7XCN+Mg9+5eHOo1hTu48
J1rx20Nh96llysdSbC38175YrMPSZJ/cSn7E+f/pup6+lEvxSzNBBYwN6tsjYYXdVNKrxm2bkLqp
C1JnvKKw7tylS+O2wJVkxiFuk0xld1/o9Rrb1n/MlOccaAJP1UhA6Wq9X07dlKttjMGwXX0oBVZW
qWht1UeLxC+u6anV9G2wRZ1U4HfXNHfWAI1gMqDqrAtYgn0S0REMZxXN7gcbxK8Ohf7I4bqCFjM/
fHtRRQ/XzGvcAWJFqW8MOy2PTbO0x3n6yPft/Rt5unQQHnkvgIIx+3/3TK6ONU8iZZosPL2OUo0h
wuA7xb6zSBW2Vqu/JapWbaHAfJQJ+VMu1unQeCeBo+LtxFDo3ZcklMwiYr4btmm2DGRiWUboyAH9
eJB2oSHWugkBf9q7XpyaTX3duQO0qsHo5NkiArlPTOFteN2crWVVBfF99nrfJnX+QZH/q3txihs/
0UhORJLTz/9Uc48A9ImALbnVJ+btLg7suy6VYwwT1vngtr9fhBl/nxjEbJwsEQyp33V5lK/LQJJ6
uw2U1KPFXnHGnJJ5/9cV/A9k5M/7M4dxwIHACU9kLjSob79RW6RFMmaN3Bpd2zqbYumXF0vnKQjT
xfOPM/kxSD5IB70s577vwsV24cbmljMFIUHSsgkLq3eyraxdc1MKoAM8wG0vzmDPEoRiEBC7Sxod
8C83FutVZnXbhL3j9BQ2JA4cp8zXLqbE1l+J2dNQ7pQi/WIxGaD8KdsBFo1OUHK4BFMPvSjvsj4q
3dr/NlaF/urYg3qQtpWmm3zsxzoesJnCr290/EufAGtMsx0xf8404SRhL+38EcUluWumO45iGyQO
FhZ+bQw3zmgQMZtaxcmlBu95XVTrfVUksJko8IEPrCoiqHp9mEwr2+Z2a3qhhltZGoE1+JBCXdlf
2wmqmA8QmtMr9+72YCJ6qhFOaseft4kgtyc7d+S2bMZ5o1uF3HHhySOSRuZ9cKzTmvX+WNjUsSXa
4CbYuL19FPDNWCAoV3IL0bPbVIGZbLC2LSCYMKiVnpZs8MH8qAr44Yn19qjItlwySKkDIMS/r+h7
GlQ8C/XspLSwx1Dik7lsajvT7I01rsGV05bBwGhsymG88qjauP51+lfHEyQsrwvqjMxdki8Y06xT
vLjZctkORePs7Eb1YmubuL4mXeIWjGfKVcYz3vHLwQ267HZBvDqGmkDZHGetSsywJuMgTgKBf5hF
7zpHWm7N5OnQGJkbhpXozr1KpSiFU1cNW29KswLzBEPHkd1qiVElJGte48nPrOXQFfPyVber8WaZ
3eZgnzIeF51IKA5jD/caL7+DcTwevhHLsaE+uJs/YXtOQAGHQBdTOrZiKs23t7NulV5psi+2ic/t
zLWc6WE1DOt1tsqiQlrRFKGpd1bNa1UItVd0DQokSWlf1hKrpoO+js2rNawZLC8gxHCoeGMjO9Pz
Nspbgs550daSScHaqziX0q3iNNfXdo8VG+EFU7001fVfL1c/daMsUjwipyAUC/Ibl/3tlxJisFQx
dNlWkQ2NMGe0h3VjW1p7nSyBxktpZ4GMCk2wi5QoxrrNOMugjOSMcCpufNsAt02aPwrK//V1/q/0
tbn+43Ht//Hf/P1rIxdIp0K9++s/LrKvXdM339V/n37t3//s7S/942p87dTQvf7t4ln2f9sO9bdn
lTX1+9958xEc6Z9nsnlWz2/+EteQ7Jab4bVbbl9pz9SPw3HOp3/5P/3h315/fMr9Il///tvXZsCS
iE9LOa3f/vmjw7e//4a5w5/u1enz//nDy+eK37vMvj53z+kAivXHx/37d16fe/X33zTf/B0KK6QK
fLJATXg4f/vb9PrHj7zfcbSG33vS78KaPI09a5xdBUd1fmeEe5LcodbHC/bUi6AY/fEj/XcKLwfo
i9kJoCF+hf/69m/u2P+7g38Dg7gmoEX1f//tp52d0urHoIIahNbnfUHnlTDR0JD3W2BEcO/Wce48
m2LHSuriA/LQT+ss3AyG0jT8LOvAR+/GCI1rSSfPgo6xd3NoK3WTy2InfPPe7pIz5X1Epfv5cFxy
YEJkkQRJ++9tHQup+wuiwW7rDta9DSRoGchWMyNnIVrKizVnYP2nO//Pa/vX15IjcodPeAYWM+8j
Y8aud7pl4IjCdspoQqc3jy0ik/oj/t5P5GOHxwntEfsHT8LJPePtcuBI0H7A3o5EB6AOqysKCAvK
SsNRpsuxMURxxh6v7h0mg9u6Hg9ime74pC+jLZ8YA+7qhjEg4ArxIovbXel2ImMXhnDttMWtM1Tt
R9yPUyH7ZrtjswOhZCrNM8YVOuElf6ogcxiPaG/Scptr6sJt2nOI0NdeGiznaG/DUejjZsQRKKxG
o47XqZ/iv743P5ypfzoBNJS8bABoVLJvT2BOobY0pY8DodHlRVTPWJM22I5sg1ltMpQJeAKkh8CA
2Q+7f628czMJjnPqPOv6RAzKrEVKX7+ajfFRDPd7qOjE2gO+hdpA88hr/W7DynyRC8er4AVjnD/E
a+I2WGZbTn9QQ61HLj4ocYWjRRJOpjPZmJPa1gf7C1X8u/vDQnRyK6TfAhjgpXl3eXIC720AzWxb
TUP6XcsX58u6LA7OSJWnHxiKgcXhT11ck5FcfdaS7j6Z1nWTaHWKZym81XjEZTjCRtXBTEVI0qlW
6AeMPraWN94PyZBEw5hmkc8bsglkc9+szWGBlPE0o/caLf+eZlJoMUnTdka5Yo7TrmTzhpG65Bke
8oy1hnOzaQ07TuxRf3Gl8sZbotiMF78u88s6adoyNBYt+Ny1mfrU898nrUn0lwVytrzEQXf1NrXl
0VHMSztf53VWmaEMkmXbyzzYjQMUZI7f92he9frMgURz6cHYZwqOM85rtlqDCCd3SNrI67viuddU
8tgV9XJgGSqsuJ3ndVerkpTlutV2OqHW86d+WIx8tyTw4I+OC0lgxnrg4LmdNYWeJPrG76smHgtN
vlYc7N5yStfFjcUvz0Vr9Lhr6uq7uRASGhaGn1yWvWo+LWnfnSMa1e3Qlnh7hyRh8T5nI6XLrhya
8pw+Sn0XJipPV2uCT3WQJFlIfVI91Z6bXNZrMF0YHpDaaJQYrCukxaEG3ripCZTEvbHwVRHhru0c
BTVBFY52s+xJaDfMbZ+NoxY61eDMUQm7SA9bN5h2wpzHYddPAMyxT3OI9NJzz4O1LyCXlWb/IjOh
XaW0J8tByFoucZ5SwMV+70EV7GYXwndi5UJtuZZTs6lsPVfHqtW7Q5Bmki/p4MDlboZJtcuhpTgv
DpLthOG6Eg7Wp4iohMOQbmxlK9jKoEFdmVm2pHtzMeEXjFZhna2D26xR3blGF9qWerBTJ9c3idXP
z6bdUmsbOQ3BseiMwI3J7lvSi5WgzXyj57lNbl+R3ySFLYNoWCrtPm38uQi7Vs0bJNCGFQ/FSFSU
s9LHRbNbkkFTedJsKMU952bWlkQc/HSYLps+K7/T6tqvPlkaKWdr1FGReBmRakV90Tq+uuDC5d+7
cZSxs/jUeThBWmX6QAtzUYjK+7YG9Z1EQfPg1VVxhuPWgKiLkKRE76CDoFC3rxI5V8RikhCMiLzc
TqMlcDBMXIIJRnEw1sWMnSJIN7YtrP0q9RlXGTs/E56Jc/RgO9hWEHsn7KEJczMvY7EGzUNPcPpz
kteftDlNI9Nayn0pXYj6uG9usEd8wXYXjd+M1rCkRcH6AJVfD7HjhiyaHuKKP8lwFhnXerFv6O+O
voVmd7JbY69R6W5KVH+HvHHtqHE6M2zQRjZaasWaOVwtxnCOyYU8Vtjkp4ydD7neGTEKxXW/Gv6d
5hV+aCLKhxOGLXtdald6Q8i9g3F/PPfKOBCVXB1U48uLcs7qrQUVnoYgGJ7ojo2QdKprc8q/54wi
DkaWlhsn0Zx7/PbkIV+D7GzOi5c2XacLvbbW73NuZA8V6+ZT51XiQJtOGIuqb1JBSj05EKzkmIRV
DHT9Ouq5Jhvpqe5oVbm7o7Prdn0KgQyDCV6xehzWmzk5uRpKxq3ZZqrKTzYOm1vsJ6/MWZB3Jpsg
CB1X0HDrRUXVZiqClKRxO2UZRhW+PwX3ptfam3qqj3Vh4P3spGl5CurrLstOE7dFRaivnX22C9Om
NGog3ziFV0d6vjqfTq4Vl0k+FGfQSMYY3VN7HIUaNk1mVmi3G0JVl+lckh2wrZsyu6yrDM9ZY85D
3GgBNqXddbzRcrpkeDZ8J4/MOs4q63e6Ofmhymf5aegskgtMTO13rjRKHBzJLFBTGjkBYaip7L/l
tvQimrf2yiigw26gMmu7Firfd5VyrcOSDOYiXIHP9950EpXLucuixn6caxxNdX9ez6HaBDd1FSxH
w1Xtpg7s/OjhI/KIHkrs0rRB5tJJ89xQsxd5bf21cCz3ivy7atc063pp9+st6d7p3odS3xHaOoSm
Na9WxNghO29rKpUU+ciXapXLU2mp+khMQvDidmr+UmJ3GiMixHcdqyHrXKm6YvPM2Fd8Igt3srKc
a8ggQUhcp7pvlmLdGkMyXfklTvmtR6Dv2LZGnNroZycR4Cxh6s0cmUkz7lNAzK2a+yY28tUKE0t8
7lAP74oezW1od0t/yZZsf52zoAmdomvP9arsYz8zAZZm2BKtEOsuy1DgMsh8Gev1ODbrcyFpyusk
p2PkKzShn7z0LE+xX9W3QW+tCHAsRGxmVArRPVfDlO/SFsfNHCOIgwTlNsasu16FeyXFdFf3s3nW
SvNravl0ojBqYlHnzkZPCkg0hhH1eOJE7Si90MkxB6y09mUpp+6qS+bgkOjlZg3Go515XzM8k3Z1
MUyxS7wReNNUR1zOL9UixPUKYzOSUmmvppffQuIJUwg4kfRFGcMCdCJt6rNXt5XGQXWZ2GYBc6ah
K0m8ynzc+soh8Dcwp2yEhER4hrpkoSptIOd8GUgJC4yXxWyHZ2GKvowWp58vYZUGW0HyCnQ+s7Of
qDbcy5W3SxC/ziuzn4e8fMg01QIQ+OO9nIo0IjHPuh9LH1TPD4brRMHojkVBNEzZuMFVl2ZrOHDS
d2WTjV+CTsuuaqMrhmhsmiw7WxvTOJ+Aez+vxeraoZHYpR4qzdQfeROyQyksdIOlVrevhePzCAXC
UU9AROIGPcy8y2SSepumqlkU5VAYScTji8g9Gy1HCw08VvzNMvsttURmUdNlUgf6MAUkjA0datFF
JgKoKgIgMK8IYm+utXUe9BAb8OYxcTWIPoT+ML5ZZ4i6IRO97L7J8hVCSk8KWNRLN3+0ICRjHuJ3
/fd+GAiDmDRCIkOr8LMm7Jxe3pctgdW56MovkCqGDWE+rEJSM84rq7UvM0yt7WNhpV5yxJ9y7ndu
1TkXvp/l39zSL8ktCYR16F1lnVfkqe1laqtbpHU+byH786ecNQBLf1XfzUMTY4E8n0lhIxx1dSTR
fq8nn5ditndVlUxnfV5O+4kk+ItsUfZLIU4VZgh4G3xZ5OR/L6sWnXE/rzeTlyZ7AoFzYyP71tqZ
8ykqmPcen85kXAJma6UHEQuPZXD7ck1jfymW69xM3fE2Iz5TbIZMr9gCXWeTesriY/t8jObBA9Bx
sQ+OYZLxv4PJItMQoHheeH4+75gwz0/GVAUXejs4gumSUroVEsFEUcsAXVQPpVfOXz1aq1c5+Mud
UYz4nSnc1g++0QbOxpnTQm7MTtdfsn5mDadMau5a2E7ieuxOi0ETEIIZsW6wCy9NwL1MluaWTLMi
3S1to12qdl7qqK3mMs7NqY5NQ/RPmjCDp57PFjH4RbVxVTneGPQIx6wR6rbOVm1XLqU696a2/9T7
HcWS16+4y+n6OD8Sgsq4vmuHBJQyXYmWbPWgAUm0mtSm7lytNaqSeXQfYb5QiHWrc2GipiMHQ+Vu
7EPhhXhr2/kW7aWRXI6NWJLQE04nX1nhOxhVmWXAkrSA9/x7vS9F+ahwET0sIzxdGsJAw2JjdtRj
kVfpdeX5FVHW7lzctiapVaGN3fl+aq0xqvSm5kJ0Cyc6klCRq6QI58wUu9HU2AM7TA1Cqwycs7Tu
+Za04u3dakz951wpok+NKfO+myQW7otl2Lf6Qhcy6/3DXLHheEG+flKZzPbmVFZD5JZq3eGsLTbQ
fZqDO/VJLOfZ3AsIfyHFg7goOtKIEwInoDR27RYa8xoFidd+M5MKOmAypjWvDIKDVXjDzY8O+z8C
A++bij/vUb03uOD/DC/cvTYnfK1//1H/HwKEmMD8CYr4CSC8f8aWKevV//nfb2DFH7/1B0ToOb/j
fQupBzIMWBUOa/9CCF3vdyjSUEIA+qCpMiX8N0BoG7/DmobqDukO+AB5xL8BQsv9/eTgQoOClwtw
G6Zp/wFA+M5KnYnIyfILT2Di/iyIQe99RKxKGEsKsLmrK5tOxSsWdbChz1MFSetFtY2TRXqqmjif
2KGLAhMcv5282CaGc+MK13xoBuw9Uq/P42Cu5KHXCec8l5iyFGEps/lpGcz8E/9muvJ43/er2+qf
c+ZCL+lJBG1YS7WB/aiiMZ26mKFX+QE2dKIpvoE/+JJogNCt4TQAKRxi8DtsMjFbOPv5bOwgJxR7
I+vlAxeXwfbsJYkBDXOtY8ZmaHLdxFUjjMrkbHFrvDQQHXztO7+mr9KtmwGF086fA+8xEGt6pwd+
P+AWP1lgCI7wmctk6Y1oAnPPRG288YugqsPBcTpjI5QtsIxc5/Ha8Gf3JUkYqedlRiedzsm59Ncq
HKCHhIbZh0kluhfXntV+rvAeBX/wn+fSbNdQU5PB3tNqVdi5jqM2w1xNOd4sebg65FJGrlHVr7Pt
Z99V05fqQE1tdLtlQiyz6c2hurFRhYWdF5TU+Ul6YWgdejo1uqfJpSmvrHx2T3Ywsv0aMA2+KwB2
bcJ+W/G1KergqSX2LfbKRW38Hl5eZKv0ZNfDzDKNydcd2SgZcDxo09g/2chk823BgKqPbC2nCYIg
AsFn9oDoIBVXjwwluqhbTAQPwCNF7LGjX/jNXB+8HluR0dWDfYoPDRx+i9KvW7R90RT59eIXzS4Z
8JysdD3/7stJi2v0x5d+kncwy1MTluTgmRemsrQNuO58QaIbVYiXadtp1bt9kRTF9USTsykYsW7b
ZrTycJrmz8rJqL+Weay+zcVcPq1JapwtaF8uxjEdt0tutY/2UBlbC17mg0pybSOzNcVbB5wfJkiu
bzMbLIPhnmy/Be7kXCV2pzY8MGMktVQSQC2adFNqg03frXdHzfLMSzn0zY4Y7BlJrKm27Av9s/Ix
MB26y0DvYqg/ABvV1BCvMvcHJqvtjZKmRS3ZzpuKVt3B5OwbK5F2LL2miNrVSLei1tVZjTPmVkhL
O+R1aTwissFimq55d8ogi/JSr76Qfu3d9MRdfa8yZnmRXSzZnVwFBH3SxIeoyBDPSGMZz+Gf+MOx
bvTlMxnRJH+sfuqFmQoKI7QctcaWlVSEgqSsBOtyWG3zq7LG5BxCQbPhTXhpgXXxc2LYa4ELMOsS
c2hoy7Xjav6rBTCCL3WkjKCJnXHetvTnKHHS9iodi1iuXLKkHfLryTcKMr9r56ydjdhI3W4nRHJU
qQF90sbTvFq/IZA+DDO7aCOH8zwgpLCuaoKqYOwXpgKeaMdPNJjHJDC/dmVubiw9fdWMu1Zql6vn
x1Upa2af4gYO7iPuaved2x2TzLrXUnFXZNWtKdp9PuAkZ1UbP59gb2QXlgtEk8wUw3kqQjLDVYi7
H+tad8/Y+Rkz80dMr9uQkX0dJi7yyNTYlckDcacbpxhfhGXfi8L8sogFJF1zmysNp+oogzZ33Zv5
t0UQEBuqeb6kMzovgB1HSIVGb+ztSYRr91pZNjlxtnaUsOBDNRLYsPYd5UV/rwd1zIoUMf3hIRyA
0Wzpn6usTE4RGvf2Up7jVxRaOsK3qQ/T1UGnOYVdZoRcVJFFnVDYaq3WV0DMPNKkqy4GS4gDMWTF
vvbre7tInGOHgddeibz9agmt3lBkFdvZgIVRLFdoUp+0XPivWmBpexe1fj5N95OT2bHuqObOcMbY
rMv0kzlTMPZjgMmQiReNOI7VGtr5p6lRaocIPm5gfUYFC2ZZEA0hvzhjbYWLlUb4TL7WZnubg6pH
KmB5J4FygZwVrxkjcKd6IHLnXviXIhP3mItlLHz1t6Tg8+cWHrI0kwtFUW8rpgX5MN16Fc2zW+0y
fYgM4uwj38mOUJaxftG/rI1+Nc/6hSehc/jj+aRK7WJ0QcyXTN5wczdz5+/hRMqtPnsilqK/VajV
ct0DxWz62HRF3GiqD6dkPTDovQD7jB1MGR28eCIvmPEYbddLk5WKduvGXP0h1BovDc2Elc3NntLM
fTKlvLAD7lXWWZ9y5cdZUN8MoroC6bwxhgCA08+PHaU6ZN/gPNd6QZE9NmErF55A2AB6nl0hfbni
pb7TehlmHp+WuhiCZcHBKMopbGqiVvwZoGs1q1iNztXooyzOpLyaxvFcasNnOdWXiX9KB0qflZVF
qGrwfRMYbC46nS4ilbAN+h155hc/0lXWzr1NkRSUiQSz9qMh1x4dqz43JnQ4wkZsB8+gYLNwjQbX
ehALmFJweBrrMKUTMmZAEV2aG7jEYZmouJ7nvXIeTIV5U6mhasvwRYudrgWWTINkr4zufK6ci5me
dWfLV94vAe87A/ixZnTzTGQiJ82hZ7LAnweuMM5b3Dl3hY6ZWghVpr6uGzXfr76rHeE73JbOmoYB
WHaosLgL19xaiOoqU571iYeGgF4eaxQbmEmw8Ch/n6/6yG13E1pA3Tpmer3QEwiaymGJlfUsJzff
LPaYhE6guVEQLF7UZgm9MoQiL100npciBF/O6+1YtOmdlrG09DAB1ufRG26Tpno0lHu1WpiczXSI
/vmS+A9+00dI4bbjBCbjekff5gKVTtwHtFGQWEJ67gsfMKt99GWRMQ8g+6bXsutKP73KZjg0yyUc
vc1UG4+e5j0QsxatY+FHQG+fzUpMLHqi2DqVpJea6+pKlQ3TFKv/wizkep0TwVhWRkvnHtOVjWg1
9p6hHv0WdneR5s+0eSxW5LCoXpKqIkh684oR9SmQQ+eMrJfS/jbW3kMDhI0YQ46gpeWLV5VRoDRG
fBX0jV7Nh1XrUp6jlrIqLe+G1DxAfN7XbXbdF/KOWdxD2WdnCYmZi4cwUtTXs+eUl3V3N+j9vpzz
zVxBnE3msBT1/QJXKzROrfFqYW09iWPhiJbtqz3meAsREe48cMafg4FrlmDfiIi5mBTOUKP+NIuZ
2OzmuBTqe57Ii0C1x86udkEXfJ7z7FZqGl/LB+pznF2SqlurKWUkptaOhMy+CL/s0ZaOuB9q3jH1
ljNjwNWvmliiFA88dtPJrtH1fSsSN8LeMZK62KzzvAFG3QRNRSCQV6NzI+cEmtMaoR8EBJoO2Ny2
cZu357k/4N/GwuWS9BW6VPhhq3XXpl2/dLribtl1tkvhL260vMUFCd+jWM13aVebkTklkgPinzTI
swLjPGj45mPqeGaYD9ltPqpxg1ZY7vUk5awbE2NBMGJggv2oo83VM1y07Qrx3bDqFP+2m+4aI3+Y
nbbGObxDC27EEwNTo9fLnU8We5SbDMw0H2MwvTdMrCsNGZnU2DFw4ZNCbyzK8qiV9Y0NuBVOLCTh
oDwQN/r7bhYbd7FKEquDLCIGRduMbtZuHYtyG1nHS5FIB24eCySsA0KrWh1/Iv0RdsoNhMALvGWn
TeO1AQ23y7Vvk1eysDdI7m6abOpC2XmgHlq+rReTCzyzFObMFlQslvqp6rPsOFnU3TxbZ4az9I8V
Fds+Tf1DkmV6NHbdFgtXm0lkE9HpfzeCXEQ0+Y+FNlxLz3y0bR/r2jpK0o6Vw4Sce3oo3aI6a8WE
n1LgIX73o6YRxWEBnwxhaFwguCRsp5JfkNXooc4AP9I70JOmJLU5L90qbMgKixhzpTzJ3c2qssdc
iT18lguINJHjtoAuFWut94lBYMvSNlqnSWABtKnv+7l48FY9iyw544TFg2os6tEtlwvbnJgarvvS
Gz+5KXhO5VybQ7DP2vlhmn32cW3XKOfb4p6laZ/jmYDtyzitZ+s4n2WW/tr2/rhJRXYqyc7MRH3G
T1KEwVqdrZY3Rb0TFJu2HfeQNPtnLMNwj+EcxtZE+dEtX+pWTvC/VrDd+dmf0ie71y/bTOi8y7hP
mRbqurIeX/yqvLEWcQ61Y4YjVlmb3HUkGI+Dzsf4v+SdWXbkSJaet6INIIV5eAV8Jp2jcwi+4DCC
ERgMgAEww7inXoU2ps9Lma3KLHVX12MfPWcG6e6Em937j73DZxPYxcmgQyANs6N2rdvCBBotu72q
59tGISh2u+xChXy+b4nfjMUEONX3XTy5y7nMRkRmEVi/w30uCkAeCvTizN0o5ynM+hOpSRsL6Hs3
lEPubonunGOz9znoy4sjNI0zotwgYP6FtyO26vG2nPOtby8QVv6y7QK9d2Tx2jv9UyU6xnmO3EHT
L6q6MXbJ7p/EPO6HUuaXysnMZqMqDzEc3n95mCK+17G4si6yDt+joFZHKx/EvgqvxrfRjlCLjP5j
x7QNfRv0VZJKaz6aZBwdzTyod5Cv2V6rFfmr9uy3EBxuiq0pWA+NzA4B8lbOkJWU7XkmMAEL+H2p
3CsPLbsehhD/+il3o/QHjLjzTvN1oa/TBRlObZsWDyxSVoaOo2N5VTkVctCcQQvv6TkXf6zZ4saK
hTKaLeenYMHgzCjgihgW+l+Q+Nc1Ip+c61puHQkG6Ciiba1553W9cT/3Y/Ulp1TSXlsY1NGG7laM
5XSc9ApORxbMXTD4Lrr+Rqh4TufqCfDE2aXBzLQIfu2/F3Y4Jp7wDRhACzrbz02aMyNFjDcK4S/I
ru5WmiWkhYHi9MXvu/GHvabLCeK9fSfr0ifPYo1EbFbLfMJTM4qESDqZBJPVHOyiSZ9LWExIDcM5
DGaWf9kzdHVSBL0wkHFOdXgAWEZ2iTcwBKKV8y/MycZ9nVZ2bAOjz/MyIato6v3idgs8jd/7X+ng
zg+ME6TFEp7h3mUGTRIx64p3mkXBaeUzE2vhE4sKs3bQqMdep86wPqXDh08wxM+1iYLntaEPwFai
13E3Z3facaApxGtYmG3c6cLcI6puoYAIdNwSqCzPRgRTAeYbsljJcV8qdcUUjOgweUbFQyt94xkF
akBeQSemxGKnXAA50ScQyQHeSuNf/wKenv+c1nH8KHGCks6PJQNNB5Oy2xnnlTSUs5kOXIXppE95
ZMkdhBHNfuz2+3nM88+KEx13n78wr62EOx7GMBAPQgXl0ZKeuokGiM9lyr1jP3k6Hq12Pkxhisi6
8uRbl9XTp6+Qnsw893K6yVih9k3veEs8ZH7x3XRKztVWRblgSRqKOnbNNEoW0ftLPI+QGLM7lD/c
XJY3rnSnKW4dhkas/+6mJFwN63mZPvjmsJLEO7QntN/duXN9scFMec/Lni8l/cj73tLdLsjCPlG+
d9c5rHBS0fhe2/OdbgawZWFMwQHuWd9If5K7Van1u+Ea1cZyrfxdjta854apHjEcp9+I73COPkXE
AFGN/aRSqz53A+7POCqD/CXi+Dj0SxGVsfa7EtE+DWuA5Cpg5Qq8u1lMRPs5pPqRYA1QBhAPW2sb
YyyDwv5ZF175jc0h/BqyFtt1OqVUP7ld3GX58iYWO0NqFMwbKbzg3iXOY5uHZrFFtKu27igWNEd9
ZXAyWGSssUmeUkjpe/pGObVnD4q8n8s3N9LNA3qZ+p6k8Cwp3NK8d2UwPQo1jbe0g6wfwuKm8/PB
e8ytcNnbwlpuXAw195Fc1g/uB5fJOGz8jZDusJ1yoRvu0Ko4t8jubfhv2XwNqmWEZGa9baOuefCi
1k0a5dgvncUol9u6vSFne7mYgeKWYcEjADpqMiMZVwO2hywJ6mlSlUhTjTcsKcUxQiN0z54BT1MZ
66b23DwJV9O+tE1eHfJUlrvO9NTWn8mHHcj3JJC8GyRaNav9NMZFbLhKza1Cega9xI/WUl/ttGma
ELZTvy1hut7UlnQg+430JrD1fTvVz34XFPsoHWdmHIYKuwC86YfafV4DhbLHywFCEZOxEMuMX5Gt
+h3H4BBHIxIJAhOwJ8yme7LSgaTLscmf1yEst8r2GSDDoIXbWBW4gb9Yl9Qwow4CNqoZ1nDdPhim
0T32yAsQMSEPE7odh11TyuA88L3EN9hlTPN6MO5kAQ18sDv2vwrtLN/uQNYJAcjZTS16Ze6mmbyU
8yIrsFNUQ2MBJV52amP2jb5AX4qXIq2Ui80iqu47b2nmOC2uK6DDF9IOGnDrgcXvav9gEQ370L/U
7erFY+AGm7x0x5ugyr37iumErFleYtI7llJxFLEwh73sNr0SzD8+grNtkMrq1Npd+8NaoaSdvFqv
yKa8xyrIpUAqskVF8V1DY/dTvQTWW6j18ECGEEdUyhJ77mXl7Qa//IYEz8pvKC1Pn2lTb/aIpdW7
XRvODwo6/D3ZGUjSjE5/n0Wd/pjs1v4OyWg/t2FhnPzC12bCwZdXcUjdIsM9sCzuB4LYX+koJRA0
zTiRgTpguW0Ys/OAjZ8g0G6CzVr8yPiAb5Wfqsyr7+lVorEt06o/jFEmCcAvEDTFKdFoh1xU0aWq
DXIh5kAVD41J7krsBhmWmT7oOO5Gunu7uJqa9OgSOsMImqmWob7Ihi07sPMc2vO0n4zFe8hLO7xA
PjAEdM4w3DZDYaMkZnCMcxHhvwfFLg891Nir3wn6TivH2q3g4n4cDd3MgdG242n1mpqhlo4LxM6D
TO3tCE5zM61hD3VfIWhDU7C3FdKOVAv7m2ugaePTbk7uWnp20o5pCcDoL/VXZg3qODdWej+1pftq
MKDce8oipL7g5ye1LMKjkiWHvNW2zgvS6qLaRd1aXFpSZfck83YyqVeK2qvSQMFXWknnZwaVs5Z7
bDqX455cwv65qyqSDMjfxaKTL8t9v7bGuWj8GXVFjirHW+VzMSNd2FQY1O+GtpkesqW2kQAFSiRZ
LWTSVlVvJ/CaiE4cW+SXzoiMo2lWw4u9aOO4zJxIMdWO3XtYDl8ZxDW2KxkBGi/ltp02/q1h2IlV
jhsiJx7SLGtJcDKRuciVdcJq1b4bDhmVOIIB2hAg76l5J3xkXe5sVg3gStHfdr1l36SDMvmLWnYf
80zIxOxmF3EdwA8n2Fc2tCDR0nLwxM79RbVd+yIzE8QIP+x6WuFX6yQwCmNrCUCscKgDK9aDu95P
tLGAreWjvWsmue57e+Jmd5mvmt5jsF0FvCmY8AtLXXoz+qO8YcHsd3aj2+cpMqzTXHW2BbDheI+g
ZvLktM6SjAKhQB8pFhrtXvc5eu4TS9U8FQ6QZN52wTPRVvjGGqMYLq10/LdeGv5+4D29ejTSHzTC
PXrbBmfjgPh+pmtuGGc5Ifk9e+j41mRqyveqX5ptHnWo7SqYp9jF0HEdMMIuRlcuvG1fDPYeUXA2
vw5D59+zYljNeSERxtmk67IKdAIpISITp869W/TyPjTbIUBh0YiZL7rsvynplT+AqypWeXJoUFco
/WqXRvg4VBmQsGqbH2vZNr+uucY7RpHhZapbvhNV5H4bFXGVsH+ywozoy8Ps1MGxy7Cc8lgI49zY
WXWvqmG4S11pHJVXIrAp3Pxeep1z2w1EU/TmaMeiMtt7UCaeLB3Zn0VY0stQ6YUhjzgISqQg0l+A
xZSIdZGpbdYIB9GwdLfsh/UuM4b8WHAq3Qhmnheejy/V+AwGoEv7tIz0k0GA7WVVI+DL7BrtY81R
k2+s1eFRIJejeQwpIbw1ASw3VsPAPMp+3IL9N1+QB90e+w4GKK+ylq0xGHx3VEcCKcqqqb6tGsD6
FOa8H0C/LG+qLjpvza3bRPYJNhCLnQ6Jfw5UI19yQZ8Ah12/x3nWbQp3EWrj6Sz77k2hXW3tguvB
wiAw+KBGstP9D/6uDitZq38Gk02dhTbMBz+a1ztNjOzOym17Eyz+cG4mk+XJDRT+XrPymNUwFzLN
9A9pKowHzEiXqIgufZnOT+hP661n+HqOeakejZZ8qciL8taXyiRTk6Vimoa48NApkrLohn1sj6Fx
xP8vDoayUsTQYfvUc/klsg/QLIVZ81EXofrgkJluSTlYz2aZOqhGw+62aNz1JbOdNtaB336IvLff
aRTzkwnq73tVSuvSpOqLIB3AWZmnuxZI5dZ2oc5is3Ooz+YvsSbDWI83lpvW92M5O5/LkB1WJ6QE
pOe1VkIOfZyNqjsCRM8P+CJdnVQKBDABx0NvnPdlfZuyYa3+XD2UnskJ5NbtTW0GLa72ptFbrrH2
h9H44wunEGAHK+qe1Yrpyl5vFiuUuA6RtueN8yUQq9BTUV+zKVbh9HXSz0txcLiLdv5alCJmWJGv
Bgk4P/0AINGWEHRzihCc9XY69+s6omJP+1jXqjnNPTE/QdnzmPhvjtsHB2K3nd2CMuuhmBAvx9SF
U+LtGGS9kcFS3w0K1sFGblMVnf8j881PEeb5ayTBvfoUYXRt6r1XA+OxckGti4hZSeVvUgz4TcNs
QUlrzFBOPn9sIO8FPGhl6KJL1twUXfiaRcCamViDZNbIQ8fhiE2O3o6pOU+VtQH2N55G1Ts3owCP
Y/2d4jy97u+DdU8YyfLWlNAoM4NXHIS87QCudCM6JM0NGtegn/xn0oCOLT79GCJ+ZRNdUWyXGzuo
X7K0f+mqNTyW7mIeGTJOizN/GKO+vvbqKhsuw/uqbO+mstmC2d460vxIm+Ym7Mx4tqvjbEVP5dw8
llOPrWcl0bp2qkMYpY/Z0AevlrNWSd6MtJ6ExhwbvX8smTz92Jxm842xs48HwwXu0U+T37Xx6Bnm
rjfmC8sGa30l9z5ZK0kV+PWPFbj5tJaLg2TY78cpLhkFvxOGGE5wylGQGHMh98r1ahryGHxbdNBi
Oc1kim+KSbVvE0fffs29loLQ0HkjYF0nWb6mCdTbFWpqpyfNV7pOBEL5AAY0AMxW6N5itZQXtYTR
BBSflrczUkjAjemqZfZgf8Ow/oDbZqeuFL4gpH0bIAqI99m9M9kt9/gS2kPE3jZg7LR/le3MmzBl
GhB5bAz7yTE4JVVePaLLcO9YSQF7+2hp9pafrncjZ+F+DuoTF9b4VlKQEysY+M0qNFA+m/kRgXL6
anY+MbxTBGGoXZelQZjALrFNVg3VxeG0s1TDJWWMqn3M5EhoPt7YDLFXL/iQJJzaVFv7MizX7exE
EZGZV1o2sbJJAy+bun/By70mhLGLm8VRyy3borttF1DRhlWZfql8Gt4jaMMvgdZsSJYu0x/m4smn
KnVmqCJrSJy1Xm6Aghtz43nSO9YrQjK+FnlzNg3D6hLtqVuu6umlMvBZICYfPn1jUGB8TBkRYUBa
fXWtnk9z6edvGArVzbwEyBmjpfCOERzzvjHd0UH17rNtjkXrMIKZGZZatDB1Mk4h9+1aVBV1DEwd
ACzLZD2DvY0vQzOWK4t17TtbRUz07TKTirLN9Gynpy7D8pkYq9vXhPFZDe5yONjnKhzLU7gG7jkI
JwHXL4yjsSAgdYPZeoIy7IATmnXPTJreoMgxsJS7WX1KEXoibHUsfU/mdslWtdjFVgg3fPXyYGli
uEjJN6bJ5Wu14iUeJQcx4uTm0aIN3IsnbbMi0GFwZmB0jwDXBglUqKv5KKTJgJabSx/talInt6C3
ElGQi3aginDm+gRfn8w2uKCXBqDy8qy869lLbwqPaNzUIAnBZ7u9CjC5YOkA8VOBWI7y5oe1IpiG
VqHWuXcwHLjJ6CDTVoFf3QSNVcAX6e6+bDkBId3GXWFUxsYncDLhxub9XSPK0Nk3kEfu+DimxNbS
wNQZ2/BqwGm8Qb6QIZYRmDmhhI5CvVt9L70zrZTAhfwxt+WH0xRvXueDSoR5SFGcOT7X1iox0Evr
ncwC+wGNpN4we40fKjfsvRalcds2aqwSYRI/1OLOfVh1Xjwvamgfx3D9bhegdlvgvhbwSXh4e0xr
qehgKkrYLsNv5JPFqPnUNMJ/6FwRbIKi7gLs+0H0A6djdSwXOUJ7u6RHL5xhRmcavyz+honplTmB
L/Oy4zhwjlnvmonIaiePK2fNYUUt/xwpmaM8QHjdDjWrS9tb31sDSwdErndrwhmc5Dg2d0vdhUeo
wmyXBc33PG2fK9qd6rhlXwRd5XeQeFIC3kne/+B4HF9hnrh9WG8x1fxSYl0vpZ3bBOwUP522UzcG
FvUtG/hyprm0vAc1Di8w5uZTHg7D4wKrc6b1AfgzRd09DzBjcW6K6NkxAkTLQ1BGnyz4rE8d228c
6dp/nO0GzGlde8TLdsliGYRLc8gnEV7NNN5PHn+EHq12X1XWZAeW/ByoyYh27KMHRNXrgXxBy41D
ST3kaKz5zokayLWqpZqyy6GDPN3naUwPLum3kU43AOX+ozleOcxrC+g+qIsgKQh6muKq84YssQYs
/nFlZd4REMt6qGncfhjKfLiblkqey4mMyWSM4PbJX7GO7PgwDFf5eIE991dtFvnbYHhLEfMJllAd
k3FNuatfVpCvN9A4oLOOwP+MlTImxbjbyglVUJUBq0B2BreFU+n7cjLGXduLNgm1N/xIO7fd9EU4
xqstmttxlemR+iYYSbvnlI0C/TR4a3PnYMHbdBoFKwn21kglJ9eng47P3dgMctNK4nHYRY9O7i6b
IqqcJ9mK5Wy0JElNbdi9UmvSIUlI0lY/EIw3o3cfIOZJ+GiRNG0JJXLxFmCPA1KL+MgYT9KbZgVl
GRZzHmLtBMVN5Y7VjT/qZUOxaomC4boyZ5qf6rjzqe9U8wa2iDKGpAKJwummifL+3graYs9mK17W
1dH3izeVybyY9TeLLY9Y4rV7T1UevvmF4X+5dX+dJ6SL17Kck3D2rE2TW9VL38qXCXPPzB5xHy6q
O5n1GNwN5mrwGXfu2Xb1vBuKobtZlMSuUqCZrkkaewDz571azkwANLCReQRXTl+D0pz3Qpgt4WYI
r/ZKuuqzbPBKwN9H6Vee5cHBcjqd0egwpA6bV/lsjhmUJfrD6QyLMR3II67RCYf9dGtn9pwlkgOj
j4uocL5wYg8bIP5zNJIwvOndLED5AFbT2lfe3BCLdxpGhkutJtiWidiZ2IfmulgWYgHXaLaj0aff
RT1fD1SzmL8kWp0HArjNcGNV5lUP35bdtlnMGPnjT10ze+TrchnNBUWLNZ74Pc6NAF/bprkmwkxg
+/1QaFb2KTJPgE/Xxo6k8CuwNG8t6OLzTANJuOlr6X15RQ6P7zHP3YGplXcjYq8t2TQdkYr9sasC
zNwZQw8MuevODWe+C1tvhKRW8TUx/llex18ynq4KUVB2cpUi1zFtggH/EhKka3MuOI6Kw5DmWTIZ
fSOPRWlzwGiosB2ClH7roi/YEvpi3yKyzrN46FHh/RMn9Z/zcXgd1w5eyyStiLyna1LZn33MRWFl
szQnf0/Ci5MI3JnbwlG/Nzr9S2Lu/5pS+7792Tzr/udPTbTDfwO59jU643/+oYf+B7X2tvofz5/V
+Pkl+78PdLj+oz/yHAhtIPjTNG0PXSupTTwIv+c5ROZvVD2Tac0K4xCnECDk/iPPwf3NdZ2QsgGf
/3JtR/13ubblIP+mQ4x0pZCGLooz/nh1/4U4B+cfYhXhCAjggaZhqybhKLw+P39ntCe8YV4c5pVd
OaaXASf+s2Cw/rR72Hbt8XXcmSkwyxC1NbQVLg8nGcHFbnur7h90JqvEL0IYQu2ahJkoaJo2blxv
+SYttdz4flvnmwYy6D4LgzRPTPj1oxVdDbCF1bxYECIfqe80T8p3wK0Bkq1Hrwce6yNL3LSyzg9B
liEx8XDKxDWmxiToO9y+Mgi+9xodmu0V67BpltEvt2mPKG/A1kFUXGY6b3mBFJZUebG8NyV7J7eu
b57zFI4ZEWNtPJb9oh9rq/a+rolL7gaU225j6O6U7oC+cLNYkCSq48FVWbklEEIenMpm3Up5H8GG
EsggOqADp+2uq23WJ6yN3bdeBuvtbFti1xHn8VFoEJ1EGxVEJOUqskw4TKM3XJHup6i95ZRWNTHI
YTN92MOCfqlVDkK6GhKP6Jp4UWH7ZTQVzDeh7oQ1CQTR+CCtGtFcnun7yiZNKu1n5wwpnpdb+ozM
09SOlFBrTJ2Rv1n98BfNGfqS2RQuxlpFzmZc1yWDbbXLMmGCqM8WapM7EnAfXLsqv6Sf4/Bh8WW7
wE4zAi3UKqsT6FXzJRtyOraDdpCfEt7d2dhjlB90M7fv5qLfZ8FaXLqNcahqAbLTouG6XhubtLS/
1S7BExtE3ijyPOMu9Yx+jEfwnF8pdoK9MJYy7krrRVj9nTK1eSbela7VPnI/yBUDIWKUx31TwG7q
TN0EBj2L8Vj12DInFJRXIsop2lOAT3dHoq4+F9o4g4LdZapauRZr14f0nxUfCogVwdjGEtdGtTym
nemfRUM6ThYW6rIGtfgB/gYHtEx1sfdavTKh5mH4tq6Ws8nRExC1vOCNkdiXqxxdm6PTFfl+SPgo
zSQE/2iFk6HXDM5kNni7viqfx6BgMwah/ts8zbZQkdbQ/AIzyEED7HGbKcP46aFSAnobPvumBLQb
9PtkL4+VdLzEFNywTFXDbY5dV5JYhPlu+PDnuoVHUc0GY/n3zgd2omoQhMWOjF2ggu3QVYj1CN8y
DmU1LEdivDIy41p1lRn0mykNDrOOHmnG4P8vreYiuuinsnjYYd3r7SD7h9ZDDCJbq0MwyHNqWFzM
2z6Q69OqBxzpNZlmIxCjYeDspcuZcbT4kJFpvvckTO0ye5rshKrgZi98tli3sh+leeUbwpLmJm0V
W3s2p3vtzvWuqv3XhUY9GMjZ+W6bHK3g28p5x7NEA69OeyRyyPbbpANNAk+HaUpq23roB49vk0CQ
5xmLs2GXh0UyaHXQTtWgt/XGBDhnTNbQsE9ZH+ZbgUMSRG9wE6exoyfyCiEbOmlt+8WNkgK9NIRe
pnYytSR3OSKNFKBPRa/2HFi3RtgSk94QA7UFwwuB7asuvcBPkXW3dkWY3ZlTqHbu4q17w+HyZUYN
ntx2bRjlglQ/zCgATwjEFDkNTvo8L8vkPsho1FvCKwqYjOI73N1IjckiThGWgoeqKv1nyXsqN1SE
zA+iIN91k1mLdYCal89o0tKLHlHOuEJHgH6acm03ECcwfrVBkZXtMAldLfiz8TSNWmAumGui4C0X
B82youJvlgZzGR4XwPfZupVzdW0VqmbkBwAJe2+aQa9b31PYROb0RFbJ/EA9H66PspfjT2+4fsPA
jj9BeLkzorlJf+GfbQVsUNi9kZqOm7f0W/+56QJl3VaBRgDzd3fx/yNg5285g6j9M9lcY5UIJ2H0
QZeGHckmFY5cpT9fbnbTFItXjN5uzKM77JkOIrJha2pxqgsQ+KxB2dCIQ8AfaVsECPdaMTT0tV4a
2b0RylFs0ISrfxKe8g9NkddXxXDoU4JJajJWrT+/KqckwSkH+dkNRu4klKK8edX0SugIkFXROcfR
Wi9kLfCtb344PIyo1aVCvGZcROHfWc6VVJDQJbIhBw4ifAN8iDpAhxenqifibodfNa70GGPo6frw
/JMP9a/RL9eXT0pqAIWI1Biy+c8v3+8D1Wapy8sfQPsiOl6Jsz5nk/wM5xFaqE0v6MEe2EJnpO/F
Hj+Ie/TKOXZoVYUY3mc0ah98eOL//IX9Q4DT9XURkGnTouF7ROT8+XW5hh9F2jM9Euxa9v62ea1y
wtPpZR4w3/tbR4+Hv/3Gf2nq/f/SwnhNWP+Ph+Lnz4bUs9vhx//6tz/FnNnXf/b7WOybv4WBx2gb
mdclNjD5Evw+FvtYFcnDiniyIkx2wE9/PxZb112G+FzXDJmrmVb/iDlziDnD3niN00IW5PK7/pW5
+K8hS+So8TMQwf4tbZHSmz8/TP3i6bSl8mtTLORpAGdEWzUbWC5kzlE9ez9q3+ueSVvQt5WFuAuj
iKr2YoEl9oLmJwAxxqJAB8sjOWnocL3aXbFfZfmtnqYGnsksSS2QHbMlUakDcR39rVNH7oMw7Oiz
QcQLKZ+uTwYLHDwEN8RZLXmNGkb7BY3AymBeUfmHVS/mFR+HDdZeN76uYfNYEM8sAIr5ls062/zr
z/x/usP9yb373zjH79rQ/B8/42fZsNsUf3q+KYf74/m2rOg38vFYqdj8LNywPMP/5/EOg9+C6/nP
f7VI8sW+++9Pt2f/ZrHxkUbJ5UvAFuvg7w837l0ONnAEtsXoWsob/CsPt02JHo/v/70YA347B7fD
FcQlBDph/iVDLNUGIREmioLcBVnNAleHZgLRiPuhM9G4ESZEU4az8duOgK/XmVTSeYOyMwfeV6Ft
tC+ljCbKbdG+hffc4uOSDP4yfbc7qw4+RUSW7QE3vOsTFaImK5bY39ddmal1PSlAz+GhKj3BXRsR
a6GoVYOK0VW6NxEEIsxecl2jfARTth4W4XCeC5ZUlczEJV0q5TlJ6XVTfVFKt9ODD61Q3xoEEz7h
EvDNY5BD0VylAOpR15X7KohjME444kr5hjDHqbNNOA/qQFOz55ZbYdS404aaKgsSfYDtirOV9d7B
97ExUlsWEe/B6OPPrKUEdmTPq4Kox42iUSH6rRHe2qWF9m2qnIGMlXEYMSChot+mpGWRBwN/3JDS
Xg/yZh4xSkLsXme5wzo5gX+DYRplTF/KWr/Xk7CDuyyPihzrhyfVIbNaW32JyGmzY26U2H+NYao+
MsBocNXCmO4R46H4Ry0dFC8rY+umNj34Qpux9IfvTmo/kESyt2pNFspa2u5lMjVFA2GdGRvTraoj
C5SHBy3zWoyA+SwwY5TpBL0nvDQzfhZYihfoTrdhaRcaHWtWqxU2ZEUpBrxYYODkoei7CF0o8Fum
h+sW5JiRc+uPUzkSbUUJnLltlbegc8NiOCAnLBaKi2OiCMae3CWQ5A3rjqcea8dv05OrEVpBCdvG
IZhLwhjJEnriSUYcJsBP9cUOZuF226WxjOG5rkOx7Af6fhBA+9PCquKFbSbvNOfu9WHRY8vOkDv0
QFhxBOadsZyFatJ3VVhb4q1zUP4kV/MQNmRs3+EhpG4gMg+pO4SkKGeEeB2nCLbC24WjwOM2Tpg/
duyAhJv7Ru0FmzFaIIBrHepbBujJ/WbxJDhvU2uKfDs2fT3Yu3EmKxEo3Cq8ZtuMwnZe3GkwxUkq
aIgN2QsmMTxjk9ZHEgSn/CGwagcWQ4gerkeOtcdm3WTW/OE6eYg9k8DW4VkPBEscliYc1TbyszTb
pKNLFfZk4ow+RGkhgPhn3Jjb2bMLFWuzKYoDyirEDeNcjpkgtrw3rPc+HBrM4lclVwcBEdIPNCPz
QVmU2QR9oZfs17neEuQFkbGxfciiEzfZBEGoEbVVOaOoO/dIR5u2XOHAERS4zsal/RqnUC6xWbxF
o4l2O54nUSw/g5xUl+86cKeeM0J6wrTYH0SZeag7RnCnopSt94qZneKMxFiiUGDaFH4anHPqIoyQ
RLmUvLS2diutT2iehJSnwYB755assOY9o7gI5z3a9d75QKE19wcnUjqkUVM5/iWtLYw5HQ43UIU6
GquXsQ1Q/kSNo4ots2yu0c/q9IkiggyfiY0s+VCE5tqTm4Hb6CYihLFJctYMcUKCEUQPqBoVn30J
apPNKmTdWFxc5tB6dTK0JXupalbRbSg4dC+1QXRfrJqr/Q7jjjfHCzI3590PJRJ7EsP7bo9M1wze
p4hkvo0YTaTOYN/LOwTEUOyRKprdpZPLEuARdPDNIed132s5VhuczPPRFXnU36CDG3BuqfLMoCLW
2wlDAeEv3US6Kf5fb+8j4tas5BZq2jiyivFpLUb53mXZeocnpImtqItuPDiVexVJLP7FKtBE1zjV
k1zNAG5NMWOWsQDc8pa6ihUnxDesefqbIOjmyBzjRBiF+sA5TJMffpm1WPpY8m9jcwnLjUt/38mf
rPEYtiw2odWm9916zZJW9Zi9hkuACVIhhTyk0Clbqs7F42RN9U+BJPk9tQqH5AQPcIG1Ss7ecVj7
OdsiKA6de9XZxEe7+UwgDNu1GSb1QBqQW+byuzCE+S7mFHcbuF92tgsUGM+2Mfxv7s5kN3IlzdKv
0ug9ExyMRnLr8yi5y12hYUMoFBGcZ9KM5NPX51HVyKxGoYDa1i4vUvfC5SLN/uGc7xRnaUUdfRXB
MPsJ/RzLplyY0znsBuai2G+U3+993cXlIatDQ56RJg/Ic/tkuFVE9ub7Sncm/ynXeZmcJgbYqaf1
EGftuH5ETYGCqQo7XZtGLi/mnN/JIecrmQzvDiDD8hdZiFBn6ccROmPUpK5exq3RIZcyWgTkTZL2
b1OjM0xyqh3W/A7mMgxy9ohRJOozHKvpoyinZg+jAru76XMuRJSqRWTFLyO24kNO5typqWzOH4HA
sRFlG96EUMZximbeSGnwhURum2gMISrfa3iO3bYzUlw3WenOR3NyjA8IhO1pGERwCa1BHoBE+Get
4+kAywhFVJenzyjGxbvfe2GxKODfHOEnzfwGXfeKpHdkkTQZZ3824qWtXfsoRX/rRGvzkNmZIpjK
t0hk73yGolxi62RoTZ5lEg+0XSS/pFHvkhTPOuDF7Ep3mt4ynZq7qk4hjzhGwEnQppjyzNB/j4Yx
/7CnRq5NX/DsdFVyCBmqfphz52C7mPUjMmo6hlrhDTJ0vhfILJboD5OD7wHJAAWEjRjy0cM+DDpz
NSWEu/qJ8l4gUjJCamSjVpiWJNPywcTiM3BuoApNv0Tqi3ohqge4qGiNAKczjIswN4ObWc3pszky
J21Gxz/iNGt2AwEz24L0U/hgZLyF5L1tyKIMnqTGx2kOtgVVMeEwCOzmFtIXaYbVWfBuY3th5xxZ
T54NOrRBHwhUg4k3e7PgKWxi/yuS0+8szzGPh2AaSOET28FKhmPN/GxHqkVwbc0gewkTgK4zWJl8
AZ/IeVZOVTw0ZfGqLvMLqjO4C5Saq8kKE9CuTMVqS5WHoWQorrK4PHIYGysnwsumKqT40/Rwbobx
dEwh3DApQhpwDCBx7kZPeXfE0OiYzE6eRlF4VyMNizc7C8sDovOQ47Jd8jVlF1FabCULd97ISog3
vAToWtgtR8tuIP4ZcPCd6cfTNArIbens5KsKksCZmYS564d5m1o1EZ6N+HB79R2Hk7mNpBMyNUjT
XYcdf9GQr8cKM/ruVZ/efXaTuKZktEuLNOe8BYLZ1Q4vGVM7QKgmaBrMpSAbLtOskz0yp5g5Tvrk
OUW/a1hArGY/rLedp6uTGEpoUg1TmYXVNFFy4Zlwqo2bOEG+9UJLOpeKVe2TGMLoN5m16aeDAujF
K7wGgTshYgqvzAmdZg1RlduCFbJBYizq8bj4Vc5W+6OBzr1lmRvw5ZuXcuBF3qZjd/PtxFiWnDSr
vgTk6M+4MkO4bVmRl6ti1t6yKIPi05kdLVeVEQ4I/3qRXiI/xK099qK/1tSEJyeU7rGah2nDZR1t
0nZu12QPtNDz4lj5yzpugyMJTfO+DJDD6FK+Uveml75LTG6vIY93DgY4VkWNmI5FPdhru1fVWUwz
+x+oodnSMSR1eNgo56nvx3ChxiTEog90MtLxHwNt6nYGzh3xj5N769OOpZCrDONrEKZ1ZIE8sAJm
oQ+xpMYJ4oN18GRWfQO7h2Lom8Uyb9rmlcfaR5mJ4P+vS6CcrGBV9DGyP+BiCz169lMn0249j8gn
+jGqzkiTJVvsANBJKqLfNkv3RZIFKYI0GwM+xs9+G4MTZC6KBUW6xchCK+f/jYd4g4DfP3Z44d/w
LWsq7CDcYFkozyyKdu1oi5UH8m5vxEa4CaIJY3LngIQ0Ga+uul4jI8lpLBYGs6/PSDXhRtvZcJwE
Z8yolP3BEk7tza7k7pBlsYqwo/yBbfCUIZME3Dm156LMocZ47XS0xVBsfAZ0R2tuGLdbQE7cId2J
PPP2RTD77zLuXsu48Tc+4XpgE3KgKrMPFbcxylNF6cX6oGQ3iAyRqMu2XDITF7d49uNtIDt1s0Tz
PrDcQihCZT90bboxioEDZywRW5QtCnv20Qt6rfYlitJ85zZxuyy7jGaBELanpinIEU51OK3awK2W
GlbgnhWrubYjJEddzSK/D4vxfdD9ZxPE+dFlOHogkkLykpcf/QjAsS5mc4s8BX+17+hZr2AymKwB
5nqTSoXLbSysY5wkL72yWNnUVSghU/AQ26l9yxhW38sE02ZUi+yd4/ez9NyG0Gb03kJS22DzxDPc
6iXSNAejTYfuOCMUhepwjSWwepmqGpBiznfdQkjZjCjSLlYA+3FQZXEWOHRXFAMta5/6JjwXuKQj
poPbk+5lto/+txDiz8Nou5itMd5MmKmW5lQ+qOedhQiVaxxE87uiHl44PgfYImrc9FjmubHrU2fe
TSx31x22EFoOm9FwxhL3ifkTqjILVejGn93hYOWM+RftXMPwnRhNoJDCm8vm68v0xvrs1zrbl53U
a8B0zY0un4EUZcbjsdYFrRG7yjGerk5aR2g0fXyXlSO2sxEExx5YHj/sMGdHn5suc6S7nREHX8Gg
6yuhoxQBQtMiY8SuUO27xkdvFDDXc0SeLP/iGwuSbDkW+XAT3fSNwDHSC7vOFKOEBvlnBXd25Ub6
YZNszew5x6N15YfGFxhR3o7DNd3PcVG+0uyqD8JgTSTvjYsXqnbWpREVz5gT0sNUUYTkA3tJTodi
i+Z0gORdVkfgVW+CvuAtqJL4Exk+fpXR8ta8mt5SccU8+N/5AcQgZOJquFdWf7XaDDkQOvRjYI7N
VybVfOCaGXaWWYuPZIAClkNohD9UAS/kZXmrFZj3RdBS1cEzJh2rNX6wfrLWidvlZ4QyWBPpo79k
TEHgT2x6cqM5I2RU22qS0VHOIxQnk0a79OPs4HhwTabCvRZjKjZj0EPLKQgvjkL8YKyW5Tsdynge
lUU2idM57bbnHD48AhDOfdzeZxSpy9m1OTujDg7DyDo96OPjKA1xYu8W7YcMm4euBn8V5uGwqllb
rYLSemI/F65xR77WTtms+zLCcmUzTkja/pkDW/+Gz4IN0orYACbAXvcOqceoh4BFCOFae2/sLyIf
rC1rc/UjiZNibdWPSwVXwyoNcXCiqUEPVJTw4AN5TZ3eQqqNVNx+ePHitvOXgL0KaFd2sK6z0DoH
Ft75StPXG6Y5XFrPazJAum7ygMlAWo6tVjaLPkIk5A95vp0C5wlp7uOVhaMvLfOrATixYyU8LZBL
4zpJldylYMZ2M4KlVQ6/ZzfEAMa4z4cj6/DpOgdecg39rD02oE+3o+W0FBqxe+CXLw9FV/ts8uuG
wtO+uyz714E5HBIr88BamMMd72m+9HViYEvpihcTQdvKz1APugjHPnU2we2qcywiZWgcDWF33sI3
ZbJr/CjCUhOqbevVv9oZzx+8/QmnJqs2m3b3d8aKbMUSMwsXj8yFQ160uifjQoGj82AhM7QMNiPv
4lHMnabaHMS77c81esnGCzY+k0YG4rLbTqlsLm1bp2RTgndflF7GGprTEp9+lOXAVU35E0Seu8xH
w12XLi5jVp1qJQGwMMWeWnUwKaKXPd7lFax7sEwxCOrc7Ia3Im1rlOxaXjqQ9tvcKtut6bkh+Bk7
XBsAsb5Sh/DUcAZUgQ7EpJbHAQ3I2QIFEs6rv1lTje+QhmYOcYxgoqdhdEsQ+YmpjkJLc8s0y1rO
w2wctJWeawg567KX4TPZ25qAgqSsMRfm829XPgyZScj3281Yz5oh+mCWQgronKp1bjGxg54SFJdk
JCtkMWAIXqddi9/Vcb/auLZOviYmoRkRmKCcd6CzBLy3SdqU7+BGp7NZD9nObk1MvWnTX9yxTM7T
VPKmjuCKZ/awGwF5lrrZVZ+TiGHEWpUH+KT3p+fRm+03wEh6U9pxdRcJbSK+qbw9514wLEP2EM/N
5ExbLhB7YWGTgX7r2KjtC9gUDS63jxKTw0uX+r9Cz55PxTjrvR0zllnUvj0gS41gBqAxXtt+4i4e
7f0Z9gAE4CAg9xV+3BoTIiYggoOacgEnGAMv9o8rM1PmYLbUVzcF/RazRV4wdXa3Zi8wKMUlBPi0
MOdVjfAHpUNkXnU790cwxf5LPMzjKcAPiIvCGRe68bidA4W2wIgyb4PQhFiyVGOBpm/fjDWmskJW
ITL4VH4CpO5XXerh1cvmbEn8AkJZJm0t8eqlldGfAndgOj8Qf9frVyvJuD0ixzHsRegP4aoF+3eV
Bq260cczcJPgMebMCB7kTnIM/1dlcP49ZrvMJhjoyD2QABEjoGDqOg14jQiNwiijXMvFZ83VxRh+
bHad/0Dc8/rmaz8FQWNHtLWQr/p9lLKQn6a4XdvFALxj8lT3UxY47SlDB+vLIIv2LqcMDhs3jX6N
O9pZYVf+Fgt/fmwsk8qPkJcU29lIFd1Ihj/h+JCEF/CTllEzfekox+ypqTftSVBRGv548wcT8YmY
89/wwtQvM7EEH8OzPiM0M4+3Rl2FrIOT4iW2aNxba+vL2P0RVXTq4LScZ7Px1HlMx2gvJWDnxSAY
GFtmZxBOMDtbICTtJupki5Ghu/p5hcONp5M+1WUdLKGLyND+LGSYLOuEokPBFHnr1DguEty2S6jJ
6Kaa+ZQJk/4EjiBjRvxVaap3lLa//WQ4QYGsl0yNvv12eEr4g+eL2WutywytF30BUhU7I5U2TjMT
zcYM4y8N7UMGfn4jeR4X1AXDAn63XMIRZ7Tg/xAjB/r4ELKgZbsKnJ0AlbkocuNq12CSKF7v0C2R
nI0/o8jAJulQOc2z+wEy6lcUZxnDCt+iAiFMxxZ2QQjBgx4j+MYpI5qFYJiJdMXp4aIFcKyCyif+
J8zsszbSaGNUkJsDmdFXET76p8+t/G1Oofq6HJr4i9QqHhjqqAJ+ngHwm7a/JL5jMbnW19RwXNCY
u1uO7RuWTCQtsk1XDNPOc99QB5pgUvZjl10ThUcbOKvPk4w+p8Qo2sTAXFr2q4+BOYnkLZOOFqDH
pdVxfYpcNzyjqJUPWcoLM/RX7Jwk3hnGqzu5Lpy25uxqkqZ5n8BFJaN/MVIfYIQJRUJzLhT4/rfj
oM6Z1+XfveBAHDwoO17KRMGNStqgcEj2dURHamNIWIgR6l0/5sWLn2b+p2WND511QOVWgZEfs7H7
dJSdI3uybVptNyJuoCtvDmak4zxl3d5sG70RNHu7cK4MRiiTjbtDBxcZWUjDPSSNZB95z6UbaGB4
qnsx3cFYhHWqXzBlRxuM3hZs6Kj/EaaIZGiF8jedPQ5ZAZhnCamF6RrKf2cZJhEkHiIU23Vj293O
nIBEjXWotxhLJoDtEY7FJBafvsWAtUJWvoLsx7DBKo2fHSOBq8TSv9IFD/AQMEarkOpcIlHMiNGn
9OyHrr5HVkD0Larjpy50EqZoEwZQY27+nufxLmqCB8gyHtZFX7e7lPb4ziKq2tYM7A4PTfyuhx+K
c9fFxWQxDA6r7KRlFyFIYyItqhnvlFkA18xxTw+KYrLk1/o9+94fljeo2PIQ4zebppgBbRSsR8NI
X8YKLplOB7kxEh2+FlPJpBZsAn+DGLy8Nbf67tmEW8NsdYNjR/4BvYTiTVCTNS47PBIrcB/uWeUu
6vAu1AP2fFxzq2y0CDTqlITAmtaS2s7Absqy5swSjKELUrunPHPtaA3dVMKd6j683qmuXCQRyhqf
UA2fW2UtRqZIphoZc3eDdzEdn8NBwqxbhBES0rKsz2XbMYszhydhZ7fQrcKLC7jkyEACS0tQ9cUu
y6rkiblujNJwSO59PfUI+jxkmdJIsrXjN2rtDUzXF7h97onqbwPCzucKY/YTvwj1Ee5Yau18VJhp
XKabBUYObv2p2qpkEDhR8HWounZ3GYnlq4g91dlXRXkJel982bHBxJORx/iSChIAVI/X2yu12hkD
Vna2LgUV4EDafBbEP41p+CqzJkNe4MTtDwZTKSGcjoyf0Q+olWt3+HZqrsJFAGZqkVXYXbKZ6CL6
pmAFMMRZtTbirpzhLyYUnV5b6I7ZIqIS2vkNur3a0t8NqOKnST0Ehnn7Htg0IwvTbQgxG7qfMMP1
nvZuYhhJkQQg+Ir66pLXbnW2Xar9OfPUhUcdVxvN6jSubdyvGoOVegxv2rZok/UMQy5YMdCwHxEe
TljXV5bKxUvaRNT/QSacO429FCcyM+TblHohsJgmUiVGbK5NDB/JCHDatokt+AYCwkTFsDU7GLRz
HlHPHpKh97IZwFr0UyvAryZ5TYMlWqtbuzAjvi3SHFnS9naoLoK0sRorq/3SohxpV+AEdLQZyfjC
/47hoFgGcFXNBasMnaIJJcQq0rbz0pHvUG06o69eK2SLMHAHzNy4LcA/JiDkq1FGB4M1WLRPmjLp
l/HYyWkFrcT/HATu9gW7df65HDQPzAPZ8/hDvw2oaHELG/6B6dhw5chkvmD5tlwYhd2MsBLymwHs
6ttzgyt5W97PieXQ2o61tWxL/9LyIC2sEv32qmPX8ZIU0tG8BOF0siqYI6hMSaIwbLvsNnPIsqPO
WzGc3Dysflel0PiXXN56Rcem91i/3GuLreI9gZNl7oe0Tq8pDSyU3VFXMARyvG9rEoHUk9Aqng8m
A6bgjnuwZaoTczZ8OcLA36oJn4XVE5QzgJ2UtQLnL+1rPuKt3QxM0GKubpER0RX3pK02aTHcvGZ2
5Sb1hKleY+Ssxh7+QhR/94ZAPYwglejRCotXmZBNaatIpDsp+F5nx1bPaoqSbRZSmu0s1ZUfE5fX
RpLdRBfdu/nWrUo8ZKUeyJ7IkkQxOTXUPZGGu+ELs4/47luUwZqZX27/EpoD/XEkum2gN/R9Dakw
jfvk0irsx14PPyl5s+XsgHH12Y6shMb6Z3M30HRn7aZju7etZm0CmRTzmWgMsWxtAahGOdOfgIvg
VtgBfA5kBfLVdz1xJfNLfJtyFvdZa//NJLpzTeKuh2+TKI5lWIr4NNiyONTsq78rpMxgp0vFyTU4
mkACVrWs3t0Co1benGBk+0y9Gia/BLswAvKUdn5hny/wcrKcynT3JtTAYeo0B7dqCrizRdfc+7EG
w5bX4x+mnuaq6x7llbbtj6oav6K6QxsF1J6wOLffx5mvLsRbMedJIqpdTmgshjHFpp32jISxgB/M
UPlbxL0F0xSq3oKnaOm3qrpO098UA1mdG/yJycIYJ/JKEVmspIVsAQv1eE54K/fQPt7yMbY/G2lb
P1PJ85MZwOtGNcmnoBXBDltlt2jKUK6UmMIdUPcMaoya9+xmbpTd6Ken3IPEXOOWz5LZPwsjYIuF
gc4/Iub1dzz93o2wUPMVMGF29atBvlWIkUHnlk61GowaVEWk0DDg8/Pho3jmE6oZojfY0b75mLXv
URuPZ5M8tBWyhwris/PKiWTf+6aMD0PBfhb4BT2rnTWAbyuHAKogDWyWMj3G+sd4GgNH9ZoFw8HU
nncz8sFdTmp+QdL+a5wiDd85YegAh6Q9IFQeaNHcgPViYgEGnnBlM6JY8u6WqEIYxOEwRsVtmceO
segq8z1/15ky3mc5dAHytRq5gQo6LcGyVj8yMMPEzFbfIMs5Mjgco4WvpP2S9BZAScGoZvIckppG
BfCJ0ubx0mX5U1MhBpCQqvYmcShYPxyK/Ug7kv1LHJ9bq7HXDJZ+tk4EBQp5jLXM/XZcRvhL95Cd
WOsUbrfj9bJ3rKpdxMwU8TkP4vMA0/hl8sMA3kp3jYR0rhkMoB94uB8U+9GCb0dQ2a9Ajfa5r5vq
59jMzk1zBCwMJ7DuCn79H3QK458mqLxdYaT2Y8X3Ihz8erUZjifD5jULIvslsq1L6g3uaxKEa24F
k/LPyfdZGPyMKpxfvt3Ux4TPkGxLIqSeWUU1K8NFf+IYGOpJRbRf0nRqLyPhK1MWA911GLrldlDu
iLS5E45abZTTkdyLcl1jxqS4CBFMR/7M0lfUMjwG44jXtBGVs3lMYRf4XNtjwv25a+3SX8bK69gG
j+wCxlEjfBBEkWRg9I6Act8hQ8QWztOU+JIKnoYpMvfOozFxb4ssWPhS7rKIE6NRDR9Jzd5pQD/G
0M+1Nz6eyzXqF6jE5gyOVBUOSNUmyKK1TVd+DkTgXJoi3fo9FoPJMfUXT72xIluxv6UVBPY+QHES
a/5dPw71zq0oP6yhF18jO4OddDrqKzVahI+yMr9FRhbfWBXpu8uMfp+QL/PS9ooKockALSG6xAyq
ktJ+q1gl4HMI3s0ulAds+ALOGERRI4vi30w/mMfGhZFZSy6hkuUKgJ34VyUKcitDWO/lyVdANfqs
3WOSTL3TzJfxPD6MiCdUOHIDznQi1DpR0DyyBHY5e9YVTxnrKqJpbjwt4UffVxgLcWk4z+0gH5QZ
gXVcGk4s6XzyYRfMtre3iIcDsCfkzpAzieVO2p+kTIbkR9FP8cGcoSTj2cQaU8O36QLbPTt9356x
gLjhtmXdgoe2MUvrkAGxwzCArCdqFmn2gD6zME3FStmmMR7mBuXGhg1JuZMSh1JupyYOEAN65aaf
pZOQosE0m4QhqBR62+PQ6v8U/iDlIrRQNy0wHjfpVarIhiTfNe7dq1DlrUQ8k6iwUDQ15g+h/dC/
Wh5WhpMhuRR3MctdlcCJNzN+UbsP4FOSj+oad+0kLrSwDNXRURROqFbEidv+uiWvsP/ZT7YwntGS
5dGVVa7W674Rov/Gk6GIQEP7ZhTvs9EQ0LCw/ACeEu4yJ4XdogCRefFXUJtWRqacNsI1S1/2sHk2
71wq2MPgYv+Cl8VYQ6iGyCGjm59KiJjQ4PDxJgyXb8xjMF1YSAuPeVtOTybv/C72uzbeT2ERNKve
Qj0zBjVpZk3hbcLBzVYqMYPVQD7urbftXSnhUFChYAvOTimr8j/MktpPD3Dwl2u4ucfwDPz2qkyn
8TcTiunXXGvr0JuB/FKW03sHXVR1fqkmmq1NaahUHMaq4ZmbOtfGsxYbSyL+zLWHMoqVTdgj5sS/
Y24LV09/ZEy7NAoRclwTSwpfQiTwEBHR5BTJdoNYEWc0iirDr5Lf1cz6aQ+mEHlKxv32B2MrAHmq
kV0gen6WgJMw38IsflzswYjwCx6LHYxb36Pn20iCQslyAcAIvINeNox3bl626lmAxShXeacS0kBH
Zr1kywGvzN23pO1mEaJOcOvsF0rQmBEbW1DcOW+GoUsBC6lEy9k+Uy+mVIlubpMh34+B3a9FMxnZ
zx5EzrCjl4QKufH9fngRdg03E7Gh6eYTlB+wuM0iJlC24GuKoa1M0Zi/ea3d+au+fthUPC/UTwy4
NVAxryzq6YWEtH4pw+iTtYL6KKvZS1caWjLhTAEzpWlleSFr53U1iSJ646jMs7euoxUjK6bLd8E4
tcWqp4kEi6sCEAA0+R5EfjMHTkYH4jhRv1Y+JCkc9nmb3VEUOcCZ0jpUxr/bTf5HJoX/ndbc/16h
vUQy+fV/Xshb/1dn7j8l2o+kdVcK4pAkQ2vok//UaCOZ+Ad5QWijHelZf4XY/8+Xa/2Df8FzTCTV
XuD5Lurt/9Bou//AxengQMCSy4+I/5H/4K+/4J8CbdeVnu0i9MYXjDeCQfH/J9A2ipnZ7BRkG11h
TmC/gxuMJopsl75AbBcUU7VqYka6LclRazQRMQRtAci3SJG0tRDk/+8/1e3/lZUKwfq/KMZd18Mk
7AkipYh3sk3hI07/V5/wTLstWI17a6L/rHvc+fByJflwMbNNZCYq2YI/D04ViNNlM5nhW2l75rVM
2vn+338S+TB5/KePgo/HxxftuD6ni4+O+D9/FLAAOYshuoQ+cAdUCUgB3FFV+3KKrKNtBb8IBRxR
s6P/W/qsq7fjWHVHnzJoPajQPAF1tC5uCG5qmh3nndgLd9u0WA5nckmmAVnDEPc91o+CtLzeA+FL
M470ezZfGrf/Dm0mRVRKw0lkqX8OW5AeVTeZh8D1+mXnOIW/AKnZXroBd50XV+WTXXguMOAa45ZV
42/NA2n/cUYht0U2hMccJfxZ8EwsqyE/Vrrvtkh3kVQimdhqRzC4QG/I+OWTD+LsDHCqv1Q/l8ux
M6DwI7FFsxK9oOU+jkEkfuS9bDaJU4xfmSXizRg/wcwhytN0vj0j+5Cp+cRA9xXjn7dpfEp/m50T
/KMcmmPdLoGWxGTvYi71Rr7gAA/oqaVIpyVoprXu2u48N+6M9RCAYBa7KEV0mZFVWXb7LgNrxAXj
7APEB4sE1bHDOg0EupU5zyiCxLffUw249QhWeEq/kYCR7jj5hvkcDoZG0pkafH9OGFMrmNPvco6i
hS5MDAKUi/ayZyc+LL2Y4fRXrpskP/DonpBCJOEOzzgMspnqqdp1iggBQ/2oXfNdevz5aqajiyLu
GI7IgvkYqbpd/Adw9mfVAEXIcky6Qdqbu6iHba/qqj2maNF20wCDmGzmbzrvdIWX/gGf1ft6Grns
kCifS0Hy0eCipVITGxrX1UczDeJXO/GzZSYoldMZ4Y0iTyGunJ8pup+OueY+xke+YtGCgs+x8zt+
TJRIcXNCawMts55+peSerWtN0TpCi9iSEGjiXI1/Ezm9Y173nnWzxTo67Hd1nWk4L2m/g8t0A/gA
GCtvdp5hIsDB273E+fvsgBnCZeH7zR5btYletH7B6WrrBduqpVO15qXOaa03A53TJnKkuCAlnxCR
DMHrA0mwDxqsDnP9MPo3XYhwMjGt50pm4yVx+hKfMED1o9V28kKGtDqVvW4fT3KrQW55mYvA1q5h
Rg/UudkyAMB/rDhNVqDP9WMGG+ULe5i+EtPMrkYjt4Qq8AzOmTC8cxdVDvENHlKXowxUDSdSScgs
jKwMDFGgKO2ZZmoi92sEy+GjQUb9fDUrd5x3bdVO1cZzRz6O0DU6mcHPnnXIzA5gMN4D7InFHbgV
HuFH5nwPjpSOGyhZNuuOqQzR9Jh064MjtPsypQjyI/DNGxt7Arc59PmlqGxo4IH1xYGXXVo3fvQR
xYPegv+N5AUc/5+FCI3fkO6Ha8Dm7W480hXJtnoELYZkLpI9D+SOHn9DD+otIHwqVrl1fKbObBfN
yMyDEoVS1jerPfHs8cp7JDw6+hH26BKQDcIund+mghcLUl33OiUS72+gdrbV6R18U+9PRr00rkxL
dx+4R5sbLmYgPa0q5FH/DZ9k6qefglSh2MRrh1JCEIzC6pzJ2SO7cqRvXroTD1rLiMakORyzl5In
jDONx/VSPFIwY9xpbOH+hmMOj5xM00XF82MOkH3fU8ciSpMW/JGr6ccQZtguNKj8ULsSvpkIcjiD
v5GcaU8652OTmnM+1e65LombKBjzyB9eZQKC9sqTPYXiOUvC8uK7mlTbFvYfqxlhvU+QcRi4CM2k
sx2+wRKCN8MivE+d8rHrYQsprB4BTR1AW2umVK/S0dXrdOisJcBwgTYFlABAQuZPKOWqTROE4wG0
DtYXpC8Wm5WK/VFD1ARaPTDhGHbbcbzAC/9E4RiUwJr9mXOiDE8AhvNX31fsOUH+2M6yrNL0e/Lc
W0L/5i1m7Y+X0m1HwkPN8eL1cXAqqzqmqS+p4dcdO5I7qBfrbiT8UODnLlpsQrgaxYFhRmkPTTAb
QIlD+XHNoLhFU5HfbGlceN/1Pub7f1CZJ2CMxL0j6fYwPHcGQRKcuXgV8pz0k6Hgj1hGX26Fr4Cm
kAdczcWLlESVOixdEOwCvD8FqbOvmfAmsGJVfW/nxvmYbItsi2IMrP6WGOTN9IRAQg1VwC6HppfA
uCrGvAunRZjuxUK+1ZxDCL+Rhp4VX/HSiB5MWRR23b3B+6UQWiThC/8LxGobF9gLsuCkwURdnZLl
tFea9rAMdCuvJSY0IJ+9gWB9bNgzRk09P5eywYighLO1aLhzojCc/IWoa3QMdfbKLNiNdu5UcQyo
sb/Dz0Z0/KBqppzMU4LUPJtVsQ5yiwA9U+lKLQ09DPepTbNLhOr1WqqKlmh26LVkjnDCqo0fyBLz
JQqGLWJIMg9hbR4s1hNEc2fNBxoaZBNh5XwQwq6X5pAGuyqEzxchlb4z7Wg+ogeCIi7MmjzCXD2l
kAc2MhLDlmM54DvlvYNhJDeQRDmDbY/t51Lw2RfE3J+J43Y4tZL0vZWIt0F0xCvIP+0aKX94nBE7
3Ew7y9OlHPCfL+rccPZxNThYElLUvkHsdUQTIVH/CDpSnkLd3M0yxcAvHsOl0WNgWA7+F4R9rjoD
iP9FZRSpq1B0zWY0k3xH0kH0Kq1SMc8obXl1CGjQizmfireUESMb5bxwD25skJUTOiGZRl7F3Y98
ErxfN/M2+SpuD26XlP0KYVr3C9ktu8SelTMxFRsiH8NLOwt/o2u3W1qWU14DM6+ZnXr2L7Dehrn6
+w7ac87DgsYko+V1ydxDyLFLua6OaTikKwin5s7Om3zpNNbImkXlh/HfSDuPHcmVNEu/ymD2bJA0
ysX0wrVHhEd4aLEhQiVJozIqo5FPP5/fRqPr1gxQ05haXKCuyIx0J81+cc53kOS9/3VApDmyAhnH
yftSTlCyhzi5BXlRCSo4mzctKeochrXFvJ4nq2FfYsDISe3Z6RWOvtE72U3pPnVDFW3oed2ncqTv
hu/uKRNvYjSJw2PSlsMPwimOgiCYOGaiwRBqNfb5c6YQWFGJZKF30Cihj0qkMHSqqOOBN0Ni9n2V
UNUFjCvOf13LrYu3kLFTG/8h0D6+QU/Q/xAlE48MGVPPeSokO12SVBqiwlAZOs1GhA7DobgdgPXD
2JAwNtN0PncYozYKJha7PCyB8MOSc1YF7EnGS3Hvi0G9i2bpT2SdQ4TxWtgTf/1NKg0eSOkL/hok
Sgjelkm9E0bfaZJO/QipAltzmAXezPlG2AGCCqOC78yvij+sQ7yjKWv+M3Z73hFrItYdsBPmbFuB
esfcp976yeL5jENJdg52Lf5RoNX7vGj7DEUv3SvT8pvnwCHXw9jGBKBJ7qHHSlfTZfK3sFGyOZjS
eeTvRt6YnmNJztlfHz+S4vjO89v/aFX+W6330/9HxPHlN/puFJmlaTb0//4XLSv9bS4Uqr/9H5Rp
+TDfj7/d/PBLgNTwn873y7/5//oP/8fvX7/K06x+/9f//G7YWFx+NcaYf8shpu39h3bt/+Bh3bK+
/E3/1nH/9V/8h+tfOP8GtgrPv3AATf0jC8v7N2zPNIT01bGNbsr/LxRWSMvtCjdyosAWdMIXw/R/
ttzhv+HTp62K3P9gCDj/HVv0P/XcoJQCj0UEq2eafmZZmKz/1uLmcpjVoBzEejO6zRXAluDDd5rg
vpvt4CwwSCK9Q0EF1rxkdYV0tLfuIjTa57mkM1pVbVmFq3/4+P5vffeFz/ZfgwBaXRHYSN5AggoR
sR77J6oFqGp+485KsA7W1ksaskjapEQl88KbEsdSnIiwXKN6xNglTWPuke4hjBvtvvn5Fz/KpcX/
5x8l5mvjq3OEj3Lp759PPFupp2tcZIY4xGVDejChJIm3pM4qHRvxjExOfHmQqscNFXf17ekU5nPC
JNhmf901IxqqvsZW5ZoGjjrIILAJ2CTtzb/4Qf8+q+AzY1TBd2kjCgWzwqPz9x80cprO6SK/hS8I
Snvn1I1+GQcU2Sw15/xrrDgUNsybq3499ljnACzk3icnHMz/IXG7f/HBuXxE//zRoUJlUyMEvns/
YgP/95+IAnyBghMD0SJ4Tm6r2kqaDRIi+RJVZiQGZPaRYSe+PVxSTUUa7WVMCb9ywULmxBExZt8B
Mq7/IMcAexQCnpAbmjcHhGrW+/oqVRY5I+zcMav53uKIbeS57c5Bq/mQsVW+bjHjYc32QUBZPfAJ
ejFNIgw9bTqtvbHvoYT1tf+me7ormFkDYZetqhPShcMk8LI3y8rLx8DDmkX8SevYpEWaubjt5kyY
o++wP9g1cZd+IrVB1BObJMgOpQ0xEtoZpc/BpH7lIj0ivWjlsYFOHkGi+syWfSSDMSKNkOk/tTQ6
dK96xmnTxfCRYnMfhqXLL4JHqrhC0YIu0PNC/RP1lftdjePEHjQsTMheJUiesTQ5h7ELa1RcMebv
FWEPeEic5CIhjYsOkjvijIZYk2IEJr1UaP4dW0pYTKzykcd1eI82Cj0OYUsS+sEe6meMJ8nuZ3Fq
Eez1oLyG8YkkTCwd6WTmKzdif0uzMcW/tsCbybrai5BU5cQsH1rHpYGIJV/KWrl4c5AHBTWKfNgf
al13bYpKNh7vLT3pc020IeWg9dkPsN1iHX0vTVPuEmEfVCuu23r5IUgN2Rys5ohudpMF6PRobAt0
m93ewry/pUxt0RML5i5W3ewYRUii13uNuD6+CoPveBR3KJ+ylUMOFaxQZAZN31yZiOztJjY9G6Xo
yvdjsFrORxehvuVI37nqu3Fn9gLhOhsxlcgaSQ/KhPzKJpn7ei5GuUMqgSQp7Q1CYar5bMOCzzwU
/I+A1qHcB8z1v2b8yJ9IhTdmij/C1q0+KhQNNGMYg5D92aIiI6iIvnL0bjstq+7d7/u73FPWjVWo
8mVuWvuujMb4gfoVlfLEKvvLRXWZHiM0Oqew6fXPUFkOkopatenW0511nqw8PQs9IxD0YbCuyEsV
KIMh3DV2WbATw/bnaIUrfDQ3oYjQ5SNiJEizeq9V8CkmcfHKQmke+9e6dm6SRXf7EUDIjhm+Rx9j
YnHdaQnA1FClTUn5RbxNdReQBbEt6MpeBqd0yMgcP8EUiXPHQkCQsqGwegVDsAGLnEYbTOzNR55n
zVVXZ7LdabsZ5S2WEKKgMYCIX0Jfqg9vtNoZVRwE8VWeSJNcs9UZKN0rX4Pnt11My1lIYgurcpxh
Ryw5ZbwHRVf069mkc3ywZkNqgLEVOcqBpDw7qMlnwYQMafQ38Rx5P05ELY+pJusQWXhkRG+6bpD1
/dDa4Z+U2WpzVKBF10RiUO3zmJAEIxBQ4SPHdX/jtCI0+2FBPX49ZqXjHoK55bpcx20ph7s5MsgX
k8XSybbFv9j82LFim+fmEzoRTOGqA40/EaBIIKZsAYkHUUE4YYCkJvwKyPmIvqCdDSyShkTTZ2+T
1A3D13SY3O7g6k75ONyX0XpMcob4h2jOXfswO06uNpg72M6shj4WM3aqLEGaB+IvIegcjh5TprN2
sli/Jqbq5ZulIMzNq0YRAPCM+NsbXyDWAbFaQnyen+nM87MaxBItP5ajdeuvzAg0hfkcSc3BDhhy
RO547fv9MYmQPsm1XDiv9207TWYzoO42Lw53Asm8DjKyWwqdrjsAjmB5X4xgr18tT/bltRUvoeCn
9fxizQZOTw+daKZs3ClOcFnvO6+bWc2awp1OfEXOwNtSGfHll4gHrZVtuPMehoZlx21dMwLZdkln
Nb85G+ga2b6sE3MYch6SdV1UeXPd1w7+UszKIwY/OdCSH/uYqDfkOH15k6g6cq76zh7TWzm1yjuI
ktH66oLmtJ+jS9+KsNrr6lso7nRASG7RmCFEsfwrjizfe41JnM6ugkjPRNYbg+4b4l5t1R8MwISE
06ZmEX3VPmT/u0zWFYRk8L98n0xOIezByunvoqUaUmulxrZd9sE8wmjC9ly3u2TxUm9G7qtx3G1s
e0LFsdEpGSaERwmvdLdsiSPI26bPC6yocxpNZDkHxZDdXiAQ6tcTJHCexmmmM5wEx8mt16Km3Tkc
PDZRUIFh77Ll/RXyj0gIQiIO8ZLvccxiQi02bhJUt9o1A3My6LuQoFjGq+uosWhsKNlMWD0jLu/c
NwIkmuSOVC9FGJgTLrMXrWqFpRuwY+Zx1SuvKYdTjKUkPhXcYuiRqvECXwwE13CxmroqBmMR5BVj
TR7TiEuptCbEyqxJR7U3+FPNAfqD5x6ayO/Z8EJHmBF5NUQ1q8BBneSVEKrXDWOSek3uRVGDRi98
6ylatEju8OuRFhmR45DeKtsN0D63TfoYjoHzQv7hyRbXS2i2TMNWkY9BqkLJpU0CBXX6wWWSrzwh
9yAdtksIv7vMrJWuWcwovdUMGL28OKpAuSvL7mE1EuDDPYuA7T5IvxzvMszptkHi42RobzWfau7d
Dlo4+3YsbsPFdx/8Grdaq0lGSORxQinMxGXcS47Tdsr2PepfLN7nuPL+uFm1Lb0kumN9TP6yyVCz
4N3NB2TlS6bvSIp7MlAw46p/U4RqDkTp3LNSf8AdbR15pxgE0tteMVpb9jZn4JXoiitb2sdpSd7w
ld0I2b/OrlwD9VwboiLWgeCIKvEUm2VBC9tfgQV606zPWTClKIxnf01vDKKzaI5F4dyHBJBfY3od
dl7vqWt3ivc588YuepBT9QL48iLBc5M/wFFzbDE4xiIUuTT1yz4tWD2fxg7tNFp+GRMQw+ohhuo9
uySuRcVI8nJhKDlSMtE9D0uoUuUn/gR7RyrZO04sugnL02s1YtiYGGObooj3lFwxfroERTByOsjk
2toSfcoP+BPm6MW9XJ3pjHbS9t8hwjocalX8EqDdOxcTwasXAZGzw1Ofw3is0cwNNplV9rAfiKSe
xwo5zXOXunvYEeTfwI18cFljeTXXY1BY+zBc1HYQaDTYFZB0bjXP5eT1FyjLmdYzPWIuJWze19FB
LRXIVw8pURn5VwNpf8cqcndqnq5yLba+2znX86hQsccuByqTYS072KMYcgZHO1tT2aTnZrM8iHb0
DmOBNMHkwbtRcfYnQ6qz4tTRBzYOpPwREY6yojzWUbUcbRqvdVE1tyXeg7VXj6+o9IJHzgVSHGVy
PUcki8ZTMVEFe+VjtTh32BBQSX+zB8PU41RIuafgLUY24KAN9S96WYFpPNctlu22+rbb2j4I16yq
grKRR4t5tBTWiTRXnPjSnr4nXXSnPMYdjD5Qfow4SoUGG+tpd0+2godTPRB3WkGcGwQlDDulDVGx
W2As1SmZ4puB12lF/2KflAgRWxftdCUcbzhNqY32x6p7RNlLyOwut4hPYVn80P716iTDSTscRbXK
nxxZW28Y451NGV8Ul6G6g5lDwEQNJwkG/RUd2SWO2zGoOPEQqjB08U8n9XeTRfHWk56zHUz3QwWF
NHlx977UDwtU5jUGhQBo1CXOr3ite4jRkjZ0ldTFTEgYj7poo/q6atVn5pU/0iuAOMR9lv7MreRN
Z6FMFGxsv9oLI7WseJsbAknAs+pDI4w4E31b7zBHPGHMy3a1su5qp/txw45vd+KxD+ncjnFWV9F2
piK+ZlqBT3ARKBKx/d8iKC7wMGW/GIs42IgY2kxomNCLW3pN7UMfHAvIS3PdbRQgj0S72avEj3cI
4mn4DibfXKHBM7y8hG9wC2PcZG86345Rh9XcR1IIk1pQkbq41ZoYwCYlXnQmPLG7Yv9Sbnw1wYol
d2ZLho7P2J1Fxrs3zPHGB3dwVzhV+ealDpPEIBruAGDF9+OQn8YGfyYJJM0OUab7HJZOdFOVoj22
EjUnMQvFXuA3Q7KXVjkGrc721wph2wFlfrBKGdewb8HJY7mliz5c3lPjyCPO9fAksLYtyp3WqMe6
j7Tog23UFN6x5EbZjL09bRJ3Ns99PAfrRtiZ3hJGB2YgH7I7p7VutEEeUzociEyEHyczsBDDn+1u
WfCQ49FbD3iLAvJkopjjoAvvZlaqW5dedO3q4pI7RXCYYmvlTbn76LaTR1ZIrnaqQd63NHSmGQCe
11QWL51KLZ4sZ/l02sS6b8osW+uhdyCyllgbMKyyI8Ehzsn8MNc1eQ8MVkv5i7hMqlXlUc7tk97S
o7lNCeYodku6TItF71RPVMaAF+xwx5NvXUIeEvKXWgz1JYVhtTDMzrH5HvmM7HcW7u0BCOyo1oql
U/nT+o0+eNq/7kzR70SNEKkr2v5tMZenL8SxRsQQLDPNw+zAh4BWN75Ofosk0LTQLuJx2eoR6y61
F9udoLqvkoYIwX4q7xvCWDduHF5LAC7HMA1wSHoZ4uK+bcxtDWElZ2bq9ltGt9uqIdOsI15m1ASW
uuHgEbKuG4J048jZYRoDHUesE8vBJMIVmb8J6zK1tjtrlbJkp08LvV0zkuMwtFP3FVtVc2NqA4ig
QRUNuRixekpmymnuy9vezW8yXfEdtl53ITU3016Fs1nFGalClkfjIWwaKIJHx1UWAMUb+nBJLzi7
HA04vsukNMs5H9IbMy/kdcFVOGVmuHHrjPJUQURhw0DgE68Jh+Ta4tgMkQ2KaViRg1z6q0CSuzWX
bvDoLChq28uS0ClTFkRu3Z2KNCZIY6mR43EjoNuStnxnvv3pARS8soOw/TJ17yGn738cj4FFNz+b
Ik3UKnD0hLnJv2wGbRU/ZQmWcAQFte9sBSX3+ATd1sfvHfoIEDg0w60sqW9hbQPXoCFOR3s7ke2z
6zvwh4QI4ZKMAr5oMqnZ1qRbIbOWk8h55RNx1gFh3gj3Polk35LhcfHAab6bIj0tKWCRsmakJCsW
zTHm9c50GbnSKGhJQlljtHjxo+CLgM55Hy2YXXEO51siNxBKxCMTNAeYXm71my6Mr6pC/0FjffKF
l7NKi89xOL+Jhp+c2v5RZUxi0vGctRP4tYEL2+F04f5G9hsn6yrxb7SXXucqfu+84jGv++/USp98
M8F6Wbp5hTvrgFt4hYmS9zTCst83Db25HHeeP1Cw1ixVS9bOsbEQhhfv1gTwqAIHNNl34cgFViRD
sypd8qhstuvRgoMqGs8LbBCSjf5MpbyZEfSGCrqPa21RXIMlC54cp/pN03g/DF265giZEHTjKBcp
XHhUGzBf2K6m7sEzwZVDDseKKpGtnvkSbnyVFNUZrMouM0hpxvQPpCe+kPR+CKxbtzc7k88HOPjr
3NH34zTejWXznachQvfGO+I5gWL+W1rjUzqrT398HHX80LXRyU9Q2+JNiLBoE4M2mlPRtY/dnOJq
8pQHNU7iust4btYyasnzgSWSjysxjNYfnfqcCNmAlvs+kwt0ORd9KP8wUKGBGZnrfp+0baCAoxGZ
x7DC/iULr0w3Feca8c+0CmtWuXi24M0isXEd4GNrVJbxLxnNOEZIN4N8r70yucsZE5TIIBKm6X6A
EeIq7F15HcDa6l5tHbUvUZuzBYa+2d3bS4v2xAf2Erz1lKxw95dGWGRCDTlfD+UIjyZDor2wW6jS
wquCJ7uygWnqsGMi1TTaketJOS4xbW3IxBwmG676ckmwyJYRhdaHpexJXgD9wTupn9Ab8mSuGUpi
dPyif+ovfSfW321ZGu85MJl54jrgzDNW79IjKGx7oLcL/y3KiZjcaTThDBQErcRdoO3piskzVyH6
8U5dMaO0H0safAQToe5PZTZU9/2SiHFHq2CqFY9OiBIBn+ytETxz2Pp9G/cNXjFibmqSfgJN1Nht
hJe9vUIs2vnHllv8I24QpBMgXseXllJn1ZkQ1Kk+TGmOby7sqv6Apj95jI3ioMWXqvdqsYdlh4E6
0Dc2+VO3TMXqtwvGG2i908p3QUIkhirimYsT4bt59Yz6Vr5qkCzqlAye/yelkRy2PZazlogpL6wJ
bhJZgimNrxAxZmolq04X+f2Aynq5XnwfFiHYIPL7Jtjy95HxGC5hCsrB/MnBeWdMmFR/ohytg1/B
99zZxYSCkQ67Lng2SUfd1dijUlyNlKgrNGrY9hKUt7QClr18Cr5Ygqgaj0wCbVJ8Au5ELc8bNRW/
2ovteZ2ONLjEF9rBs92EFrwYy03HHTbMFIHAnP44Yq6ecVhY7cG/SO5WYx5BCrQTpx2u4zpzW+rg
Ql/Yn4WVby4yMypjv0HhnPRi2qV+WZEpgJSvR4OIl2hdWmH4jJTZynde2Qmxwv2KoI0c3oaobm8A
fYP4al9S6FLgZTU8T7CDOedmVFZHtwmHBrX/COq5qUYfTQWJE6gj8qz9HFq4HlQ1IvlmPG6RlGan
huelCN/cWnsPTFnAqrIgmFczHzv9Je63Yj1biUtWQ9/p34xQivtI1kSuMi/A4E5iXcYZZvkSx72p
vtphydt1PTl0UoCqSZPymeo+56HhKMVuRHaGzaIeJkPPzhLEdTSPS7KBOCevzTI2r4lHSD2BA7L8
am0Thas4IKNyTTqi/9F2UO4QVwmfDq3BCn/P3kE5+CTZBFxBZQjUDvzkhIksbvU76DBKUxFm04eB
iPztDROelERMXL0jwg58JkW8kLAll6ea0Ui85o1LGXIl0cWJUTFIROxFsCOHU7sOZzFhFRWzc23Z
laLLxUQBMAmCQfI7psuMkyq8GN7jWSBhZaHVXQ1DhqLTY39RQcByM5soTaT82LjDAQnEmIp+K9JQ
AriBV/DKOZfOa0yK0ZnpOx6EJq18XGCMMDdjXibwRmoPGT8il3Stgmp4GBvHuW/tIb7DYa3CPwsK
32AvljH7GvIEuy8Ae/vNyTOeI1KdwwofQw44HJf98pOblNOHLsPP9zSYrb7xZcBJi81AgklRTd5s
yXhPCbDsnaVidoWS/jIdqSB/EqLwU8dW91nZHrasTEpUmFS0PeNqqIrn1EyUFloSkruyo8k5pTSz
95lPliO532g0N9KdypPImua1ym2RcxoMgGmqGczPyWrs7LmMivohrmraz7r3z/Sc8h0kc/MVmiY/
E5g86d2sNCq73AiaGl2EwIA0ewE0IRhEXgOtez4/3ThI1Pis+SZa/irzJAP4R0I4lD4y428J3+aG
IKHiHmmFhRbWJvJrl9oeEyVZZ/q1LJENHgKZOh8I+tonlQiYOTmiZ2Qmgcv83vXq8kKeleULfj6X
EE+grc92Gcxv2oFbvMpjt/mtEBv8KHepKJEXVz335KO/N3wPp6IIUDdZVo+Ez7HidOBqBu3F197w
1WFFyt8ciIrTygfS86iVheqthni2CqsImWxZiPDco+dhe6s9Uokx+gMylpKwRTVFlF4KAO8rxzMq
R99RAWwEpB9fTt0yfvYjrbFuuiMLAafOGIGNUOQfsY40z1C+g594COdflgkNnkSaZkCJeDvNeiAy
Aw5TQFuzgaAMJDryMrtjj5MsIWuHVCw4z1z8a5aidxpRRLX7ebT53EcxBF9zPKdfiTW0R35rVtE6
ychx9pVK7tWEr2KCNVVtIxEOv36xANhtRNb2CIEvuFfpYYle2aMbk3ND3s4bl06EpbRLoXglQ/Fn
cWawcrkyMCwik7Vg0kSeVKt0sIoj2cPaX1lkr6GNSmVwywnVtIxGG5SIS24XtIbZjMDb1/69lbv8
Sl3SlG8J/Opn1G6mvs6jnJbPrTJm8jp09WduOXxXMg6ie4vV268mRrPeIIgelg1LnorgPmei9ovH
UD8EvjVMm8x4/pPpJ/tDxBcKSDVPkaQPAyq4a/KBo9SJYGtvpIaLsMgyfZplwYCugJY60y+NZBS5
vR2MID0mUpYNsR+cKABwt9pzoRtxJcKNDUMiBVdePcTjtgfp/q4ihSQuAa3dMQcOiseKvWO1weub
s9+L7A128eWtypixr2KSKKmliqA8Twl5rDB4S4ikGT00IZ6uZNOiVMX8NGGJpze2Yd/wEIWI6m56
xMH9NgogsXHeT82tKjIZrIGqyWDP7Ki569qimLZoT9vvZMGeiGYeY9BRD53MiSTOrBdwUZa5Hio4
RTll57SdNKXwCsmz7i5GmOQhH21xW7lTolcmZHK/EuzP2g0s7qzbO1FOdTpFqnVWQ6caGwyml79b
aszrNX73+qnE8uC+TEHY/4lZVD0Ojpc+1i000g0+uOgP0bjFnR0G+lr3YZRvGfzZUEhb2dyJTocX
BZF8gO9ZjRt2L8lZevQILYGxA8D7Hk0y82FGuu7kjk+svcMCMbjiObRwft3RqrvuA+4o2jTpSLnt
RiTO56oKlnR/eYHmA52G+02sZ7NcyRlI9XaeBUSNeXR/prnFFJSPMTP4IlbeB88N5ZJUBd2gHUZq
3IjKl1+exjS5MYnLBLpyL7FN7LvzJzky+EGZhQBvNSOS5ADCt3ErM0EGWzLJ+TZeHArwCAk9Bu8F
pQANgm2/sxMI/Y1FZSNXinSrcqPKSR1FIpf3CBwE9wNpYR1X4dTyddjDBbEzLIQVVllnWJuUcBQh
vMMCXGulq8+pD+ucOcNYiwsTgSAdWfrjvK+wOBTrPEgkJCsnEQ/DbJDzpnIUbwXP3MIGBlU/DIq4
IqTVkykradf09Zn153TpOfrqTzoIQwvfpKCFJYwBlk7zcjB43AEPzh2l4YiFQ64yHyUV26C4PUJX
gZ7nQn5UWxuX8mkYhvqxGiQJ7XGl+MPHTKoZaE9ak2GgJVV8CzDHgolCxq0HuGTVeEX/jqQbzRzq
e/mZS229GdS6xbWtUbitJt+vb4ZlHMPrPrYRa/SM/cp1gxzPxneZ5882YqN+29Uj6yc2B/OJiVLb
rBo3SX/ixaTtdnHG/DtCrf0ku0nlHCjsPreOZ4gqYoEcHS07i8YDy5tu2hFSVnJ2lB5lWRi12Uxc
Ms3+KsUSzc8LV2RhDmZAWgFX6VbCTyJ3Gyc4htcibKLHAYQ5SVYNm6+VmghSpfIk0W5dOMV0H3Fs
vCEQzD9dkbsUUCBovzpVUvrMcHdCmjQ9MXMCR3THwq7/YMLGMoqkkuClth0kokmlpl0XJZdbLhIM
CWreXYepSl6ZnTX4znMX17BjlbkIgdvEB21BYbeXwcWyHU7FU46VBiWzbTAzsvVmNRjAa3uWtoUc
mFdIbYituJSqSyxOrDdctA+ThaNgqqWLMIFT4ipSzKLWnjFDuCZsov0xrjE3cEHHYpsKM754ZnEz
2BtJ/zNd6pKuzZZ8l2VTfscZEt9WU9pQPcRV+dlHS2JdIX3WTNKovu41yQdfo4MiZNVHbvJulT31
O9YGxtI43efbRPugnSpbWg8uY+zmRjFx5VKxhXWFgp9RkRateiuWzDsFdVifQWskMKPH7vJCBNNZ
MbG9K/ErRatwyatHbEpwz2O4rAhP+c2+q6LPHai/eXEX5HVsb8aiYw4xtHkHYRTTBu9h2ebOqTBQ
CFep7Af/QBYM4mq0QPMHy9XuSaKkSI5MoYS/aYHevzGFwvRSBEOGqoPeZE+QO31f443mGmvi5TzJ
0GqjqXSbT/BkLXGsdSuTTS5DDYI3IncYjHbWHQtHwdEyc1KMu2WuHOeS2/pDOyWtdaf94OzR/GKx
EAFfL9KhxWfj4aPp9JO8RIOfZ7XD2FSZHw8WZbe11SAlCTfl8hZ0c3WaAozKa+rIELdU209mLUMe
xLu0EtYjSGvnNSI2QwBMlPJsYL1gnptcFOwtJMB3F0SNWsFIt+/jHpjMVetXXOklataOyMhyec0r
y032eRIiDnOhNc8bfhcr3SIRXajk6J2fR9vyzyUQbm/VdW03rPzpAkEV0Zj7W43vnT9YAZcZa1qE
Y9vxKBLqYlBPrG2R9E8VHPgNC/16XrsLieMrDquJ7OgRYcK+47B8xACSglFxWcFGM1eQpTlHV0XE
I49ZxypfODxZ5blIuP6AAexvZmoBvaJ5BMyUpJcCdalQVFwGk+aW0DrmMpibAVTRIsPc6+B+W6fc
iQXzzimEfs2JXLmAE0u1mYkmeSWlpDXIhBsFgKKuik3m5+O45g4AMtDaXYtrCC9VvYG3kxWnoVm8
XytMwnMSUcOsE776b0ZxVJaMLKR/a4vE2Ae7i1g/jZmwnmPGRiy9PO7PQ1bE1TU3f/epIIRPm34a
Lp2eDfJp29lwHLcB5gU2tdjT01XVg504hIjt5jO6MUuumwXW+yr0abppY7Pwp64SPtaAPdS3ZQfJ
fsFF/slZbO6EFtwxludTbVQ9F/52AZSXH7sLMHiVByZ9yvDzfqBaEG+5r9JXgs2Y2kcV0FFOLae/
g509vMrWh63ElMvXjLYSlG2VnyFjWjyoS5tljqYn0ID9ow/7yGMqhbsJlhJWX7wjaky2tVwgCflz
OISHBYEeV3rlDo8VAL95Hy50jjtXekNNtVAuTKhiD1LD7JL5grsBv4/OJn2jKtaqa3xLk157aby8
xyVU6WNWGevTdMKctAQpfWgznT/zyXG028V4m+AD8VZKy0FtvUhyN3GXkqqT990Zt5DFDwrub8vT
IV+jhOKWoRicOXRpurBPgTdNzZHRAABgl1GSu8ZvLp6NX1X09nmX3nvCiz+LEvnTKnWWiy2OFO93
wA3wadMwJCYyWiif9/5Y9GBKsoZ0GVjWOEVQgHl3iAjplBMfSA8Zqjqv0Ezm8qcbLXHqkJr8OGzd
3lDUIOgb7MZ8DDVCGIhqWfc21Nb0gB8iQyph588Wlmww0WL4izDlee8NQZH3yh+QzxNNAHV2pvN8
TBw7p39yGCRDMq47n6s9bV9q0D1nRnL1O7JkfF49bVeww/07/UkSLKbbSsa8aBYmRPiRI6cm9au2
fnvWysBlSjjPqmLgy0U6cRQyadh0uJA0GAzH+Z5SGIoVWpunOZjjDIFECoQm0UP2hUiLfT/R1FC1
FSSAnFXOe0m6DA9Mx5/StxreW1714kGQ/YMc0AnhcDaGTEUuc40y7zJr6zeOYbY4hmwtITsPHFTG
MsGbIQM63hJ2ROlQCwmwv7AXGoWWBdQV5Xqzs8IyJY8zDth5LUAiOE3cEcwecUUkizdoXSl2Rj97
1YJ7KzU2gFNV1ghALPgxYDfj4qdOW/yW9jwl937W8PHFTeV8LUkYvGaDoMXnHWH23s96vB8qMX8E
uE7adef5wRdgnqY65hO3RVXIMNiE6FZZI2ZTe/FitZm9ncGZ3CtnCNtjNUzZZRGeli9qGos79tyw
A2eNM3LbDhCJMauUDEbnHGIbazGT35sR/e3KuDSfayIkNGOqJBXftmXZJwTM6JLVFEi0XCoKfOgM
CTUGtj8APSPs+mf4J8TfjKEPFc9eTL8uymVCGjV5OWDxsnnBYZwJ9ASifAd4DmAyceKauMvKH8Y1
yIX0W1uuc5ctQYCEroSSuSbHA4IxH1XxjME6pd6afQZLVtJNvGhNJkem2lLeFZHfhbhu8XKtGxNb
EfCe0txbDuhNkDKKwvESMtas3YEKd+vWS3ABoVYTYGVH5DvyEOrsYBanPDmxyTuu0vR/U3cmy3Fj
Wbb9lbAcC/EAXLSDnADw3p109s0ERlIk+r7HH9W4PqF+7C0ooqokRqZU+Ub1zDLNFKEgHQ533Hvu
OXuvHVcHEc4QdYD6yMchGYXKgTQ0r22zAYQAZjhOtgAM9be4UcWDwKwCxD0d468R2rO7lugHvlva
ZMP3lUGMu7gx0SFAbguRKEZNepNWatizvYwQ81NgD5fMV5BjgzCfTFc2BhvrF9MnkllrkhT4ukUx
Nw0xE/YhTpulS++9/WAHg5HTjXVEK7stH/l+kqUR2zXBM2k0jLfDqDMPiOwxPJZpNrKWoP/zcg3G
q9vLEbUa0A3IWTTwUKqGkmk99/MIwT1oAwaoc6fLT4qOOr1Htq6Z86nCzcByADcncPuulPFAMb2H
xr1cX8Vx6xLeycg0fxKqQ92fpeuKx6s/dGabolOD8d7AAE31i1xJp6+Z0cebsB2TlyCtg3ujC3M8
yYgDEYV1c5WvS7ox9sYvBuUN8QtX3Uqz1LlVlKSvrT6VKQ5HLb6ScjlBIMzKr64KKzLpfEDdoIFu
Qe/tzKqSt4Yexo9iSBjCMltAiFaaagW4vFRR15UzED5YzFNDrZ7ynFr0t9zF01Q6EG5KFqImC8oL
GX3eKcB2xkdCDki/QsJJmJUMwkNdsfGbYsUbaaNdZcxWT8S3xjbXq1M3gPsw6rdAoGhZsYhp6kal
JjoW9WIDlgDXvIRxaQLsi7mbFlBulz4x9si+z6OtLKWp7aKe7gjXNkVAeyOdbseg7N5o9Q1Li3Ou
H+u5R5ECCG4mEkvWUSnVRcw6phldfiPMHgfeOI8ts9yhVy5ohSRLIlIh38c6xgQXkLj5oNSM5FI/
4Qhn0nYlGszCGpdCl8pBD5JutGrIwZvdKqbtepCbBN00uU/kXdmqOT3FyPm+wiVTXoCs4qMPh1ZI
wLFLxBv6xHEQxVDIWh3R0nmN1KCaQW53RQ7enyeQQzsAUUywFUbmOJnEV3i34QQGCC2oU5IJBbQu
ndm8/IFnmgVaIqwihs9wWYcGbBoA9NkTFXT5HKFZzl0zipXhqvWrATy0Nee6i08gYiQU5iRfJE2p
vfuBoWvHSKuNZ8HT1zs0We2PKqbOdLsUbcCdpE30RxJ7jO9mreyugn5iIqxbVLDMPgM8xFWp4vjQ
c/GilcIKYawgqUV7mEPx1jWJL38oVQ9J1aavMdnxdEGrItNcUEkDZyOfjpgjwEfycFnavM2TDn09
rngTKWcvARtKmX0rLklo6qvaFYvAxGB1J/QqtjuPwMBh7JD157SMw3amIcrZ27yv205+Lw2tNyC1
xN2lznH1VmJj6Y8hTYKZ9SUj7xxJOkkdaZz4jwwTyaQeW86gSOlGiGyIG/UEzS5pG94ostnYlgZE
djSWQH84pGU25gp54jQkpw2LktJ0aPtJw1VVj/tK06+zJeT5jTIW0jGK5+4kp3JpHBF/l+gziNPx
XXu0QMxKqYLanGTGjg7FNOjI9WS1BnlsqcjwSt9KadrBaE5gaWpkAHtdTcA9cjSgpiuQOKAMgxpS
TcLR466tYam5GepbGrxhkQZwLVN5xS4U7HD5c8CRlYhJEItJ9AZUyaJyBQbA/UuLWEZAUzP3F0OX
hauoZ0S4qpajISoAUYHRxPVZIpOX6smdgwT1Hq5fvsh9J1sPEx+AtsvR5/ou3ipxXbFsFa6ia7Pp
dXJvsKLnVUU43WSie5Cjerhjzla96QATang37SJUBVsrOWNbK/dLh+OFmWbUreHDhaXXdiOCFFRI
surW7Jz6ZvZjLYALHlgAnfo6Y3wO7mNCu91LL6VqsC8yzGapjwPD3MeiSNSLSpbMfNuEcvecD1OI
nADTwUCTJiZeSspk62wUqiS/0OnUH3KW5mUVI5nK7YVJIDYepWrwRoXMvaNuogdBc6Gi26N7mlMd
YwUBUyByvBICtVB41kiyhxXeqsR+y3JpvRat3FfMKbqiRSMbqBk9A3UkSE4QweBi6RCvNDo4+RQK
VEBOj1PzVsgdkhie3JxSjLNrgEKiYxO1libNvpplxLr9MqDx2ECIJW/MeOILEvRaglaW/ji11UyX
OYk5aXtRYym4WFS9QgbLHPFUJ3Vpr9Mpx73OyQMqEY2/qFqZ2GwyTyYTai8aPSgRU+ikpvWgErQr
hnvdS0CqExqA3uT+kDM225RJon+IBuIAaRMKqfIIVsCQk7SxHq7yasxrdxRAWbeaUqvhQe0HzAlj
1BFf5De6fxHXSn02GyogJ4afFa5Tpmcc9GiiESllVOToGDO5Am4cJ4LfNSkCYDTUzo8JyWfJREEP
cGlXhOMhv9cndFcUVcZlbqVKcODkwEKKyyHIdpM2SW/T2CoKghpEYvRU2PU8w9Rh8YkMBP6qsOfF
CcNYmnKWExfSP4Jbarp7kWHeFKbeXraIK6NVNqrKU4Hl/0MhdeV9lgL5mcGODXtDrWGGSShbHIvw
+ksaDdk9c1qCoXwZy9JqCgKZ1msLO8Mb+DkIxQpCCnrKiHZcsDEaEPXagnlKhIfkdAS2s3f5FUAR
7PtWtqIhGPEMkRHBp0QQHAp+n3lynJuqcg3qSxerGrEf6PdSNrEUBTaIOsZ4VYUNmaaD52dpwPwX
bbmxbO3DPX0b+juW8Cv1NWGipB/8yNZAb1KsK9i3B9KEA8VnHNio8gzRYqTDfN1WlZ+9ZyibMJBn
XZm4EkgdutkTRfkpoI2uIhS2wteBdCnbHdJUuwX4Y5oY+MtlpoEsjc5RUSAnwnTJRN0ir1NCJYNh
x/3Sw4+xwjpGcqjLdC8aH+cm4RczK9UXzAoMdUdgHHMZMXZREe7DmrFKiokvmRzNVC9l5+I1mZ6s
2sAXTN94OvW0Ua6GUEVC/6WfZ5SXElnqWlYNrySStK+GyIyH3KjDwxcJhY+qlMtOCwGu8VJfZV5D
XFGDY3BKzl/M2EIxnUbk20++GFdpjQIRGERMZzQCNPLIYQWef4ulOnW/pEMjg08s2SWrFCCtJOj/
cw6iJGDMXjbSeqjIfmeF6JXMzRWVbMCyG7sTOzAC4ZFQrcHlrEB36wsu4BmLjxrTv2uZL8sJaF4E
Shazb2YP9lXGeB5vfqLV5GEE3aB4vi5NgQf8NWN4m2nKK0W63awnA++jr/mFRWhtA63uy4SffHEZ
I98LhjneKgn4QDcbaqSOELobyasH0z58sae0XxxJE9lvQoHwWixJWAYLE8PIOL3+UtIkHey0NT2f
xI+jrYCQUFJ6uK6g3y+vv5AOqwV+BwYyp7/Y4nlg8kntSd42aaB9th6GOp3dL4Xc8OVt/KXfOPKU
yd0Ck03r8b3Ay7+lhaDGSBEYwblfaOFEHJq0ZBWZSDsdAjXoWxdSioAIMOrocpadORUn9kqZIHnK
dhW8WH3VGZ5ad80zhav5aDDoIf4wFwACRS6iBvov8Ec86yOhr+3ISbUJ0U+6VlE2/aoJo2BP+q/9
KsEjWJVKkV3WIi6Q0edq9iLDGqBZkYacJUQ85YeQF4YVnZRhszVoIgMvxfKwzS2IRI1Vpk/grkNt
rSI33fX2KGy+PKVCxYB3EfGWNFF/VVL1hGPD3suU1G9xZendOuqipbuFIgTkT1+J2y8oThtJZ9q0
EkUgUod9KD3PTdQ95pVPvBLCgYjTaSA9gkjQHlOtTs/MnpM7q9L6jy8KXQKqrmaCMDiMiUtjjYLB
ZPHvvS8BEouEdBGbpuc0niY/wuwg+77Ct1QWxFpIiNeRKmiJp1mKLHOlbXOgexH4LlBZ87YGiZwi
Dy34XsicUWLnS4XWobNEGa6bfEAnaDJ6roGVdsX7FyEKeVYQNK0zi3R2zoe4SFmjzSBd/F8AccYm
029IBGN8g12ajKChJWns5+5i9S/uYos+D1WyohiKocr6J3exmUw8/ME4IZ5c1N8JCB32abIiVbej
NQwLKFMy+p4z7E3HYCU727ZKrzPqEjXxTCkb7+MBFxWoilQcUe0jPUkrmZNxG2TfdPpy9UihpN9K
lmzfAP9h/NWTFXDz8zei/MVabpkMEW39G+hO/Was/x7pVhZtq2YDvejWJtdg0ekRyAPA0HqPTDso
8Yc0yYQpSVi+Q2+mPpNgZ9i08zT78heX8td7asLhE7aBxx3PkPIJ6cYxtStZvGBxGCgJvbqamTMv
p2OJwbNmQPDAoQbOt4f0i18sHu21ZDQI0JEly4ELHx6x8y+uabGz/2B3t0zFVHRdFmSvCex/P3q2
e7WwrWEIBo9sJdVgRErINB09c7hiJVbfO1PLbnoyy+hRM7sLt323ODIpzrQTPXV6WykHJWv186tS
l1f9dFWqreskx8tC1kh1+/GqwopcFamXBo+Zbj9+je1BvZG6VHxFS9S9D+DqsIFzouy8tgFi5wZI
YlK3HkjRcyZzql/zcpI8M7SGCzPQVBngf4OarS5ktXQjQm4EcnadfckOOZW4WRul54neq+mgwSSB
PabUj67Y1+JrKKjpURSEiSxhwPXRVxWfcbal1Pc/f9OK+OubthiWklsum4L+8fL3by/XEfljf/+b
8iWL2kzVikDzlADi8HHhvxZM/30lY7+vEaG3RiEzRptlpnw6WLR38qFMZE1gfYECFQK/tlqGXyHP
FA+/uLZ/8DWxyHLSdQ0MBY/zp+VAK+hEw3cWXgNNNtuQ4WobnlHKxVWYyEBzUBWTcy6TzkcvC2g+
CNS2licPskT8IZWSeRsHtDt/xY346xNls0DRSeaLqxja5ydK0DzMrGruvHQcMXKqTMaWNEqJ8IlQ
IYuNXAidKYEvqNkYq9cZhQCyMxR1DUVU7OOq+Xaj/iUYymX5nt+09ft7e3opv+FM3v4Tb/IH0OS/
/vF/Ce1EB+Twf76nqfxJSbl4yaCknP7j3/OXt+J7vqiy/MQftBPzdw1OGyARYJWKJiuCR3V4b9q/
/42/kW0ZTIWJdMvUQFL+7bc/AaOa+B1ohcVPERAtrG/sij9pJ8tfYf8VtgyaBCoovNL/vLLzHysE
Nw1iDISYP//5t7zLziiOW54SW/vxG8LTZIEY1VTAfbS5NVVdtofvHiozlPFqUFo6lXrVUBx73eFK
9zjkrwl38vrtiUTxDl9ucAMJaD+siIndRBvzcp7WMxUwuR6H+wAAFcD4jdjAsyW6+pGtat+tw8yL
18PjtNX3BPjsB1Bb4Pw7b0QIe3HfrDhybrOtubLWc32c2BtJY8yMrZrdy9M2cwWgTApA5JJOdur1
a7TgTE1cgPNrzr8Y9dYc3oNn3evcq46ruKJDtrK9dBPujFW4iTyOe4fwitgvYzp2BwZ7nXPPanCU
L9SrdMcmt9edfq3uy6OxUTelpz8dMMPxSyRPftC2iFFX6mu09lfd9n5wpRvh4DXhFXxHMy8xXYqj
TweaAtORr/sn9URT37nyXWa9l8xpded+f3V/bzunw/IPk1sf012zetZcjMBOfayPhTPtl5wf54Cg
x3lc394GzuvolcfWI7vnmmQYJ7mvlplmzrneOYD+Z1ZlenQibVhM9xjUIs/kd5vOc+Tccq+ceNd6
Lf9u9Mw31L6OwdjMea2fhJdcY3Vx8iPjuIvJBpl4p6j5dYSZbhO3TGPZ4UzamuKqesPWuiu37UGL
0X8A4VwrvAg/d9SvojOa1U2zxQB62dJcYLCNnVa9RLLZNXv+Z1iXg3muH+d16sF0PAY7vgf344pO
qGc8p3sqYIG+l6gRj9F9PpwrL03PcLEk5idX5SukPmxV3Xt5SaNCe9fX1VW36TaphzuuxPTkHPKI
j03ou+cxd3BNKPQZ+Kx7HGPv/YljF041J242yIkeID84RBjcCd4NN+7Uuz4N6+cAyhRBHbsRxMDu
nIe7p3rchR8dOdEdAg4nXger9iDv6Nwf66fpeWgYEjkNXXeA19UWgZLTB14LMmTYVLJnHpHL9v0D
UcR6emFfxQ5Y/I31UJ7Co3oSN/Vx2HR3hnmWXu3XYgZOBgerZyrmCv4g75OL0JMuqRncWCIxfQXe
MzkSsiPrawaLsuXyZzJBl/ZHuRmO5i4fPSIVlZBwFHT3K1U5iWbXGcytne6DhqGKvtdmerkubzsa
7I5+bC/ZnYE1DNO+63A8bcl/3IfneBcfdWTUH/4Vv9J7xQzjnM/HPdePZeaGhAKWALx48DfDR+zK
JOH2DnguFI3Nh/FsnLIDQb8gDdaYTKSV2OPK4guGKTmSVvobZQLfAWXjhfQqXZSKYOevitlhfG0g
feic8ZFvXYWs9kE5g6XQnzyJgf+N/BavndaB4L7pttqpFy4TJcDmb7wx28nX4bpbn6ctcnam0Qek
r9wdjeLYCy7ostxJ68RbnmBZ3E0PYeKhw2peua5lIOWWjzrrBqmtj/4VsdaH8athrap36bWjC8S4
DEcRyoZxq2/y4KHC7DPdYnlWttOJAEZ3TaLqqgc3sZu9y3KtH16pTE88NtEh/ppcGHukB8ZL7iFJ
foepJq1knEJP6WsmOQApns7ByX5Bt0IQXnxWr8U5su+Ipu3Vp3naYda5EicSnI9oTQm6dobOeZN3
ynyyLldkV2+sR445J5zSLnP7V/W8E9cbaAEX4Ye4sM69K1bTjdhfVLt4W6xJvEMFbyY7DkjavVbz
huqLEiTINvFYllcvL+EW27O9k52bcFuc9/FKuA8rYo2ci8lb6VdquHpTPTrabvNVPfInR/a0x/zl
SbCYFyqfzrRuV51Hts1L5yEH598o7rii/bHV3Xk1HC/UteJeYFu/b0JPu5z3vAV03G62K47UpSvr
stjJ/CclP4s8wGXAywCM/8bekNiVXuj7weOC+N/DETMUZoEtYWG22Gm5m5yMp2Sn+fv2Q9cd/ph+
PJmbb1dx0d6TTdwc0g19intgz6yLqDxohB6r47DuAAXR8Xb6j1jdN16eOtCTZpdwbKeiTcR7ynb8
8WhveszXOltVu8dk4V+mmQfjQ9ngT+88foYM8A1JusyEZ8sltERnaPwWyGgP9TUDsbO+eZJOCu/B
Jt8ZuIQTbvhWeuZGWcF2Ey93zCz3N+72Q9rlnacejIO1vrsgGJ6gKsyT+ovuJruafdM8KRfJ4E7n
iFtER9yrPLFZ/t+upCvaetIzeyyXb27QnwS3+UuSuQ2olyMXZT0y9L8YjrKT0+HD3HCyq+fJd6Wv
PUnjrYdfM9Iu/dUV/mDO6w7Jt9FlH2y1kn1Of0q5ZIkjIKFl1rqUtqLfksvRyoBu9xxp/x9qw9tf
g/I278VSeDX/H1SOqgzi659XjrsG9eBvNy/UZr+do/e6fv9t+u2Er/c9LX7g7X37PX/Uk5Ju/C5b
8NcRT1JYaoZM2fhHQbn8lSYbNCb+IOT9Nz1PM39nLGGT6bIg5BQo9/9Fz9MMSs2lljQs+hn8uPqv
1JPoXH44pOmMHTmXggdYCH4KfYXloPRdPalJnQgjQqU24SwaUMXRA6+5rprsaEbgiWCYyU6MDgYZ
fYtwM7xuk/Ew5+wh1jIVx5Gy6qCJbfGj0gpRxLM+LPuaXK203OpAoWUH0hD3eLfWciHfQF96pjv4
geMRmb956AxpH4w5uauyzWqDOKEjIWawtXuL/iC0q7FdMU58tMP53lZowi5/iAMyO9D80rQZg9es
saJtZNLvNfCZItU0X2eleScATlr5yNhXVW9J2OtpxmN9veINX0DFfY5k0Cp6IpNQ7Qe4L+kWEiDh
hlrDbBm6tAd2dT7N0wyDNE1O9agtqvyBK4jiD2sRhWpJLZioVo9pmWHvy1YAOfZEbjTYpv391Jtr
hZMbqY7JqwwCaZP5IljBFiCFdrmsqKE8rCtWpR68Hl3YO1u6ZChznmcrWZEz8TyQdxUi1GFNi76G
vnWLez05zXArPKa2ORp3+R4nRIk6kxVI0mgZjIO1+LyZPJrxV3/E2l0krzhJM4Zf2uAMZXehFcpD
RjvYTIbn3pjusbGzISbGiBGDlv9s7mbM1pRedbma0qh0ieK5wD62isOa1TZPz6ggH+aB+6Tic3cW
o4vedXAJynMiozGlV4qiiYGMO1i62KizZrqWcqzHrt2nZGlVQ7XOTOux1WS3gEC0TntD4puCdkSa
ZXfUnkzk22iEoZ0he2HsHL36zTgdQGKVsI8x+toAyfYhMDbQokxEAfBcGaCNYwNHRKRIYl9jw99h
OWqvIfi16xxxDMQ1Me5TfxF0J9j1mlqjqjSodeeMHX7kEiS2nWluVNqD9oS/vGtXmLubW3/i7uTY
mFY1HgkGpcQgpzIymZwtjYgT2SHRbIM4GZWzJjZS2gsHp9gFQkF0piFfzRSIkhOSW83EmdlUCRVd
KK6I7Z3Ch6Up+fNcYsTIySgiPXuvaMl1GjNeg1JLP6Q9Z8oFjpm1WiXP361g/+BEuTAM/7szxfOP
IEzmIGlrOhkZuvKJcWgACNeCzgw2Vkr1DWYLIYRB3E4CiE5Ljz9/sU/Nyz9fjW6hrqm8qmJ/erW+
UxRJCv1gA5cD8TUW7drsNlKRPzI1mf3kYmBba4lT4wvZPP7ixX88Ov/54iyqzPSxWfF+f1zq8kwR
RUHs6KZIklehy2hpJMS8AAoYlLHWfPsgEBDbfnq08uwozeb655ewtPk+32xa5izprLSc5D8d3jWh
M7HSlWCT9P1JU7NjEBok0Gcu0pVV4Se/uN3mjx24b+/YVFX2C+zTps57/vSOhYys0efDJUgLK39t
wM64r5PLtuSRJ0SeYXhj32LQs91QH+5jvEUtpWpVb1PMjkk7kiQYrXHqH0AP3duF5GXdoYr7e6uw
qMySrSirC0KVNnDUWibb8JE9k9RxhdxJJ+/EVT5ZCKoHc4ev8SUemp0UNAe/ClesRivZAryChMNj
bPU8MnmloaAcp6pYorgbzQlJT4krJksMEx2k/i+VsG8zLHVOIov6oJKh6faD9tWs6se4IfyQiOZm
g0XkKtQw16R2HW3SgPN4Mc339KlvA0u9x8Z2G87y/VQRCxnV1oWqf/PGh/sc+UJB0YRgVHe/fe7/
Uhftf5bm8z+op/7pL/rfCB42eML/eUF1+o9/G6NPrbjlJ/4snSxqHRD0hgF7VUCuXTpuf5ZOIHV/
F6ZOMh9rFuRhjUftz2acUH9nLEG2uGmSNcNzxi/8sxmnQCwWAuGRyuJDFw0s8qfm28+acT/iYZem
tirg/FKGKUsjzvr0dNWiV6KcILpTONgIFitQm8plglNCfSNHC3oKrEtTO7T4iaS1n9bxfP/dzfoH
a7fyaUXjmaazyNzd0BgtEDDJO/2+eIuGKA2xKPTHoqkqznw9DPkbLRBKh5kK18J+ROGon31CdUjJ
wi1saEjZRFtkbqDUwG4cAyw5k/9fXNendYf51EJktkiIQFT41+uCB6q3xKwpRxXFeYP4BfijW0cW
incU40gYFogFRcUotGYN8dAOPUtkE9A19BrxuZrwJ8KLRepJUmnTKb8Yxyg/MpGJUqDm1VVVwSlj
INEwPn1yiUg1tRR6eYyMiGY7hamYDqKEzCSN2Mw/xqSc2wPZN3qz7tUaEgVeqtx6Jemxq4l41utr
O1Gt/hBg7qN1pvd2dB7yPtLPv7iTP077dEUmK0mmSmIcwFyAUduPn7BChpwmIVk5UPWl446Iy9Lf
VamF/TioRtKUFo7Oe1GE3VWS1MnkxUPV6FsQ7210+Pm1LC/13eYFoZFtEwyytZw/lj/8eCl5BHQz
NZThoPom9B0cIpDrBsz5SHAByZZPkVEhefnFZ/XpfLK8Ks1zw6B1zqzzL1smhbhkELTXHggP0VFy
Az+x8W4kssyUa9ar21mvGW5LuRaNmwIsngw6Ibb665+/+eUb8eOb53NYOOY0+BnLWMtlfndMEoh4
wxAPB7sO1QOqy7LQqD4raBPj5ucv9enLyTu2dULJFuy0IRDOf/pyZrmW94zRq4M8xioGNNEb3U6D
YTBj6QAP8Ksi4dM7Y5qwPAOc/Phgl6Xxx3dWoS21GCmO+yQmftwr/7iFCob0Q2Y2Epi/PNPm3dQW
urb9+Tv9VA6hJ4T5DAWeN7kMNbTlTnx3UyVDQ3wxNdXekJR43FhGNnhqghqQ+PWZ+yrFkw90i7ST
+hffqs/3mFcGF887V20ef2rRT68sT0FTi7zcNwHuYLdqCaUl32lZjkKSHX71kS4BDp9uM3uYAiaf
vzGAmHDU/vEVm6gc/UIq+00DmKlYBVIzfUCgnfqtCKjNVzzXKIzxpsxubROhE6e9dshS04eKVVbT
JX58WqaJZu8mPKCeWWmM0SPkP1i51NWg5oAR2xHyWd32+1TLxEMFF2+LhtK4HmzOK2OdA6vq2otR
R0JCVTiUGjWSX5EDT9x6lGhAoVFeS+99ChGlqavuw279+rXsmn4dSEq6C8WsX/B1eGXujxMIYchJ
wWyxyLxoTQIM3KbkujG2rFTrUCdKC4DKtm6lUbcuo8LO3SxgWDACTV3LYZlxIiRPPYIKA9wxJ3E8
QIbrsqneCUOpr0NTJTETnhgAMj3eQ88KNrmf3Q1lMl/1gzquDMJrvV7pSHy1G2MbkN/9UnbtBzxO
WAuIiSqyZgjK9Adp9jKkfBvbHhk463Vvb7gNjExDrbxoLe6EIsXwmUo45K2IMffpcnmPJoZhCXhe
GGplXr/UsH03Pm2Lda77xW1QNSSjy37usT0rrxgWUbAADaTpXATTCejvuSGq8Eq3kCO2RqtcWTnu
nx4p6Ecf66Nrxbqd722kGkjv9CG/EpAbEc/EKLwV0k5osecGyvbOsuiroPchmRnh0xGxsb4fy3Z2
kSa3G30y7A384ps4y8W+WI60LE4Dh7nKx5HLf5Z3TVutDMkW0gHQ9HyMSV+/9a0kfMJJlPoeywMm
lXYCnGb54lIKwv4esRnI7bCHzwuZ4lAZYH7GyJpsd2JsCV0vs5RNX1HMS2kGpatOZM3w7H6K35JR
J9IPPZoBEo2gI3ttSlWsZzdVgEmguRixEHf7wp/ewGLo7mg0Cpi7ieMBENRDb2vmI2rTaHTCOou3
zP+xEbaR2W4Lub5XAzn9KiZd2ZVWM2xiAcQyNAjeAR8FeXeI19j9iWySq1OHaBQcdqnnd5M2R95s
8wn1qJzXqRoxA8XTgocSbKaqNmieh2k+IanLPLYAXBOq6i/62vDGrJVjvEQkIhX5alSFTx8l2Cnl
lN0o+KkmJWmwecbt2qzFsBiv8aNE1qbXM+G20IyOU9DRg426S7/oh41azONKpEkMV3TsV5GaJOBH
/IlvnWaBT1eYrQ19PF+gC7E36AlLZqxlcc5BX98Ysw9OF/PaGdTMdIwDUa3qauygfRh4ThqzJ0tg
HhagbGsjR3VLbLTBSjcz1LDmlMLQ8cNwfBdlpOpu0SW2EykjtqKwjRPiFhF7PoaJn0pPUT+RP9Mi
p8EhORHhEp5Ku8zjr4ofKx8cY0v1fkZMdZ1PtC1wc1dte2HFqC0ebLOO/Pu6ZDvPUJlEcbTvDfpp
H4jE6dBI6tQYN8h35a81/CQOd3FXz+ce/v64IYCvkT0RNEq6dAwpzHIJb0jqAMAE6TSGGleF1hCn
1iAnMhE1Iw4u12qwrK8nqe9CakyyjTlVdsj+7LhQw93QpD6DuSnjN/RC4jwpTVFyIrmW3lQ/lp11
DIhY19xmzKNkr0/cApxayVjUR/AAWn9B3CybyooweFxjzCBYV+67MBmRbfuqSb9e7uwZjFDGiFVj
HQWOaRaDdtRLciIxTcDUO2tyxQ6rSoCH3+eJ5+OUlYn2otYUjvtyauY72k4mqvBYqSmPsZmxK5kV
UP3HsVK4N80iI3fJaWv3s1oQMeQJ35BZcctZYKsBRTLNkNPWAotdf51lVZDsSZQq53ObQ6m4BSJa
pCtF2INN+FwmeliqUDo4eNuggi0eaW3OCW9MkQJUdFCKg9pEJCfLiHRpJWaShV58jUS3kZkR5pFd
1+vINPKT0Q6qWOdNJa5pkfJ5H4m2nuBOSWAQ4+ykpE2aBAe9y+h6u9WwQA90VnmZ9EExMBLkE8ZI
hbIJcHkkF33Ds9+TIrrKLTkevR5iSclEJKQ5x7gOic5XO4uthbelTCYC1rFvJ2llxk1vbrCBpoBc
QhhPnoawvtuAkR1okIrQKo56qiTB3h7NpaMxWkP9nuEu6Dxke2WPWjgElhIRrmZQBXD8jK1qFRTk
c0GhxPTy3A4D8agkj8uQktiecNu/a5ncImIGbaa3wos5FQUfVB91eTVTm847FkmtuQ58Fkw3R1nP
OhaWQXRXtmpjXPSL4p/ODPR9/ymvJ8jYDrnH5KhVcIAw/TZGBbnNGThUIblMp7CKPyLKljpnMEYe
ICpfH7g3egEIfBSlUz528a1U2eEDWlplJUX+CEoPOtcG1Ve1C2okw25X+UC5hT4+69AM7pSpt/cl
HCJ3iJTSQ4Nv3FOWP1Q4kEmeLGE0Q9sExCHQ7xVpcjA0f8A318kTav+saM92N75UOGFJUNOijW+R
skrsre8OGgRsRy2bnTH60o1c+PkGDhN7y6jV9OwxeVJxLb7QJamzsc3LyGSGbEN38ZQu1CEpg5Gp
TbqK4HjNblXNfbFOJN3eTyrg3NIOZgK5RhYWdPsJ9hK5Ta91i36/Jc3MDyWOoiOK6zjdh5a1wFD1
qjiB80qTnT1r8k6de58kvUTZCqUPV3FGyGQUDvfKlCEWgf24cBOAV8po7A79WE97LdarAzJMLFat
lh4gb5qu3nKvw7IwaH2RfEi8RZlugHpB4By72WmyLt+1uVUxUkfUZYli2tWwalZ5E79rtKCvK9xZ
TrO0IYvZ71wFqsh1EfPrGpyld3raKZaba1ZJrGsOaHsKS5Mg6hphei5o15GQAbahbhd0odT1d/NQ
YuOL2gKfS9+LEMiZGfUyLexB+bB9QkHjSRP3qs9h2MEHnLpo4SrZseU4WnekCvQOZ6u6WkEl1HEa
qJD0UZhm1pMGdzQmJGCKGzANWsSpU2+W6XQThrSwLeCMRA3gTprUDnHBTHlAsn3alTcRm/UeCqf6
KoLCPyRiUHfqmJLTBzel3wgk99gadXXaJm2A4rEGd985cV93+5GYiIcC09S51bGNObx7CycDmDHM
JmZym/9f6s5sR24ly7K/Uj/AC9JonF4aaHf6GINiUEghvRBSSJfzaJzf+0P6W+rHelHKqla4PMOh
BAqoerkJ5L0SnZPx2Dl7r02GMkpUtE0foQC4T7GTjEdk9+UDUDbzEC0be58cM3XQ65FWQ9OoeDOn
PfroOLbkVrcrwAW45lpSm2QafGu7yftgGXHtru2uanV8rxN/jgYPo5dGI7RwVTOkgi9MwB9/Meah
GrsqUplWkiYyOi3Ej6YLjxjQPFqbGFVWfYJrfC0W3B/xPVV3PcVN87l34/TRIJpmCXfr5o8Ejdt8
UOAybx3cwsgFWjj7K0PH7rDO8EveWCmv/RH7n3pq2fDfs6BDIzL0LHnXjEG2bzuwK0gIs2mrhn6I
N7iFmQozmMjWOAXtbuvliL+Jiw3VntjbYeD6Tovfe0wtQngmfJNiCrUN/NrxS947zgb/rvHYd0x9
eiKN1hHuHWi2IzqFABOrCvDEp0X2xShTuecErX5dssX6yKWt0afNlfJFGRuOr8+evdVENO3CSBVX
eB+MnWl3IawYx8Qv0WRRfwshorurY314smNnKFiOg+EJ1397dAkWuU67NCdZNL8hU6V9GQjEu7Gz
2n0HWaPd6uNk7SXhHMA6B6dhQh4ewR0n9JhSKdDvJ831rCc8Ykoo9lR6u/R88+adVc7aF5eNyggP
cp5feFkFpiqCfz5l8QJzlcWwk537TRQUmJxO53YbnDPA+s1wYHMVe8mezECxyRsXP5URh99rN0Fl
AoDMb4rY2CEgn3dTb8BexZpyI9qs2RhW9bVr08Hdji5zTQ0fyaPNLtjv8zwi9QWvYTFZ361Ri3xD
5VchJK5tTZjYvY70+33LHoA4AyJ+ROMNt+0AUBb0skBoP7c4AxPn2VKButUSNFeu1kY7GEkChkfl
HCzsa7tcKmtj4OzwiZtGFyTra8M1BNUP+sJ6HGA/lyDsXVhkx3IIeEfIGPokCWPdVjLUD1nBHA/B
MSIpV+2DYCG94OHxzC2EGH4LP2jrxmjrZz19aUykRUmm4T7otZxCp532hR1g1AcWQsM0DWEchG1N
1qw5vEyDfKokcQ2pssOjlSB5psp6sDPT+Zs9VvnYs4/EiJbqagOQIS02gwtLIpAUyL6ruuod7u7C
uYFok43Azsm1AbOhI19zGpc5nAYnkzlXOdl3cUF0hsX2yt0tia/JHldW0gMEbIPP1D6G77Ye+tvJ
zh+QeItn9I9qV8YV/hcXyCrXzEg/uIS7+aA3Gz8tAusBjwfq4dRjElmKT93QVw9DNFJH1UF/h9ht
OE6La81rHOMqsKcW1L1UjwEOqHVS5qBaR6TSI4zRj7XduGtlZtq7GGwaHFaxh5RHE1DPItuHiXHT
6axhxPM6V3WErLntq/yFpUz9UA9/LLtqoSENTnaYC9ZrYpLR6xU2oQiZ24+3Y+OguVSwNcxeetdj
HdlH1MRf2Ron9ynbkPWoITgtZMuzzhdqjwvXBtYYUpTxnEQ0IOr0kJdjsplEFj8mXtXfSsr/CnDz
JNa66xCBVGvVc1XX9a0ED7M2AKHss7jWvtA4ZRGfs2LLE+2ke1do85aWNUia0AyMv5tBYhcjUWxT
SYkSgT7WRjHdsfEQMoJnyXEUuzxWxo0kIJmHMUJSk5YwK5r0TmCyesDGQJotSCj4ARPy2EJLb7yY
2kwvBkUSd/8Nqy3UhL5WdrlTRYzd3kmrz7MDIERHHACQlu82z9/Y1Ruq4S8Wfy0Bt1MMgVI37gzI
1sdg+dYCOlZXpgT5PPZC3tLrM+8VVifQ9kDW9n0UXOVFKGsAOJmzZlcDampMDPRBpEuMG4sC8DFK
3OJdZxrxF4xYvIDY4v6OaGhQ2QdsV4exggGf68Gj1Fv9trR7IbBm1sY1nO9228RVr68No7CPVaCD
DyDEeRdK7dDrFR6kTNO3BDYhEVWtMYMwcvT2O/Yda9lN9n4x9uUOlvW8Iv3O/qxSXXyZ6cWolYOh
1afe54K5ytk2lKwbLsD3THofSaXSCNOQ3oOcDSaAAxirxWqwN4baQPWZkileN8khlA2q5RBmxapR
xnSt4dXDU99b1kdd1O39iEmJloiFLKJ0rtjSWk94mMcvtoK6SAc4l5vRxB0nNKf6hNNtunPrycIU
qeXWyDhzBk1Fu5GU+jbNPuPDH9SniZy+1WJCWlIFU06saEr54pFX+p2PZb+OubHXqtcS3ywZ20KG
muRjJ2PYkNheymvowACpHNH1FRpQNJAx+Lv4ipZREF7Duwh8ldI5+qqTg+XsUYlCJWTbZX0UFl8w
MKHNEBlsXjzIo6vEsNv6Ggpt0LUfxx9keaSg5H2YNYAtw2U2a/ojQKRxpDQch5vJAI+V9Mgn9Up+
bPjS3uhNmn+nV0LJQQRCL+/S1qjHMvAFUQ1ltbZNftux/7GHaSI6A0CMa/aSTFQzuaMDg/fJnkGN
PVsOZdIVaG7+raiqqripCT6Dn0y0Fi5DFQWFRt1IBhNvmO40iOwwnXi3c0eMjF/Uvezfh14rb8jy
KOwbbF+6/RmgoECnMgxTgNQlw/LtxHpb7IrM1XgD59rlT011RhMxisEBX3s1N/xhEkTDYaHU84R7
wg9jjxBXZiR31Y/tMwt3ML4QQ0EeOuHrVh08NamN/tNgEKC2LtzInGws1c4PDkZrmnrVjINtndog
BqFJ5bhDoSrOyVUoCTG+M7VWNOsc/RMN/XICdTERNk6MKJV+6NYshmTLkFVDDlmX7HEFOLeZZbKP
nxOwZ5/nMjdpaQbY9PxuMhUQi1Ioxz0CTRPjO4ERO71JcQSIq7oyRpTjJjFKaP4mVdKeIOUO4xZu
YzO/I3Si0relIxVdkJRa+lB35C8jeAlpfcMuIlW4Y6VhttEHMHatMCFidG30pLtsmEoEcucarWh3
lKY0C8J01I0lD5sNA1Oh1iMhwpryI+Anfqt0PJneDMW4OFnipmIT1FOhHyq4tMZ27nQbLCM95naC
5uo24LWdcHbtv5HPJCVedejP9q0BII+RGXoK8i20hn8GHtyAB0vPwLbS7ZxppS+MS/KDIr1OrhBf
cOwCLoj9zGKciDtqoaShQjbqe1Fmxpc0Mm2LlAV2aw17eFx6mxjvL2kFc8VAJlhqGd2eNnUMB5/G
bmN1cCc9zf4b1JvRvx9Sz+TWZb2r8z8OfC8eFmuSlr1qse1QPOUOwUZzFcC4igJKzPfKALu2CsbJ
hQc4D8lRwCGT2yZIWKQMELLmPZBpUlbgQGIipkyeko0cRYFuPQTlfpckyTIyUGVKYxHoUlSQOBga
z0HitOhKVDhYEXUcUzKi/xx3zydw8K5nSl3k1wy+5E0xK1mv+PDPAtmCQvM0xA0D0iDHP6cm19um
aZe30Nvg+K5pdnhXRtNhyZBZv3TO0pCbabvCKDbwjeZxG5v2kDMcw3rnD8pIo/VQV9RWLHxjfYQ4
zp+STu+41HzM3I5qICXiaAUdwnoqnr6fNz+novLHbW3MsTEeRdZ5OXldjl0fgsbS6/WUav18rSnA
EzDPq7bfkgq1kCvnfihuB1VjlUwgNl3xcGnebdfI8jBzxAZBlpFWXzyFEsifHDvd0chOqiNbTTFd
MRjrnG3SgFTdZ6LL9YcoLafCZyG0Zt/TdChd9WzjcRukoYqbURYIX1VeBVtkJg01bOHZ3jUbo5oM
Kx1i/6aif5wcrVbENHel13zswVsv3i6bp5Y2Teut03Eu1QthQJivDdnXX6fO6u+AE7rOfhJGo76R
+CtTitKS292FQEl807TERwf4ivVcVhWbKTGH1TeTW/2FHlFq7gkiK9H5gsUsfRGXgQmMCkrhZnnD
WKIXXNQ+w+U8r9skm77+fDnBaSzhW3qDcUFvZ/A3qOXVAHClB0VEcqigMQiMZlZHAZhq2GYUiva2
begkMhQC4bRJE5VcGX1YdKvYNNvCjwDOT0d7EvDzTT0o66tEW8CRlKIdVlws0Qn7yjY23N7wiwFf
RGKXTrxJeHCdrdN65JaGpZZc9WTXhQdHN6q/HaUPCNlLYnvoPJOcl3DhJJ2dWhOmc2QokufPsul4
52NRM8VLmxyKNzr5jNHcegZPO98J0XMLKgdVIyrBPNwNoiGHT2V9686rPEzrbGe1TjlB4ZwYD8N9
Novk74TeDuo/j0DHG6t3k3LysYOOzZbxL511zapsmEyJN32oAWVcC6x8Q80gomH99EyD1WtE38dZ
NoByESo6dn605kSvt62MNXy9bQXs9UPsAE7feZrlagaNcipt1uk8GN5lkp7YOzBcUbmFxMcTIdo2
Nndj1jPPiqyx60gUUClU9xzbfootKAbffFS5qzn+oLvJnvDY2NobUdYmB7Yb3pOUJfpS3uBq8qEZ
YSguMKLj5Z9V/RV3KtvuVsUGWYa0xJ4bSOCDL9MkI2Hrxzfi56h0zKMs2ZQAhR6t2C7DGy6SVd4T
3x7QsmCY2n6oyL2yb3+umE4tUuMJgFyZbEdwenD92FmYxNZIE0Wwpjpu3OKUk3sZSWNZgXUwZGKG
3n8AXZUdqh53zXrqTEKb7EYErQ8PfhnN2wsSf6IOe4Jl4EpfLzL1qTIQdm76CchRtwZSOYgWb35n
Uylzk3VqtrBOtH0BOE5tsflTE0NIK6u7QTK+WGh4o7bTi3j0iDfMeIfjMuzcz5nlWtmNHFP7hTZD
PV0rrZXST/gs9u+piKz+IaTyne8C0Zv9eyfsCFqi1OgPMtGI1sgKWB4PDQru/r2NtKijDcKTFB8C
rYnkS0LmhG5sY52P5JU5z1P9ne9JRur0QiCMsxX961m7BUJj4PdJMl3fW1ItDWGtE9LyfLbQwTis
oz6s7Zcgh5UOziOMymsXK30ZLcuUAe5Bd8s5wr4jtED3Ic/p3XBV1OVUwaokSmmiO2/m/cbu+dJ/
bvLeIolrsBcRD8MBjxFB7KFDgWNOJU80EPio/lE1WV/ds5mY4h3zWMu9drIOtGWCzzTfA8ROPuFk
JzAXuLnbLD3skSnHHmO2a9zSf8rrDTu91jwCBWlotjcJY49/1EgoY02qrim05Z5EzoJPF6oMp+Ut
zvP5NtTT/psBlZPWuo0QGg4VRWX1ubEIpKAXMPTZTZho1fhIdkcc+nHY8ZwVbsFNI/7YKg+0Lqpq
r2la2Kwz0pK7x1mnpoGLy65nD5ND+8CgSe2HQScVVLZJkVyD8u2nch3aULaQ7mjhd8dh9vmFPatW
PIf4K786mkjqF31CEV+wk4psIL3w2kdqAGaWEdxEfMvhV69XQ/Q8eGA2v2C55NkIaG96fzNgGev9
1EZBfyC9NfbNWVuMzUPEKOKKFD8zvVEhhfwm6CETPU70s+CzLRd2byro9ddFTgcFoKftVVtiHUT6
0WLOz0KfZr1FGEAU2SrbmiBfJONDiq5vURTbvbsqwX3Y62KqGSkS+sCOShkRoZxzfmfWSJ6YT85e
v5v4yTC7OjNN5vsqYCx9Vcatrb7mRQe2AOjoEKPZYQpFeFRFuMi+QWNnLEOWeL6em5b4mopOOfFw
TtbDdC0HtmfBatbKdnouQc/FdEcKa7jJ67aQDz1EWrnPG4O1uWaHThaNN9iwpnrU2+Gm0luXlCJy
rFR8iFVQendJgMHhFiLrkpM+ULEAycorY3nrIRFNV+wZ4O3oBj2Rj46lERFLG5gA1U2WABWB2DBY
Db3CLMxBzndwgUgn9+rSBimRo6nQqne47VvDI9LCjHHUxRmFbofA2JGAN98WsZyoAJftuyWo/eWi
aUZGeyLXsaipG7tvxl1f5rb52AJUVB/JGKvSL2ME4WjnGUzc72aAfdazl3l8fn78gP8Ccek/c+Jg
P/5PC/f/Oq9A/W+oLWUYaCHD+ufq0v+dtaX6t2/fs3/bldm//99XDp1//OGfQlPT+us/fDaGQCr0
U2PK/2sbKC7oztu4CGwLQdx/SEzNvyjvkKNZOiAOAm256f+QmKI+XaptZPU6oqY/kZcKfZFe/X/R
GQpK/D+AAHS+X6Ytoa281gzFVa0hm4J2SqoC4q/cluvMY86ihu7Qu9k2Ee717BgfrTa/a+R3BodA
qkrnBqGo3JSturKwZ+dluqZueadp9rHs5a2B68Yd0g9xFd3q0fzUj3gb2to58mHY9SynRtqvvEJ8
nfTw2Ej9gXZxhE0X+Y7MrW95hO6op6Yxjb8RjtH9UvlASyGrdmWSfHXIVPleEQED2WkWxtNYeIxf
LdY7CDL4yl2ieQaaXczx+aIT1dJ9aGlNrGA2jZ8ZJYoF4YdHztDc+6iwv6YKcllVvgsbAJhRZb9U
ejz6UWIZ/tSo/Bh65NEUlhO9oy0Z7UnByOgE8tldZW3oHthogtFA+P4wTuljqFvlixOVWDdZoH1N
6ExA4cZuy4w8Wr+pnTpaw+roV2lB/jid4491XhLT0IG2h+uMF9LNovVkASM19equCZ2DmYz5KmAo
sXO65rFCcrxi2Y9erCzYNJQujXKGY5oTw+Pl1YF5FTvcjMocaiqZZDuvh7RZdlcJfvwktw/RUO3J
KoCqdkXi08HFkdTkH1TbHkrYfoFebDVcza4134J9Y5cOmjAJog+MvfgPyttIuq3PDDBZZZX6aoUo
lUR3x63/NFZ4PGHgGe5zVZJ06YG2kcVhznYM7dea8+jk3pr+FFQWhryck6TvCBTjmk83vvGxuyuo
pj9VCd8mmsROyzwqCKsXhSaM8V80Q0xnxItJPf1g0opgIxbcsilhxpk1Wxxen0dpGk/BVD0qpE37
kQD0d3V6Y2olm08moP2VijC4GHLrJAtmS8DhIbbssU9Shwf4pUlVdiesytqrLj4mPXbLgJ9IgpLm
D90AJq+ftoQiEPJpFN94DjRaxqPBtgSRj9CDCjVdRkiNk984FKprVVvX5IHnB1NOYC4JVFo7NbZ9
tw3fSUI/V2EaYSnwhucgcp3/MkPA/zT4hsNddE0Au4bJ6ihMHIxvrdH//n+yL8W3X1kcZ/+Cn+u0
MP4yDJ2ulYtu02BPx1/9c602vL9Mg/x4jyBzhPiezVL5j7Xa1v9axMqW7dnAnwwMT/+5VlveXy4G
A8PzEKSzwGKz/AM7wGt9NLsaRH6UADhtaAuw+p/ooxlT1Ubc0xUVzGxXbdcNe/qsxzqhnUOxN25/
uU5nxP/nDmfpCE2R0NrwYk7Es61d8/HADeknHmiBqnQxSrfZEgKTBxsSH5wLdc6icP7lY/Tj9PCK
Ue24XC3+7tcfo1SZlldbGY5ojX8Mg9HeWFPW3elgPP1JKSJHghLymRdBMvXEbFwQCy911OnxqWE5
XX6B48iTjyGsKRoUVU5KEp+BQ60jeykSK/sj8fWPm8iqbwjkwagV0TGenGUTVhAm2Y6JaiBGSqhy
2xW0ayATTpu3b+CZC0oFQxVvWzwxQMFeH6qpVOKa1TQD7XBbukXavMmtheo8lUxN4shYW/gYNu0i
XjWDobxwpj9YQicXFAsEOCpKDBsjyenzynazqElMgnmGooaeT2Y82Pwkk70gLxvJPHmzq5suIbYN
qslNLqM5WO4x0sJCq6PH0R7MjgazTNGawDpfhz36ByxiWngHYHb6RgiU86JXi4jm7Ut3YuD4eZsE
Y1axYNAovRe19S/K8cSbI9r5ZGIkeeVt7CgHxd61IdsElxynkRnOqGs3QREYPnouzP/obQ883OBk
YQq+472J98LtMl8LAu3w9o9brtvpdcWuQaMAaQAV3MlvQyLbFlUQsKM3IqzAtVPtQvS36z5gqqGc
xq9jJ6DYQHL/9oHPrAgC7wAScxZCj4vz+qKQsFUEE0BsP6gc4krpBh9qRDp+AXFM79Xj20db3vdX
p4kNDnMGpiyLXY84BeoFck6nhsRVv+ZUtmVrxPf5ormo6qr6+bX8p9Sj31795VASd6plUVtjpX99
YnEbeGgkZ7gMU3RIs6EFj9L2F87nt6vHQWhNWjpWE1a5H9bVXx6pOagk+NBA+mNLU7TCFX3j5ctc
oGrm9TyjO3v7+p09HkSpZSfCEU9fPxpbCl1TYvl9GQx3Q5HVN70MIt9Lm9B3C0O9f/t4J2Yx3pnl
BC2WNjBVmEJPdxN52o2ytjkgSreJ+rBIKS3DmALJjf12Sj+pHvF1h4nnMeeF2ueFMmmmFumFhfz8
D+HBWdDSUAy85Xb/cqUt5hOopTTpW7M277tE1TdhBpR+yGh958gCjlqntdtQETU4W2N9aNKh2HQ9
H9S3L8lr/8lyRQwJE5KCgp0clcXJYm8z74zqPLWYxeWEfMd6gDYG0InM5ApxADz1Frfw28c0flse
loOyneQFNbkLP4wiv5w9dFLsbYzgmGB3LUTNgGA24OF6Iaa1nSXRxhxksUMnz29ww42ejyzIdCG2
hD2oNTlDxb4fwBhFDhyDum6uPDs0fcez2gsPzJmr42HVdiVOJNt1lr32r7epqyVRrlKSVdVl6Cey
+Z6Zdf6QVfYn9LDo+rChRReO+ds3EX+VpNT4cXEEX+LXx5T4BANAk7pfpnVN9J+uIb6wY79kRX2v
R+NLqfGgeG4dbEPJrPjCvTl7eAkOc7Go4zIwXx/eJrFjKhRJjJGunH1b1eI9wcY2YVU9Oid47Qt/
T2xoJ5G046agxQRugTaR5W7SPbUC2GFtrFGJbVfltt8MfMmZx3cbbFewGash99/+xWd/sGPTnaM9
YVMAv/7B01RWcdbDqErAxa3yQWtu57IVvtH3hMGV8aEO3TU+ve/Uc+kFP+DvHwDulcezwQeHMub0
7VEVYYhtbfN8DE26ccG3r7uiTzZaMX15+yzPvDKvjnTyYXNiLzZodep+26ruNg3A+lN0Nkfgy2T4
GGG6Dfnmvh+tyrxwfc+9A3zlAETiVON1PVkhoNnnBjhG3R/1st3UTUU9MTI6DZl/73CYxscAvMWF
x/DcTf31oCenS+/UawuHg8aYYnfsX519ERQvsy7vbIZlKPGm2gcZ71zNWHzfvtS/f5X4npsutlNc
1fAKl9/2y+rUdY4iZYGXHneB6aPVaq4tXS8OKW35bcGI6F94iCzJikjZQivt9FtAlAnCTfwTvswL
Z+2kQboLUvsrWgPvUs243KvXBQuntmwPITAICybC61PTNIldjO+/z2iSRCFsyH6Bep69i8xJzpsJ
bGHsuRvdvvBHDQY+CGVnU+iRuHCNjWUV++2XOOxVkb0Z5A2dXGRL6nlJSrnuNy4CVHL6rHUfO4i7
i5SYiLJy36HfrtZt3snNXOioghkYIDVTdLnSUscm0Y5HQqj1w9s3/4TY+uODiKbfcPDaU2UZzsny
G02InhJqI7+3QnA4kTg0bnUvplmsmmBGjTPlw0FEBbAKU71Dwp7v0EEyI2xYBgsUm39cI4EIWVyp
dBPgoZ6ux2bWNDndMcMH+oAq20GYHswh5bzVtysGucnT2xfg3Ov+6/FOzj/hXa5rxRQ8bmrCY8Gk
r8Kikn5lV4w8Js25b+apvYBRPve6s/4DJ9KRPf62sba7PnKc3jD8PLHZxsje3dv5hHfCK1fIaeIN
kxaokwQibAhkTC/VI+feeIddoMSyj2H/dNfgxjP7ICSAflgW9kGwJb02MI1u5eASpRBk0cbK+nFd
LBvD0BnIVycU8Jb/bF5nuTf4lVlV277K7IOtZLUu2CpeWA/P/UJADszjWCJodCx37Zc1STg2PcfU
5MUlMuJ772X6msAOHOh9OWwnpCIXnroTSs3yGtCLt1jteQNMfEDLD/rlgC5zcqEVtJiJScpXxqAj
N4q9cEcGWwAz0gghKhD4IWrjBlkLDq2ovrBY/b5C8AuWagFnEszZ0zaEDIQNiZzdawYQaj8solZs
OdkFusDvTx5HYbwhQWEwxndPzlPUWmXJgPPs+Bbcudgo0EeQORQRVnuAJQxXr4wYE1vBN3d03QtL
/++3dTk6mwAqPvLarZOXrevx2ZQA+1H1RB7lrEV8WeqGT1nBZ3wRAly4pr+/3EJnCEDPhO6OjfX7
9V31iMKt80YJP5MVD08dwREgzpHymyQGQ3YzoE5VXFjrz91I2pHLLmPp0p3yG0woWnkScVAdiPRN
SCWHVpRsqLfXrd9LMV5dQ2c3yWvCbvKkDOws0sdV0QnfY++AoaB0EOlP3SEBFOH/K4dyQBw7S41w
WqGT5xsHouaEoiqZkNThaB9nHQJu+ecdTl5DWrcWPn1KTHYDr2+YCvFyymzCCKHP83bI0q8R6kc/
tlu6YlMf/isXEZa97hnCWWa5rw8328Hc9lYh/BoBFeMB9qbCS0CKpvzj7Yt4ZgsMInC5Xez7HUaM
J6cm5hrhutUz7SLja0vCe7+JXI0y03Cn1TTk4F1dz7lLi7ICNwIwBQmrWLeRhp/2wk9ZHvvXxQg/
hT0w+wfLpmO/PFu/LHapZU+5oAbDVammu3o2rxFSvxD362EaThyf71b87FI1+FVOdAbOVIsB5IKF
7jH2vP1jzr2iKO5o0tOJIYvtpEQD9WESHZoa/pC7/b5kGtUSYp8l+k2S4wvIs6C9sNb/6Madnr4r
WBToLPMJEycfF6WCZp7jgV1Mjjt4DQVRexitfiBMKI3iOyLbnTuv1R+mOei3I8UO3x4zex8TE/CM
qhc4m/iedIovwegxGSOdliltROyA3AZtpMxjVY0M1gL0p+wE242X6o1PCn07rAfHGDtMASPNwYAs
nsUIH/RihZIag1VdV84HvR0FOXYY8I6BVo/gY7UcaZyY1XA3enFz9LIin2lvmt1j7VCjr9isO7ch
q77cLj7ed1kmkPplobC/WJlJ/BVaeKP3B6vM6p3hIOPYAlrAX+95Rof0fQqBGFtO2n4Cg5b+bfRl
R0usC6tdLWPvo8RDA+MLSdRzLvK+X0kC0LaV1REPg7lIfMyJrMB1jUADp0hQKejDWtJ+HpK6ftQx
7W+HWvDHcHfL26pAw++ha35oOxYRoieDDZuPGdevMZII1tpmOwKNiNS30OpQWqF+lQDNdVx8K6cv
1UfX0VjB3Ub1T28/icaZ14L+DLhOmuOOSW30+rUg27AktoKEayYNmR+ScLwJXC6NM7QGiZ0i8J1S
QRcfZt7V3L3CjM5stp6Sz44qxwvrxZkP9fJCsFNg8ELv6OS9SNRAvC6Fh0+2Ru0rPpirPo/mYxUT
WZjoQ3GFDJIwRuLQ/cpK2guHP/d5Yd7mUojTrgSX8vpaFEnuxUgQILF5eMi8Ss3+1MeF79Z8Od++
7udWAA8kKQGdSDKIEnx9KPKZRiMmjAZFfRwfTH0MNrz13Rrz7L2F5JiNeHwJV/V7ewFbOQoLesws
yrwZr48Z2wYBkYEkzHyCZqpBaTkKEfW70pTNPVM95BBGpO9srIoXFt9zJdDyeFGB6XxLTzE0dWR2
0qoS4SeV8NCYgg7JB6PAPFJGGxS8l747Z28koyZanchJ6AS/PtOhHRM5aFxdgjYASOdIH2JCb7eG
U4oLN3LJSTj9rrDRZnsruawMWU9eIDPQxWAVsfCV0sabqq0PrQ6fw2xiz8/rhcBgVEuS3cHLEGpN
le5dN8J90t1K2yrgjNgkBvfeDgdAgJSJq8iwmehb1dacx2Q/sCHc6Vlp+70ZP+nkAO91KzKecI5F
VzEBhVALQ6jXujsQzAogQGUeQzZFpxUX73CIk8g55GJuriz07wjnWheNntFt336cf2B9Tj4vAJ2E
7WAUko6hL3fk169rnOtVGAl21MqEaY7/Yj0b6UwPHiU9iTiNT3RHu61Mje9FYFrbXoUIe5I0O9AX
xzVdm90ua6tm3Tc9btkp6jZR3dsXfueZB+PVzzx5w8lvBXY78gpEA6nxdiXUPV3MkkOF8+btS3Lm
medQNpN4rgngvpNnMMAfglmKHsPAc3qEpvGeUMP0Q8vUmRqIb/Gfv2NoBnQKY1oaMARP3m4MPH2g
L5sckqzd+1wf2r0KPGvbEAC6m2fRXHjwz15KF/OASROZOdzJc6+Fheu1AK181RjhTQJxBZCs52zA
PIwXDnXuFWN7qFM/AtwzzZMqcuaT4XQ1tBQ60M0+LeznOuvijdkBzXRtchl7pvYXLqf4vY3GNaQ9
xH6R8TH709dPdI7WHTsTEuV0jjto8/3YpthkhceyNRjGM6lfqVznwmRAr41ZchuZZp2RF8HGnezO
LiEDNbariCwKqd+S4wx9B43upwip9H01R0TPB7z1X2tNOU9jFctvnYnC8s8/aZzF8lA48G/5uL4+
CyspNOVKLp1esPEzG494EBVNYLii+sJdOvdAsMOG8003gaiskwfCImzRFX1LS7XjgS8qXe3IBy2f
cSoaF17js8sN+yUHkLWkdSZPnggRcTod5k9qhNTxTa+1rvQ8Evsq9K5V6XTv2jwnVEF36603hcam
McE5Sdq6x8nVCmTT5rQuBDtjLWEtGmar3QWi83ZvLwHnnlvaK1Cx9KXp9Nuo1VWjoIbTfZxYpT+l
TQYf2oaY08I4w3Y8XCP9vnDDz/Q22UEypqCV4fEJ1E+e26GTYnR6hcMFXXSyGrui22IfHAf0ePhd
VpWZpE84SzqyqPMxfOoTd/wwgUB6HOrMaldJjvta742qvPDLziyIgk+xjvSUNgzP+smj6FIlFzlK
tVxzsNvE02eFX2s9unq89ZQl/vziw3zXoe6Jhf182nHn42UEU05hWyhd4qUmFNHByM1kMbLv0hTb
rih4Ed6+42feAUHvhREKixWDqqUE++Uz2JAzXmPrYA8JuYr+danWs+15h7aT9YVD/a4Nsbmc9ECW
sh16vnl6o53EEm1EP9VsbOdbbnTx4yxn60oFA3rL3DIxtANJj9K8eXJdXAXVXDFLarFGm8D/CHgt
RkIdiMUulT5deEPP3WyXWnqR3Cz9mpOvEZ7bLEiAUJNfXBu7Sk9uJNJxobnRMQtZGt++7Oc6mQwF
DZ4uOugGw9zX193LG1N3J1ooowoqn2GdWIE2rUEswbluYhPeYgF8BW3rh0YLdkLJ/s8bYOh0+M4L
Oit0mU9OGMFmHkoGCIurKd7GQybIWO3F/u0TPbNBMimzWPUwLDvM81+fp41PAZzWIHwLQuk9Xt7J
r8KJfIy+HbeWCzMq1fvmACSUgKN6yC4s8ecObyCK85auBZ/Fk8MzJ4owSpDwOvf03wL8UT5cdYdo
AeiFss8s38NxCfeifl9Fjnb39smfe+LpXDChZPpM0WEvb98vb1eU4bmKO3pycTBDHa4z+6rTe8KG
XCPftqQd7pf+PI3H0d24GVA0GjvZuiN9c5UMdrQpqyz1Sel+cCuwMW//uDNrPYUQBomlj0039+QJ
jD10O2SYCqyeVe9HaMLvwF3Ig6kYKgHiXYD7OA7//KBLhcIM30PGd9qkHDuBEsqOeOimTdc06a3Z
FfM2dsx4n3WzczW1F57yc18XAKbMiJcqc0FLv74FifSinsz2pQP7/6g7j+W4kTVt38rE7NEBbyJm
NkAZFp0MKYnkBkGJrUTC+wRwabP9b+x/QJ2ZEUt1VKGzm0V3LzqkLABpvny/11gYMgUlVOY1p0EV
bXOdeIm1NheJw7CSYo9AZcQJKJjus6B9htGvMCKpz9WhJ3YaCzt/YOfVsvcXTDhHFjpUDTYy1iTb
O81z8dkf609djTDPLPL2zFZzYoenqA/W9iGsMHqPb19AJri2W2SrbqThEBVRO2BVA7WGGwz+ma97
cleDrsvlEiNvFyD07VgO6y0XAVYrNI/7K+lwJGP8k0ZqMlKQiQRrMUU6b9pq4NLFgrQ9QRH651OM
LdzHOcila3d8aqdl06l04DcsNXEWGBAsm6nIiJYzik2XaOauWILHf2FIyEo4osNi5ix9+9ipIatp
sic2uSXpb0t08hzaLbwSgcIYD1kk6L0KujML+OTuws6y8kSxAbWCo/O0ws0NL1eUGVZmrd7TWb3N
EG1eNfG87P0GBUg2Vv4WzQkWVHGfrvGASRyKvmw37lwGW51cAeIuCPjWPD7Q71/KqWnOQc/Gx6G/
5iK+fSk9jrM2ASbWxsaGc+u21jfpV2JD1LtGIN4UnFnop6Y5oL1nrA0z7xesyKkVVpSDRMBoty8L
yeJ7aGrzpvesc4nFpzZO8D64nB5FGv3Ptw8mgk5KCda8aTThXa8aaRChxdv39oQ5Y+/oV8KSf853
wRqNL8XLhGxJBsbbQVOYwKSios/U8LrazpPYL1jo7ALgHcgK1T1EoPvff79TLxSKmUcP0MML43gt
TwZh5GWb0mMXXo5VgW2QTNiIMOvkcmaLOkG9gx9Lo8xB0wUD8vjppJUIB+dOa0Psj/XkilFeIPC6
GlIxREE9sIEAdBJXnPrEkiCtnoCarsty1neYRa35ivkCFVqrDzW147ZciEUkOYkAzSo5s8WdKiio
2SC6IyQwfqHypqITWdZhJukTlE2jWTyXg9FiZ4cvRTxmuHo6Cx7BVWJsoaCZZ0Zfp9YRaAUkCRmH
YAHOtFdd2k/1REmy9yDW4F4is0nn6SvoB50+flytP/ZwG/UbLFruXX+aD38+GQL4hkxBRCS/nFmJ
AuV38CPciMThcqr74sqbSE2mNu//laF8myME3AQ20NFMtytLJHHDTO/iso18fSxC8qHnLZj2uR7T
a8zKL+8Ts13ItyuN4Zf6jGgdw5zoo1RW2t0aNZmOjeyWbaAZXxO/bG6mJEhxZ/GerW5wqBScOXKW
YNrnCybFHUrYStNx1HRIsfStfFfT8jHyVg9dLokRLGx1hZclNHO30HFsjgk/1chX+f23ObUfBdDg
6D+wKXHivd0a5lbLF5ESQ0cne9phzAxTtbSbS0RzbTQI/JPV1Brnluz6GY5eHXxQWLIGSA0Y11Hn
AzHwQFS74tU1g7zK2Lnw29Vp2nuV3LQ9icxkOXweCpdUn6rHibOqjDOr4cQOxebkULpCC6VVenT+
JWDjceYxU2pNkRULVfhd7XuPcirkGSv+U4WNDcmFjRDYnD3qaFJ2ZMJNaWyuidkjNNeetnftTN+z
EnNAN6t6NIbTEOnFzOXW1bRoAn48sy5ONb7W2zOAqcvyD15lIz8t/qqYE01mho2MUM0XzWiLCJ8G
Z1MSOh062MPsLKqQrQJnOuQW+sSaXOSI0heToWK2z5RZ/+TnuFzkXa53lJZvp51jw/vWY6YdEo7s
gBOqFXnI4MPRUeqitEY/SnBI3rl2pl1XPd3TQmK5UBZBfFlIYZ35OSeqDS7thJrYnCEkSNlvf02Q
ePPUCl6OUcflBfZI4mqZKw33SegqnsyLM+OdmnvwOlbkekUqg6Onx5dfb0eo4JucvmuIL152SJOA
c7K1sjNDrT/9eKWt+rgVnDfZ+Y9WWqnymS410zytAkzsTF/fmp36F8DQVxXef49yVK51wptLXF7s
TavH7FVOwg7v4I8w4RtzbiavC/OXJ4JcsWryWE7HJCrPj73OV9RquMD0zy5gSwSJJgs76OeHbiRi
RsMj76ALq9z7FnZNgQbkJwcIjV2fJ3t/yNJz+9kJ9HwFKVCX0RxbP+rbCZRMbdfgOcd0pk8Ovxay
XGLV3M3NttmZuJB+kzGWz/1SLjeqqqtD0nbJPlUkvfx+Oz81k1fiNvITKIcgRG9/SGqpIdFwYN4Y
RMqEqGK9TWvFyxYsUB7ILcrP7KKnbshIeEzEmUSwsY6PttHacnBsmxDx1Pp728pxTi6nJ6EpZz/M
KfLqdilv6iIO9um4uDsvR5el2iTYSTyrPyc46J2hXZ58AS4/CJAA0OQYsyE0wfHaiqWcpDUunUWT
3nB3x4m8TPG0xN72zM3h5HgobyD90K3BsOztC68lxhm4TLG+lkGSMecu+w5z9A2a42rnJN6Qn5lr
Jw7s9eOC/EHsIaTqaKnVKUakfdNwQ20T/OmVK8OuXrJIq6rHuhzSTZ+M53iLq5j2lzVnUiNweq2E
7tdZ8NPp4dmLUJrRQuADct3qSH0gw3TTNsmdNuRO1WyCQEI2yfpgU81UrvlQYIo+EBO6lEl54/R1
fcAjvbj2bXSGfm7Pu6wpkXjDfwhH2ywvVOLMoSmUtabmVfvGKZKIfEd/l2he8y5Hsbgj0dSks+2d
A7NObcdgmS7+DngoGMcRSNo8VnVXjdZGtwS+zrh3bdDEtpGH9eaZr3fyRXJy+msTPQDAeTtdFtsv
08FerE1RFXgNAxxvTIxh9tgltps67wGNswQH8WHpN3++M1D2Iy6FIUBBdTQyYqTAb/F7ghXqdXuC
jrr3wiVNfDDTmIuQrv8LC9Gm70FN6VD4/0JAG11PmnbDQuw84hjlhM9XJSBn1rERVpjDXPz++U69
2Z/HWxfqT1PUqvXFwWGHkrIccL4YW2vbask1LIH+0Nkqw6uORDTMfNofRi3/VMa4rvDj82iFx/jH
Y/ocL8jESenz6HSGIfcSheGU/mVKXMzqi6Q+0aHLbgomLmntntiplDjc3z/3a5TnL+PDIDKdgGIC
fs3bB9faVisyLimbJR0wE40r+RhT8V9WeTAdktLHA64z+4tisuOdsnvzokEe8Syx07n0yvY6GIQB
dt/hxkCC7+2I5dOZL3PyF666Wa5l4PjOcVc2NVLm/AwXcbHN9MIdyxdrariTeU63b1Z2ee35anUn
LyDLTObO72knIJfWrzvTbUNFFMQNbofWrS7cbjtS09+deYenzm+P0o8uw7rBHYdzGZ3WGB6jYn2q
YSU0LTlOK4X5Ihdr3tH5zi68bsm+5yJz8cUE2aXIzt/pcfJnCVavHHXwfii4lkdxQzvp7ccsEqed
RQC9Zpo6+1MMIoFUBGAwRGbw6fcPfWre/jzU0c3PwVy2nxxUZTb2k2EPXYokkMw++EssLt3BdffD
aD8uva7v5AwIembevpb4x/OWyQDFASxi7Wa9fdTV9jNwcNfaqEyYG+ysiu2gdCTUBJQchsSUH4Vv
dtdESpRUVCnG8rjUEQ7EWTetNtxcnF4KM73D78u+hESGQbAxeQ8Uu3BtS825paszP2u5C989deOo
sC0ylFXWXyfDYjxiXWdsjXL1s6w8yhYnq/YTgSj7xhTldQwxD59c8tabsrCuHeqnS2cwm92AfeXW
NFx1ppB6LUyOXweZgMDArFXsf47Odd6FXZJ5ZWw4F4cPSYKEF32ct+mUQJ3g29b1WA/epYnL2A21
VL3zk1pdLTiARdKyl3cVLp9bOkZVaDWetxnqYfncKNd8J4a6xIo/LVnm6fz3krnm1sHp5UwhdOoQ
BQUhkpZqiG78+v9/2n+BvZRhEoWy6WN+OpnT7R6UP9vTxWjPHC2nSiCOTtIDoRpA7jt6VY4tR38Y
aYzNRZbtDIgOEBuG4rauU1xtoQBs1gSRm98vl5PPxw6BUyIPCMH77fNhPlCgJqDx4uC1t7NGp/is
lPdswMQ9gxecGgnewPpN7bX3eFRS46bKJUpjpLZV/QFu4yUETfN95lnnaoKTI9G1prkJmY/x3j4T
cooG9S0bM3me9cEsymq7jBhCmqR0n5nfJw+BYKX7Q4kEAD8mGIHEdHgLmK9tDhycfICFFEVIk41F
FPtVvQeI+Fu62XTpKTpshhN/0CihPsVkC0X16Jc35YTvfhCLENKBOvz510UksLrcwNvkLvP2TSwN
wCUUaqaUXUG8Jppn53VUaDLxmzML5cTspdZkl0dpgeuifjSRitkB741pvLT4CR5wAhR7fIxxrA5m
BN+Yf5J0eba5duJLO6xJAC/2JlCXIxggwNvUL+vA3LjKD7Y1ifPwg3BWt3OCS37/Kk/holif0DME
EwV6OKa/driaBPFM72YM2hK3UOj0Elb1Vk9090aTVrudEKHvNK1VT1grN2HirwYJfpJt0DN0ey2v
gMMDAZEdb5INRYWzWxqCbbxR4FtmpiaUUqv6uzZ7cJocd1o6VWIvu/rp909yincFdwLPD7pzPNIx
wmvUpvxB60DRVF1I9BxhrXXius1bcTnGNcX7QACAh+X1rsnmee9OOjEm1BLRrFDX6SrtN22hrBsL
adkW7l27FXl+Dn05gfFwEwTYp7MDG+fYwwckzVjVvXByZ3idtje1l2mix3++Lb0Z5ag08YnwVXrF
EhmqRLtMsKSNbACyiwz38zO1wYnShMlDn3v10EC8eHxXUaB9PYg1TAsHKbiXka+JOyb0Ny/AxtqM
P1Bzpx+D0qoPyDGKMyv0xGIBW6LdDbGUc+uY3KKTEBS4M/YLU9tKHleml4vdf9NU2+1/P8NOjsTV
Aacq2o8wVt5uO9hiQl1ZeUPJGntSWZ7at0NCH8Gy1I93+kd+kv/XXMdW+OqfG0FGz8Xf7f/7r7cG
kPyJH65ihvsXN3ng/VVgsV7M2Id/uIr5f2E3jvYfPJSTbzWD/B9XMcP6CxQHU4W1P4tC1OSv+4cD
pPEXcirSggl5Xb0sYNr9iavY0YdfWU1k48LoBJSEy/Lanf+pWiJcxeC8y9HADeWFG3fLVWOpcZtq
yx9S0/4xEgPxNrhXHDd4ekOlflzmGPf55mqD6OAKTMWU7Sgzvq52JucK+6OL+OuA4AsuYCg9JVCx
t3N6GWKV2EGKQ1Mm94TXGn2U9tP8fQa0JQlctoBxo2knrK5A+/zTBHj/o1z+t3Io3ley7Lv//PdT
r5VWTgBQRQMQ25+3Y8cKMkWCsQiWBjqJXbXdznsM5XFL16sMBv6fjwYZnAlkQ9ECkX472kRKa2nX
1aY2yEb7osVkQW3Ea/CiqodmfP/70U69VxiuPBoSYuQXR8WaNOYE45Fq03ppsbfNRdv0mfeAW7hz
iCuviPw6td5nJv/6/bhH9cr6PRHWQutFSriK9Y8249F1sjqDijK6hoiWpom4OeKd4lrf4pZE4Vkj
P+nPR/Q4eBFrOqsT2NF7NUv8E/y22HDhUy7OjT5dq8Idr5zaTO4MVKMbcMJz9f0PFvVPNzCoMNZK
PrIgxRhE3R8jVhjUVbiNm7ux17oypCO0pCFfflXps5O8KPwlb5JKi4MLLzadBlPjBGfPeNCJQtbF
KvzrGiIkHXf+OGvI8xC2+9bfpJiMn5zU6vWoxh6UWICZ6B2S+Ybq2uogBESZMZRfVQtfJAwq036v
BS7k0cnsjOIT/BALY1DSjJKw6yZRbR2/ceBfTfHobeahnN8R2TV+TPqqnzY+5qIfaG84pNq1uRNv
c1HXlxoJbdaGwhLgTYctp8IcFHcm+q2jCl0ybzAjTQKBRmNjVNUV9q/ZgnV8O/fFjh6hk8gNNqLZ
jF/+nKY4Ude2S/6AVZBaOk0p2S8pbnqk6oyqeCH7bHqAoyXdvTRk9pGwsM79MAY1xHO7bcoNrK0M
VFDRBM+bVfiWFznxjCJJsTm065QzUA7BCH3VKigOfa3J0p2We8vTWDkyiTybLT1UXB4eCRRNq10S
a7kT+iS4PwmXmO+whTsIZY88s0+qNrBdCrqOvMWMyHlEOH7eWNvOxAsjWnTR3zrzhCN3jm7goC9u
/3fSjT2KAaKTXyzgQtLgUVUtW9qY7qXrpGRKppU92p+hnZRpOEwiKw9F0CF9WOgkz49pJecK0Gp0
jIfAQiRuhBgae8Wtk4mOeCSAdJLCU0TpyWccZCtdhJwVcYxDWS3IFgXM067mJsUbPUpwE8NQNyPu
tHkgRY3ghj5xkuR2rEwtrkOtHJpM3ZZTbzfvMnLy2rAgciDdJT0l1CaX/kJiVIWlH/tgOeiQR7Ht
zj4SfSWTS1Qzs32TJCNXns7yA5JmJUCKZ4eNnhbiGhm4oz0kBe+jDPVJ68lGTArCZklhmw1nfjSF
zOdrLvhmfq0ai9jmPh3H5qWpZKMkIQCZThBL6/ajVfKB+C63hh1L8U0ftMq4s/0ptnZ+LqU9YzCn
eUA4RTKph0U3KzLPA71tNqbT2vEjC6xtcTDUCZJA1YW6hGxq7/tAyCVqqj7LiK82FsV6JGlERHpP
zYjuQY33hdf08HuE1TWhJQVBptAN5gcCsNX9PE0OmnD6UyryEKn4oSQY6U74Sj3Ulmw+DjandGQs
HUFPLeAQwZh5Ft/kXus+kmUc72HcO1mkD/j5h7OW2kTWFoF9q9fdgDyX3LA0tBcIiyGGJ25yLfyp
Yvmls3GXuMbyqbDy+ZtmTMZzgE38o8U28q0xA/TDDb+p31apnr8XZaJ/bTs/eMlw2n9WZkwKo563
Q0+0IOEtRFXOdF3LwtU+uIiKrbACd/smgGLN0IxL+64ckroJ9STgfRaV19xLox86KMWLRaBgl2Xf
LTNx6iinp/gMDgpzV2Ds3EX2qM/FUyMtZ6ZB75BKXB7gQqePxqAW/kYMPV/myRJ1iAXdkmyzKga2
SuyMAI6ycB7xI4ZERdA42pPCSWOkfhMJ7DUQGLZoPf8JkzWMaqNkXXzORCWxVjRyrcG13qxFiFd0
iYJPQFcjvSJGTKxZdUw2n5nx4YICZ/8tJv7VpQqoF0IIrPIeb7vF38RcHQe48KPzUPuZQf5p4gm8
u2ItZrI3gUd+qJgIvMR0jPlu28VTN6YdtMbMkMXOJpRwAOVNtH7rWIsskICXRXUVA+0XN35AXHeo
tISoIuRg803cFS5mb6YnPnakWJIQwmMdfA8nunfSd6XaFq2tEYTrsdeQzSIKc35ft8SoHlAnolOY
isFck9kmbKVtJG3uvjMViZoTqy3eVGMdECSg4RoLayyXN1afxfF92xFet3Nx6CnY3mFN3BXSzmVY
Ni4solYj7AnzsI48aTtV7RxpjTvlW5k4uOGpXPO7Pux0OxF/B/Uogk+knAlxrdEyiC/sCUHfzg40
zboix2YhRKGe8uTFsLuxvSaoZC4gRvj2fDDodhOGYc2qeZ8ht7Cv2HM9yULE8YiDmoShiyzTuvpb
MNfZtca+pqG5VlJh7q9hQnU123Vh3/Bcy/LQDf6kYxBNCDrnie3I/mOWxoP5biTYl6AAU7np15YA
L9JMW4lyN2Zk77rRApjyEd3DRnx1S6xet2wEdleH3TA76jCq0ao2YIZAOrVU8q7y9cW6qNn6kMWP
5idBMu73pE6Sj0pJedWTdK7CodK0Fy6emKf7xQSlHWZeuk/JKocFPbvryrMl7gAjjuG0uFyG2mWO
o4FS+aK9qnwH4pZhFBVhz0vmKLxCm6nb93FVtcSI2t630W/qJppghe4N2WvOdiqc/rFTkJ+kW8ZJ
xJ3T/9bNZcX+I7vmK3EU0tpmQddYoY1HWnEhdL+3dwpI/LObz/HYhRVmewOtpnh6gHI8YankatmV
lQ7++r3VQr4L+ZrduzVU/JLjX9Yl2rzYnzZu2g40hKoOlgJ4sXFnTYn/uRMT1BGfJs2yJUjL76Jy
QeuxtZfU7bEckIrETmQx/oH+TuBthJzwmm8ywysuR88ei5sK30snHBoc7b/IVizuA5v3kHEiV4MM
Id34LTSzwHsR2Jc9NEsfPDuILW8Fqmm+JL2JW0hp+UPcZO4MuVNCDV9aq3S3ieNW1q4XlepDHO97
Iu6ywm+hNWlSRhUHE+ntpKOShALiWl/Y7PI5JOYshhyQz+trhR1C+LrbmDjdVqN4Qosy30huYnzY
keontJxEezJr17zpciPtqfASmw4jkXxlSFD78kLMc3eNr0Rh3oDdSxVlNnKQnev0UxFphfDbLwpX
SATQsrPcr5M/E4fuaTOJvnHDx9n3w7IgznO7pr/sfNLnLyfNZ+OkwMASkQC7TuwIv0lo9cdz41w1
LXGW99JJ/OG6zaYxucI+n20mtN24trbFIEpqsoRSIhK2YGH0lca1iO5HmjHzGmk/oKIUcVhMfRpE
VmbTBpl1r+y2qsvjhEqtE5cwlzwr6oOk/uoZy+xFwjNnKtJgvlnmESirjTmKqHSKLNgZap7JNeoz
tuF0ktJo0eJZZD3XfTy4L9AUjKYKs8rGZJ8mnIi/p1Y10iNwIdxtUP/L9AuJyjWhBAGvz/8WSDfN
SQZx+89QOqqvWuCkPI45j22IWTfxBxa3+OdK6PNyWXa9Jzcp1mbfxymXxOUa02NH6+bjkjiBpT6S
6NOS16UF2OETA8rdqVe9g4E9gcULnDntgpD55LaUWfqE0K384hhe60XStgZ3M0gsqUJ/FPJpHidT
RDGceDsUulXfYqDkf3eXKv8A7RNL+qBq28fGnFMbpxHFNuXCuy6uCZGb3yUtauGQ/Vdo4TxnIttk
9cRy7+x8DakZ6YnKYc76/dhWZRdSG9saRURHUKdMly85oHkZwRyWL34DZZPuVWPyDXUiWwhTp4OL
vab/PCRBcxcQSeeEfHr9ojeqtNr2eby8l0Wpuxz4rX6xkA5FuRcIhWd+bGhfYek2h7EuiUnG9MIl
PIC7vYj4nfnz0A3Be1uZjmZHVjETUr3nLE9Q+2Q+AdAGdxRKroYsB0O2xSeyaFWzDagYva3L7aKg
u0jgfAQ5uXgf6xNB22ncWQ9VX6gvNSZ4X+w8zm6pyIxyRyEqbuI2bR9nbwjSnSWN7Nqx+vzeDZoF
3y5bwaNFYp+TRQGiHdC81sQTuZd6vQ2MWn/CEHfEkcCQ/pXUpMnFiSCzLwZ2Lh+IXFvue5FxSMLW
7CHsiGlUJEHMJqkapZPs6tZA+JykiXVfxwE5bbXNfesqTSYb05wmzgjslQGN9oZ+ir2Py3n+kNex
rCLb5mQsVoFmNFhmH4QlPmMyQsBh3fdq4BoQUFDf6sFcEHlaudziSivvr03XLysWdorh+us9+o8g
vxv5ra266nv/H2+yXl4N8f83Heb/GjBID+4nSGHz3D//Gzkosp9vwQT/89/vn8vluZTPPwcQvP6R
H9Cgrf+1pgLAPbX/JwLmBzRoEjiwmgbDkaFxgVQV6OEfgQOa/heoIc0TkKVXo3p9ZVr8AxyEUfgX
3Er0vvAwzFchz5+gg28BfapUvO9M+g2Qy1ebuGNFAxwMU/QaE5zFAgMgoIreyaZEt/HTWzkBl62Q
/f8iHus4tDMBWeCu4WYGb4L//xMKifv84k/OwC3W6zgwmrL9rCMr+0xQRvWFveTPyKg/xkMaDjkC
X0Ssh48grMxsSXytVBoms4kHZ93UIWlV+ZlGxamn8lanP/KEX22/3j4V7kxBQaQE+VDAMB8cjoGB
5DeZvMt8nFVDv9PP+fW+hR15rgC/dCbNOmHAco+VFZlpdz4usrxCu0twtpJrmI2V2pKOu5gufv/R
zg129BIbzjs1s/OG9CxnxARmZX3KhIVFfzOJ5gzE+ctMXFu2zEGkFHj3MFeO3iXsj5LQzCy0uJ9/
SGuvBOF02jOjnHgkXJmA6pE1Qn84bmAZxez2ZkJB6NdzepVJq9+3mbdEyOTPufCeeiAAfkTTnr8S
do8QYkPm1jBPii0e9cnB4WEiFrU6s7BOjWJj/bN2F9hljml+ORY8+czRGba1bewJ4csjI3bSM32q
V2ngm/XL1yEBhROCxhcY7dHXISwbEF8ngjgTiV/TUJ6IWOMl1km/L5xx6Im/7cfuph6d5lm0pEle
ZwNxwPupqUEmiqVo23tzYrVHZQdetounIQYEGcv8Zga9RItE9WaECAGFiPqpd529LYeyu4ghmmhg
WYb4rjppxZveogaKHPSvz27uNXO4lJZcotIpuo9BqjfNQcqFezmwp/co4OEPZ0Dj9VmP3wVTlHbt
qqTEfuntTMX+TyDQtDNcdTPuhRCBufN71GVV22cfuaxRSvWDsesm3RnCNX3uDCvlxDeHtIVSeGU8
rlPr7Q/ouxG/W+Vka0aFT6ndTqFuneVRnFgqdI3oQrEsLQPG6ttRxLJoI42XjNvUwJ1zNJ0roOVx
o3M1+vb7jeaXfZTNjAYsiDi7KZy4o40m5f4iAX/z0M7a8sWbxqwPS8AQPPVbS96VDij4GS7liXcI
IYKzGeYLbZVjT1hiI2UlfYY06GiHgz2NOyn9+cwBcTwK1wOYsDiVrDFsNPOOvpS0SjwSjDWasdaM
bDM4sptI1lSjv/n9G/x1IJ9PtMb5rAxxpsXbj4UPSUevnDqbdPjk0sAZBkyjm+7+fJQf5QJNC6be
+h1/OsWrqWySRGuK0A8IFUDAQ+A93froj0dBHII0Fj9FdFvHyjoMzOye1LECH0u3uKpIZQwXMqD/
qNm0vi3Eohw0qDkJdzKcozeWAuM0QnpklXVL/UEaRbHRBnN+MYoXE8SS+9o5xQTUG97PzzsHJxwK
MEqt12GRDrx9f+XkCkdx9w5R9Wtu1OllSQJ3UWrD1q8NSVwbYQFf7HEEozfjpjAjdpqeHoxjNvul
wNUlNMhHzy8SDq5hO+pG528aV/hamLbNUGy5RSp/i7CcqLkWQ8qvXWAoIKQCF9koq9rs+4J5hU2H
rW/Njc8dOd251pIiXSGBF7m1zlUCiqOd1BurTrmwGNbiG+GUmto7EA68EsvFs/tohjZw5wST/SQ6
PtBumBPg8VxAPgknrsEXrVm6wMPkSquo1FpygHPVdH/PRk1etaZMd45ipSq0rzV2mFFgjLRTJo5L
PZpio8FFBefoh9xvXILhgjqFAgKCVW3yxiCIs/OTYgJ3MLBjm00luMq3lpFdLoNQQZSXnGBP+WS4
WVSNfq3vinFysDdckmQ3yLjVb/zF9r7a9aw1nwIdnjrIvrIFAXlV6VVVtEaREuUtsEBYLrlHVRVY
DIYcX1YKfcIvnNhzPW6fNa7qoD0YMjWqCkU+qfuFg6gg6pD+UESKrIrzsFM0GmHw+L5Gtk6rp5sK
I0TvQnRWUqIcLq1vFpOANCF/dL+CISXqs1YV8bOHh2SPnydLG3DInz8Guau9TABeUzgURXM/Dqmt
fa1dfbm3KUYkDOzGLy4q11A0F5xRHOpU0W2x06RYoKkHjfap8eG30e2SxkNP0uCThndeFXHBrR8b
UUrSC8E4OrFJYR3iPmJmNcB66QFxamZB9m9jTAI5YZrkSRKZzdBYl9k4j+nOHrTxqS9HvX7ysqK3
t9oaSLNLcy4G+2GpYThrbk5MNRbplraD32SWoN1LjKdeqlJzb+NMZ4aBrnlPdG26ISzB+sdwSgTz
PMgs62Ouk2RLbpfb9C9kbZNM2xWxpR18p5EggXouetzS9D5H9JEtpOL4RvplZQrq39o8zvtPM3fY
7mJoDEhFZq2VxECSefQAQB+7GzHW6V2hzdI6lLQeta9lkDfjoZhjUgHTAlLYztGJZo9IYCmSMO1k
7X1HM1uAQnaWnX7rvHzSaJnpKaJrSXbspR80fXrdDHDfIztxx/prp3UFfoIlygvCukY3WS5QRcb1
S6NjxxlSKLYu/VY8YEToGrL+MAcqwRSmLHA/VO5sOmgXE2fYZEZOXFI52C29jWawu00zF80nwxR2
g49NXZRXwTT6ZBEFiydoLkjbD9tRUP1Wdi2LG5cbVHeTSJkV5RZCqhL2vrMK5TqbjuusNkWVrIBA
o2AkLmOLAAnzVN408nF8U7DuFFz0wML7pQKuEuahSOHEvmfLSYg0H1sjmcMyqR2wUh9+VfvYedbQ
93+3cuAKY4Smk65O05OLAUV2kUBqWLLPKT0UATA0yXfk/0KzNeqU4AU9xPpBiGC7LFmjVDiabWL0
V4tbiCmc8iV/pjOS+mva0jBt69oM7gOBnxdeccPkAR32zWeSGTAGwBxZkF5cYTayqxS+P6Gy3XbN
MrK1NrK5IAShrZEBGdpOS40aJK1HI8fQdBX5GReFC5z1nXYz5ISPvqilnXOiI8Hur/psxYBKqlSd
DOVRxDe2oE7d1pmcnaiGAVtsJEIxIG4o6fbF5Gq63Oq0lm+1qeLIdizlqG1KamV9kH7nYeJbEVkX
mXjCvM9tsWDB1Bv8+pSqZSJjKi3uYNb76qPuCi4wTQXsv3eduOlWJkHPPl1nzRS5da1/IHVviS/r
UtHNZaqJ9wS2Fe9kyiKgmo7lHX8HSa5qmIhFy+gBZFdVjlqcBkRXxSHKG+UTveonxmHp9Alkqa78
O94UqJulqeKhmoUX0wN287+RjXl0h8DxuKMucSAjNp1SXlqVH3/VfI9M75o7BHHhqYcrZz1q9VfN
JJ8h7NMku7cAv4fdJMdGP/TGCufGjjbeaCouzT0x9vhZZwKuEYulCODPsqt87r1erzd62pr301Ry
e6yNMSHGvCF6NKJpZhvbZV7c55qjswbKNKUeYbNSPRVEj5ETZRnNIWgk8armSv4LPaix2gbC5vIZ
WzXdgp+QJCqSbq+uWBwOzWC9rG/s1JPwAAZ90LeLGeMak+iNQABY+xbygbbAQNHqHfGJmCoCtotS
4cCAsY+d/C0r1sgnfiYqBOLYvZwJpKXOw5LMbn3VF7o3XMmuJ822MLwmx4hoKEsicswkfrL5Y8PG
6BqvPhidgdt02/oLajIXQ9jVzCbBvqahh30HRkkUiUVvoIxon6sqwiAh02862u/dRo6YKUSVr40d
EzQzKww1y8qL9JpW6rbC4X/YB2Ap+g5jxXg5zGkQjNdlhhHBlc/GI7e0Ged0W8XB7Dw5psxsHRKB
k6lD0XIm77ygmeXnQbebeNv0Jv9WTeHEt3iB9wSIWVnZ6tdB5zUTZzj++f4HRzR1+zVOKrf9Tmtp
6PcY7jm0nzgdprBiY5YXS2fMfqiy2jTD/8/eeSxJbmTp+lXG7t5pUA6xBQIhM1JVytrAslI4tNZP
P1+wOXPJYl/SuBybu2ljG1kVmQgAfs4vBe8WfQ9yFT+2mYoavlVECMHauVEV5tArli8jT+RBohac
g/YUL71PCweR1Y1lFyRLJq3sjmlecxo5veFNiCGokcJfapccqMxO5kOimYMZGNTQ8oDnbP37EkV9
wtE8riZhlTg2DohWXa6uyKZx08TTtHMrk3do0rANhqWdcYaxHlfMMEmlxqP0kJ75CfmVXzjm5RqQ
zTxJvwH9u25JsUjDkbEFcmPl3NoNWZUmgNFO9bXwmnUDN4nVo6Mjbb6UApbRCftLa2959jEdC62u
8Ed2nXdWow2P0AARNcGkF/TTQSimj7Gmk2Oymp3s/D7PiiSkjulyffNGPBVkHgFf5bnOISdzsW45
G1aSyxPBWt72zZWpRARcGC/EDFTTTI3jKM3laehGcUPsrGtvDK+1v1y+NM2XzZrDC9h2pIUjTE5C
CyRwwfyF3Ve+RkKzx4c5nmex0yLmz0DERM75o5JtG06Mfs9mFsn3RGp1eZURs+L6q1a6vNZMc16O
5kRxQWCVIttV9kRGViGTsgvwlroZZRsxbOhQd95j2ub08aJCT4TfzYn2kg6O8AKHo5T589Lku0Xk
4jR+FFXmN6sozPagCAkb/K7FKbHJW4el3ilykzDgcYWu6zuSIv1KDDzpsorlQ26n1Q/LiaZ01yja
AHYtb1QNsmTtaV2SwnZCw6MJ484pQXS2BMh0zrUsU85APYMwN4ckw4uaG81xTeZ48Ct0QQ92X10E
CmtWvo29U3J9eoiNy0HciiAzmtbg97GA6VqSymafnaBMGBEa82NoWocM4yS3Sl+PC8RM3VDVL+2U
zVgP8rUANiwzbwkSt4XH0+1VQpJqMUcR638GcAoHezeY3OQbYxwWLXDLmASmvNOpfx65Jw1f2p31
VA+a8gKmNQI02G3crexqLfd7a0T4YCNTuvvrFdH8GTFgkcIew3JIMwbCbfcnqaAmGU71tadgpmfo
QciQotfS+iharirVRvY2iXvhoR8jDX7jQBIlPmKJ5XbFicYsnyHh2i4JLxMS0fNV7ty5QFFj2XVf
3eaIRcp7a+wu2RBsbOvWVSI1DmpMjVf4zXIM15m34R2rtkqCYimT3jcr236lryl2HvTVMQ+yL21n
4w61esKKOD+lqxl5N0ue6NqOovSx2OWuFmFuFpaNxKidhvH1r6/Rny+RRHOMC5eEGix+P6s44yau
I1VK5FDw64/CXqN95KWIcGWRao/4ooeHv/7AnwEjEMJLTN/FF6DZyFR/QgfGJXU0Ol8wNeZa/r4K
dJUsHczJ1dr/s0wVtvdL8AD4F0ZxGrCcn+PyItXWDeN1RUJxb25X+tX9IW6mHQmC3j+FVrC7XqKK
KbfQAVp/LnjwyijpZIHwKHLrFy/JlvPiJu3fXLs/IwMIBTFLMzlcOJ+fi7PSxisamwBA5DxD+lWk
RnzbFvXfeY/+3afgBvq1ohTY8Gf8BrkCqw1Ljk8EyEhFcJYEulYWfwNJ/xT4dvlyLs8kkIrjesal
m/SPMAdhApknu7b2TQqlq7ADOp4ZEXW7CuyulSJwB61rbrsaLOHRnnFIfEtZ5daQlb2nFmlZLAPF
qmzswzLoi3OIqehzgsgpMLH/9T37764I+QYEaRD1yv9c/v3vEC3TqwVe4st1d/p7s9bFoROV8zc8
yr/9EMMhI8OE1QMT/OOH6COmur5Gt2d3rCHMtXXrbpa6pqrlr3+bPz2BlClyrvFBNnSb9zO+lJXO
2LS9ahB49P1WTDEEc9K4aOGsqfm72OE/fxjUJu5hsDqk6VQx/fG3QvQGcCVXytTMtQ3XXHRkMbhP
rVFpf/MlXa7PH2Az3l+42C4FRSimAbz/+EmG1ZKPoJHGys07+NZSTQdOs/QmwctyjuzkUpbuaeFf
X8s/fWmXlya+UVD2C3kjf8LqkNIMRudCHiRFHW2spKi2BnER//qU/0+c/5+LJY9r9v821Zzf3j8/
Krjz//j4zP/jGnLk8/cs+m9//l88uoFbBsk8XgtejigtLuzgbzw6DDvVGyTY4x7wLr6Z/+bRLeMX
k7cpuxjk3aUQlq/4NxYdXh7ol8pyXudYMeHmfpUpqM/q9l83XvfT//+9FYSOmD/coJe2Q8D9C+mM
yRLm8udgBG1B0xX3M5MZgJ2715ZYv0oX4zOpr2O1vKQKHjrt2Emk+13v6hdA9AP6cfttFWLZlXH7
wSJb+3iNbzkhZOF3tqz2ZuH4CxCEP3hIgC+JoJm+cyP9joV8Y8rmlk72l1rW1g2atPhLls1lBGwO
GdrshJ4Lbe6uq/yLIdkv6pyumVzzkm9971Q3a3zUCMMCxfqWxbgu/CIFVFjRkFVkq1hLdl8RYoSi
fJO5BWN1eqPmfuPpF4nfXBlbwt7Xc7wk3hmhD7H8CFLYe1ES9eVjXrVPTbGekUqfQYJIgKQHLinF
NrXLgCr3BbVjaYYLQoDNDLp/A/NjnB217LQyQ98+BkUfHXAVPOJY9XYdKhdk2+/g00DGLViXKlR6
01XNp+cp54IfonZsiWLq66u+Ga4Kp/qIE/2D9x7NcyQuplrxTP9uWLiJ/tCgRN4Oyq39CbmyqYsS
HgORFID8FvT2uW2IhVHrQ5PVn2YsxiuRlw8ZTOJaOEcJdLQ1U+OjRG6X6ibOokXcAZmeqtIDp2wV
gFcNshgVuXetcMvjUSfJd6iTzVR/AjzjFPqqtHabgLB+FmBKmyaKZ3+lwnrlD+t5ET8Qr2n7ptVp
oTOgq+6RUsvZgBcrEKPbU+rcx0b+ELf3lyYMP8qjyu+TZv6GMM8Jcq97cAzzrScYOUeeP1eIRFMC
STYF/pCtlyZFYFYwa6DJALpJe921Rn9D7g6swNKPu6RA0hrpNh7IWtkBzU4gczn6xzQLzap3ArcR
jV9j0whwPkHwTmLxZ90yfGabJjQulKQoESxqzWD68xR/XxLuaHaI3K8n51YKFdI9656EK9zwIvRX
/MKhbqyGz9u/5ykoLLTjdKZVdfGDd/yBSb/bZ3W7jxL32lnWG5AZmBADf0gjCYodov2UqsS36bdK
E5tg8iImbgaVBOr+HxXL1sbqmXpIiHKDsWA9gM6M7FfD7V7RXVeoGRdrE+Ud5JzpRVTFVA6+z+55
ys3Cj3SLaofhhPp7x32+abWGddMhv9IyCUbP8uYHnXa271QrCDLCtddf4XqnsnAfi296yhSE/niY
Qbazftxg9eU5E8WtrG7yOHqt8s6PvProllukd0OGnySOQy8qDgjJcNoKJ76W8XrXMbLvI1ePbtJ2
T1YBxAHNEywfoebBulAo+SlaC38KX0gIWh+YpvddORpoU7/RJdbZJHmVY8JbSl1ok4TcISY1K6Ta
aJMBzZDiPi9721nqPaPddGsW0tlVc602RdfkO3PUv8GshBy1IPLxHjZLC7XW+SJk6OyRuHOdpeub
XCLnGszXC6Lq2s2URTsCf7Wt2o01qe2cesdovEqUQd8OAFqYFoV+DxIu4JhE7RMdml112YTaXfKM
eQx8KE4OFxuMP07De5PjkbJEhnpO7pDpISegbcS/VLPwT/X7YuAGdwf05rn2ObbJcYjj25gfY59B
4gDgvHk9YHpS5Ag8R40K2ksqiThFQHs92nvPg7GvWp4ZVbLUCX0nvPm7Dl2AE4Ctzzfdfo+SGkUg
Kmw/zVn9rW56dtP1KgXZ8gegCRLJneMcNS+ImnfaKrD/pMv9mC18rZnYExCm4+BRyamsjJ17aZBY
coDDnARCFyE9g++0ER42JC0Tx950vi9FccKXkly3RZmGjiymEIXaq544G5S/VyoXI1lW87unAN8o
FFWe7rvWehYxiDNMgBNQPb5XfXebDNBsRKcXQT2MD+Qi+lOzBrX9XdUA3ng35Nmxd84qXuYYSW48
r/tGUFKndW9u4+76BqRGRz2zzM8CDivUmvl1GcZzmjQ4dehnSVSzWWMB7uRMwzXAgzgKt98gKwWm
H8ty0+PXCWVZlu/VqKOtn+hhhCR8S1YVB9gd7pyuWzY2Ut1W3sjO+tBHsz9FDb2KlWO8dzOosa2e
JrWkZ1PL5u/JQFJ9W9m7lvMuiRHtJl2ERl5SKDctTdC6TmP5hOndpbN6a7zhNGr9HhzXAKvWD86E
xtQsuuklzWMk7QKOobQ4EolmuLFaMJj5B/UdwyZVxavjzQ16zteypLYSfYq9Raneo4rwAqNzNsD5
14le3+qiOyWV/aXqZglAt3QUttYRVztNzI2XYKEYLWxA43sNMeAntQdppcWPioKLXWPb70vXt1tP
LtY3TZubO2VxsrIIMSLovasOWU/YFd144jHvky4cSl0QwV/LTSqdJGwvN5wHg/vEotCfuygbbqVG
YjzekubajrL2HrMQknd8Wwd8bdodTtL4KzL6/Konb/u2IeggPsVCdTvP652XWJ9RtcOEWld6163b
Il7i5xpDLng5Jb7Nupo/vC6KrnKOE0aLTARUFXHTkoJFWnLOBSuHZ+Wq6q1thHVseMeGqNGHYxfP
WjjLLLt3x6qHbqWuMCAup9h3RprfZ+Rj37hCJMccwURqlKTa5q3cD0lfb71Eu2yYcdV9eW7l4YxK
SzjiKHuzie3eNEYnj4B4HY01rXEiXelNeFH/kXkZzqkU6tRDa0x8C985bO4xtZdp05TpdIeRLA4n
rYjeh3m6WHhYHg/N0tPG0DdY6KTRlWdtiuuTmbVdaMlGu9FoSjwSwEW/XN22/a0skuasdTa1xzlt
CcObBK6MKOKEFCn6PMSrdFOgQ7uZU1dmYdvYTbIB7mzvMCeIY1djJKOEQO70NZ5GP7Wt6dpLcVaJ
LALaJGP7KNDbe36aeK1fYcCAIklkFQ55guVhVvNNnDVvPWD9Jl/66cckDeEzQ1a7Xi1yZB4zJ3A8
u7Tvh1ZjVkgoYNz2UyZfs8agm5gXI36TRKw7hRHk5JCoEZTVdeRkp8jttuiwbI4xr3sb9VnbDX3x
ngMPisUmZMk+OUsbeKWRH8p+7B+TfL7OubwQVd9pwTmJxeSwzmkCb6f0ZhgKuXF6ZTGWwXXV8teL
2vtRQWSxQVJWD0NQ2AMVv9Lc9YQW+VObXbndxePUV3fw9cOpzomjyLv7wewh48h+djvu2ZyDYo2H
aTel+Yc96+ilZyd/xLvy1EWYtgikV0RlxuRBFfHeLEu1rSrvVCnU4TQfVDfCq85V4e5d23qE9hzQ
FiB5n6cpzEb7zotPk8EDuEYXCk3ivSlL7Rphpu0XXr0t3Pm2afpAa896lTGLThGxzTzECbkjQWeK
6lEKDSsIzLCxHIZk8GvN2dZ5newwldxPqrMgfNW8VZNGGG30tK59tXHqHrnHYhdHyFYbFLby7maF
+IO0ip2VaaEr4yfTpjaCeBvTr2Oobh/77guLxQvn9Cm163kz9HJvuF8NAOKNY2TqMFcdtz3/7Zso
XRv9CwcFYW2bFrE4vsp31ejrcfAe5kxdVZPYFiYJad7cTfteaPgdZRjDHFb85gVkWkr++jModUx7
p4sX39uw290iAMQfz1pTVM0Nzqyj018CsZoo+aR42GMMSs8QnJwv/ZMeN+LKdLNzKZM1HC6sZarO
sns0O7fyvWQ8a312tVjr0VyHMkATiOskz755UsSB1x+Xhk3DqUq80d4x16nMAB9e9PET9JVK7nn+
nrVNsrO09YQN0Gcgq4OJNrlw6L0ybNs422bFGPuzLI/A2HBD8ygg9rB69GFtd5wy7cyhwF9BSxmz
v00MZWlfdzkfT0pWt7oY10p+TK/fKpKknrMkNa9a/Lb1v2CffwQi/E/T1VNz8lfgQNjl1fhGJPcf
lPW//qHfEAHjFwDZiz6RMoVft/v/QgSI47gEa2gARWDDqKXZ1n9T1lveL8hk3Ut2GPzBRZn/fxEB
5xcC+XSHphkwNEAf+59AAvxB/qrfgVboGPlr0BfyGTS3kQtywQx+hywyxFBLltcjOytv+lf4TKdl
DNBYRMWoEy1XG63e+cqzsY+1psw/4DFRug36xuGZ3k8gzW2weBEKC5Eb7m6NzBSZBSqxaDKaV3b+
Czaley+qiOanIqUpt0UGJGvJQyhh2Lu5Lh6A4eVuGvHaLKaTfdIEmZ7weMcvkzOu92mbbkrsRleU
Aos9ys45dKiJfDeshY21nMenesRPRxCAuIt471xhmveUT65ns2VFKPYGWEewNHZ7RLP3o9WeKNiG
m/+ex842Sa13zH23XnYbQxFFUXFXrWODEKUYD6vqAnuYrI9amcU3q0vmm0njFcgkZ/TXTq3LHxgz
jfuBterOSWP7hRqFrNzgTCp2hvKWfZFO9l2aK/vgIWc7phpxH8B4/bGG0cYSMPkltqDLXODuI9YK
v6HDaNsqzQ4xHjb7aZLRC8isdR1ZjR6MLLzFPO1G8g+3xZJqLI/uel2u6ePg1EhvRKPyMbSJMbsy
GwLxCmNatxX8w2awVHw1SEzakU2lSiff9Qx9Tj/p823pyPk8ki9wFWWGjp9LMCRbya0L2IyUWZu3
Wh2ld1PmPREBhbSM0oLTUHT8CjmJvrbqumMV8aap9e5oFwUSh9b6EC6/NrT16Lt2iQ9ZyDPmuRZk
hVxXR9rl1WzUdSDNVD1Pa5lzjLDtNXZnP6aJfGWMkbcCtgyjrmPCmMWEomEl8CcMgxC/ZWftlrJ5
j1IMm7juzH0mV3E04iIKzdas3obiye7qRQUybe9sdJPnyaSQevT6L3RkCwLoetBvLrqpTWlX/Xnm
5woFGpmNXa7aaZ3lSMeO1ef3riqHYB7HYu9kqtyN64AkkGbBYEQE/oR4cXqaRy4c25P2zOLyKJlW
TppTqNNYdg16lmHcYhebNopDlVy+xC8aA6JyYuhnluiRLs/GdMSBYiB1jK3vtTk1O6oamSfaWjuv
qApCs0/W3Vg1WE0XmwW7cptz7blYMPGaFeVGpPNrabAdSz0fbtAIWlg2Fyr3xn55Bv6LcJsnSh0K
E0qyA8PeRwyMe9g+FYyNdG5ab4b96DOveiqtdQmydgIqcoslBPeIN2o2HA5XNKGCMrmwTZLosagV
dzSw4QntdbPNhNe+9xYGrgmedmMWvf6IYrE9RFGiofaVbnls6Yk46BqyC5Vmr5PT49XvyzQo8kYj
oSO9n2EPRl+rJ++Du+fNSwVp5us8HAl8qTacrMyaC+S5NllMKORh7jCg8k9axeq+2t9XN05pk1iE
Fy6kS/CIpDHiyqY5FY7yDmjSYfsdGjD8dbWzDSJL3kAEZvpTvHY35VS3GMeT8YirEuqzytLQSEbi
VnSrOEWGlaKM1b0Hm036ZOIiQNauO1wmsYAuRYY4DBNjrFHVxr6cBustLtc4qMxy9b1ZIU8AWyUJ
O29OrlEb33DkGYSgWVfGWp0lptVX7A33XZW9ioROjLrKjGvHEvUVEZjxgcyLbwiEFs52+yYuiyRw
nRa9AI80EnsGqXlCcZN3WcHAwkbbLkjjhZjI1KjoZscXnF1FCM4CTV2kpWS0Pc4XmYFfWM63suuw
6reaOkVRJMN0QMHWcBBdtWQ48Ez0CpM/1dWscaN2wFBwq/T0R2LsLUt0QKXGVgxIbcEO7CLe2JUB
QJg527lufiA/Z+NHMXpFtS8quqZA/1GKRNwbfbbemBeYb6rNQyamkGZLnIsjS63Wq36TJWMdxq0e
bcd6ag9tbnSooadnQeRBqGlFkBB9UNJ9KxFxuUGr0luCDX0Mq2JjGtl4UrpRHgZbxv6AYnvvrd03
y01uFt3GEY3ZPezMrLgeWItuJyQ1z1rU1+FgiO8dzmsfGZ57OxSpuW1tIJkxeinZKRtj6vftYnhH
JsK9bblHaJr+m0NOjB5ndJBNzsGBReuV0E6Oxz9Fi1rqkMReMpEW/GtqEsfZ9L7MNL2VRnZZr0RE
yo560zxa2IU+6dfgFfXRskEtnEIOwObu+t6PTbpx8TsTOVT3vhE3viKS6EpkGlkeODulXxDsKpul
/mqN7DUmyyC0RGE8iLJVWy03g6yfp8/EQpLoOXq8R/6a71dDyNfETtwrklucEBHI4luNdRpr5aKb
Gum2HXhXoXaTRzS/8yEFsNgqZI5Xbj2c56Vdjhe0FYHzHQ/ZFtXBlBFzjX/ZWa8RubBC5ZhRkMTq
KLZG84BtCzVHpPRu645uvptHa9C2VOaSy5pX8Zc3RgQF6Wa9zy1kSs5qatcoIb/j/zXJvlXOwe4m
82DH7dcYs7+6xHnQsOAh98sQVAQl5pigo4gTDLcTu4taGIDFwWVM5oW8b1ZpXStvqG8vvU1Y4Mtl
t7hxcS/7TNtNhWcfh7WPzgUerW3TDPVhXfLqFFMrehAJUrZ56oiTaFPxqI2xgbRmmrbLknLa9VQG
90QLWesjuzTiUNetu0/LXWh99i65z22D9MvhnPiBZMhBxNdbR68EHshL0SPCGIbbdESwB3w2fZS1
SSjDKix1Iv1EnYs0c0Nb9KQ7jFeOkZtbVNx7OZBLnOdac2B/qLeOMRByEX+TdWV9ZJPFheXIPuSa
WVyBVI3h0FlzGGmE4LZcfJIbyAUONVNELPuL3DcMWRuEh+5+zF31vRMro557oGr1NCNntlF2ZxaW
/kbbEuUXmDXC9UyLjlkyHJq03LdeehqQK4C78PKehBlvyTM6Uyx2EbiZRxI8LPjfGYqIcrkkw/RY
gahvm470ymE+rl6EpHi0nbshsovtXEwVQiSyYTRxiOoLFXFJ4FluF4rxekVFVLLDCbBxUvU6Z50Z
yrk6a0l57aoZ25xYTr0UaVBxI+8G2T7TTX4ecVUQLSJ9W2s7XBwtEQo9nEj/RrQTCVDZKHZGh8Ga
9E1Hy/eFsA75wmpIFO+m8bz3WCfcIU65iXlGtknB3CdaWoRjV4VDNv1oxPe+LgkpMMCmzqgx5AYO
GgzcW+6XRd67UbuFDABx7HRzm6fWVTpkj5mn59vYGwvywJm4FPlTlGvvkvLGW+I2qJABdaCK5IEX
bZB2Peq+BQNnqcaPVjemjTn1daCJEtQpb/zFdDfKYf72zbI4CCMCz/SepH1cjOFcMHb7JTLWUGjF
PYQDP/94MoGNx55rjKDP5IHhJRM7nI25rmgPjg2E2hFV8hYrpdIf0Gfu9VTWm5Vd4iaK+494mk9z
DIWQLQWFeE781FtEdGjDd7Mk07HPP8gH+YqyBvgq3cdlBk9D8EFLVIu/ZGS+mjK5i6KJCvm6KK7Q
3dVbc2TwHcbhalloVNA1tFTK2MaDTVQNMki8JMzWOV+8b2fS/ebxXbMNjEDGFMio8Tk2a+HXaHSf
1kVtxzi5VhIfxYwVwalcKpnN/LGsAMaXunlSjnEEm6PxO4bZLHpwi3QT6erQD1Z11Jt0viHjbXo2
Lq9NFnYPVXBvPoxrCXsR68kVmHPgMuigfOaFPuyhOx9qmRghuChWgkQGc0pjOKqn9ij0Uu6XWFlp
wF3nvdSYjv2uEMZXvqYSe0jkQ44FMfIxpn2+1KoPG9wsPhUDQT7X1xm3IbvFHAOhY7AtY2XHvP2d
9nM0vXWrhiYPqoa7HCf+1mycNVw0krFbuM7rqU3qDWkiP/jtjrkQ52Ls7Y1jdyMV0Jn72Ls2loFi
1q6dVkYMRasbNsJug4y/dkMmnfSzYujIEugIjPLGG2qI9W2MjnI39o04CdlqgbN6xbnxlP3oZlrh
M7jUO6NykFrW94s582N7vOhc0srboEvpzTUi9Jw9KsIcHaS7mfgKV80mV2sivmbpA9syrslVOtYJ
unMYkISMkGSHteN1afvqJu2hI6tsPGbl5c20jEAkkwr7yQX19rQT5b/NNm4b/cxMYvsSiR4Pwby1
8+q8OMN3KnTtrTWv584jCWkmJe8wEsW279YpPQyNe8sRgJ53jU5EZqDdrZr52Yp09opm+qRwZGbb
geGw+ug4Tmgc4Wwnf1LjyMhPjl0Vm5gZuvu+ISSXLZJkI1VTNOUkL/lI7jzZKYp0rDa6gQCwXzqy
TljOyY90hNWF5C/9wE5tB66p+L1y09l6GJu6uXqw8uKp1OjmzD37a9S9b0aV3XMabkqIaZ/n9OCS
y+G3ho2ujvsca47Fc4wvF49TwaFreZFPkA2Zvkii/alf74oJYzBazjdDQTUYMfElGUGHQeb28HnJ
aryjtduVbPF9Qk7zVErY8eiI8BqTkM4rDAZbhUrWxTOSoxCRg35EX04xIeG1kXB5sabOk6GjT8w9
ecwqN2hy7yo2JmY1z5wPNep95gdeqrA19yNltyGS1nPuOiEvsAjaERRzyWUS9pHzGnH3cdbY+Rmi
ZQnHxHjvjeGJwehmKLTo1lnXO0MmJ1lar0YKO5GXTD8FcbOuG0VMJam+i3Xt2coc0ECrZC53DUiA
dipZhaqnyluHC6monU0bjTYDb053nVt/ukmxHDsTP1hiDUS3ybxgt5fDx5DqLnfxXM+ocb3chQgV
6Uvluv1ZOt2wQzCvyO9eU+74enHeymI1dq1tjWgQ8iw/GqTdvYh1NJ/XhagUaVP3maTpFCgEw8B6
Q4X4Vq27JS68Q9uu9aMx8IxF6PkHbkNQUF7gDJjLqMccVUtCl1ohnwuRTwDZXvISpz2gwMpb2gcs
wqjjaMtybTeYoMg+KR/txiI/pCsOKq2KY1MZMshq14CEZzQuBYIKVyHcNqiPuxKJZR3KAQrCIc7o
zqB6w9eyCnMEUt+HUtrplg1PXHvrwqkLqNogebe66940CA50NfE2RVl/d0E2g97q5Zco2PnQw+pn
71IjTGRKudcU3LEh5Vqii0cfPMq0eU7GmVwXbc0OPIzjDQ8UNhPNhiNXK1mRfmfRb0+CugBoJhwk
tOuyuZ/aKv0+dLbG5gVdg7wj5S7rxH1FrsrJZRWALWOnb+tS4kwg4sjOInerCKPfuWlHZE6V4OrQ
nRTvEjFKdx4Zl7upxc7nzXp1Qmo2g5939o+2Np2TPnTekauYUIUF1QQfO/Kha8eDOJomvolm5Rif
S+sicneh8bEMgICnypi3k2e222aY3FNGubUWFOPUMdU4dIfGszMEvcz0G/oPmnB0YKL8MurGU55I
tL5LoZ1bdfHYjDLfOE3WHDPlCVK49e5glJiOiiSj8Ab576NtwTyC3d3NzvImBehfZTli1+AtOsiI
/OfcM6nJi3ldwW9Yl6/QCqWnMflVG1tdYpqLc8GEskk0IDqMGFVVApGsgVGw3tvrBavmh40fLNcj
tC6LN/U86B9ycNwjQ763IfJw3Seicfeyri9+xUE7eDD/r2UzBGkZ5fBuRecLZTJVgqWJ2xLrqRdQ
FhsfhdYl+1ZY3jvp5PXeG1o8h8OSbPvKGHZ2S5xZ2JO585ilhf1NJwfOT2HbjugRZx9Wxbxf0e77
I/BMQMmjuhUR+ALHvdjoiFL3DZbv21mfmjvLqJ1nXi/5szfK5IGKTecaDjTeVUZn3keD4iWQ6wLk
kpDyw5ro+RMZdNeGpQQ/AqTFuimmaPqWYTPkCdIt4TFf4dsIZJIW1/pcm8+kbOln8gxRJifKYv2q
olQ7WKQV3MymNTmhpRay1auBWKbUEunOcZbqVmHaubeAbMAEZD68ThUyBJRJUr1MnFuIx3knkLWY
ktIoXQoFwJhMZVBrrPpTbqb2/wLQ33DQ6f+FIrAq+8/yU7XV74WAv/6h30B/7RcTh7sJ6O+iAUTK
/N+gP1HbiF9J4EZ77rq/1mn/F+hv/gLsi/3+QgmYZNz8DvTXkQGS10Cpqo3XBGP2PwH9+e//iPkT
CGEiuXfQ3lo6osSf+wjAYTECmXkW5OZIVUhXtVofDGNvdX6Mv6XxZ6b/7xbxQkY4jAvBMRSi5hey
Le/VPteN1MaGM9M8VNSGFpbKta+6rqfpNU2WPtmQI6c9EMiMd5I5xvnITBe7c1dggrsCJJk2Uy7x
sTdG3gRWb7WfjjUbMwSV5wBp08HpOhH2syGKkcU1bLk3VmlBR81LxG1t6enymM9Sg0puVmSHaOUu
JYaWC8y9IrOzwJEei0LQ+lbiqpQBAcn/yd2ZNcmJZNv6F3GMwZleIyCmnAelpHrBpJKKeXLAHfj1
96O67d7KlDrznvN4us3KqttKFQQB7tv3XutbxVaIyz8wQXs3wkkD1P6Dz5BOoHNgJUZKQ9wmRdwO
fDVnh6oGdoe/op52Br7pjgOeYZ4Kx3AeWoAAP4nDoCa3hGwvojdY0Q2mz3W0BnnwlYYwsjKM6i3D
4cInnK3RhqBx5rrddRia5SUwuw7RyTJSO/nM2E+OrPCJhytC35NY7PS5Wp30kpu4a3dDVfnl3i+d
+rb0VkrvjNv91ahG9/MwgNXaWF3tlb/OirpjatsZQB0j+LgL29jSdrewgC3duO9MiKvcG1vdmwEC
GvravfpEMU+0FOrPhVgBN2E3CIH7pvCPAr5Eh8Tyr3Jyxc3szuVdqoTz3W0mZzrWdYBnMmgBAUTt
VIfyZklr60Kb1C74eSecbjWx0Sjv5wdUUQHOsnWuz3ZpyQyFVOYZjJflcN+08wGtC0KgPs2YlhsM
IHurC188ezTdeEpM5+JP2zGvykOD71KN6PhqN3z0S6N64QEnjH1SXjLHAQf2KjaShsnPkLgwOKHi
Snlbzo28h5e6XpGcBNMxzFs6pIKHLzgbTHBearsijJtpfIr5n0E29WrfF3GaUEbsU4N+nJcQI2gM
mla2Z6hvOYiqlbnVqLeCJkXUAI8YBPjippyTu4XTJxolX341EVyI3TpO800K8XPjFzpyBfpXQvFM
6S3pYiHkNw0FeWgNvSe9B01dnevGq+Q+9wsI2GQzAXkzgqm8H8LG7+j3zuhseIZaQaRatplRbSnm
PZ0CTvOZMfAJrsFSsqttz7sNGsMviPMV450oVGvEHR1iCRrJzH9m9opukU1P3YTY3C8uK9DJt0GS
7hiHNHXUMtyrL60gVmJo/ZppWm2hXwnZKxs8GQo57jo5N0uizSgN+/nB1wGDuBCxEg9mLmqspBnS
nToHm3Tu8Ble105BpyVrIC7jymfE+TxiapA7VlH1P9l8/pfy3rYIkP+8RT2pb9X3b/LHqw1q+yP/
2qAc9hpUVZsNik2KHxVTxL906tamU8d9ZNrYCV5vUIH5X77rbxmi7t9opU3c/m+dui/+y3ECCHEm
WZiYjPn3vRGmvydUfw0u2uhNwgWxgzMEKtp2ha9H0oYxT2s5mNamvdZ3VkvblA6pjS2wneswuLb6
nnbbNKSsBC3i3vHaUFiPP//jhv1bPv9Pubz12s7xr8sI2HQF2EJk8/4b40jjudYAmpDLkHlW7hPS
oMNzi/Qv2alcJ39Ab4IlUvhd9WXqPXveTTLMl7igAbWcpq5P7kjN8MWZuhmJIlRhBqOlRDxqLr0q
+IOiSe8/uObXCn+PKG3qBiKG7IDrBie3fad/TPOLYg0tJplOHGRMLk2Hlnae+ONt65ndFegDNwb0
mj0O40jLbyq8c20GG+dOWFcYcIedLJKednQGf/ZfdeB/DIW0NnTe/3PH/OvSuDYTnJlpWtzU15c2
mdw6y7DozGLvRXmFhz9c0iKeM0cdBnoNxbrxLAZ7iFbogqd8BV5QWXSvPriSzRHzy4VsmRhoHwLs
X29sOqXu+8XqMwGuN+QQwcmw+bmQ+n7v9oY+JH2QV7tkXVfksUuyf/8HevtMbb+Py2CbuFPPZDC/
qTH+8fvIJCdLO/H5fXAjoU9WM8rjfCrMQ6mCmTNw5wIvIwN+it7/4N/dfs/l21o4lEKP1JbXnzxM
MjFJ4nCo1lKAuMaMM9ZAZXIagmLbQnQtz7iV9Q6Lp3jU02JRWMz1g18m4UeWrDcF6PYskGFEwRxs
cV+85G8eU2+lcbjaph2DNhlJU/SNQkYYFcBecHIj5ohhTFtcZGEvNIFhdH/rrNVyAET0KUqc/7su
/v+85g7LDR/FO4Mxh//x5jUHqtGsSQnnPOjFQqykQjPi0wm7AUCyjTu9KvmaY3dh2tJVt7lIlk/K
yPtn5TJu8RoTEINauq/swMb1jGohYvvPTgwOk8/vX+mvz+3f6yIzBddEtCPe/II02Nw0N3UYG0xQ
aV3jbUQqMeMmkemNDTXmVkxCPC1Ll57e/+RfHx6H/QCnLPdJeMQ6vHlsW8psJfshR0bMkMmiqGSe
jQ6goNnWmV/zerA/W1O1/lWG2Xya2yC7msWcH8rAHz+AytnbZ716fbmCALsUzxAZZLiZXj/IEy4l
5j6oDfs8RxBa9rPHq9qyrF2PTrU+NnXYLBSiOrlbFxHYtMZ7ED0jthMqwsDaHAq9g6i9p0H5mRMx
+bjYIQ6UTUWHPm+S6uCYi3VtuE660BOEAHGEK+9jH/KrKqRLP6Pt/OAObz/e62+FKSvAe4kUjFXy
rRcVgb7nwvVVB+GO40lNejpZDR56nek8UniID4hASdFo7OJPZCjGKbBmJOTvX8W28r29CAyxdKzQ
q21/8/rWsiSnudfO08FGeomieOxb9CNmQftt9D81dSWO73/gb35MNlfHp7ZDfka98eYTnUnOnbWE
QFTEor+aTtseyrESz7ZJOhMqVMSv3dDN1/3acnbqXPOykP164RDpPzRt/WOw5+qFHHXmXBxTXzoY
X7GvXIa0pOXuMwhXJ4Q4cFgyF+g8Is8xwQdq+H++/z2styWLsxUJHpURey+iPfPN5sa5UCxBmajD
OGAPjKQwx9hrp+GLMNL+qoWdgql9opFjpN2pw0KFiKv1n/TAjFNIVOIZjtEqsb1HwbYXu7mL8IJj
811SOpsVB4/++1e8tSDe/NZ0AFjztrXPw2Tw9jUKgbgso9QHOK05aRcVHehWT3cu84CHLMnsk80L
c8bZVT/6hv5zm05f2y1q5iHtvTzGKoINJFnrZ8Zn453dOswADKfGIJOsy+e1nQVBH818V8zjJz81
yrOSyY2B2AHKkc8Wi9Rf3c4oDD+ogX59iLfXiBZHwD6LGffNF7NHDCCg+tWBHKIFjw7QOuWo9o5K
bjkn0K8+eIZ//Tw8ndRxAhSgh/Lzzf5BI8Uhx8OdDzY8ny/OaPyg6MiBXEn9HS/MWO7f/+V+83ki
IDAdRrEbbL/f65dUdqqm2zvpA3Z/8SnI3PKnsc7+lQtabIeczP1gwd10qG+elC2c1CXsysRCbb9N
yiSAswlQWyx4mVp3Pzkk/+76tn5C+dmbdJX9WyNj3+knQ8W0JQm3nKYG6ic0Hut+QjH/7IzC3I/j
7H2wL/361nFlLv5dcMNOwIv1+lYw5+bUmifzIcTfdEyW0HpJE+Ap0Oem25nAorgmwevnOCqMfTYs
//d/id99PNJZKjneft79N4sX02KR2UO7MJws50+m0Vl/kEh+pNcTjPE4jMQlGuMPzsPdJSuYkr//
6W/wBRRRYHj5C38l8xeQxZsHgRFSA2vP1YcBdwzosil0n6XoekKklhUf0Do8h6rx70eEMnlGG1qa
vroj1BXeTAEwC69Ol4DjZ7RJvlSTfnr/+n65O1A+UTGjtLIodPnP6x/Hq8h9qM3eQeEg5pMUhX1H
pGN2jc2u/6Jd589A1/1jxlt1aKrBfHr/038tWQA68F/2VNOkB/u23iUapF2dcHAORS5t45FcjfaT
Np1Q3xbIh5j8MSG09umMhCoeyoGOP7mT8mQh3gLwWAzjf7v054Lg7BBkLjwg3G9PtXB2GMyVjWCd
0GITWKAVSMxNdAqJ6atvjdeT0Yjz+7fhNz8CvWbgvwF0EB4G9/WPUK8iAXNpiQNJWw4HvVBZf5Hg
wbyw9nxsorr+0w8b6zRiDDwurWH/W/P/n49921P4qqagcb31BgC+CkrXzff+zxPPnGnPzpTnHcbE
ocdYjvRi9yWJM815sc3+IoEQ1ucFymkWlfwj15iZW0ydo6WGiLSPZnt4k/rfQIP/eF1b7+OX6wIt
EnIm2n6Wt0T5HEDhaIFyO6BDSXKiT3rl7kN/ajBYmgprFTRWeqkLNwZvRuvVzjFXA/ZHRcD4GcCW
svajsoPlFFrtGh4alJTYLpVh+hGzQPcpzzUiXyOf1uQ4aLsuUWYYeCjf/4F/XQXcv9n8nGRDqC+u
eHN/ZVtXVoes5DCVQ5Gctm4JHtACvfQ+U9kCKrRJhbfPnGHE7w3VKWIkh9vWLwWOLtQ0y3jUeTrc
WQ1/ki6x78BUXbB/fHClvz6KOFwJooR+gHqX1tLrB8FvvbHKa264QfMHO/LiIqcxPzMECG/sfKlO
QW8t35GrHRfPzg/v36ZfNk0KHAo0z7Tg8XC23i7uH+duIbMsKfMcrYR2jMcSrdS9l4XmdYlGeWfK
pP8A2/x3+fT6sQdzzIwHd4cN1WEbKP3zA2kwDJ6VIc7IMBV+7wwHLj1nXhTawryGBCraOBGuPrGn
wkhLwYIQctOe7YqFCDVgfduufhm5aTZc4W/ujvWS90bcVHRDakbaXzIf+ZxeBuqrJR8/KDEs55eX
Y6OlbHYV6gyXL/H66hE4FAYuB/PQ8ITfOjIMn63GGTbHWfqCGgiE7mxkxJQz7rmGqAdOMV1GZrmd
T/fIKdSh95DJR+//iBuX4807CwabuImQ+Fp8K2+5QJKWSdutznpIZFoNkWbfW4gdSbpPuSeS9vMM
xQ0b/mJBghW28lqCf6R3Pa6OfxldQuIQQuNnhi5WyJuQOUty0LWx6CvdhwpzmMyVe92hPfmfXDhm
HhZaj7aH722P5z8eP54EMMPKWA5WMCO0gKKkm7icvBDfhZd8bcYe/X9iVQ3tQ2cKrBhwpkaa0OTp
tlUj5XAx42BSGxqLWYCf+qcJLyW1trlV3IM1uQ8ZGvGPiDZbH/jtHeeSSXHwWVwCkEyvL1x3o58t
lrUStmECZ0sda/zmlsGdBV3uoYGzcQDYaPwh5GA8pHhUn4MWrIQGu3lbjLzYHzwAv7mc7WgKPQUa
CoHBbyqu0VGcOqj5D56vl0OaOGo32XN+ITtmIHLO6+qIPK5L0Orw0oKfu62stb7hb84ENaVXH1zN
9uVfv+NQsnk7mNlxh0jWeH1zEAMXdj3MVDh5e6ycZCH3EBjWoyGyZGtD2JgDSnkYseNep56cPs3A
83DhDIDZpgX9RiHXe2YrYP0GVX1Qtv9mBeIEFFjcLJddjjPp66uz0TP4MCDWg0yUIW5a2teIr5O8
uzdmmbXMfvPM/2wsxnh0bUObB+wLDjb1MKUAqhifkiMKxtG6oX9GLzlxvc6LgiQwic0r8aJeVrsh
Qq7z+7GL4Ftk7aFac8rMnFPLR7f6Nz88g4WtmqQ5wgLw5ssEHTTjolTWoWlCYkwyW3IM9QI4DQAe
YTCQz+YglTrj0n82uCf3jiy8Ewbu4VhWbOzv//J/B9+++eVZ0glkN10HK97bNrvHr5dNnAwOmVev
Z/gQzW0z8mvArzDXnRgdKx5JJNk3BArEybyMdJQG857MvOYAOxqp0rhBGCzWCk4mjP9iRIESKIJ0
qz3+d9wapHIYzz7mBOSXWfFHj7WmTYvxe97Oxdeq9r2X97/Tb9Z8jrA234YEbuh4b48TsigXo5Re
eLB5we4yq3RuPJni72+q8pvyUbKmZd8BTslJ2DWT8Gee6u/8EJvwd8keR7O0P6gYfntJHLBQRTAN
om/95ihftNNol8xbDimNomvpDd01CTaMnV3Gr7aylqNXVdOXkF3plnVhiWaKuJ0hLS9e+Sp3MC7E
B9f0S9uEjjV6fzqPJn18fqDXb5VC4zcTEJEc2sX1Pi8F/AcGRe0NNb1Cm9kanwTJtqf3f5vfPG+0
fHnWmIsxOaCkeP2p+FzUVAecHbIe9jWNT/s0NpV/LJDmHmGM1VeEGbVfclkUV91gen8hmf2WYV4r
dl7jtkfkmvLGqMKygV3TXLn24N0aIdLOcrXgnDchcYttDVDHKIzqDD4/eW4Z5D+z0Vyj/Jf+B3fR
+rtp8M83CFMrhesGfaSZywnl7TeqpL1tiWY85L0kcA/X1hqNjA2eC4x5c2SojjH2yEQijViEuzJy
Jjs8z/WIxFssHDl3FXwJEkJrR3cvDVyXNEJFCJ1vHpRp3y5YGTQ4DdC0f8xWNSOMMzGnNosk1blA
iBWVjffsltnyJQGHx+ilKV/azRmeTpna9x3sj8jorc0JFFZU74XTI6lPeE1KBPdLP1G7CX1fTlgJ
dkvmbxh9XGh/uDD0SXEqc4uuZplUly3TWscKjAh8mbokl9zrjRWcy2yEUSMhspIVK6rqnAhT3yIp
Be+9uE7ywK3LnX1RyPKnnHKHzOdynji5qjRVV4oqJznZatAyqu1xQIwDChpYVmOVDzRy5F/YynS4
W/hyaM2ItowYD4DG7i3M43k79LciA++NBXJonX07b2LFSWNYB+3rYjRF9VZxViCx8GpKxv5LkojO
25tMbzktGbot0KOZCDUnMFm3Rb1IfPHkEMjT4MKiHyoUFwcnILRkTVJUgqaSzl04LIZ5wU8R5HEJ
i8KLELP0ZpT1qHOPehw76+iUQ/XIzWM5lOV2o5IyBQ7k+jhYgXb7P2qs7ch53n/FfhlJ8UCynNsu
VQXxYpxQXr9iHd7gJmNJj2srt3Dpls3B2Ix1NuGQN85aVy0Coqo7WGzicFyd8sz50frguP5Lr40P
AOC5TVpQjlHsvqm3TCHXIeDEGC9FN55JVk4vTeFiigwwLEy6OTup9xQMRk43lUDVeka3uvihcWQo
EsbpCMIsILj15/s35+3p6V9XRY0TkPRo+cjPXpWvXc/q369pEsul1j+rcu728+TLezWl1RcXQ+vh
/c/7pXZhheOkxgYLHJKYLe/N+aMrFTnHUvkx8qEQYFFSXqSZVV8DpaCsAWJ4CIHN3IJ2TM9AguBT
m5najlkW5mCvtFzGFqR9vnioVx7d0C6e3LrDodD53o1ZT6wRpC4gdVJQX4Q5WOZHTxMGeu7JqwWO
wvBvrR6dF5Py680vGYrZ7eypSuLOmlYvRkcrg3Nf9TivAzmSkOItWXZJKha0I5a89ann+Ut3PmCm
8KBdS9+QXkF+eKnntY0sxaF270Hk/poPhfZ3ll+fIUSR8WA1g/ktLUvqbkVaJ9D8QDYtAtxufJGN
uMLqltbHxNdudumHQTb7vGyz+SGriS3fIYz1oMoTY/Yl89D+7/sR3umR5h1xKmln5sVp0Ok4ELw9
J1WsJqLRzynw9fE+hGKMAQkh2GU7X4eRbUrLjfEYtupcrqr+vtmcu0NR2eUaJ5wkvvtT31SneSic
MvJCSeFYgS4admShruJSwNGROyuQy/Va0hoDqcXvRdNO/mCBqMZnmjDyeyYbj19ySjOOU8Ci60uz
Ng1sN8VYLwpqx70lDqDjRTBzRBmFWvU3QWi3jaWjKJA00ffTx8nbBkwoXZr07Ag/hdLN2FbEkIrG
YV/2YQXlBKUmURbz6sI8JDlen6wur5qLX4EevClkPTlI+9buqE2d3Ng2SztqrnW71/Zj0oYURMvg
wL5TSSX+ZAEK7l0Xv+F+hG4XOXMD1nvlDHGoTazr9MX6J+GMjQEGYOUs4SDRdclaqIY7DfVj3jtu
OWy2CFMUUVaa9tcgN8J71Ho+inLQLWbMVgRnJ2mG9bkhKFmDO3Wre6MdkemjjlM3KI9HhGVACvet
9ogtq+bCJVWx9Q0ZJxN+vHgwzMYmcYLlYOdmNIZ3ZLes1ZMv6/yWOt/PLnOQqqNvybR5yg27r+FM
V0P/bPtI3O99YCbq2EMbk/FC2NOPsuDsek5d9sx4WQfhxV7S9J+MdAzVgYy1xti3wOuHA93yCoaX
EnTJxjwnL7rrFvw1C/ZMzvNlhkCiHQAq7XIPhdm9AyTO2jv50nwKScWtrueAmxD5SWnKvWsWqBQ5
6I+7XIpgPAJoxy6pFArEPSiniUhk+tHJoTDyAB/O2lWPZJ3kKnKafIncWpXN/WCNUK+LYALLb864
iCOexjKy9eSnN5D17SJOcNQ/NhM547tiCpL5GgH42j0Za+fpXcW7qQEggPTY2atejOPcuJjXRTD5
jMfmsi6u18VPxpgXvOZbO2SKH1e7rLKj5SkVaRr69c/S7aDGmNrMxKXulMcwhX++P5F3AjDDyiG7
Y7TtgcCCbXfJswm6ctprGrLrHY9eR7CdhpSxE1klD6nRL/7BCyRCqsEKOmyNSc+izqmFQ54O/9CE
N3r72krwf+a+vOaHHJizY8o8Y5HGJJ8EefgkG8bI9ywoaoma0ZrTSK3bKEYzBX2utC3ZvYJhiNJ0
Qr6qLPbNG2gZ2NJFSil7QDubrNG6ZJDpllRosSMNpKv2xEZZLjHDS/hUDxN2oaZe3CfCNPQPV04t
y1urcBmHTuAQ3qIBUZ4IC2DKZtB9HHa9XOVX1PkVQSaqavBDDBsxzrAq0oXYTlFIjiit9RkkwDTF
GgPcS6mn4KdG1vay5br1RCMQy436F1nAVV81tcAopQM3TpcGq2c5qQHzRu6A4HP8uvietKYe49Vp
hxePca88It7QK/08Y10jlRoiOFZoJ7PYIvUHxghPDGpr0XTjg5/xRQ+IXagYZ7uE0VT483zVh2X1
J8Yho8au0LoFUgd3FQ/m2I24zRMqvkqslmbaJgfvJsPm+4dRl6h47ClnnWhhC7Q7BusSp6DrVSc5
pD4Il2riVaeTjc0iVSOSb7cKxgf4l+OndZAJscdQQoqbsC+GDpPCjFEidAbxF3eXwF8ciQtOeYqk
F2MRRr9H67Reaz0MPx1HQnXJVnzEsePDmTsbhIVTBOeZ9B5TNzSSyHVdbR/nmVf/OFMRq7io5vQT
CTtYgQKmdhi5U1zlRlFU07mc+vZpoA9gYXMc6+Vmzo1h4qF0vfJQYY1XEGlI8456f6RIC8zBrnak
Ha2xSy9t3EuVeXJHD2nE3iIDvJGO27pRWUJHOeWjSf5Nkk6BGeGU4AHOhlRcHKIVGuyYuH3dsJbc
+2btxuNi10LvvM60n0u/HfInmFds5VOlQ3lpUeeOp4balIptnJ67sOquGD+nD0vJOxoTYWHdk4Pu
fSESoZ2PpQkf+mZpibzD/Q0/c6htZ72DgKC9vbX6SO3LQbDEZmIlcIbvMiNG73PtR2MpM2q/opVI
onoTZUZBFuUl8/xas0fn9udsmhK5c9Ywd654DiDptm41PmqFEWePHUAHO1R4lWTRny0/tmanCx6Y
HcztYUZy/TMrAu5LYPe0KOkPd9hstFhJ88gs/i0u8Q7nWbnz1aqUnqJgW71glabsgiMVgY2uEX4r
uUU5zbdwove9aCR1Ual7LLd41pP2MPJ/OadKCRUShVZYF/LX+jZudFa9LJ1TFVeavvdyBoZYQR+x
a11Hmsn0JSf8w9kHePLcMwnzqD/IIQPeNjWCTE9u622JuBAaTe3YFD+UWFeL33JUU4U/ZTgSVlgA
svasq9YzVkafKYTGa9jmzGbXSk6HjlRFGmQzDeZLUs5shA2TEKqCnIYXRn3vEdkRcXWeC574ua4y
bd7WjM2yK8w+3ne0axBpQuyc2S6TsinoRaSE2TV2P37LRkhGO3dy+DRO+etX36j9LlYqlGoftOvg
RmIFJrB3HKwTOzX3yyPktHWMq9WYfwCDM7/5VvWQ8rZwXT2MxT2rCw0mXBzq6IEIAZXRms5Dsqz2
BLXVAOXMFqqtG6NAaA2fpzRu7MagXw4bUhl8RmjWp1LhxzrMogWVmwMBiOpeLaSeLEFwGf3JME5F
U3FvTKtOP+V0XyE063I6aeBx6Q1uPCQHNl2teo9Nk5iZYkTVcqYnM2P8Su3xcZ0bfNf+2ouffpPN
1oGazzAfsJ37QPbTxEsAtGXjgwgZRMWqBHeHSMemOgKZQjk8kAIOWrVZ03af9WN4YV8VQE0KjCDR
jBJWnRoT+9aBVQPOm6wUgX1+GOb23le05E6JXgLss5MjHvre0RK2L2jT0dXYyXoW8t3saU17veoE
hlS3C8SZkBpwOLgTDAaCwWicJqgb4zcan+ZN6w246whnIzUkDdYBvxXIv+Rodl7GWNNyAMsM2EbU
ziEkjWM1iNFD3hrzegwqPM5HTPKZe0w64dXwtTyvOPMFveSxnUjuQICWrDegIXR2JwLlSmR9sJeP
+MKtv2g6Ofoyd5Vp7IXZGbGqRG3H/rjB6mqsAS8iN4H5NLlFHOWqcudbyamDUCkDDUEE9nuVtzB3
qSzbTqT9iSgW+P5Jb/ltxMtOwlkbpvs6hTcISinfkSBYfUut2v+ECbvRke1NnrkDLt/b92EzsKYz
R8Oq7Bmz/7UsRBrcd11TyEOXlKxDQVdk6pT3k5d+MRmVpSdXN9ndONV2f8UKTh/Gz+z5Vgd1WF4c
jfEGClBFRK4/9xgryjW1cBKk66SvC8GLeu2stDnudCdwSOR1miexzaThPut7KgywUoG9m2bZMtcm
MVVfZ+Eksqs+z3SBHBp907EdJo8CY8iNqG8X1tTccepHHnkULTmSWDRXovI5hOU9rBpCG6urLaWu
iRThufjt/E5f21bCIYI92LJu4B2qhO6LE3wbs7Z142Qx2x9FUqUtRWPdnZPG6tOoKmihn4gldh97
p7fbUyYQjMUcWAiEyhqCNUk/AOdJqNGMvVKMmiuZfa/UezKU1u9mXm6RegQpXdCbAmGdu4JbaPRs
2bqeAtCNKJx6cIaNYcQ5I+BYWwuU4JKMhZ+pUAy+5srQzm1heM4psdf6uzNrTqWz7gKEUmNbEOdj
1P3Pmcyd5IwFZWqPbra5TWb8tITRtW0OksZI0voQGqqhZ0gwS3sIfAwvYugHAfkqwTpbN+O6WXY3
XaxbC/m8vQ16T5bWNO4LnXYvzCv7J4snGpLo2uE06YpZw4QDQ2nuq5Sj2M4M8mLYlZYAlFAMZF+P
7Zzj8M5QBmprS1gm96286qe+HBg3Os5lrHxQE6bouvxiFCEglt6vXBGJAAWIx8plR5XP0eqa93m6
T3UTBAeSy5pvgAvK/NjlwiyuWHvHB81RwovHonZ/9I22jDQy4c48hQr0E6AR/MeljRl86q2WAaRj
+t9CdzVv85nKG4a0hILZFjp4Dke0flGwdswrBpOjQkxHf2j/8uZlaOJhsBJ5zI0uxfcLAvlZpVOn
zkyUkuu686S3L2xLiihDBjscwFZwnpVpXsF9IQ4KDCpRicUhT3keooSwo2+w33oXI6mUYTTb/Bmn
BMcV1T6mIgp2W/zIJyN/mUSNyYaUmPmJvl32KPvW/JOnAvpQRoUERc1NuvVMKT9mtykoig1vrKof
g5UNONP8ytktHqTvnb9k7RIJXw/zQ0JtYUa23eLDTeusJlzM6q0tJnOzp5cUcP51tjZ2cO0TzFvv
2mUARJzbIT0DSVgK0Uu2Tjd1CmXqnVN7YbdnOygUlQeGvWimbfco0HTN0apw27e8Lgkk7nCwk/qe
Kqi8bkRgTNcZCXsnnNK2feMskz9RPddhfm9oe4TKrAxcvnZu68ceMMyyc0Q6LMeWrcX/xJSnkXGI
GhFjRmqEY+ykc+/cdeXiHudi6uCgGOQDnnhjSDlABxonyMnZBCha1nNoly4ddNsIvT2gfJl+ykiH
2+EHTztKTJD8WQgfiUzqNhV7uQxmElNeW7gHMwkdW6IgYXlikHfC3bWFgku6QE5lKnE7tCtE8CJH
mbRvC2fVBzFAdDWXzPymR9ze+4lK54LyyNSXZW4rgedc5tdbWwoujs6tJe4Du/IeQyAAcWV5GrVK
Z7Pqu343jFcueO32SPJ5wkRqTUUbiczSV4nvkZci2mmj0ZD1RdsXGSWgJJUrsnr5BwMYF0g5AeHJ
MsCdXdF7HohoWPry3C1lWF25XWjSJw+biY5zniQPcgD6cIBi7p6l9uUYFUmi/shWGgyHnon/Ek2M
Avq7rA2r9jnsJyO8dSofjya9ap9mOwJstslAf5UhPj9WJyTaAPYyP2qyKeVgA/xw3E2dnzT3gUHF
fJa4xu2zv4DdhfvbsKf01pD1p3nd1kyj6tuG8oMD8zkoJxd3olcP5svMWXaJR03pEysLd/+hK0oL
kEBXJt+KImAdnMm0L5g5oLyPjCApnthkPO/E7NmeTjxWJhg2i7YZEJTcgb2cKP97ZjRA+LwkKZa9
7Lu5uLNmHB9Rva7Wn7VFV35fmcuqoFgmeRYDiJmbU4GR/+iXZBme11lvh8RhrC6FaPDXWgxOCBJY
rflLrkOMdXM7D+yDVYp0IMx4WvedlYWQOegeRFOA/iXKfSE/r16W41F3+Mrgh/CwvrQuJL/jhLI2
O0hEcuxN7jyNt+O0onpHWDNG2m6N/Gb2FcQU9tigP/uS4/BdU5nlywwn75ujyEDc2X2RpSe78AK1
r3zT689qyG3C4QYN0dMpx/3oePhVKSyWZ7iPBDiYnLrnCyediQleOyVxM7cOKKBxyC55SPJmlE+Z
A7u277tk56dWlu1SsyhusOokV4Uv/e7arCUH96RXnbi4bBxfRyamOWhhLb6HdPzSuC6SLQzToSty
sDtAVFsMZkX7eC3JdVhoT85XIXHR60NXwtg/+A0+lf1AR/6Lrv1CXvFgahZkw1P+V2eQ9ReLUERA
GLyj4i43itXdJ+MykfyTtu1NmRl18CJHu0DpAafsUjVlZ1EV9iNQajXQC/RI14Mpgki0Og6qw/sy
D231U/kers1ZBMVfHOzb5th1YMZv3XlhBtu02vmumtnE7ulawW0W8q8lDSLET2zlkuvJMdMmcIbh
oSIBFPJI6yiHJwXlJEKEoM0bazWDJeJHoRB3fHzNcKp8i/I4DX8ihptAn2gC2E5FVzAcVMR+3med
uwz0KbiTnAz1RMG7TiHnp/9D2Zktx41kW/ZXyu47bmN2wKzrPgQQI2dSnPQCoyQKjnl0TP/UX9E/
1guq6tvJUJnY9ZBmqUyREYEA3I+fs/fa5XDRwi2h3yWkZEODBtvvfGMGh6LxieZAVVnCiRuiOnyb
fgRelCeieEdpsxw9zMLfaA6iY8kjDw+avhh4bRd33qRVV77MS5aZHJvmJLpdZG2+pu3kAhdE0FiH
k+qgGyiYXRMnfMwdFFsaKFKpd3YS1m73k173KO58K5naHWBvrb232J3cbYs+pNy1i/CIIhwjKw9p
SkC/x3Nt5mutCwnd17xCXlklLAg8zW2shVi9ucP4rkd4GGxgIfCoGoF5v1C+TZzWH7qZhsbJ65up
ONWy0a96q0oeRqvmRNZ5c8p5pyLJsF80OC9m62XE/nmUmDP5lTQP62EixSnOOEZyrJG3cS0KgFud
R4AVfQxxBTgjaU7Mp91uJy29HK+B9Yj2WhezA/9QzQNnGqPJ+jelZZLJpDe2IIeQiue1rn0lYJa4
kRSFwZ4SsQSumNX1FeLU2YfXa6cpJYM2Ozsf4lEV4j3Hh284/WCvTQviPOnuwR9r0FuLG3JwsOGQ
qjyT2iKm2X2miVkX28YCqga1sWiaA58Y4/7se2ZHNDQ2olOTwx94SCNLX069aajkkOSZ6x9FOqRD
GJM2SA8i6TztMumGNts54wiDNGJFW0CpUqOCmhsotbGqNpQShTL32lwRabvRfDI8bupG6kcKy552
6mK2NyNlk3EYC1OgYDd8inCf3mf3temQzlwTnTLmp8khbtLOUvENObApcSf3Ut+7hLh/iaw2viN2
mHhOvdUJT0jaLJ2Bk2d9ue9iywnalk19jSpGvQXXUerk2JdqvnQo957hVrE3jTFpPGHnVCDBYxIO
5YZlzc5Cm8bZq7803rMop1UjH9GCCgtOhESNG928zSiHv1VZIb/plYq/RkPazQePgGFEOGRP/KDH
p472qAyxa/Vo5tYEXZNtpJ+qB/xCsUEKSQHlcuSboecrTQ/xRFy0aytU7wK7cdoj0CPx3GT68iNL
2r49dpCZyRXJCj3d8TzX7j5OaJGHxtBb0wG8/CguKn9tf9IZHuWVMZlDtZV8KkhQQ6u/02W1oxfR
pJX7leHtHF1yfLQJLUkN4GBZmZXefY0oyeKkJ6bh3TVn+P9mEvtWaIw2ytWUO9G6XRqKkiCzQK+G
VHOdTTSTyEkEHhgAMh/O3ipfojdyZlmG+WSLfZ6MxAfLxWrhwCFj2XMxeJnGACa3MZ2WXkJb+zgU
0mjuIN/x5eTXUhDHulsYSn+F+OZkt1iFSOnUxJCJC2pJFbrsOdvWLhNtRyqIOTobq4kikItyKH7U
JDjIULPrsv8xV71C4TPCZd4sbTzoAXopDvYzzBoi7iot868knau7qMzcmiEZgg8g8P7wbDdNMl9C
/1X+YaLWIjcjZ0cAxsXeBXvGIwnAUOBDrTQ/+KntmycQk8z3rTWjht6urcj4SclI+Dk5S5oFI/pM
KLOEAy8XaUJUzxLQILcj1ErteACBkDdEIHT1D47T6RzOhqkRUDFzoKo11eUkLmuz/lAu3D3XCy6/
lIfYrw+QxIR7WbYATBii0rGH/5xBu7NJhTEJKZ2be9IFeGCLMqGRmsjagx7ag8EJ0yQy00BJknrA
0GfcwpFnFZBSEy7AxoiGEVsscmmx1YvGOmkFQAGym9xS27Bgt6Ezp5a1TwviyQMd2SRBFxXzb/Iq
eLpexnaBTEgAphU9MoCrbpCL9A70hLbPLtRQW0CTEHQn+xy68Q2+MRfWWeyaWjD2cau2/Iduk2Ib
/u7hZQK7sEyE8RiN9jw2LFybuliyMWSNjiLOXSaLGs1lHYMeko77WDJ03tAMsI6AtZwKPF5huYGC
MHSdEOyR7gayUsY9V4ntZo6M0mczwGzHA+bRngO+U3fHaJgGFRCfRKezczOELiCoFNpfYM9uSPNQ
g+MwoIkPCRGoVAgMhObcYExNEbROAsnPJl3pDrujUewsoGHibTLc7kvD0vfSGhmYRCyEpEIZSQ+C
znQqohC9aXmaZeMZJwTBMmOmMJCKwAOka1urFrI7eqomnqevM9gQZBxU3+kzcK1q2a+PU58NRZib
ST3CBMk9aEKM5gI9b3N/3yNk5jxF2A4crg76e0fo2feoc+D4DUwtgfNFglAsBMYtAF+T80oDzTgF
YekBniW1hVEs2AxnE2PNppATZFaAOiuVfUG1itEOhJb7zlGI8PjemyuHE0c+eiccWGhIoipl4CaG
FhZ1kcZoYSZDpVvGSt7aFzWNmxx49hwg32ShTFyJyoAuc3ulI97Wt/VoxJIStZ53Mo/WiAX+yh05
UEMOMzLP5HGscnmpi2SQlw4BJ+9TZhfAvIZcy09Ubjl9C/z4u4yVWO3KQnrpoRho4NBaY44aymUc
yxspdIRKFZ/T3Qs0rPbOyxkCMkRI2kvmhzQKyzkyf6YxKSAcvCHfPOStFSW7yO3RL1h2sZCRqhin
bzSLBnbQanOkhy6HVmuTzB6dGMPNLc5UYAu2jZq44sXkRKduqvV42zWu/jUphxrC5zxOw2fatVU4
cyaEQB2x2j9IWcXseWZQiDOdM5uhfBjCNJU6miphPzjqpGvJgIGwin8AVJsYVRui29H5MMiCczlu
q8U6za4XbeS4mJB4F/eQVW0elEMvH2ueWQr4OH419NzZAvAhzqMgGu3xz0qUc8U5mw0uO964Y0J0
0t0zFUdezLk7MC7ZVfg/N7lpJkcpBFRxF35x3uVMUUoBDttneveJhkSci/BtYa9SS8c2GA/z72ev
zZRq8eysWnaDY3Y3CnreJuptg6Ds3NfzHSjHZkIezvg73XeRR2pL67qzuy/EaFk73A0wHBKzcLsD
ADvdQeoOVG7DKRuN3NhloEItiuzkgo0uvuvGYvySCrICro0k9VKAR+mYUcTXKJgnIwK1ODVuQcaa
oEdHhk09tDs5RJ63MZn+MGFhSuNs22gq6us4J3kpceBLw01ekuOkDejD56YfHxPc2VZQLv0PMlLH
gI5u+YwKVt0y6Wi3ukf2FbqWwUF80vWCkGa0peBspc6l5ktykztKlKV5k2nkeqHeM4bbYGNI35Zp
MYmLo9jWyhe6zljDO9shWEE6VfajAM16Fxuzpd+qIVqT9NDTDfcybodlb9jorliho+qrM3lYjrtq
1L4iXUFersfSBqRY22NFl5UAs0NCyrvxCyb/mrpALT7zCvwmHFq/dhfcyEqIWH2NH8VWNs1e2u8C
f2eu9TvWWG+T4Uc6mlz+rdXnRjiKZfjW+tnr4DbJux0VYlfGy5VrC+bNhT3cjEAoP7kbf9Pirnej
YzMEx2L0yx/+8W1JeiYmvcNphwqlvmYz05982JH7FWr9UDG73zfcDRs6DC08SxVZMIbHKLBQ7Qam
KYdsY46F9Yle7lyNy5vi0eAamQItDmyRj2+qN+tG6bj0d1pex6fWr8DuRapJj5JFcTNy6Dw6SG4+
syGsT96HJQ0CAy4O5GnYYYnVOtMKuqKncLKZZnU1Xe2k7ag8M7u9RkyPngTDMyM0Ts8PWpMnp8Ye
nvk15U3ulcshdoW+azXDvyWDgEimNqNW+vOa9a/eHXwP1loXZ71+fgMZqKEzxqDGjhX2Zsxg+m+S
rGiuajNXwydK+N9sllR7tovODZMBdwaSj4/fgGTKLC0Vs2hrvf1NdQ3x9H4+d9sestwPEyxp0CSV
uU3ser4qK52WODl/jKejZfvvfmwBtwi/J7JJXcCp+PhO+rSvoZzLaRclI3Qtju60mxIfEHOzpD/+
/Fq/bwueiRLS0NFp4j4+X5ppTirkFXLZWaLmYC7Qh27KwWIoWMHDZeEhuEZ5nPgVxcAnr/2bGBOJ
vr9ecZSRWPfF2frQTR6wrYF7XiW2vB8LJgCeORTWxuvybms4QpOf3FC/URpW3gYtbRPPFbYH/fwx
qzm4aB5U5i0OPbQrHoQjyaKkQ3C2Cmp6i2zDo4pdfUD9lxF22ZdGtaeBxRGfIxFJEYrp0AaxhBcF
aLp751bXsqwLIGTSpswoB7hrGAVY24hakYjTnCNfYvdtd3KI4oGlsFSMV/78JRrnV9LxQZkI4Tkr
iYZb50zW2mcT91IjOcajeP7GqQekbIl58QubQHnRxM742ngNYksCYjyS1yV0zsynp9GuPlk2YWej
rIGecBPrV0pp1tdJxOnln9/lv3qTa/mBbZF/kHyf3dbIxIuCafcetJ8wdnOeqPlRr0C/Bno/EbaD
B071b39+0d8eay4NNyqgSOTcpoe9/eOromLSWxvwz76uVHOk/1NTn9nOPZVatF2Ym19ZbjQc2pkZ
CgnF67FxFFZMVgCtrD+/l18e5b+utu7KEyOCgeMpdgFcFx/fC2mACVHEzrCPDBIVNvDjp4uq68wr
J4sXcVm7ZpFcLJz8smuei8jYY8RLxREMb4elWDDL2PiY460QQ6M/XKJ7ZZSBlKw1yLYwaODMecd/
0duOxVzLOueaMUu+kMLjdc1xNFnUNkQP6fJgdnV06SfoODbuAoM/qOHHtwBvq1icMpvV7pQamRld
OgtttrAb6fJs1kx7nXOsIBxGyy2NZMYKSS9lLSetSzT43YsDUWZ+jZdUT2+qtqStO3XzclEPie9e
WHZrW9dgwte07FR3L2NutTywlcSWV2mK4zGqXPdRYPWOwtEvnPEWhZucApqYGCRa/LD7P38lv9kC
XTZdffVt4OynMD5fa+e8L+k6EqiI/0CPQA34dbKh+4nbLNYFYCurwQIYNI7uDfifpKWhC8y9MfCj
ROUX+uSNSH8avR0+KQjO9z5WY9MS0JhWIgQq+jOfGG5PssPJWdkveS/Dvo9r/KkZT2u8GlY/caWx
nXLr/fXWhMGBJQXOCAccqhBxtvtVc6oVndvHxJ1L0aw6MKO6iaom+1lYWj1vLbwRKLpSRGJ3isia
J19BCD0p2oTxzTzgSyHrInb0r7GnOHWT4SesO7pw8tovUNcBhowH+yJDmmS8VlqZg8CWSUMuJ8Xy
tK3rrtW3DihqK3RGnaK/m0EiXUUVXXf8LL8ueAUL7HrRo3gIFFefWN5pjPN9lI2aGfNjgKOfyLyZ
5kPX2fnyKAxU4KTt2hbTPbgmgDwzv4TNirMNnGfZvvhG5L33VUQvJSZih2tLb47yruxnbQuurfhq
FrGx1w03ctdEQ8S4eLUiPWgy7Ev47QGbcAKwuhuU3ERiQCg2jD1zMSKDyLtSLlOpWJEXSxZ39Ngx
u9+7dN/zwJmL6vtk6UO5Q4rUesiTa/JRWxNfStNo6mddkdlYL/6Yf2fvoO9T+JYqXhjWmE3QE7b+
ZZ6SNAooiqz2uc6c+BhziCqOtnKGe6uqXcqTKKqioyWi6YfFysoSX+GUJ4JTqS+eVfrjcWSGaIUM
q7uXdcvyNw1CU0nE2GiQcWpLeO+ul1s/jdyExF4l/fxeIqZ8ALi7snAzD1W6Jhu3BMAfRVmKwXuE
AZ90BskBBjfLJZR74LxlN07EdXtYTLeobvIGHVakdrYowH8W7UR3kREQZxkUQEoLTC/RgahlRUZO
s1U1Fe/C0S02U644NhYvjfcux9Yl0A1VvnoT3eCNKAYSQ3K3jr6yQS7VWrxJUNLVJJytmaLAOcTE
wZhPeGgxHptLP5xso02OYtCIgkDe52GnZmjHeqbS2jvkQI/IcpZe9z6lA9PHwog5TTZAHbQNOjim
D+jX+vGiYQOSuykGvrXROAVXB7oToryQqo4vyHedmxOddoEvKxEkz1eWTL71aZmSVxqPoOAMIymK
IGsNAnk5H4klYM3ma5ClY6MoHmaCmBlixrdmggae7o6TZ6FGmmy31YgdJHbc7YoHQqPo5hrllFx4
Q2bjIiBp9H1JTdr9GFQ8sjaraL4p+PE0rFhWvRs65ehh4kW7nSrRvtEDANJKf4rQ37ToSNRaHHNH
McWJh8QiEdS2PeWkpRQ1wctgGSEfkc0QmGVBETXKyIy3aWslJ9fIjGxLEC2qO60ov/huOh9L1AQ/
kJY0RzfzEobD5ETZO0JYdP9YWnyDcEzyFeBbul69hrcsCyzwavY2zAuty8R0fHbpoUQP3DtdjWAH
mywlOIiF06A18ommrGqv4r6e7nUjF6Ati9q4RNmptSHRcE15ueYSO1uxCBHdj/Bi/Yt06FInRODC
Teq1i/laGqQX4uTDR7ihrcblLlEvYi0zYn0KW4rZaetm08QIC2Bdy+Q7ym61PJfzYZ5ocKFnSwEZ
+zH9Dpw82BVgl0c9V8NZEvRGfswq5K+qHhjN3WVJHPW4BX6ZWPSjtZK4xrp5sWmViQ3seeeeNAA4
yRZJzhfLaqLf6JQIVigyJCSbZsrGZ/Ieo+rkeYMdljgCXgpVLWUwz1q5hGWdxhOJH17+ApBPnwJ6
MDbZ6IxmigD3VgrayZdbngoaA2NtgpgxyuQ1z/C9QD1ukle8jDhpIj8mwc/Ml/opTpEHwm4TwKhB
s1NI1gjN0g2/3nsckyQBvuxG6XPVQhsCe+ZM+XZBALRb0qlotqKAth/Q0NajXSlToP9sy+l819tF
62+j3LVvSwDV9FVsWd13JICRMKWXq0pkQTIdrBMdkqpg0yR08U37e51RvW+HYhH10bD75WV0JWWI
1XGnJkC93OccXT6qE5RLaUgjH3Oi2Ws85MPIGL+a6zkOqswydxC5CyMwCOzbavyHirhwgS5X6k7z
3ZUONdJUJfA+0M4L0iMnlp9S9tHXomBiHyhIRSw/no/esR8drCZzujwuAL6KzWS35gN1G7mA7gAU
4AgwbJW1k6KdBIvTVuEkmSXSxDI1czPptkYwvKmL/IKJ0/SUTsxMWcenSd47cZf9aMfFuMv1qpEk
2wPiZMHSVLGJp8hwng2mKwRKtsCCTmAYNOyVbsx2xIyNqKgSs/6ArK/aMvB0Q31m4BPnQPqf21qa
Q9iSRKlQM07MnG3QhGA+ZgjRt02pxzvNR78ULIueJIe5p1TaoOc29J1WWwVHVGYB5j4fcPuN1kTQ
mLR76e7SyiAbRXZm9Y7xjaB5lddcZ9mgjEB0k7seykSxxcl0mlswDJgsFQaxxUymtZNdNd89RrE6
jV/TGgN3nhxxGFwrsr/UnWdNyK7VYNxO5uK5j5HLrRdgAWZTg+hEh4vgtYakRmQYYUrY672Z4unB
CD5M+5bqAUp8j2Nr46Nt44r0NEBFrZb4Nmf6d+13yIBCLi1xT3OmRTk5q9pAzCqrBD9DcCIovFjL
ty2x2O1On0y9Yzdt2ug4kDidXMjCNh6NcfaLI817bGA07fvvGXKtEgtGE+l3nl7YWwF6XIRIkmSL
Egwq9caom+feSTJ7K0s0bTtDSEwfswcPC5lrtho9/IIRGokr9xmr8nck4GnCRbRsdz92WDlQ8ZbJ
bk4m9USSePTdMRZ/IiMznrYyK+q3jIPisiMcu3oXsYfWr+XJJAs8RoaFc6EqSMDAYlyyOGV0xMYx
ETqaD/Yu7BgOMRgD/k61GcdmuhAceZgJG8swHjSthc7TcwTmTAzX69rMofY8Qu2FSK+0qRG7XlXu
Q09wRbwjOJ51LHetjp/X/fxRLDNxIE7qL5dDlYHphAlUHnOTIwEPnuJb68sYcWvluJd1BFIy0D18
D7togTvOWMPD8edNJgpoLe1TCL11Py93ePpq2INda+fhkEx2EbZZMTNtd/00ZcZNrhwZGY0H55u0
lX06ZYIENT7fSV90gcSz97gPiDJ8MIqUiJgO/ePjUM8w/WPh2AHYdfpEkucsCUhGZChepP2kbW0a
aOVmgSZOZqIf8wTFFke+ghyY4ZKhTvMG5woDAoHug3OjMVoeAy+ZjWsScqg15WKQmlKWRiIvSRUl
p9XNl+irM8TOe8Ny4oCfT53qopwH8xZPHGMePNA9afBaaZXkrdTNlJ68BOJnmBUs1kQWaDXhlMxA
6y37QWJvzdGwo2se+sVDPjdMW79n0brSmMRfTRZBCnCME8d9sKs178OQMD1PXsmXFK5HacQk0huK
wNLRl+3MtHUuqZKXOfQznbwRi1jXFy2epM7ihBCCZJKePBQZZxIj8JwsGuUGTKDtrCHyLTeCoY1/
LSPOEaFhGiRgTmPWLDeZ40Km96xIeVuq6n45UKBHnQplpbD/Q4AwwhQKvrFFNllr4TDlFIqxjmfl
pUZI4uzyoWqIxjI1zQo70+6vIEtrxamgrfm26IpcGks1yffI5bsOMNmo/rIyUMteNIWVuzeQj9zh
Z+dEw7DNUPMPxzJd7DstTWxnT0XVseqjc5sUAU4ZzW1KG//VkHZ5mGSiext+i43VqYN9c5t00mMQ
MZilvhU0LYptqmmY3Gwn7ePLxI799D53R0nM4RobeRy9PJZfSIwvVldkbcXbJEv14iZZUJVcFc3k
khfZ9vH4YgxxzXG8I/qxRAoNAUjkkpRARnlVfJ9DycYl0AyWoRj9uN28c90iShEaTrnHgFYS/xOg
yDSo+hu0Kuj5tfEWTGtLYytPq7u471CzC7B3Y2CNTLAu45Gu6bMt7eoODSSW90UiEKC8TIoXfY4T
v/uk0/V7D4lKHzWL4QnX8oFpfOyglDHpLyZnqj2CteoaFsTXGh/fuGFyrId1Mn3G6F0bZx+PxR7T
AnAiHtwOwFtn/XGfw3c+zrPap3M2PHUWyeHsBOn9KHu1Y2YRKRIExhdwM+qKevcz+/i/enkaADDG
aB3Rrzz7uMpz6TO3zCb0ZETEpCoN0kVn2+3jaMvuyTe6+GfeV+inqqS71Czt55/bI+evv85t6I+g
6YakQpfW/Hi5aaLObYtnak+7hnw6jFx0YajHjoig+i0wj2a7eNWwavKQ1lNbNp+0zM7bEmsXhCkN
xY5Bb9q0zy5ATTWhw3qfoYYhKkd5HZ+0pNaffT76peeq4dVhL/6k//4bQWF9VVpBUMNchpaU+R8/
doxDz2wjCXFey56Y2yQn0u/6wESxmoR6itchTj3vIjVgbOSov+8hTBSf9H9+u/TA8JxfDAVhMxfy
1///F9CW5414hvlm9pIytDo5JHtGF/qohpHcM4tUL7JQtPJeNnb7o/Bj/QaySt/t/vz9/2oc//X+
p6iCbQLBgGmsS5Ps7ErQCbEwe+XpoZ5bl/N2W4/Lj9ZpxuEe2YopgpZGCim6vup/mtTgyS6H1tRf
9Wln5FfkYJnabVb6Vfdz7OscF3DiivgitkW2HNj852FDgjkImKFe8m0U1SSIxrpEj2RLl6VWa2dF
PheymEDrjVwnx9xDUDs1shp3tU2aySGFZlU84r+wqxeE4p557aUK54Ujya460P0lBst04VMdcqFG
O8hc+h87Vfl2joccy+Fm0uxSH3EMO9Uzg/fZ2CplFj/wjur9ZmyRDwY15LAvNN4NDjpgU/ILkwCg
ftdOyTLv/3zJfxtPCoPxMhwZxwKR4wjr7JLrSGkJuh4xmEF3Dif0Mbuo8pbQaczkKUUOcunk1XRS
VUFgHtX1DVB5Z58RyxekilS8Sq+rwyfv6bf7gHEYYzgPAKagywYA7uPd2C91GWvg6HZ+54F7GjGc
aSeCzg3tqZ8L8AAescp4kXKrCWKyOsutElRG1y39Mp6REmTo00RQRXtE3DbrezQ8RrOxB5oeP7BY
d08e7vn4MEc0jLZjqTWvgrQHNJ/T5LzUyvFcalfRPBMJk6enKUUHnMPLJbW50JfoYJs4DDaqMQHC
TmaJRANcBrqXIpqpDWPafts8iWrUgyobxAWujbE80f1w7LvRSqd6l9tAZh+83o2bI2UnMe5+W0l7
h9991Da9lnqXGRhEO2Se6jybzdLmyH2bqaVZrqLytTYEKRlzbytOunA82l2V0j7Z+DjiOCIPtJ4C
o+8dlBeG2ae3M4WqOHH8YewNf3pJt/OUturGNduSDmLZtPd2imIfM4MxzEcXHpD7pAzwWbGWWkio
UGm4jzFf1NM4VNZbpzmqvugm2i9bKcG2IYQle3RXLoxX0El3qHOlWS3LLkdkllyPfTtyQO4W74s9
2POahBgv9x2PVxlUsETcMKU2IGk+0uiqCacYE85zysdKnK6pRHHHSIxpoT9cO0PqVyG0BjrmYCLb
Ld/CEoVYDeds1zmeeqvz2CauA/LKaTLI3wqVTLudmubUDaji+AhSSRcd0wi2E5kA4V1+VBjatoMu
n9wMqWWap0ovuM0dZEVDIOK6Gr+DPUXDv+EGANEMdLWH0MMgTLMu45YYIrBEncZrxW6+R8Xqzbd1
1un1JtFE98KRjEIYAQx6uC4z5XQTd37j3huqyk9Imgz0456bS9w7idojfaqMXWRksdyX2mQ4FxgC
+dAJrLjkGq5B9ILjHRS6n3l2C5kBKFVByvu7LXtsUfk8IhsjhNQ6dfkkutOstQiaNLccn4qsU2JD
J1hXn+xi1joh+OvaveZSrHht5DFsYmzjH5/ZGAoaYJS42Y+zTiMuignC8FQBPwtPGPem3Y7JheCE
VOzNuHXNTVpWhhViTbDUVu+TbA7sSkf5DjfAp9XstoSydrndMxpNUDNTIuKQFNLC/bAwP3vSCjU9
xiYx5Uc0DvQPk0oGOYW6fsBnVFBG22l/zBguf68pWLek+FG5xWn39Ofl6rxIhPBIxe+s6T9reox1
pqUA+V7rMlli8GLQAePJb++WlpgbCrnlWPKI/Ztz7PX1qJBWqhl3oiHOtmrKcKUGk9ezCs16AOD8
HZARulsUN9+k047f/vzxzHWx/fDFGsywoSqRnIFuAwjtxy9WaH6dQ8nBDigcjEOinW4kMfUtRtBX
4iABbPTzkF8of6g2fjLaxqb311A64pNeTTd+y4Re0hpw7XBcBIxd4NmpF5TRmEShj1IwoBKsLrN6
KC8lvnAMt4n9/OfPcC474JK5fALT9BzBv+tn+wkn00iqDOxgPMG9wW1h7ATGsNAVC93m2IQIp9MA
Jc6VvNw/v7S5Tnw/XD4SUjAVwJ+jpAFGdzaHriqFLpQo9l2ZYDlCvplBCO7GEgtdpDvKv+a0aT4k
bmcuu86NkbpoY7q8TH3jqNDsoaAHVMuQrTqaCxgVLWUeOF1j7QA/tnx3czf6SoXj9g+oebGf427y
5c5zFFLuuDG0qzoRPtQg+m7D5s+f7bc7n+EHVxbNDEuvYZ2Xa1o5RHFJHj3m7DkNXfpcP+MUnK1h
4LNFh6+l/6jP/8cH+vQ/Eq++V9R4uG36sz/+1039Xj707ft7f/VW/8/1R//7r/7Xxz/yk//8zeFb
//bhD4wDGB/dqfd2vn/vVN7/39St9W/+//7Pv73/+i1f5vr97//xvVJlv/62OKnKv6aH/Yok+e9g
nfX3//Pnrt8Kfu727X//r+69+9vmDVPObz/3j9Qx8Z+srRgDXGBtBo+gzhcxvnf93//D+k/Cyh3O
qIRRkHLprxqAf8ZiOmssJv+HH0QM/yta7G8d4Ef59/9w1kAyy0cNY/H9WWgW/p3UsbMFgnOiv0Z4
/LrBdX7dOeXMwM4/zRkYOxJ5tS9z59Dfh2UCQ2JE3sb0oEeOmNkc4TpsEXtAzikeftaRDWQTa2Pq
k9rKdDRPnhv5r3Tuy+dmwmsVOL3m5TuGU5mLX9SPvtjgLI9+rQ9BOeNK+fPd/PEI9OtjAMxE1SY8
d2Xknm1gOkEkjYVhAAj4YjEqGnrYEDHVgUXgII4eoPtkc8jDqPnZkU6d/okk7GwH/ecbYHFyHUSz
bFnrSvKXM9hsEw7Rgl0ghDFPL1tQelc9JxioiU2PhDWyyEGB/xKdUJRrB6Ey+Cux9pDj6DqWDM0H
eJMB1fCBd9ndsLI1N6Y/0U1tG39fe10LsMs2QKZ2zNYlfIlH1isNZJDrv6aIeOwruzUokjgPLLiH
YKT841IXy6fqt/Ug/f8WxV8flfJ7lRwgf6PjcXbqgLCrDwJ+/EYBXrsHwO5fd5PudLtlqX16+dWy
8g1wlFNiMWwKVD1h/MvsyEJ470vCg8f8TbQR2g59Iq0Ay35MDDBJnMrRwjFNueP+fHcYv1azj++Z
nBoEZMQBoF1gSf/49YyWPeQG0RGbnln9NVym9z6rl63GB9ziYx4uimqMTr0/PZj4IA+iGPVNH/fO
t7kYipsBbBlYSLJ36L/KZh+1Iq+vk8xXFzb+2MdFJt73uKvnflstbTIHHCmaR4JgcPfhyz/NiaV2
Frb1W+T6O9yYNtlKabPTit5l8tZZ+4lYkW8Zo4Er+Lvtc2Za808MGdp9YxT5SSS4Mjnymte11gHC
qGxtK4YpC4w26y6A3ogbby6xnKixfACf6/+oouURf/LyhJKpfK5kWT5pglJdAevYsJ00F9DvmaIx
i7rtMDrPhCVXTNizYjoVS+pe13PdXTEeLG9as5EBOGXrGY85Kh9jwSPoZ/diWLrrqE/GLAT0VO+y
Nh8fLEtLOT5o0bGZHNq0C79sI4Z5vBICDgHt1GPcLck1WRM3cLx2WFmWwF/lk0p/RdjKdJ59EIf0
pJEdX2pmj+ra1+8Mhp807cvBhabkIMievPQqlhjN3SHBcOSTJzu6bEuwsKqMjO362ZuhkAzu0N9C
csy2ma5OTdZwVp4+zVU4S0ISiHB5GtxfeUie4dvu2fKDhCKZKofxYOcN4FbIJ/MDp+oGJqF13f5U
jHsYgxlYKVGu34x6RnKsK557zdTWAcPQrjN4zTVCwx7YjK24zMHqJAfyx/y9KYounH1hfCKyO9O7
/XrXLvZypqsugla6hh8fCoYhSGmrQQYFeBpGACi8YHiBC9Bn/FjcQaJIhvfVo7TPYzIMicPpQp/T
8eufH8/zBYWrx7tYYwk5467BMh/fx2RplVwEDkSsQEhb6NuGqWiSUJLHtzOZnn+xa6P/5MxzlnS5
fno2C7FGGNGr5QB01q9FqRObmuLIznhHgjEeRsbpoo2/q8yyFIb4uBxpZi7lY4bXa633CvzGE7ip
1/9D3XksSY6k2/lVaHdNtEE54FjcBUPLjEidVRtYqoJWDu1Pzy+6hzbdbbxDzo7cdVlnVYYA4O7n
P+c7QwM1qaNd5kfTt4ipgfQWtWPJo9dMq8wsSKD+60+Igp6/PXQtPHm35Y0ptskxzf/bAwxugCSJ
pzwgGAOOzN6/8OI/YvBRziKz/XAbxIC4VTM7izoBftwN3nGIbQhCKPbxsm0Ta2mU9jvGjOoqkpyG
YHtmlqrsZGuIm7/eDdVH6Ri7xKgQMQeIibkoX50ZH59rgcZNyjZ89PAd7j3AtVs/d5+VgSuF/udw
3g4KIlYcdDDyQggX1Ui4qLXGkmAiTKU7afKH5a37dMFR290GEeDCGPuD4eJemmY5L3Qz9K+01OCd
c2Oc4haOE0UVcriAmCSpG9LxzyTwZ7j3Um7TKlXrNqDMIIsyhWlMVmJjjI1HFrkyd7g8wm1WAOoR
iafWAUhlHKux+0NAYYiXOucf16nlvU0V0DaGhLB1iaCNJ2AyLq3YXntQ4PxAVzbtfcdm+cuNEmvD
4wy/ZU2HwiqED38o4p7KuBSuxCqCd7QC4kPGTNj3VIaNW1wS9ZsXYg2OmFPdibZPrkgy9iEKyxDo
XeDspxRY6kQucTFVhGmY3MSH1lOaTJY3bPFZRRfYhxjNPDOqSfmPNwZT7WMc8iiX+yDGBHSdcK1c
GD0NlyJlNLzpwTBty9qh1lI6Di4cowU/KmeChhnntrJU9TtJ/XrVOUywTJ3u4Qr1d3MywroHAXFK
O7nHL0rPQSjebDN0jjiGX7woNRa2CoCzD8lZ3pwgTWHTJMJ56I58c3VyddttM6GDj4LVBndbQ/QX
/0KXryZ0GObWRBU0geBzJ9WznvPw3FadvMhBB6B0yvwMv4rSWasW29Y3r2Zr/MTOPj3MimGVkbbh
uKgHCC94ILw1lCzFJW9vU0vXK3pg3giLMV0aPXnJvbnBnJvp55De0xe20fYekrxzNKNsD3AMZAAR
m2Uss/mJyZ6xjPK6fujmKTtOVMIs69R7BSaaLz3Gm1fl1fN1CAwwO6V0d7pgO5tXchvmSOykIaS/
ouw74rX1hYVdBGUMegQD/oTcV0Rl9k++w/ExF93PEKjlIegm+zoMiTiJoq0OLHP+W5Oh+MFMqn4f
ta0KxLuV0+ffzDuNbVGBQ1sGTFl9pJfcPugmaDdFPIHVSHF1qCb+rtzOLhdp4ScQuMXEiyHHXaLy
JpFuzj0B2HmjQFncd9ww9yPUlw9YoGdLutNa0en+yV7MTJYDUsCGaZI8kLGzH1xUiSXNpf1L2diP
aQ0ysLBb0nW5gzXDFlzIOqloxLaJRq6Ag8y7nC/groQr+45lUL4aoAx3+DjtZ4kr6FJj73hjqxoD
j0ypqqMtgp1xRl331kunfEG6j5oQJsnxuBGNTyt7l1oQcjkYh29GR6dSlqbJt/KVQz4TjNQ5aTH/
Jzc6QR7Z9pZrrPnAPfCJj4uWGWVLUs3zvMzjwNuiy81HP4q6YwJ0i0SsEuhak7mQvn51Eu9XxR1P
4rrdsjQG+HptKG9peiVFUiwLuMw4Cy1v2xP8ex8SuCdBbi/NelKYwIPMf/GDGDrcAKaFDZpOxhff
7gH04hTKV8LNrWbDnKi7jExZP+es6teOG8SLuh0zeMQlsaw+aoaFEmAMg7oLCT3P2CjYCtzFsQf+
vcXBeoekXj7GaWnwWKhbwr3sHdhfAxtDO6dawUuLxWB1uBzkPH3MfSSPTV2VZyMhxQROUKbrjrn3
V+LV2ZIG0OJVloxBRuURZgnn/hGTEA/+mRaH1pDvUKDGc+o1ascNbd1lOGDWox/wzQzkLrxVi0Dt
HYapdJdkcABkRCUjqEXiTirc+iMWMaYqbvVjbmbWiNkbcRvxHEuXpmsb3AG3e7/G1gu5I5l2Zngb
WOcZlNlaWGGwJl9sz+tkKu2JxhvB6c4si241iR6XWueY1tfYa2YbUAKS+o/flI6pd44cB0JBeLsN
IPtFDPBnE2MryjiMIn8e7XuVeF71hUE4hx7qmXdDFTrF8tZNAmjTM/WJjTomJO61ddt2BO8wYHmL
NB1gZ5X9dCUC0IKW96oEH4i27nxZy5VWprNn0jTCT/Uwa46TNV1Lv7J5EIcqFhiYI7ovWzW5zmYc
kmZcmTl7lGOFSZzrtSv4dE3wXJSFJdupkPLEOh688Mvz5sHM4hT46kQV/dX1GrCHLpsRFCJwPfkm
oe64XUbwbXtyJ0X3NdRMq7yite6AUqvd7y81gyK+R1RNtrM9Wk81/JidKHPrDkmWKjgVWXekYYgP
WCzGHN7A5c0dSxUASuC52HC9RXV798lEK2/hZvODCmYsjCTIq2fGBujsdjSzBXKqYbp2gk/L6Hxv
eGDwad3FujLyBdtJ9z1tKi4Na5qBz+G0Jl+YcqAkU5GNCdnO2z9kloA7GVUEJyHaaKUdJ/9R0+d1
soYMQ6DPkPFHQNi9WdIoVT/YdeBD7oA4KwHNpFywDGb2xMl5Iy2p/gJTYOp3K9vwoWm3NWo8X2d1
sxHzJeWKE1EPMi5az/GoAMja4kKdo1cucyvAp00NS3XMJ3O2GHMYwUsQ0Z0npiwlKK/s9sut/OBl
hu5LFFzThc2OYhLv8O7MVwvuDb3t1sQAqa7c4ZoiifzS0kjPblDJjQBJs6jqgAs0nog2gVGhn0sB
DhDBtQw0LVhkRAhBEslcZ2CfN0GCyQYOMTlts7w3lXbfc2bEZzGr/WiU1rrVbXkfNFN8iAw93jE3
GSyi49paMlgIn27G7Anbkfis4s4idc9p6uDkOdVu5MEvvpPW931uu2cdmB3Z+5K/1znqMOZWsh6D
4HZSa4OA0Ul0I+KF/ofVYoMHATlWu6aFCGt1sw2XOgGk5rPraOwtXp4gPTmzvLmt+oLeQb/8Vc7V
dC7CznyqY4RerEy0hC+8TlnJpmzq/ofu8ttWhegZRD6LFYRSMwG6ENraglT+vFWNs0NVIdtr+zi3
lmWl853XxeHMCkrpsd2wTPtdZe3T3A1KHpqW4tMm38t2wrPCHbEN/5i1xvRNgL1dublt7WEBTAcr
HawHJoi2t2w5+e8qV0dnN+POXubD/BLa7it7zEc/jjCO2cnSaGp1bGeGcXnfPbiOP4AynzEMxeoj
qjCKwsMFz8AVf6knNlKzKIx7hqXs0mWitrM27kGsAnqOOUsanpjXLU4mfhcLfWcLRk/d0B8rZrmX
ttDTDhVB/nTi0r4WMJOX5pg5lzSS5RomgkUsDg/KOFOU3VKqcOfBDQJ41KTPUEhe68p0d04rqzun
7N8JHVQvStSJtzTiOlgkaZKsIAMmO9qEXsgLeD96mjuWrRupL5UwMtNatlwHnQLB6AHZtZV0t3jG
NlomLmtm192D6jfbBXcmEqHl+Nuqt12+fecrKcUzhSdnDUAS/qNa//cEKvmYUouzEK284/ASravR
zdfsRJ+xNZLohyWWgbIrJ05sjqU+SKA8yF582pn1Wg4802HRPKgQAoyRPsXxDMslebdj8/n3k9i/
pWI/VfT7Fn/Vq3/XoP8pZp+TT1UBNuz+5U9tv6ubkNz+/Yf+Ioz/v6GEI7j+1zr4/yijKidt94em
vv/6z//gx/+Qv233N/NmwKI40g2kiRz5v+Rvy/rNw/aBJOd6gp+R/J9/yN+G+9tN92YeaRP+cxjB
MPT5h/4Nz/g34r0sQQRRKUJHbv13BPDfYQb/VAblLdDFefp3+YYBD2WdfxUfIBd1KKs+MyW7w2yQ
a3hKAH9ZNMBRYBW4FuEgHueWInpUKd2R6w8EK0YTzF+R4YGaLWNZvHPwdvwFkaDpDSbLeJnFYPzs
Ehcus4339FWhaMAo7NLxzu28WB55QEBKdoPBcxdWoYzPwTVupl5AnnQJFyUO8MbwRbBQ6ZzXyzzr
g8cUNB3BWzDV01ISeBjWA2MFZxuOMgpeTVIB/kJbvftUkbNWGwK54S9QFFFBqUQB2c/K+zFYmm2e
vMwzy+86YUsYQH6taT0SJYDDwMDawtM+xyMxhX2frnA3T3Cd6b9zl/TIgLeRdYOIj7O5e3Ep0ZwO
0IXLgi2Sn2SLJqoErA/yVmN0plor3zJBHKpphTZeExgmgIX7uKidtPz1p0vu+sdX9t/oFLhWELra
//yPv87q+CIFMQTeOpPOmyGGuchfFPgRXKENMmafmKV/yUx/fA2pga3/D0L/Tdz+8+UCUZIoMq5C
F2Ia4xIu2j/r/AEdIAxwrcs4oBKtjMptip0i/hPvhkgnyfVfvyfvd9fgn34fSjbX5q1ClqBpIGit
/evvKxEcQuKDHx7NIfmqcbL8rQz84j3Bul7tNGJNfAgqgNtrv8X6QfwxDhoEFabY63hKatorJwcd
tosZ+PKIjlcxX1rTfucdQJjqLYrmAM4eoZXrlPUVwx82T+ZWdqR/j85sARTz2nZGFPTIzODNDZRD
0NGB2J2oaTo4aiqtRQganKgHiNUzIUyjuzqdVb1K6hdIaEPQGlfa9eVaw89kG2E0nKN6PQqCCGNi
yacQUpy/yJXr0KpBfgiDvMQw7FLqA2Cu7lS9A/4yzgjh3oBfu74F/QVNaV9obf7bzLWVLYVi9kMG
xx3iXQtBaddrNdc7ciWG3AqRi++O3vDDKGqqLuF5U2CVghjGVLZu2klP88pu6okj/LKy57S8AeDF
Rfkz21DiPhPsnwyEMB5j7TKb7SANt5OHa8R16snfAhYX16ks2+CQgN4dSWjwESzSOMs+umiIyo03
eIkkrAC3ne2jFQLcdyvIOaHp2O9WHM3jssdqbiE5sMAuWkT0YpPPWWk/wMl0ifTnsQ8imXDyXesU
rThxsB7apTkwucBvDOonzvssOCo7l2QvArd/jZ2AEq9Z+TVeHcnrPLi1QxWx4O4/afjzxT5VRv+k
ckEaxwAFaG80NKBXPdh4sEPVk/CyU+l167hogSbC+mHJTtFNfgdojt2BMR8fhScYndQYiWCWRjUc
bbPvTJdIXimn7XRjGi9GwiTt8pYtL7h0ZsLDTpn5J8Qh6G+x40zGPsbqT8hE10m9TRsvhrNVxmgS
6diY2MQsosJIdYn1kkVD8z1Gc/Yd0yqiF4PB7JS7UXvNgeNVsaf9usepJFvqG3n04QJnPHuCIkhy
nRNavmy1uLNT+iIPNQVyFhGxNENVufHoSCGLV0fq6XmkU+RQmBRdMMIavycO8690DICr9F2V1kvh
uUm1imB7UsymCySCWrhuu87tQV09tCW5HMnnldjU5hTls5cD+VxbyEtnaffT4zN+TU2/ehAwWfSO
54pKlzaGN0kqax6MrY5UbCwE2UGIX0xsJDSeBLXJTCpVE3Iux8fZbAtg9Q6e/QWHsaRH76HELTR7
uKi5nLHfdIjH+87Tza+cpwwaUQXjedV0Ag1O4lFal46tnugAn75FPzr2YiQmuBcTHOgttkNoY3ig
8m++ygxMwRyNmK4ytolrOQ+Vu2pmL7wHCuWku1TXIKOCQhtU7cw52miEjKhWg13JD0kz1BkU+2Qd
e13LX2yY3QuE4/GbQ2Gt1kbjiHJlEu27ef0V7Mx8zEtKHBwne441iT24E9OvvuDJhxMTJ1VdDPgx
uEYSuYqsmmeVtkb7EVdY/UBaix/jTnKQH3ry0SsSG/4lgmQNnDwalb/JO98oN3Kuo0+CJ/WrE2cz
kEJfU6wC7SAPkLadjlH2EHIRalkkO2pu6OOszCp4gEBN0rX0E2SZcZiY79LZYzarMjSb55A1MlsY
DD2/PSBBNBLajs3BOQB0CzZukKfOdtgYf4K6BQxrNA2aTcg1y88QypGnGCXw3gRWRWSLTIjaUcdn
9rhCIu1WW6cqM1sfgZpz0iWBUKEemSQGDk1PqHSR009krAT8EnvBM8L3F24RcMLJOWBgvVb1vT3X
Y7lECMViJ0s7uWhfjHBZKyM6Ew8CdsRZ1PtJCV0hd8acl9+JFzliQ25lflaNEXoLS6LpoaCqZEeV
C3EBx8vScoXKaku1LQGV3sFe7v2VRxgR1VrNM8eiDBl7ifzlUUHhsCFYhXFWRasxxITF2VeaL2Pb
Wd8cfuWXgJ/O9zFH8QVOlfE2UWHIRU4VCVywmUNiCKyyP+C0puu75oNk+ifbIuE434t+aTnUxcG+
rlOXZ4AA1wj+N5K4hgM2Ihlx0miduw3RJJkkTbkYdEhHxjiRhFlYxAttKqy8kGaKAOWXE4gun2IC
h58AFV34lV134d/ziS8q87MMQ9JjQYzPB6ujZpyR2wxsyHFYY8eYltDOqo7MZl7Q6lpSAqAIPqY+
w4alF0QCByLMQ1IwOMZpG4Ak2gCPcZ2P2CtsAH/2PLKRm+2GTLHZXQiNVyWSdcdOy43xZByhN4qX
CCfeY8cFr5bhLLJ7RZVItqA7IbxQ/UhCO/VdEa5QFPme4iwff9TRQPdqb+i4Ws1jqOMVid3iICZu
rwWzegojWQqz65i2nJWnmV4eitTi7op6zK6SaV7+WThlTYEZm6VfTHDKtwwcxZcEgEbDGWfRNzn0
fPtWaZgUH4ZF1HFKr7yvPBZwn+VUM0pzgq4EFU8ByRNuWe+9i/roR9Fx1y3KtkMkMrO26Ta0W5kx
4pIG85AYhgnoTQbsaIahHN6KMvTeMPloMK4xaXviB3nWTPkxG0ckiQVx04pNAtG6X4U1+xZLWWvf
TdxmP6vadz6Fj+tygSE2HBZAwGNmkIXTZKsiz/zhVFPNoljZx1hdW7wNbwNHgZJRW5buyjKO45Px
O9wRei0DDBpZ85bYbp/la3yeg162YeaX6zhkML0MRUPPGiBmbZ0E4G9/63dQr46BRpF6nWE5usvJ
SAwUs7gMhmUEMO9RGE5o02TRTs1OGbrjiixde0LHIMQbutNyAFVtDcvaI037UYZNRG+JiRAnyiXM
FpPtmdfMpei3WNhshiM9riUXvbSmg+E1g++VHxpRA30BwyFvmjzhOTFu+nLg0LAomLElH4mIY3c3
R7lD31IVhuKU14Qtb7ZP+3elHoNLcTW8eaxBtbKZsMmnCyoVFjkuxHRcFuxdSeziO8TsP+teZyfC
rvhNl5PZ6vgLOT43NkXp3rDniKXeF74t3o8MSxicuGN5NO7Ba1DBuQD2wUx/qUf6hpksEpClg8Om
mRe4Ae9CwI/gQJMlw+wzTCKy9dwGOkaHTxts/y96bnT1DF6bjry8zczwqaf+gMqyzNEgKtmQ2GoX
BTiRKUqhTcm+T2L8XP7C8lGBHxLNEYTClHhiB74YabCiR5bMmlpNmc6QI3hEVu3zrLoeoCcER5MH
JEIc7LybL+lsxJgyTpi3h/Hc+g3qFAhSeYv+xxPHX2pRVWNe+sYVGTQB5OT7uh5C+9FuMRufC6rg
7eXszMNLYGjQKVYWuvht5oJNjhw1Q4swdZ3XMZ7mX62lWuChmRrkreTDzneox+Nba9XkI8QUDMfG
mxPmo1k4skkB/ftZUudqPJHtJHJZAjTy1klYpBbbvM6OTqnntyYPylmbSwr/YGACn3GWtRztt1jj
4lhBlXGtHfNWWlep+hH1PhAx9FZrhFO8BOehqrUPQCnm+goxSdG43nJ0dWdNzWoxVf2l6XInXndh
OmQY9NmYr+gqcetD6jCrXKdBHf2qLM71i1jeyrHxrqgHJvSJ3uFhoyHGDc1bQ62Vd9cJ0BMMdxL8
ReSydvvES9m4ox+TomQzjL+0gCUi3fxhtET/aaeB86U5/UZvhtkkb3kNDBlkQ4jbtKIsbEEGVU1L
PUzjl23SGHwNK5cHNmgHvwEBG/Qzb53ZDsVLLN/gKtpvxSURLyxjSgApaU2znJKCI4U555y/pVBk
72O/f2Yo0L0AkmCjO2uKKBY5Uya0yqQd72XFVHnhTsyBtnHrMCwgockHNpqluFipnzGhIDn6ZCqv
+KHZL3kL5vGdsZqwdtA0EDOSW+dxpD+o0ZBMK6c4b+gWDFEThlvCc2+LVH42oR/RbpHA1UlrzZrq
qYwZfR44JosS88WQW4T09R8Ovn9LWPu/U83+vzOR3kJj/7V4Rivwe/mV/EU+s25/5Q8BjUjqb7Rk
3iBkpOuEDG5Yqj8MpAbimsBvhDlaMsjHLoo/+R8Smuf9RiDNI8TEwwFD4k04+IeC5jm/AYpDeSM0
dvN+in9HP/ub9YnjzG1lv9kubdfxiN79TXZh2oHXAgTDuoeOtExDv3ozeECcY5qj70q/0euGPPJ+
KhUFXJp+g4sbO1Ox0PlQUCwgwVskFg3QJisnBP8pOg590K/pgBg+pigpvjg2a3/1p0/4f6MV/W7u
+aescnvVGH9uZk3sr5B3nL/JOMKb2smnhHOVWFlzlzgGKjuziXyfz2n4PPb++Izg1ezpMIvumO1X
X0biGh9Rl0JFiHpmrwsJSuhSBObwrPo82KXuYGJ9rmyyfr7xjvmr+EkESbxPkBT+Pe/S7eXjI8a3
BBwNm4f194yVpasxKVJprNrZkceqY7q3ICtUHaWViqegd/QD29X0NSyFjXOJZAy+LkEGP8nUi5er
bJs4jThry+t32VSrbcQ6dkEoJDD/rz9plKq/KGa8VpieQiJeyVuy5Hf/858VMy/1KgDXWEs8WAYW
KRnLMX5aEXjlL99TYX31FYnrs923NggAViV7Yw+GyVdRj5CeuiSN+/UENyC4djdGHmmYxKGbAMhJ
Ev8scuI/0MwNO3umWrYtVoOIxMk2nJ7RbKhFsncmv6p26TC6zRMga9s8WtagIM6Ta5BUO3gtOfAm
iofywHxcy/2cRjVt5EhB4aouZSpOTmtBCaI7pBSveei30wIzc3frrez089zLlgbCKa4e7bgyH4AT
1s8pqWyqCI1R70dNS+cjejYoaYrn8eFMbpTqHZvvCpNoGjy6enamBaku/SMpjeo7auvhER5Px8KO
EnfKdNxvMG3uisnGeYTVhZ7ekYcIhIfYuFVZ9Xeeq5yPgnsnX5DxV1fI7eY+ZND1hl833rMplzvS
3uLRKHy58Shwu49wSBxNby7DRRFHNLF6DPnbIyB0dXaHsnlLdD3uVCcIMAxj7D1nnSR27o0uMUy/
nAGLJPJh4hT9ILqqeNNwB97Ig3dHPILerpyc+HOI7Irhm5PpN10X7t3sJPmaldv9aQbTVG5jeoMO
dKmZp9FMvU0e5/FjHA/1vdaeYAxYZTZtYVV3qbs0PNj41cFoqvgixta+WXQztJhU57Qv0QSAC4ne
HlyD6dl32uJsJg5jbe2W5QK4TJgB1C/UszvWmD4iWtjA6aqV6ffs8AavPNamQe92SFAfB6vdHnwE
xR8VrUEPhJv7fkWjjzgmvT+d2SfbFJDRO7CVI5bORTPDdA/Szt16w+DRgREjBk1GWb+EKqvSLSG1
BtSKyUZmPTnCUGejoZP5nh219wpL29nVtjEeOf/7C6Mz5fuoqvEyAES5+jMX3GYi+hcfQSGb8wOD
6uSRQJRcM8aX53QM+seRLdlbR++zsUppBtoXVjmUWwx69o7UT733W8AvAFqTip2vLl8qL+HsUE/S
/tak8gJab6t+a3Kvxbg4COAtxvG2C4mKpNmYsQzfJyDqB+Di+HsrErtgBHEdVh2Wlnp2xu6k3LB7
KOHxYY1UY0T8c852iVeWpyxom3BZj7iq18zBZbBrb4cPfO+GVazwW+UnECPqlQfdvOpoltjjVU3B
LuKKAO5kr2VIt9qOzzm9dejIwlvRCggJWUn4lNQYgmB6aOog/jXNUe+s6449DQKzUMYlRINoqeoc
m3NFzxyVg2I4znoCA2HrKVoboZX+wkpCUBEqd3GmMlusura17we0359UQdcfFd/DNm3j4rMh7U1F
ZsnIEcEY8HKWhduhnhzM8MakPrvAzz4aZ4owLAeTu4FDnh4KNvSYBv3EQOvNqR7ukvDSpbI6t009
X2p435umcctTFKv0pyW6pAFYVCvwKX7UHTC2D9uereQHrHFuCRyMFKoIGrrfwiBwdm6T508Y1Dlg
eHnuILQwNpsXMX3K97IRzpPwBV23SV5vXKXzhOaoaDiqMa13jj2GT9AuiGvIITQOZex1FztpsTxW
obybwVG9I6XLUz6I9ivAl7fjCRjuokTnPxPfM45QqykXdryo+EkBUc+xMrIHfwtpCgRXbkGtxSDQ
UTzl3zgihmzB2rd9SXOGV/sdnA6dXL02DoPlLXK9p3FE0r7jiPE5CazSpFxyKPiAiautANaTnsgt
8e5Zjfk8jh0ZD7sxxakZknBLYrY5uJlIjuPNVzqEHWfQRmA7WHqWwn/fGg4hKnIA7d70puaRb0gG
Cy8JMV+io7X5hgqq8AFsSntkS12QUC6Na9fH1RPE1uk02JFxD14Qbr1D//sxNEKfU/DQfyQYQ2jl
EQkl4SDDFvYQBWsWAKtbRkgZe+q5jAtPIWrHtC5ypmnxFP2IlO1u2tTwR1hbiXvAd1JvSlsxRuQ2
rva2a2bNyq3I8rM6ZG/9GI0vQUdYwMazhY8rZMJmqqghQjDK4ZK6WXlgdJCqrT0x9F+1pMkeceHD
cNcejsreieiQrjrP3hfggHjvjVW/GG4Fr83RrjNdLBbTx4J3HMKacttnCoyK+8ahgFnHg+0/qbny
WSSxjG8tZzbvKrsIn+amYXHCJgQTxxTZqe3j7E43Vf2Kqg17izWwfE6iUCVLYQEL87vRuB+Ap2LM
CSzjqv2uffXcDtqQZ0V75KJqGeaS7nC8SPfJ7BVyRQW33E1wX9ZNIyw2k3aJWRO742z2+R3zpfYx
HwLnmyhWv5ZA7+qlYRrzN9ICcZl0GpKWj17IjXKNcUcKO75SgGttSuamB8uf4vlowusUxLc7c5Vr
is7Rk42TNpz22GGBeMhRXnCb2tx9ALKy/tRZfQjurG0sig1jWmNCP6CUOUY689ZZLZK7FG45gmfT
n5WR0k8uFFXyqiqPlS2dEzMD6yycBo1kNKbuyYktSksyD0+sbnLrkHmz+dRHZeiuqkRFT6iKQLPR
iaKH1h+wXjhUiYFTGr86ZIXqVIuRAhVaO/ATMi0R4JC0ut52CfuyZw+1arLQWbfCsop9nTquWnvj
1N/6EJg1w5gZ251RkI5adCHWkCX3P48hXQbZkzITxuNe4h5neEkvFP9Ab8xp9KSBXL0avjGY+2Qw
sISQbOyWzPwD8uJNVjyZbmtgcQZQuxksnb7wn/25ZkHcyC6y6CYp0v42aRmOCdi6vdXfyE+p07Mg
T5jxWC2MCvRC5buPdiGSQ4gp6cgUrqR9j/O9wFsOBdfDWrX22TPt50IAwfAyvQe47yZLC7L/58im
4CmrzfpnaEbRN5vRQO4NsAmYUlzbRLZwqwMrxrSr88AY13hp9QHHHROJwpycB5oQwiPGHrEeG0ts
klpE18rWzo6P1Rg4YrMaNFgnr8y0aRAP7SxeQR6iaSWjgfyUsLpeMZ8ZVL5YBimuINg6sYg2zG2G
O156/lj3LmULhTT0rwBW44YpcPMoIZFtjL5yTwqK1zkbwh45vnVAE+Yl4Lg2vasGdssLo24HfkFR
iq092sNXoiymvkEc7SpnHg+5aLpiTTlteG2IRBybMJ0wj1nCWuG1JhXgJm65xjiqLyQmow+LOtol
7fHVxq2pT4YDx2aCdB3jWEuCj2kzPxGrCL/SG/yvCtJkxg7UoURhAV/OfIcsR583TR+cqFzaRe5K
K/N35Ombo3a6DKdX4+5Kl1rthKTTcZ7t7BPF0F+HWJAOhueSGsJvbz+1IZ5LIHvMPR4Zj5d3YGWq
Mz0I3k8YA/pHOdZkHFC5ZL2zq5hdtTFEv1Tctxc7LvQqSRk3xZ2TvOArjk5wI+tnd+rMg9ua824A
VrwfTJ7BWz/y1d7vovbodoXeC+i+JUeQsABKW8mG290Yzk1lhGs1VbF/1FQTKm7iad72tTk9SFn6
H2mb0k2ammP+IeKkvvSzYa2J104/IRNMn5NiRkzXaH3MKwMUDM154ZoWGXokOyZd7whyuKZk6g8/
8C+pU581zmbgsDWTbOibH2bYZkc8MZW/bGgO3k+V6x5NQxrsmDv3kpM3a1Z0CvZ3OXU7S09EIcPa
kWntnXby4GrSRTCs5oIhHXvqiHvX9rszzuBabWYnaF5iRug7oV2iGulkmlTem6lzoiex2FNgNz16
1GO82lj7cSvHrflh+Fa2F3Hzjfzvf3Q6NB+SiEA07UpptCZvkzCXcbtDaRUtvY6keZKy0Y84wA1S
C6QS10FYR5LCFup/D2EwmmDHq6DcVRWlUHDU0nlBC0by0zP75mT3mUlLjzEV937qWOMTDlfz4g6h
lS9VUSiKq1qZfhoz3UxnXRXBJ2UW9O3IzPGPQCed6q4yZXNK2cqZK2Yl8mhSLbylK9lqkQEt9S7y
Gcq3Kzyg7mbT/QrRjN/TfGyPBBCGHxRM84WC9PPMXQzEeNN1nK84kE6Plc+lC6JBFh9AC8eDXUXq
asUWJjL3f7J3XsuRY1mW/ZWyeS6kQYtXAK7pFO7ULzCSEQGtNb6+F5hZnaQzmm752DNjVmXVbZkR
cMh77jl7ry1lv/TQanZpX6WHrpBSEHZCKd0EUtDsTBxrVKCqYGKkFUxgiAQCqisYJgpfA1k/DsYo
hq6OQv+5xOO+koABx5hTPH/Ts1HNL5mHha3rewbAQJ6BINvplL3AaYHjM0SgFbnmxRsp6Vuv2PZ5
CcuhQx9wAaspHdaRLHTPMIizN2S9AV1RKTGfCWsqVlJhQfsrpuwxJGfuEgFt1y99S86vQlPulxZ/
+t7TWXhskbxBxUlJhcI+aTKfyXrEQIywyxtZTyNjNbWht27HOmGMXBvZqxJU+bVaISZRgjG9KcIQ
6LA0FLfAK+U7+PRTSboVFlOHX97WKzOypF+hrwTXGZvBxvbpHL2hdFKbVTIKyots+CpPjSrCazUr
ZZEYtXwAppznK9ELTTjMda8tEQWwyuStcDnpnryqW61Yx3LZ5AsGD+YLjfZ5OjSVEZLQrma0A+Gi
3ntNpB5KyCtLfCDFtRDUaW1Tw8nEdTYUzzY8MKQV/piSQhfmYBLZ5AtXallVpAbWmXakO610bhkQ
I+4w+2IflI6JyR67k2nRKORTRpmeFMeqSyIoDcyBWXWNwUuWOW0lAKz8T7nQG0VIlkowBPscXB62
ZhpEgSv3FSmEOEWwNgZTfc9SbpGVSNudIaRKbpsfl7tWLqWXUi2FlwFX6b1McO6tHhb+pTUV5bZr
ouKqB1m6FTw40baVVfh/MEyv0iKz2MRZY8/sc1YIZ1KvHgApJrtc70ATGPFwLRGiHC5KUMgMgURo
u4z9NX0njp35SPo42zs4pdZ+mLTpvmRzvyYoobpuif9964KxuivrXLAWFoHnZBXLUu/bAGy9dWdF
D2alxQ8BuT07YpK7dd3U0haqmv5YyRiwbFP1vCN6tPiR2MliXdBkrBEPEAUmMgnfFB1WU41sLnWR
ljV9pCzo+ERGRu1dtkVZ3seJSnBmGKkQqemzGQwGrCi8GVTVDN1es+hSNGX6qJP5GTuqgtjW9NTp
BsFftacs7F6l1GqIbwb3d+OzerLUDNlGGQ3eVTYAjxp684fEysUl6nlhafhhtcziITu2fc5QPAkm
tivIPkoM07muuaMQD7uCTKfGLsaeOkwcdOUqxgu6BIJcXPSNwcMyCiVjT9I9FXXrRdQXGBxGwwSN
YjXpkkQvXHGxWvaC2/ARezWatt+HchdeSQISoXVoxJhGJA3IoBsKTSkgC2/iFPOaFO/8CI6mTYR4
fC1X5rBp+57CSuoSWbkSZGRIo1n31g55VzESZZhgUGoFHp+ffmlN4WEW7WqDHVPb5AvG5+K4keeA
1B3URiu+btEmj1djlHrIHgGNwOPSBf7VtyTySRdVQ8sj8QyF49oA9rjXAkl6NBISUQv737lc5BYW
VvIYSglTiTUwKC09tCzuv3HQ099q5ZYxkT7sjbRkdMhc3XD6ECryv9NKIyl1YlGqJU1YYNPxr6s6
Ys1kz3LU1bY+1ookwzQhium99/n/Rxr/R5rpev/zSOOiHX6mr23l5x81we9/6M+hhv6HJtOxBX2h
4cFVkGv+Z6ah/cGXCanwrP0FYwg1479HGpAvMKNZqmEBqyEJZpbq/jXSUC1mJDp/FxURoBsgiP9k
pqG84wD+Hg8YdNb5DcxcFNk0RBPO8mfV5ViwdSXgR7Xlumno9aKdbfADY8RKqreyYNAxFH26DqJU
uiH3FyVYKSgL5Gmpy7of4WWcEMSy5UXpZkLyZ4ZzTy76q1ZPzQqNUu8qha/A/m5ewlR/oZN2n1fq
0zSk0I4VY2lq4S/0QrfimNGVDchqxrWEcKJSCmJmLhpcIVtj9A+GYP5Q1ZBQUrUoN6yctPQCold1
c9AdWU6EXQaW0cYM+4rmsn9qpAo2NbiCI5HauBz9qCUPUjT2jeQRHkor2M2Q/NhdyvuUNSyJQ1GT
ZJvV09JkxwZFNVUJ9RbBGbN9vLAqELx+UEcuS+bKUMY7M4Nok3bNNpbjm4CEYcQb/ErH0jDDR9oY
b0k39+2Y7pGTttIzWNMbOYiGFf3mNyMYEsyRSWRji1wQwLYzA/jpnq+YS+ALr1rYK6uwsWono++x
JF/Ts/tan5YiWwuHm4M+htWbRdNHxZlqIqdEK5WOB/jbEKqAHjTbYUj9HVuLZ6wi70gk+RUz2oAS
qTI08HApedcQ3myo2TApeuMuE/GDZUI67jFECE4hY12LFBn6glCxEU3YbZLbC/BRWiZlVV72OQYh
YEioA0b6Vha9ikAd6HtNWEKxypEUHsr7RKujeXWX0KgFul0OzOi1orpXRjQGmFZRX5Y0uEKrvMMn
mdiqj4dRbLV7vc1vCd3EKqbB3E6C7r4ommYZS+Oeprjk9MXQXsoeu/eqQYDIlSa2JwDoRSW3DkG6
oaBKGWZI3UPTk+SmyuWxlsB5gLrbN2rbMEynQcdSytNLDGSRKWht+QWw4V8g19IgQLdSNrhVJbRW
ZckWoyMNvvbkV0CuOmkYEVcP7D7UxScA3ZMdy6SZpuRp8iXYEUWKLNAfyQ+3pNeqQ3iKyu9K8DPU
iLg7cx2Nz0Ccd82sBaXZsvEIYBs1s8S1KFNgFDNMn/VokTKEue0LcU14u8HuU/2BZAUvX9Y/6LWq
OlEuoimtB2pubD0Lq2qfKsXHZjR46GlKmN8+3GcFrA0mAd0dVXkr1+ZaUky2oF6hb/LSILaCs5SW
Yd4AuE7Uyq7hbWzETLKQjVVPNT54uzdpV6GyBTHZYtypmm4rdu2w7hplI8KzWFujsio0Igs7nq8H
saleG12MXXbZLVZ5boIfKD01Zjkuw858Flv/zezKu46gKeZT0OLMRMwQERW6nVqTtYI9pzsBSAD0
AQlZ2AOWdmoUhvmo/FrJ2nRyMWGw94ttncnQ/QGEwTnPrXlM1WF9Cp/5JpAbYXJfA+gULoXcQ2VW
eAghmrgGbmVFi55CsjMBOk5z2JayEhQk6BDTYtylY7Lh2yivKFjogmomFI+0DDoXvoO5NIXmUqum
xQjwg9BvtAYmdvS1FrbhsiwwibFk4zgzY/UwGrV2yyTWxKLQJzTtE5q0E19/l2HALlWaTR3JFa+a
TqVM0YRFvkYK3IU36OZ3CGD5qtBYcbIXlRHnofSB9iuF7AiJUbms+5BF4HLbvdxcWv74Wnl9jB1x
0k1H87wfgY9AvSz4b2jcWVbUOn7ZzxIzjzT5drpr2dvSCKD/DcUIzy7qzIiNOVq/h4QajcZrsAbZ
5VNjiq8TmsQVwRjIfZLIW3oRb2fVkOIhtERnGwL2vb6zeH34PVIz4NYNjZ9x1Yq2SJeQXni3H+Th
Rz4KRDWHZJwSGb9R/NBYGBg8/pzL/qPa5P9FHxOL+neVC+vxv25f+jD5WLi8/5k/CxcFOxOwLB3r
ESFI81j7P4WLovwBRwWSiqWYaHnVmbT1lxZDlv+gNYO3SKS2Meei4r8LF1n6g7+HfwjMiwk2vdF/
UricEl1If6Iymp1TJFbyNxonZibV1GKImjBAEuZs0qvHv4NYe4qt6pdHfkpJ2HNgVYaPPy9uJMoW
Xx1YEJgA4i9xYGDG/jKiYtYO/7wS/l8n25m9ON/UuGHTvmQnsp35j/zle9P/MBWNWtV4ryIZDPzn
QZHFPxDNU77q6DbmAvdDhatTxpLPN8to5sp41nX8VeFChIPiSIELFm7+B/9ItHMif6G+xXSHXAdl
BjU4QpITrqHqaQnbH61wybcpLIoSSc0xW6vyi2D6DQPetBsfkiLobvH4PCdi7eFoZvO4nJj8SYtR
CozajbUm3ZGKQ7rEVKdUGUpOQ3LB5pelsg3LDucySMF6N+AkGNEE6sP9hyv+GxmPYszqoo+FOkoY
nkzC3BQDlh4yqM+Fukmuh0EsGOtOT0jPevLLoF2ZU6BO27JnsbeNOAl/hFBLdkYqlj9Dsq/1+SNf
U50Voc+0lEAd1S60qURILBf+XZNWzCQ9NSVZJCe3jVGxMoMt/eYg+g1GFrw4OvG+Gh3TZckKTfPR
BLy/xlSOOLeWG9S1vSiSeRcRcRXY5J4lj3iNxW2fdmwJ2EVHga1UUS9fk5aT3mOTGgziPMgPx/1M
CYnOsAF8agZpt4AHOyRukIweXFVxLo6qsOlKhlpMkeYw90hbMP/DtBiOXQzLiTEncdw6EbKOSqou
Tr3KL64DjAyJYxUxsxPmRyYEAt/rSzvmJl8MRmPeEN9FKZbV2AwWcS1jkO8IHATIgYyxXqNSF1AD
mz3x3C3V6VYD/UGfEPKlbOvg0H6YoVFuy8mCeMtc3oHSkVWbROuqJzrjlYql2CcrUcDqUNlmQIK0
AzVxWpcVWm9t6pvrjmZ9u0xIF+xcsAfdpTkZrYSTiFWWNtLEXI2wJsA92PZxlgjM+n1bZ35PUlUH
uwrqxvTDQz9A6g8Nkl8lWEMibPKkv8X42AkOilL5py+XEYVPXIULkiGiSxqxkXyVM1K8KHukLXYK
ryZ2e35xipKe+RD44tTWxH66JYtc6Q+G7qMUD+t0VJZDqdVXYkqL15YgpAZEdnWy4iq4zi7Medjm
BBC5c9fEHOQvpUrV7jPGf29hD77a0YWAGJCozmIKmGYk5Yahb5fNrFX5mcSzweLmYQVfzF25K1iK
feMKNOZp9UedqV4QUMo0aUiirtqVVTT9ovbnYbY8FhsEv7DUlzyIqO+TObSD2XcfvPQFlrkFYkLr
adQbnX+mTsB1CIRiIsHQs8eMEWkM3JpuJbMOUgpjPEBlg6OztRVylya8JgEcO3H04I6EIaUgj9+I
daKKtZWgtmLsJBgTI4dZeo8LUMWLWKVme22VUp07Qtc0D14kmQcJ9Xt/q8h19BgluQHcyhz6ZxX1
/GAHglAAscmqVna0LNODDXURdnIL1v0voWylt1YICMmegmxcp0UOE8qfzORXpo3NPjXi/FaXO3qw
TGl5G2g22Anv8E70qv4VtZO+ZTAeTSu4UZ6dmeZTAyC5XhNKwUS7KbnXgcDDB1m/eUsYHlobZL31
xOtNrPdWLiJddGux8KoFYGgJyErUSSuhLs1Hq227Zh0Eg0U3FcQEJA2rU0Kn9gdj0dRkUNmRF1A1
SxoTfKdFRqAs4o6B+masCgToZU1QBxQPwfgF/VSKNh3X2zUDOCPLVjAa0A5aayL2RSkzQmpV8YIE
ouwVdp2Xs4yakD5mVWpSv8paXD9omQ/4ECuzt/XZZcerlB05Sg1FbXK3IxcIOwpL1W0jxLzLo94j
dTIQO/jQCrBW2nJvjK+xJ+eMCYnoisjS8m9yRQKqJ3G82KFOzQo+oc2YLDq1IlBujikZmQdXzQM4
qNJyYrxeDblPLQGZgkakCLq+rgfHZKQ0SsLB2vr8/8Te6178AOtPIHFkmLV+w1Cmml3QCj9AF4s6
R2pD8PVSbWbZzhLHorQJmvHQRZcEPRLrgyvByRVAu+hgBpJIQa2F0jUJqaq/DBAzZbYoEeOz1OOC
Aj1rO1q/Tcweb2lpjX8ZkrPerAXETFwhA+PcBeM2inHct/2LLFcBeYi1mjoZ4S0/8JUBTyIhvesu
dL7n6Q89DCYHvRpeL7C/jczBiHCyk0q2pq0ghAmsI3DpqlvI2bjze9lMXXRWw0tsxtKeUJKCLYjX
q29gumW0E7AQGXVbfLFyKMNw64lAOFqh3uz6MhnvghFiBw85pA9oBOaVEcS0U7yh/lWZufzad9lQ
LeOYYhE5V8tw3sOlndg16aC4RQWF17/xGgBp2N6Rh6JZ8a9QeLNS5L2WqcjkJdUG9elLFyaqqhdy
eGJjATQfa52p4O51KpoPwCMbo7kLVSOycI8wgHLqzoAE5QmYE/irwrbEZtc1bDpFOk5jBb3NloM4
HBYeWZxvAeg70ovQ2c7+Trherlkm6m3ojfzbSdp05rZpR8V3VN6Pa11BUWVrmO/pVmP9xWoiN7M1
rtAwH/o8Yq5B67pxknf/MMYYVClylVvXfdU0t0MqQqrKmt67xlhATANOMMwUUplV5uKfl73/l2ra
53r2fy6Oty/Zv/YvRHx+3Ea918B/idqNPyjaaOIaCjERlmnOW6K/RO0WOyyCLSiD0bRTSs1I4r82
UobEHkvkD9LkNUR6BH+L2g3xDxNJ+yxB/4eKdmNmvv9dU2oqmzFk8YC/CWiQREU82UQRq1TUJU+u
m+pTBvglH/0NX3fEWroRrwP0v3gIuzDvFpVQtZdEZrchmYPMle3Oj/yEGodFEWqhYoBTR4FHs63p
UyoWNag82wD4/tBpgs5LFhr9cyIF6GuIB6SmQSDDt2aQkGfBgvNpDSha18wWL9Eu5EK51sVw+CXt
SDgeydFlDljAbW8hL6wmiv0ST1iRvURTMxmO6EXtsdFQVM4edvqANaI5VfPR04VWuusFcapcJeBL
W08lzkIhi3tlkVZ1sO11LXpDO7MxNZ22ZCQP/rYY1KFzRr1o73U2MDS6/bJckYI6AC8iRXM1BOqR
Zj+Rt9Hkt7e+nlZupXnZM5L6dHAGPU/JfBKkFwzO1minrYkzvazll6GImmdgpMUa5Etps6tI1//8
Pfzftv3UeCP+5xdsNo3U/0JeGH98w+Y/89cLRuT9H3OygSjrf9o8/n7BkOP/wRzFpIWBCUIi+ua/
XzDB5L1kd0jlzfqik3779w5UoFcBgQL86CzpV0zgLf+kV3FiCzBMwFkQNCRNISuKjgnfk4+2AKB7
Wov8XznUAj3WMMa0So6nsWo0sAMOMwka0j3N12k6frhQv9k0ft4ysqsW6YtweVQ+PRqFDRfm44HT
ERZt7VfqQSENFXRxYDFwn4LN90eZ/5YPHxG26Ki0ZHkODBdVhQX281G0rIsIg2zEG2bFe8Eof3qS
EOBaHbZx/8NXo2xrSOKfy80nwP5HAgr37dtjnlhxcnT7BV8Q8QZBLVsg32B7ltLAF/1rdD5nDjZ/
BU9PkE4FWT8iGHD6YZ9PMMd/3zUEWNwEWS+SZtKqizKh6Atp3x5hJgTL7y/oSW9r7oZgV0c+ockz
j4cdzOcDdm2tVF5jyDeVHx/kORIXk/gmi+MNO9Nbqk5hE8oIIdS1114SOxnYZ37A/ESenLFBzBao
/hlNhOz68w/IFUIPrCaXbzgU0ihVvgzZjKxKoTfWzPSpgPUauk6Xyy6Jms0xXnZyi0e4wIgThtlG
2DR11+y//1Vf7rksU79wVQDg0PmzTiaVPi0RyH+hcY10a47TRpTeJDWewsKY1uZQnnvG3gPNPl0F
DqiZc/dTZNkmW+TzVag6vdbNctKvs9n/OprhsZKEnZQW+AAiGCboYqbbhOxvuAWCo/WRQzEGGQ2g
+EbONPwWaX70W8M4A+b58j3hdxk69YRGE9Uw5k/hx9dalIe4ZzZiXJNDw5Rf26hz4G6EeEa0TAlV
qHjRVlO0HhOp2n1/D357TWbqtz7XHwy2T172KvGxVxDHfY0K9SI1ol+YDpQ7yUdoqRnDg2G1VwHj
rhWOBHWhsiHYWFK3ypGl2ah4xwtr8GT3+9/0u+eC6gqHH586dFcnP0kAFqf5pcxtQm97TUwiWfB+
+zMW1KcMddiZp/D04sPp4mlQ5m+dLM6X//PFJw3GU3u+ggfTal+sUt5UhbDsBPxWg/wcTM3dQE+n
yfARfX+W7y/9x6fRYnmjk0XXFLWAbFkndx0NX1F4zSQdVOsYGrkdmz4IA/YCW4DLnXBRNouOiaaW
uonHwBKondI9nfkN8zG+/AbcjzJrCXUpfspPTx5qP0Wdelk6dJAkMB45gfIKR4e4UdC5PAu/DH2J
71cHMky+V+4EGw/0kPpPP0/vl+LDzzj5PCUVjRifRfzg/9JJI3uT2rUUuFUH/XYLwhLLWESU+guO
J0PaqsKZ5+0Epz43tLkTHw5/8gg0mGc8ceTwTPFCUg9lou1d3MnAuHph7d8RLRQwt53ukswNH7OE
2AE7+HnmVsxfu+9uxcnjgIMfPrMqSoeWfHWtfOpgardmZXfDWybeFDwgsEoB/KhnPj6MaX5zYEB1
LProMtT3PvWH+A+ExKE/hgm8ZBJdA6LdnQlLkO/oCBumA3latqasWRrsGJQu9sGqf57yy0zdjv2y
T24NP7ZVZd0poHfdtNjixUbo6et7WV5/f4ne66ovl4j3BXENQny+Wp+f1kQTWhISFOkQkyxrrbCi
kwromgAdWheti0HCeOF6pNAfEVKUb0TZbrRsIawQMCBKJDO5ZMuDOcOys9GGXbvU7mviRgOHbDLg
XihOQYJ//5tPxhV/PluqJPKRoVqciXaff3OB/Yy2NorJOFv18Xp8qeQLv2PH8mTgaE8hHtnGGmaW
kS/KiGhrd/Jvpv6OWGWaqcM+OPO1U3/3mH38PSelyCDBbmCqy+8ZnSh1GPkbl2a392NY2EvdWBBd
EcX72t8otRug7C/vImUtkaljtlf+c8qHKLlJgbaIawgngraMxYcQ+Xy+kMutYSy6St2V6IDDlZ65
yWNs3iSI5UhLOSBr//7S/u7b9fFMTr5doF0bNHxc2XB6bqy1BRQpXXnoYcd7Rbn+/lhfKrh5S68y
cdLZX0j4xU8uG3xDzcKXIR2sxtFv0Div8xWI6731bGzLq+8Pps1/2afn/ORgJ2dG41Y1AoPnvO3d
QuE/CO0XoW7ZKfN0QlJTpK7bOFip8a7rHMVzAOjbw3QI+3U+bpXoqmsvabWSAhhflMGCBE3tRryY
4sXQ21Cfe7LQoNocw2PcOSVJyo+gJYCH6PsIYHeRAyntb2tlPXX7IFpAIErHC8V3+cPhm57jLz3I
2fb7U/5Shvx5fefoVYuaXD9d86k2VUHNRukwrizGeaWTakvpTXnsaWLISw+ocup0hktEeAngqjzz
lmpf3or5irMI8z/v482Tjy+0fNWCNMHt9VeRYuPVtCZGarENcsxj0VmM0SUmlbxfRMtBo5HiDD+A
lvSm25C3ne97pLDesg9pDUb3Ag6uhNwk0II3GZA93rXkAokzgQLMJtZh7CjxovpZFq6cPlr5wRcc
KV8G4PTM20naicVacJm7ZP25Lz0tpq/PFRUVO2CZgb108v2si9oyUHpIhyRY1ZMTD678AkAjv9dp
8xROK+1LfykP2wzH62Xb2Y0OCtAZaqDyrlivkE19f9eN31/2v3/QycJLeDcWC0asBxqhYUkv9D5S
LwjlCa4EhIjJvmyu0P9iSm6jnaRvswnVri0ftcpGTQOkOqZ3zvcTv+AcDcHWxR24KZntX5EbQihi
+1rfG2+FOx6CG7yXNLCOPF3etFnqvYt8iLDn6mAuvUdUdsq9BCQF8PUvlhYT5t99ekkNYF1Z17AZ
yxTguSMLQIFsNknFVvjx/bWYVahfb84cF6jR2tDpU3xeKOZxuyQKvXQQjtaV9hb9sBRHe03lHeH0
ooTAaokte7yottrPChEa3eYrzj19oRC3HkEk5S+C5KaXzQET8X16W260X9Ulj9wMensEKNCw6LyF
h+zC25EGKtzUF/UmP7ebOC3d319jgpRl6lpzDtI9OQkynBvEmrzGTKcZXimOV9nppVC4VYWKDNbP
mttm/ER9zjQjWyFg//4yyl/KeV7heZOn0sFgz/3+yH2oZvraElI9CORD8AP7ZH0XMOZbxRjgVVCz
gH/spF8S3sRHU4Pi/0ik766+zQ7c0HaTFi6DA0RxyJmaO8RU5BEbwur7X/gOuDj9umsIfmkgseFi
F/X5Glkpnnbd5BqBCh3RT9nDLeu/drOImD1cN3fWmXXy7AFPPm5VkrYCXgDpkFVsJWz9Z1a4hcgo
wyW7adqr+F6o6rIzX5uzhz15FrI488x0fha8u+mNcVJ/2f40b6Wb6KV7se6TM/Xzb+/731dVnz81
H+67QI7vn0fz7xHjA+oyX+QfxOUAMENj/P0t/P1D9uFg84f2w8H8CQxyrbF1GwkLHzYKg6/xCsQR
dSUA2/wxmPO2cbJQT+XIEsUluTyFuQxZgWF1Gesc9QQQDe9S1Ej5qe7VbK/yuHXsvLQrrzzmQ3zm
J/+2gPnw1Oknn5eAsSY8eT61pUHn3B3vsnydV24f2gTbhm8aCNzo3IM31ynfPOn6Se2b9Q0Oh4Bj
ItfsUJmOC2LNsvpIjYkjUbkj+Ds7kMXBqWvXKDK+v0u/P2VMbbI0933F97v44S4R8JSpLYang/dL
fMEl5D1Z8EJfofurWKCuwvRMbf11Rz9/e/4+oHLyDMqMqGsL1MRBtxayCU3N0axlOt5CGR41hC28
7mGzyuSdQZ0Vi/oSwvb35/y7ReTjLzh5MDtUI5D7OWXUT5nNtggwEXX6GN9+f5wvtfdcPrC5Qc81
dzTf66kPlxbvDwg1zxOP/cCesbKTdjuWy45MioJwhdB6+v5w743tT0/SyfFOzytGzVqFHC8eF4m5
bgno7lZJSSKLw5Q2IU0Ht1Z5kxhuzOb5rruB6Qn4LT5zh8+d9slL1AP593qIqkdT2pqm40EFrLeS
D/nGQSNy5pX9+pU5OemT1wdINPFkAUcTyAZFrT4AL1kigSYKBvGXpS46/Srdm73jmQt/2IhPJO8p
/l5XmEa4MR5u4sewcIXAhZ1Kd8hB03ra+A6Uou9vz3uT8Lvbo37+Hmqxhyor55cmBD5AjiguAmUx
dauITuFlUG/8fFf4qxF1MdEqAFZ5IYYONuj4VqoEi1Njo38wiKhUEGir1b434RlfxhUNMMxlMjlw
fEcv4Ojaqb9qxQAINFwIIDWEXJWt045uIqxziRQJNqqlcUy7H9+foTRf6y9nqCN4AN8/R82elM6a
EERtKHOGXXb1XFg91nPGgpvKcDXlSYk3Flv76Toh1Uc/t45+KZLfS/W/D31aL2D6FwEyiUcQeIa1
wuWZIr1pXItoPF4FAJLeuUN+2SicHPKkYsiysP/rfiYXubgRnaHbdtZS1H8YqPXFvUJEVH3mc63/
7qAy4q1ZZKyJ6mnlFghiqIvRKB3pwjXlRhVXIGcDYnyMpQaYuZ03reM98NDYcrFoR/HSgOVBJ65f
yqrdNayamzRZee3cBUKlGAmOZyzkyFV7Wzv0T9ZenNmUb8Lz+OTzLPr81Q3qRJv9sYrL5lApS9Vb
ialj7c2QWB+3lihY50KVOKrAvLCIJmrUB7NcNf4Wcy4wcOJvvn/Q3tfE0wdNhpgHFViBOSaefOkS
hPyy3wjiEcYjx6vwKF10v3Qnm4CyXllo45CIWCvV6YLXNl9NIQpYu3oYtgM0Xtu8FQ7EcSUmF2BP
gQfbTjTXSo36cR0++bcwDHgv7UFbgJ1OuhXwkBZAk0muDOoTJxjuLGHRqr9aYZuIDqEvfbskBRXC
pryiVTRxMR8CnXb8Ty/bmOzR6ApHZ757Xyo5Hr6PV+DkI4tFyqpbWMJHQEYNpPBuFQprffNSpnhF
hc3313vWfnx5sT8e7eQjGwhkrWY615smy6Z6M7jVZgoug/ox9/mSOWZgCz8TchbhUWcrmaJ5yx6T
fdVb9RzFNguN9xqf6wD97kfNnxoUISIR5yeXQNQMMYzJeDxW6DFrpBkO+5LvT/xrsTJfZk1E9C+R
PIEg5fM3GzFdQnbHIJEABI3dFizkiXbzI3n1SUcisofcg4pYJ1i6a//h+2PPfoKvF/3DsU/WC2VQ
rEBNOXZY2+q98SD+NIv5EdQeuoceB11kNwBi2I4/0e3BF+Y/4FMU1jHXGk/e5fe/5neL+scLcdJt
8y0RldfQS8cmdaDP5jepRs6Ii8Hu3Kjp65bo5JqfrCKEYY1CWk3SsR6ztRnTzONtdCEBm9KFwaou
sHFZCuJ+bM98Vs4e+WQRIZwhQPPKSVYYyfEMDdgDFz1BYuxQZFst3NJEveIaZ3eB86388j37cKtP
lpI0hnIyahxYf27vqyeeMf0FPW+ENvde+DkTdUsXySyVyfd39bcr9sfbOn9mPpSoWg1kkhBN6agp
B0UCUu765Uq8pIBUrsYX9Wc7rAqFOz2deZxm+ddvznget4uGxlD35AtuJUYDcUKUmIc4pHxCF0an
hPObbBl3fNbNDlb8bZU/ZsZkq9Fb6B/Hu6nYVspTKUl2Kl1j2p88ZrGMAnG2pkDAZHBtYeWgNmbC
svj+Qp37uSffmsArpK7hyEePJoDqFKwzNfDFe8aPbXmuzfvbNX5ubilY3FT6kJ9vCqzwpC/UQjpm
JJfoaJSLwZEAD85Sg4uggDIHCTvYnm19vudBf3kMPxz45GkohRzsipZzlpTtCa4hm7ERiPQEQp/u
iKrdItzv3OmBQUgsL/HK6q0b45Kr6QTborJoCaAjC2yGz2/GYSczDG9WarRU9AvduOnUox8uo27T
9Vut3U/DyqvPfLB/uyz+fQbvg50PzzNEfjgIacljhS+RznTF80E3dIyemgHtN/VO7H7/ZHxtSc6f
K4w7kHv5P9RTgUZC0EfeN1RkgbFRwK9U0UUttew/MnLmNnLr1v7SaFekLFeg1esUSwGwLBjphL9U
yyS719J9kuxpusmNq4VXw7Qn3aUTXHI64DqWJKuzazLyh0p8Ctt93S2m5DFRN1W2kc11YmLxmC4K
7CFFUi6yiH65TE9FOgTeRVgfz5zsl/eAAYCCFAX5JLYn1Tj5No8hDDx9oBCwin1OaUc4i9tilpDM
VXpfWVCWbsCN8Lam6c5PNxCTpoSx7I0GClu3vdjJCrANrvWzsRzllzSSOuNC+Gyp1SjCKB4uBWFB
qEOQsW/bNeQWOSUZOQtUzrWx6R/lnWiz9HJBiBw2s5vvT+/EbcRW/eT0ThYAQZvGpqs5PVTfFngr
Ng+lk78A4t5iuY2XfkkY2CKobugiGzIXfuGDH9JoSC3VaklLreDcwDxpgOQWQO+t/lckuJW8QHHf
Kis8vZGEC29VYKwZF8RVDms1O1airSaI7GGu2pbp4AXQLlPsAxGqehCYruY76YSe/SVtF428p8Ve
h24ru0xsqxSZPypLOwTMweV7Hkq7eGb7WgG9L8Creo5qLivtobDOhct/WbPma6XjZhNFk76RdvJJ
JL1RQmnjUxqpi1EGIRrbU4MhrCDP1zHUVU4aWnvtl9tprr2Hrd78PHO3TpeQkx9wUptVnYzxv6T+
M6O1Wd4VzSXIAUPe9d6ZV/zrKnlypPlSfPiqKIWmoImi2Ib4S8AbPbpHSb+RjQ3I1zbfWt46rnZG
6Oa5S2bX92d5yt/+85n8cJ1PKi+RkIqBmF7xWI4O42g9cS0ehmErCqs+u6g7IF1LDZ29tyVgUoou
/WqlVw75CQPL4rnW2Ywp/7xun1yKkw/ABHWY5IFAOqbZrjHWJtOJdqEe8x/o9krkA/W5mmy+i5/W
pJMDnrySKHqAmsqcPgLHbPxRdsAYcIUpD2J6yEa3rG/a9JGrTumCLeIfb3xQvcgiwiboMyhmvwi/
ajkZskmNjzBuOopvDPkqSMJFY01PkNATd0omvB5Z+wwjJ9jF8/arJszBxYWR2Bm2h9VYeZfAwTJH
HcdfZOiORKkIP6tGf6bmG1dKOr4F4BOnHkiHHN9OdVWdKba+vKmchML2DWoKTmdg8iePL6N6shik
+FgBhoVjVoIoZtlanXlQv5QtbMclnc7pf7F3Jj1yI1m6/S+9Z4E047jojdNnj3lWbohQSOJMmtE4
//p3XFWvuyoLqEJtHx6QSGQKkiI86G7Dvd89h/wG7bnflea/+5T0wSytIg2yZx363+a2XncyZzre
aXtaTGXi7Igq30SsasTT6JwONNXl+O9e6z/f2H5/F8RHmaNltiD8U3l5Zi4mTZMle/bnvxIaGTXx
ixh4lH9yu20bEptCSQkcEj5JS5T/Bv7Ac6Cd12HK13/z7r1+Gv7uzYvEkpB1SFcyIjXEzPafTnKa
4SYstUn6PPNFtjqvnrOZAS67T39NXWf9m8MPYsx/+nKQdSjA0dG7jon/6cuVYePZa9Ty2kd54wuo
Fo7ss1j34jVh4KBSLionIbudahBaltykpN1aF2OvH+3ILq7GwNq4vtK7tKq/aICmw+Ad9QhTsEZc
EecsLI43lafM96p/c+r9cwbo+rO6diEYqia4JG3vTzeCBfQsQRYvehIzrQ9myqa4cxp3HyXlKemr
Ww8i4QmNeY8iCVdzmNYW0Dd6SEoDVwj89m1pdbnB1nUSKkwPcPP9bIGWHcz48IZhN3ry3z1f8c8P
+HfMSpBrsSn1X2kBf78zTEsyAFpM7efZB1JfI03RbsHA1xVHWyQvFuzMRwGkgq77HByrTF3N98I+
FOF05xWqZ3SaYiHx0pslr5fTIJ1YJd5tTq4b9K2dPSS8znhguHNL32q8y+xhusstADVtXazxv/4E
/7nMwyNgWh0SCpliOAf884+vpveHIso92zyDNAW7gfVhn1oGSgz65B10W4JYxUfgO8NeGM5GSUqQ
JqhLUnAtZ7YOaTgjcBPVKDrLTQmIrcgpwaWrD/RExm3X68deIBksnKXe96MKQWd0yVbM3K7/9Uv5
cy+EqDRhUVwEfP5wV5Bm/seXYk9ob6JaRU+F6tqLlU+vMEMZ+AnuPN5IcesrwwzrABGTWqmcvemu
zgi0SCcsz5VT7obJKrBlFxsuqu2WuFOxFZLt/ve3+R9BOv7fnB+L8Jmy1fzdU9t+9p9/Ewhfncj/
/V8XJhbHfwCI/c8f+htiAXYGlyrJ+Bg8+Gt/8v/OkIFYuMox+GUHGNh1VOV/Jlxc5CeBlNeBBU4O
vnft4f4NseA6f7l2HhkLccTvwRjnP5lvuY6L/cN6GxCciFzCWDYDJQJKwZ8//UBginr1y4Zys8ke
ZiOBLA6kAhnVJte0GjgLTPaz9WzSBU7gKEz1FnjqB7LlP8ZFnsXQfxZ2E+3Afq47AvTXeCYzsa3n
W0TVAvk4jxzoB+aLuYObz5QK3H4JqDg6C8igGc6Wpaf7tOjXPcMub1NA/caHE8+QP1cUmR/h/1jx
BCJ9USmjC6lzL4b5obaXPB5HkI7Scm4R/InnbjqzNZ5RVKTnzsrIc/c/RcHwLR+d4a4RC2mYZsRN
wSwat0sP92HeDaDLku9ONB0zX981swdooPwQ1/gxKqZL6mpJz3E4OapOd2NU3iQCbd/gqydC5vWh
KSoGkYe5Ok5rdbcaYuWJVV2CoL1Ba3kJXNu9zXPvcVjcZ6Ll4cZe/BZVZdvudVncF2gLd6PEcYWp
+4H8qHV2qVcM3YILxPIOVFYalA31LizNIWgxwgltxs2Vy4YV7q1n2nbtoriTCAKLQMV4mVHgSfmc
pvMdmLE4ctsnO1p2elDHnENTt3anfJ65w8pTaNNxoOKB+eSGiXuMcPC8UMXHNXlRVvYXhOz8Tg11
yHD2yxP5tgQY3B3EJxvhO4cIUYWYxd5bEuvYr6K5XdyrD922dlhl8h0ChM08pV8lJqosWA9q6enb
Npk4ZVrRuTDrqcmS57ojWldjDXDLVUJquxZjJLoL8N8FucSgDshDDdW2CssTAcijaPRRe/5tXl2T
FsUBgQ+CU7fMt2lpLkqnl0klFOMKGW2sDuUoT+PDcRSitYb0sDVqdmV68ib4mYeUb1yVUJ0th00L
KWMz5MGBqcSv0XVuigivn2MW5m9FEKu6PLiae3vLJKEtiDYxknUs9Ei+SC6fWDP/iCa6n6E2+2Vo
btaqfrNM+YDG5F47/rY040tCsDZxqy2QzZ0jOK+Ivt+ZwjlggITXUOAQm9zwuybhOoOe2vsNUTTb
aVD9Tnm+KbiqTYF9TJz+icYqDgr/RtIO861y2oyLY23KAWqVcmXBaIP3ljTBnb3SPw8H/8kJCUqV
U3tj5TrdNZ1GqwOrL0Fbu6BKjHPGvTllRNsakytml3qn3PRZNdQMFCq0JXmfFlhV8G2/a2ZH1Zp9
ucJ6W5pGn2XqbpfR/VqD4LPDIZCK7CuwDdiR2XsRXVB9DX5Oni85zYFzIz2CpqDbykUfmSANMMlq
eKb5ofCd+65RB7Ctj2i+kS8s0U1bza+ZLh5TLXZ5K5+1SB+VYz3lDe+WqNsIvZRx5DcvAuwyBRpE
udVy8G20aW4VvctWE/2Wd65JPlfN23uV+pEj9pahjNteqeNatO7GLqLYs+yjU4yA9CLvCGH+B87D
UxH+EBVxQdu0z5NjnbEkXp0uWCe7bhj3YcMiUQ597PV+f6wm4lWMzn+FQTeeAjeo92p+k3Z64aCx
NXXND7jjPQUZ7oX/KeNyCHaLGeJpFd94iyY41AWFExL6hdbE6FhwGPM940CCXy6qe2oFzcnvkJy2
w4tezauY6vsRU1HczeZQtg4jNDYZiYRj6GGKGOtdVfaKDwI1BcmCMnrPCwkprb0duX9swzE/MmZb
Ysl8i5rXLHytw3lF2gcYz8mWrTXJxzHvWfzJCNtQKpD7vJVE/PANbE24fLVLF/duCvJi0e4+N1EB
BHcWQFCuzUO0wHN+B7gQPqLbDDFk3AvTSbd1e82s5F4s+egy0b9umb589YLmgYn8YjOsTJ4kAhnd
wuA/fEt54vD7LQ+8J2R9cSPqI6W9B+EO74NnBkQrDLEkaUduumNZw+ADc6Cgwj3+MEzEHXBKwJZo
i8dhHv+oIaQdSA9en1/42k3NY6SmK6sfbajv1Z9TBm7NrbvHVtv7erXQT3osucFCx2rg/4ybXjFE
LdcQK/oOgYCQNXRwbBwPLAUzyi3IfqWzPo9z9obe4ruf+jcR4MjFFQ9pXX2wnJ+6xD4hg0D/OYDn
dYY3u2MmYTA2IzBw3qEDbvCFjJuCqlSllmHD3kFz22/sjZbjNf5AMUrn34n7QY/IyFytARHyqr9d
ALdUI3iBcRoycILyDZhjsM38qt8l1DXnyWVnAuIDjffX5AAzXEQ9sMpT752bPMUX5Y83rU7/mCf7
Iyyq8+rWh67Now2bG526KPha5/HCLOF9zqgV+gVL7dU4K3zLgs0/bd4bp9B7P80fcljOtW39HB3C
QtHUn1wyyf3iYyv3g2MSBY9TUN66bf9QV/qzXdlUVyfYXLk6jIyh0QEc3pv5gi4SJBGI/nYiVcp2
bnb1HFFr9HfZoHrKsY7CySB+BAWBOzW9snB1N2UJPlsy0QqIUsVKDU8BOH4ekE2hv2DJACPCRMn8
c6YCCJ6jjXtrxKSh7tg6Sq6aPbaQxN51RQE73ADXE+0eQOVj1RXzZjKh3gPkfiBwfq5V+Ji3pcdb
FyBLNFI4WV2dx/mUfjczVtsxsu6lW34ZEZ6ziObm0qzFLSea8kqY5BlGwTuD7wUkQq5NECN2bQaG
SeXtU67qD0fqns29OqKRLbCWluCsIGKEznhXX49d/XAjquq1as0vC91Oi52D+rP8VbfzzurCyxhm
EEAV/VYQTwcXke9WpqjfB0EWPFfffEBQw8rsr0/UqhxPvUcDrY8OMAH0NurXeRM4K8sDrB6GdauF
yUhIJycvlRBGy/WP3A+/L06NWCMdws3g2fdLgFBKoaZKeE4+FZPcb0HlTAWPpPw0ws0ukvZKhrIo
FtH4JIFBUnWtD1KF9KUXw9u5kZT/azd2LSYjQNaomJLMSJYYIFFUe5+ooUmQ5NMtbE6bYruHslKa
Qx36JnZHON16LV69sD4tuvnSo+/EXZQTfZ+d2KlRHnc9E2+ymfZOn7mgJ0suu/aN8JLiwEI2YHtw
oSjMObWEtkUab8PwUmlV7Ds3qjZhRWG999wbXdfwQgyrRuGcl7FL4Cml7ziaiVQsWh6k11M4Ebhu
IdADeEEfCxlkEiCyNYZfl0BCEcamYdYqEJ+OglPTsRfszdLfsc5dRjnesJIvLIk5jZTmM6h4XLnl
clUPDbHnhfNWD+jaTkH89z1y2pJ0Q1mQ/tCmuvcXyQSSF772Ynnyh/zbtC63os5vjCk+gwHFURcQ
2229ctyJjPqD1xu5XSKC+j5KEXqUFVTXJih2Thr8VHLwd6yL+bYol/uJHdfVxXFw9a1WeKHNOAHi
BkY2afnYzyzMKJIoHs4kaiQ6AUxsu8GynutpPiwz0gEhz9zBCesP8oeifHIB4vSMev3VuCHwivDX
tLpR7M+eF2OHwvm0R8tUblds0ntG3fhoWQHzVWzhMmxlPMEvh6cVwHq9snEhw39bemJULrP6WTQh
FbCTDYspTgs1bnN/SU5FlTxNy1hxSP5NYC0+y3m4cRwDVdkJiUeI6c4P+CZMUbixzOAMw1k+wrhn
/9bDI+++bMN07I9et68JeZliGbaImXdqhPiLL/YlDMOEeSr90phU7cpFXoxYPqyAKrAlmW3o5uVF
JN3NXMiXOvHvw3J9Ms1w4T1c81hhg4VCU3LwvpuIxLqNpThlSl8W1ZGW+wVZ5Sn97QLvgfBYgbfD
THHVMg0PY3VNfdTWT4G+sG44DK+qQhdeRPcpEAtaUONlwlkQC6ZDeRNXhBRWb2tVXh/jDTt6VvQg
AEv1Jv2VSLh1NMJ3FbtKYTmENEzrnXU9vTPSWhwqBFuDVVJliU7M+IQ3dtiD6O/LgRkm/47BmwqQ
rQGstu7TsrhV2jty7NpJlX20wcyqY6vhZMPSObphMDIJYQ9HrSKGVuzMO2FanuAnU/BYhp7TOMvq
ecl67ItJNZ1l15xXb35NNAogaVxoqdHnOHBwNRWovwWsMVOxZzUgDW8qY+3zwao4phDV9XLYyX3E
W9X00XmWdrmnW5Rv7Wn5MBWcVmF7D5lLLm0xBZPaglsoyCrZ1zeizd9CBIV5EspdgqRqp+hxIaMi
P9UGIWPl6X7uook/BTXZHul2yabbF5avtlZBfUx31cO45gZJc9LEzqTzxy4rvjsiWy/u4J2xPafx
qFkSqUwfXOZ4D9CJkjjxuY5StLuTWf2QZd5n73WoxoPirrfIo6Nw2lskkdvrV5y8xyC4tljDO5dT
LENP/CUMA3QWc+dh+wGhI+fiR9frt3ql8KKG0zMJBgpedZ2/8nH9gkF+n9GYxgkM7jdcuh+Ryonq
rBRqmy8IT+++7Op9J2u6iCEDOd1v/AsCo96qavBOq/NH5gABw3CTMf1I0AHLioyXUlU3InI+YYdz
hnP4UzXpQOou2XO/phlrNBNAKzk3v6zsrQ9AYQ6iHUgkJ65dMnH+zRJaH0X2WHMQ7Cvn4jUOGOu8
eVmJ+XANyTc+EkGJhcARKV3H8UdIGGcp4mTkCCIJCvYPaixZm9XGSdB0YKF5wmoQNYwia+o3qOA7
JuPMSanl7Lb67Ntzu7FCNEuJWbdos2F8IVxzRPfRpFAtqBCwKA7+svMtkbOju4+9/TFPOqGq6+4b
LrlrLU9+w9C3G+r3eQRGlej1TQc+p5jlNmH1TqblroUmgbJL3iOWipELHKKmxqozPTYlADHR53co
ei4wc24pid72HMEyv3k1bfdSK+85Kts3Z3KOJmOu3wOPOKzuLsuWF8oIwCQj8xCo3OFkIjgFiana
VeJbgitxM5i147I7fBTFXW30awekHPizKY/CX350q3vWhqupywksYTDuKh0E0YgPy0aIECerDwyP
uEfVgVSwZUOglH7jamjnpXyOwfPlZ7wkTAZ8SfGOUG43rvoxH5fsMKbVx6X2o9tW1bfj6JxtuIHQ
KpL7DPfIyQuTc8PX6aAaxp6f/TSBvlF2GPt2fbAUt2nb0zcB41MuTQCOmR8rPYLhwVOfzMTHc18S
qbTGfa84k9iFHWNnZSN1klPd35mO4WAvaZ9mStWbJq/rrTdnz4sMrIs9ESAFUwRLcxw56wf23RK4
L20ZvkqMsBtQIldiWOccy/V6pNxVsv3hrRhAgma9QyQSr2KYDkOnjjZFdsbzcJ+PjMualzxrcW4s
n17hfQY6CE7l/Kuo5hNYzgOS1nuthvXOQ9g3tNYPh+/o3cV4advhB6qi9ogZ40eb8CrCcRnvloUx
EyQEsfBRwAXaCzeoacWuIljME0+cfXAVaSwZ1boipI3muzFUEOvgUOdDz8j33vJBiZpcIKkC/Df3
HHRc0ScH4bbF7eiF1tkzQXHxe+nsZocywCRIz7iJtdIq957/f225X04//vu/fiN9/gU6qf+s/oTt
vbYH/lpTdsK/8Ha9hhZ+x1d+l4f/yiX7q08bnq9rM10bwLj635py8BcbNo1Nxde9Ejd86tp/qylL
7y8u8Phrq5E4Mn1i9z+pKV8bLP/bLwwgJqGqoKTMIA4NPA5s/9i1aL1ar0iWkN7n/QRS3P70mQ1j
WkAwaCwKE2eek/2bcQ2H4vefvizWxACOCFVsKQQjgX/qGwq3LjvX6UGQJb1ZX9UUFs2ptkIVbKOk
iIbtCAXYv2mTRam7ArFpcL9OCVsFB/BGX5Ble91ZJoI8Ex3d625uAoeTJEjh9eRyXtwpfrY/nFQ4
OOchQUFG67Ko3RcVAqxvYdXa+HGjTquzbXJCCx6mvWYXUBIgXobW8KLKmj5UASLtPU2H5Yc1FlLH
q+GkkZZ2xFRwYMaPsSyycT+5+cq5I8qm7qFYbIXarCgT7vRq9c9O5HNy80zF7gUT0f0Al7CmByuk
V8i3Nk8QCn+nhHaGNgIV3CJ3xEaXPoVK6TmWJGS/lEBv5nLJl62zskBdsnH0Ief3AeLtjeg6d0Ic
Vs/1k4lywC9tOkaH2hmGR4ITVODTlMFbmgr2t7q27y09Z2Zrrel0q3LT7LPOH30CDlPwwZmTw5jX
Grd9SCZGP/ZV1c4WPhu5yF0/yaG6sTGzcahAgVeQ83fKb5PT+O+zzewYrlHWKE/V6luowu7ebsLp
+2Bc8sSeV4YU83N6DDuCvZGKnYBaxne7NTh8Xe3xoqHpMjEbQhxhLtaqhXO0S4tf72QWMWLMNrnJ
tV3CI11SlrtEyOcxKQOPVkR1LY1C0d2lyu136zBVkk5CGbGfoMwYx2dTh3xNDmKY77w24660LE0s
Ddd8Lo3Bei7yvr0rjbHcc9jW+Uvg4jTYF6mZOI8CkPyy656SO/dLL9+VViX8wyx7jkF6XV1m+pe6
KbvDZA21HW10KlTy2BXWOP0IJXFueY4iXdDgdtPVVmcko1yIetew+w06L+gm2K36Zo8F/wlRh2c/
uto1+x4CCPvFGOQtojTtLZr7LLeWcmcFUdI9lMaR5YOW7CyHZKln1GFibrLi0Pe40LaOV9vmcdZY
m9WGe1sDumASQk4Pth6a4rVWIqtQb4wz70K/vP7uTWubQULD/OsvhquTj8c5EuQYMzvib07WOQjK
bVdycZfc8tJwJY43Jd6I/CpqsNMyeBQQNoH3umyXtPbNXgV+Zr13OuOnhviVd7PEBP5tzKFK7+go
1ZT0poFX3UhQ1uT7qdA0qskzAqBGm2+LN7vNNkHYuyUj1uI9CAP0rqgxoiZuRgqAGyAkvQ0BaXbK
1/GKrtnaaubg6A5tVbwFfdaVDxPCp/qlz9vagA/OWTd6g0xoh60ajk/hF+zwrrbyk16KgqjPIsPg
i35vgf9mpt53bV40P3tj5b8qkINPvWiV9y1rQug7Q+v0e1hf57J0ur0FOfhNItCN9pNn3JcUHcRd
Ozj2rV6qY5ZSNWIAcCbNEWc077ZiXK72k+CQkzqswC4Q8KcAyDQ9ZYnUe5XUeY5eyrPqm3EjNR63
fhwCaN9t9aA924qHOsyx06z5fJGlk7yNazhg7hJWHjz6onlpZP1LY0BFxpLP3sGueuc0rGMDdSUf
+PHn8i5jNSb+GLnTc+OwEla5aH8g5AVCMdv+Y9XW9CCQjgUpEwE07jdNQyVmWJ03FbY/ax70baB7
vc1c52jNk2G0TCWnoBm+N319TwIj3Ike8radWM9WESEEN8HCwBRPhoI0ptxQn7sl2mprfkWuc1C9
ne1NlmdxmBNWGg0OjWFEXQ3z0lpyZxcZbMDYa+7QfbCy0pUH8Dyk+R1427eQO30OiZqwg+jJ9HOp
L4tcfTgpWdiyfGvc5RISYqJhk57JO3CLyvS5h2bU+aV7WiJyoF1ys5Jd4JTGZiCH9ZKCxNunzlof
XOosW02RBCcvC9hQPLF7TVtqr+kmdWuAziyhxQrGAFLh+xosL7LyqbbZqf4F2+voBRSK83a9SZLx
D7VehwEbzoNou7Ey+X7LjNOE5ChCCJSS5BxyHwxzuJVMj6ZC/mCE/YSa/sjhjw4SUL5vScntK064
QkH1tu3NiHOUxsuNKNIXGRV79vr1CisqNuvcMcjBYLamDZQXGbzlNRv2NsjzR23TydnIXt+6EK3T
sonuhgROiRqnOKMMt0mi4X0cg0fE7haXj/yGu/hxDBuaCmV6J/KEpXqOuMy5xSFVS7GTpVhOjrd8
sHROMT7nfdc3eiahy6ZklU1+slT0vRgNzVCXAzC5tZF2EEVfpD98jqbHKJwZ+WKd2XlT9eh0K564
FBvdputNP8ZzuDQomVaWIUsFtbVVM+WhfPVIlFPk19zyq+kwOo13nBq/eF3sZKJQMwPq3jhcexgq
89OP6Notg0ZsBgDYQ662GYrQc5egkWz6wIFBVqd/RJZSQNaDLoJUvagbVonlvjOqoe/uhehrGzrR
a9l8ZonpnH2dLbAxaswYu4UU/TDj0E4DrzymfpnUBLelKojzi/DFUOooNhm4ZEUf37V2ZoraXcLe
cJulJYznISXTY8+j+TZnvXPs7Cz4Q/lC79q2yh9LTopsCeVIHWZe/HuEPZ/crqpdmFpULHXeVuXB
cdLW/+6VUe/cQB2sKNIPaWpvag4GNuLnUR2UD3Fs6jFLpquV0QdN51+RzsWWFnhJMBns67sXKiAl
IimYXYX7lG4Hx6OzXSZa5Ds3kf64NX5C8l3YFfQ+HmP4bhdVf1fn6UTvQmQ27i27tB/Tup+nrWU3
vGjUl9Y2LYx1V6/09pEQdsFhGMGMm7HL7mvLMYdETMH3yB7L42rjPgjLEuJ/kModPcx+W6VZweDp
TNdOzAXX6yq/2rtsX3OaiKiqKI+psGVY5dY3VqlvHRHlMbYrqi1tadSeXp9+1npZj4JfndGht84J
Oi5cEW5c7PBpOn4xak6Ekh7wh1aO/K0Xuja53BlQDLLc7Ji2hfthBn/cldA6xT4drchsap3bb8EU
HXTETH9eQwRPXEy4NkJoKorXzBOUag99yuTe0pAJzqmAahjOwXtedYDhzehUG3s0x3JQzV0O5ANt
m0/l2zgHLxXX3DbRipcOZ9aO7bSJ8XaDstfzdIgcRz7mFVE8l7Xy2GtRnHIJASG51tiGFQGFYuu7
BNpiCHiQ8P9lRX2vAzUp89J/HDlXPw7dgJATN/yl97xfM3f9k6qu660OEUnTGgM2BegbIVSENPK2
oLV99pEE3GUiZxLcQoVp79Kkrr90aAwdUzMyqxiNzd06R/sBKT195K4p8VUMho82Zufgqbc6+hwY
KZKDY609/J3C+r5UJvuwO4PawotUdQLpQSA6GJ2IEdMq3IAaqeK189uLCWqGZNWU/WT7ZGw07Pvp
EExzRymSCwSZNIYCpgkvA4XZR5aeAdFtlnuHzFYLZ9yMPt+KrvIwWiusFmXybtvLgL48gPlzUuGp
LgQswl5KCzMA+ZBjYezi0hOQ2ddikt8iLjXtT7dNfJsSkB9RJfbX/r400fSmSBy5e1X7PpP6dE3G
zRIk/TOarvBWdqRH3KEan7g9Ug5YrWBCPgtALQtnWpqmGlimF3elN4tMZX6ZbIdWeDiE2S8fGj82
j3oRf6TgAmLT+WlJExJyjXY7hXPDqhziOJMdHVSDDHrjz8D/Rw0gjn7l8l1N2Aj2UZmNVPR8Md/7
E0Lhc5miJzv6vVcRFCnSNrgAZn+s4KJ6mxk1RHfoxi44Z46sX8Bwu3FWMYc/lBJ0UU2wDZx8gUu3
+FK6dxBO9M54g0DMsmK+lH60ZkzHBQ4QyPiy2okcZS6OZtrSVTo5+5VEAIgmvHBk+DTdMJFTN4+R
MaSM3HOySe8zHj/YCjAu8VJwJd94EOE30tV1fhBDILYJ78yjDLxPM7bLU+73VbmfpsJ4W45dFP97
xVhM0oBVZaW+GbIrg27M0RJn+YVV3bmE9QoEEh86VS3fPUShFvtx8JJbl1X83ptILYowx14u0vzV
m3QTB3rNdu0istuR6/TWFJK4wbCqd8+3zc3cVeOjhXj+0LQhSLdKn+xFljeeVzev3Uw0ZVUz4W87
NWgwYIMkQnTpnjVIEc0Z6BvWNgOaNOGm25IyXZwtzE3u2jznUI8meTMEE4uTnp/WcfYPXnMlm+St
zjomrBMzXDwuj7ts0XQYXbpYKMoS7zALQu92Qz/kxs4SiwFzyaWo8fsy5iNjHekhtHtK+LTPScUp
vmjOYVBFirabHFrvzTehGycNd+wCKMt2oKXGJr6a6w2S0e2k4gWXvZM+JLPv72vA0beVboI3YtTr
ryKyCJz1tr3e13Z3z2WRApzmu0WWh4IaNwI+t1JbmCR7a4guScGx0PL71qbzTL8VPZ7L01J53KFe
eOq7wgMUyin+UE1W+eATeCNp5NLTiG0CJYxcgp2VG8Bu2XmopnaOu2BeAeeRzpwSXD+6XRmdGVy1
xx7O1M1UownZN9qXI546cX1DcqW8TMFEHVNxjbyx+iY4MXmVbLRfjRA6+ciDOXW/+wtVNwwY67ky
BtmAPZiE7MDgLjt7KQR2SC4TOVjLcKS33yL0m4VM3yXW5W9elUJ87Vz55EgYtN6SUqEOg/zcKFKL
jKRX9cuArpH2WzO7S7yWbfQLAUXxYtvBzzqd2XXHlPNuJgy9Ap58dC29J+J9SUnkgUhT8quzCX3J
ng2OY8C1dzpnhJnHvlSXbBXliaDYuLe6TFNErsJ0p7WdxlZeABtMTd/u+coZYPirpbmnb+52g9xa
3mDe2dzqk5k6eTesc3+km8Fcgs17BozE1FTPUZGWt5Ws8pfaX8o7dyGGOFIk5qcfXgIeC3Li7mpH
glK/S/ySiKPPGs9GYZfFj8pUZj9iZ5Bfy0DHuqotvOjpEnzPe8IXymP+qcBBebLpKWP1jrrCYUSg
pCKa1+n02HcJue4qC2okxaPjPRPQEONRib5570ceOmXiUsJAswnvcnOGAsAC6F+IRNkVE2dgq7dD
mZcHoTOCBEtf5o+F4PqzS0rhA+RPQXBQnyFGLlZlwIQtRV8dA0GnZV/1Jvg+qXDSN6WHqCcOl3WW
aCaz5rMCXfRpW/X6OtPqK6EYWVHHx4hzKT+9zOpuJ/h8NJ3KsnYvZQn8kwHbDBoAw3kc40t7PXac
OH9xOMO8BJtc0A3JrfxWGDsd0GfyEZtl7XyjEoUIqfemlMEimbzrOnhh/8a8Y2Nj+TENOJFjBN6a
FnO5mM8SgO55yhqu3snvWpZXjfx3bavmi31hzE6TZQWPsHZHMGO1373m5cBkvsgkbU9NeYXxSE3v
os/VeLbCVe8yh+Zp3tMhzmuPpJhN1uJ9UHQOC4biyQMkXvrZK1QoB89KHO5IyWhRV5gnJSui7GHz
Pvp0X/bZ6lBJs/qAKkC5ZHO6cwJDgzjqZQWMLg/5t2ZRpySRAX2L+xp9JWQoNphuaKk6ZFFD3Sms
MzHHovMcxfJXMounG8/6zp/m0O+NHDWcslLf+swC3mZUQlvBKkpV7ri18Zcojy1qa6XaHokFBS4n
e1q2O5eQxGvoQPpjZ+K38ZmEBDFGDORsUkma87pj8evF7xqTd62TiJwOVBiCIE4bkgVR4YvqlCee
zRBmOWEvp3iT1IOtGDAZnPVYGdjVeUwZULX3dVrwwxBOsdI9zVZ/rS+4/KZAbLCCU2KSgbKYLq7b
0tq0mGzNg79GlGIWnNjfGtfjZ6UYp57jKUz4t1PUov4/lJ1Zc51Ktq3/y3k+VNAlkBHnngdWp16y
LNmWXwjLkun7BBJ+/f2QK+JaSy7p7qiKHbG3ZbFgATlzzjG+wQyNdebesfEWILpwneK+Q2LfsSNr
AnWikoFVyMiKmQ/IKM0BXUoOQPtYVj7tljKim/rvtg29Ki6Sjckto4XRpfBkMiMVW4SsUb2TpYMG
xSRZAo6GGDL9SUdt82AIh19gi4zL9LuPQ/gxn8qAB4rohRSlfOc1MSfnOZqfkfXU5rtexJZ3mMXS
0t6aOsmFGvKOU0JAwe9XfE90WYGr19eGBUwvpKlmlcRgtWX/UGA/4vXcREt9b9pDobGdOozRe0Tk
+aXhdtyUCRt1UB6zdjMBxzwb8iuLV095MQ758JXCv1fou3TU3Vs4YJr9VPt4Fs2RbFDwOa6P0jVo
+G1lv/BBu6kWxRXWJz5VAAXbO6XlZ+AHLYnHYUnvq6us63mjjHwGVFc6qUlk9RxadITbRcyKDGxi
AEprTlGTTW+HNnMttFBNFx9SbNesGW55YXgE53addr+kOiBWd8DdWAprn+OEL+/caJy88L9NO6lo
rbkirFUk/LACW4B9h85lc+1OlVWfBnUvHv5Q59/8HkP85/QBKCs4x1ZeIQ+67a3wxdfDCYZqWJxQ
pYWJ7bTXlcZSRnbc6OkQAlaX7h1rQMT0/jGPDDYclL8rbdsTFoWgjaj/9UEpputBUTyFnm80D3Tq
RmR+3A3PHdu7rY3e4syd+5Z01dGosDgNlWGgyoOXpqYc1tVUZs1GjqbYZXaFFFCb5X52WvG9nQLo
HSKZ2Bq3S8NiPyunqti4qODe9YzxM56wZC+t1jpTtWF1yDwz7Lbvn9/68f8Y+KynJwNctIhYTExP
x9d0MezGYvmYQ/bAKfd23Z2i4W63vSP0TTe506XjT+iX67i9e//Ir51L64W1MEk4eCdchM6/E9L/
cOuRnWeNaYWsf8xsCsu88IhZiJPnRDRsICTTpuyD7/LIRrsekqKVBHfiUEknNN0jJ2tXpUD0S9pI
XVlEV4tLVlmIRgbTwSKasI0kWVx5618bYmzOqgBJKr16NMfmgFJrbygEjGGSOPbwwQc7tnGs+QC0
jpnvMRlcQ4Ze32NV29l5y4IeFpGtb4Ky1DdZ0lEudmZGbfD+dX9txlwvQkAii08rM2DQxvP0+mBy
jjwYiAhGsSexuUoKNGEbqWP39P3jHJ8UUz5mar5FPxSoH5f99XHmcckynim4pyYZmtSzZJNhlEjG
YUMrg7Xh/cMd38gczuY+sh2mofT85Tpi/ON2AkqckjHKS6x5WXhSTZrZfp5pAh2CKOelX/Tz2oRi
YaCJvFBjbd//AJb75iNwTwniGVyiT1ECvPz5Hx8hnexU58yAQur7dvia9MViAGZ2gY3VTFyuqTnc
EXNF3DAZQJHxEC1FTYJF3A409PzOpDloxnRMFAPEqz5OCA7EAxA0O3y56KicIEtRvijHrTeujkaa
bIr3x6aNp5Q9xmIvJ9rJJp8NMemJtH4rkthmhHTmSRM3Bq7+QfHu/z2CEaNioWVmsNagrsM4yVYl
0Z0V1S2KWUP334N4dtPzikLWvmLosKqeCm+eT7oClfpNMWm+RNnDKr9nb8GCypSGSWCLcpFB1Wjy
i4PK5Mr3Q1RBnTDTdemdIv5Zj0YNwaOOxHnrO/6nWM781xZ/46p4cvwhdHnjWYfJFOtKnCVUA/ZY
8uHx8KUHhamUXxU48Y+40U20T8l6PCNYikawq/zhIgty+ct0EpZKrnFKDRAxUTgblBdFXysZFVQm
SZJ8WTq1fPKNWbGY2i4fQRQREyibzntxkXbNqovzR4oQFRh6OUnEPA/PonCpomuZDMZnNH+ROp3r
keUeBYWkOdE4mbWFCZiW+9oJ+D1OSidpZy8tOHtXUlJt5i6hisqdgAtFnyY9GJpM5DBicLOcRH1s
qFMFd8mmD9WlzO5e6hGB/j8907Vr6H3qKFqpPRko5omyJrM81/5UeuhFWtrXgyS0cDe+/IYhdTnI
wCwmg0s4tX6o4zSVJ8zxXi6Cz0n7jLyxdBk1H3ahxs9gpo0JkFstm4d+yRRzmkZHdJonuU9xqn+1
nY67JjOZa8zG1F5FSlXlLmpgGTaREfyIcn3ZZwSOhl6VzVeW57KBLPpsNs5+V2l6yhDCk7YI47Md
yy2+Kf+XVZMtOMc5Aqc48F1Bunq1IBNscQt/8LY4EhzYlserghKKKG1feCjWXr8tpIe83LEqIJh9
Sk0fMz/8xDnyngpQw5hk9SVXWTDwFbz/kjh++VpITVlmfY5vU04cVxP2xP4wChBrFoXk/U6aBjdC
ze725v3jrC/XP5d1VAQ0tCwCjQJ8i6grXp8ffVV3VFndha5j+F8SaZXPmelgGkoyKUocLD4b12JB
iXQeLVb9TfFQ/Hr/I7y5xGv0A8Z+z3VITcEk+fojLHK2jYqAu9CcAn1Tz5TxtJr8T5ZtIYDARPRU
xjPX4P2jHlcVnPFquuefDtc6OD5xZm6JtGmbklMXZOeOxf6Gt9Y62i6q7mEkA9T64L3/Zp3jPNFK
SNNFoYMU4UgyM/Hs6jJn5LskqbyGtzo121g7z3LueJW8f3bHtw9aVdYYaHMocwj3FseFAgIVqXRG
fLNkK4JgsMHeXatmqR7fP9DfvjzBlQzESty3XhIM/1jKkiGu3M4FfaWXOn8UIkrb0E0K/oMcoc35
XaCffos33j8uT/7RnYvx0kX6JAIiv7imL4ioP47Mold5fWQRVmGq4to0+/5sds2OXJO5qJodSjbv
iZxw/UuktfUkiJYoNnYW9D/6BNrDDlBg+2TXGcgbdCniPGeCOGMWk8Unvxyd+6byS9KQ6G6GKbKK
L5K5848ytU21raMgYJtNd4+ldpxpZKZpM23hBY/ovYJVnpNKfQaGSdRbe5LzD6ITcREYmdFmBB5I
RkytVz9OKjLaw2LZK3JaVcGNtnyWq5mU7PRbLYNSqU2CFVE6oWf4pXPwX/bXA4XBSn3F0stgp/Sj
UxTpLDfSVryG+iiAPjbVi+szTqtG4wRxDW/txM0UmsrBSMFjvvQJZNfw36uX5pLhsK+4LNnrBzfu
OPMb4qJJqysTJf5t7scWA1yCsc3ybPCiLNj1AerKQzmUJXteu1+Rm1VS2yyccrmJe2dBQhK4CFOW
hnWjYL542Y4EL+/TxeVFJsdhvmHrVn3WL40gAMSYpJjZPmWqWjtsMFKve1EqTgRJzpo5TpEgs0Af
RF647cap0PBY1firKBwyHbycuMuNPQdmDwKP5/6iR2kZhyJ31bbpmsE9qZtqpsNpiOhrmlSVv5/L
QZ7oJXa+9U06fREYealDDE/Ajq8dcV51uP82c5IF6a6SQX/AIMSbSaG8O2FQDWYsrSOWwDlzFSAl
PZF83ecLQrRmInj8ZU0QdAcJS2FEmV/8bgplblr1D00yrV+VDKgJmjilHvv980yCAoKhUyLoLlLV
kavt07L8pkXtbP3A082JmheJxxRp+wPmW+/ORVJD98g1o+U7Epj8vLKMmvTPxmjpmlPmHsQsxX6a
8WUBytdRCSJvGKLLrKIBve9wPLU7BB9leYnfioj2QnuutRWIeYwNEkNu5t9Sl6Wb+chVpeLm4JUB
HetiZumk/d0kJkHw7lgygVu/3KxLiZlovK6W5/Ws9eHlyf9HJIK7uuT//7P+nZ81WXdpnKj//Z9X
//YfYQWv/lL/vy+/JH6uV9P/q3/ZVYoe76fhuZtvn0m3/n2Af//k/+8f/hsjcDc3YAR+1kOl1t8W
p/WrONo1K+w/q0QP3fPP1yrR9ef/DR6Q/0KFaa2xtbwP2UnwlvwtErXkvxwfvvHKuwJcyHL3/0Si
0ArWfbyUVBgEFpisuGtzIvk//+W4/yKUcgXEeYL2CfiBfyISPWIwIUIl2VMQjQB2TnBIf10S/3hH
l1OAMHAWhHxUWfVpGlaLk9kmiHykotDthivXn8ZPGN2NgxqG9GQSTr7/42L9pRn0Ztld00WF5GVr
WShHnXUd+eMzaC+dnLJreZQH5EXE17ZXvmV0583sBtv3D3W8JK2ni1YIPAwbSN88Di3QpdGLER0M
TisEqcpufSbfqOg/3Jm/ZltxXaUZmFRLTOstSqdjMn2uKA0Dk3OqdSR2w1LrEzbwbXoo1OhdTX6J
s1ZE7UoGrdJAMcMtPeO09Yf5p0ATftnNk7iL4qqdt47XNdBxF0/e5bOlrROSuoW1aSflQNWpLZw8
ivExOk+fWcHONFrpobljr7JqTZsHndpiVzd+la6oJqffxa2anvyKrASEOXFF1ybvSZpj4ITHYtZi
3iEww/RqxV5z3lXKXfadUYKoHabET3Zsbhv3zE8NHIP/8Nuhg2VJSj2qXQoG85i3hLE68g3GTkms
f4KWivdMAfIP4EDW8e3Gc8jT+EIdZI8P+fr17da2A7t7A589AYyo2WJ3Op8j7W5mHpZ7OYI0sgxB
4zQw6uxExqhseUhw5a+Gm9xSZK6R7bZRQQNNE/2E/IdlL4UnPS12NHSPqPflUWFI/0gVRcPHW2jA
bxtmiWipDQYNbduZu6TIjLv3r/oRLcm3OSJvKPYxrrNW28cZ1rrUgrHQzDugHtN7iwo4w2O5lAhe
ivZnkE9jDqEwIT06M5PlJ1WUznBi2hJEXCrGjWXNIyj8ecHcDTc9Dce89HAJdi6hQhm26R9BtNjJ
obFzaPGUgaTomk2D5Pb9EzneMKznsVbvIFsg9rA5e/3FDkuVqXypuH3M8n6htXEgnhu6oXIvG1s+
vX+wt3eRJWHCeAQTr5gpedQTg1hSFQueFGAZTnQZuYuLTaSYrysjcj7AI75I9f/cAnJikm+HuHII
1Y4tjk4sqaLc8AYjCqsxZfriZWPs7fzOnqi1LJQpbeCh04mkxdZ8Fm78THaovNHxHPibsmoQ15MR
brZ77RlZcGolSX7fS+3feJmfIEzKW/CgphpzsTVdlNpbQCXFlaoSFAb1mBjIJ/wyZUqUjuNNLZoO
+LujE4Aptg23dY56c177DC1Tpriyb5TrRfKaP/Q+4XAVj1qgykcAaDRndcV4GJw+I/JQeTVkiDhN
zCvcfXNyMiZtMv2uRf5jzPHfbm6edipwYjN4H4ujPV0ekDCKRZvviR5cu7HstaQObE0ZH2D4IpWl
6L7FpZBY93uFhnm0MMa1xCFer4rKJ130lK/p4HSPlEvRNwgs3g2oSO8Gf75bhSKbwNcW4zQ/Uaqi
+GrbIP/x/r222kVe9QDWG4D3Ik0G33N8+iWv72yFF4CUWpTBdVVnJZyXajx3DBKpY9nj7eKbKoAS
2AGB2K3a9q5F6pIwuh1T9GiDEjjDiRiT6mXawXDveETcTQaLD4CRHM/7+x/2eIk9/qxH768o6HhK
19drlsMutLKo2KxOpd37R3lTuPDWogzCJ8OWnVH28V697+ZxpOGNWBop5mPrOSkDmGa+ckUS39fx
UFQMHRFPzFOh2dg5hk637MmHD7ozx43il49BTCjvaj4Ku+zX30yTai+OWsD1MEN8zDXVdAs9KHhc
1aQXPinDIbNEx99Ugdd9cOi3rzvKvwCYlQNfDRPF0YX22wi/iUstY6Cr2yd91qK5apvQnUmCgoxh
fRSM8bcDMqpbUVgMAsijeX2ueqkw3ZkMUWzsvttqrj2IAi3tRo0ADz95+cHC9PZOYkjHMshQy+Pq
HiOx6OtnybCaxqcCFVNjkX0AOvWj9favR4EdLpBl8ZY9roALzUi/mDirpJPuST+ZTOdMyz95/379
61E84TIdozqwjuvBKaD5P0vOBbMI7BlEqqhjOdQ/P4rPNIixGINgbo7X31AZ8YYe3TTGDm8sW7cl
QxmZUPHBs/e3c4FRTeHgWVi9jq+YiEvXDCbeRn6DjBFKgQN1Sw369v2TeftoOTzhvLYc3ntsVI9W
WNPWqfBWDNaUTxMNeO3sG370kGe5d8rjNNPxcQewF9VHvbmXnvHrBddhnrW2XCnF1h7k6+vY6Mlp
u4h3GMAK5l1qqe9Uawx75CHVrqYfuqlztWwWNVT7wf3ZF/KOSgg3eJTWH9TEb+sMhwkYzYp17xjg
WH79UYS2+xTPe7pe7OZH3NZ+CEaigTsKteP9C37EbFwLQXqRdHnpGrgQFY5vUi+NO80gIMJHssgv
PO3Im6tsGP0N2wfXRX2GWWOfYkE4Q1GdAogBW3dROjXUfCseki8ZZAzrlBlE3m+0OyDUogIXcDCG
JEdQTTkJcy2Q6AskOjT4t5hl8fdYOfSvfmA+i2rfHMkCbVEzHtxgZYe8f45vLydDRWELxqasGbTu
X19O3dHYmSNbhvFISV3FQDKNWKEFdrzyg4fx7euSooGqDUsH02BhHn1z7BQK7VoKQ0vZmM9TPSsm
e3HOrlP+qttKfVDpvD0zDKOu6UJoYhYig7WG+GMXzSygdGgARuE8r3EPRqOrUCladUZPbsIHl9Fa
P/zrJ4ST8sG3M3AJmMQfLT7l6Edu3oMmLGwag1gyqzMV9M0ZVItoHy2VSVK1438pi8C+HXrZQUjL
zW1uifz0/S/07VuC7jn2VhiRjoM15ugLdcYgHZEBkzQ6zs1XO8ablGrIB6AX8M6Fg0P4aFGg2bBQ
nn1QmL+95Ovr3PYQkLLfd48ttvnsWiBnuOSqyd1NttKy0JG3m8TQH13w43fu+jy6JvWri5xV8L/X
3+4QlUnOTBSpIUg8ULbGNvLt+B/eQsTS0zqEt+wwmoCocHQQy/caqx3A8mX+kl/FSzbuZ50YF6ND
l/L9r+2IL8xkfT0GvS9uIHpPBFC9PqEsFzXaAXRtzcKEMlw9j4cZgJgBPk/jF/KcXGBUNrVYTv0c
VBNfZWXMWyiWlsBOEqwOj7INipUBIkHddlV70aq1dZ9MGhcTrgYxbCtRiNVPgbtlLLAwhku3TPVN
CsSqgHJnG1/fP6+33xOntSqaePZNmsDHp+W6TQyUByJHDz5FG4bc1qu/4/2j/O3qIbNHcAPMlBnk
2jr882GfE9o3Q9FBu6vG9kEXSZah1YQzu5dmbD80oEza0KSJ/1nBM+ItPhq8Cfg2rG95XETjZnTd
JZywFO+YCKHdTy2m2F1LMFWRJzFv70xa5AjQMNDXTF86EQa1DbTR1A6mQYlxpfngdfmmoueOgLPt
Ox6jSovl5OicJL7Apc0yZKNFdmfBtPzRTwPxwHPqn7kA3Ha1FvatbnDwRsnYAqVunA9ioN5+ezxn
PF8c32Gn9fLW++MdOpRIBHBzkysRjcSIRlHDawN31vvf3l+OQhG4VjSMddG3HL2yYsa52VRXah1N
4/CzbXE6IgHZvX+UN69oGqm+zYRUmIzASI48up75MlKwW7rbUEJMX1u/lL9gahYnaUvsNXpqjL52
D5dMpjJ5jEr2/RXj5xbA1zL8G078H7fhb/RaLl8rYx3e1DS7GdYf7ZMSq5RLVgm9cQjnjkJgLGvI
FjXk/MGj8ZfbiPcXi5KglOf2dI5Wpmb2xzI20OaDSBXDxeKKpUS7IGgr9l3i44hMxrjadD7q6l1j
D1629YbSt2/MIbbv3v8O3nzTFBjIEyjF0cCiF1j//I/7iTF92WSoszdKRemFx6K/pVM77t8/ypse
B7sKh8UBiRYtbRp5Rxd3poCtsZED9cmBoGAZkSussHsSJSZkOm/ystIV7JOO4FBwmt4l3jFAfqh9
scjTLDCwFo4xLFSrPszYBAJQY8ZynlQyOSsKvz+AzhOfXW+edjFW1+37H3+9D/8sJV4+PYB95vyS
3qd3VLiktd0jLsJQI9zZpVHNsMqJ8PH32Eg/ujnWDdDRsZjw22wqqF1Qzh3dHLqHoD/7NlZ6zEDk
eAp0ixtAAFKGcBKHX70veqKEHFE029RMiYhpE4vGGVVesNGOmX4R67ibBd8YPigm/nKvwBgXfJGs
wSy+R3s3O0O8EWVk1cu+ys41XLZLfBEflPjsG46vgLOqSRDKrNpJXj9Ha/xQDpaK49VGh2mJEU+E
mRb0YYFbQRegX3fsLoJPEKAzFCcsKQ/MeyHsYsg0Hsp0Nu/VUNtfXdy2n8t87nZaVvAOBxsCYGm6
6Q/I0wHiqDgNrJ3DRPISWQyJ6ZTc0CY1GhZ0x70R39Q9KoAQww0Y5hZMbnAmJi0uwYs433GZGL9K
pyvazWiLodgxho2+qHlNabYZ+5/2lpI/Ka8DUFmjq51dEiwrIrCsCf8KZOK7YUJBxUhEltkju4Hg
DIG7NYezXVuUijTHnlO7hW+XKTfauWa8EJfdCvQQRDarbxP84GVf+Un1vRX9RAIsFNYpHMw1B8eG
YzXurXYWP1tfFmSMBZCbtxldRm9fiRnhHP6cwt2qOtAmt3Gppgs9mkUKEnUW39H5TWu7Lqm+uIw3
0LnHnjmeybjIMcbY65OJawujpBHpwQjTxRnj06yVsLj1mEOZLm26CVu02vK+r6rZOKRZ1twOTt3d
R0MMN3BhhIfxMJkpPJiA51d4+9UXDHb4Ncagz58be1LfkUFkcFh6ZIcxsthk65VL9dPUHgq3ciZB
AHYnjnc51B7hfFnbnUunkoR41bXx3CqjxU6VVssXRBOFjcwCBdRpL2wGJHlVjFEIoTxIUQ/WixG2
7uQ/1mLRn2b0e5+EP0zTLmBePdI+HoYflWMiH+aOdOKNo7riRymqZg6zbFkuK3gty2EcTHVFu6n6
ljiL892raocnd+4sEFkDY729S5OOboBn1Jg8VOomPLUz+0dkL9hALZq36aHuSqm3WttkjZkSfyGm
4bK8kmXbB7ulcigyzKIeOhJFyFLZFnkRd4TJRVm1FVApsF4GLQDQLuo5YxMzhbWD55eY29qRMK1A
n/nP9SJwjLqQvIg2BByiw8gbPG8TuTTor4tqyoCeVz0aBaz1nhfq2cjTULRdrjYzE4QtPHKL7fA0
G4zjgggjK8AwkuRtTvkK3Gq3XsNq2YEIUya0THMhBWROgQe7Vd+fG7V0271R5r7e6zJSd01qjMx2
ygy6X9dA7JuWBfwuykmAXb5uk/3g+RHuSPZXF9GSJfejDVPjy0B8NpJWB1boTubu0G+wkcYIapIA
8wEG4YzZqcgktrPcoiWCDVF25/TDm3tI6xLl3Wg7PKCL3ZATjW1+LeXmZz0G/nnekIZz8KtpvMuR
qvYbo6Fa5+OU1YOCUovkXvv9RRwEDWDTsTROLSQXDxjBh2+6CRwdrqWaybQjUzzllkIJh/Ymvxvg
uuOWmj2FCUYF1QWoHpkcihyWMYkTroYP5rrzsFG9SbifpQf9UKOhIP2yGeebVK/AFywIg3vWNIWN
0TnwpuyszSOe3sIeq0ONtBCb8JhXtylfT306NYb2COWopHMuK0kmRWAGQEajzrWtbduDb1X49wHq
6QKLbu9pHGMJdtxuy6ihvpwL3I5Y5TI5s1cfSmubEsaKtzu2/H2SNdOMSWROnnTcLuDCIaXvDQ8b
uVdJEBAOXcXNbETNI9sj/MsR/dubIh4buWUqRDWdB6X9M04IFd84jWEEhAiMteA9ur5tMyCIRiwI
/W31iGooji09MxOtsogEWz9pTs1EUfCrYCxhpplQCJWCGbsVuMPc0I+c3NnwPp8w40qFaXWUemH6
XGIMD+eE/d/WhfYGoFfi2mYVaB2m0M3QP6EfiuuNbU9OF/alp8wT3eZmu2tRC936Szs/F5WfFntf
Keebq2YQrQN2qjqckB6R+6NtWe5yL++3Rd2R6QnFuzZ5QcIkCdWSMrIcgOMtN2j/ye31i2C6EJLV
70QhQRqhhGOlJzed3Sd+akiO2wxj0zY3x0CFyZAuv5bamz5r22AvascilqH2mGJZYB9iIziM2dB+
XswMR1prXdYpV3SOxnO/g+vYlibPaQrHJ2YO4D+WwjiQZZbsskgDMDTIO/D0rnGNsMyHuyr1b7Sq
7oKRe4YZJiBncEDNQ+Hmp2wyd1OeP5tptqesPhU4VujGXBPqcIXvnNGmJLoOS2bJvRyIevV7y4Of
eJ+ztvzas8q7TX8+k7L1uc7SK+Cq58IrHjPfCkVXXy7WQz3c5TGxBs5Pi91dafmn4AQP/ZziXUww
6zl7lll/77Nh3iInt7iqBPcsDhvCRHEaYVxFznd8JklYNbS3Qc9eD0Zhomi0kuEWzbuHvFtIfcJA
4px2Kz/rELFjCguHTW+WN3Hk663ZtofU7+/wdOzNmAcDiNJlhK5MgE1Npe9/cqESgNTEvKPLz6oj
gFlWd8AeaEKqZPpuVn53Ys7+oZ6X716yAnflZWwjEgu6W8cu74VRnwjghiFmangu8afM88EZ3Qfx
pSPKDtSFt2LLUyjyjqN2zfQrb+Mzn61SVEp467G6t5r40k1sCNd6Wg7Okpz22gmYYE6fyx6F+2hY
YeP6p53p3Ecgfa2V1aBssS3gb1STvY8YQoV1Ue2Z6XzThn1jJXTqEkY4Zm1+xha/lRL6aBMImtzG
1uc0oWwv9kGRwwT0FYpIgOkWJR2E0GXXGgXRRMuNV4pvozV9NdpvDoS32Mh+YkF96mGhhHjJeMr1
RZzhXZzA7cjyOio0qfGGdZrFlvM9SPni9UrMMiZ9ZhG4iVf7fFqIiiB9erLNp5obaNcWy1PqfJ+Y
408C3nAsvhY8TyFxAtvFM0/iQbS3cMyDkfaXV8c869BWg/rJtUhq1yMgn/ggVpY+3jqY0qp7sI2+
3tZpflMAH6ihpPpZbK7it0ce/OsaOvppPVf1bvB5xbW1vh26CXyIo37mQw7NJMWSqUIylamYtN9t
xrq6nFRjXoAW9vcszMHXhFvHPTUngffJPQnm/sSMtHMSNFDJRwbRqPha4RLDXCtE1I5x5WX5woJN
GQJL6SSinDlg73iqspwc9rJ7Jo3hbgqsB79L9Kbvf4yjt7Lom8Y3T6dYs7UVCqnfpqrr6CIvhf7i
VY7x3UZH8lSSXwDBBDoaiE5qkDgs+2yV6YGAx0Tf2Fko2JdTUFJnSVR9c3urZdLK015h7t2Y5jz7
m6S3rX6Ddg+wCL6UFOIR+RXfsqW0IsSQcwpyPoIquukAqF75QetZuxny1dfCWdeW3o7rCBtUbVth
a2vf2DhZTQyk7GrzoLLYZazREEnpAmC6jqQgdanksUgY1zsGXJgas+YGxWJ1LbIMuotp1q0bYisH
ahqU49yFSG6gqVt1SuljgkiKuYmcFjlRgJewjdiD70atAC20iGLTnc+Yj1+gguEHG4jqU2sn+tb1
pjHb53HCeAC9aTexOcwbakqjwQrZdkHwlAxZ8l25IwJxTbTEJ3/k8dq2RR6AB0C0wgtMGWKDgXgO
wpEG0pmqwC5w/yxVsQVflA+bPIEhAK13iWoKZZwvm74oIjY+XduSw8LychtkdbiwEkLZg/ayW/IU
51iVO0azHVpvRCY0DWBjLVdTiAhtdT+b3gVqVEE/v5Wixe+AHsLDh8mCAnh9rvOCXjXWpn0yNVSm
JUqlX3PkOiXXqYMTHLfAEJD8SB8T9+SIjIVkosyd7LzEMEl3bMRqsyAdm63RucVYb9ZXLa9Y/NxU
af6O6VV8LhF5WlsHhzdaU2MQv7KqXcOq2iH+6o50T0LhF8mjJQ2r2Xm56r4YCmpHPfewCNBIzUwp
gRRx2ktvqrC3++zSB5JBtZXBbgnzmNCVTQ0Fgsx6rOXtpvHbkptHNv3Nwqyz3aUaVn2RIZ7a0gOI
vvhtXz0KI8UfaUAH/mFHCPyhu5kYTWmjX8LjtsrTclxKCjP6DGKT4s9lMFsNQK4oN8f4rG5LSVzR
EEOSdHtclXQ5HfMCN54KCBCh3oYpI9PbfMLfa7RF/dXPm/GKrgMnPxuKq8y4ElsIk/qJfMXaJBQA
b+wqqFuYYIkaENxmyCP7O69vCNORtbC2B8DJENstQRkw+jNBs7RRw66sHNNvsa6cEYp06o+boCTe
I9S2Mzya5FPcmICgeLTdgrR1Oyu/THlRZxDI1yEwihyBToNAEqYocRV8w8+Ro0KZkWRuEMhPp71j
FWuNhCkoVV5qguBAcL8VWZR+MuKehJgpmhnvpoStXUfeRI7Fks2eQxJZN151zppuSRDK9MhOI0X1
4ixKERGR15eWD80gdMBdPDb8hW9e7vglqzB4822LB2SAO1wHVBG9UYc+V1vdWFFR/VhkwUxwHAz7
R+1F9SWSiMHCE2tgDjQovX8C+Bg+AYlY2Bv45Rrl27uwm7oooBHZAd8iJSSzcYUGE5uxvSKmwQ87
1yyIYa9xhOEWHa1+R2SIECdxg9Txhmln12z9aRl+0ntB3Q/+TX724qm64deOD4VVs7OH3Dl/TiSF
7laxo8zDoG/VL6utotu2zvoH1XlWDO4x60CH0UNgG9S4CaEm7EfHy2xSyUnXVQkIOHMGhdzVLjWt
F+XMJkAI0gGZ5x40y5Ri2gpXNFC2C6SVfrXipPgaSaSyoetr/mxu8o65l1ded0YBT0e5BSWlgW0P
jBSdAz9sSqTaoaPKCWOakeS7cWbwC4qDvfvGiTHqb0cKgdMgZlvDZgLbesgs33yCd5z621GY3de6
Ia2DFmfhmxvPG5KzJY8qd6ONSQVbP+MGwJGktUUicukdSh+9O1nWm7EbQTRMaQVLmX0qgx4RXBbm
kA48uNbwM9VjReQXY/ki5Bbsz3vTgGpVDOQ9kXgyk9+BQO3lp/PutpqAloRBNUXUtrD6v1DTGv3O
wlk+87AIzbKSiOQGHmd8F5tef1/3TcISFpeTu6N1wT0Bi4WlW2raH1tlzL4iVgAf0maytDzlnst1
6AG/XM2EsCkIR4BtfRB1YJ5ZCtHUlgxMa9pkHpkY22mR8U3iz3WPj2Q2GCWpfCYvZRTsRnpZj0G4
uIYiWtVYkxhKtiPbJhn9S9PNDEgSVus/tJWHlRb5qPlj5n0GBKjpzIfB65Znex6bxyiO3P500S0R
q5OXQDSf4ugT+BhpH4q5U5/xFqt2U/Qpt1jUAevYZq4ftwe20WvDyzGzZ6sYLG4GeCLzduppRoUO
yqTHghcX+rGCVXHr6lamxH2DpqSiGNQBbldnEuz8fzk7r922lS0MPxEBDjtvSVGy3FvsODdEisPe
O5/+fPTVFiVIyMEGgg0EwVCc4cya9be5awhQ7/CtMbqspJ8r4cjG4ZXHqIdQC1+3doNPemv6ot5V
ZjITd6UFD1jyZIVnyT7lTRj0quRBhU911hXn16bALe5Rr0sWg9HQ8nTQJ6qRG09zh1eCNM8FxjUi
/Z61nf5HyBwynE+dQtWsltxzJFCDUcGgd6fNRvEjTjB38AgSQB6ZSnN11ZGw9BtQwLhTx6TFTt1g
TSVUxQY9x3r4aSGvv+sDm25TJltfrAFNyq7+uc1sw+kQ8EJprwLzHPbi+8UFtiq4Olr41XgJ9Ean
HNoPLdHTC5C0OIbnFl89qN+IpVHtAfEcjqWxIbdQKCgh7FFHcm924rU0A9zSswQJG64HXIpZ+rS6
kH4m8h8Tl+PmlrAo/OtVGhQhUuJgxJtIKq13UlswZDJ9vPBowZhcki258DEkyqZFORZrXBr9OiXo
KwqzL899rfQKSyOlljRK2XLwlk0+1DCVTEeLkmm8S8iQs1xqQI2iOyqJhUNnZzGGHcsmdjelFEEh
Gtu7sDUrPLiSwXwR3YwJJfCwgeRvyhX5hnTEZcNS2S0Q3cgUjeh6greus5W/eDpzxYpD7b1ByNqT
KhI3f5t8bn5lDNJdgcqM4yZP4MS7WZ0Zn7D+BXbJqjUSmMGmaL/3dYuHBo4COl6AMnZMmzHvfGT+
xhB9tITPfXAato8Jp9W0wZM6fQ+x9QjdqYgJ0bMpAZUtOtmovZ3ViTJPCTTYriKlvbTxc53U+DTV
0u810XUwXmrdxDVqZgu+GrhvELDA/ZVMl7lv901p2X80sy6eA2KdhFeKfP4AIZUhV7RzLrbyNFAh
K2ZT+XDqe4ykfXYXZ8KjES8I6PvvGMIN31C89Wh2ipguVNUbOKWZdLp7BzsQttd6lIiETqUmZTry
SNxraQ4+S0DRGGxgGuHA33dh/pJQH1EHUrTe8uviv1HZUxe2U9bjLdlp0d8kzbqXCVPpuzYYw9c4
UGd8Xgd0S1GfNkQE1PTXal/jBt7alVY7HeryX6IxZzdq9f71/He3Ch0H6YfDB3GBLYzvAWxjxYMp
cLi2YnUJqRgxGHHJdPPfLegjvkc7bUYckagCIwHNGJtHgbMZMc86SC8KPAnSEPpAib267Kt7Zaar
5dSQyx8QkhmvGIk30mKPM3cOfcLgbe5lY7jAv/qK5T6AjKDRLYR8Q9GQcljmClwLWyzXePmtm5n4
uyBnRoTltBgavmhADx/m0PQPaCib59KMxnsuiuO3csRye1djgQVeAWkFO04JNhndXHm4anoLy6o+
LeW/VT/Xdz6xPsY2QcEbbOu4z374dT9w+cYdGj8gCXdt11AS/7sWRz3mqCEFutPVtLyIKhHtO+2E
IHKoA9MGIGsc72b81y03wisUwHPo04+4AdLY66OMXN3Pq/5XVqrzb8y/0RkKPiEAiN7Ov6U4wm44
Jajkzi+AE/geqD78ZcgKsPPXggbuFrkkJkJAMLrWbxD6+J7RzygBpLqSL4x1DHpTG0CSRzdlAqGp
pnK482aiGgTrpnCDkV7vVkx8QSPSvb96mRQ4K1U2nfulgre38zSxW1o0/EidF750Uw4LRnX+xx+p
TVj9y69G5A5fY8H1Dh9IweWdnPuGXMA4KO8m+HcU7Y32no/ABlh0i5syttUH5JIWK0zJPWJaXpVu
pKlLK+O6Qqq8mRqsozXNv6SwPp6Z5dl4LGQ3RNKvscARZ8I8o3fhTnokUIDV4VZHTZpb8ehdeA3L
V3LwFfEaFrwRNi/sGJiGh68B8lus1D7xiASjtlhZNLX510Yt7xIfFbu22mPUv9zFi9hotwbLyW27
JPiYEVBjPwfa7/Rmi2g0UCevG5P82mpxxsYmKt0WteJ/u/C4ywG9flxUd5AmVNRCxpo7McI9Sjkp
ClfSwuwqiisC9Uy7IUOoUfZdFNZbTlN8xakNrw0e3uPe111Hsv9uZ4GNM5nUPoMnBHShVPnOagKs
nOdMwy+yxHM6HYmHPP/ER7Au7xddAKxVGWajtuYdlUMqhhY3N+hUhbnFqTogkrNgZhUD0aMcXZrP
Nf+PZQ3vHorFwgTH/Gc1n50s0YMTY4F3l9/fx1TUXoFoGYNavd7Dv9O3VTfLz3iRlS4d7mKjmj0e
+s2U/SMLfnkQWMgwsuF6YFixKrVkLGLw+GcUXXTtpxQ3ZMhaQ741aI3vsxEj3fMv+sQ3A08cuh89
2i9p++FCHlGih/VE08Pu6vzB0Jr8e2b05u2gJfEFsP7UULCs+UA1EkplbUWMsLA86yDc0vgLAmLV
FmW7m/hUhzi72Pb2/O86ph/QhSKPBFsshEZM6uHv0nTCM1W2KHRuqCGtOtM2YcaGcH6UEz+JvVCA
VfDy+G0rkoNURhEtu3CJiCDdTBlH6R6vn5zKtzPezg91/EUQQULfB1IJalm0M4c/qNDtAcvgOXPn
esAOLpXLPR2SbF+pgPJdRP7Ov4+37GxoS9HsHo0X+4VfdnQ+8K2diHztAnI8oQR4sp1ZD9GMrO7C
0XK8R+nQu6hLOFagz6zJ/n0rBlM0nKspwgXuvor/EitWdWfWhA0kTUI7uQval0lYM3hBnqQXCCsn
XjBUEBvCC3gm2emr5VniQq1xKcjcLMr1e9z8gk2uVPV1oMpgCCqV7vkXfMTK1wzkmvTrsYaD8gtN
9XBGh6CQQ0tjUxMb6Xm+0r+n22znX81/02vMD6ZLxjInClfG47ehKcQ8Q15zbos478nlxGt782P/
/Pm83+8cz70anM3T4Fz41L9un4cHzsFYa2EyVjmRLy9j3Wxftwy02+3+vtw8XRjm+CM/HGVVioMy
ZXLdM8rYvI8F+IF9iV//dZAf/xBU7RC6YGOvy+UCq9GGy0rpVl7zbbyt3OmReIubdDu68CHcZjPu
oEvsQaqDzfwobe2P86vkeIdZ+KMq69GQEdKqq3KdzkKNjhmLYI0+GmmQvbW3lajcYg9l/fPbZCgb
CRoLBAaesdoyS5IyKWFbTGFJwn4nSEfm+LP/ldfPtixzyOkWYjfUTWstilJlgIwYLHB9itLXKsj1
50mLAeSS8BKt+Jg7uYhdcBZmFKzPdHlZP//hK87GAGdGx+aW20N3jRdO4NY93fgKDkUKciIHP/Df
HTYxwoct/hRht4mU0riQInVqCm16NQostUXsuH6KUmKXZSLpFwviPaZu2Gtx/mbXoXzhMD/+HjjL
EbKh4kX5wqF0+HuRRsWFQViji2/IsIeOO+/LkVjA80vySL7JFArWJHYDSFFhhq+GgaliKb3ZkFI6
Z32HSQwpIs5c0jBz1JF4d6Wb6reiTQIBgzOTP6JStl6yrAxfSLKY37Wgsv/4mTCQZZN8QOQUqFCL
PRceXkFR4UFz/nlPvH8ahdwH0MYjsly/lSYG/IFHQ3B3quN1aQ6yY4fEqVVx1V04w5Yt+3C3wIiB
lwP2txBA11PdyYQcTCAjYM19dusbufkUqn3jcROPv9VEuKjg9WNzYYGdmHYB+5p7IlqZRcByOO2C
INsYxlZMliOkCrsyS3xwy+zC4jr1NSmIGxaDU8ay1l9TJCB7AcUlbpxrscKNlCRgwlOqmHYFLm42
xXkZKp7/FYsuihlWMjnf/Y1dToQ1/fOcKqqNxFHhy1qcFQ9/shQljfhiP1M6xhtLgWcK6XLaWQr2
b+eHOvF2FeQ4zChbMP+tVns1KpGdRSGyX31sPDh+imcMKMzPj3LioGEKF5WFAlmEvX5V3wV2n0Hu
hNWVEd66aSTyXif6YfhUQy3a047HXH9OS2+ERkmsOvkOPUIhJBll4QITmhgANeNdC13dLaFSRY5o
AvkWoTwcydouN21Wt9c06ktCi4pqk/XAJed/wonvjNslhwc9Q4qMtcBRhV86ipC8BqUxzW1OKIAD
D+oGZO/fSfFw0HHKg19jclXiQzucflS7vU4vl41dnanx5x4aFoLl8kHiqvgU91qwV+awfkrq2dhD
4QdTlMgHOv97lRMrAya8aSw+fdxoxPL3/zleSmOEX2PRWyYB1GicCTbtnV5MmDg1foMlJQkXuNKr
sNASeScpQ/TERqT9Ga2RnGmWAH9U9qYhe3zDLqPt6xk5qIBoUu38XuW4hwEy9miJgJHjNI28Xl7Y
fFkVv40TMcnnf86JvetLX4DaFh0Ojh2Hv6bFNjxTxylxpVqNvoFpWC9RApcn43oIgJlIrzoI7IWi
+8SaQRIroyu0lmrAWK36tGhhG5NOTPQD9ndaJ+LbpqugzVmhfGEoxJ/8gtXubNBPoOf5xctfN9OA
mZMww7TbGSvYNI4ueuCJEEc5LGNSyGVyX4CeN4gSsVfIkuQ1SmbbkwO1esrDxoYMsMSXd9IteTMR
H2qUyf4mF3P8OhN/Tsprm8LhtOeq7j21MZVqhxJY4JvtF6p+HWAV81NJCvGzNGb1V0EfK/OkdlLu
e8jtEmiAbqA+9pe0vxK7bJw+BHENxKQOwc8qmvMI4bhFFIOpKtJjGwqcR0Vnp/dIXI3vxFOZN0VS
6tClfXm8TyqcT93eqsQ9zPCg3Wi9IoWu2VblZ2d0ReGMmVLAqp5M4ml8Ql1Sp+xi47VrdfHeB2P5
XaXdSpJSaZbTs0RglL9V2Pe7jZlV0nU7lMCP7GTxtW2HE0gM4O5zKgeGhpWopPrwdYa6J4JglvSH
IsFWxJOJDPiMDDmtr6pgqu5Crs/VBqpN6W+miawdZ7KGgciLUOZRlzsmvvUUpeY28zPoe3YGOcpF
zw87z7BzGn26EsQyOrBs8nEGMaMHK9BxYWumhjhuuyHrmLjkRN22IiJRkuCCAa1XEL/VxFJPG0Dn
+qdRZHhn1JxrsWemEqFkBqaMTGM+zgo+MXp9CyXKkjbpTJSVk/l5W7qd1CrRVko1kApWVAm/WSuX
IKaxndvdXAdQB2Gxz8VGIJm55p7uY/VXWv03XFigU0k0SarNMMblPl0s226zsSc3IgP3dRKaMH/A
fMiDqwjxTDdJa5DJ0mGP7kHe7wggwcBy10C+guQ2ytCeIZ1anyRSgn0QBJfdmqWslJ6Wdjbrc0wa
HWpi30OLHDH5xOYewzYiHctR8yY5sf7QGRoJEFOmmoRlpHO48ZaThOdbMOqeJQ3zRzkGHW63cj9E
m4heIuSAnJraCfMIkqwywsiERGDR8ByIKHmQ20mFUEnEFtjgUE+QaRRUIF4hG+lvjFXoJVRFkkvO
PCyvujBE3+6kKGgzTyTKWG5nNI+V15W4l5MFXeTk2tE0xvO+sqt5mxmDVoLyFL1xNYMrAL81olRZ
7SEcLRYfXv5TWKg3cy9hx0cQ5/SjrklGvtaVsu1cKTFS0+vCUrQ08fXURoIuxhS/V9KxcJBMbd2t
CDObd1M/1sYVOS5FeW91sNx3gN9Gcqc0k/kN+jFJPUkdmfl+LvGs9gK+2MmLa2t4CcyCzG8OJs10
ojoabgtI8+89Z9TPkH4+eYeci/CsMrThGxifpfCkwOjUB7tLsNUiyyu4iqso+BO1cv46EHlA8HIj
9OJWawb2xlruWCsEQdqyZ/VaB0ubtM1f2jS1b42ZkHXAYjc/K2oy4Jq+ITE9h3x6O4iokD96PPhl
B3iWuPap8+0PmIo+hJ0+ftThz3yTqOOfCdGjIyEPib7QRfPclax0hkeht+I67rJa9RLZCP5MSOq/
QXso3s6fRyf6IybddfS7MJ5kLJBWNR7UJbp4zZC6fV/H8jP6pax0m06QqAQ+52sOrzB8HADIP6RQ
Na6lHnnzzuZ64ZXoQEhpCObowpn/daYfniE0bJA74i1HP52m3+EpWYRYF444WkHRaLRvE1gIzA0d
O0+jyCt2nkzTfg8dVsuQTHDTQoYlWF9KRJSX28lq9lMP5em7ZhAW4E4TuSnnX9qJkgSpPDA9gD0X
wXW7QtfakPBE2gVoFywiT0PlPpPk5M/5UY5PbYR5y+SonNj4/a0Kn2gKYPaNjCKZREBWt2R9gP5v
zw9yAvs6HGX9qoFNh0gwSub8enb2H6739HRhiEs/ZFV+1KXZ1cEyBKeqk24+4cR5n72TOy/JNtqg
kLpQY315/62Wz8GbW4qw/5SMBsbl09wyIA5T3rzBK9RN79Q99jMbdZNvqzv7Xuyk5+RqvAq3eFFt
7V2xTT3hFVvdQ7bk5HfTleXVG/nCwj5eOBhIaNzsF+NEvrpV9ScwLqcVT1VTol30iJdmE1btS6LA
E+8bEhOiN5aoTUdmNaUxaVtpiJuSC22k3uutLm9JZ84em7IoNufn9ridvLgWIl40wAQR5a/edKLn
XLawwoFOTPStE9RwO8p+McH1ybrO+hGJDQYTzStZgsFwpceBdGGyT9BmTFB2WwPTlGGNrOWyAOyT
KXpY8yLR4/wWCgvUy6ZZVGJYw4YUAEqkQ8+2fLN2qqlp/+ijb6VeXkp6iwW52v9Eplc/9n0zV45c
qAapP2VTQ48JxTzvUiVRMxTIOuo0s6qw9pXsMNkblm9VTlhWiEaqriqbC2/2RP9nMVWxkJzSSObm
s2oU5vMcdHIzojpNEjStSZuod7nf9H/qqR4eKaVL3+0zxe64k0/l77xhweMyWGovUjgaLQwudfTU
wbakvS6S7jk0aLk7VoU3oJsjgdC880vhROcCZzs6qDTaQawtgugPvjpaixUGumAZ6QK1KlgGv1hq
1rmVmScvTd9NUGZl8XtO5uhHSB9hSwijkl3az5ZPaPXtc2FdguS57uAKuVr8XYkLT4CLDP2TwZZu
ULDFi/O91ENlp/ZyEzudfoxtkRhOVM7j4GVFWf1s5jz5deF9LCfn+kngjOkaNy/A/LVDYp/i6pfE
CKz1usWbs2zJKCTg7iZQtPGaqFdzL6xK9ki8nR6JOBi/4bKD9kYk0oOZ+/5mwG3AA6iarrg9JQTB
+ESMt7521wLqXVhtyxa8flaOW3pOy6ZBu/Fw7mQ8wSb60jxrFwXbrvIJxK0ldQuJhWD1qW4uvJxl
LazGAyAHfhKcosDlq/H6DkFj5o/ks9L2uYeQW15VJLNdXZiCE4uBC69lLW7wGFyt76JzFWQEyUUp
Tt4pDR1/bCDXiECX4KWOJN7DZMRM2zGNFqVYKvckNOiAjR+EshsXtv7jN2wtfCA6egIQmAjSwzc8
m+k4AQDGUBTs7nskCty203Z602ddvYaEGX278NuXV3j4irn1Am9/MRHgUKy2ZjQTBZmM9I/N3pY+
yRcc3tmqxVMVc5+uwlS70w21gv2v9Zs21uO9b5FXreIPjjncJGWPJERMV5gd0UaZffNCN/WE/QBO
SlzyF8wALHKNU9tdDnNNpROX11bjb7ltL3KRRJL/xhbx015W28ZvQy3JaOgheTzqKCb+GklWIykz
OkiJ5L5rdzCqhhoeoopdyQxRlZ2/WNRfICPVzyCtgydtnsxf9WDIxMOjNv4/0A9o1uxbTCs9Fvbp
w3md4tpWgpDGZZMU0E9VP5T6u6kIRqKx2dz/RpPUPDfdELzV9GohuNeSckc2QDFeOAhPzDcuTkhk
KeLB4tetzUaRm3icFGwjRhK4CaEzkFm12g3QxCUK0ImzyQK6osUD0WA5c5XDH62o0YS4BJNG0kGM
rTxa7XU+G+mLbiYR/u1G1zlUC8GO06BzEks0D/i5BzeNMMorM6/7PYyC/J7kadtJoqrYS1I8Xwku
XsmFbunxHkwaELDPwsZb7hOrgqsNYZu2mGC6kzrIH+rYtCgF5famiDHWMhsycaK4L/c21jKXHINP
fPDURJQ/FlEf7HOrhdHJvlrPapEhcan7iY08jNptAkmIPHirMB9CtAeQveO5hUtpVvavPu6Hb7bc
N7KHz3tnIVXLm1upsbpwA2UBo9SUVAJsSYJaqBf2/+P9GE/IJZoEkIzKdL0fm00/E1/BRqkmVnpL
AyPYGKKe/o/ZoOvJ9qfrYuEcHS4bu+J63vVIjqyg6F+SzERYC8r2Z6RgeWybauQi7Ddkd1BVXjDp
OfaSgaKig4jidYKXN4fP4dgGXPZUGqzE9W2c23TMgG4aPHHdFonVXwhIMaYUhT9u0RpPD6kNZcaJ
fbX6hjrB2EVZ4z9VyUxReGGXXnCN1S6t419OeUfKHByX1ZcUKMQ1SEqRurRJYm1DLlnwUsy0Vkwy
3KH6KfEvrdbR82QK+3Cdi9eOEOTR0/Hq3/tVVqK0C5p/p73DXeCrASDh+OADOnxZ0ggDK1ni0+e4
m18yei8eHUJ9n1hgkOffwIlti7sQ7pYL35Ho8dWaMCahYqriN8BqSzAotgwbJYqSu2IwLkEnX16j
hy8bsxTrq6HwhfSvXnboE69bhVpLqmOqTeScFplnA7PG+1AE5T1S7w4XzLBEkyUVLXBObfioQxtb
fU/imt5MQRj9awXnmPQQuQsfVasIYMqb/OVGM6UeYV88V9emGU/vMz4G9FAoc3QkN5ls3lt9qxrb
FtTpB6w38Y5zRfOeor18E5L4rdil/IaaTv5RG801yCdBsn2V9B7pIBE2Jfksu3NbaZwrbVoFuyI2
G3nrR6361NiNrMPMl6GFtxXrnwZqbM+bWGQYKEipZGNmW/Yglr2Uhb0zlrb/KQa0j7uE8AixDYHf
OmeBWlWnyDN7iTDGsJvmfZ7Mbp8qJPbYsOTeIr9WSIIxg/GX70OqdoQyTCPUsn5+RzRQ/EghQU78
60jiKG4NsF+EhePfVGE72WnQfSZEo0b6qgaGcekyuiyV1fTC6VSIRQCihVux2nGRsqO80uiD8jr9
PT0sbaPV9rAtE125wpskQK04Nhf2tBMkHBtuEXAipp+ajAvY4beSDGM3NzWVlD0hlNNh8t/qSOAf
51g2aMmOprFp0Giip5D6qwEoawPG2+1SNVOeatmet/D/tX2A/IqbnFzZtzndugvF54ku3xeJ3sTN
2iQ1Yu1gqep+JnV00F0Tnb1nynZCWEsce8Ly0apZtfY+Vpa4y9BScV/X1YeCEvA27Y1xJ0IfZd/5
j149PhxJotAIj8A3bQnDWk1VUg6yEoXIOEKSSWcXGUKNQolP77MbSgRKVaXprReOsvo84Wr0OllF
pHiWyEXgWl0y2g6+P2NIjFQWGTiKRrihkDcev4YRmeFOR3YCpS2iwDtV9Hin+GUtSRuhY5uBrpmL
J5imOugbreoIQ0ODbxpEs+Ng4FqRrf6J5gHl5pwk8UM9Gf7vps27bhvYxvSAYUx1nUdhqHGbU6XP
toWKfaF2OLGQgdAgOnJjwf9rDbyiSAmwcKkaV5ulblMVavuHJqwgNjnwnRhEDegqjC+UAEcbsUkT
GJ4JZR1TwgX6cB37DTF1FdYibp1K2d434+Ya4R3lS2leKlWP60cGAB5cMEmugGz7q7HUChyFzcUl
RjkxPX+Uqj8gFeI18sP4h6R1FJB6gB88Zm3DSzJIhEzQa9XvQmUWf2pF/DXqTnaySZ1f9cqcPkOj
aZ+ABOb38wv1uBNNe5e6iK7GUt3DWjx8Uqr+1mzKqnRVCQrUbg7aaiDSgqCNrSaqKboTMTZqG3u2
K5uWQ6RMrq+MA1gmZRt9PswcZ7egpz85XRx1xC/3pXrpLnW0Xkyud9xvZRz/8UOTVw+ZswaZPRUV
86QlP0f6U38nPUNgZWeK/27qM2a85mhMv4Myjt/6WcbDCG02JQ7GQpbmBgIdnpuaaYWmSQxZsJf7
Enb00GGZuMeJktLdXi5lmt32D5DYcSCiRDMRj2gl2i+cY5J+g78RUZWKlgIbWRKkzp2tkld1YZke
N6xNGo5Q9Jh6pgOKzOGMaGabm0MyorrvM23fxwK4Ra20rRWaPV2W1NogZum9jvRZN+yAD2zEsV5N
7sL/9SRQwPhAlx76murZcn6qSyA7w2QfFgioo+jNLlSk6yAKxE7pxy30nb055cOmmjPAtPTSTvG1
cR+cecvboKoljwceMbD74dvw2a6KxlyeQWmG+yGASIkpsmJ8GIFm+U4TkJMOUYT6wSSZHplBuhlk
QUYK/IbHhUiyIVZ+3g+5b16ROCrf2Rroo9/J4W096N02yv0KsxzintJKJe7Ep6EHjiYjzk9Szyi0
egupJ/CyqkYq37TV1spxOSjkFq/ywlJurLpu385/lMc7FT+UXi9agoVx9nXY/ae9H8cIqxpbp6Zp
bP8Vt9fea4vO3KaTXD3/+1Bcb1loioqTlb58ef8ZCoeahMBRhBedNgAzp8a4LVtOTISIxdX5odRl
0zucSu5e9FyWziW/7OvM/M9YLTmkQQVdjmgGctbGapgQbvn5LghqYtdws90UhZ0DeWGj5PS0cjbI
skfiefgwB7EYgUnj5MhmJSNXlY0fcpl2+7lIEYYPRfVOZufoRhbTaQVCe8zCTHqg5y0eAwA4N42j
8kqr+mA7JlkHStvl8l41pmqfkyRyW01FeYkpctScAzpYjrelcIILvr6biwnXTTqEmZuYk/Eph3ma
b3BVkh4TH+bIFvJlL+3SsenQEdM6i664G+P9OaQlKBi3CYS/FAGV5nLtE1dj2wWhI3JdLzfjoBF5
KyzEotVghplTQEp8U9pS/X1+zo43Xg4xchiR4/H9cc8/XB6qzRU/nL9UuX10Lzp/fCg7c9jbs5LA
QbXpjczRpX3n9KCYFqAVhhm1rg4I4cCojmwl+LZD+8gVLt80ftBtWniJP+dknF+11iov0JaPK0hm
y9QWpJhKFz306u4UFbgb0j/LoUEkBRHAg7gqa+p5lLXUP35CJvHMH1wuJHwGp8WoZpBDfCs6QZ5w
H0uXOv1Libj6XNj6OJlZRHTf1ndUVcNickhx5dQjxqqA+HewBuQLX+Wp383nb4CnGcB2dMcPp5hU
iyQBx4KGPtXWLS71wbdJqVIX5VS4RzZPSm2SafcF5mOPk5bxecb9eGvUfbPFjmn6OL/gTmx9PAeg
HrJIEL612X43R8OA2VnmiqiLP4w4w/86MPwfcmBTo5wf6xjQWWio/xlsVaVNiO1ZZnygge2PXhgZ
1+hwtjRUB4xMmpwucfTBDGN/ZOGxkKW7C+MvS2o1w9RdPABJ5YiB1xpQNU1gn2LP4lZTnL3EekUB
gk8L7HJOmHKOh/cJqPOBFJfOi/Cr2g4KetZQypTXZtCnC1XWifXGbgW9nUvLsuJWDSSp7iuRq2Hu
JgJeS0Dk5BWpdhfX26kZRu9qU3RyqcQLYLXetDlUwt6G+sDNkeAgq3lWJqX+Hg5wIJ0+x6wiLliv
XpFl+Q79pBoRDM5jjYPckLWtJin/QOOISHI5iGnOZmnlnZ+ZE6/i6zSE8b+AK2tmQtixMeUmExPo
dOtafEtvjKTS9+dHOfEmaGXjyIzDuML/rDZXxECTqUVE8kwWLklzHxExl8awvg2OvvNDnfpB1JNc
fLTFk399HbUKG7TVZi8hg8C+0XCYC7CCyeeX88OcuPcs7HOQcg0HSI6o5Tn+c8TrQVTmtoZTz0hG
yAuuwlmM21VsGbRqqA2ncNDjq2wksHMbFnOIIrsPyXPXumr8RkHc5B6eWF3oSV1ZRc4cWJNPDLrA
n5q2FqysMCzp3J5/6FPvBrYfZB9Yx+qRqpVACozZWhRbBUnqntVo9g3WM5cit05MNi1Q+sLIB5CH
ranmBSmzVhvR6IxFkGPyJjeeKmkZfrbmLC58ycfy6kUlQpgA2k/EfsYae6p1HH1CAHSoOwM3heU6
k9Uif8gznErTQmD+N6sz6fWFeaeoBCsmRS65fqDZD0CK0qaTeyrj2m6fRqhfFy7/p54O/SHbOwYC
Kh3R1UkrSlgLKNly7D5rv3MA3+RPZQ6MX5TxwrqbfNk09jGeB/dlrGqF16Z5/9xi3pe7BqulcdVM
zhrHMkcqJFVhuTl1JYtLxIsT68JSKA2XIA/SBNY3jyIgDHkhTrj0MOp9p6DbndVLh/xx2x6EiRwf
i/0QB24iqw6/GK1AtJqPXe3mco3Jfz/ifVvO3UYhKBAqbRRtSMot7+OiCe8L7HAxlLbn8AM33PdZ
SOoGglV5qSQ4UaiTNKmgIl/WDhfvw2fCCbWGzkpccV+Yw1OptWjs5Sr5i2fzvNWGqbuCEeNJcfbZ
ctX2tNEud4Og13z+w/ziih+ej6BaGpWJSU+bh1kdFXh/5hUWtZVrWKVGp1nSd2oEwovPUO4ZlUhu
W+z1f2llKju9FYdvcT9NMOGHP4mlPCkDLjzItJd8SvIBi9ZQrsK27zcjNzav1UaFBNLk0m5yXLwC
SON9g4wXapumrxY3nra2XuZMpSTBhm2bwrrDONW+SdWRVCQ0eDspHawL4M/xUoUKwtfx9aJoN63g
jGEIFqfjrqI/IreAs7p2Dx1Jc87Px3EnmGBedMMcIqgUFKrzw3XREi5vJT2J4Clx47/KVlWeiaeW
v1vloN3j44hJBs5u9k/DCLGOpemiCDfXMbTCZcZP34ywDX812AHcV9hFQdhtRiwRCUcy388/6FHz
FU4RWkvKWRypeN7VHBRp10itXMI6N7N2W/uSfyuFmfptyBv1B6T1S2k7J449Qjp0/DUIxwKhFqsP
poJvUcU6A2o9JGsOFFIEk6FsMTzsggYWlaFkv0otnh6FFIzvE5Z2cIY7Q6Qejo6qR/Na1a8KKp7Y
qznjrms/Tj7TxM9MB3kUGMf5F3R8GC3nHJQy7qUyFcGq5k/R1MFdoXsvJHmg4A3C+6Clv9FZ+qV2
1qmhiKmjyYvqCeLN6tX0OnU8LFX2EmyKPIwRbae04t6ZcKy98KtOfHpsoYiGgECZBmP5Sv5TfITk
CgaSDFBhFhh+QlYvrF+zqgTXki1PePvibQ33W63lf/ZyMcmbod+rLcUVqsbVHo5FV4qBoYyng6gr
L2h6e5NreeLYGh7152fumA3IWBoDLYUv7gfGqmi08hhGj7aM5Se55ZZQsD/zGj3hknTatk4yqtyc
8bGe7e1o+vrgmWxC81WZGljlSxLGlg5VJ2GzRmVLONaCoLkEo4eBi8tdrewDEg0x0A66yrMDpfI3
kj34P0oDU2zi2ZvKJgCBu8KFu9iJuQMfBjSHd4xmeC0bKisb1kTml24y6uEbwZLdjcrRcKuTQfgM
m0TeZHMcP51/mSe2TUKCYKlSswKorcMlrICeHg5DuDtUhe+V9CEdNR7kS9WYyrpbHWOL48JClUNo
RiDJ4bocRTckjbDRl0eTgmRhMp6McUaujzZldiKQ2T1mmTo9aY19u0D7CrMGE5GSAgpdiGTtR3tu
LhJ7jr9MAglBwMWyetWjz0Ui4mIiRKB2ldCSaWvMYwpFwBcFZhexQJ8ZDvD6Q5JdZZIrVHPbia6a
cair0hTfTt8MnLxJzR+hnCUPkd902EB26YVW6PFWrkFsA50CniChbg0+WqkGdFXKaItIVfhhpCHy
CCxVNpOBiazTpka4O78mThRkrC5ON/peUH9Mc3WWsucSRSSRXZoVlerhQGRgMg6PQh4N7Uc+Ayqi
Ma4tT8Rada2n47CtGwIX+1ENnuGzGjfA0Be5bssuebiE0HHxfdCfMUCw1l99JuUCG2EFXy+cqEqk
kZb5OynD+MPnO/+0h2xKtza3KN9LSrQmXl903QuNqqzYtnUxPPlJhZdQhvvku1S36h9I2o22sZpZ
yO44QxkWAA6/L7zJ4zISkI0NkSKaNgvzeLjuhwpKnlzLEjZ3PREifZOCLE36uFcAKD1NnTQEi+G4
FbUx3Fe22er/o+y8liNXsiz7K231jm5o0dbVZgOEYAS1TPECY5KZ0Fq4w79+FrJrZi6DaeTcMquH
vEwmIgCHi3P2Xnsz6631CtjY3X38Wd6PdcdyUXxQekaJRzHz7UdpAeuy0QYpOSTts6cFxnkwWS9C
duMnZcT3UwoXQmHKmopsDAHr2wtpqZdVjC4u1IuYDPAip6tKn+Ljr/Onq6wHExvdFT3UUy+6URbj
UmRcJZcuk0cDwDlJs+CTOfn9TWNqZMjhKFxn5FNXpTk3wDdcZoIsbSAyojvcwbNMjoPpvP7d70PR
wKVhxa1ZOxEnd63jcLwi5MmBLer6nOogNXwxfIpn+sMXYidCO54NAlt0f72tf9kgjGR4WUYX47QV
RXCZtVL8TCg/b/oBDI1gaH5JyjEPcdsSTTzBkiuNad7AUGVjXfe0OWEinpdJBt+9mLxPVvb3H47T
gsHGldMDx8HTLDBmaSOOyxJbqd29xkVpwkYbrLvcL8bvH9/tP3QY13oHCy2NPYc39OTFtGA2MoMU
DJ8MvaDRK6MIc8Mcjkg8863IUR/obEjdCFGpuYnddHiYhj55Yttq/m3YBDyF1ZjlIxpeRXMnzySv
qREIGkOsdggdbF3Jg2smxdknX/l9L4YyEd92rbY6mJpOvnKiTQtzIJljtdkXjwFLf5j59GMAKKNX
sfWcMgTo+2Kcp1eLE+QG+s384+MP8f4JU87n8MT/8JvDvns7/DAo42pkicTV4Ga7dOEsSAVjgrXf
fXZX/7CKrXQe4ojZcRMme+pbIbCPObcay8hPG2J9HEJmqadl5Wick3NSg9xNHedX2SgvC6la2ZfL
wnYgigmrmkKbFFp4gPpM90MNfu59MrH86dORTMpGD8AeZ/tTj78qBfQzq6xQXvkwJGcQbXtzNIuH
EZf9A3D2/pjrs55FmKYRU5ZZsoe2fefXPkaRheMDASyKhNGPn896/98ustQAeSkI/GWvgZzy7fMh
QKJMtbGookFOJTI2uzq4QLX/7lK0ig6xvVBt5MSItOrtVQyZjzon1DqiDaX9aMusOad1rmjvO/on
lbZ3X4hL0Qj1dUxDXO90EIAttdsaTVEUCHIMOWgme87of7u2DNHXwaDEWo/Hkj+8/UJ1rIHVFCDZ
8SG0Z4iZIHD3vrf5+OGst+XNw6HkTkWKuhRvMHrSkxc4Kz0lQRQ3UenX8rErMuvRgiT75FmDfkDt
7IaJq/dnEsg60DvV/P2nRm14jcHkHdb5EG+/ZBbPQVO7nKxQqKwV1aDet/5E0EsDofjjb/ruKMTz
8lcJ8dr6X1/ht5dCVMaefwBFYpoN/K4qrE2DqKlj6gTg0T8N//vDIKHJiKrwt1oNnNLbyw0gZoJ2
5mRcYRbHKRLUG5cQ2kPnCp9ep3I3ZpHPe5B7VmT5RO7gceOc5KN/MGgDhyye2Rbq9nz38W0wfu8v
Th45n4w+AqoB2lGny5QvWH38jtARSgXEUohpIJZQ73odLUxtiiByCklEhays5JoPQGTegsL8ueyp
zBHMatmvWYIwcZ86iXhWo7Wc08ue9h0AFTMCHGQi3a9q1r6kdRZ4AzTiFYKhQI2sEmWFHDkxpjs0
GO6IgaXTnXvXHSc7xPuAbIyqLPFeqbH0D2kMjjmyE2GDdB4F4GSvF0t1ZCc6w41nJo4wg1OI1BON
XOhRkEuzrUe7yDYp9/pq0II4Bz8yD+cTPCsI+3Xq/6zSZT5zW1lqpCnlCtY+2lbM2rPbX9G98vNw
ADUvkJtOVhohKdCecy8T50GK3A8ffmYxUJOEBO9JeNr3xh3rL4kXmyTw9cvXyRus1yRvtO+tnjk1
3nUnbcLJLLyABWHSrkjs1YAt2KIFQM1WqbuYVxLRpp1HwMTItCA8F7qCs4ToJtcOSk+zvbQhJO2r
xE0VOSotsD2/aWENkFWnb7TBDL5XxBnwBfGqfW0J4bVDfdJJy9IWTGTXY2ozWxlgt5EGVpLcpalc
XHc7OR1hVmWuYI/C2OQxScp++Y5WdPttrprKhKk+KDBqYy4fUA+b9saTev/Y16KqN1MwkoeCArj3
wgY9fLfBO0TDwzEW4FJD4MFDEUs7PSnCFB+ArdOYytturHcloyRBltjKZhuQ2NgcVQtbCp5oXcGj
nljhiECgtL+ZocXOIaPMdTZkm9LQI6aIGC1Zt4D/OEWbcuOubrlN4anyNVeD5O2mDmqGiSQ6xzLQ
voRJ4BBjhJZrepqCSunhmMxsNyk5F2iepWheqXZO8j7Qp+6pABKGwhA9FiOE0+gF7QHdiEZjQNmd
sZNKkWZZ801NLjGy70oCSQCInnjoClNiY0jDg2HB+5SGSSy8R6AieRNZaeBftaqfLyzuphFNHiBR
4kNsIbcKiyXZvJ0SyNnLNQOBgeityr/C3y6AjGU4DR1z8cdTwfspihWTPROz/6qkOd28xUrmfV5Q
Xg0SsPy6PrLWBIRKfHyV9+Xt1bCF2oJ3B3wkB5G3M6HZel5mNmtmi8jA28q0uAcXMUYYT7sd7Rnn
iuJAcGtIC0Z07eB8MbUxhUPcOjeeUeaPcuqIPaIsFzxYZeDSzO7FJx/y/TKIbYHtKyelwKHKab79
jDatVDWVHEiMDmtSlK104gD95kWXZTaNEWd5RD8EJsbDFFVRgD98fJPePwqUeBzlsXTg1qQu8/b6
aLgUogobOLHe+tdNXcr7YdCDT77l+w0i/lqfBZdTirvuLU5We4o9ZqWneRVpotzmQu1iOyAOWn9w
Emfn1c4TMqqL3FdgrgipXcjRDLtEv+6r+ZPi3bs9O8AuUopxndGy5VB/sjoaZuuPwsS2FVtL/CMg
5WJTN2o479x42f7dWwsOj4KcD/OK9T846a4IuxMlW/E16rb19q1Vxr/awfss6/b9A8SKwimTYwh2
WJQHbx+gHSyON5DoQiboWOyEndgPWTYkn5RB/nDb2A5SA6EjheDvVAcAtZ5so5ZKVR/PBeEjvdqR
2LZi+71PDrN/+D68qvSREUvCmT0FQfYWMgaPSPLI8dmqFJm37OIWSfLHz+a9SoonQsca4cq6V6Iy
+Pa2Tc6QDnlGgn0AdYX4p5oSVqT0QvnbKa7jNmw63n5INNC7Qy1fxJfOckUTSUfka7x0Nx0mayrn
T16UP3x7ziq0aoHAUt76fdL/S0VjSLvSBowPVKWv3S0uTH9bGJCOPv72f7gKVUefVrLPrhTNztsv
X5jdQMgmlWKvNIiGCyZxpZel8ck9/sOYod9OGZ7yGQekU7WxMxXuLHJj5bDF1V7kQ7ujyoxhrfc+
O+m9r4CsTnzKvPQbVqnZqTSzjZuGZbPjNOHN+k1K/stTroLlccqc9Mwke+BmmoziNomTDLq56X6x
58J56GZOyx/f2t8KyrebXD6JxaSKEiLA2HoyoactFOM4QzHjQg3Ljkus9K9pMY0/kCpmKNNwxg+h
6ETtn8P7sp4M0eXpcXazpYwqf7TvY/ozj0bREORXF3gGSrOZDsvoyXRbAi19wbGNhNSkyHteBks7
7JQS+msxCmmBtkmo4udtVf3yY9GbmyZpUsKVbeU+fvw93z9cYGloUdjIw7lmTn87hMbcla2BHCiC
6ZtvOGXY0Adz8ysuSv+TS70/P61FXpsOJlYV1JMnqgGHEjIOHwjQi2Vl5rHXTeWHbd7YV75Fu+yM
gkSLFlw43We4+T9ceS3PY2yhakgb+OTKbt8tcFmICJIkST/VOZEl5MgPO8vrrO9mWsidHXfF08d3
dl1x3w4g3n+sGzxH6tvvZHukmAyMILiwvhrQicbCcb7A7XIuhzhTrJ/FZ5bj39XlN1dcLTRMNjxG
+iPBaUu34Gihlzb2iaIwuvvKV4QdG1g6rV2X+JN1WBIr6Ulbs7S71AxwB/pFW957QT0RLDaW6U0m
Yg4VTavB7irB2j14I2B1rBRmF8keoO6BTlP30gx1f5cypdL8c9LsG7lLAeRTskRuBkzOxEnWNK4I
tdKm0Jq0vNy2SVMUFzIuXC0k1rHDFzW1PW4rX6uMjWujmNlw2rF/ad4y1Gc5uc6EYHcDKN2uB1KY
qWL52mu9l67yy3g6kwlrY1gzW33mEHv3QtAR5HWn7YjEhhPG+vO/zNy9Q7goMYQkjKlhuKBWNmFP
IAjZxpmw+XiEvGseUbL4vaHA6sPbd9pbTfBX+Xo2T9S0vfKyMPHJrSiungDSZDzzEB5imfDMq7gp
4P59fO13SwfXXjM0eO2pmPL/t18Tk5eGakQBSaFZckR30EX8gvU/u9L/eJH/mfxsbv5n8A3//V/8
+aVpwTon6Xjyx/++bn/W92P/8+d4+dz+1/qr//evvv3F/77MXsgBbX6Np3/rzS/x7//r+pvn8fnN
HzibZ+NyO/3sl7ufw1SOvy/AJ13/5v/vD//t5+9/5WFpf/7zH6RN1OP6ryVZU//jXz86vP7zH6ur
/j/++s//62dXzxW/9r/Kn9VznT2f/sbP52H85z8M59+ZcqkxYiJihkBl9o9/Ez/Xnzj/zraavpzr
rQIr1nSuUnPwTvkRv0QnBnse3QGDSZsnNjTT+iPb+3cTBSl9A8qjeNsw0f+fT/bmEf2/R/Zv9VTd
NFk9Dv/8x8lkiaCd0c8WlMWeVpZzKklVXkziDpnU0FfidRWCUyKIXrJjPacgL53+kp6wfDFkPfzP
aHkzWP565ZP3Yb0ydwWED5odCLCncAdPDAjX6ZeRVFuRR+Wluv6jc8cY0bPVLtMmEG4wHiZ/LH4O
1VR9phY5lZ1zfQv6sbPuJ1no9FON+2gP7YCegrAMzyOdW+UlyX6+Sw0cRVTwOC5G+dM2CRPbaIUy
SJ9qjWY/Drq9/8tY+dcT+et9OJmC1s+B54GzLqU/FIinMr9ZpynQLRqc71w557pVpF9taxLHKZUo
sT++1skqtV6LOh4nG+IKONednltb0QowitD0iiq25wc/XvyNU8S5domKjHtOU0LefHzJ9wOMrwdV
DgALOyz6Lm+nnkEKLDN6XkQAj8lCbgfpFIdyhLAYjpkm973M9PbKU4P+4+ML/+m+gkDjO1NN5ah+
MrUPtevBS6RvqtVEHV65Mo/zoyVhlYXQGj+bYd+PZiB9FA9RqjOYsBK8/ZrzklVE/6yEsrJ0zodq
eM3taZx2Stb03I1ipy2qJ1xV1PUn79EfbjAzCG8uXTu+qHNy5XYaQfCv7LBCus75nMtim8yGjlsy
f0VuHByKdVx9fG9P1pN1HK0gid8HBI6w3skhWSo60qVFDHFL++SHYzSM1JyZ6pPLvH+ENulcrMoQ
v5g6f4MW/rI619aAZJ/SaySA7eihVqREJNMSflU1+S+fvBunh0u+1Gq/4QS3Bs2sYuO3j9DTjKLu
qPbjIrLzJ4/2IOoTQ5/2Bi6YYStb1y42bJxS2rRgKpZQjOPoRwvJqtuuqZ1VJVSL7pOP9f4eYExg
ljQNbjpm5pP3p/D1pIHm10RTSsbpuR5XS1SPQSEuM+Rjf3suYsGh6MFchEKK0sTbW6AW3U5lQhMp
aIVzPnZ6tncSi3L3QAH6298dQ+vihh8PxR4vzOlB02UGynlHSGjOpmCP4osxVLVE0X5yoH3/ZlKu
ASPEQYCnSgHp7XcaY5KgsjrBcC5qwnQXrdwrgSe/VB2WPw4SyYuuyeqhirU5/+Ta7+fbdbNHzYo2
MDPvKSJxrAmsli3fMfVMVrcpU0toKjejmWLmZnE5tSZLz9++r+Qaop5iVliJfifHH7gcCSmxboVV
V8kbTZXlEzOvv/n4Ku9mHY7r8G1YSZj2ECGvP//Lqzl50O0V3xjQlKHd+IR+XMadbx+LbIojafvt
vcHL+4nA+rQgScuWY91ay1pfVK663u+/XLXptVmzZjnRjA7S4Jx0Av+sJIE3LIZU+WdaqZZkP8MW
orHTTAyopQRqm9VVfTboswoORIgW1lkx5cantal1HP3lPIZFf11oPDSMmB3e72esBs7UMmtLpJy2
IbsAtdo+d53VLWpC1/ZwMp2Psk5vkLYRr5Cr+jDkc8JrrIqfmRd0c0S0ZEcQrjVln73X714CDvA+
vTtO4tw66utvb9wsM0XOJU3Z0cj9L/1IlKPioOBu3aXMbjG/afplRmpcQkHSYxtoqB5h/qJMj7D4
1vrieKI+MydvhkGQzCbomViIrd1PXrIZyl4CxFYtUzIIFFdu+3xCxTEFws5DHqMrN0tbF69Nz2CK
ZrOY1W4B5iV2oq44wLY4cOLQbinz05uT+qVwpf9zroxang2xm+c7tFUlgBXT5+9hUwu8rakX5TEB
4J7tkvXd6vWclk2bSj5EMI13sjeyGx3mz86sIMWHupDlC+2BJdKFAA/vywqtrc09iQFgzfKmKYBg
hKm0/HPCWFE1zu3MjghHkl98A80srzKdVsz249fo9Lkwq7OPR32BRgDB+qmWXxIhnVYkA0TaVTnv
qD9Z5ZYzuPsZq5YTw8n4tJEuIupCA0jnBizGKcA0x90yElPjhyYRwOmzZmpBHxrydyA159ImVD3G
vrk2sq3S83bc5KN1E2c9xQw9nrH7j7114crEuXLrpCVFyw3SGzWoXVmkNKmQwXHQhmgvRG5HrGnx
nSoqmnwWL166TSv6ubTryr0pKpPA4Fj1OzFm35U5E4ZdKWrHJGS4hBDSa8hkqz+LYTlrZJd/1fsi
ISE+LsR9Zs81biN/AYnN3cSG2ZoziHi4/Ru3627XKTHboSO2z2Lw3DedMv35AtATjAy/cfs9so9Y
hqOfMvcnU2wdmQ+8TVqvtrbY82oVAXkR+jYWvncrWlggRZnCRtV0dzelmt5v4kDrsI8UrbtP04Vi
kuf0a1ipob5YSXZobRJMn3noRmSTu2DCQJTlsNfgCNnhwMrTg5qv5gfmkyCM1TREwCK9cBqX/NYA
2gGdkE+xbI3O1dyzQPnaUa9gz+dOOdzG+tLedTDz700zrX7SKx8gJqXd4IVG6QxGBHlD7uMpuZ6C
trP2fen3hEwMQ/Crb40eMbOmOV/jGd571BjKT8LMkl40WoM1hb0npxs9i7tbw5lL9F92dlF3sXPU
Rmvn9oG/6y1pnXPz9at6sfsIZlm+z/xpoHFsAE/cJnVnj2dkfPxM4+W7lqcLR8lJBF97RtRdqjkU
6KepK8ImE02It9v6NuqdcSYCn5Z/GT85tTBvet0YwlmZr0ae1Ns8I1Mi9JVGknqzzECUQbqTu0lX
/3Kp3Py8gkBy1waG6EM1Je5I/oNVhFys/wWyt/HBorA13c8+peSrMm5fvNS9z3IkTFNvimWP6VpZ
oa1WHDoUmadWFHWyjxPT3LV5q9+auU1xVnfkRksggSeZeukFHfAJBQZwEHKS2sKa7ryyHbdlgT08
pmVcbDi+NXvilP3IZSCOWNUxcUfFxB3MNY0ugaaNR5znYPLxEMQx7NDeezAS2EJmPCZHDi3loeh1
JENVnQ17uF3A49S4lF8Gggm4k4UDaaNOEpYRzS4jWTbTTaU0HZiB0MmbsNVlMrnyyDEbX2uffZux
FRNi2t/HVomftsRfPVm7VFdPfe485ZwcQW6ZpNlr9WGReLEF63gomLhCExjHBuFNsSu7yXC2ag6c
VxP4FwnZUEXLzWDVQAmaAXqxSpMllAUF2MQRapuVZMfAC+i3JLnYt7M0tGuCfTg5k70Qmwmofyd9
BKhgHLwguafh391OS5e9pqR5H+qmvMjH4SHIHFiBFWKR3nnGVvFcgPZftRfF/J3dzit2VxVJbf5B
Uo39lXB4j/Fs2wdyHwqY89WdJMpAW5r6XO9s7Qs1x2tHeiIqkuyboV77Onv0k+A1FYaMlL8cFz25
ZJJKQm+aV+/GvlNEYgculjc52N8SIn6i0jGvDTRC0ei0JI6pR8sbSZLT5XniyssasxWrafOYaIa1
d5biF9LWTeub37Cm/UCm8Rg4wgnhk7lRNXV+NCTyGQ78RPx8u7ywv7sjEOfB1wt9pw3UP0xDK0Kn
beHD1ThW8yG5QBCxL9M4nHvjrosTH0TM3F004AF6o0VrgY8x6hvCD1PXuF5ZdG2jSLZI8+SC7Sep
aRhmNlnrmhvRLNpVNdpg0kkKCA3bt7iC7hylu2YB+8IKqwqdSIpgo0us5qo2gjz0uliEI4V8zkLW
mVYjZq2t/CER7p6tjmKD4HREHCdkWmIOLNvk3rR4h3C8XheLHgWjqNgJZz99OFcHdm+Ov+lRjQzo
YJ3Xgo1HG+aVJl9ha45fndGojzHv2YXdqDbC2rOD9s5Hh0R0BnfuGnuHFs2aKe9t5PXEMdSP+jKf
K6/vt32wHjLQfUam063ezgO7iUs1zPiDOsp1iiylUgSkeZvVOUCvr3URH4e+jElvqHHs2NN2tCkW
rd2VyHGktUn6LN22sz9cQTR69CgpVvQZdB5M5T10Smmbepge89HYaU5yW7L/CqlSSLgq4rbI/ZfE
Xaia21lyoXVAyFotfRnMJNvMJjNiXaPn8PqkgqEN+yEwi+Qyb9sXM+2PXVr4x2C00FyV9S9fm9KQ
a2e/OB6mkV3GZEgsTfo6xqo+70un2vl2UN7bBNo8qrjjoZjYjkB/qq3e1i0TNJnzRVLsFMFG7Jr3
rTCXkDHx08TjyqijqDGBLLukPeYfevJjUsM+M8R8X9XtxTi1d/Ug869SdrdZkjkR4vsF55P/Yixl
sm3S0jqouTepZy351s1iyMhdv41L2YfpmF0pZue7vpvvdKdJw0DIvesu5NDLS6vrIOC09mNTcLjw
A7zyHVSCIj12mnOh5HxrpuRtTNN8ZdrFVeG1DzHGkBCPjX9WiPlXo2BhU8i+SBODeaOuL2ZzckKR
ILGyIQATc9YSY26Z1nlm1Q1bVXFeNIMLZMI0I7MUF4Qj77uqqUN2GXAwB3lrEQxh7QxuJA5uHng1
fvOSeUDnZO81Jhyc5HVaXOmJWPVCdFqCun4MxuqFkw284H4QWgjEftr0FP4Yi8qeYCYtV0DhjmMf
qK01Bd+YwJ2ozdT3eEYVAEmaRdxyc/YpWnJhZKZ+acuyDc3SiRpfTbeiYlBSuqhCYBpLCJwOZcwc
z2GvRm2TNgTq1HG+m4NsS37KPvXTyLIX/s6Y3RWgQaPWEXrUt9Wz0AKPJMD6FbLiGFINCHb+BG7S
rknLsdM+HGbrumYfHQkRP7h1d+GWOUUZ021CBIzPiUDZnATyuogL8KeJbWxya4DRtGhf5tbN0KBB
o53a+AqbZbw1KDAg8Tvo5QNGJtJhls0yE3bTGeeZnl56ab7V/Z7VuK5RHsaaHnZF12zG2NrOZfcK
tuDF9bJDst7b1FUPjg46dVG2dxBOX0QomPmNijJcb5bGBu6fH3bK3bdo5JC0IKLszRvfYJTp951j
xzvZDXvX0p5iTm0inyI6nDfsNHbwE+fQLtoNFY1Xs5yPw6oX1rU9bc0UiFERhIOj7ZJi2c2ef0NV
+VGv4ley9XbkImypHG3tKds2jXcvnOpaDU5J5HbxDUXGprPEY+NnTN2ssENjbG0MaLsRgfzO8ssb
6qfkk07EeJuVJaLOKl1qYFnMjpPHQad309T5cJXnJF+O7hDWKfO7FYuzYFVlZrWF8HJewkT09103
bOETtjufelrozOuGR2ue9NF3Q3R6F6Wm35mJd0UQEtnZUjs3mjHflnoxHt3FKhlSONEAPZ1rdlbv
G4d+kjHibgo1N/ieUe3ZxsXSr0uBs5EBnJolP1d+fVG4cr6a6+bFW8ip80SeE5/Ajpzd9Be/6m48
MrGvJ+WmZ44JZUT3WborFfawus/Q+2iPGaeSh8QPfrgTtLjMO8wQuHyXELNYi8aBAiGusF+Z55O9
pogpmj3vux6g+MjctgqF1xnhZKnLzAe9gacyY4s9f6O8/jyNPs3J3mu3bu0/uMIwQ5gIOwRVao8T
Lz/6lfVQJP59mmoeZQ14e01/C5a0uaIb3EeqUd9toR37sTUBhkBQLi3vTpYz+4YhjrdV0t5oBbzj
AQg9FVLvwCZtv+TOsAtk79D0cMoNRXOMe7DzhsbtdrRbbpsu/1H09GkXLb1eoVLs+2QpYYV0v2yj
vK0GYnMIcM5C3W2fMNRWUbe0r40lbo02sA+tvxD7Y0BTNQWSWGC/SzQZgzzOQl0j7h83mpnMO0SO
OG66BXuzn3bPeTVdmGV7mbGAHTulxRuLU8+G9SpDAcnEccm4U+cym7+NdelGdbUwz7EdUUyhF16Q
NfEGPW99FqfNCwp+eRzHABV6ml13Y3xdD9lRzNMUtlUe7NsGzV6xeNpWs0URGX0rQgMRJe4eA1iJ
qfptbrnxJu8LAyZs9dSpAc2AZDpjZgn1ztsu+PEuSidXIXWPjZrqx6bSfiqn82/A06WXut8tx8br
zF2V8ZhlY2jb0hXJpTV3O72ID6kw9zSGtG9zzYXdUtsHlccb5It4X5faTe7XO39YnnAiPjVBNkRi
SQ6e1++ZzTb6SCzjIK2LZhxum8kkOQv9n6XibeAsZKEvtcPixSanqNK7KfAemlzCEFP9Tac7X5c6
IBzKOpsq3Tj0PrdJ8325KSeBOXt4BMj5aGSdft75za3wk7vOaO6qCTs1qRbf9LnbWzXvnXLsixlq
XtQMKCyc4KiU3Ppde4nolmMJJxiW6l06QjDVGo+mNin3Um6pYxxKhS3eSIb6Cp6tacB2qJcLs3fm
bTcHh6yKbw2bTIaZMDEqJvEhaKudVYmnqqz8TVIaW2lwqJUITmNh/Bpbub67rRGmUEOIXvPaICyR
LYAiiE2dM2szW+S/EXLSbLpc4CzURN9PUeGI4JED44iWNkYO16ErrjaabKGpaXkeE2SH2EJdOSUb
6Ds361mmlzEohzOnmNPLbtCKW0nO7K+B/DAYxP3AlhG2tnUFuQP3qAFKSjvGkppPlDSO+Uolx3nS
5kqeaXoqrhAKJ+PekJ58auO8vW4z6P6RbmRaucucybxBxRazWBuorg+NVZZbQjkLf8Mr5XcbfRDT
tp2Mh2ZOJ+NickbvwW3H9AZlSrKZkuUatd1D4C+3a5TJDymlven8Z+a7NsqXH1DdroXXW2HWmfnR
TRBPh0aa5+UOGf74DUDGxAgbrDCIG4wVdjrfOmY17dbIPG3gsJCnl7GWPEjbCCEKUXeV5V3M4Rnh
8o2ZBLcUgsEa9WKKqsC5linhFOHS5Jem1Io4SuIh/uGkeXFN6N0WzjNm40aPUGP4m6Wzf3TYR7aQ
PcWhpEnM3N4IGJ6xchB/M3bJG2GV6UVyVFaebGtXNihR+/N5mr8U2dCEQ6dPD71nfqv99glRL4XQ
pUs3Uq/2aTxQGKmb4iyXjsbhIzZC+lXqPAtGtvxe+iUtHBK4jF6fzyomFTACzlO5+OV91SZfzYo3
l0HSOGHBl7O1xtp45WhBb8rxRsdNjUFjVqSXJkmXWpt07gW22/rMG+aDZnV3Gdlso2oQ/kszPqfP
/gNTYbNPskXep61WzReTnOpnDmjJj47kiJuyLbqdxKt2l7SwV1UG43AZNYemgrijUrlZEv+YClfd
yHlo0AEmyx4KPRNbbnCkytP8Qq8T5543/Xno5U3Gtv66Dvq8Cf2gKbY5MRWPnIgpvcZ0eO4X9PEH
1sc+7FlhH9qKw16pVH7jedNy9FTwRem1dsSyfZNY+RebB3Le2HWzTb1APWluxYhg9zZsh8HXH8uG
o/0EZXIr0rF6DBSVBGRtzr2RJHwF18AnQEvzIEciTKXjiptWBekLgHv3xZmd+WkqHYhzo/3UGbp/
nmZVeU3EEhtyR+aXJXBn9hS008MMbXveSXL7PFrZAoinbOHD4iLd6qlBN3+QL7k3XPJYaKWJHogs
mYi9096KrhHPbUoZildnV8mgo+hmp+f0Sept37XVYa7H6eA3JZrwOW7PyIGaH4k4xbJBhMdX0xjN
bcduGteTMnb+MrNPNCVgMmiWtxSS/EifJh9dfh4X9y0niX25FC/4IpA+aEgecszmoesVj21KWqJS
3raTWGG7ir1blloWdFJwToQIdm5zn/R6pW0q0+0vx1ZRn7KsWX+0nZhVgIy+FgdB/o2SyEL5BPdm
RDveODczqe8R6lAt0xbwpuN0s1jsm0vHLQ9zEdebEc15GXa9nHdYsIezpXW8DVYuo2cyL7UDzIL8
qq/c9pglNnGnADaaXePizcGDldx7euFcEuB3AZqu2pCfV34rxyz9Vg85lgBjEORbtp7+jAau3wFd
s376hCzRErAIpp2SrH/2SRqV1zTMSxwu/WC8tGtJmYMRJJUmntiR8G4kNsq6NGfALchVQxydC/tC
ubSutYOZNFMp8r2xIXxV2pp3C6S9roNwshlwZ0vfU5LQKE/z/gJ+jZIxD57BFy0upxCVBmyt/aSN
j0aa9Q1a8zGtKUdTxD0ahNfYcLDFzNs5Tn2MC1/V/fecf1N8tYKeSR88qZX8gLCWyQtMMW52YAwO
yVanf/A0VOPv9gOyuu008PqsKZetHrEa0HQEaUzFxJh0Y991MRwIFgW34azjJtm9XtnujwRDzU3H
yT458373DUghG/ID+9DFZudQD2eTnrX+bTmzmzvawexZOyw0hThrxmr80rilkZLu7PIfJJyCfAwX
IlTWioen5cf/zdx57EgOXGv6iUIImqDZZpLps3x1mQ1R1V1NBr13Tz9fSncGIwEXg7sbQNBCre4y
ZEac89vEnKmNSpbBwkbUmTPlTVO75MWd1djzQ74MabuzBmkdknG8hROqJGKRAmAEuG6LRX4XTSG3
BbaZ6qc3RWffL6NjF2GqClvBiSkS25p4EvOunauBJs4Vmf52ThwpQljKgl5DTwognbHG5WbpqPeo
V6/49gTm43XcG6t4XOwZ6NVrvgvX3VvmtPen+gkb9/ROx+mGRKbfgiLbouru26zeje1NCtnXHCe+
0RxGsOTHFVyVxIPEOPO0PxLG12QcfrxermGGC/ijy3Vge8COZC5WTDuAdKxWAAvhMrHi9PPkBEsK
snLb1pOdTaMtO+VnS0JYvJWOgB+KO2PHuh6RXmut2TZu/2jfI3x9+jTi3rmrHJocM5/Q5DFu7vkr
9jPYePZCQZ76JY06PQxq/kbTyx2drO4B3d4UsislwwZHk4sHTa6bNHM9HjF4ZNi1Fj1nm2z0/Xxv
44pxHqc8x3mZ0jSBq6h1ln1nj16yKetl5iPiNIV1GVxZfsf2hM8lS/Von5A/Fhagwo1X3RmTmU6H
tNNs7rbKWi8ok54FoHIp0CXeyB4GYJycPsHKW+yLbtKlCpsaNfc2aWtNft/UOO651ILAkqo0y2LH
C+OhgR3HWZ7doqPHlzwI1zmYlRZuaAu0BFG5quxqjLF0zlMtrerI49U05oymuQbR3PN9u27DYYk4
BLoV2UY87TBimdkjo/Ec4/lacuuSzbjJd84o+O+FA4hqYVn5fWDVCEaZVKJLa/tRv5tLv0t2CfZY
yenixd6marPKuhTGuljPmTW1BET0qssPNOeu08ErFPajzb+OCZLGhuJzdJxGP9idlRbXrIG/CSQG
RWStVh13K+1AhRRX38HVfuBfJsEpapP8bPSeArZsm/vYblmlTDdbTjiJuPLsrLvnHV4JrBqtXoQW
ioQJF1jph1ZLSyaNtEl3KAT7Xp6DYzxksm4PCMamG7nzq+k7w8No0PlBO0FTxgyYdxQy6SOk21/f
Xd+4MtmmmLTPTWstdBzH/VnbzrkcvfxQJL6zR5dwk3gQXEEcTb8vzGoNk5XE/E60No4jn9mntKdj
Qq/Qpr2x7MsMgbVVzmD9GbxU7CDHo/eoNOkPAT9L3otOJ9OO9tWpZJ1v2xSR68wQObb9cinbOmF6
07wLqrOac44Itt8kuePfFTNdaab2OrYrP1XsG2UUok9d0oB3mRG96Mru5caf7AZMY+9zm/m85pZX
/m5EtoRDqy5xlGXfc2wsj4Jolcex05PeU5CDjYFmNPyK8nkwS8Q9SlLCPBfE3DQ5An8z76Lt0vjd
TsSDedIcEc1pZvPam0P+k8eCbC8/ap7NFnvVFuTN5idZ1ok9r/30eWjPCTzJZ6ZJRZe53wU9YVAY
DVRubGQl+J0uumZsXcCx1lZS79tZ+lQa0fzgspI+uLx3W9zWb3a5mnoLJWt+58AFMGRubwZQGctr
BqP6K8ms6jEz3HdrAsGZ6LkOKYCOHiNEz3OYectD0UaSk4H2Hdcs66vXkvHVVr13n+HhiMDseE5y
yTNoyC4bjwQ+5nu6wf1vumf7fU2s9sUgNO3OIghk4wJFsmYrc+Mkt9OuSX4ZdECd3Xr4bjMzD9H0
HV0dzZdlbpyAG6O/83vXOqEjqqGSWpJXqLGIAqMxlzBryxsYSjtltYM2tG5mhUgHN3/+9yCSmH5l
v2yMsMOia2+zyVm+GjdLJ0qLhMl+n+oHH4buPbGX/p1Gc64JSz4K/iUaMVbnfrCggJgtyvWEjVj4
wQI3djcxhew6UY5/yBjpHss16R5EO5xSwwUgMpzJPYAcAE+p1gIRMlJlJ1v8ptZH0uAioGa+Ca1q
Ke86O5aH1oXwp5yDq3lr4IHcF6kkMx5FTszBsyafSeR4O5FUMtr0ENhwrTWllrZ3q3aoZwDhxOwR
l5k3Y7Kzx1qObzkpzGk71UqKIK1JOuqZTZ4HPL7BgmpyD+lIRXSJ5Xif5CZ7uStyuY2nct2ttKtc
YzG23+6SWndpNv4MsvQb9qH1yLoSE4xGtHZg0eV7JBpoxuMNaqZILDwbGrwK74na281EQV6/Rvbj
bLrTR93Vph9EY7NcsUeppxKb855Spzxc19K7A6Shu7OKDqNaD+xoetfJIdvUcn5C9yFeFqfsH1uY
L4ZWXe149ZFA+DLdNbm23jpDsZ1hX7COseIl3Mxz5T5FpMgGXpXmR78d/UOdDtFhSF1QOO0HqSer
E5/WY1Ym6weKOZDrGHxRpk77KOyoCxImerbWLs2eB2sy3if63e9Uhj13tMwErMYx783Z/5VRSsxq
SOjeflCGDmSFfgDJXYLJyy9Y2zrzkOnV2kcYch7WesiZMHKyMKExfiwqnf4UWfmT08O5bZth+BpT
071rKrvpNjXuXYC4ga9zi6o07Xkrob233mQmzDRpflrcbuflxriBwN7ZjTjMUTkelRPjwZ/VyTSn
Zmu5GsNZtXx0JlU2iEVeiyL7rXqkJFTxsdSSiqlKeamU39hMCmgCIxMHqmxwGiP+IfxQFLfRRog8
KJeSBDKwuAshL4BN2IOfgLvL8yzzp5GhefSomqFJlCVCDFCOt6iaUzVL3lO1sA3jB1+Sc9c2eueP
Y3xGy9HzIDgO/cnn7i3AqfJxfV4lTQIZ52c4Ttir86lDLiV9as3tF1em3wWasB0JCHEA6UdHpDZe
eyM7AKenp8JfPuvOoCqH382PqLiKtDVpe+tYy+vq1ZOxqfWELBBD+VJs9OwlJ7EW/ltURAWgpLto
/oaRckyORZcGuJrqYJi4xDaNKsWZ5hdg63ESL3NX9ydzmJZzzM28afFZHXwQM4D2ubvvGg/QyM3b
LVRwcvYyl7RaxJh3Xk7Fug20vBCPuQc3ZP9g2dqWnoW6zx/lNqWz7EVLgSSJ8zQs80LtKi5AYhbN
NMTDj4UefOUaGw54ryTIttRGtzU61z/3ZcsFiMf1SUbuclmXoXlVEftpARr5LhxxXBZxqpZBmsR5
VNUFpHor+/ZTD6rAsqb8M5Hp+nQL9T80reheI882zm0jvQvG5uYPALE8a9HEZ8MoCSsgWRxNcirv
UXGJKOQog1mACoPYiQme79PiUC8IBW+BObdzUPMBtbJwyUt/Z5pC9XATqn8YnFLceRpqImanf6lF
7T1EqErD3ADvMuN1pmRryasnjElfHjHPly7nJtyRA10d3LpyQm0vNIfOS/9NA0u0yRFOb9jrOJkL
8+zMbF3XBSj7KZ4S2N+1iBuDGB2C+cUInHibFmF5qjGMSIUNCBCe98AhxsmdCFRKIn4CaimHTTqB
Xu4yukJPzkxq7aZdFu9UZT3B44xjnwsnzXzgU+0/t1VGF0NaF3OQuF23wFaKCseMwRlAjE64IEk7
FO7SExE382nTqm3fopbpEljD89tglCPOPdA5eZ5bYZ9i4BJzaw2N+2rHpvybeIt/6FvGsXFJbPla
K6d7nGxbvJZ6MK9t6bantV/f0sYrrjPb1aOVqvZURE71JIqlSDYkNFhHx22GFqjcJMB6ggALrHJk
n5fzcgW+z0PFTkg6LlB9dcydklPeGWMDjDpuRzsQfdxuSbWQw7Yitvb3YpXJEPo4IF+Tps/+Wlnk
w5sI7gLPg03oe8lr0/ljyiuvK4zfdaXTF7NelL1B+WYSplQ19PI4Rnfuuy7bc6AxruWK6IabAmRC
1usau65fXVCEFbGmA4qcLUP1IBIWhZdi4vRzllseN+0z3j2NTW6KSMZojV82ugnmptSJT15ZRluW
ccc6mCXwgqwL3W/mpILWsOdRUakx1sayNewh/pE9gaOZ6SLFqpPsZBJd8W11U3OiwpnzQVkzTIW1
Xmofni/Ox5JyPhG9mev6nczgN0rBb2eKc2zS+kKh03xnzTLbubWYaui/24JsV39sbzoSOxttGj+9
Vu7woXnJAQpnbW51RS1dpZUHuGNn7DR1XRRblFXlvUIVFYcIzTj1GLQPRiQIpzIJOoY7oi0lNqNq
b8QFAU7OUlT8TA7tsMRC2pvRcX+D0Old25T7ThH2mQxldyUWo6XlKpNQVNgQkF07G4xhvP+t8gme
agsi+IjYsGbvt+/GCBkQTO6LxujfUmHER3oi4y7I+6Y9DCZ1eEmE2IE9V2yWZo4f+H2jFUJzd87m
dEZfOlXjbsVss8uSBYB45SGJpK+DFaZCnH25Fi8kSROD4RSTZ/CH5XW1jfXB83G5QyDFYj1xrsLD
ujDEDE9AXXCgNoTPpuDl88JZ9+mxi0vGc/5Mhh2HNCRx0chtPiBDYReJD6NjWW2gJJHnMeKRHcie
wPQ22U8TVOIOmwQckGsjtJrV52gp4gANpiCq3ZV7YLnq39dSTwfDqnMGB+/WZduJ+t0aFKRpXdnu
e6sEekC3XYprj+XyTEIN3wfzHimpvPolheZjIHAU89vmcO6qlGdIXsBRg63+P9TW/1kwjKwSJY4j
CRKzSA9H5/3vytoK05Y9ttV/SeZXr13m7VQ4Tkp8TIlwx2ZE4My6LZy9Gx2Xyeu/IORdyN6+azHB
+CzAh4nQOd7YubzljizL/ODDOjKNpTMBtmtvDWZQ55Tt/hT9AgGTDVXxX9H4/yP33ktV8J//NOT9
m4nvv7Xt/dv/a/9T3bxx3X/+U/8fevtuPvr/3tu30T95xSDQ/bu97/aX/mXvs8x/uJhTJNnoRJYQ
kI7u9l/2PtP6h4GL+Wa2IhWcpiXEv//b3ufwR1z/WPnp83JxAf4fe58y/oH9HAwSKxjWJSw9/xN7
HxkM/ykxxllvSL6KKQlH5v28/fn/pZkHaYxZ90wVGBGIeqiRT+6MuXH3+QC6FXdoIlbH3StvoPlv
IOZW5fH9ODXa4sRZ8zMbgrtnd/5s5OpsCJtKoL1VD4ElKCCCezdrsw1QeYPxdvKRT99yKMDpnzHU
uGE+2SuXQHtqsgIi4GYS7mTrhrNANpJ3gwjUEndcJO0eOHdmUqJcNFnlxoocgoQQBxGbxkDcR+m8
9UHHbohSPWw8cPdN4aLrSVxVPM5rPB3Gov6o7Y68gJSctaFjBIlhWfL1l8omO2ijRF6ooGuCRiwZ
inAvCaXb7yBMa1QfkA+bhSm5QFmyrX1YiIontIkBTc+FXv5MSemFlVu+xPnss4FMV1OW3UM6ChqB
cPDviJ2uTmVcWkcrQVdJyjnjtF9UZ94R0oskp2TR5OKQ0YH4T9iNsoFkOM/ZgLYic5MEoVY57Jm2
2YdaaxVbPzGd7dg26S8KNJuNXKf1JW8qh9mR+y1DwxxgSJuP4JzF1hvXi03O999+8Fif9cqOCAzt
9JS2FZCCrWdcYMfUdq7MC4lJC0NdxGzEv5+E8eT2IcaJn6Y2aQUuQYEpeq0hcpJ/5rzZf/xMt+fe
7SoEuK1zWms4mGj1v5RYofbjEUVRZu5GWtm4erLmPilbGYqZEWC6QQDOWllhb7QPszVmV+FWn3Su
HUC50TflxPQcl6bqA9I9kFlErn/Q63Ake2XYRGJgY0QwHNRZpkh6y+tt0+uzbo1PlM8C4ZwOKhs1
mbH6Jk+wCFaRsPHGaQ+D77efhszXrY6b/JBMTXSOGwU+mEfJRIbhuJe985XeKlwH3CKGuMBtB3be
BFkGHzTzHFXdXSa8Ao3hXBhsTnFZvAEaAx188CxI47bXQ9oar3NXMiEpVhyC47iiW9zd9gEtj3+P
gJd5oTXWQ2QVTShVTgnIDAmJHLq98WPkZfLxtLtf/ZwrD3i1kqdcT81Zz6J9HYd+i1uJZpBh2Wc9
MBa//XMLjhfQWrJt1ibFkYbEGZYz6WpjS9SEd+hK7d13Vmz9TkWPgtEiXK6LMbLZcqh3tiTkY5M0
SBUq8pMuhpytU0fNWbPxISTCijkgRMoaFP1EKWWdwe3N8L+dNeorjdXOI+V4E3UQifNnypY7v+jD
Ie32lbaqAPGEcVO6joFUKerRKHdQXqzFq12BthZV3L73dZw+YPdqNpiml9OU3Xi4MWm3kzXM+2zF
YLRB2YcvV/XzA+81Nerm8LzGMcAXS0sX+l36bkYd+vm0P/TpcMphtAKDuxXwRFTRtvFG1mmoy9Nw
i9POwAatfJr2SYweIpdxv03GtD9Z7pfrNO55HBt5uEFjW3Np5yt3Qs/r5Hr+ziW/ET11i1TUgQTR
JuxDP6YcQgmComSao7DVzquTLB9rxypqmd6eJTY6xqMbkkM1bFhFnpyKQtU0csWNjC+hWQt3t3iS
szWd44vuRApYGPmnhhidW/s67bxVHYknM9ECxa6KHqo6uXNNzgWFdNDTjrhLE/9vjboLUlxvR519
qtaxrkh8NwtHx1W6kzp0bnL7uqO6CC/SkI9kv23kjDzFRo1zj82xuqSq7A/JTLDf2BR3aT+KwPe7
5i7xVP5quKOHwN/LNnPUo6MR9XRqfTRTANj13rI647Iyu+0lV02N0tvOwhHNHZ4GCpwBktG+UUdB
vihgi96UVcW62o75Lo+6L6zfaJSKMEuM+8IvPpZlOCbr+pJxRcSte5prCTdOsIVPwcngcnst25Sg
ixT0pZgJiLupPgan+3ZcGyYSd5KvLxHT4WCbd/ns0TqoT0rpDX1GfCCrR7zOTQA/BuCGvSCojRh6
flREOg4fhRb3/fhG3vqzyn26CpdHJDP972pB3ZN7LBERP+Ds5w8xwhZjgte9FdVxLm2Xwf6DaeaY
Gt9jSnmOufYblfQrXUmNTh7dxJL3fgW3Ua90h0m4ZCLezAFbAPTu1p+r/Lg4k/9Sx96fqpgLVkf1
GtUzi1rjj3yzUzESimjO+0U1IwJlFGakLMZhL5O/vGHewVdpZgaqqfWdELIIaYdNiUG0qf3gEyTe
7LRGTZW10b2Rjza4HN85XuwNpJNxXsr+agKTWjeWOD7kfaavZgMkDSmokGssU0JGb+M91ZUXfwkn
M345nuaaalK339ttgUKMlgx9nS0jO/mUeV5XSxrvfWrRmLhY32iC4y1YoANGjcWlGxLeHH9iXMCR
7YZdb6qDQN2H9l1O/rFuxXJoyrx5wS/t3y2urO+7jjDATZJVOF4cp9xnddHwzt3+N9IBf6oWxa32
nWML6Afr6CXOQ5aqd1N0y7FwiNTgPDglOHI+qoHUdeIj9WFJYPWcvB0e27Zew07qIOvF+hsdlYs4
0mxpP6R19ZIYnf6kKd7eEeLxXEUsopHXf0dl3MNn4Uou8gxnJ5KTY+wRU+dWfhvS91R8j2PiX3mx
PiviYaANzbhhhlLy2NBWoTet8p6SYnDvctzWFJuuzoHA3bvISz4K4iyPCNU/SlUc8vlmr2lBrNt2
UQjRMvlCQrQ89pmfH4aFVaNUc/VWFNVN70e9h+qT5iqmkd62XK/RcSWV6jInIICi5jar3VbsNM2O
G96gOKzLfr3EVYFAbMUkMjj1feqjMOuzGMfeMIDk2j4qwlSrTapgvPqiyt/QKuL483mHyEx0ly+E
GdVH6et2ZxPxc4p6p84he8no6hIEUSiB48PgA4eYlveY9W6yu2V+A/t2KOl9fz2aean3gzEVvwpM
kyBfXFzjBKOixzYKOmQgYN45qYonprv22sXs6A0zZTDZ6iqwULErJa8oUQPXVM9NVXw2yfjMCr7R
0t31/fiQowaA9I4eYiPSRx6iwutgJ4FhFDJM5PKyrpl6G2ZFpp1e9j4Gid+IRRyyb4byRGTb+FB1
3r2zVMgHMuVl4FD9d7pG092K/QDOQFIno2oPrimJH/p2zN7gk9SrVVTGPXJUvSEkZmZolv2GhJXq
BaJNXej46AOtZLOpRhfz0Li0KQcj3hXlj0yWaFIA5OY/WeTdRIFiZ7G6b/oED08aFb9jfAW9eSuM
9WvkYdNd65sBAmDcJdPW1M6h8nhJ8Y48ufN6tInXqfANwRfCoEs77Bwq4Er7ZKbeu57nt0nV+1bJ
u8lVzHVzvJfOSOSPRAQO3UxOJV6KJalA3iLanhyFURSx1tigRB9WRraiOyntn4xF3qDfKJhGPe7X
dXjyaie82ZZQwYdN+VsOLr3A8pyVSw7KkrSfhfCoBkKamdc8ea96BQ7/6y3mLkodmEU+reXk3Vl1
Om3XTlzLcd6TgXsiOD9Mqjhcy+o5FZrrwnCQkxibKjIBK+PiZ5xyUHV0fic4AnWps0GGK5jRGRK1
ukMaU3PC20GqCZEb05x5CYCM3SLpriJGaJtI596N5YfouH/nmz8ACzZPi7OOb0nnhyq230rdQvMg
IdiQYsZdqqtTRmgILkiQT7U83JxQes6PLpVYJZwQI3wXB1m65Fe396zDWGvjoS51eijdOnuY12Q3
xNOdmNTFin3jA9NF9dlTKxXPM4EL02zuo4I4Ako5pn1uUH1RFBPGyaXNcXOkfpjK4cdKRBOWlNBs
Ovi8wGgH8mAjd7pfMn8J/bQhmHpV1n1BvajlDY9zjm64qlMDnjBHxDHkyU+qtUvLAbRBuXZ3czly
frl8dMbxTZYpBgejJsQQC2aZ7I0y2eYV31ShaW3NsO25tGHcFW7zxymNOgQd6u/KlZvUkoTsYuCi
Nls5P4lRMW+Nlb+VtQI1slwqtKj6xhjcqLMy8WrqsvqJhs4N1mUxr74Vv3Zme9YRpbAkNHyn6dKf
aBW2QoP0or02sqvZp/GXn3o1tsqpSykPsNtoG5H3HBJpW3zhme7Oamz1bvRQoFh6Chk9ze2I6/N+
7tzd5BakWHHtFWiX7EOnqqvjrtPzsrSP9KHl4G7NY6WS5yRO3tEgXp22x0ka62+VZM0mRriCp+Ig
0urE9QYsJwd9armBrx7o7ZHjSJ/B2kq03b0TyALLyJzml4hgtIPflOveHg2Ov9SzgLVnIrjsyvkq
G6v/aPFWWD3xyBYU5ei7LO99WDWEIdfqV1H0pMUyGNuTdcgVuqOh9Q/Et5r7XPGhxumE5MurzihQ
XsemEacZlaqZ62/HjspQYnreO2P9NVYG4V3qx1PZVz+RN1vPlvuiKSDYYYLiIq85iiLywAhy4GLT
BborJ3OwaeQPgnMyggTYmHjDDPE1Fvh8BbLzyXYO2qxvrNWDKp38q59HgnpNmEbPvonUBJ8/lIkO
/ddjdtCTsl7I1sfyoFpv51j9ue16Xi6XCOCmpjvFsczfg26PltsUZ1PK9A475xz6LnnVaTl458ls
n/2MjUZFnY+Kpv5E4+0fvNFzDplf0uaHppibxOBs9dcHSxSvyihdHIvI4Rd3DPh50EQ1vxBc6S0p
BO0BYKOik4N97kxpIlsVM34ZjCt9fQYfT2xFbYpJWRYMy4X9Sk0AJjE4NcYvUxz7Lu/e7NwtL8Kl
ZqPtRhdTQtE/9lgf68CmjREfSII1Recsp7mhOvT2JqFtdUwLsaGrYEoYOXpVjpeKa/7Hp+TzsPQS
3FHq5VIo57Vxy/pgkaH9HVE2+ZIJ5yaR1OVPW1jOabSXcodtKcOaGhVbCniTwI+GIsAPFXHmWBnS
wjJ7b/LU/6itYvgiZXTcaK1+UnOQR1IWcHSjr9+JlPVQYtDaJYUnNmMiqwOx/cOe9EMaeyea1CSW
tF2UQ1qtBXg+Thyxb4Qzb9VSI4GIclE/8WhGwgRoaIoj2F+5YBvZDkMjNrAd7rM9pHjrHDt5nNLK
euqhZVvEaXNx6MeZVWqYS54MGjplq+EBjX9N+biAcSPgDWla755nkSxbVJ+E9HjDsF3S2QByhR2h
jG4NRHKTg6ztsstdhIOeFvJl9Ax9jXITY4Nws2tqagQMRr/1orQ7pWjAE75kMb43I4+hx/NyROYh
j4tUzzpv9rXj/VV95e2I5CDmYJ44WcvZns5DCffdutzX4zTbYe+mKb/BpWdrJtX523ZxmDPBkFpu
yOTgtkb6NCTruyWLazwNDbmftYcCIuPFjCHZJiy4f5oIPTZaCW5/wp+IQcjKqGS7n7v8GfPId52R
x+oXTfycd1YexAtxcYQ5RB+GMOnPFhHoATYucVvp+dbpNw6LssJovyLZCWaiqe8WG6E1VsQPNEEg
6dodISQaffWF229iJax2U1Wp+RGRjXyInX7kgKr5tdn6wy5QV8KBfUcK45nJb+fMuJkQGrzqrx6o
H8f4B56Aix9FBpDRWATNaFKo4ywnUdKSKjuS79GWU7GWNPF6AgZ3D6ObyjcqVCzq0GbDy7Eu2+gp
pjz2N5OHJCJKcVQaHSz3vABc9KP0Dk415G8WrsdDqdFJo9Bezy3v9hmxqb7PYnt+0mlivXk5UcZN
jfu7qyPOZaSxt2MaS0yPoCvEzY6erI7MyyTXkZdwXe6UmylWujJ5rKqmOMmV+Gc7FpisfZMrUfkE
HVZT/wM+EwWrMa8nhHfmIRpEG6Rigja2xF42pnGPKefOYwptSm9nWRnSv3mOXuqy+lsxpQVoi0q9
TacMmxQEwr69sdoDFA7G62FiVOvEsUXVsfknLr1xEHZtTQGZPHdRHS6+wR4JZ4JGQO+zUumJfDNv
upC7soPzjVBSJFv8N5tGuozbWW5vG9/SfArq+Tk3ovjSzZG5G0SEgguj5K5mDaEnvAtR4a8HREXt
uZiWm29WPTjSuMsSN3+pVce6VEN2own1jo7KmTtn17qST2idTTvi9pw7iaxomUkj0cs9CmN9E6aa
e7PuiyClwHKT2fBhYu3JX8LToiKXB1yMX9J06dMCk0vQ2tFJvSlk82HkljjU6P84igqEZYkBLNFF
nbNPR3o68wwznWUnn7Optjg1BPKTaD3FKCdGZWBDntPVeLTn6ogxcN1V2extysbHSGwgTu2M5tHX
PYB0f9845VWu9f3kMwjjHcfC2DMRgbT4jTA5tuohdIrhF680q2OiHosRf2Xky3f2shO8X9i5Kpia
Re6kUaG+BsMIOl88lwUJK6RgxH8ihyfh5c6uTGyfnpzW3Ewc4W+G9E/9aOOfxVld2tnfJGHyA24v
fxUJzmyblOTAWdG4NNb8bZRptIum7KmM4jHE3zy9Oa2Z3fVmIykDz0mSQA4dYAn4qIFTptp+Eh4R
ZsWJGIWzFPwm/dz/25jVzU60JRrPRFiPYgoN15lwnJa1vh7vnN5w4ADd4mRRwrp66uIlpGT46YB9
fMDfsBqQ9/HyjkMcH5gs/xptt6uIId3r2s0vORV9iZi8/QQSfdBp2ZznuhThWCdodpYBGUIxHawh
4VBBXXbOfPfDdabojwnAOUXrqwGs/RI7ObomnVvGeSq6b1ZzbCYpOEGXudwlizZ2jSIJg/m3RFWr
7Yc2osWNeVondWAJSlMv3SCzFtw2rX+zBotqg8lf30sEST5MnWF1136RaCjGdkEg7GYuQFyGcCdc
6jEpvvFVZaT0Fynm5qEaLCoSCC1y+OKre8OixxgnCSESeyTngq1gilS0XZu8/uP0vn2Hd19kp8hL
0yGMPO19GKPV1XhEjOr37JPJETRmq797/CMns4sn7O9GQvrCYLLTZ2X/a1Gk/drr/NnHKSor6b9J
txpoROWIO3nCelLUODAnJRfODLA2gsEuktXkuXQb8nFmS+4zkUk+rL1/F8dd8TyVWUJXDk6djfAV
JeFJJAPMxgMwsQ1xU1KKvBuqxX0gk0OE5JclZ1n3Kbdh6hzJpgnwHJE8IkjKH1ZxVq79WeODBFFZ
Tys5mpvacveL+6e3+SzNBnZfufwMuBLfBiDle7ezKU1ACsvjL91d3WP5dZay2fuLCeOzCn9L2AWg
Gm7f7VLHyR6b1ueErbI3xvS41kUVxssUP/kC8glya6ME55Ao1+w1imgNier+f1F3XjuSm2m2fSI2
6M0tXQTDZLj0N0Raeu/59GeFZs4ZSQfTjb6bAYSCpEJVZjLIn5/Ze23DD1mQyVRgHK9Tulm1Dnl6
uWszNd+NGZ2eFLFTbtLRtSQFWEuYp5tZZsWRF0y40z6Eq5g2VwkFJoZ1wgpE62sc8Wx1kB4fEhSl
2EFXjQDWNa0wn/LIyVOPtnEsw+GC0+9caCnnhnIvVjL9AT8QuKVq4imeqnyilpMJYV5jtvHpE/3N
EzcpUWUSam9FfIMg4hlm9DiYa9CW1qWMJ+WXoVfDR6aBBhQbnqC4zHJvEApui1BrH81lNgJFFL+j
6Z7aOpqMuycl3VZqwk8VirI9GwRgz9qPeg8tbwQsVC3bHVVPdGagIgNohItUBQjB7wm26ztT99ID
HLpwb2cDNuWwRCEgoD8YcC5LmaRth7YCdtThWIZ1DSSiurZCj88+ZE1k0TRz3uOOG4vRq+dY9YrV
SDFur0lhN5Wpn/vibm0LscShponemIITU4UI2Ueior9aAoqmBULx75DlmJW6QgAltIS8UHifLwjL
kvKaNUP+ysatdFcKWlrk8tjNye9atw67ui8Jj5mHCAHTZZ6+M5oHj1CV3yZ3N+91W04Fe230IJcT
FidZWeGrqOij+7WxNrT+j5bE9F9tqX2qxPzm/QfbCO0pCncP21R5TBVt2TN9h5kldu1N1TP5eP8E
MYLFGOwUFeNtfhVFMeFuW1V7EhhLTnlIXIkApk+AYwsYaT2RGkQUUtcBIhh1AE7RGHR6mtgVSsVR
NZ70udyhv7NzIdtGGINg35TtoSnaZxAHA7KXUKFaThtfsUI2so1wNlQoCDwLaoF6shjpspOtVqDA
ilRlASdjTu8U5Jc+GfOHpCnW5zvslQF5GrrqpFXXssAUP2eZep+cp7gV4vjAkjG+NkvaOhLLqYso
K8Oh6ysDLaCFz6Ky/BKlOAQmEWV7udb5Y0eh6BZNiC2tsITA7K301ptp53PbIfpVUtQW8AUXvzCK
2uXYUzAA6BkAlqZ3KWy/eFnKGxynvN+x66i2eU/DQVmz6ZvkppiCvldQBgp6mx3qeGzsCTbA0cq7
52i9D9/k2u305gd3WSBhmfWXIqmfgGgde7FTEMdSv+CmlmsBA0NrK5r8McC69drZdIs0kh7kSKy+
Sg3qxEDSmhMNORJQ8AlPfS1WAfci/ls90fbhwvu+FltbLSIsnGirow5IXHZfYXVdLrv4lTu6y1Ld
WzlCSUR3DjOal74peVhFdJGq0h+rGYVbozfTtq4WXLR9+UhXSIjPJD8KPTi8WqvOpdTBmEvYDkR3
IpFBM2UTyxdEMYJrFXOQrSgho91i8OiQypg3TEiLJMxfSOBRd5VlH170Cisp5HBx0zLyzXThG813
wY+GobEasDalaWMd5bLFjmmSVMJ2uJmPasMGV1+m534YfvqJBKIKWL7T5bQEVfVqRjPwCoFBrJwr
3TleZzjk8c4KJ6/vQg8lISwkJsZO1ciPTQwbpU/3TaNjxJZIJ7lEa6o/8M6vvFVuFYcoaJc06kPT
SQn5vhynYduldl9EgWySjG7o3GUYxjjjBYbcgtIF/ZjTmw0Xa9SzHR7WQzI2D1GjAz8h2Y19KKJE
u24YemAoZgVsqE8ju5Itvqr0FDal4BotITmIyVuGohghdogpH1eL9ojU4beCjUXEAxpwhU7mpOJb
MFEJjqLikLRi4fNl86eyo9lOXahu8AIP30va002DCL9m1lpTs47a4qUVOIEBTpSnlZWxwmhCAZas
xrvGPHAvdSPz6l73uxI5ILcMc23FiROKDxMG382sYtgI41xvVdxK8FBI+zTjIX1oEqmnQOrI1BBE
FJZLiTGhYfTbS5je6kI6N3hW98PC6yrW5twlcptErKoTTdco1f5TkzJ1a6X623Q/6bIwv1sqB/YV
OutGwpeKQK3y1jMkOdqHKCultRQ2Zcx8MjPfkAKvfFcxL9Z09PosHLwm4ZDNFkE5TmvO8R9vo7j9
7mSCAyCY9XMDzy2/GuDysnF/h0PE8vKo4KbmYtAL6zUKv1eJDyhBM2ul+VEzSfSspde8ZpxsNjdB
Y4iSLNyfAkhgjeFvr8O8mVJ/khmuNvLmbmTUR+mhn028TiPgL9maXnhcd5PY31ZzaFDIykHW6czT
Rg/gkFuMYMt4jsom82q534Djuj/+7IJznDY9kJCswEdQ8BrDqkQgJCy6ppCD2iqdRJA+DfKeZJ6U
1GQ3GIE2QcKGDV7zUNVyLPKdx30DxJT0SihUaJ4DugHGC8IuxnLP+pnExIH9YJhvJOrMYK1U6YRx
vOeeKarkqTLmzB6EPvEITBcRamfnkWZ5k2X5/BD3oSdP9bBNNZZDTJW4hqL4tE7CJq7m8hwJCWil
weS4Us34JA/4bGsLkzqqm8WV+0Hc6iGjqIyp4lGa5Hec30hCKikLeDbU7JCgoTwryBicPknDoG8G
Cv+KlxmYuk8QxsKGo/GEBhDwNjtRXtvqU48oHsl5nL/ytkAjgJjPoZGxNnGbvQGZL3go4xxvU726
Rif+mCWsqwSrjJPM3UDzmCyuKg0RE2tDf1mLgQc4Z63HKJ2Wa6NXaJDB66SC8qbQoVRVubHkFocB
xx0wMEG569cbg7X6IiOTTWdPq6RtaDSuimzXkczkm7YFn3K1MRQExVHS7aTaaDwzm1cX6tS40nYi
PNYV+EcKY7FXa5ECgjFYTANugR9ho6u3XMghQLMyaO73czH9wQDlx2qGppiI7fYeJbGKyhEYJyMo
6qGui2/oT7SN3MjlSkk9HnUd5ozIYL+Sr4YkSJeOpo7mxrxmufkqqNnk5DND2XCgwJDY1qTgm+l4
rDOfhHCq6RPeFKmj0e7D1twMaonWRu0S+QHwCt8FA6xaHFwDrVf9q9DVsUEsZvyVIzRGYVlUeNMi
cLyYwf8ME+S+/31iEb7vQKZ5ssRrLVWWwYtzMzpYQn4j177YD6HWYGAzaZWGnNYsTASKmJjxRb6P
6PCrFCpDqp/1OTkZSXNdheS5FsbNDKDJbPVzohpXOYF7tjLzc0RcZm4kWbcIe5Qd9aPuSSleEmJl
1n2pNiiccOoiZdBi8deQSDK1ietpX6SKYHNRihUQXyT7PRFXPaSbMY6j1GcPPeCIMxl6r43yILLn
Y0aNvbmLYOd3flEPDGRw5x0tkQ9xSrW18qhA0cnHmsgM2miqmJgL2Yo35sgT6a4yLKJHq11Kt4q7
OGjHSHyakznFMJHDJXb54jzOGtbIq5ZnPOnQXnwNbsElM4toRyGJ6MxS7jMskXNplKToJzZChHoh
tmzQQlWfywE9ae6ODVZg4z7XlJAYONVCQSSo44PWGcBpROlkVMAmEOHUNihYt7LCG4DL+xGrkLym
ynBP4qg9xugcPSMhcXHu0hdUcQBv9P4F4didYzSsQdUW0QXXMqcSS4fUKCFj9z8iBKh1wsmlCubi
wYNixr8qiq3jkPVMPRWIUq/FDa62R8hlZ5FjaO6nS8oN58Rhu6tzeDuzfDIyaHrMP/3OkKrgnhTm
KJMILkNhOWANRNF2VWI9LfPcAuQSHv7ww3EpY3dgkcf+vL0iMGObuXoz0/Y7y8hXo/VkZpGz6vfN
8LgqbiUpV0lYPMaiBlKb/BGLU70BT3arhBArJslJniFoGJCUhhEXHXvLO5yBWQGO5KHu+niDm3YQ
MErP8Z2+9QnCLnVrYwHSpeH/UmIma2lPlKNBvVo2K8T2DvXhZCzVlXpS3xuDOPD2KYUDQaraJpf/
eKTGyK9VcDYAnyDqWfMNET57LbEBwgnWxQjFBkr4iKQPvzzVGbyJZlQtHqkJwRPWdsdQEjB3qyLj
AJt31CXNvq4rzCZZ1R+4IgY80Lx4iwZ4OMZam4cyoeJr6um1Jh96m6pi7QhhV7nwzRAIru26YVln
PiRd8zOyS8DiHGGWnpPkLIydbGucz0AxUYpb4VdRDtR0ceSWqLa2wmhNfjHeK1eCjm3mM+HBEqd3
9q7dFjUnr09DUFxBGS23LMVoO606o/l1is4YfJGykPyODpp1Swjd4gEZHRYKuZ4fO6qWHV/rKVES
zV3jRThliwkqhCFSeF4FtfU0nNVuK7eirxtj9kilP4NJQdMnM9U5t6AHLk2V57zYKYXoPtRPgA/T
XgNLdCSEM1odfcgTj0R5LVD1mtLIGvJNKuHK1qAbXRSMIHvaoemIac9U7Bl5i87q3OhdU29a0peW
BYhT1n9PhVbTPqeh+aiN8pkykiDssh8z+E4JYEV4yKxGXpe4BT2coWvLXSzWhHiyE2ZbwQoUyXs2
u2NLCuSitOVvVctx816H5iI4OXLgX3lsNA41lFx2bC0oWmtNRcMbx7O07wjZpj6qu2Pbx2Pi98td
9JFzk5owBZXoDKpuvdRyyVTGVHWKsWqOrNiBqgLto7R0dLQ4NClkkhVvzP2IRrXaNl6t1IbP89y6
g7V+1RCRNtqK96ItDCQbakLVpsYpFB8dTs5qnuUy92ODfiUZVusy4FtxkbyKe7VlPeaBGxuVIFMn
CaqQiRxEYLznWtmMpU1+rCsrP8UT5dAyZodJtWpAuvLgp/nwUTXq6Y6HsVOVJXFhys2uyIo/bH48
r5VMrRcxNYtV/mbg3m99tUpHqQcpJ1SVHZrSWUnnZTtWFQYj41SajN6N8TWmpg2twVPACHT9uBf5
dJK0+ais6CVt2WDHcecyCDiEuhUQY+2JMmM9akMPPi+IWmkUMizTSYUhHXzHromG0TFmLaHJWYT9
2kUNNLdY3VAFmZ6eT8o+SjW+Jtrd+85ofJe7xa9xtK6E3Rm+BLUfySAlkMUKcDdCab42MftPECGh
9NEZ6YCsoQ7H5zUVjOMEDfCjz1L6I2BKutsqYe61CvajnuIW3HHShgcpr/tXCrCLYjYDE+AZ1jrB
GeMmo3Ox06JKebMN6Y8OX9tjwH2tFHWmBV5OsSz+wFpiES0EUNAPYlr53KQPTT3CeG4R8akHoQJD
W2qfJrsuagrQmkzaFGBVZij4cyrUT7rMahgq8PoAIKFz5CZrEeniEk0LiHrjzEsbeT3o0sGcc5O8
YYPFgIKr32nXUvlohbZ4m3squzhKVICo8qjS5OWBMpWaJ8slyO9SOg1TO0yuxQDyoGNLZoMUm9Fb
vN7v0rzSn7NJW+1sLvMgzmCw1olCPcw70Zj6UxGL8lOR5RT2cYLWpxnivRFbKssFKfQVQZDfmLJe
IdA0OyPn8aBBEL6LQRPQPCeV9VTU3CZZRUYxvMx0O2ul5YSFsr7GiczYg5XxDwKK6giQL31MUMuy
lhCEoJQbrkctfYya/FVbVL9mUqYnOSzfhnxQj7Qry4soy+EW8XR7WdD+bDpELJ/EGAvBUDfNSRRr
9YyuXt7L8NUPHRf3xKnM7qLNcwbYfJJYw6fASHHvw6VEC4www8J3x2fAkE9Z2uFQymv8gB218KKi
dRc9Sr22lSxwJ5b4ks7GZxqP/X6cGDfrIKmCmQv+kGqL5Wqzein6CBJK1uTKewRB1DUwZ914Xh22
pCWdpS4G6KIxtE6/pTYFaw8oAQMsSF5tTJct8IV29DR1/plKBGBJvpQMmRYfTE3rasPyLRhj72Gj
rS7WUCPmx17IGwt6njEujBZFU/LD6o6SJkRSv6WYreiENd3JxapzIUK8oNTU3omHzoDbY2LtenP4
NjjgoBmjP6aV5vFixs+Q6k6P3SSGLD+QWSt4kpJ+VhG+n3ZSzZ0edz/Ya8N+ywCq8DFDGTc6MNmT
dBh8VcrVSZL6PR1ZMZKBwWMD2Nyti+WpEpQ7wiLRHEvTAlkwqwfmQeqeGRvH8f3ZJ0XgzYjRY7I8
trBAyeXNkDJeBV2uL4Tr6e8xYIZDcd9ymDMk0iLXVXuNsAusIx9qmaE8gffP+Z2MPxX2XvD8xTOT
U2bAIMVkX8FKhx5wQTii3F3rpSKs/tSJ6O2LOMenj+sZOypmUg+xWLEFMKKxTwekOBmr8Ubvwca4
1wNJGfZ9IyOzqkN12OqiFu6lrFE3Ri9kAUkmI9MPCX9UQartIA2jj31vr2GweZBBJTCfIOw7m4xN
V5qGU4uMdbQsI8I6jTG5rrhPZVJxNzwRKxuoNXyEjhJ+kQHc70xc/VvKhXy7AuF1JgPN9R0Q+IEE
ECGkzKjXYKhO3Scthwa5lKe1d7NkJL1AfYvg3FiIeSemjJzbYvTOzITCSG/FGy5JiGhCZDmdrnfX
vLN2IH4rPJkzzsP4K8Gt7rCMTA8sQy1HyibFSxFL1HjD6HcUo9W3JrlsXo0qwhlnXOX59Fwn9MED
QF68kUPQada87e/84XnVJL/qlkddMpfnORZOCLCZRxsWgZlyaQNvexutldcWtYGTiHftcGMF2NAe
yly9ERPbIWfqSpc3YOeM2H8YrWtPZIhHG3ycojc21RUiLQKLLus2BS5+T4rFdKsIOtZdEyWUm+F7
eQJicUFtoDkpE0REs/cN7MI0VkwXy44U+A4LqicyUR+bP26OstSuCqINO+mWFSIwlZosM4GyUiaN
dm+agrMuHZiOFhgTsfJa0uquNSiGLUliHyDhTLbU2hw7+mo+48HCclk3jPMqodnCSTAdS89AFYQJ
DhIA91utTbUD2XWlZ0a4CxDc9kCSDUA9X8hnjG2SqW9RAadtrLKjKCTiwzAIkhM3ash1kReYK6Xu
45iU8ONS0aAKoS3vIYFrKHBnBXhZtGKoGkZ6XL0T7TiV6vMkN8qpMxHaK9HC6l7o5+EZ1TiQvLEG
x6FILQs14WsdQW4A1SBtLIY42DXUOktKjLV1r7WiYt5YqzId9C5dHv6wrv1bFr9/GtD3P9CeZxHD
9N/b8zbJZ/uR9x/tX7L3+CP/Yc4TtH8oioHtzVCxwCkSHs3/6867/xajeGgemq4Ysogo+P/Z8xTs
eZpmKgQuKay8DJMMnQ4jJ+l7998iSkUXRTI0yBRSpX/HnieJf0Qq/VdsDPk8GAP5G/kOUeXIsC7+
as8LmXIgqK5+JdSmAVTyx+KKbp5VOSojRuyu7n1nu2KH6e4gbRk2Vptpk22NvbVffrTD+N0H9bl7
KB/zQDgRaP/NenWbP5K4YXwxZ8dT+gGUwwHo7zSetWX4GURb1bP2azBCu6eEsvE273K3uTQ7/SM+
w9HdVkftIH9YtM058Cdbfm4f+0O3E3xcN6fezf3SReMZZM/ypT5MXnhJA8Xn7HBkLz8vXnNhQwHi
Ghu5l2zVyGGvc4Jj+oRjgt/pLuvB3MyH4Zln+yqclC95pzqxP236g77JHjSfDAW332aeuDP82NF/
03O147t8gHKzDZ+Lq8Co/Mv8ZRkfmcAdHVTl6NMR8N05ka65a3Yc7Bza7cnyta34FM2nZldb58/h
mOyY8Oyih/i87KzT8swlPPAz/Mpe6SOSt5Od7oieti9Phm3YtZ/feJUEJDk4UNmcx8IBienVB3Gn
HPAYOqIfP5iP4Q6cgVc5YGJsMpN/ytBvmXC9attqJ/mWL3j9djiGlzvuUdiH78Y226i3NXfnS5yj
4bNDP7EFxJW9g9WRdhk3zgDdNLejz1zaK1g19lowODB3/XnPuXg/TiYHz99bf2N8pFA0IZZ8XQ/A
ES/1vtlkhZ0GzVZzscrwczHV57KkQRzQlW0BXe7lXfnYvYP8P5pnvsILntDQRgEfsBg1uezZJtno
rnFVtnBU0m9eccJLth9P08b8XegW7fHFurKef1H2/a09oWiQ4s0KJFvcWnyjmi1sxYfElzxKmQ2c
aH/4MHfLri8dQhS8Yi+dhBv35+gkcXlKii09jF0d+fMu/is78vV9Xtiiz24DQrhbv0FGtZvLeE6w
e7D3e+Ci3dOa3XmLJrwVXelxDv0Yw3Xhi4lTH0Z/cgYAVZ+gqN1mE7t96kTHc+HYqlNdU59VqG9s
82+/f0RQqT+zAI7S42Rymd4rDxcfYFuHEawne2QKMBfZNO/Fkemh358wBlIxIb3ieeM2Ep05mNHZ
IO9HsJDBu3boxtrBl/TXweA11/8KQBQX6zeHNcpLDAumsp2VY2+fvzofw+PslVtGyS4rvl50lKfx
sty0pyIlKMGuiz3/D/sK0UUQpLqvwQV28pR7puRsW1ZdjC6YK3Mr5tR5bjkOjBtQm0NqtydrR+xC
v2zFr1ntnIRbl2Qb/Do2GKfd+oJKCnZH5DWuRPrkLvyqHoczuwGYi/rIT7FrghLdw0e+S07kbv8m
sr5djFv4YHAssQzdlQd10/uK+KM9NZ7cud1puNVsAYEd+N1pPC42+QrrUXtWfRI0ndzV6Ss4jfxK
8kuWYhQBuVrbCQgMlVQ9dhdxEMGW7/mBj/Dc1dpwx43y2O54gm39SZRZPeAGvYyja/SjzYzGRJh+
rM7qt4kx0KMdpzXaAceJ54CY3fwjuQmBzjTfR4zWbOZfwYXb03gvd8c+8kA7uwgez3SAbw+RR698
cH3F1+7uaH6hCmFX/1O3LwLDFzfb1Mw7WJyuW1X3iI8grKn8nAQbg4WBXwwoe7ufWeq8sbi0C2+6
ErPLHNrV470ibYH7s8bnhui5fJAwpJelIBGmekfBL5UUt1CFv8Ik9xVfuQ0rMLgzAtV+3Mle9kyJ
L72pe0JvyqemCNDCvCSrBnzENrf15LA5njbisTV1593QNwAauucs9nX9uc8oZF7o7KotU0Cxd8QE
2o8LBmJ9HejE1g35I1mwWB9c6+VGdI65nW7TzXjmnmLk7MwP/ZV8Z1RHxMi0u/6SuTcjkDRnoEMg
f8Bfpu/YPNxxw5B8X7oX8SKyZ/FFGXWJz76V3bGDVsctnwiKu3bbbwv0L/I8l9V2fRTUD4MabHCG
1+Y0MPfq0PRNRym6lr5yYlqKR618N4anoZgAJaPK0Vl9j5gwvlJnIbDCBvEUJC5UFDe5Tt7i6eHi
GMcUzbYdE6hzfc2d+IJLHOWlz8MhofTdtd5QA9I66p/w4e3ETb0RAXgccGywL3BK/UVJQNFvGn30
0HJVCw27bR5Z+lKYMhK00YQLz6gHizeqUSY6cnFMXsXyVTq1/TvwDqMn1v3Q/Sq4AZr6S2ufrJOW
7QfYSgdV3LiNN9g8VESuzs7T6HnTV9F5eiraPIk2NhH1JVq/x6NEUE9dyy71PBapI0ZMznbIg4hx
OFcx/EWXwe9ZbTP60mnixDMvLPRQX8QbrWb5rCaqr2fFC9j06VgObnaDl4tFm1VMiZLGTndDgLPa
aT7Nq/mA5zZx+2ODX6u05U9+6Y8wsg7hCTuU23xONm2ovfCh1g6O3oOZ2R1pqts60Hm5qO9xMHzi
x0Pf/Kmcp62611CsjPas22y0DgCzGyhgZ2kLls6VfX5WrMUSGvQN/8JuBJRbZofxfVuIyHHLvYop
GLWoMW0hthjZpsFgmezC1R2qba+9TFgcvocgbF3ARobglcUulF3y3Stjs4t33GTczSPTE5uOeNgm
7oeJydWWKh8e3KTjTzsDMcup4Xv3W2wd8T+jff+tevvxXyM1/hfBMkzoFv99Ne63H+XXX0EZ9z/w
H7W49Q9IZZZqEQoJC1K0/lKKS4phypZBPKdh6pLyX6W4Jv1DxISjwbSTNEnRDerj/yzFVekfEC0M
ncGzIikqGbH/Tin+16hOTTVU1aQHAL2hivyX+TdMRtZo6Odr3oh63MzZlknX+qxibtyVbdFBGxpg
B//p2hBftURV+efg5//vK2qqIhOJLMsGYZqW9bcITQjSdd9VvKbzsiX4L9YwFa/ThJ+lmrGj+gD1
18s//5J/7zZUA/ODKRFEqlr3fwwu9J9hIEChSGkQCVCYseOTRzwu5B+i5U7ZnMorpUjEGls39JDc
jySPXvG7sBZZIvV3Vtr8cwI+WTmRoswvBBABkPvn395fQ0W56hohrZbIMBysDr3a36JLFYjpYR8p
WBeqZWWNVXb6gqKz00/sqJEvrfcc01KDvOb+8y8s3X/uP3Vh3Dyyyj0kqTJ3GkAW7to/X5dk0I00
bmkoFiaslVOBe9lEubIC3q5izC5JJQ7gzXW55ZVUw6VtkgFEea52zA1aFEIZxAdCrq4oYHrhXzCG
pL9mAHNdAMxYfHMEF8noSZW/9YjqjBZv0llI1GE1y6AcJP3cqh2mgJbZuN02RQI6qUWo7Wp6u+gb
2YgxCpjEURE/IXTvg9YnqErJ5zrGHZoahrWCVf/Lb9OCgvOny0gXjdNKpJfWWZprxBv9LUK5AEpg
wY+nlNNYjSUw/bD7yekeZQlsBbH9riC4eJJqtc9xNBExwCYTzVtu9KfWLPPDkkbam87iA0VXOXYX
AXcAoJk8kxHXtAgt0UtrrwrovNhFDiItbodQ/wNvGxyLdBohtmZLFm+ayMpJGjCFfj0zecvni2ol
0udKjoK6reVwANReI4HMzmsqEygpWJWiXJAIrDKY315JqE8qk9eqnMQV6E74bDDZc4mYyXOsT8mM
jKsE9xFGmUrNzuF2l5b0utHfjFZDZV6Hs/lpCIMI3T5phC4YcqH3x0Uryk0/1sShhz3OL9uSDKo3
Dfi8g6WhanGv150MursMlwAsD3ttserv+4IW1L7DulJo6Q6n+SMixpAEkNLiYdCJ+UgOS6KtIC7W
LPM4cPgbV+JHaNREXGwIOQv50nZLBFAs0wpW811yVFd2JkfSBRnvyeLMr8KcyxGqfsDO5GXcB6xi
q3Ip2YuFzaax5p5CcpXxNRQjQJDNIojiZ6RrIfIqGUa2G2nFQH1SoyYgPIGuO4yIIOkxyeePY9d3
e7ObFMGesjhdTsBpeTNLdzi7ZKidiR3JMr9zpPFUGi0c9EIaZhL1rNX4FJcWlrVRp6h0IzWfz7ra
c06voajtoQ9SdudYaTTm+h1H2phGZE9Oc6qEXmpZ4RG6NJXQUvN/i2hUVOw7pel2SP8dHBj96M1L
NATqSsDWcre30YMQYEeDMMSX1VTM76SaqPSXhBp4JVseWZIkXaAu9e0uxHPFTi9lUvs4qCPtYatU
JGcVMT1aBD/3rEVz2dqN3JcvAkfLiJ8g1m81c5850AQ8zuzTouliZmpCyzRHZN5IrZVoXtmOVQCw
5h442ks7hUVXUQjFbOtClX2shJuwAdLDFtxrlqIV1DQCyPSMs6pVoCQyrywbj+C2Yb+s+n5CYfct
5cwwm4FIQ+RH4xfpL+lRbFPx0ehFptBgrkq+h3UGqjK1NNqhVgSRPnQv2p1+q/TsSYCFFphSgPLG
yHeRpIz8/MtMMAbg8+guZmjojwV4dFYW08aWrGlSR63JwpuLPmQEZOJhKicCBtbIbMljAlD1gnE4
xI2flZNCgZ+2W3b6A25yXhQ+hKsfHWnSo5CquE9IzEObwp9n8t7lMM2glUvEwhrJTmpn4S6cNVy1
VGpPW7v6lqoCBvOmL9OXrBIzN2nNu0QHmjvnDB+3bNPYRaInRgANEFVxgK3Tsu4wmmg3dU21z2Re
ylM7y7Ojkw6AAb40IDj01aGq9Ls/GHXIvsajjP6+0ZXRqdiu9r6ellrrs5Kr/aWRhJ8KHNERGdnq
DVJdz05ZhfEOEw/aD7Mast+qWxNnRS1PZxMjkCDdRMAG3hJ9tZmNSnO7pF2v4p2VQ4yzus+iLnXm
FAv7kTCSwdoDDgU0ON6BtkNP0EIni63HTgrRVSny6gKHDHQaqZNdE6TwitGCm5Udh3LEl2T43UDA
nkkC8Ia1n5jhCezBx2q9fMmitXe5MsrW6EzVwe2rPTcW1EliUBIWQHHFWshix8oyS8YbhDXC3KZx
RKbMMKnJDoTqgrGNGEcIqLkaKKW4bNK4ku96o5EY37wcbrz680/k0MoxlVrSkIs5DDFtrMBH4K61
GJiQTF0LkayHrbAOw4X4jFikoQ11PNyWyXyqL2NvXOb1LJQzSYDiRDyrKVLiR3HXoNro1ncl6lQw
ApWq+whg7q+fqFLBUYDUEy5EPAx1kEzWam15IwthMPIoFC6olNhvuGN5tjP1oTMQh1uTjtZFFtHv
6TESpiwdXMIaux0Mp7ugMoAI94h4Sz5k47L4k9BvZNZojSF9Ffl6rUXrp5Pqq1RZHrL/zyWKTu16
B9QmZ8L31EBru+akKi0m4LzDRqAMEYdqLN0Qrx57ovP8DjIjMtwJJ3XDv2UKOWBGiRk7nCRP4ml+
CicUCg3qE7+srXQ7Lh2eTyJIAl51BoG2SfoT1lIM/z9qNtyDrLL1qf8cUWsDmQF1zusHF0Vrch1V
U2megYdi9+lFYRsv69z5IiMHON1KX2Jr15ZhgXhp1XsC1kcQAPhUnbYC2I6qefiAPubjBxGTo17g
UkSfHzPhS6aW3CMuaAhZRgMOibTRFG51EkU+53McBUmqY1/MlSLXSHWORPpwE/QGQVtx91iJHKpy
CmXUnzJmLmszhFcM8iuIdmLwbG7C2hEtVn2IgpAkdXPPzLcJVx8f19xtqDXwCrVIAR3c//NDNqWw
/E3I7O1BWf4Pd+exJDeybdl/6XHjGtzhDjHoSejUOpPkBJaZZEJr4QC+/i2wrPtW8laT9sx61JMS
VgIRCMD9+Dl7rw3BPRkx9iHcRMmwI6R9ZVwLNZ6E3+prtPbU77NDnwrRaOHGW1w0M8Plflnu05B7
zjLIXGKr4kJ/bVChBXtZxDTzgemJTZpHcjx4FFJPvLPNZTrbtHVLy0dp2o4l3iHkt7fE/uhD6lgM
uMcuyr/7Uc/oKCTFZG4FvEvnJ/a1WQmwkMWBwfaIqRQ+MwjbR3+lxnoWPGZs3NkHvCPrqRnwYCJG
Tkigj6MIbAaa823med02iDL5NLkORHeJg/u8qQIC3tI+UdVZnwCgR686g9CycbqoFXE7rbDbMmna
m6ooOLSzm+Q3vhVMXwdZ1PdqheXOSIPuRv7xlaOZqWLfIHVbrUaXPHqWENvIJpK9+KY5B17A9kE/
G+biI+0c7ykaALK2DPXfubP6ay8QBfHD8cTw9Tj5F6206Jrnun1xG0TGG3daHPjOQ76by/YNT9ZE
ixRcMBnN9amTWTsjcwQnzLtPFZArtL2nAejbt3rlD/skGJyLBkLABj5Dd87EdkUVq5FhQkZM+1LR
QJidaTp3C6QwQ2MyPJIr8djAPk49Sr8F1/e5/RON7NUARzZD4MwHZWkYzxMj4EsAqRdJlI5AhMEr
h4vLH2zjvc32kG79FcM8hHQ1nDQ6Kn+Z9Z61y1yjSrwwK7wZoJlZkJA545mZJpq3K+bZ6F48ZrEu
L4peNACTauIX60Lht10h0Zmpyn0I5JdUqOnMoln0jbMpE40AyHSw4qZ9eyVPe4VabmKnZJYLYmXT
aIcjEYfG5nuJPZdgjhGMdQvQGjW6OKWzQk4V9PGVNFV0S0IgKqXuxlvC8rL+ScfmBHAeeShWVnC2
uyK0dThUtPIieCW5e2dnyZEqDnBwXHVHZcG/8b0xv2wHeAe1XUBuXvncohHD1bIyu/XqcyYhHin+
SvTOW9je6U/K98r7RgzK4XllgM8rDVyuXHCy38URvMslwcFiH0T9cA0JgomKi1NCrmzx/idlHJTt
jZORCmiwp7HWmvliXuHkxC9Yj5RcwDFXdPn4k2KOJYWoh7qBwNfEMX3TVsnnOWrIbXDq5QJoldmV
g36LybGjDhmavQkwsRXQ749Z6PxoVIvZacgWBmShCi8aa0FMFXcBiJtZ3gCWrh5F3JVXBZrfiR0q
8aAWOZTTszVtliEzB9+L0cPUnrslFGM+ZShSd7U1zBeFIpMjXrKPwPiw8U3AsHqcAlDMElWfl0j6
ncROHAHw5cfc7i3q/bgMYLdUl0VcfJ/DivEVUeEXCmgjCzM2nd5pnG+ZQ2M1Ig+FdafrrpGrIQfM
kbAttkt8qZO2yBqoPLBgwgd2U37iJCP6JlvuBr+Xjx6Kv9MEKuGQmyamBMFKfQUzkOj3oV1QuyML
tqFmIOed6/eAyvAHGd+kR4wIF+wwlGdoRK0rRTTGce6U/xSokMNT3+fmwsoxWMdj/uwvWP8zzZgl
hCW1HZHxI+sm8BKA6HlfBQhjjeNytoKgxvChsTEWBIYM5nbUa1Vs75NmWi7D2hUH00eEiAQw3JzE
2YWE1qHZM8+oPknVm6f8bJrt2w6E8t7Bdcs5pkSgWnjg0tYEnqQv6KvWPCKjixvLlriQ/GKG5mQS
lqPVbSjYWx6TJHGIr65ATlBfcKIrnffctQtIyeYefgL6BeIX4hcSeW9z0ucPlvR/oJ+R5/zaYu+z
tZwFSXIM6mHet01/PRMffMFawNnNWMUD9dpyylRPF1xK9tIpuZSDnudNWSgfvHfggRpv8vk4Wlhd
7IDtPeL1PtH7Cg8Ux18Lz8RHCJXOS0H6w1UzrxnLVczAsVwIIzQYCTrCSrrAf5Aj9EmCFHGj1IKp
n8jptcr5ZPECgUlSziWJken3Ms/NC1gvbsEEK+XMN3jn5qW8zdMcHrfBRf2Alx/4EJpkAG2FTVFD
4NVJL8uXVcR/6JQzcBhD54UIPyr2zUigxeL4LhFxk4sQuRgGhuhZP/ITNoTnbJTHqUk1HBE2fkTx
YeflW9hXL/k0+d+bGScZ/2GBu3iI3bOwGfSViuq03MRtq75EQ6XO3bEary2CKF8zC5CpETUEBSKL
m5Ot9auqbZwgrt/SpceD8Zqjlb6loZ+ek7qhrlpZOrcKLwuhERwvjEjsOw6UGm93hnOzHOpzRyjs
X5EVi7OyzQewF7656pN2uiNEu8WcFfC3BcJoxCrOA6YLi96GMt9aEEFvhYGPYFs9EZ+6NJm3ybps
JkqhzJxNR8vrDCVCxx84CcCCMMjyK/ep9hb7e4hrex8M/vzd4Qk/Gu0TEeZhNcYMK/KLIiy7rbaG
+ghEhBIkCElght+tRL+zXY+8HwsYVYNHqXCe0LOTiBlWmqIT7PhLteSEMHqFrX+MVgfGdAib5q6r
8/TZWbgS2SrjcAcTcz6fWo9OaJa172EzBadMCOdLVZkK3qr+Tkpgea6QuG3JlPIeKdsf8MEll026
esZcZ7kzqDleYrAF+7iehpNt2/FbpvzsR10jWQeGSZnV9kcIA935WCzBJbZxaqQ+qx/9scGL6rWY
tnhosK/Z9s6kGcPtOsV0MfTyWM0RIE5T3pFyF+/gy9wNhKa+592Emr+ozFU2mq+Y63OYyUiWbGTS
Vv0W2Gq0j6xILam2VYQ4CRA9M7hkCk9YkGrykmD/mCqz8KumWb/e8Hoz2NEVvF5mhLlVwgtLU/ec
cAODjBxEV83Yu1OH0EemuSAwQufgAHvtZ4zN9zVwm+w0OkFvHZZ2mo61nN0fHrGUWMdMelVH1UPh
ICJ+JxNWYS0dYcyIu6hAEklbBwo+3Csd7o1ujMB7aYtzMbQIALxhQYfcsrCofSSyKX5uaD/9dNjZ
byLAKQLcxwzfAgqvjNy3hjCxfrB4Cr2F4Ag60ndj1tJf8nG90TUiXwGzcFRDjQbjNKc49JwWy/OB
Fh7VcTFDBrnQzRhCr2tR75/ArAX9GflkgbysZUQvDS/GKDei0TLdtULAwOp9TlkC9gupdD76xcoE
5MWUZZm9Nr1hONtlbkK2MA+t/mJijkLXcTbm7gctuKwGKD+P/cz5Ne1ZPDdWjtD14BSU3JvMbWtx
o1ziCVhYxi49pFQt30fhFI9ocTmIBPlwH7BVhxeeMvlzX7T5M6cnFByhXahvS5u5wzHBFLNcY9WR
yTHRpG5pbdT1wFvG8TyV2FSaiWxNku6S5Sqq5qk7wx4gZjoXYXfbyjAszz059M0a6ZYwMi+LyzKv
rZlgkLjBTFrlU3ks/ZiZmTVGdzFwFOQlA01iHq1kIiyirPOPYKDpCvBQu/pJBF6fA+1tWdNJvibf
NpI1rUPpi77Zd4aU9w3iQ6e6FiBjV0x1CwxvoTOZnZzGZYRA/Bb/frkQiXrsioABytI10+24jLze
buSq8R41cy+hqXX86x5lJ7NuenmPhC+g10VSOZNVbFZheIaOE6ZUFCvU8GFLHw9yOMVEH9KshhPV
wN9EX5huU2lNV+BmvGUbCW94YeIB/juLc33vVqiD8lBb6Ct16IJOxVslHjRm3Cuq8pjsUSYQWyjD
8K4w5fPXHQ8ENkiqTw9JY2ayrTcoYqVB3sb2JgeUjD2YgMdwswjIxDtgnEm9JQsMYBZgau9ucRLl
rUb8xD2Dj+zQ1KgdcxvpaNUOlmAXCnfJkKuk2MZZVuj3b9hbpsc0Vp7cJYsLZMglAxNIrkom92yB
A9LvQqKDSKit6u+xakWBennqvhow5red45Tfey8fnl1pAprgdXejsHF1GzxLTKr1AvsxLQv4sYMT
aoXPglxgqIru5OPRamnUxi04CeCaukP9TSZaTFl1K6UzM9gfy/zZGWz5MstpuQ4qLyi2uJ7BvGXo
fZ+wF8KKaYPJY28eYu91aQwiJ1rl7NJTiRbIr72xeEl6QLDUPJ2XfIwBDqmdiD0CfuBGU/LTgCaW
kDZMF1xG7LfHANktWhDitSYCYI3zOo6BRutjhT5PPCSg/QDWgal8JmGqTUvyRS5V++hHJJwBZ46O
9Bl4ZGzf9fwdmSJRdOp7vWQXC7RUg10+SvwdppYCjo4qeJXTpXDksZhsCivLEvJWN17hXBCrkyPS
cLVEUyeTkgy0sfHYuMNowjVOOx7GniiCi6ns6NVjtGFh6zPi4vK5BzaNbwf0k0uVuOesxsNtUur9
nYt29Fui17IzgQr3oIg2xZVdDbwVMFlC3rmhIFqoG1nqDUF1r2oOuZUV4mielj5x913sQlAOwqkt
TktbZNed3wfyxmGCKmlIYGT8XkM1zLeWp/gKLW/luHVri2Og/Pm8234U/yAnR7p7xTHvWvIlnV09
Mub0yZRHbAGR41unjdNtGuNiDA0xcj/Qz/Vfk6bPvs0YKqdjSmDIs6TorHlZM+d5sekFELFBsmER
eWTK1xD9bnxevzUFw5texJyh7+0CmitndkKW3XnWWXxCr5CZC7kzR86VYiAGBu1E9rVqcYZArEbn
0je8oEPU89PFUFTiowecNEe4TNnNFQNieB2IhXS6Z6c+ZH5F9Zo2VnHJEHOud4FS6loFDV9tyG37
aPoW3LAbWu7e9pzI2SWY+WOeeBH2Z7aUnTli+nQm7H4LgRxdSyDrDribyvekR83dthhrU2FpY2lE
c7/g/RgK2dxgkGLNYxMedvQ5kKJxwCnKyyE15rJTyM538DK95QuJrNX77Hm627GNy/lCcz6a7sCO
oPvdEGvdrBDg2exav2qeTO/VFRHEFYMOuDH+eP9zjDUXoijO7GW1tZRMwd6qzgTXcKdh13WTRDRm
s0cytg3q6CFLRylPYIHcvcvL5m2seCB0Tc0ecrDM7++DhL7Jmd9iqt4nQfSjC4g7dKqImq5KVHAW
j7SL4Or6/bPW4TLt2oFwgk1FngN97oatDjGzMpeY5YHP1l0ZHDWkcYyJdPnL09hJdobYzSPUmmV5
GQpZhheZHxTu98Hr4vk2Dfomum7dnpdXF9PSX9rTCD6/p1EiL0A1pcupGnEjr+dnJz/TQY8EpGkt
LGgkqLQfbWWh2bEWK3uuncaeL8yUyfCrXFwwLBs5hZh+OtH2r3ZiZ8uzxBvHIUAYz9+TIk9Kp0+P
onlQGNix1gtM+6JfRYxAcxF9GbhnpdvR9xnDhj2DIUoSnwXcJY6XGOWzflt47BRvuOqSZdlMpi1Q
0aVd2t2RFiSflgFK4r4DoDaRRt1FGj4/RJCbgTw4qjkAdT5xYFkp5D0oq+zQ0hp88fJseY8SO7zC
Ryw4/mp9AS54eVG6Sqiwu+7ei5aKXDCfYLjIZZrTu/4po1y6afBvwSQR8C/KcPEuKea4klxt24xl
vQfluP17BliMxycg3AO3WnPLIDv/IfDUfHQLaGzeqhlEXT42wPDqNLgwQ+FfuHXjtjsrw2y3tWQQ
bE0Uzi+eDUobOvce9xgWkYzU3G8TCa9fsQYETxal786DUHUitx5bG7bUH6APfLIDHORsI4CLM28s
7ZtYOdo7xYgX5LkJZ1hGeVW3JFml/YnFQJ84VrWIgyAmvdUxhlRCDwx5xrMNftodmvgVKHJ6sojn
2OBRI4QNQ9q5Rr6xdYUVnBNYyuhwyrzrOKjl3oXbBr6lWMJspyatLAYhoTgWebw8gNwn3ijqShtS
OtbIK39R0ymnQ/gqewhuwguyG94guC9enFNUYi8e3o0T5PQNGUUx9R7Tyx69N7gA2igNc+kE3m/E
SfcwBk2AWtgr4puFfmu0SfAAHBsdYSZWoobsLvE6PCw6jz8YZrPYiZETW1zYMDloKdfOti0w6MZj
3JNhoQh1oa6F79PXTofqDeRZkw8VPyupUynBY4j7DLgp3x++woHLd0MztJfEakVnoOYYjonwRfs0
t85mHVrpFm810KMlNe3LbMSHn6j0uh7GJ0+Lma2QtPqZjtYl89P5ZiLJa8JJ3ib3VW80+BMfmAVd
T1LZw06DP0El4TrW8BgT1fc652uWKRqLW5qpPPiLacqDrdHvTnhV8PRGEBHaEOHLlo8GMhyKQYiD
3VYO6RCWOXhu7Va7ALZf/FY4nXXO4I3kkxYPj5Um7TFeII8gkMARRg5YiqOK0/E2m/SDPfnFJVIS
FNhrmNOG9VSdYG7h0Mk56N+qYZ7NptamulrCOjjjgJw/M3EAxZ8NkiYbEK2thsHmgNMJggu4stU3
orHYxQws7CdT+x5gr3T+GuBNwRvMkCmlQQ8qzDJ0dHu21AST/Uz9YieAnfGGMUsu8gttsZPPpXSj
Q2QTpWOs+sPy5HjSZd3nu1UjtP2fsRGwFTIEq4sV0BcdFHn33HZv3mKXoWaLwuo8TWhKdRJ3eO4T
9ft7jcxncQ7aDmJqXM4DSBKkdlxnlTP9LUeoZb20SwyLmy5tWKlxTuiLhQzpd4I9mbfZhXeTGkll
+fvLflZJ/bysRlCC9guPsuvpXy5bDsmkl7lnoF1ang9of1bhDk80448O2iyCWpKT/3BNYa96n3/r
gbhq4Nsu0fYecx3bU8Evipu2c4O+yJk+96Nau5l4q5hD2SxeGyREfYu82AxIznuGuIKaGjUEBk6G
/pz4UGIu/T6eXfttxhI2coBKsDGVXjfVL1r2GkGyRccc+WuQVvqNcTM1NK7s9AMzKQGMFVhiSna7
pD6YU9G/e0HFCGjQ+FHYmbFon3RelXcpbQ1wivj5r0dRD08+p1xcAT1l7V3VugIdEFEvBHsMxTjs
+9TMBP6alVoies14LuVg1LwFs1olJES8sIry0tEqC2zxGCQDE9Qm7fHwhnNGFq0xTb313HE5007p
3pNgn/NqcVZ4M5Nhr4snnx4spRXWV4rLbRMpB6I6sXKUhVYBLBWhE/TUNsZbA1/XHuPd3JXzmZvb
nNkmrel+oPKpz0XmNsxNOF+/lH3SlDu4VUSflX5CrTFNnndkYpV8dfNS6mOSjn6/V6GY33N/SrCQ
tRM+mWycVp4hmSQYB3AA7vqaTjSnyAoyj0V3DExI6gzNWV7AqOU0k9E4Dry2vQiWjG3GX0yKQcNv
UbwQ9zFnu7oO2tVglpRHzGMo5vBLOgXWZ4xhNBvinLaAyAKWb3QzejPnQ3uuRG4Hh2aCwlMHsz0d
f74c/68Fpv/fZba5KAP/7zLUXVK+Fq/t++vfTWHrf/KXEFXo1d1Fw3pdzTRqP1Y686Pr/9f/8P+F
10viH1QMhEn1W0Wg/zuxzfuXh1IT9Yv0SHTjT/9Hh6rVv/jfUe0oEN+rTO+/ZQn7rPVzA3gQXJkr
Sd4GhY7u8zILEA1YSLIQJFG1DvTYACRtX4MTpUw//e2u/IMA9bNa7+elfEHCnPJsuqmO/8silyVe
uKgB+qLkhUVLCBYkmbvscqIcu4ztqD5SyuZPaQ0HqE7G+Oz3l3f+4auSmqjZVtZgOu76568KlWQO
C4Ql20RlUXwrZOwTW+MnPtPukdanpVIOkA7ElyuWwfYHWb10aKDxiAfPGb33KPXCW4mYEPZ9PtuI
qDJNwb+IFih5mDGzO8glRXHngYf7aEzjkVuPvDcmGorb2lp5AaOGdpyhy9+UH1NIv3pTyNQTG8/r
xUPUEyWzbVUTvhFvMr6Mo5ZPNsHlV8E4W/3elHn89PubIsTnffavX8VTmBKVXn8Vd71rf9tn59pm
LExRvDVJAPtrsJV8LUfN3GKudVFsiMRTL3YuxWveuZzecS8mFC5IoOghLU7zfeEYCToUMRWh5znR
JSg+6/dO0HdC918X4VaXKRVQDmI/PebF4LwLAMjiGOmsfwx7id4mTvP8TQ9xkx+Qp7XTye/r6ss0
+LibEwwW9xp2JAIPP55WLbHFUolCp39Ph3l65MjWFXuLb2GuMQbH1yzFjTzvFJSFmzgkov1AtVB0
ZzZp0ERvpxThm4Iu8rCbXAR1bFKBy9SrVXG7i2kYe5TPJce3HP7epnRn4D/dgKr6asGEb+2QJfnf
QtH42QnXtakZBJK1dmBy4nnEqnHE2TGp6h8wYEbRrUPeltyGjR+/eq2Ho0lWUk+AhqFcbt2WmDGI
i+XS7LN+jXuqUfQw6eCwTY5eywFyl+qEw8sCdmtlgo+KKsEBDsU0YZxswqUWkzmXo8Vg7aILQ2RH
IZ3j+wRMob2HSlSKnSTVYy1QYVacEjEF8p0v7OoLeJAukB5is5I7kl48cxVGFlO4JfHr5MBGJ0jN
4qnACU9xkKMRcOBJhmPWyX0Paqa8SZGtA/0oUuJkdGxyZ5fz5txIt1yqnZN7hiObXuWLxN124duw
qDg5KASsEfZz3Nkb4rHcFdYUkInjZSgXgO8XPoSMLG3rvRqYvFtZOCUHm+yy8Q911z8tSDAdfHy6
QMFR/H9+9DvYENloMyaKaDkeV1Ur9E1EUBlhQHR7kGTuF6aUh9FO2aDzIfz4/cv3udb8+eoFGAHQ
LeNSWEM7P1+/Fwiicp+qpk6jct+3lbqQHXkdSGHEsRJBevn76/0i7P7rglr4Pzkl7B76Fzm+C5C8
qglHhmjHXK9XNIBblKKEG1b+69BMgKflgqsU7e9ubkhdyZvaeasM+vjDNAvsR0D+CP21nAvHSiPv
T4rudQf4dxm8fj5lSx+jAAd1WyrnFz03UhxaIQ05D1A+ytsqmGE7OKnaG5vBCWfpBLcSaXqnciw8
cjUmSX3aK0jpBWI31Ub2H3asz2X5+nnYr5mmYiFh76av+fkHKi1O5JAkaNkXgLC2Y2oo2pgfFX+w
ZvzDIozdBIeEUhizfa1/WYRFnWlDZoVNf9aMt5R2XUrDAB7yplCd98OaVkDGlGoXrVcbt6h+5oTt
Wrn0MjdiMKAQURqZL41ecDgNbtvYO2KgcqgKXVjgXyoQuPz+YfrPh1cLCs6AGSt3hkLk873xtae9
MVw/8rjUb8JBUBNOYXFIvDJ+SOBe/VV7EuNLWNo/VA9i/fH//XB4to2VhAYGbg3Ohrwzv7ytBGJU
Q2TJFZ2aq2coWeRbQ24wCPgiMGpuY0gDKgRpsijPsmeDmpjzOIy0w++/+OeHgtqF6oWeivApZmwg
Tb+8tfGia1GLtNkq3zJ3ue/LDaHv8+Pvr/KLdeavy4gA0goDBN/jUfx8fx1XsDPSwdpa1RTcz0AE
BUbAwr1Phnx+H1QdHvquXYD65CMRhKWkaUA4kr2hisky1nCwG0cOuGSP95O8+v2n+7xyrh+OQxml
o5LS96mmfllIoAdJsOh8uNaQO9lo39pPOY5s0pWQ0GUpMpFR7MIGdDsUqu7hv391gULM1i4HOE/9
UkgmLeh5RWYczLhekEmYM1mqssQCUBMTYb5MlcWEXBLNKmhC7lsClL79/hN8Lpr++v5SSkB/Dgs3
B+HPPw7Orpgij2dgJI5q2fZ1KMymTxlEVjX61DDNQYgwWtn//rLi8wK5XlfbinSxQLNK4l/65dlz
mgpLUG3qLRGXa19W2vZTHjWURiOxy1fUat7e6kh+04Wb6m05kRZ6SDSJGrtK50t9QMgTT7vff6rP
K8HPD4UDZz2/MHhWciVo/L2C5BmxHYIvBqTkOZAsFfVngw2LROVquSBj1X/5/fXWJ//vCwE3wac+
pFmy1vHOr3W8M2EdszJ2MVE6wS6DwLLPRJZvrNbvH4qaNjtgTRQCFc7/31/5P1/9v19Ze7/87DQz
y9xH2bltcG/hPQmzfegRSf37q/yyTf+8oZgMFYtcwH2FkP/5hppAu7lu2nGbo+c7RRi9r5zWyUiy
EOXjkHvtkSDrt6ET3kEVnbWJEy96CvrIvlKzCM67osrO0laVr5qh+B/ePaqT/7z967CeBYCWTkDv
8vOnI1UCGFzgNli0mTk3RCsm1tQxg7ZzNFKw9ndIH5kALrhc1HCth2JPOi35BKg+6d5mjKXT7KKC
tNdC73F8sredlu3NWUK32eBAdt8LGEwJIY6g9HboBh0PsLaIv7gxiTZ7MFkoTcI6P/LgL3Dxg5c0
sqNLmj0i3GeWj71hQAzBNqqxM1P2Dh86DuIvyppgZZek7uCM1zUg1aKzW5Isp3p+J1aCXOre+PLM
DIyFdkvRj9MuZLKza0tXs6T5xL2oxtg3Vi2w0BSxC8Adk0fENIU4N3IvAjF6O7sPkxtpGViZXS3k
mV3BKwbYLGuCiAKJjMXPav1gKki0uBVIAdu0KsQGVc7zSPgULS/gVlNBtkmZiL47R/vXH4qkopVO
+ex/+I2FBgP5WPPsChSCm4aD27SLugyBmO6b9ocMY69Aj1DoZVfnVnJeph3VdEToxC4fh/5x0k71
JQ+T7gfj7GbB9F6Ueqe7Nv0RM7sIz3g2lb9xOnrnMNom80bZRjdsoSJ6tBXDw4O7QIY/8eITe5Ta
YRYdUl+GFrJEMd+UQy5+AMqb3nwRx9ccjkfnMYjd5CXxvJkjQNKpKxhIJcfiisRhZLOIryhGJZ6C
AmtJQpZsQdCtnOw+wyEKyg34AGvYxtQLn4ydofGv89pJvsAYCyBBi5kflHBRaFc9TLZmN8k4OKIc
QZZZ0UvbTaKcF7L4tLPq3SB9MD3F2U7MbPZ9Rhv7rNB82qtEIVzzdwRYdTP3YpvV80g6g8a0t5F5
lz77GEJf07EPwHgj3voqqUu/c4yYm90AP/XDJfntS5zFfQlbZRLT2ZzPGqUWuVKPrZU1BMIa+w5B
V3Bn5fBkd+DS03MAh1ENzoN7DpoJHwW9gwUYwrjQj7dqZ/bO+F7eO07InM5h4SHgkpVyznXmu+GR
M8tK7q6cod3LWkfjRaRGjoeW2xFn1E0W9oY4NTAv+sZU9S4FBngDTD7DT4BJl9NnhjIyBRGlQX9Y
Dt9l8O3k3HGzFgfTmCH9Ql6h0MuE8Ro651bNK76KHrWet+piaQuAt5yARIot/KnmA9Nc/OpXDrMS
PS0D4SgJ+QJA7QcgidFIL4rbiVhonxEJAayldVW+bbLMOhtnicGFUdQMzoHN/m3VDE4bb2nc+pyv
T7zjMOtIHLN4pvoaHGzeu7aeyP7ugboJ7GQOB3i8XRTSR1V3DDAov2vcqb2LgXIgjqM8Jh0PC36J
LnIOuSRBl6FzJb9wajfo4pPQuc54/XBG2L1bnKQ72v2u7SFP7tfgEYnO2ueZHuAKbrwoC64rfih/
x2Hahn3JG44gnLimywbnXLeLXJCitLcVkCWYxfIL4pCMmGgCVBsOVKn7bIhdGHc0d+kX5QAzvyiH
2OaNZ/mDdYY41vtWIwVZQbSVeAfqWd8hE4EpNlgzBA4rsYgAlnNYXrQImtB546y+r9w2QZ3hM3bd
kJQVfJWW43/0GBS/FKhpYQnkw3pfp/Xdc4LucZ4XyedeyJMlSoW8nY1OUDwdOs+3vgrmvuiQHLK3
wCZoh0xbMKwH9kLdn6Qj5FUfEcS7dxduDWTa3NuaeoSNktSjuieHd/o5sOsARU8NFE6ZDeYBAUmA
fhHN9bxXc4pXUEpNPzxaxuIySYRGlev3CHX43vaFYzfLLbzf/MG2Db7BOgclikqohWwxEYBbIafs
AcYjJnKmva9r64RVaEQxPLniuq5SZuK0gqKTwLZKwnWXRt+1UDBgpmyyzxOeiGBX5K1QV2ImOwCY
TsFo3mMYaB383qXa6nLIT1HWLXeWkeUPMtfSF/4P6qOzQnS+6dSUX/2iNajClixJdgSZ2MRLOglK
ztlXsIxjFwqiE9tEJZucSaZIyHm/IJYXtqgjnfLGl3UfonUgIhHSSsDsI2zmZwRco7flbD+9jHk1
1edzx8NyUh20xL2GyDtu/Z7T/66r5zyHKLC4NGXg0A6AL8zywfIproMUW8am6XwTMfAAVbpbUqcn
vxw58dlgkFhtRduEMD7tCoYm6MUqA/qiozqTwEvVYC5jVEG3Odpdl0i5CmrLSnwvtm07NYA6yrr4
hg7IM6zgNp0o/FgZY6RRtGo+Jk1UOFeCVAcMpylDJlj1CpKGIxe4JHOMFpjpah2GB/zvY79VeMVY
N7AmnPPmuM6uCNzxLqs0sKMscZ8BPFr36BWW/mzJC+JXJxwmGA9ie42TG4bhaAG7ZghsXZohrIGD
oSZOt117j4ePKT72bsiUTXeFkLD7UeAjfhGNuW1Hl39GmgZ0PCyHf6ju/vPs5AJgY7wYcIp0OKV+
rp/yitczafEIapkhOihhxkZbMnSR3mjdZu+JTgd3K9N0uUnlJIoNWbpUB1TuA+q0sm8azCSsmJts
WAX1ixcP39o6R53SN2g0dxAHkhLI+oxVn3ZNPvyh3P+HQwin8J8IDJ+DMDi5z1+gmURd5BNhmkFj
44vyHbK25iIIdgPdm++2h7QFpTwGEJFhMK98+51h4/SYOBMt4xFt/fSnW/rr/JRzEa0IRYfA8ZVc
C+jPH6nHiS1KoBnbIGBVPkeUiDXfVw5FcuX2J9d36cEGdRKAI5ew/D2UaWC72qzxtwJ/xDMuT3j6
xhfjXVBWNiK6yKZzytvs+hu6M4l/0zki/qGli8UmyPsR0FaMAoqznhzn9bozha9lxd9N75InEsZG
lVs5SF6KyKnzt6YFOHqOgb4h/FB71mmw+dE2o7BI5hvHOXwY8DtVzGHm6BE5Svza2eHkEP44OB/0
a+2v+RIBKsiCZsDtTLoVERZE/k27eEHbt1WhH4CzgVltnxbjieTCjQr3KU8mDBNx6LRfY2ZJD45A
SLUtShRPdKmZLeKgllR6fU98hKLNbl04VaqWnY4GUMSui2AEIX72kTCHd1cg8WonoLLQO8atKFw6
siqJcGN/QhexvMLKTYE7Vy30Yg8ngLUrI4QFaM0sEF9+TowGgU8JJDaqILzcJSJz4ExVuM+joXkZ
gpbwzEF7qE6Knu7stuyC/FtE3A8Liq5yMPl6FEff67IPsoNDBZl3xPFP+ch6RMwzZiquXW+TNCP5
Ci5tf4OfP4GBSk7nJfsYoQ+NXdfdbsoIWmC+HtRXVKpaQHa3GDybAAbDHzqb/3lmcl2lXLLluP2a
Y/Ln57ONyOWyu3BE5O5XB4HNcgcDhQ2hBEhQl/jyfr/IrP3Cz0dkuhL0USVjRYmM4pczGjJuWxtc
5ziySzyOKAJeyAEtDgIRbvSHa/0Xe+exW7mWbdlfeXh9Jrg3PVBVjUMeJy9FyEWHCEtPbnrz9TUY
gcoKHelJdZsFvGwkkPdmBA/NdmvNOebr+cyipcY1qFtK51XRtkcAneRh1fmZaNFzC3Y4XbqwF1eO
dk51u9zKDoR8lqb6lV12cvf+rb5+tKhD6KtSeqBbaq4sn7+rD2KWpDhS5gT16M1XSxzCLsAfR+pb
D28fpdIHNeH10b18tJZBuYMJ3DEgaTonU42aFnfMWvYYJSmZT64izKcU/bRz2bXce00Kn5I6yO37
NynWOfX0qi7NOQvcCSgdcbJo0CFCMj/YLRbKRF3k3qQ9pq0+nM0eoatTwzFlDIFGI7YMaaBiB/Q0
2GwIz5o/TNf/sgz7xu2vQRcSuIG0Pabcl49bI0iNekTMD6nI0WiLzt564zgcBhNEghMLzM/In4/v
377xxjfG5yx/V5hcl5LIy6tiiHUIr8a4b+Tt8KPkazDhDjSsOWOiym7XaQAQiKfDubsvbSzXZJ3G
89e4I8adYk2XgJ9TEsvN1C3RrhYWkOsQvc0l9Ak796WzKrpMIny7XaaE9qwbLftkqSCbzgpDY5ya
yOEz9CyVZ1x6FjnlxCYQILApnAagndVi1mJxdie1ASmdb5cSzkvg0sue/LZGWB1EtBPbPajrlt6c
jq1yXI0526pzkIa//7jeKFPha9BtWpIosWkovHxaOaiXAoU62pyikL90EUeGb7Qpov/3r/NGIQ4K
FhoGasE4nIyTWQbVt9ulKuwJ8xVIdNndcq4QttgScH0bmhwzfbb18DZkg8b8/Wu/Hva4wjHYOfQF
XNt2Tr4IbJdQBiZgrLaMBVr+adxGZur6ylsDlPDUf7DreeN6JoIMk3q3KXXztBWkD021mE3R+WHk
LVes6DXMaZTX1x2DP/ELGjQfcZhev0a6gsChbGNVpNnyZNFwgF7oDuAMtnukDMSdi0aB75ko2fcf
5evBRS0H5ZnB+u8g2z+5juhR9+LOIGRgbpMbxny6I5CjZCpvtKe+oOxhsTE/UqwctkahpTfvX/6N
tQrkFB4UypouCoKTN6nrYbzoA7KMYercXd8TiSJ6aCXoT6un9y/1xku0KFTTVWHBWlWFLwcGrJ4o
Z4bmTp1l/hT3kQw3FWqrLdz21bmTtQ///IKuJJRrLexJZDsvL8hIxCxerQnuUPJ3iN6LQ0g14XON
W+Citsf0g+vJdfV5uU6Q1GRLelT0jBh/J0MSS7Dd2jrfDHYAjl1ZXRq4gfAIBLV0nb0AYbPss7Gf
Pyvb0uA81Z75oGUpoFHLqRH82lkaq52X2/1VTJUXwXEamY3vQsq4Q5xnpYEOvIasGkgN+BajVnzU
5Hjjc1yJfSbVZXYvEMhePrOij1sxGxSaILPNZ00/ZddFkVAXqC2wo44VRWfTqBnbtkyNY45jyPpg
PLxe4pjUTCQx1tploNvw8gdE1Nf6knRw32nD2G/cwthP+qx+dWFmU06IoCHpaDTe/1LeGOzMpFK3
DAQ2ljyds5UH/KcFL+BPBGlsFtpZZ0acLh/07d66ChIsOreM9bXBcHJrFTIjkgowDhPjCDY7VKsh
W52/fy8neLv1/IWp0XBgK7JnQeh1MqQZVw5FFtIEKWd8ob7cnCM5pzLOseOYqA6rHPlnNxSFqaJ3
NfmSSSyvhrIgqRAjEwJIZM76B2/1Vf+YH+UKfpfH4Q6xkyVf3vuwNF6dZBOhM5EWXrtmqQ7unFYP
nQAewfF6tLeuCgsd81OSPvMRlBtLgof54NmslzkZoTR36OGxNiOycU4W5xLqUJwMUMu8vjZBa9Nj
vW+zQn6q54g09MqBC08TwAT0p1fT9NPFjT/fECwuvrOPlgjnMhfo1fu/6o1PHqkDDW3aipJndPJs
2qF1C8doEYZo4dfSjGYcLLZxpg+wo/BdlfsRJcQHT+L17mFVoNBAoqBHK8882bi7uebmUxSTWFEu
6TEKozwQJiG+FItr32ExwBMw6BcxOdbf//HdeoIVwDDYxvMLTmaYCAdeA6Vt4Kyd6TcxPddrTc54
4amrHGar6b5xTK2+vn9R+foZoz50BHfqrgvd6dirEtygFM0Ye3bVEABu9bK7YmNDRFrLArv6hbt+
IRXCW33+bA57UCNEvVzUsuweSXDBHV4pEzvrrMeyIUnOdE1UXX0+ofEvR1wTiHuuEKPNt33mmj/j
zmL+MkDYtJvImqzdQiofTDm2vPY+HhMJ0DFq50ssKe0HC+3rNR3ZA6u6jjyGsX5aj9HgsqnKpZio
9eSzNCbR3+ysWryESXV8/7m+utTvoycKRniuaGFfgVRx8QH2che/kN3npdamfdiQNqji2PqnHyzL
OHPb2s+mmeKeDpIEmkYhRupelPiTYBR1eMSHV/q6JsiCbkUY1IZq7wxZtrv37/G1GISP1QXISTfY
sEx+w8u5i1oB5uKQIDgP8fqnUuDSMWYK5NCwqsMCa+8GoBku7IUGH50V4wo3WHUrSBjZ9F3kkJFZ
t1dttU4f7/+yVwuKzS+jmM4YXiXJ9smConuFUXHri59OdngZuz1oNCyaZ+9fRf4+376YNdniI5Re
lcoODQHzZF9jZeCd6goeHtTI2d0lwsNGiV0xl1uHpu0T5uTqSZ+sVatlTQ0qxRJD0b7EWIhnifLf
vBlpXlIVjCnTbPBYNV884CDfKrKNxTYux9K9lJzcy+2Y6fonTauH68Jtu5p4GD3Fk5/O9YJFmuAm
Sog66W6i1uz4aIL163GORR2WIATOtKCoQsXbqS3qBrd57156aR2CcnIoe290LN6clMxE7zdY0Dmd
ZgvwdyfJ+udWCMSgEsSU7oMP6eHb9BQkgzFWzmeYHLF+3sQQcs+iOqNAPzZ9C/2Gk1l7HDN7sEmU
y9MZ4b8G1zBnrtcCNRp9e+hpljp3hTs3WOwiPohfIDmse6+ehh+WWy3lIS6K1IOFZCjUh02DL5H5
Rxk7Tq500BqUysT4DEP3LSQL/gutJdBBgxYV7C37iUI9UUz1TQdrkU6CBOGxdxwt+mk5eMyoRBOr
TMO2Nr8ntSlh3nZ1/5xVIZBfKkvnyyTRkGpNpgDT4TYpVx5DeUlHSKRnS5qREGijyELXY0TdJzqB
gAt0jnnUyOff2eSoXnowCzM0DL1sOR45CZDEAEs33KXWVM2n0iJQcU9w36ACa+gQt45duTyU8Jfv
XdzGz7R483GD029ycWLTHdwgPa3DoG9HdR2Z0/idrKuJoAyvmb90S4htrK5Vca/1tW1t46xzNT+2
MwMfCEc6AOCe1EOUcSNMzxHZb3xw8PITay6j8qCjSmoOFA/cfJfVSuiBmeqY9h1t8lA6YOXFCJPN
U8Xes5O/SC9sWj9sSg7arMe1Rsy95pLqqAvsKaWVxRCFZHWJUq8gVZDNjWDHn42RHxfl2j4oKk0d
624lKaFqG2fEQ31P+kO82g0B1TnGPs7H6Rus09i4iGXo7fTebs1tPzd1elFpNoEUaWI2Tw2T3E1l
x27l53HdX6JCKh/TmHj0npZ9Beh/CvughwgKDFU23p1XyPhz6k0eoZOUY7/ptBe/tcsASj1GfPxU
sFezQRmLBTU9ilNEPAkA3U3t1pYVuLQgCZ+AwhQ0ggow8lNN3hsWLdimWervHAD6Y5HhigGPCmQs
iPEaf6e4ioWqHepuV5oLpefOMnkwQwu+hIg0x613Md1hXjFO+twvqSwiVHfRSG9KstBp1Be198Oq
7PopX6h8b7rYgINSSqHOBfmFP+dxiJgK7Bhipt7acRZUvVuTE5GUJN9RBsamaSCTImrdtQZ915Kl
mMDKTLIrtv8haDetQq1HmTiSHyxRr6fjdfMtUa0SM2TinXu5TiQdgVnJSN3XjOohyDoTJ4Wmlo+W
o1dbN8oueFM8Ki8oPxGivbxMF6KtootJ07gfaaM2fC5fcgFhEDuWC+F+am9k7g7nylTzPo+r+hkB
At9Mlbvk3a1KMciah2lGRSPR5OzpLD+TC6vdV7yG5oMl6q3F03Egn3OYpEP06hDeUncb6PbqPqBn
p9xFsnTuS9uld4FFrcG2WwLfcOxpumPeCe9q2s1HstST27GMsv58FUPZ5AuJ5pGOSNp/8PPe2L9w
yNUdi19HOtSKqf+7fs0WNC9xikCeKVLjW0er3q9Aqj1XVfzBDvT1CYjXxn4XMbPLCZAm5MtLoaqo
cuJ0CT+g/RvAd8GU1wLI+klVxL7u8c7uq352fRpH0SUAl+p8oOP7weFw3RG8XMmxz1Kz+72TWV2W
L38EDGKDNZP2J7VJbT/Oody49fRsWJ15hfVffHCyefNydELoSwi+2NN7ngaqkK5DLXSIB+Mq0ovi
22QuGTF1q+fJS8KPxsarCgwPmb6LTXuR9ABUci/vD4cucumJ+pU9je4Bma76XAmC3nK4twEzPOZy
L3QOY7i4dy2dqa1Cd/9RCeOtu+aEy25JrgT30yp95UbzCL0Fq1XYDM9GszhfrTT9iRbcgmISisf3
92evv2HumV0Z9RpTorY5uWdX5JmTsRH06Ta1x5wkZUR1BSk1c/zpgyu9cWdCSFZ38tLw6zvrT/nL
rhSCfIpN2q8+7S2ICAlaFqybjWk/j6Pn9ASiDu0zZQewTMBAKdLaepJcLCGA9A0D27xTcdQ/Jloq
P4EiRCSEC2Xp94OlxL2tCQAyU2JdYYkKb3Ua78Wm1icwRfWKtGR/rfRvS2mYiQ9Cx1txht09Fvn4
a6jLCMUWp+TzcSi9yyUZ3HgnzcFCX9WlxY0L7WHY2FNbOoFs02U/2lZBEExuRCi0m7T8OjsihpGh
Geqb1bK9pe06QgmYTQQznUaO4ybRChKJRl2LrT00keEXpedx3sh2aWi3jV4TXRKzOJFbBQq88Ocl
TaodhMih9mtMhh8VDd56FXxfNodaycs4PZTQeehsy6g5D035cwH99WIquDttGFFmIfgoP5gp37ge
hx/qmhzz6EH9bhL99epdw4N3gRNi1VnCTsWYraHTcgjq1JjYgik29Y9mzDc+bCI6TEpY/O3SXU2d
L7+2xNIEIwkl7rJcTaxnUMSgUyGcab9WXZztAImKwLHBAVMRa1AeI0B3MvtJefp8QMbmbodUN8BQ
FGnzwdT25o9jnYc2xVnbdU/KGFo9ul5pciaqxZQ8GjHt/7QbHApYtr18cMp+Vbzg+AVJgv0Juwpm
tZOloyMNKdYMh2t56UAuUl1fqH7Rz1Gewoyrq3gforn+4AblW2+cc7ZBy49tBnEtLx9/X6WQMSzu
cIg9bFIE59rheZnZsblTphzI9WnDKNk5Yy4f41rDUumFipyfDnFkEJMxO18wIlnl5pRy1qaJiuy7
ckNytCbE+o8otrpPFhW4xW9as552S1G71/ydprOlLNdvByvN6r1SafULuTAtwh70v/vBnu21noZj
vZTCxQpGtAyv8uVdDgzcKaS+54OTbB4S6lE76rfFsFGi9LaEWpACaBqaHw0I2eJ8zTDIAHZjt7Hb
i6aGTv7+HPvGJpLf4zrC48QNjuBkd9cIFXoIqhFtlSojoMmlPYOXXkQfnOoxKp9uBVaXF1sfmj54
oE97eA2eVE9BNvL1aE4OvdCrbjsjnr2dnRIepF2i6aT5lcZfCY6wukCwpNZIzIvoazohZYC7RoAb
4eGW2piVXdzpbC2cs9pk982RvBW13zvzdEvdaHpMck1v/CUZCcszW2z16K9ichtDeoyQ7bPF9LXS
rn5w7hU/Mzk5HMV1q7zD1pteOLMX32Q58uKNrXVtuHOBowDUhhH3KBaFjCtzkLX5CIpsYvdgJOzm
uI4YGjIFW/v++/ldPn+xhULkRyeS1Z1GlomD/OUHE3WOm4aJsnwUzqJaWQrVkwbHf0QcswDU0Rzx
SGlO3pEG63UwsxcIYWEZkWxJ3MZNNphldBsu2Qp2pMnWX2jhVHwtZxzSgQJWjLyYX99vnbb2qk+O
k9bOlhU1af74Ef8RTuD/jRXw/1uK7Oo9/6+BAZs+j742L4Or1j/xhxcg3X/ZfKgG0c30nrBpMtf+
4QVISQIVHyvFa1bA1Rn2b16Aaf5LImFmjl63nPK3Kab9EyFLbpXkTMyfIkiWj5n+7v/6Hy/0Hu3J
//47RYqjyctRy2pocYgQ/Mbfo/fUfWWCtkRMSRTxGEXp9QAeL7A0iznUhbi5dwC2DUDF1orIslJL
N1nuQpvDNQPTOtHb9NF2azQCg7Kyq8ZMwtafzT4twRIWIgS12C1PAgiK4VtNBX5OZIMk/Zx/7Kxg
HVn5HWdG76gYZncLTmiP8PbIBF/oKrlSrYV722sI7DZignGzCRvk+pze82j2DS8SP2osgl/Twpoe
UoAAF8C9uOwAqIk4RaUc/ehYuTNvsvCnRGS66bMIAayT1fEOZtkjXPkdM9o1RoVrdM/ruAPB5V5C
Wr3I0glhfhuMQ7YLh963am3LthCbVrFiYg9hmbFZEwf+f2CrgA5skUTrxxr/IrVDQg1uJjSj3yz5
0HgVG0fK/JdQ1oL1TKjgkdHEP7S6Ai/qXIUayG83PVe1d6+DdKPGCWckpWki+JO9M260SNEjxR46
ub4+ocdtK4jX/Ne2juCOQGDUCcszZv4Icr8Qxb1qcLf2xhMd8d1cFsfOxY+702pKKO5ymBISyTUb
d0JNtsi8zJEvpuIBtPyuy5rbxK6+RbXubGzMANGYl0flwmLKi6PCG+dmn82l3iW9GedBEd+2i77r
cuBqariFrUKjOn5q7IeUPm+lPUeusaOAfUa5KMBgssr2L7VwLbBCI4eBCXFpRHtFKPjOaluYj5H+
KXbukni+HyQn6STeRyXb7aRH71nFaeD2/U5laLvtst9VOCfgY25hop7p4YAHpJbn1Zwei9m8MUMP
cj2QJzPZVnT/com3MLHvbD0/d6DUpgm0RMfreXJrapNGBEblBokzXhjtWWuJrQKds6QPep6zipPz
Uzjctbwnxuu8ZdEmKcq467QvNGAvK0V2VFZ/b9yRxDF7E4XEz/LWEqe9aaNmy7nwLp3KXz0NeE5z
DyZ4VZMAmsCdySPV8i0E5+tSReQKQd6SlPpS+0iti6QGIjfy6SqR9AkkUYtQi7Xe8ofwLhxxVrRl
dDE6+Y036Nl9PDYcemZcB2F+sDM4UAWVHEdXW6lrZ3aY1M9NfdljUtmQ3GZtwNWgGBgOUnPizRz2
10UV+1M+o600P+fFoAe6m15HoOch4sG9ivBPzToCMV1BXK6pKxbjEm2EXQZk6exEkpxbdeiPPWTb
sMELNFBstnPnaMXlAWQ5ZXkVoCp0qUm7VyPekyFKLrNQHBDQnsUuFg0ktzeOmo5NRy1Op5NnhyRR
6RQS9ZqQiTG7Cuf4KAftMNnWL1h5gVuMu4EvRGqQDcey8yFeY83C+6913o2x0Bpr+4uhOJuEhLAj
ZTBwloW05ABVU7fJPJ4bfbhizkb9gOoXbFv+E9s16WGQNQdohPkcQOABQqhlz7PemJumTzepOefE
t2AIaHuiaubwEBs8UVIB0FSDRKEwnal9uZLy8BLknnk9NpK6lQxkxUsC/iUSCOV9SwiQU2efUmF/
Kjq+v1DeWxBfw6zZ51QYkTefOaI4pBYUMI10JICEybnRlDdTEV0RWHNJYtSF3k9bTB5Bibcdj+tx
Ve+1JpgyIsjijLiv0RguC6CyqhcbBu6vSeWBRnHVdruD6JjaF+wCxS1EsHLT1EvCLix+Arp2bobz
tWxJ+C4bOi6h3wj93CUMrAKUX5p0ezHJohO0D03bFYk/1+vhfA7KXN9mxgDgYq2Hu8CqlgZoe+xy
S9gRN7bdXIIi4TtPzhxNXOqiPjMaaLFO9hPksXpUBlJakl12sm0DrzUuQj39YupTUMBQLCzLr83l
kx51lzEx4Rx5MONEk2+MZ/NQ8TmVmLp7Yh6wLUxzc6vnxi+QHzuLHDXAuMN0mG3jum11atIu7pLp
kXPGzisqdLbxeOH04HgxCRHZ0PrViFdDcG9w6veh5px1Tn9bmfXFOh1NYRxYWS2Pk/kTcIc/AHrb
GM4PuCUk5Sa0g24soJQ7GPXwoWGR0dSA7E/9QYMaA5V9OjMX59C76UVq0KwZSHLrLV67MV2Nerwb
ZJFdT+H8RbbU1ZeY+jjKrnEy/AgHx7Za7hL1VNRq+u7E08GsPrmNtaMYdh5m+mXdaUVApQiAlieK
mXTuCYYV6fBAqfxkrJn2aLkNHnLpsPrRYUV6isdOPcrG6csDPa0IlDFswlsjT9nFdxWbbfqWovnR
cEJ+mPANPuqQ5giJg7J4A3vTJIYAvemXKi7ax2YurG8z4qWClCx8oQHexfLCwmkHZzDrGI3Q+Kzr
kHoKXV5OSN+NYsQ+2sbSu5+JvcAmXzjkOIR53H5ro9V5Fs/RmGzTsJHVlm25l+xyThWEgStvvDAz
UGXbadKzn63pjOQ5q6m5ABoc6n7e9tz6oM/MKbliXF9UuVn8pCAyfneMRo+vcEXb2pdqriEkemU3
7Gt9JHOQfAzV72PXzOsdCtHQPTh1BF+knCnKr4X5kOjmdjaeOrvjHtkXyc1ShxbHmwnfN9GPWTkF
zjgU1QXInDQ5gmCx2yNy0cy9FCUa/hLWsLjFQdez98kI1fPBs0GKiZ12JDSmy2bMT9j+xMWSEpS4
H6du9cExxcIT7jw9vFpIU7ODotE1cztFEHxwC5Jx4bfdSH+vEhCi8d9loCM4oK9DPFPU7mMy8Ci5
IMnSINhPc/GZN5bQPYRNfXAG0vqg7Y5EKBpemLsXQ5pC78TH4tjbQYhqvBqnOB74tpRd+p3bkQzn
wDgPr1VhNvZTllhkR1AScJeNxbo9bNshQrqqBtFVN5m1cGYrWpqyl2pCSQNT38ZrYsdt+VTTv8P7
lRCSFDTgL1h9I4ciKK0hO94uCexjFPfsGDctplxBUpqm43r1vJnEJGlay0EDOLtmM/fEFotqAETb
FAu2QkaNPu7GxVt+CXCmxfXo6kt04OVTiKJyYo4kfHToZ6be0M40Z7D6a+X1xn1Y2RpNQdWocqcU
WuODPfJX0WkKZxvFasg4scEKRpg7E5b/uYSXt8efZcXPJM7Q2wsJoBCA7KfeDjTX6rEEVmF5wze7
qLNQaLO+s0Kawp3beBpo3IrQBJvGtTo3ljl9NOdZjciRI6MhzkI2j16z8iLqEcKNBCN/VkQ5pRH2
namJj5GnvAPYkJcbEvlo4KjKTIEX2YzGVifAyu+aoraOmqf3GAszzuWwxqc5AjqYmV+aEpHxNo2G
1dRKgqIX5NSBAwPl+nk/AXrfjGQ9XoytlaMjJOGk33CUMGEyiT7LgmWYzGkTyQYsltFrNX1lXHMs
4Gx2+SeFUaqgnpxu2hnuKHEXwhZQgbkYQwXb0Gi/zL0DztRT4Tiyr0gddJdpmIFjMlNhbkNzZmMz
2ACuAz4dWuh2aE+EPFa102yjfKl+FG09fOuNyUow2/e4wIw2tC4Sr1c/2zrCMTYAjZn9pBzoc9Jj
C1qBcIuC5VZgB48CPY31T5ll8JbiPC8Ofe5ZRtAY7I6WaBwfTbMgFEd22MtFm1ZBm47yGy0RYGJR
CE2Rhr1IzgaC9s7zgZ3e1sbnA8WlKkhccU1Lu51lsSS7IaqiZ8t5AKFFSagw+x9d0g/WlQWL/zYb
GsMIZJSzl3LtyPtuhk5CavjSzdczHLHCj/tRPqRMyeEmTx3WZC0H6LnhAdufHGUa342qw/gmR6sj
R10f1Xe3dNtmG9YYjPdFaOV4gPTQYBMCp+MY11OL/oasxadZ18gmY3tkU0TohP2d7ovxi4R14wfO
WIdgnHoyvsiRIta2Mx23D6rZHkzy2uKRWQ/lSxEQxiB+RaMazQ21a5j9QFJQnNZLRTaR8pDdb1yr
RhawZBUe19Ykth6IYvud4npvE9/d8/q62iZEa+Vo1gElXhYi3eN0ZMg5ifEqQz/CI3ZnNHWNdTHP
ES5UFDtgbhEnxdfk4OTY1CRF9PTlYGcGLXYPFuJFmGeDMmYc6GUV2ZDdyEYiFsmlIzCE2hSMRlXf
xiGJeqQ2pvGX2m68H4IKDWMhdRTI6RkZMBgjdFobwx6HdKdkPN3lMM1vOTX3X7V5zMyNYiCvBPoO
2A9nv9jZxnFYHau8IZhwCaUR4V+SzcQcieAGsjk08E1rtIu5XUhLo7GPSoiy2Ayli4wvq/epgGq2
nxcNwF4U0on5p47539Wc/6Sj/l45Z40hT7/+x4+f/7H/utBh+AkktJuPP/7nnz/4p6pjQG1EK+Xi
lKCkghmaes+fqg7/huIvAMhVFrpSVP5vVccQ/8LWBKsQeTwaF45q/6ZA8q9+69BgoxqAOCih/pOq
zu9I579Kilh54KlQVbIZrx5Mm5NeQtl2Ni7+iK8EZsZuIEulvAIps4EEG2A5mM600Chz4rg8gL/Y
mUf+kWNbzaGpejAZKM2MiFgmaVy2g8w40HnaGo5CEZsW0QI/eJpSHJRztWtgzzfbcQpXtgeJZIgn
Jk27bvU2O4a5Bh9kLrHA7vFms/gpWxCrAMAOeUxZCdAES1vtfr+t//5w/5MX+t6He/+dL/dlGfL3
n/jzxZo6Xxg9F5rmtg5yZzUv/LsOiZritxkLQQWp3gyP/8MtpURJt0vQNlhlemgy//3FUqLEr0MB
ci33U9zk7zupO75XhzxtUuDFWfvAnqEjjMSPd/LBFnFfk5vcYLjPpEfoX2qesWp+pB158yq0Nv5o
asRpYxvbqFskahkDLUxm2CykJh3YRs/f/nrsN3/G2Yui6suSKnoBCqqIkVdVOGXV005eZxUKMmcM
/sHBrV8Td+lDKtUOoEY56PZle6+V7XJeZeJD+Ylg3nmhx1ivTVQHlj6AWtB8mGL+bnEWYY1AJq+G
oIqAB3zLKWdxkCekkMg8DU3+suWAogjhkAAcArxgEYr5RjyXCDJDcJktO2CtN/LJj6CIR1uOE1V5
BWVlTYR7/zG9fhsIR1Y4ID1Bize/3spfDWDTHdjI92AgRWx0d3IRaXRErJcbH7gkTpudtFP/+D88
YSHWOHXtpK10R0KspqADwU8mpCEnCr5dUY+XLjbjpt+ofljSpxh+fPeRdffVTSKKh3PnYFUQ9mob
enmTfdelojbIq3ZaDUdzPDvnRg0B/P1H+eqto0Gna89rF4xJhLsvr1Ibc0pSeo3D3Unb54GS/Gaw
DPVgJcvT+1da/6a/VpZ14mD1wgsu8cvK3+ve3y/NIhWkwPdC7Z82dbwpCaqBuxA6AZ5r7TzPLCAn
71/xjSfIIqvjgOQcjmL6pH+ZIG7spZ0agUUGwCG2aVVMxDR9ANN89ZEwIWIkAf4Gng+z0sm4sQgZ
b8yUqxi6Cu9SO8p2uZPoIAMS4yj1+sGo5vzm/Tv76Jqnk15SmjP54GzuqX2jFCaXRFA/VoVtP3aA
ySiEO84HXdrX12RK4l49GsEAyfSTZqMT4S5uCXXhmlp4NqRLd4PZczojbx0QipWOVNMHRIfh9v17
ff3dYMKyLZ2piQ/UOJ0To3LU3LTuJCe+Or8bCGv6mkMI2zD9kgM1gB66fv+Cr4YEMyD/EQamJUzz
Fova3x8qtpqwzWtkp6Jz1TUpc7UKer1I7aB2U+34/sUEItKXA0Piv2IBkwhvsM7Sujt5sKKq1UwN
d4A5CzdvT1Y4oRoq1brlMe2anBYGNxnuomKR5R7rDyVTGRIBtMk9Iost0dTiKxmJqLHA0XDmOyPn
kLLv3DiztlPoY8mIJtmUrsCkStBQeWpWW9GQkrQtKbEPe6Y1OjMzFRLj0PdORcO/SUZnQzBU0vgF
hTh1TcziYp7PgyMI/Fhiw3h0lwmifwcyp13I9c5pQeMKFRzl6zJaJCns3tR9M4k1xSTozgRwjEhp
7cOg9544S8lC+i6aYtSDJCGSkGQ5xzoCzFio8Fqx42ysgTwwn6hM4o8jvbJEQPmGrx2397BP8gZo
cFgoQmINMlizy1T3+t8QkkjuI+yJN2Pt0dZaaKEPNyTHxIjYpaOeMC2C8EnJtla7qatN9wLwjASL
1OguNmVKedeoR4VxsCO9fSDW2nU4JkZZE7PxVHP0ndnRnMwtSUeSXskKWubRqlFmhKiirzPvO30y
y42qZnoEEiwcmUVdKOWWriz4lqUvu4cZgRRxgXlGW3SqcoBw0RoJfL5AxT3Iqe+1rZk51IIXwwxv
PdWN+l4H6fcFOHPXq001D7V9ro9j45Ajn0+u+DSyXIhbs7bQ6ReUKeV+AdKlaP8tVRVtNS/rxgM1
10WSITEMgHDiCcq5phWDJL+7mEqSGCOjpVLgRpSGu86GxyNSWH6h7NaMNgGd+oia2ix8QYrpckQc
Z6ZBP0YOiKW0FI9pqrlZEI6ZdU43Dg4TLD9NtRdhmnifo7lj3x6lYW9QQh1q8mwxOGxiDlGePxmh
mV1ZKlXzDp1DeAxNFkDIKlRPgqpT9qeG/LlpExqkgJ4zr7PZKJQX0SpoWln4NsldX5uSch4ncRda
d6YM5T7VXWf+DMs4mfESLJS0dNjr1DOoHKOeB+ryMHSG9lnKesp2hqGV9PjyUODdR7embYYoJYm4
IJov9dfP5hdfPuUQu1Lw+agIhQ9ZP9AVndDrAGGzJyxci5IMiwQ50lm1WCMdMXwGt2UvIDuTDh5C
YmMQATVpKAvuOctEj1WOwGUV88cgYlppgHnr5/obwj7hXSVpRUZiIe3Z8Sc3o8if9kMBB3yJHVrv
Yyh+eFqPNAji1jzxeRmGQeZY2H23Crnovksunx60JmyGTa81cxUUJEulG94dQa2ojTxz1xqlpnaz
4SrPt0y5ULNkYzWuGUPK3Ooz4+ZzodHmv2MRTBO4wgN2PdY3Er9DjyaXIHT4GeG8/gSLLL12kUqb
+zVBBUJW2mbJsdERg1NtIEP4XhqGfsbQ1Z/pHszRtlGa/FRSoPe+ZHJ2wTKQxYSrJ3NF430xoCTF
NwYMHOROg0CtS16ZnrWrLIoyebyvBxP7CcWp5pGiUdPeGA7Z7edJLvpPnFytGPBiI3F19F0Y07nQ
MxblnTujgDkaMEMmPyv7OL1QObu8XQOtVd7UEa3Xu9GpJF1Gl+y24VAsNZwuq0yy5keaZWL6rNWk
Hx0Ym2W+Hc3WdH9G9oKOOGdvmvqyD2N905ObHfsa2C3NT6vEGW4qKxMXcwMbYjdBQZl88keL/ZI4
hPS5YJugXJHLctStNruFK0wujwhVdscmWn9YAT9kDrvKCjynIOFZH/P6DLWi/lwVYvppQwT+BXjL
NvZWU8fXilADdVPoRf0t1Ur1xaqM8Vbir2lXX4B7r/ed9aA3nUWbFy/b1vGYF30sue5dmnva/2bv
PJbjVrZ0/Sodd44bcAkzRaEcjUhJpERqgqAcvEsg4Wb9bP1i/UGnI1os1mXFPuO7B5poh7KQSKxc
5jc/G79enrq1kxXOlIg4oPeic6/qaGr3BsGT4bNOAgnuX5TMQ604O5SoTZUHdI6aD1rlWkgLZSaI
EPqbw07OHSpFZp7As0CCqWMLcY0rApB4zU3uJ/LBBWOBOWRLZAz8iRZWrCejE2hClF/olhNWCxfW
zb4vTZfZbY1OViAQsvzFzKozNqYvtS+Qosz7SsOrmHEtAJywk5a5mg+Kame2tdVfZTMmRzgSQiRR
aKExf+q94gDTOpJHzIKdlzH3mOTSjVNPnVGYeVDaICrCJpsRHLSb5WPRpRogwCTGGSgWTqKhSWnp
C5qGUYqiWYWM4KaGOoqUmMhecA5lLsUDM29u4XB1YSFsgO+MSGAjFbqy4l2Nzd5Hyyha+TDqvQ+k
QlnDy/pqMeXGWT4Q/Yjot6XxpIzM0zHdz5DhbkdXB9bRF5O9Lwc4/ts66+J73S65fLJqZgoreP7Q
8xiebbmFEUQDNdOaCKlKABUxUJT7RVsQgeq7HsPboURZGzKZ3XKDu82cQWNLte+QjhAbHrXaN8Ih
GRNnm89W9a033chnjFzkKmxt7pAHVJ7BKpf+UNxWozJWRp3XbCssb6KD21XpL7xAG+zENBeVTqsS
zQ+HOUy3y1Wm+fuOHf2deZnUwmie85HIWtm8UUsOW+H0cYQZdM2/15jzXeSN6L+2rg+4wJ/RjMN+
wCm+msyEux22vWLAdQ5WBZCTCl+vrCdlZgZqiGRniHEFCxsjtlZ4HKX3k2wsGLJIq7506LMwXcey
j5ZqnqPSisiw91LACHmq9R6ZSRDgaCNG9mQ9LiNzF96sgenW0qv6RQM6WISI99h5MEkEwQJmJYwq
HdlN3zyzYCIt/VR+wkJkSUJqF2zAvNyvsX8cvU7fNACPphBEfzFtoe7qO60ze7XhC2GG3lklTutw
PrFKIuX5jnBl9AlAFACKkjniEgze6HQ7WeUJGnBkX/22XzzCppHUNe6fnnStHa6QmEINWo8wrPJy
+xl+TmeFuVrAz3exmaltF82MxqJl6LjAGwVP0c3N7jDlvXyYvSTTj8wimKZONAwmQFeA4T+McVtp
YdrkvNW875NPLnmpFo5RjsnRZEqAKo1Km60lYdHslkIM3zNvyElZ6zTGRNHJGBQ4vS+YMqWOVm3s
ZGGeP6+2x4HEZfVDxihwPKCygudHB83DwgqjMY5p1ZjkkCBoUqhk1fRcQOxEc64sk+EwOm7/KYrt
qr8Cdyq4gUY7+dIMFkmZN8HJCDQzse7aBp2HvQ7rG6qCVa7jgawlAU6NLv06LtHwIs0x87aVkXpu
aA+p+zsqs8ahzx5hG41BnPl7EJX/2SmUf6WPjcNov2vkl8HS8y+MqvHzAGPKeU7Atu17vxP6pvZX
VkFcO2hp2mqWX8a2Utzxrmq+T3VSf67SYXjsZLN45ONNc8ABloeWTSqcTS48tL5dbAgwaKBxjEqx
zYhiyp3qI/KQGdJmKKD1QVsawJvzoTGh0+vVFRw+LKkSZaCgoQ2N+0VDJ3cFf8We3MLc8setWQ78
Iqo9clNBe0PfOJ3ZohqMjD4Dg3lFmrqVM6oA3rl7DdewASXiGNbtkmuiDulvSZepoYEO1KrWxOiU
NA47517vUIcVQ4MlYjQPw9aIHOdz5U52vm8MUd3CfV+e0Ldus601YQ8Dqc4noTPTzMY4eWnHo4t3
7ddoxi0wYBRWfuB1tiYuaehdot2UmB+dvpu/JUslq7AaivJzD+j+s2nO1SM3EKI91thHv4Z0AlUS
p7O6hzQC45DhjdQ4a7P3AYQJg2KA2PEXf2nTdhO3Re1vSLGnHwM8yg+2Na01By92wO447brtADmR
BDiGdEyuCKWK0lRfUW9pTwEgasCIjYOQLhXWZH7VAJa0gQLTGJMdZ2w+Jm/VEeVXPp2IhPXjQoRE
hEoNdbbzISZ9XmGRLzTWijjAi89stym6OL/RJUWpsI6n9rvtmAMN9sSSd2MWURJMOCd7QdvhJca+
+81nwyybHfNiG19pteBCm06dhclN3OtwZyZnfMaUp1kCv2rFLXLHVhUO3Vh/znBaIDg3kD4DZKNH
GeC3EAMitkz04yZC0ePQZMl3CAjgGrFBtu+qYSmSa0Jk+Qyuoaz3/Th5n8GUIaCIf4X61ks4PaAS
R2s/dghOh3ZdR188DkJ+hBZcfvX11Yq4jzKDCgAJwBvaCrQiIcGmGId3QuNIWKC+DeSd1CZbKgL7
pIErD9ymXTLgJJxJEjDb/l12Q1UHypDxVZ+gTBwkjUTgqOLPeGt1DBEDJuAEVN2kct0OaETUW30p
fBdJs7KkUil1XGhGTWr6dtAoZoPBTUuUX7qS8YeRCj3dLq7u7u2CqLtB+RcRKAaPbrKXsTZEAE4N
6wGMOuFZjJ54JnOxzdAQWXNXR4B7Azn0vYXVW1ahj0UucN0Ojc591UUZoJ/R6KKPqsGBCAC8Gp8H
y68ecsqlgtiaVR+UNJz2A41BnxAjdbIP2ZgwGpuphh0LzZjTZ8ddu3AOFjR+vbhuv6UoVSMFofmA
QZOyVzPclBHeulBe+WDEjf2gK10TQLE863MCJt5DpXWgiAKhCkLLh5bkMFFU6UsCxaUNbL9YXsrF
p0DzSo+grgRnPUgjHHMDBVf+tzOJ5BOll0oAxMb5t1akw6/GVFO1w3qey0kWUhP7qUuzmQakLdBj
YqTNdLnXnd9Ops/1XTXjDUvLcAHOV0PLdkPkaSc3zExm4bv1SX8lWrZSI7KkgEoKcXIFu+vbjh6S
BYQnXsAtoS38K9UQ18QClyQ4KA1zQbAutnMHnR+y+8Ac5+LG6u36SanCuok73dUQocJ+FwCaY76Y
RqndDHLqnwf0Hxh9SwJKUFtZ/6mF6GvjQq4nGdgrA8BILkTBRs5xXe0c7CG+kyCoakO6P1PNag6/
I6tjyMW65IuA4O56H1w3dz9rGKM+KrdoX6KoWLjbrTR+gPFAPZNFSGZuNBk5nyfSqGTjl2kb3ZZV
4Vt7f/D5d0gP6FvMlCU/zc5OnhqhN4+Ri3cwgMQ06g9xbiK43yMr0qwVVGftYD0hn0uZSoIpsfPl
OXLyjn2DXuQDTpF5uQEsLQ55DHrtarBRx9zofdyvOtMqTPSpumYsIUCLzlhtH4ipECtb6AcQVszG
+jQ6eWts075gyo/cZfspz8eShN62FqKKKDNSabxhl9BF2iCDCx6Tgmo5iGLMhLH8pWyb8QXvicRb
DYwRUqLaIOK9El1zZ2ua+ez3/Qr6bfhYQyIzmG9PgdcJG7ooN6qca20fua5aQsDHRk76UKGZWErX
xu4IQRLvpcLYAu3lpZxB9o21/XWQNRrljj96KOIYGNuChBTZHX5kot3SxlogBPr9lIRtWfrHFFI4
NpMAjhXWB9PwpXczmjV2PxgvuLyCfvMgGWKthq1kfVUZOSPNAbp8F4BIzXcrhw8sTYra1sbMcYe8
Bs8m+T+AAFLGW/rTODWxAAuDhPhRSJffUOGg99IuOctguYI3vOz8WmMYO4H1w/eCg2UP6LoF49x4
fBlV4oiDFS1srQIRAB4Uqal0R03Y3QK6SMrjCFpyAZWK6CrynX3jB32TzCg8tu247GTa1z4GAthj
hKUP9iDm9Q27zG61InQ6zsoWz1yveQL1Y2S7skqQXpg0BN2QHxCNs0FABDUYtzW6vQEXCyhnm2Ur
4D4yvRCExfTIF7yInQVw6SMm9SI74AVIyliVEah0KRodtrlwpl85fulPlBvzTKjolx9274gr03AA
gbRd7DwJe3a/ysyUP+LS9vPNYMMdCwDAi1/0jzFZ7+0Yv2p6MS6cvdFUP0d3En9S9fbZrxzjzusb
QKFmGnuP3Fu1CziFc7ofhqH+yJRDd289aTePvVUCS0Xdwr9HmzJ/orOBtbOrJT2pdNt1CnAQ2hJB
6643v4a1Zx1YrSG1QDRpVeH4qXk/8P6lKYObCHb16E45mwiYpQjNHjtEhM9j+zvAx+hz5ymZbEo3
0gUmdAi57NDxnr+51qwXG6Mv6DdpcrDGA2L9RXqPPCnId7kkEhc2t3PNQ4o2NCeaMBv2o9Vg9oDU
ScaEi+/33lxMvggFgPZ3Bex5OFiORR4xxXB+NkOdgJjJdPTY8dbO6se5ZZoTpEs/PTSyt3GzxyUH
rQNBGXoY3B6sKpuNIj8j/+YGdRjCuQ1elKgwMGOg84cSBbCA1iQHov95o+xCQ4NTJU0UjgKDiEDz
k+qjp1yctQ3pAHjujSh/SdAeUWATPDHvtFSAup0ax/uql/4UYw++XuqqjnHgmOpsJovvSuduXtBz
PBQ2vQ8OURJ/9TXaOxs11wiR0NWj6dalrv2TaYM0Qhwx6EtksrEhXdRF9py2CUqh8HW9JDQmHH+C
GrES70BoHp68ssJDWZ9FRQau03wK4lIgvlFMlQLnE7XN1xpb518ASY3PWeX10dZRycjLpIG1wUWl
fSRiDh/MwRU9tTz2skFGgP6NyGn+3ZwtGMdpgXPDHoClbW3teTCeIhFjdq2URMZ4GFN1K1pPjzcp
stAO0jVr80SrBfK0qFaYM78LjeQjRosj/S6EQOJDOudNssHhIX6yrKq99wutlBuaAtHHGfcJgGvG
lN37U2baNO4q8xBb+eDvbGMoP2j5XHa7DJq0v9JvvUd0C2a+4s5CR3v1Fe4CHY0yb1c7UZdsad4v
ZDQumgI76qoIk89KlRsU/HA1wYCifopotLZbfDeS37ofm8WuMrUEyQ+MzR9gtoJel/DnvkUoWaGg
wybUu4bmX7yF8olBh4VczD2pn/dj9C2Av4kXl191R8NKHiBj/pgCjC63BoIPqO1MmMZt+lRzH4cp
b7n1iQ/TrkAQ+wfj5rWN1BfQsG2JiE9QdG70jLzQam+R6lb7fWjsJdr2rUuTmRjpx/f1IPTiWI/a
+MsSqv9ptPaUB9wxUl0hxEGd0Gmj5u9Q7jHubMtF/jo3RkyC0UbPp7BtfbzETToWtwCnIQk6rZoP
rq2s/sbmZv6qG5jIbLACNI/WqACziUbaP1a+OHTuFs9wqmcP+RVYEVGIo4V3lzmN+IRmi/lDpw22
0nNc7XvS1VRJNoae3h6PAdgSiB42v9vKKdEHWmbtduKqsALRWeaBgXbRXJmt413HM4QMmu0N+WlP
2/aX7y8akUlp5Y0GyC8ChVsIkLf9kn+PR5khdJvWFZ19VTPMqVtEzoEAp7kbjJlFgJ1JDqHt933h
4V9veiR/4PD6Q2057pXmFO3PTOgJ4HeNuQHxckxhini8n50956LaVLTLEUCVEUyGmd4ZlIzFTZ8N
pGI6HOjrsd6UTsf360Zdfwdnev42wYqjzLN8PlyS0BQ/5kHr2r3GoBZ+GAjVh6Qx7V8mSuhDmDXd
9KFoLQPmFWRKyRVQW2jR5JrxyUrUyiWzly4PtTkZaHfEHAv0iKN02A6MMmeoLg5CdkzYxN1o9UNH
mWoNdDpGuopbR3p0ByzaNeaWrKERwbDyzvkpCUo9ulr8h7EsY8gjEU17mA6qcq4bR6YiVP4SG8ce
TPAHxCz0e1Ti6fvH5EVGiKwPClFugZ0Es6QyGhkLNeJmnIqecREQce3O0koz2YIviapgzGe+5ULW
pr41cEpicia1yNsnCSPKHbDniMBUTfm4bbqCtrhf048Jaq9GpCXK6GfcOH9McnqTi/E2pyeqYeaB
f3BYOkP1XIKFhy3i5wYuwhSaH8lEtHpLoknehaNt8Vi0VARboPvRWkw7brpFFmmo992ywEcazTYd
t3RGHAG4dzaWIJ8Q+gUMCYgFslyLl+GS0xhAckDgMFq5o/PLoFaj1AYCb4BKZ8gVqJFuF/rOpf8b
tK7j7XuXv8AcR7p4mK5F+kBZemvUKbyeCHgRYQuuQYeE3GAV+4rphwwHPxquVd446gj/RrujbVLS
TEs87O6lbkU19gdp8steJIy/lGlggb4rJfWuSzoHxl0ySQMMeZYBNZVyfuCzLTUYWz23sVoICju4
htFdWlj2B7226u9Yums4MdGucVFoyhtKumgC91os5EAbo8icGoemghKpaBlH7aC6azPBbY4+iSLy
5d5vk3wN31ltgeS2qFl1CtsDafDk7qiQaeAM8Iq1K/Jf19hXA3YnDzq97P5HiqGNtwPXipgR1uke
mPWEVfO7Gsy63JPl05+vaXiW12OiM/hcecl445pFDVR1ph7bwcTku2wb+yuXZW8yC2i5aCu0rrsd
g/wiO1h1oe4MoKjqA0pnk/yU5GS6QU3YgvsWu8MTaAAayOh8DYqiuPCMObCyPE3CguvZ3qWMG7zt
UisLe8NuMjaQ8kpOR6X1nwAspd+6Ok3pyGL4sepzdeMNzX3SVCX8EpqU79+CdpnjW5QTm2bNYxNt
1zEQSHalUTn5RkOhDQuzCVuxwBKLykPILU2PwYlfRMQiqLf4kw3wgKykjJzdZC3ls0GQp7TwwLjQ
2R+cZ9kMqmBokOpIGuMrhCJ6VvbyyMrFsz9o+vWAb0+8bXI9++3Pdf40pUDqgmYp1A9fqEb+pHwB
h7VL9FTYzzXBqmzR06J33G7qviyLLZZX3BBLYcOuc4oJ3paf1XK+oi1WY3joKGaHkVsVHUUMYILA
nRoChIV53RxIK/WG322ZJMS2TtJzRT0yjh6YQiQ9xdQoX0bbJXxoCZyVwMwix96PCSOZgCITWm/r
R4vYFOAJDqsvg0ET2U+9rS7BLW0zLsrPEFNJfGk4qSOSZhWuZHpWfFkS1VUhX3LdXcNvcK2tvxgt
SHvuh+XznBrWtLcT1AaCrNXzBbZDoc+0650muaolY0jcnUSc0LZ1IJFKjf9plxcQLo7NKPx7jyyv
3LpaZ8Bcc5IsEgcaMkMbb4DCF9WL7yOv+aWJjVQe0TBrEJ2jmmejWtdsqNsjr7xL2wxzDR2p+XTt
UBeYTvgyotk64HLNhdVVmJY3KHP3oMLwsVtR4NoC12DEZINehjNejSOsOgxqc38X4YAQMSKysYhq
c4dqYeqTDqIlVmK1yXhwUUf+qBglI4W6MmwE3RA2bjYsEpbErtcoPSwLpldJk6HpF/eUMjXz8g0D
HLg+TeN0P3tuqc/aMkYUgxqykBsjQalkU8y2ONrR2LtbDcU9WosVNP/QoM2L8R5GvIJZttHDdEYl
mk5HPTE+FRVk1GtNDMS30e+bZW+oNPOvEDkwb5e5NwM3cwtjV7WZkyAWjVTa3sxWWRq7RfaX+FjM
PQVkRuddSTPdIxzk8I/beb08NnGOHUNSOzhfKAPhCvrNnMvp2OYFTAG39n8YbT8imQdcAQOlwdVq
55aiAYJPD2yhhdqhu+WjoL2f3Mf5VDS/vcqWe/hGWflhLOj+HwdapUWQogbjrAyD5I7eUtdvaaBo
kE41GnUYmtCwr77M1K1om09L5x4LrJj1j8iz5uJYGANEXS5z3cHUG+TAdjI8+v29Egx1bQyxzRsj
tsjhFxpb+t5imJjcTTK1/W1iu23zZHInVveW5rfaRkygPvC0G2j/WanT/gsS9v/By//HNAH2/b9F
FLaYJL1AHvyP//pP+fL9V/cfj1X6s+7+ht//+Rf+BWYWDuBjHYgtdsVojYhVZf5fYGYBxt7iugLp
DEKRPBxc2P+AmU3n/4J4EyYIRrRlgUryg/5HVAEpBsda0fI2ujSo8/4zMPMJ9Iw1XaCRBhZODt8D
+NbX0DMUehe31lMTWvKCMV1Cj8Cg9X7sV2bVX5t0Bmq8QgT/gmP+WQow5mqWAi/N+GM08heG1rPG
1GqkAs6nCwj19Wh905SqDwkTgRs4AhqdVkeGC+Xjl2LM6gsIxjNPimEU/7loeCENvErC/LV8gS1x
HTmzDU9G17foWdVwOBNAlLLxLjzpumknT8pSNsg6k5dOI//1UljVJ6apTXaIxv2OwfjDiKvqpswg
Ui90fINBq2gsmOnz+xt8gj5dN5j9FTga6NSjzCNfLysHQnhRajwhV1BQRj5gPJT29u+vcoKO/LMK
7rc8oKk7AvbG61UgWjgLbQQRIgaW3jCJr75prLvSw+0bHSesH++vd2pAsy7IRwPsDe1qhIpOZZYZ
9tWGGkF2+D1WbYboy6OWCQNgW2TWoAgK3O/W+8DdKdN0QEyV31KA4LumMprHC79l3cKTN8tvsW26
egiWi9ND1KUzktNJbK+StIw/HDecp/QuKjFZiYaIkSGd/TrqaI3UxtGzjECltfMtxr091HTVbt7/
OWeO9Ktfc4Ib9cpOT31bA26smZQnonvRo1i/0mv8JS8c6TNnCwEuLKRWo3hksU7eeg9VeWRCu349
nX+cEADA9s28INB49nnYFRvCkTChJL0+WmifGKqqTN40X+oV/AuL4XSWHHJ6lRdO8aWlTuIeHgse
YETbCnWX+zV2yUgZg2Mj2eXb91/S2Z2D2IQ4Dl8LZf/rh7L0eLFh4lthM8FjrF29vUYa+ZKU19vn
AcvJ10FcQ8xTOOvf/xXd8ozEoXE96rTI0o9wJ+bjkKOAEinV/eNTR+OSww9by0Xax1of+K+lEl5T
VNku2vF0tR/oU0Jw9krzS9xF8gId4u3e4fHOieN6spDtPI014FuyVvp6E86j2+yTWjJzLuR04Q2d
wKEJMLyaFXj952rgbnj9QLPjT7oFKivkCjd+OZ2V3XSL4290p9P3o+kY3zNziA7vH4u3L+z1omuk
+WsXFVBmmupjEzqR4X2h7MVPKNMhmBqArC8c9rfbuL4qEJAcQ9hLa3bz91p12062kE4HEDMqNj1q
q1cgdaMLtIS3FwOqbeLP6QMGDnHp9SqW4TGNH0QXVoZmHBh1uwek7GHSjiXbaGjin/mBra9NAGN3
vJVpAR/rJCTBCXLBHxgqXDpqz6BasJLFE725nnBEvKJKUFs/iusLgfDMe8NPb91EFyFIxOpeP6Vb
Y2nlwwELc98SG1RGyquilj2GW4a88IBnNhS3Dp+DCVkGHPbJhiZJO0zxxGhv0dVwVwupPutL6oU1
Hsc7ZkvY3b1/Js9ctdyygnSTvIVRijh5uC7Ou4lGmMQ9OgPM2PVAGUynpTAskDRHEKBluI+HhHhp
XJvxrOxV/9E3xvZj6rdoP7//c9bVXl+2ZLiri4PBrHHVlH691Wlf5W5Z9DIUeO0yFOoLA2/gHnkJ
WkRx+6nLZkCg8+SsJgCZgYrA++ufiQvEZWK246+J3CktY6g60xgT1legCugyaUg6jdjvFB3T1cxP
jq3C0On9Nd8cL4daAPLQGvd00zklgI3eaCzoUihcxats2yHsHeQ1nY+5rn69v9Lbl81SRHKH/Arl
R//UfKvp6ecDKlHhWBnYFkCVivaeHvlH6fQWBkvtaO/nOsq2y4w6Cd3hxD16o62u3AIplvD9X3Pm
uS0ogP8iBHLeT0IUiGbQjKbWhX2JJLGruS2tRSN5aEWdXbhU3nxWsIoMqh6qp/WYn2oYLpUHnEuU
oGv1OtlKxBo2jRZPj4hCTDtmD97T+4/2JvqyHiKutCXhMDnCPfmMHW3IXKgEKsQm0v/BnMzY4fl1
kdZzbhlL8EJ1g9LDPH2d2RBFKfB/HqvJo2uj81GQq3P0A7DgNI2r2ZZyiwdRF2QoUOwAO2RbN5/S
q7Hx+vtSy0GmTCq2bxZAT9t/vgN4h/irLDX1rHdy1zlmMWhOBfpL6ADxBwsr7KUGsvX+Km/CxWqd
tWKZ1iWAKa9H7K8bNVWRFhdi6cIhTWERAa8pP6VLHjORa5WJ/yE4Jjr28RHJGF+7cH5PjaegHrO6
5bq8gjVin1q0xC3gijoa8FtPcnMLbxhPltUol4awuMbRAb8KVIEwmPIm95Hj6d93oyq3Xs5Yx1yk
ccA3NbtwI7+puNffJAwiJ+rY0FdPAmhs1qYL1YCPKgK9srUbnTIBRHaPQFSd5LTFO6QBo07u8Pnx
t3NjaNGFePYmhvITHG7ptdlG0niaesjCE9rkrqcSbukdXS8zcPI5PyrY37+BIYAD0Bbjwhf+x2T2
1c3hQGuD/0kdYcH3Nddf9ddRcJTO7LouxjByra+2/FDV/a2Hl0OlIUaCnq1ho5flxJspma+zZTdU
+RENrKHzw25MsBzvN2W8XCD5vd0J6H3kfCvR2UU09uQjgKw2Jbp05lBIS93A3TI/dI3R3i822YOW
LfLOnd3m+/vfxNtYx5H0EVcgPbJ0mGevN2JugcQjz6ijD+5m1/PvvNvaE71qbrXyn96WDsHbEgbe
mDgOE+deL1XClVDeQvNcZKn8CKZZba2qqj7nhRSgFlLvBlCUeYEi+vaEr4vSJaPbAZf81FbRsAFg
tx6bCtQc3WWzyq7ipesOxdwINBIrLz1EeAKAqvTV/KE3m0vq1G/vLda1yZW4UywaFCcbHDMvzHpG
PaEuFbYrFMnXkVt3z6MszOP77/JtgMdFgGTE5FWyw6f9M5hqayq2zOHEJO5nWUXpl0pZz/90EVvX
aezw+cELRf7j9VtsotnL5l6fw3kxjF9anVg/UnBjF87K22PJKuT+OtAsXSe3e73KOCdyMhIQQYaS
xdHpgNUjxJQSqbvC2kCe871/fAWt9yIcW2e9IaBNn6zoLXOtdIT+GLrqB8R3tFtzHC75dL19Resq
f4osHMhIpU9W0WOpYCLxjWvgLMAm0qjPynz3z98RGTqWHQaNKBRcXq+yqAEp6bSbw8IgYym7DImr
LJ4uHLcz78jg4tBXYwVaMe7693/F0By1A3pqyCSN5mQe67p1jqUWtZ9sOwGRBJn5wk3x9kvCQo1W
NH1FdH4R53693gQfp0yRXQtLL9WurEzTAN/ZODoEJXCuCzfjuYfzMI1Y3xJJtndyzLsCKpnTaQp1
jT4Jkc7aZ3r8G2Xte07PJfeAM6eCaor6YQ1S67X0+skMmA5OO3t92CKZTqXU20CkWnV4/1Sc2b/1
W8Jr0rS59fWT/UMMh8Yk1n4hQmi/yii1DyK1nnui0f7fWWgVxadQJEycHHJNSWkZjaXCQbXVpxar
Gowh4uUmWtSFYHTukQzImQj1mIi+rJOTv4+g5pUgEyJdhTqSffdWLaythrrhZzxOLpk6n2pLk7+t
He3/Xct8vdZiJ2bsuRTbbePGgK0blFEtd0F3jvgXfbT6bnB2pQZ8YDP4cqnIoJqp37eVS85nwTP0
N9hpI3PYAw9cAEKbWOFWxuANwVRJeGojfMhfUgymCde3nN2wxGrVDd9/N6dGO38ew3TIszhvjHNO
PW40CRR90NBUETM49CSxuluUvFBHq3q5BYzgb93oD5nFXrQbs0ujw+zazb9xFNfNBEWEPCOzrdd7
qWbK2NmUCLvYRruPTVLcRnfUnqaRuLDUmQ95TfFIcgDCk1WdnPq5b2rhEMnDtmjz28qCvb6ZY625
kUB7A0jFwO3e3+KzKzJIEMhD6ByYk4MiKk7SkPdDaNMsOaaWow7SjxGkiFVk3FpAHO/fX/BM+EB8
Bnwq0uzrqO40fCydxwufxzBhdh964DbAW4Hoen+VM49lc2Pxyv7c/6eyLH2BcO4w2mPYZrgrZyP6
jG2eycOip/JO6xZ1Yb1zJ3X1zATyR9+V3Tz5uMvMzByzRo8Qw6AhiOdW7RYMsnaodtYPc1toL6U1
ZhpEUijEqfT9754i/7mQiZzaO64fDOkbnXluAppNYt39v645fXDzTsppgtSm0Iex7ETdTHaR3FkV
NmIYV5mb2qlRI80mfQPexg50zZS3OPioMDbc9ujBTrqNq0nQye2THRW6ulA5nAmD68AJJSySJvTW
Ts84VYqe16iuw7dHpbxytOngl6NxX1Xj+OP9Y3DusHG4+XpROUK2/+R0+2Os6ThVTaGeyGib1DDt
wM3Fu39jFb5b5ghYEdunNyLYVG8xG2RmGdFFhwI9yqsGVv+FI7Z+GK+rQF4tgnKkewzK3Td+WItR
jI3lg2+f5+q+0FvL3TCQBzuTueO0d+RQfmqnKULlPRv8C92INYN4szhZOvmFbVpvDN+xcrKnAnRa
SFtiOc5NWt4Uscw2MYZQe1xjEKYzGvv7+/t69qS4jEpXTyyYOydXcwuaeKh9KO/ghL9K5ZkbXW/H
IPaXcvv+SmfPyV8rreHkr8+moyeZ6TUrVUMFYn3OitsE9NuFNO3889jUr8JBwe30NitNu6K7K3ke
5FgRzEYUJ0j7ZUA8oNCf/o0n8pD80TmPzDhPvrIsj1SrjcSjfMxRoq11Fuz05sITndu3tdHp4l1L
f/008WzhnrJ+N4XIY6itMScK4ZBpvnBHndu3v1c5uTJyQ+9aw2rYN0qwzwpHh7CH3fEF/jGwx/f3
7UwfmcbX2lPlzPns3cnGjYY9Y1OLeMdq4wI9xwPYhmjceDXEpfd1lGjvTJYnn6ZGLx7NXGg3Ua/S
axvyq3Phiz//W1yI1avhIqKWJ8dycMjANbsbUY8wCsL1hK2ZnnydDBcoqVP9htMWViqNgcl3S4B8
SrybEVB9f0fOvmNaPD5pCRDeUxejbNXhmJZpDLF9bw4C9Wgw6V15oT47NW/6c3MxiDKcNc+ijX2y
76jlegDX2PJOxu71gmjMx5y08wPXZAezKXL6q7SLXSDPefVd8xDfjeD6PZk04l7mgUbOhYNw7tD9
/XtOLnQb/54Rv9ox9CIEtJVkAxhANNvadC71D87tsI00Kd5jVDvGaZcCMRTKBYfXbMxWH4zIK4cl
QgAXYty5+4P7YO0kUigi+/c6xkmFnSl6Ogg9km4reEclFMVxHRZ9tPW8hLAMWeRGnzv6S1aU4YTx
z88RgxlkuihTKexOvmKGrLG7xGIM68Qvr9ohk5smL+Wn91c599qIriitUWcBK/NPnjL34GRFWAj6
qjKOdG0kmklW7t3Py1QOF7b07GLA3aj0LTQpTvuRw5DF3ciUIkRZLNvhcIAqQeKax8SDR/n+c53p
yBMBwHuR3vEftkWvH8wEk66QppsQwZ5RcDNFDMNjUdoDRARxbUAPKzdTBlkC7kjyQ+Q+GoHoh6v2
uPSG9nXRY0+nxbIwvX7/l51LDTglK6jBpTl/6rva5q0+YQoLyRu53kMZ63Ogg5W9hzBWHpwaZott
l+Lh/UXP5fdrkouQGCMB73SYGccqXSmeRMa6SLdp0t0rrYbO5Yhno9e+vL/Yue8Tni1INHI8JlIn
YRgkuDNBNx7pdSvzCooWBhGZUBfu0nOPxAYSAk3+pH5//YLnKhlhKlGyVHXSfy1NkT9EdY+7xn+z
dyY7kiNben6Vxl2LBc4D0L2Qk/QpPOYpMzZEDhGcjaQZZ0GPpKfQi+nzrLrdmdGprK4rLSSggdpk
xeAe7k6j2Tn/+b40646zoY//yF9l2b5FMwNk8dmb9f2eh7Eux8M9MEXWDEC/F/XN2o/y/tcv3U9v
YZ5rnvuFRAwQHf/4KDmeFo4aNEZSv0zvA6N3w7qFp14wBB6bPhPBtb+qo9Bk/5JoBH+LxMKXoU/G
P/LyEuQIzmhoetHvrh96lHAiiElFVqph9M5lduxazcji2i2NDCRWXT7++m//6ceGRtoZa0nYzHl3
B+kacxg90jjRNOHWcqzSBl2WF9tfP8rP1iD+IsKEDrU/asLvXuBMAlnNjTlKktq4stQcHGlJ9Qe9
L+c/WYN+dgfxiX6x4lEvI2j740NVyGE1xyiXyE+t6apEb8lIfC/2M6SGuOZTcEixjn8QZmL9Ay8l
9Wds3KQVA8d+dwUSVlc0iaHC19acP+VNC/8N/MCfnEx/9oZR4KE4x1nR4yT+49+3MhmEddhiiVUZ
mLdggl+BEJ7Z51+/ZT9/HFLQHgEjm0TYj4/Tsq0RbrvgLghmIw6mYNm5S9tF/2eP8u76TiHjMOPI
o+hub8S+zrQLfBr5DxwMaRFzACAqxVvz7p3BxeIY0qbg4DAhcTnkyGJiuFUUu/VAMsy/MByZAK/7
kzDRT+stMFQNHtqjM/r+s9gKyAm6wZlgGmx9Ynyk826SflGP3ALcfTLO40GRtd2tTTFeT4xB31Rr
9/LrV/inixupLXYbZ3Y3Na0f30gb90TDNPNMkCYxt5UBWJMJxvYT7BHwYquwv+rmakF4Bhg3V2fA
c1r0zk1agU/69VP52Ufq+2fybpktBLN+ZQZp2Xbb4cIQmbktAtn9yZv9k0choc8dkNoN3ZT3Wzin
PY/8Ow3HonXEqDKmFhRVhkeMP3l3f/I4nDU49bCxYtfzvs3eMqrbwsM2IidT9WmG4LiTNNT+5DU7
bwXf1TRoqTMmdc4R0og8P4vvDv2FmQFaZaY4mnAO3Q6ll20D02C82xRmOCSLPK4QLkP0Kku4li0+
3F+/Zz/ZOP3w+O8uUKGLTkL3NiLb1yS3Bnf5Utel2EmCWLR8GbTZmARb/mS79pP7BXkkCr1MD5yz
We8eVWYyKzNkRlFgDPpNzQE29oRc7r1Je/v13/fTR6IOyVafphsfmB9fX0wNa1oxhRZNyl8uOnvo
4rXstHvdgtr464f6yQeGSBJSznPrHMjxu4fKp6KdQA6AuCXHt5k9F4xJg4bp149yXsvef2A4cRNn
IZBBwvbdRYbbK5ESjH+Udh6RscBV2XOwOM6yGx1rDE6pEKjjfv2Y3/b1v3rQdwcat1SZ2weMtAxA
AimvZJm5G20T2WTOYG3Y1LbYWcNUxzZIQCYy/NnYBUwaPpm5dgGNK25y5twRP6kvv35mP33NgVmf
Y6PnBfDdE1MV/IeSaniEe5NEZVmlcU525k/+fky8/+5V50xB2odTI7EEDq4/fowYWpsCTVGfFtrq
IcZa1u7Dapkb21g/WosI0aLKcueMPo1I3DLZQ+O1TQkzJAsIWQ+JuEo1Oldh3+DZ2SOe6Z0HuMxa
es0aJC7nAaEQ5/vRdjfMOPr6sasDyG+LP/vuIbXMomV4Dcho5KZp3iK97MAIz20uQd8kjYOwaXEu
SuC6y35dh4USTK/M9MRYKGQVngOcokksyP5qqS0l0h8Ca5HH5S3DXM6EdHQ4kXaEHlGRI2LoEvCh
r4LYmKB2wcK0Kz8OliQ9LQDGHqdmLSiBMmcPpcxHIr7xR3tKYx9fXH8swdT0Yc4ECwDlrNQSfkvD
qKPJe8VGYCiBji1DUgMDD8rmo5TrYO6Fg4FzqwxqoCHTkY4XK3CVwcbWln7dzqkzMiYeZCl/DZ5X
bztOhbdjRHCqj2bb+VNkp5ZVxDKz0uFisDqMdjS3QC4VJCGYyHdzBNODhpxUUm7QmIIP8ilcXRdF
ialpNhBhRn2MXVEwaT0ZpWtGpa/WW9MB30OAfF6tDYdMrdtmQ07Bj+89w7FyM382qRUxfGWN3WUD
l+WDA3yBSVtPHsFUI5RFAtU2IVQX615QeSqZJ1g6vGIjm7NNoIZ139qJg386XYKFsVDw0FA10Gxd
VKhSQJ+MSt0pFD84s6E5dZu0p5W/qwa3LMI6SbxT4XpgdexkNeedymf92UxrEFy9U1pXebpAJA4y
bjQH6naFFXq9qczQhfvWndA81ua2ZoyixgwzdBeBlZBnLLMKsmUARlwPjWT0uv3o6+1wbXpCe0ra
cfwglxLnpTcZ1XDhQzf4vPAR/gTCYrqWhmgvmH2rafzrk8kYq2T2soRO9qDbddDgzZTT0Wt8JmoI
Nhl9aKSQqoGQzPWc85lP/Su9V4G2n/IgnT8OPmTADbxXi1nSvofaPPVVXUTVqFtvs7ChvGoIz3Yj
yKg38LyYphhlKjC8dYKPsC6q5Y41swoQp631swNiC7VaSq0rpJ6bvRRF6x+sPK9fGyURKxqMEV8n
qWc/l0wQ9+ScbMPcTBlYhci3gT7w4alJRtdBDzNiSlWlDrW3KLmpnCV/FqMuSzIqU9LczGBHS3y1
9N7CFWToV5ByTYNEWQiAtV47vvR5NrV7kGN1GXtF6jxnWjWNO8N0ExOT5mBdl9kcOLSY52ybEWLS
4r4KcPBkNozhDUqPegAzzihtDLGxYjxaW4PrMq006HwJTwRwB7iOijetgsSzGF8l56orAWHlcyp1
AA94wQCKOVBEn3OmJ+BteThS+AgUOSPzpH9kTEDN8A+BVvZAOgOffZ0INNcKlVrzG5OLOw27lDAQ
SlpGO0I/mQUzjwXW4MDObXuTt8IyYikHUEHSNfsMqk4X4GtNi0rhdzZp3UOQG+yIKXC0cCD2xuLS
hZjihPkq4dQB3UDUoQWjZPhaWZnEv+WKD+ak4zYEpd0UuwVucLc19cyvidmPSbnnSh+gkpk5E/y0
VJjayUXSk6YLLHE7z75zr2VTZ24RvIPgwHI2GVCESsRt9aA6Aafc8HAsnxPfkDUM7RYcXTntZlcy
yCm6xF2P9aiEUUTIRAIy1lDMzkQZbdYSQ30mmyhm7VZnKNyF3KdbuVY9NnPpu4Dq58Rkdvy/iI65
Rp9oWjSqXFxRugzunaYvHhyTWf5o7AIVu7lbHc/MhU1qwPozPa0LJWPujwt0CL4cKPnoJXCYkGQ2
mviTrdq/q/n5pGzo9DGdQUWT6JL1460vJVE6ijmwMd2m97xc+OWMhDlzaOBRMybsDyG5wEIpv3Kb
QoNbaKgKCEBvApvFph3U47db/n/OSP+Nrdz/fkL6v4qvjZSfvp+I5vt/n4c2fmPemf0JjiYS+Oxp
KYr8Pg9t/EYtD+kTGxeK3vQ0ePf+mIe2GXp26M9TUqSO4rJz/dd5aL5EXowdM6Ve/r+B3uwvyJ2+
5bS/2z0SfSRZR1KLOhMZcg5TP36CzACkhy1LIBZJo3/Oye7f2HOD1dRdm5BBHGyUsmoOSe/5j8Bm
+/25bfgIcevUMeqHYUGLgx76Fd9T1Mt47dmTDxGPIgzTk3hfaWnE6dr528AORFjM45daly/s+8do
1JbbpEXIARG4iuchyMLVbMpD5SI71hWzOOhI5Ys08pdu9j+201pQ+rQuljl51GGxbkW/ZDtMiReG
XwPLmMVj6xrDFUzW1wQSXddAnm0YXqW6UD93ZyCu6hbvaBLD2FlmD9KlNugXQSoAezb3X2xNv+Op
1Jcju/SpmSSll1mhUebOJ9vFvE5XP4dgApAdSdQalgH4WpamMUKx5tJI7S+QCGrbJR0EM4LuugXx
AX6ksb42MK2ifPKLTQngbvCz8aGo2jsrbb8mpfZsszjzSufOmzYbRwin2QOCaXtPi2kfNGYFpjHo
wrZu1+M6+uL3U/tfumofmpr//vn8M5giF5mnWf/tc/Vv/7rMv8hGNW/9L79r99pcfapf1ftv+uE3
4x/749lFn/pPP/wj/ub0ux1e5XL3qobq92eRvjbn7/yPfvEPM+DD0r7+y9++NBg/zr8tpbPx/TXK
8e0X13T1+b2yje///Zo2jd8oidOi4gKlOs6M/b9e08FvVI7JnxPDoGxgnKvI313T7jmrcF6tz8Ok
nGP+YBxYwW/EcrCRnZ045/Gvv3RNvzsP0Wzi19OZ5kxNm4CJnx8v6W6Aqix65L0J2bjbUvRVt/HG
QovxoCAh+e5Fufl9pfheqGZ+Ozp/v4Iwq0eZkjY+wjme//sqCcBGEpgLdtReNvaHFdrlZ93roNKg
dG4uMS4M/XbyBceRpjanzzDWffY8qTleLQWW7z1bPnS8OSDKs0g7reI0U0PABrctbu2BlleU9W6u
hwh86wtl9zX0MdFOh3HQBZzXAN0DFHvd/4CNvEk29pKAIR9diOjA98FCbTywKU9OJusWxmFh3Zau
bG6o3Y48lw4AGqwUcGk2kbAx0mw//yDxMx4mr2oFOHG/Brhn4wBmHLAFJqZLqnVhXybmS2AxtxUu
i5c9KQqfRqgzzEq9S9Szv3EcTdPDVQNeGWEg48bL+WC8wl7fPKs5qS+aqS3uUuHJYl9YC2sl434t
nISpI1mvc4LXNtrQdTfjeJa9gY8xxtfCg6cX98zMvaRN4FxnSbZa22WWzgdfDZDyR3L40Porc3JD
Dd7NE32SOd9r2DxQ9ZTpcotIXdRkF0zOPX6rdR9hLSXPecAKHpHlrfACCV1xgtTXbgktFDgvto77
Ab664T+by0gWdUEN9bmul3zaNvZC1RKAHbYBhYAHVGQaGLeTltbW3u4d5dCENIbbYrJciBfMAMEI
HwBwoYW1RwZlZ3cYQjFJ/4JPLSU0Xy7BA8PfKFWb2ndWjrKtYA5a89wXyDS2CRTQtD9ptdLMsELR
lca0MzK5pUbV3SxTD/deUvPdAHPrB1BawwyLwlYjFGXyX4+EKSRL9zr727Hr1mzXp9NCW3aalse+
ncCFOkiMIXja7njNFgq/uRpr2YVJ1qCw1gJvK1yKujsAxvI1Z6hOxFRbpqjkDF2dfJlNQWjCoPua
FlphbJZq0R8EodD8nDGTK2NHo9L38OFVnMG4Gj7Yk1O6VPIyhk0thKdmXLHuv6TZPHebZHZpdwFU
g3FFVSlPN6DsTQdA3hTUh5pRRQYK7ApRUjXWxltpugsdwd4UFnaK3Hxykrx+rPTV/Vh0DRhSASbL
2+hZgm6j9BdlbWbjrEeCH9fdp7kPLDBP66HZYoueytgsgUOGNhuRG7Q5RMX9KbBLqIgl9NqWjXAZ
j6vV8fO5kYE2tMsVnBUTnTXUVcd665MBHlyXiRLnsD95J+GVrca2OVNeTKPTtjaNtoDJnPQl0ID8
pQjYe8JIPacCNvHQ9Pzy0nNo6GzII8hjTqW/juv2zCtHRz2snIGNgUMITmHcDV7efwJV6oEI19MG
la8/VS/T0vcM9g7YfaMkz700thExvU4WU5GXBW4wtZ1bqZrdmsEbPwbamj5kZOlA9ZNlFlsn7/ov
Vba6KM/HWrcuaSOUAMJmdBCbSp41J+iAgSzbbuW+rC6tSkzc0rzuXW958rBIPLDNEXdpkJUq1GU1
3jhB5Rgx+yKzi6gEePXvlci/dEv/j92vr9tXcd/L19f+8lP7/8FNm+FdEmMWhULcjcwicd/87o51
3iT8cfM/70L+5W//7S6+j++e4ui//9Pzq+pfpfine3Y3P+zVf/orf7/TW85v3MWpKp4H0i3KmP+6
e+crDNQa55kex3BpCLI7+ONOb1ns7LnTs7UnMf076Ojvd3rzN4/4GF2pc4jboOf9V3bvlOS5l39/
8/3Ja/F9i4KBdEsimjbCFFf4BiDmPjXcLKYBukIizjneT2O2IxB36VTabWGPTwl2e1ByBwwfxVG3
QAbLQewYWrsaRtCRlMCGQF2VuEpffH9OcG/YID0XFwsiBPjdOLvPFu1PeLmkWBcDHj4rtn2tsxmO
wVO+VU76kbKP2AIEnk5aBShTEPiDH3g3tR5M8TKDt9/jifLGxj60rD4h/vJys0wiog+OyAKBy0Dz
qJHdnTQzd5PNgEKBis67ZSLlXnn0YBgX3zazF0sxXKrat7fBKJ7LImtv7NxaQoep3g0l0IfGtj5l
Mr8StXunZx5KCZ1BB5yrhGCzq8byrtYmf6J+fgts98Qh+zLLzZ10FlxDpRpOlI1lSPWemFfRrqGD
viWSXrAjIWXG6NAurbZ+05MiCWVaGKE9m6d6WE/LirjFsrmD1qM/bCZdf1VZ9Ukl7hXrOvxiX9P4
ulaGPjdvPHmTQkjgH0CKEpOk+HsSrTPHxriEmSovLIBugOiC+zIBhBv413gH1l3dN/OrVN1b4MMo
zpzUocq+HHoDfwuui0n4n9pkPiQl5RIzgoNXdAVAcjIUU+Jdi7x6w4pCFbYdesgONUukJ9trDn7b
dMCSvikKFADwTqc6VICED3DnqYFKzb4SEhrCqBdyZ/MSbgZlo6zX532jDO9+Mj57JGSxN6n8iAT+
PktNLG++YAPmkLKgnIS0gDL1c56vj3XmURdlZohsThJ3Ym5uFnh8p15O0816vjNif9GOq1AflcqC
Xc3sHMq1L7iYum1fQxnPzCS2ndGD3ccJUXIOvFDGcvI0Xey0cX5UfbuERtn7dkg5OpxNdgWFvmk5
ViH5ui4L9ZAYyHfzPirIvRXyjcjklsRkWFhMvLCT36gB5ZvI4rHNN1naHpqUWvXy0i3Gphy6COlL
qBZx2wtjJ/FEjHV70aVmKPSPI2j4oJhjBzyyxp58tngzRMfYgcPFEdzMfrXz5A0Q092EOCuANnpV
Dj7gPLYg1pOdO5eCVGcCehqVoMH5GkESY5exTl1bjPQ9/2+WcP4fPMQZ1i/X/9P//B+c45rvj33f
fuKP5d39zaWA8nc/vPMbSz3ReYIyZxLJ+eT09yXd/o0THS18znYYkZHE/9vhzTofBm3yNXRN9fOk
6l9Z0hnXfrekM1R7nugnMEdsgLbWu3aW7Ee/SevSCGc3Z4ipGMv0K94JtBuMJ5aXugZW0WMI92Pt
NctO8xY0dQPyxBePuTs/roq0+TpQukd/1lbVY95PyWeiOJ7NuuUbN/QkSvpgQkNpW4tavKSljloR
zBCOllIrT1BvSrFNJYC8Ta2Mgf2vzmgB+sQ1GPmdBUyd1DVA+ehBMr3BfHMeEWMUDwVz5Q+JGLMR
OI3m3TdU+8tNM9rtiUL49FBzUrjSxmHhOhvz9DRIwl4gkqskiyx3SCJDm3W5GZ1FfugtI0nCPpCB
iODYpleZWr029FzlPg4jgm2opELMu7Ud2vbCGOckDux54cA2VGcjGXBXdyOXqfxIS+5rNVHhirql
iXkPTRkTfNcrrlLdT6FpBqytJmrFF3tdrEvPnZtnmu5XFeLhLObuZ9BCTEq0mdbgxaIb+nRrZg1D
7H7fmdR1zRL+L+NpxsZ2lpGVYNb143nDZ20ts85enEqngSiqEa2KP5A+pHrUWfgtM5jb9FcEW3H+
b/eJdknXAOcKDDfkaDDd410qrpRy9GtL1wqNP25RaoMuiVquzaqGX2gx9GTnqcm5y5VYuGUndbA7
F/qQn2QrHZIuEFNcV41F2jMd0htmSADweoaHmi0vW+wdnWdlH+ehSZZQuIrYRjKTOAo57zda2Hh1
tx+MwfyCubzc6WuQdNslMMq3mtr4VyikRXdcpaoMLI+a+8rr1dUswoOebMAkMxToLTUayFmj4RgM
9Wccha3GFO+MeUP1lbpsizSo8V7YWUEZO6CQkBalvM0xpzBdmOSWE6W6nzzoCKrewDdjcLSRH2go
ukr1ABi7vq+8CmeZVpi1waLZdke5Ov6HeZmQZKZq0OX+2xbyP3fXf2Pc6le76cum+vpp/HH3/O1H
/lhO9d9okjIm43KKJgPI0vZ7qRu+p0stjKoXKQ+HZebfVlbb/+0M46GebbGKUrz6rtTt/GaDUKFq
QD4UrgZf+gulbnJl56jjd7tl3WHTbZ0HCcjJkmh9n6sjlIHRK7PziOjTidZJMsa2WvrbgtTJuJlG
o9N2bLVuNMKqJHg9bDrlMNJJdfvr0sZQvW++UbYlBYwGfeqZvs0sufXcU43BmTN+taRDCacvuq1+
tnEEXupHKQ6uJ92YZdjI9kLaTfKhYOWnKZYUd+sobGxv9iXw3mBXlak66jhINrLW3sx2mi8Nd7nH
+/I1Me3R2iJNbFlLYEdPG0MxA71JKGLYxyxPC9qO5vC4NnV6ZTuJijxCmPqNkzeliIx0pGOI4AT4
uN9NWv+l+QYlH/pAZNuJu+I+79iTN5wmHsbGeMnYZc4bzSoUqr90oogVdMnibY0z6NwYmhkE8qIN
LJxO09EIXIJQ4lq6HM3uqSfTJ3fmmZfeNkih4nF2YFZmmmdvRD7nB0Mb7GSDkVDFTtml12CDH1kp
zWc/HezT7BIv2EzYrh0KVinpfEFVzaDrFw4WBwNRyoI36xN7XWQqstHHmMls75oCCGJJb0a7XZZz
cq2yuv2MeG7CLgq8HIWJve8dLblOhZWNR5ly43JqeGt7yniEjTP6uA+BZji3FFXIRPQs6V90RxSR
u/DmEHfo1DHpbStk+2sWcaUHI3vfYRo+OTWln0xpznEEeY53pnPoONNkizu/Hb9kjiwPxdAEG4Ii
4qVMHO4EKQCdjSM98s6kZi/GHqlzhpjzuv+Gwp/OVHxvqh0MOhY52vOTH1w3BNlIt1UtZRdLJhvv
luCmSRFcAWcfg6jsneLF5HxGpqEIsZuYl+U4LyCm2i4/gVfP9/NI57nAuxkuK6UceDV5ZHM84kyC
nXFkxHlj6ii1OlViplZ5sO1JoVB2apYt+KyLufGfU7dvIhJoMNx1CN2OmLYaipStAzEz7ZZLKnIW
1k7A0I1XRFRSHHhESRKVCXyDngyF8Cq6zcXWxtqEtIlpiE5zbzEe3Lpz6uGyaSNLmnBMSqS45cop
s/GpAmo6bRRHrB/TeTWjvOHTkK3LsmtpmeFHHbdwDKfQoUMPZXyFEYrJJGIQKz+0aXFCTXgMytup
Es5hSTrw4xjbKN0Ad6X33B/9zqaYaA3asTenkrsj/d5s4Yzj692mHyozqnB+7p25ejL6c8XYXDcm
go57y52H0NI4HYmUH6xnqwxC9lWYIhSW68XTD9LyL6lTHYvePnlp9ux487BNyHpIphJMHIFMDj/W
vEsPXU6Jccr7O2ICbzb9qwvM0tlmsYsvy1rjUA1yCs306ZVantuAEELF0kJ799W3m49LRZim6Vq+
TGAjpokRVl36uSCyFK6ZqbMfCJgGSar5UA/u6wLQfsx4Q6Dzj1HGwO+1BGl+gL8d5fW48BQN/dWx
qm4707J/65zhpQ7Mqxlu21OaEonSZ6e5l76BLjptwaYVcOYV198bIhnOLLXLOBiO0dk8T36QDCUY
Q3MNp/C2VU2NYy+/Wleu/ZCrGVVFVsx2hkcXg8WytpiBzUFRdcdk2l8LqKJUCk7sRJKTu0wJ4pfa
iRlG381WXVJXNm/XUVtvNfriYT6lr8PUNscqc6Y96VAXE7Cr6ZvFdNt9m3rLlZFX0ycrMdyLrun2
VVvh7vVaPx6+STfyabUYP+YKeHJad62iQqvK+97LKctqYq4sViLEwkXtdRurs42YiYzilk+O2eKq
NT/amGIOTBR48Tx19m2t4KOHWMf8Y1/J9qmlNsLKmbH2bh2WVZ+qJvs1HLa4V74ZQ2b473o8Ma69
m9YK5SAXyxbpnnGo7HwI+/UsgM8WEytidR6j6ZX7KU2zZLu2lR2bmXBQmgbs5/zVhMTcoCWxvylK
lGMMeljVaI/6JKh3+tgiJ2UTzZ2QYuZIau+q7YL2pJE+gvJTrncpdaDTQAIpRh6JXXqcUpwPyLNT
aQ9t2IDlvcszj7vFjE7GiXosji/usnrXHZ3dLf7q8jJ1yiSkrYKvYHUuVSk/TGBbz2obx5V7C9ph
1rj5Zeu6N83QNTEphnNuYlwvSs2srv1J2BukfJICDlGNqCLAFXauXRPiIRJGYMXtt6JYdz2pMtn1
2rNIUu2Y6aq5qVLD2RrFktysigUut0QMgCMyh574iNuc8o4gDhMD1/U4V7G06/Z6aDuCUVRpRgb7
qor7HyUbxMFpjJXGipeunE+J2RVbMQwmuwXVYVDoj66q0rvE5UbkOff5nH7O/cUKMc1qe+XhDnFm
5W2M1RlrzifoLuI2M28Ci4/ekrVXlK5vLD1oj1Zl94cB6eZ9UXVvqjTeRsNoTq02NiwDg0Cr1uEX
Lq48f0bR3pTu3uGTd9dp/NEbR1vvcdhh6MCDcI6daltPmViH3KI+eVaj3wi3LiiYzMOhOmMmzTrt
rgsqNDdaxRnMU7XxGd+Pi9kmGbdMPrNuFPZl7gUP0Eabj6bRZXtX2XweB/NJaoT57Kblhob3zNww
i8ElkSX7oWTsdJjb7hYtQnpPuyZ9Wmb1NuTcecwJnOTcTMkVcmGyewE2gY6D4qZ33btxRpZqs8Dv
TU/Pd25fI7GgYH8w0YwzIVgUAIY1ecRioIedrdQlp7WTVU9+iDaFxlWGtk8ht/JmR91iQmwvXHx2
XPxiPegt2yeyQdOl5ZyhdE3XHyUh5z3vUkIQaUGHworlnxKb5E6rz8dG94oTpWCNu5obHMBvj4dm
WasvasLe1ZQLSm9jemwb76lIBYdai3lgQxqxcgJx443JjJjRa2L0ut4j4z7TtWCbfJ1V4tHwc0xK
lhdlNtExjRv9HVqtPNbTsdk36FIvJOvKvY//9mJtCRXlKGnxWX2zMU0rYqaOQqIR9Vwezi5f8vZC
CxJq/r2mxc43oVNtueZFC7G8iXpZThdcSRUkXrepPpXfTFCNDD6R5Wo+GJOeX/ompdtDX2VjrFmI
R6eR+UhCfoq1X6XOnTuvXH1MWD/V6NJuliHw0YA46khp5XHpNQSI3N9JZbAwSpJWt0Fn4KpoVZY9
DEuWfpzcbGQ22a3joVj0qJa10XE61MqrdeC4ufrz9NYaYrwbDeFdoCvOdwn5uDjjy19rb+goXBvZ
25q6r0VNt1QQJtvLoXbhWZb9ieO2e9dbTh97LP0hTS5CyIYmHUJ7FjU4kljmno4rLq6qb7RLycWg
YXdxvHMogze8mFgFdQtr7YLCkvhXEGyho1pO3DuyY0HViuKQOP58MfeOdfRUdjXng9wjwXB5ncbz
AkUyth3JeK4SSxjCP4dnRAZD9Kt64yIR/QZPeLbNO4jfbDUD++jK+XluvLCQ3MvB6ohNU1nuE+gm
ecHnr72Z/P5z4Y3pAUxucirgriHjw1XUaWAG2T4Oj22AsJAW9kfmhWf6a8Gw9ccRRqP/mHIzb2z9
AG/j6LijHzJNnewyU7W7diI7vZYUrs2OV1BXD2JI77u+Cd0mu+SGx2nEtG89BkrbpDqN3nibkqKf
nK8YPULfxTG6unFiJEgWM3c3C3UjfH3Yd976CXDCVV6Rv8yEqbZtoelbm40m7Tn2PJ1pUGBRbLpN
MsVkaEXN3Hq75gehxkt69e3O9wayy9xMQjxdX1ulPrAXOSS51jxyHEljrdS8J63n+vMqrYv0xTxq
iyEYuFmNa0y4CcEiwnCZtxTPDS6hzZIHit6ECPa5OxYRY35Y16z5s+XhvHbO/V+fje1GORVPZTW+
zIEmw8UIooWFJ84Ht98xyBha8xR3On5E+gC3Qi8HCrJZeSxV8mYU7RFzXnCAk++H2mLV99naJYdl
MqD6BqmM6nKsjj0oTCq5SXAc2indlkWO4SujuLauoqVKnSRx5U353jHII898yq0yafejs4pTil6Q
YpMzhqUuPxvZYpPoRDdXWiqWjhghbE7liYDqiB+Wk8xM5EKxffDdcOmnTwRaista06xrFuRn0Xfy
XhROsjN7kw3XUlZHb7HJqpMI55u4r4MPi0a2zSd4eR7tmb4+EnXf+DrCbOnNN4Pyg30z2Q8EJqmC
rQGIIC9qrCGkF3aoky6LErR1264MnnpWFYIT7smQC5F3e3Q3zsILLqlOxa2TWWyVZ7WdVo1ltBkK
Rnw0UtgBM/2di/zU0xhrnoV/onmcXPv+8tF3s3qvs0iTkI0yacXc+XEbXlJHVPtcWcRPascLp9lq
dontEiy3stjRDGSrtt7tZ44CEcFbeaYoPmJbHcKaAuE+UP3WR6z+WGll9RKkl7nfGxLT+OTzSON4
IcAPRD3u9nPQpg+rILnjVj9uF7s7wYjeI6gfud8k+yDlLcElt0GzE3coQBxDPDodMf0+zS22Kt2+
8dix6dPALjvYTsRFuHjrXWVRdpQlfhB4zyB5pvKQEqG40IZ+4iRKht8tTe6NbDQ8mSM9VEcEAshm
vSz21oIqbray+w4qAgharOkt/e862ctRkZNJ+iJSQvQxPuojAzIq0ia/gmEgS0qlGCI1bch2a0EB
eLZ58qz8B9PMQkv04khyB68e1qw9jRlIuoUk/GqIm6VqJf6CwdujvW72C4NubLXd9VAN+W29tlyY
Hjvm9ayMXg7FjBM6L3Bo5lrxdc6sG4jtm6zvQGlGQzYabBn1Yj+h0NqXqv8gW4OMQG29dPyJzKqX
boTRqj2VKJ3zLxNHWSoWzv9i70ya68a1PP9VXtSeLziC5KI3d9ZsSbY8bBhSps2ZBDiC/PT9g6V6
z1K67M6qTXdE5yIdsnUvSRA4ODjnP8wMunMW4w2tnIStWH4qBU4aov5SFrI9gTE8zdVMkWeCfNCI
PzH6+mKF7sRHOCi79fihbJW7RTv+OtMnJ5158zQ9dfTkS0R90RSgETTE8QZHTr0FuYIlLFkJB/Bu
PfMki3H28gmwt4caR70O5y3R7Djhd7gZm+4TvkoSMtckDwhHgLkZg5TjsOOwXtbgvKuF2DVU9s9w
C+6x8uOYGqv5XlSZ3HsuBAPREQp7vSnT8d7uYm/jRKA0LTU/BXNxRb/yds3UsiubJmdjzNy9VTRH
xOb2qwj2JX41p9AZhpMoUn9bCjpYCRmbIVrjF9UC1gghdWxsMX1Khbhs4w7Agrsny7ahusYrGSXc
WgOxoH7Di0qmZtoWdX9RDQ9RXJa7aerndy6FLELd2u18p72okkBsVYa5l60WxIHaGiSQW7cXTq3j
nZVZZDN9x0FFAnPcLp4V3E7QafJWnztKRfuFevBOW0Chsv6mlvNNWo2c+tg2I4Xoc1QjhJ+E83me
qHSH1NH32t3FBCi7jkexz1PiLgIF73PPvcoo4GxEgDy1Nc3WZl1o0Q4gm/YZWvMnxeF71y16uXOC
5Ab3xmazxKesj+STdItu46qluRop/pwsq/g2tNVAT9UuzjGIhpIRrJQpLJ5GcsDaJGn8rSlXikFV
88eUzZwtCsYqH/AFdCxbnNde71Nlsf5wABdsV79dN8gU0zyRPrZarVsfW2dxgdBCb8mE0+8LDwmH
MR/0DcapIORmpgOnDHTgammOoN4917xFkOuwlMlwBcPGoviRTvvEUoyFLuQWIaz3oUyu5ooNuw3+
SFR/DArrDkZIBtMhvwvmnuKjXd112eBduNVyttTpbWTsRp26Pl+G7pAG6YMr7D9tVJcODp0F/I/b
DvzRhCem7Jq957cz5zYhjn267Nr+o8gX/wC86V4L2e9WUb9T0fJURfJrkLXNNhmEvYW21tCKxt7W
cdhDg/6ocEZp9HqNqtRl6oSn3m7OlT8/AvbNdysqascFu4B9pgv8ALOx3pX+2uCITRRwOe1u8Lz7
7DmA7oHSveuz6Eu1uFAqsJXcaezIpHwH91pviiAetkDlKCyNy7dJeY0hw6FDX8+PS5VciFC7UAxy
bxPhYb4bAWFtXJ3Qfm+hRiAzspzyyIsP45Q+Vl51mDOENVwc3LvOO8rCNcbYk3unkz7cjuzeKAmk
t31esh1G1ucpqr7Qi3xHAdo06Kp8N6UjGGNrB9eGvlxWb61iuLWG6YFqAzxmKeF1NXkN2ChlsYrE
Bzq2sP2sZXIsl+ZmQOZVhx+Xtv3WJWrg4O9V9ILqd7EgIqRuWL3DZcI64EKojplPEWV1U0TEaX2j
7XJske46iD6ND8SGbQ1bCujkskmt7sLOh6uxAjHplOqrdoeHtAM5VbiPC1CJjUuPGliaSzkwD08d
RZadh438lt1Z4Z1Sr9sJ59wq11+8IH4aF46ZegzvyjhatlMIKK3WK/SSFP9dC9oEMA/qlAmw7W3j
DghUsWdFRXA2pJberk53F+EGtMlsle5bYJybqhjuKyooW5yU2/2yCCgpQwGPxVaYRjsUgBMPgEYH
VBtTFfWBFuCX0gcPkejce1958oHDWLyTo8BMtyyuVWvdt6v/ZRiaP0Kk21IHBLbwJr1xlnwi+mbJ
VoYu/UqktJGVnTe4mdcbZH4P3VzfiGWodjoV+Y7SdL7NnebW4oOUb11kf8v6mDCbG1AL9NwWanBc
jqYsxLDZ1zT3l8XZe12J40Zb2vgs4T65otyE0TESuEpZf/oJdukuPp3bJqL4GHrA5UVboNbZUCXJ
3OFj6fps7R7nbY48AB+++dZslFjByPY1nCd8NRtQntZppGSK7S/hLnah6g0QbaAlbyX45gPOWsaV
E8T7ssSKSq71LSymM0tRbZS0PQUNZV2edeH4mEYLpNrVe8hDtwUymN0sRbPprOyEIudF1bPkVkfp
rQ3Cdduysd+UbZucENji75rCPtQTazisswU7zijGzCTGwbpog22wNDM+tOUdtYjNOBBvfHlWLJ14
yMbugrPVE4fm+Zjbl7D6j1ncvctT/4MuF/9iwvecjSQ5RyB901fUO/M/HFmcZ8H0aUx5Xeoxd+OP
UT1+mfxEPGAf2u7CcA3PHZs9pvWTs0FlxdYn+GyzZSyPpb3IjUJYcteHzcmJ1qMexANiuE/D4DwA
JslONJJ2jFZ0WnF3tdqvEYmTzFDM9CrE78GNDF0vNihCfuKEWNOxcIOdpdZoQ/Gq3A1p022Z+7tZ
eOe9kH8A+593MV3m84j21bGEEnLmK8h7nB2Ck3Dmm5kC3mOxkt6purtdRotCfPU+mr1bEL6fkOWJ
NrLEHti1BzoSklJpEKx/ZvagrpLJ4j2MX6IWl/cITPWGXmu7DbOk3OPIjpevteC/ukYKnpffXVBH
v9BVfOF78WXjR842D9fP7WrNG/jU8aYF7LupIVoR5iz1NVxnvWySLjt0IrjxQWJv+qS81eNAE8Z3
Ns6Yvm8T/109+u90kb4jpdN74LHgt+b11NTBzUBWtMFGV4FCMFabkODBtA31KSKV2FgF9nJATzn7
zM4tXrYrF882Ho5wuzHvYXPmAC4bqJsFXsk7QKfgXcVcbW0ItHcZZQhgPXN709oKxCBkgf/fIv4P
FJchPBj7of+aPPGeRv4/rh6XtvvH8o+rr4BoXgFw/vUNz23jIPinhwYnPomouyFVY1rAz31j/gW0
jsFYRqimIq/0bzoFLWUQoJCqjM7EdyjlvxA55p88xJioB3Kf6A6Kv9M35uI/No3haQij4OFgTwlZ
CjAo//6DCoTj1mtM24MuLRDscvT7zdxmnwqvfKrHDC9osOAH2Lo/DNdPaBXOGxLH96uGRuyNhQRL
LHpzVf4iF0uRBTtHgl2miRDggwvVcMlreoz59dK1NdKo3rGoq3coQdDBqev8ouyyDwXeyjucGVYT
Vv3D35/X/69BhlER/mH0/wIRPuurx3/cPzYgh/fV14aF/vU7B+nsz//1H98/+jxLLf+fqNHC8owA
3Rp5zhAQw/M0tRz/n7gKwaFzBJ4uaJH+G99ghXB7bAH5D+lwz6Ul+2/omOXb/wRrhoUl3T10m/8W
7ecNukEEuKfC1WBxAjyOAI+9AY4hX6ep8GbndplN1aGHH+5W1PUS1Zw69A3qD1SMZPuUlr6WnLIt
r5uePJA97b5wcQX8nT6iwXT8sHCEwICNRzIP7buBcZB8vXCgJi1lFFPorDLo+E1ECwA4cYG5u0ci
tbT5H9bUR2gItwFbv7fp1yDuqZqsnlXtctOusvZarPBZEspJv1tgTIFXd8dQubGN9pZRHgFH/ubu
wBxVcWhaJO1QuHqFXDcq97wcwqw6LsMyWeOmyTpASZisQbRat0NQRepd0VQ6PgAzscJbJ0UN4nf3
9TrcCDSsfCaLEfREL8l1YzOqP4Qbl2McOKr8vGuCCkbDao++vuRcjMrlXs30hCnACXcFnjvCx1YP
evb86ax04jzk6DThIR5tvdmi84a2RKMQjxFLX7yvnSr86OCRqKcd+AlQMNtuCpATkImz2NX270eJ
/zP6wf+Ed/h/IRrVQJ7+623x2LVfm+qx+fM1gsp86CXGOJCCKVxi2YvTgFHB/HeMCaEOgD+H3QeK
iTBilLRe0KmRR/gBdwVwFWlvE27+tRcGMfxjQkIEJgsBhL/HLDQR5N/4KdYwEc7sxb5nEFQAul7P
zVYMC/sKbTN6ugpn4zHSZbXxhzHHHtPtU857l0udt1YI+W+OkjME0oR6SCIA0b9RgHoje2PuJTSG
tNwG1RFjN/b6XlDALnqY1c6VclNh0DiendHFG/LZ+jAApBBo0wM+ynfzUIRjdURxfQJxXunofdNH
ORT4oS7bMyuKreUYT7kX3fZWk//OMOcvQ4YeHoxQI2qKWxAKyK9vc9I2qCLwE1cWoBps0ePR0lc4
NnrzR5CMOUKuDtCt49y5KUdJR6Ce0Pdd1H78YZ79JJ/42W2EyN2CUDZz6O2b8xbVLkDNqytkc/Pm
qfOmKTu4uBaVG68WLV7CSEHjRt01qYwvCnuqhvOUDl/09Ov7eLNJsUHZhrXj4m8Kb4Z7eTMe0M5Q
l4VEdl6XUZI556IdymEjhrGO7QuZp6v7fshxi9oItVjokzRZyVkPxY2tBk+y/C7avkYEfr8dxBex
gGQ38tgy30Rb1DvShBJyeC5rN2xux9TLFiDLHEKzTavjvvEPKb2UVG9iK/QQhwwm3+onKiDA6m7b
Hubm6dcj9Dr+I+dgrM7px1IyMsSjt74wlQerUideeEbAZwPYtanq0mMxpEHNCTYtQnPsrqqFtkM8
wr39FgydBXPn13dhtAdeLXWCD9kOeUQERIgU9M3yGjxr7dg417NkQRsv+RJ2Xp93lwGaHrj8ZImV
oxdCbcUv8+twLNYWNyg/lpmPckAohwRexKyKb7avA3sLYqAoFvSprRYWymSlaAXBrbOW5SIdQks8
Zih+0LoyWRKd9yFU5WNdeJN5xthqy8dk8vn/gEbJEO1+/aTf7YN+CGoY7dr4qRi9LmrfxFBi548b
rrYnnE0m5Emiufe6zdy33YckBgK441iQCgrekX8cK5E/wSXUVwnly2oLIYwxhzNTREfM7qzkMPV8
B5zA0JTmKOTsh7LNuu1a1/YBgEj8O6c5k8P++Ia4b05iIXZ3eGQg2fx2SbvL2hf4DNLvnYX0Cion
c51/AKpdZziI9kt4N2gt9Z/4XjblYzcXUfau8aTuPsOYBoTu1p61zL+ZNz+5K6Oy5oQBmZWHcfab
9e3LRlqeqPNDD2gEj3vdVyOzwXJVlN+4SRWJ83HsaS3RGPXV+lC1azjdrfOY0J0Ia1hBw0H7ftPe
//o1f9ezf/Wa2QUDQg70QeDGnClfv+ZGZOuE5lFC56/pYJN6lCrZrrx0QgAfRbgp8E8tJNx1pk2n
6/Kxsd1Zqc2S1qI/jBIA02NhIxz2WJR2ec3ndHCSzhAMlzKfZ/98waq+g5hr6UKf/Lgv7D8RZVVc
SvWRtn7nSGAU6948D7AFXLbR5xUCMdLXz7MgWcSOayOcFPH1B3jOdnthDU2C7SVaX6AAk8SjPzWG
a/siGIH2AzoLP9lN3kZxDxQ1g+nFJr/HwPVtdLCCIq67fE4OCURHBgnf2mlpz7wA3tmyhzXSWPSx
UwXDmr48kqkNFPFB0fvzcygdVOG7bmBa/PodvwmdXujjjAfjEu9c0gLyqNdDIpEpW8bWnQ71AD/m
YLmDkuf0eVNMoLNUXOuMHW/jp5kVHRXCWOnvdpPXh3bqaEgAEU0CF+YyFY23YirBnCCjRs52cCzl
DFc6Wivo6ssS/OmjhoRlBHDq4V2Xu/w1ZqTDQ5aWUN77pjKF7doZ58u0r3N5hIhULahooav/ee0R
ONv+eqRMTHs1ecgeDdUFqw74qbhavR6pMKp66unLcEilJaKDA06YnoXKDIyqHqr7Bvkrffr1Nf8y
aYw+BII1hAXsPhFIfBNoB4RzrXDOxgPcPzu6nmi4iQ9JUVpUBjNk0ul6jG16D1/SV6cQhbnqCv1L
6i2DW7NYfzNZvssPvh4DUhBB0Ie+C/PgbdxPXNrps1f1YIbt+CZqAdPvRycv6rO1hhN/THU23Qq5
dt2pzpSzFXEx3tYFpdstgNn181yXifgaW4W4cnsbHRzY3w6oNlF6FOBxYtHbiTjZbL00B5Hw68F8
k89RfYBDgVwBaohk+xDSXr9AZ6ERFiOJdsDGI0LkY9ZFCF8q194xAPPnPqwI+OibCSxN+22eOkDa
fhkFX399F2+O+CRxxo0cvXnOHYT94K2Cpz/4qO6xzg+5dvNzXXrO7TgjFrAtUqQSMS9JZ0gUFSU6
eVnlQ5FeECMBwMQ60foIzCLxv9FlpTfwu1397VLkzhBJgpiH2RGa896bWJDF/ljQ5pK0HYNpPJf9
PIfbtFLQd50wk/XOCobFY+/OmhF6VwaLE7w//hhV4Vfhex+Whk6xRV3kfdVWZXCDRnlQ3jCz6/43
pp7f7+XNTDQaTLAK/Yia39skdOzQiAgH2rYSibIPQzgC31iqbgI05fSyPK8dXN8TTngOgM4E3TWP
1lx6cuWonI8h+KJhVyceJN2snufD0gfZAfG/Ue/RP6mB4Ki1yYBoWP3ZkKzhY7mIXJ/rWk53c2ir
eK/yaCw3yDiK8zxvBh+gCtjK4grSIGQDIHypug+9ecw3QvpcIWxaPuUU3jpQTPvXcfgnG8tfNjVq
v4AE+Y//sSjfbGpQB6xORgFdRWdd8lu7h8UARq9TwTuPl6fOsHzOL0Pbqj/8Ny5M/UygLGB0BUw6
/EPVZTCUy4lq0AFxlJJuS9CrYxDTYT3YNZS/cz+3k4pDLciJ32iK/2QlY4/DVDX1QWSGzUT+4coh
zc3EXYmKdbYG+r5GXvNjrLv661pjUvwZk1w6WIOWpbOr2Yqx2ks62kh/+/FJ8eGiCiwajEbR65to
0d3wrWgeDlVuq/6gRu2QoAVOAZYBvcb5VlK135Vemaa/2Yl+8sbxiCSKmeMXY//mnEFDUM5RJIcD
RpmjOKgJgNK3njW9zftZpKb0jYb2XuLT8bv96C8JtDBFESzQAnZAm4u/eeiyHFEmAA0YAgK2d4hO
alMzcOLzTo71MYZy6WDcgVzYAfhBUh3J8EWzZbNMegCZNoPz998C3QYMVdC05hj45i1AtZI1Jg/A
JPu2CUA1xfJrFdXxpUIFVX6dOi3OwcaCXfn1dd/mTcao3UaqAjyobdya3wwEqCxbdhwZDoFfzdFu
AV33vpNu/36WijNNOStZIW/gAlBJR2EV+19f/m0ph13ECF+RF7AASM/fyibnq5N37ir7A7YEGBej
+KOmPSSEPNz5dES3jl3aMMAKVwbLVuGwfYOZSYmA0rDO5x5x6GYaZAzkpFRdT3veWFf++hb/OkvN
8CDXh4EbBeO3dzh20SitJOMO8xzB/LIU0fJp1Y51FsfISX6y5hKnJdSPut+8mp+NDeUt3AZoZ5FX
ijdzwkceYYyXtTtIb1bvx3TIFhxPXS/ZCqcW1PexDPtYonYKVqyocMYF5XEpnNS9tWt09FDzdVqA
8YhjZo/uOCXRbzavn2R1sUnpuDPyXWo6bzZamU3r6s+QggfM5/+YvAyYFA37ct4vbm0D70My43PO
i7/zFqc4q1J4XMCQ6lX9Zqj+GkgJJC6dQOPmRwh/cyPuUE5S0lw4pLHI6ID7GOuCImld6wxEiJPj
BB/YkNxV0c/yHBhGti98O/Xufj1V3mhympyIjJJDObUbM1vehpVYgiJUMfWEUSBAuFPl6K2w+Cv4
1kg2TdEu7JPpqVVzHcJnm5LPTUkedFiqqrkqNbDNI3O++TCjTfg7z9yf5GsxSgXIUUIuwMji7b1l
LU2OOliRYqWR5O0z0EeX0Na6a2XbOHnPQf1hHIrmg9VGi9wF1tC5mxTc89Fp5/prB0X0d+Zh6CYT
Zn/IfiAFY4nJ3EHPkioGkeh1GE7cTnsMDCKxUukivtFwRjg2xriZ8Qd6xKCdt9qK50l/yb3JD+l2
MLXRnFqAuN4INYvh8/y9ZgRAjppT5k8w/cAWZKZINuZVq4Fh2zoFSmrLIdXjEfbyaMmTWzIPHzSa
I8U3L4SQ9R6K2hoYqSzzDVRJxX3vp6KIuAGwizRYatLK5L5epwRgjC3R2X7wFq7Q7uKygl2179cC
5Mq+LpDsok5UDnzttvS7wgLlGsYLvzLX4A3kwa5GVcVHeyxKPr4sHRIlO969uXQSrDk/RcDSMDer
w9jUJRxyxDHe5zESB49FVjectWUGTCzaaTT4KBbCboBldkR5TFJ3oILfCH1XYzIz653s7Wn5MtYQ
nj86EEad5twXHJSZkFPDz3ttC5V4RxAhVqG3aRS7kEKZlb6/BUaqeIxaNehQ74bMKnvA8rA5ufFx
ghlVYdUlenHdBXlm/o5UFe/bqK7jfj0r/WEN00PIYOvqxgLhCjLFir3UxYdaDQuVAyn8JClAy/gB
Cji8n5ws9WK2XIo172xnIhO4frnbXDGRnMO6Qo8DS6zHAJSK4AwBuG9FS3x9wJmBM8E2Qs7LQpy6
CXoKPUnXOjwy06ia2wtb99QYgzyeemubBLAgSkRvCicdz50WiXJF6u3FDL320IRBqBpdAwY2o1NI
b113A088ZUOxPnD86SkWgUIqvsVpUfCe5EsZqZ0zXnpJY54hQfTF1IJefoI7NDFAYb7UPL1wUS97
QF6pCoC1Qbl5mAATD9exSNJvgtZA/wGfhFk+5lNj60vp6HpEQA+VhcSAnNfMx65tRpQ+2o0leFpo
VRngCNqs8G0ffRUo9JFBrfFYWi3mbXVjSVHQqRo7+IBUYhQcZI4f7g6Rm2V8EC6eTBB8n+8886nf
Ppp+LDAwuCmEz1vpzvQkj4MFSDnZgBFvJe72OsRPAB1925T8fIT1eGB4S0pcxzFuBN6ZOy+m+lPO
yObH57YPkb26wkAn8VBXDLp+gYNXVe3FMjiizTcTqN7+3RQUk4B6kdsDCMM0nlZ9qSZriACytcQK
lD3iwJqOKWYZRIXMQCqCbdRw+H4/L3XXPkDEAreXDy0RCJVVjI80qpBr631ZW8vccsFaYgPXrVjL
dVvAbqxHoxPLMx5wcmhZWjaZ5HQHI9EwfJtAlesDQsqo527hZjIPgKqYX/MVk4dTpx+0DgBTJ1+Z
ghXIEv7S8fNUepggDKWwrqswbvO7FVE6RilvROifiiQdmGxAemGdHgOw1fwBfxs1T5B/cVl8e15l
3jCZD/kcBFi37hqjp3K/erMDS53CiSwfx7rIuM8gyxfWCiHGvPTcTzoT1pAhKL7BMvKKTw465OoU
r74/fZkIfeDbs7mt4lOB6G1y10xuTfmjpHiK7pZElvGrjQI77D6dpmZdaBAFxbeURgJ6gHk5iMml
kz6ZwumMxlUEQ5F6CAQwCAIP0qVlfXQUBbAI1XuqJcvG99qluCcCTvEd7oYr/xKW3oppbcbW3V4m
inxObV/e0xpI2jEbftsmtNd6onb8/MB5Voaolgfo3sRXSMwo+n+VL8c/wkGn48euTPMQuxhvpjHY
V0ujUZpUqKQ1GCCgIbP3UQOwUHl2lHXlQNJHAoe2YdTdInZfFSchtchsQBMoH2yxBbAuymFMsfCN
qsKrT1NK2+y6o4RELytJSmB2XWWhWwVeN0/SBz/tjK5/UtQUnV6WhJcEvKiXngbj1yD46TRuqj/k
oJdFjdx51+FT4S6dWUfzMK6YpMRq4IekTU3PBwcCs1VGU+QsF/C0uvIRcIqZhroZVXCWlj2KNAcc
0Ov4boAlyUdpvWjeKRVHU6Od56RkQOtgaIMKhTHKX+hXdCvCPKsIVXvpjVOeXzJhG3XW6c4BsweS
YKXWMLcRRJjYiljQ/lzQ9d1mIjcxTvaDyzbnsRdBmW1iv6+oCD1vbNSpAwPSlF6f9pRcOid7VylM
iZ/WtTf79UvZ3UfWkXD9speXVZHQq2is2awjfDM8vp+1bzpEL9tvkSGDwJ08b2luEqQszc7xTeX9
uYYfDMLsV0Y4jI+FgzBBHKlLsyZQODJ7MeR1s6k2c2/2T5i0Oa+rGhKY39vZD83Sf9n1Ws/N0bSg
v5vk7n/26oQFfR38qIDFA+2/md1wazPqK/jE54J31czfv3lwzYrCutjMhzRYTBG9iSKLsSxwboZb
UM+wPNE6QIbIQlqjYMkGIsv69G6xk7XqPhRWgmYCRDrYKofMaUtJdMYLllWpIisl2vrPLQ7645oH
7tIZ6u4OOZwy8s6LhJ/biwHyFwECnnHLB0LKn+wh9gBBycLXqDc5hfO89ZVhbeYNeY1ZennjY8u9
n1ysgohAz1cISxsK6i5cOEDZ+zqvzAYapHVZ2sfYg4lAlgujkPdSq0Co4QP8cUtWD103mmAFut6y
iy/IuZlRVyuUplRuR10lbc2ZAsR/51yPyA51xMZpMNPca1HZz499A8Me5xUP/qBzvUylw0tHkdA8
Bc2ZioGUTGn/JO3JW513rkIzsXgE9O91DkjUoGQo2nwKbMvZQAvh2xso/Da5X77Jnen7SDVZaK6f
VQnt0NwSvaoeXtICJy/z4Un2SzR+WGDMsRj9JEOiQRcV6fXWrwcThuHH5+ampW9yQs8gJBDey3yP
HmpeoDT7kI+QkbrTsIiS1/GSe+Ru1/L7yvHNQ9bgm9P2fu6UmO66CEMa73yK6yZBhaMyX5h0cKjb
i2AcWxYRaAJLk1phZtK7go46AaP1/WXjerGZFYHdmEZMrjxzay9fEdYku+1ZB/SQWwu8fuA3F6y2
WCKWyqDPbpw2B9UGZ6lQ3XTVPs/npm/Nq0tj26yiF0CIzGqc4rfQtsgDIEZ9vxxoCL4StdqY0m+g
2qb4hmhJp9wdGX66hmaGmMcsqg7nYlhekG4uqirt86zb2Hlpo6YHBCu9Ju9HvzGcrK75hHZkBOY4
5nrb0WlsfzjGYS+bT76sbPr6qigjZHJsu+7kdHK0rHjiugoQq+18Ms9dQdm6/FhAKujQlK7zFYxL
pijZwGvv+3h815brunxUqNBjhzt22dpB10EMhjRsgqQWe1eIJXDs2JRx0OblZm0XBM/2TOgoqz7o
dHH5o8bRQsHEBDsz6l1YJjqMN2qcar1XmoI5ZisARha1Kysm1Du+N+AYlg2VC7AI+uTQQaZywfVt
GJsydC6NYlwh7+ABKLs6xHY1BcONH5c6Go9yahOHYJenwa3jcPgeTmXcm+vbKRxh4OBWa37yK0f6
J2TOSpRwatcd6xvZQwqJTloNUb+eR/DCGo9+/JoZLlnflTnqC/7qK+dAnyNZ2COboi0A8LU294Z3
GsgE0Nl6dahk117WWN1VpxsT+Gamt4l4RcsGnjxnzS8hW4LHBxZDbmNVRGIhTIynNB07836IYCI8
9j00UfDlSY+5ILKNcVXf4z0gjWUNJlMAZQNY9x9h3kS82XmsQjEYNWinXq7QxpwhnFoheqRbx5KB
tLdRCKA8+hitDvNG5EnX4x2VogR85QajSVfrtjPHNu95kys0+0yF0Mmy8Aje868gdeJHJcQKBL+r
HW0lcyjjANITMp7PpkHXmO+CSADqAXAfq7dotLdqFPm03x+YtDFbOhOFZHL9fjwp4uL7vlDxmYtR
on/G9RY67Gg7e+ak6/qp2b0FYW3EbgyuaasPFLGSIr9+CReAMBp2hFFKE/VJ/JIO9dSWjkzWXfZ1
78L54pyYoCQloMNAPSjRCSBgduFkQvvSWybHLKLabMBhhFrdN+JVSGTP5sBNMGVdhKiGHUSV7zlp
Uptheen92qLlmOWl0BCqbTSPIXtGj27o+hDLcWJMXaxRCD9FbSFfdChHv+jKkxAyW6IjiEap9y0y
7+rWGzzl8q5Hho2owawJ7KR02Vcdqem6vWzjjcCQTx6WQHwfl+djjNX3qaM2Qoi+2XV9hJIi1e6B
yIaaHbMMXZx45VNeC4jr5D6H5Zy8lQPSc+I8gBYFQoEYAjGyAf5LPKufQ96QoQmECufz5ppIK+eF
lKi7VjliQDXN+U2L/gpzWD5nPjmKK8Q8DxN5RtmNUhNUh+d0PU0QVW/PWirP5kABjTWg9+iZUoOj
tdnpojEf2SCi3jGJlq3ctWv3VW7F2cUsF5icXxYr1vN6DBhgDImZIVF8b/uQ+VNopbGNJk7aD8l9
PCFgclrzDB1IQLnW5E2bmPlT+xs/Uz7a+ZQonO5E26+MvlImsN+rNlH6SzZ7BgeVYR1dHP16yuWZ
C81+eZAJjDnI1au3HlM5eOt7UqsVRbUepXqNEixFM0zxurJdywetUAL47OJIi/bIlGFFR6Esxq8J
H52x72DYzOXY3uW1WgU6hZWXRydqeFbORobgU7lH+tZ/NDJG7pkFg714KgZEHgp/bcNj4+lYNajs
rJPA3Hqypvua7kJyM6W5WZd9g7dRfNSKBO9bsmLSHe9EHzUl7Ke+FpxZqlIGp6UlYg27vpZ2AxNx
YE/Pr8zRLDna2IU0DXALRo7kMRS0rDx6J051GWSqX59eTlwvWTZpgMl6nosEz+cVy0vMhuuPMJHu
0liSwIceh3eEXVr0NFyM1pqQSdk/H9RTnhfxju/zXz/nUO7zqtILGlcnjNBKpkcO+LJ8fD5yl8lq
Us2XPPdlSYTBZNJqZdcmC7e8QdmfKRvIJzUteUi12Dfv/bB6kZxRUQ7HWrqYwyUz3M7ZjZhhuDFM
L+mISa1z5B65s75cu+JyoERW3LSQiUeEni27rc/DaRXQtGFqmpABPMicgywOCFw+9qVm8ZdtnZjD
TGJzlJSqdBQpKA6x+AjjoGaSN7qwCWumzEcn/UZcqghdq0SUYV8qjaDcllPZXL1nSQkEOIA6dvaM
ggNd77PEX+r5mhco5+u0bKNVbHKUJG3KJ0Kt9h70pe6/enE89l/JJcbiKYuUKh7yIraZhn23DMXT
gDb0jCBcCE4BxeZQdP64HVfbnKfyZTYYDuzLkN+Uc23KX7ppJdIktMPz4pjgvcDv+YttgqCdahO/
WznZDrP8e/EopC/ZdsBAQDhiEGNJMxyN0jaBFAHsitxI5QE/AJfvxPXgJWYn0I7b8KpeYhgrLqI8
kfWTR4aTO8opd2i/JHGxcYLOqqDc0lbhhYnnfWi0vZrbQcTbJGKd7ZnTBuoOJnzhy0kuGqAtwiuT
LAl/3f3nJm2KTgx7W5o5UDoBZRAxu6PojktgA12kaBpJ97JBsd8MjrJbvr4eyagREO89U9BQAhkP
LkaXAulAHaLij8ReoBMmpn4BD1IErmJqHvXC5GmRn4Vu745xKdHheK4B1HZDxcRxYg7RltKsn6RB
b11sY2fA3Toapsn+uMoc8BZASylQCJAuwxZV5FjvU98Zp/cve6rdyO/F0xmg57JPwkQuT4mfKmfc
ewBTzKCly8hYoz5uBo2U2wwTjo4WkdmyWeX4xqUIm27ZAs2u2TkuHAII2z7F4G1ouTWD8b/ZO7Pd
uLVsy/7KQT1VPfCA3Gw2+VhkNIpQ39iS9UJIssS+7/n1NSg701LYx7ouoIBK4CIz7bRliREMcnPt
teYcU41qrWndJhlT8oFGWFpKwzd0+Twcf28DMFhaKg0aEAmLQ/29l0cflsqhxZrAIvJ9sxj0fsOW
AoZbNjMizwd7NFdR1Y9cwG0/WdNWVnpvUyZPk89yUjfmsHSHgoaO2FEkyoHPRWt1y2yxVxR2IFxS
AJffcrvgNdHMw+SYcw0BcqBnxDCatxDgTKDAzyKM7aRs68sfYL2bbAEiGfVZSxzKt45alPRSP+G8
F+VZCq9af56jNFCpvTQs3UYoBkIjdcceRnH7OoD5I+fdf8FV8E85Re8CkP7Rw/D/ofUATfWbSdVP
Licv6r4+fP3r63P61+eHNno6gGK/fvc3E4JGwhgZzkt6AfEKzGaYB3/zOS1fQXSPQsU0LZQqjEm/
OxAM7W9ceIZN2DaT6yWY7N8OhNcvMdTl39sk49p86Q8orq86zR/jIknJQ64RRgeylXRy2A+H1YxT
YDWPuuY61Pt1dxkZl3774LPjkDyr86NJ3crxmgstdo7ON1l55aA7JSTGDwXtPy7XjEoPWa/isBbU
NzhosH6b06dw+KTOZ2F10QG7ibcUEG48btkRTPalVTzZ8iwYT6R/ZWrX/0+u1/+oS/F3F+L/xlwX
dA8YQ92H+pGL8p3f7t9OGEv7G3Iu4XffzS4/MO0KX8JmgrlTJ9aJNWLRWX6/DjX5txQ2eQeWsQw6
Hf3HdahZf+OLY67wneD+Z67QQz3xgojHTrPg3hfpDtKh92PLTpS5Xcb1RNRpJgH9dc2+newJ6zTq
xke9dETnmn3ibwZV605zcqQIfR3Q7bHOhnInKFEvzbEGCxXNxi1z5Ab0SUtZyZxCnR/pKaRbf1a6
HH94bn/gnnkd9P64ixYfCr4ZysjFhcEZeZVxv1EdLRxVdSpMeEmdOT1wP4nrxDKhaAFtYYTiOPVn
jbIcAplPG2MiD9gC7zqpAw5uk6hDesGZE7kK3qOCzqhmELCpJPqnINTWSabKM6nZE7eSPtzRYgOr
U+HquyAWcN4wSJrXlkxrohYyJb+b2ZioIF3yOnTV3J4urTgOISvmyc6Z6pQkn2wJ4CMxpCIoQu0/
EoIeKAVfT4Vm4WfiUxRotA/UL1pnwA22YF2hjwLp0IYwfUdV8ZwS9cKbC/1jedvroQTXrYb83CIh
ZlEkvTnrEbsrDdfRuLKg9q/TvFT3AB1QQzs9Y4/Gl1uSAy//fHn5x7Xj3cPuvH+u265+xrhdNn9t
wKnxnCjy/4BMIHQfbz6Inx59N9Ez6Zw8+v7KH75Gz3/9z4B0wfrhf71deF5/xLfnH8k+zAFZRYjQ
o1NtLsk+355/uvH3YuK1SIEQSwjEGwuezpqECh8jEUqmJcPvx8LDl7DSIEjVeTgibzTknzwAcW29
E0wsYUWAp1n5HGwfCAeX/KO3V1HaD6TymskIla7bxdFJVetnAcbeooRHHALuyv3oItIJSkDtU2Ia
l3MHZd9NjeRY08lFmFX1iyw16dHExlU+PgdLiFwWnBieVK15Vdj+Rose2KTdE5ZL+xripNuB9vKa
Kq83c9NQ35tE3sINBnTzIIytEEfxtROfN8m2BuKCC6jc+PbaKrxi75R0Xbamva/sCyKxWlfKUxEA
/DkBlNNtK2Od6UQ1r6mloccNC7dlw6TZJSFswteX79isjeVaNVZld+Ekl1EH0ePKj48JWycvwQQr
zUwtkW61FckZ/DTH2KXX6TVxAquUsOiX6pOuXlWnpupmAQ1v8C6MZOeTdJNuzFvFX02Vm93bUKSv
4Y6TEXyjEOVXeBWJdtFzqF3l8I3dmyo9K5TPAreaaSOECzwCWXQyUpnulqdVvFVrG1qaR7t9y9xo
mTu4YTavdul4UjvVkdVdFgpx84gr5TFhxmmeAlYpXG3b0FsQTOy97m56Uu6V++lJff1dff19+TV8
aF++/YqK66l9EU//+k//Ej+YW3NrPPUvxpO5tcCSKYKe4HTWNxt/2jjbKjkRMnZpCLv4tF0dq7W+
T8vsPj2Lm406sLMqvlQLIXgFxFncpQ8gzvsudZMbng9Xo7pL2nUotq7mFbtwXo9Qm4Otg1XKPycG
CLDuEK5IsLaKc2Lyxvmc9GldXPKzpLblV3TDWXFu10eAZ915ckGfCH7JzU2IwXtYfRkBjzhundLc
9OZ9xXfze3I9emNN39Z17mFtn7v1mn9nPxTGOp9ceb9lGxOXT8I+Z4wKBXmtq6yenpSeNdKLWfH0
YdhJi5r0jnZl3ICkMm6mi/DRVzdOcwErQbLdJNz+2NdX5VHYGXDIyRlMrwLlKYAzZp0IqHWbYMu3
F+Hncbwa9Xsz319Y6iZW7rhUA6NaSYQmWtCu2M94dPQ8KgCmaQHITYBGUkEdswOKRlkQGXBca1cf
L8LuSO9J0qCRALqTRBHdK8wNXPTqFFiqp9BH9sqA8f+p7p+im+/dcWPsi/bEvrw355rt+coIPee8
bvdhCKOGm9qbxE0D5KqHXQhxrK1B/V8APxpewpvo7HS1YU69t1821UhW0dnwcMpgmtY8YwovNwBO
Mpq6hMzVG15zpq7DZtXMQBpPmG6kN8p5H675iWJam8G6QSeEVwSSeipOkuzFj25t6oRkWhvKyeAZ
7QOb4nWDGt1Q9a0wS5DTpmuKbFVqBAFGuVdHKpGQyhEty7SNPS16DOxuNTZ7GkjAW/OgA1Zz4tB8
8ZcAzXnjtOvyQoVsjZ3AFZ8pO6qrrHpJbMMNyNdKx7WkULmaiecLy26lzm5ps8CcC2Mfk7TI0KQ4
hlsI+wiUVKS4RetglF/+bH893wQpL41PNHbHnbYC6p2pniZh9JO8JZ9Rod228SY1oYPvJv04Q50B
lNomIFC7xY7EO93m6ibJP+fqZxWYc388ndkPAkhWEyLJ5Nk+74f0WAesqQIWtxhib7r0Qp1uYuEZ
5aYnB+dU3g6sh5pbXGaXjsrOhj4c2sDl/+Tn3Wlz+vrX/N23r+D95/+zVkG7Ceh9ff+v2XjNc3Ea
IVAYdiyM8/F8Ow0l61SC2mHOtJXdrkbXvqiMMyodbXrkskf1ooyP4LkAnZ+ZU8qVdKuo0PVWUcc9
VVmEoxNOTwZWqj5q+bwKFBQXihcEu6BUkKBQn+a7BnA5fnZ3ICrMnva+2ITlrjY/ZWt/WCMpTsCG
xnMXsVhbd+B9GOMxtbjirOaal0PxryCbBZybR9slJxmJFfIHR3h2V/TwRreEaKWdO7q+U94xwNmg
e4XNLUnaCl3nwTqJHzsSBAhXNKrTsDizgs8Fz0RA2E5+ZGONlIgpNvNZib7I8ACjjOIuJ6qghacf
9AjARvDMNveOyoNEENGZiIsWnEJGO45cnppGY743uWmj9hZk3LokQs1pzQ1y/HVcwJgcSjQwaOCw
UwsjQw8Ffe41EvSTryWPPM2/xKnhuCNoOui8aGKTVd2pF9Cm1uTxoRGY3Hm+VEHpgeH3mN0vQUFe
ZxDTl1trJS2PU0tdmZMNUi1dMY9aD8MLBHa7uU2UYcuWHPUNNOHYuVD0LlujgSL+LmChwEUREWhK
OAlinWgmpcNRoMU2/bFwzrPxWsPaDKh5vdDCGLSsKDlyV5R4d4Z+3ijJFr/6van1Z0msnYxmei7T
8TP18leRGyeBcR4uPJU/BSf9pwFmiJoRFIn/drr8VIG+ImaoP08f3gVQf/++7+wH429dY9fqUPEt
diB18WR/qzsV0DM6O17MhbrOpPMV8PB9x2saECPYukgb5hHYlzedF76EKg2tL04aUCxE7PxJ4Xmg
r8YajUkAxyrCYXgGYErel511MRRihr7HYy32j1r/YazLlLteJT29iMxLCcbAHp1wTefXdN+crV9s
nMxFBPxmv7ocHNQDFbRj6rwV9cAlowrFycSg+9RddUxYL53UnTKGMVqj0t81zL11tx6sdp8xmLok
XiahHxZpJD4Mzb6xdVKlCiCFAOWMzvEaK0mP24G/RAh811P6rsIwrFSWaVusSjwyFBKJfxEBKH0a
BoXNIcMJgzg0/MPIDNvbWhXRBI8wa4+IQRZfEYkMjFUbHawCrH/ozEoEWAeUdCngrUwnvh86lxlw
jPt2NsKCTmqyZHTQyvps6cbGUlLzgcBCUPCxDk/DS/WMcAeHAbtXC1m8oIg0T22T9N1vp/aP2qX/
xf3hf1hSrLDYX//zPfnlOXt+dze+/vtv9yJ3jskYc7naxYIvWsyj325Fupls5gh+X7Ze/GJzjH/1
nvhH32NeaZRqfFnifsaSQNPpT268byaPH1e/XAyzbEQ1bCC0trSfcqvKFq85zwzSGBzUvVs9Duvy
Yk6MECB70DoBZVo6ZvDLA3Cy0YlAc8WeQGbzOSTDNNjRbli2SBje2SLp+NmIaZjbcpWKjKGpJAbw
yyR6XaIrCabbpEvkFxupS+QpflLc2roC3bgbhpyJFdJ4TLxeFxBsct/2ekHyg1/bBt38GvQ4AF7m
dhM/JASR/UlDt42wGpelXmLoQgT/gujFyGrP6BFYE0Q9hlHC8ITsNm0/cc/A81MDDeHooOO1P7H9
uNM3VZOHJy2S/eE0HaI8XM2pKvAh4pHOXFNnyH5hwkszdsEExwpm71yb075kwl082K3KE9cOLR3A
CihO4M2ahOjt1jIxUTUlBdDybcxoxz8JO8RJ5HMyqUEZNHTmA4xcW73xncgcVS+p9ZkxeWRGSh4e
x3VcZJ9z3a76ezItxvoT0Qoj3ExaYwQRDrmfMawOgQWvHKcIqYjlBPbqbE4rEV46s+/cjyjDy50/
Fn14OkYFOgqg+hbR0SvdJAPCBMZfJdSJMT9MY8Npz2VmbPG1VA0DuTILNrUuICl3q2KwuTJYPMo6
yK4dnDYGeERfLs3IGBzu7Jf9ixopE5GGDNA7YaxImwdurgxQ6is2rmHrEBSAromMXPRDo96epMSK
8KcCE0LyJHoCYo7MMs4F+zmG4dlRbCHFe6k6QxHXCzJ3O4MhD0mUcpJPPk6Lh1xasWeGqZqv4ID5
iktQbnpcpV0ZE4yT1tmpDNEvItGX5p1jWLV+FDizVe5z3C/BURMSIeYBYU0Q9jvp5eBPSEYNGqdl
x4yezImCOhKboHapM8retaIHym8D8Ga85dy1KvlfsRWfi7qUtyqmCPaemLMvC73O2DgGdgWmtMPu
KtSuvtOrKKrPMVKkd6U6qtdV0BOX3pfOlzkQwWkAOTdfmSXTVK8yHea1RZeT06Rc62U/uwBc0+Mp
SmlvGJPZ3g/mWF6m4WDcC7wfoydCgzEawbLBSktpt9iDDdFdoV7OBgG3L1eVTcN+RyftfsdkcQke
Am5tj0QQcTe/zAZCj7aHFNrM6g14nmZtd8I6Qe7KjzBEfYW266pvdLZIqTG+FPSmj3FWiDUJLpgp
LSNZG1gZkmtEP0XhOSOqemIrq5KqOokzi0ZLolrHkswJspGRvCb7CpCvcxxFmkNdWqOR2vSO3yRn
+LkRjumodLI7roN4+Cos03G8rBl89aynnVqtMvS31pcgJqiMRAyoKGxSUtPENDH7OVS6NFPOZpjI
MxyQOpLnjtJKay3agXgNBCLhS6Ij/VriUMqr3uoJyh2j+tEmxheuWWLJ0LOxuZMYgcH9EyLk2trG
Qul5EQSocjGhiMzXtdoToETLBrBwQYCWuGiGFlR/EWuk+6qBKu4GxGlowDW9qtE5lAhfoKMlEgF/
EeUPGSF+9T4xBnRtSklBvU4t6WebbA4DmhmjM4T9LYgre9wGSQ/bRu8CmtdVaRcqu4q6Ab8PhNlK
n+WQi/jCKKuy3BAEUtfq0VzV03zNcJosS6eqRIosjEDjfEW9QhoRiCan+KCOeu+1wgYP6s6gRwmx
A9ceT6b3NRz2FZEg6mCeG7dKCHY+VpHGlnX79OZJ+ot67ZfHYTLD2IKi1HCoZN+2KM2BIS9zfX/Z
dVaPZThMj1oNbPX3RzlohL6+m4XHuJB7mC5ay9fftNNn6N+pNdS+i3lAPwJmFW3IP8mvKO9GtyqT
5pTRd371+4MeGB6/nUMKYAtPpoPR8JUr8eao6ZA7EFcoRUWWC69VRh2tixq0awPv3hoFW7QVqq6Q
fItYf60WdGCJEDLk59+/jvdji28vg2koIEp4j9iFD04xHjCJCNCkIs6DW1uNA1JBgO5D0653vz/S
zx8moKclFlawNQEFtWwM3rxhm3UzKrSlrRTkzo05+5ivmkn7AJ7y8/vB9cweRbCNWQYlB5dmLrO4
nxvg1JbD/dA4okFjlvsnzMTKP74LmF/rcL84c+y9D52i82TGgWktiunaL47tSfsaDiLY/P6s/eL9
WFwe7L6YoUNaYX/49qylNO/b0I5R9io+xU+Av81rfbu9EEnaTn/+jiyYM8udvcweXj2Wbz4ioNNW
j+raoSFW3S2m0tUM5+2D6+BX74g6dLFPCQfYxME7Ks1KVyKwI+6sxwWzuq5rk+Okz2lJ5kVT9avf
n8BfXHbsZnGGm/ARoANTaL89gdYEu4WbkCal1XQbUbcOOQZzuv79UZYX/a60pqAG5KAuKyIHOcRC
SYcsLiOnNxMi2HabPkyOrY6bG6ZaR3CH+vWPD8e2AIeyQ2yuiV7i/ZuSLdKhsrHopsVKdDtWhn5M
Crw4rjunONOnyTj+/fF+XiJhK6j0DkBeLXuZg5OIWSpWK1hgLg5SzJxt8CCESrJ8j00CJZgr+uyD
I/58lXBETYfhT146YbsHdl4Ulmj8c45YiaLYzLIaXR4R9J3UpPrj9X8BR7BoLNyIBaP7/mQiT2oI
+RglkLFx3JDxNmyg5HY3BKEvyIY4+iSbQZ8/uNd+9Qa5+LkLNJ2jv/q/39xrtZUGrCCddAGOIaEs
o2Ytlvy6pkyb7e8/vZ9vgYXIsDyxVdzkfJDv36AMWAApevEyEwpxHClyqTOb/uj3Rzm8BZaiYFFS
LHIJuHWHRUGOvD8ZJdFYddqHjwmqs62jZfm6ndL+PCMwd/N/cbxFnWEg4lkW4PfvCpMjvoa4Ih9c
xshJjZomY2RMdygXi87FZZV9cBp/vgmoDYDcO2iW2MsvSpK3K0mEXa+XUCldbSBDVuTwFgjWkMmN
IcZhXzvOkHgTPnL1gyvll8dlVUGkQtmFWOT9cdux12oiA3gEIGG4SUvyNPLUKS5zOkhPk6b210oB
ouD3Z/fna0YwZIaARkuQsuCwLjAiZ5IKgXVuG9VkTDapqj8CsstXvz/Mz3cB3hwdQC3tCJRfS/vz
7TlNqb00oA6Oi+dN35lT8JU1qNjGkJ0+eEO/PNIrAuO1BXjY+utjtZ7w45AtgNf4C9tpJkPG3BhH
SJnBFv3+bS0v++3jQKddI2iEaNwIVDyHgITRCupOsxoOhvxGEGuHVlk+DYHebGlhfMDO+PmjWlqZ
VAlocHSTJs/7cxjLokbhkzv0VnrVU0e/gEpVOB+8pQMgxVIpLodxTN6RI1GfHFz+YViSE5uTATH5
8+CvmEE5RLBOoptWllLkzpLLwjmNexneKb1dz6tKbXKCkZVQ4qXg9jA9aBnMNbogV+UHF9IvT8JS
UtDvRuplHrw6k52m32C9cEH2ErDidyomQX/84CT8fCuaCDYQdFAbcV0eYlRQs/shMVm2i4BbOSnm
qbgIVD1ZaXZTXk+yre4imO+nv7+Yfn5rMN0duu/AkXisvjJW3zwpBkX6XT8TndlwWrehOWUrzMTh
B6vbUhi/u2QJJ+Agqo4uhBb5q1DtzVEYR5KBOBIoUk95/WRGU0JIaZrQiYpEVhFt5wtTQdgYZ8YJ
hDPd+uDU/nTLQGbSoVLTJ+UZBbbr/VUs5ybKWgtZSQ185aQLZtoWBiajozFHsoWNMvoIffnTisDx
uEWBP1NEwxk9WHs6xy+jkGXerSRsgk9E4fizy7MjMHYzoa7OB8/Hnz5G5KwWGx/0QJLjCvH+DYpS
b0l8JO9Oawexcvw2coti/OOH1HIUVlSKeIvi+pDnmdZDb5ehjjIlSTCT5IW2NROj8bRCaEQ/ZuXX
yjf7Dz67nzezGusBxDVB+cThncNd19z6NYZLGyUA8/VcG+8iS/ucO/LMDpsbuPyPGFk9mCs3RDN3
Hx19qT7fX7okXDBTQjEIlRpc7Pszm5FxlkQTWfNWFxobOxyDXdZgLk8goV1YFW00WbXxZdV0w1Zp
RHPUeUNi9k9/dJtSP2qgengZVHQgcQ6R1LFW5LmjMwqOZU5QTksqMb3w8YNi9eAqej0KdH8WAoDg
yKsP3utCasCNsEQageDwoios8Qcm2gendNk/vDmjBtcPPLOlAqBElfzx/RmNcjGwEA2158y9E6AE
s5yH2Emiem3nuj8ctdglFusFUYEQh3xCCPFX2tX978/owQ26vAok4kvhQ1HOjnFZjd8sSWRkl3Y4
l62nx8gFeH4g2ix0axQbpe5o1P7p0XjCqVSTkkqZB9xy5t8czaJRFuQj6o82YBiR8AEgLkjiLnMt
OTD9//3RXi/K96eYaeRCKQQfBzz1MDgCMqFfR1qJ3Ee3lYJVoXdy9FZ1I4ctnrix3XexJEmr0Wpr
uqkcXtDawp+hoM0iovbMqJ05hrTCfMR6qFVfg3LWN4jOpQi0m94ig7F27XJ0rEuiuKd+Z8pyMPdx
opVksvnajK+8pWgu7vxYNeKH17f33+PA/7Hstf95GrgNH94nvyz//NswUPubzTMXMwQ4LjJ2YTwA
vs/l9b+5lRF90oNjAZGqwQr3r2kg34YhwmJqTonH05nv+j4dNP6mJ8SDeolRYo4OjeZPxoP0kt7d
9FyI8Av5nyYpAAAQmweLuJmUfRo6D2FZ2GBT6DUy5ygsxkaaHimfauiB5HimJJmAURrYgzQqAwsC
ymgyMyEod1hMUYIjOqUK7aNGPPjD3CMpdMYk3NPaSZtdBbSF0Fw9i/pzH29+j3B5dkomQXE3aq7e
RnF+3MTjmJxM9KDwvlZJ0h/7vSDRsLS6dhWRLup4nVMSVKfncazu8O81/X4Ac0McWWG2N63mt5cF
fuJ2pavjc2wbPuMH2NnlyiFMON5IO8q+UAY1qrvkQrXIuooSF2tcNuZDOs2TejZXsyiPbKdXiBBg
RFauRk1HIsV8sX+xa1VWayeOenVXxFGjH3WMWkoslwgPUO30tnJk+Ym5LaDT9Cvp1Ma2lD0OfnuW
xDBViNSbI7ptebA20xRrZKl1RJOJoLdOxmgAwmf2vvmcA544Ns3cEq4C0N/C6BSjcJLqbH7Ckw7L
eG60cl9YFf1Bu6TPf2TiZFTXfRdW97MVZQ9qzMANvWNlbQOyz/ESBFN25cwD3TbAGiF4kdBIPhFp
GD8bQRawdSC58bRU7exSSog2IE3UJUdUXYze4xwApCNy13/uKrAhXtpYyifcayGiutRWG88Z1Jor
RqTS3IYFdkNPdfx6ixcj0XiMOH61tlqjfTRiw1c9oD/yWiVzmpj0SPgK08gxx3oHfDtbzzKT/lE/
EfdFuASaMxjOZBIagVE/tplOQCRjTB4OgsD3L9NcZPelVMg9rfQWpW8VTahPlXFEDaaGIfHFQY1e
gkd0v8mxYTIujQcgGjlKjlWU5Mq5MOsZQlwUAejRuLKOsfGB2HbVMAp3SWmQ3Gn1HS8VAi5nTwsV
RbjEMC+SVQAKUMOSPCMZ0+7CixmW0qMO8qbZYRGUzz3dGZCrpmgfLX/K72qd7N21whgeEay6hOSN
YTUcl81cPGayiAmfzqPiUo3sGHn1ZEbPHaXxmW7XQbqGNjeWnsDOMK8mNlr9Crhd9pXJV0gE5iRF
w4eRjYmn64P8JH2DMUaa9k3o+YndgvQoWu2WlHqEyMRUg0aFboOeMsjZBhc+o72ybigRoxDT3Vbv
iC7tzeZRH2A/eqQ++XdMCQYLFaDFbJg02IgY9rbWX1S1IanRVkFNuslsRAaDLaiNNF7jLtwOTMO/
Akoj4jNyajhaDYVD7fUJhkQPF2JQuprVBS80+BZvZC/QAnbEyfJC1KZC+GLOKHN1uBG7IUr8BBF5
Ae/LAuQ1IRaAcL0tYB1fz0XRtS5lp7A35D0Q7lkhFmdqmcz+RH0afU3jHCxSbUBr2dRtaWNArY1h
XVfgQJGr+eTqGkP+gvqaJUVJcvHVl3qcXMNdGV4klIcXND7NMj9UCtY7Bz838X+2dmcnhrwz2YUX
Xp1o9uea1om5HlSZ3hskUF7gzkWqPg9a/BKFsYg2/iycB9YpuMqoJ8KOVpbhnFooDp/1BlfzlV9S
A7kWl2TqEUmd7bNKned1F4wKslY+lp1AZrGrIZFMLUN/R7kHFKZclrZwps9BZth3UKHVfjX3teVl
+ZJD1cy+5ckACpGOGdQJoy3ogTEjJrG06quW7cX0Je2BoO4Rk8kdq4YfuSaEDcszi0K3masW8lb6
wk7PdNmpcqOkvv2SNC1vLu9ac6L4nfVTsk2gqdlJ5DxqYrBJEbeWOBSnHupzahCQOLVDtrgfEmPq
8vpwM5P2yZqG6Ve60VyQzDxNSnthz36ge9KcCboPTFy5xOeNU75SzcQej5q6J9eyGaV1Yxb0Pry+
rYLzqPcHAqxGv76CT0UbeQb+jMpywZR4c5oalygQRsft4Ypikm/nyibBt8nlKqLxXnrI6tH6+oPI
qOdh6N3EtkTlbFtNgmq20YKz1PSH18+9OOksu4m4lLLqKw8DxvuRhnSGsxVDJjMDLPUechlz3gD8
nLp1abGouW0pCebFYx5aK8JJfO5oPSKqO9WaWN4JW6lYJSWAiVNicYdwF3B9DrumLGZut4JYEy+p
JOTWJq+Mz5WviHLdxYNIjgdj6m+lGPXOC3s1tTeJppEamqpl/GQNUVCQKQ1Tpzzp/bHRPo8JCaLe
mKG9c9s01OfLsqYiJG85Q5eeAtq5nZm8D9vMKeYhcMGWIj+VCD5KV1eD/iRIKpZlXQ/C+zgLkayC
gBGXQTtML6OdLBodknst3+3nKruHmCBwW9dRd5ZripbcjbwscnM1ZU64KhAvrnJzRDJc4I5+RlVg
unIwrW1kjfGlNcvZcO2BvLEV99pJdpu3ulGiHNa6m0ZOLCo6l0R0UrPm8rBfqOyuD+CPPpw2jy9+
qi/K2XiYQ062P6ZuR4Hl7Owm9lNPy/3wtlCD9LFBEKiCWriX9pRf1G0ty6MKhNC1H1alcqKUuP3J
dbfzuwrh3Vx4Ux+QIrnSfHaYL7GYpy9wacyvWZAV+XaoDOskMNmzu1nuRERYGDUsnf+ut9tpiU58
bWH8c8G9SGKbvy4e6oenZ9Im3nqxXr/ze+2Nkg6eyhLVp/3LV/yt9sazSF3OqBh4Oik46EJ/lN7y
b8IRsBojDXhtQrP//Jcwz/yb65yIRtZjTImIU/+k9D6wYinMQumxszc46EApPGKKxO+bvVnHZzEm
GEgmZAeqZ0lhrACT7npduUtkfjaanStqNqQOGduRHhxpPm0UtG1P+eh7Sql/0Kt6rfV/7E5/vKKD
LtxotqIY5NTsY0yFrEEoWgsSmlp0MMfgOMjcwMMEGgxs1oSTxIxtt4JF5GZz97WKxefKXjxIxrzX
eu3BkBVRZQr+FNkI04symW20PL2RTis3TK8LXD5xQjZ1fEVEQHGlGdjL/Ezdp130hdJkP8/FzZzF
Z7zyz9PcoEka6+EoT5vgKKsVk8yaomVN5wV2xvxskhTHHQf7NriAXnjDQ/OmyrozmWHqCptw5AEZ
3+lDFHmVoj0NtfqZdANrm6fq9WTiTSv6xaDWWucwBD/Y7r9+lL86oQddBa0tLaWtxn7vwHBze3Lp
O433HIR2tHbwb5WsG1YaEjOsuZFfnkxl/KXI5a6g0nLJ8F71DWHq5iC28OuOssB6ho3rZv19JzVA
huNFG5sKq2EabGzkbrshKMl+FhMB5pT+6xpRsss2rCPVfgRRVE08CQzrRmo5iDrZX1aV/KCP8joH
+9VbPWhNWWOr9oni9PvJHy7SNESHxJpd66ec5KMW5KzbG2xGQtOXtz4FsDvJ4YsRpfG6n3kUmm11
NFjxhkSw63hIQQ+Jp85u/e3ciADiRHqnsy9wudjzy3AKLrqg+mgme9CU+XHZs8l+2/tJCopISELV
vvaDo2nmYWfuI5UuLYgiRLVb1fCvbFJSUGUxAk+/9Jb6GSaz5xCSldTDqpQNEJQFnQhpC3AXF62b
OdqJo7MlksVVMA7Xb9oKF99O5195l12gD2sblsH3/fIfL/VgFB8itzQTGdb7rutwPSGCCwCpINWY
+s5aQSl9qk0uH7u4SfX4eq6b3vPDQD0yqN/qojwhI5uqvZYfDKHe9+p+vJyDTqEVc6ObZlZTLHZY
9ABbdtxZH81dXpvjv7imDkVDeehYcaDW9d6YypOKfOSmnQa3sma2g71g5iRz7FqqlVDPa1vOZ+CG
YeRjpsyugwxuW6yGeDfb464hgiRIk61u8nSXafRFTZNrjWYwe9Dn338276dE/z4Xh9ojmST1OBVF
vR/zFAbUswNvMmFLZJqBl8qPJl4HTfcfhzlsi7L+AWjqKhDTww7kDxmHGecn2PbCdg0NcGhdnnXG
YqWavpUZ+Ld/ndgl3rfafxzz4Enl5wFwzDSv9oMzXxuTfQwDEdKXQWGJcPaFMEh/VU+j8inBPBlN
MaJeczMKZV7BvmIjR2gP8jogMcBb7mL4SC51+6NTDKxlSM08QPPZR6/1nz6Gg2cY/AGFTbZd7tuh
/wKPWrgiYlRZGd2MeH0W4ITSLfvGT0I0m5CcI882slsISRqGPJPavwnWk9reAcemIQEbUhtWmeNj
Rza9JAQnPkZPVSSuhqmcKYeFiidRWTeZ+sHc759Wo8NYNHTo1QDOs9rPEXz0BHwO9i1X6NaNOotb
c2hXlei2GXrmnhCkqbQ2HW6rjkCL0kGsCOsA+88lwzx3Ft3VUKjHjEOeWGiP/Azvox5UH0kU9GVt
/9X9ufz9m6Z5vmyuMt+psEgqhqd0wj7BETC4cxL1Z84wW2s4wWQ6UtK7WFtKuGzJVQFp8Jw8GBy8
8Mhd2auRlwTYEjNRuibdJJC5GS2QpGmOUuEjLo8/6772aYK07WjsMIYk3XZN9KA2WkglEuleNKJA
1eR0bGeygwJl3OiMnn9/Wx9MwH9c/AdPB7+CqA8EtdyLOPSsPDq2LH+fWc5zb2pHRd6dJfUdH9ex
iSDbqNtjNbc2eZorH9QQi+/klyf5YMnP7bbuBFfmHpOB6qXzlHkk4bIV05rwoqSkcOhlIMTPNChS
wyPa9KeS7SPWJVnwuNLrrWWY+EanYJVOdHac7v+wdybLcSPblv2VsjfHNTQOBzCoN4hANIyOPSlx
AlNH9I2jB/6mvqV+rBaUmfdKzKvky5o9szeRZYoKRge4H99nn7W/EvIN+ss2oDQ3SQhZ1ujCdVUr
hN9RMck6t7egHsWe8Conl7Bm6yPZfEehFcwkES7jFxFTq56rvG3RmSca4+nO08J9FpifZgIRKc1Q
QRTZZhSAVFO6Pj/ObnZlNdbIWbzJVoHS78qa8Ys+ql/sICHf0A5ubOTIlcVwcV/A9SVrOrLSj3g3
opXIylMeWvsqCpn2lvVWReLjX3/Bb2As//qC32xijg6sUfZmd9BHCtomVA9Nz+G36jlcdpZerYj8
a7dWjVdbA0aywrxLM4ZF0WcnTrcupci6TcUnL6oozyuRb6MgjCARkCQ8jHi3Rwrhv36t3zOs/s0d
99Y33JdtqHqr6w+BiC4As5z+YlXFjbCyY1MjqojOPtiDY/ojkWk1dYFrcApGcSPntVs3YbYbc6SW
aH5F17hOR8YSsrOzRBnSi6pcta9GZz3EctXARatnss1EyHsNDoFXU+JIv1Yd4LYXgsT2qLDGenLq
O5z0x5LBVtnnBEsZG828zSSBltNK0055/3U0HeQfeM/Re8bLX31n3/NYf1h5gpl1Lhr6+sCciNgx
65Y9kEXg+C3iwpXh1s46cGPEKrIP1yVh5lyZuk+zYUeixPwp1upwTyqQWsV5kW0aXTm+xczHxkB6
xmkYiX0zjfPmr7+0X5UxbzuZ2uQaehjm7SHJl2mh0pvCq1gm0zkoooBa2QVcowa/XG5A3eqctSgT
GG1eecK7Gt41RZyD2ADDf+PGSXc/5C5yM7McZ6/HPO4WJVRIYIRr7tlkI5t36pnvZq9/d6292fUn
ELWxxpDKocGF7M8CBEMKw30PIxJar1fNgO2qdlNbNCIngRja57S+ZWfDdgvVKZnjO0cF11U37W2j
itaVTc1cZUm0GTsp1r0e2KuYnjpU56TdZJmTbaVj6ivTTOSqAh+9Uikd9MaIP3ZeeNOWzKkTbyH2
hZam+2VmCVs0UQFZxA+UAQ8iBouL/Nii707JnR1Q9C1VY0AGsh+lDe2E7KNbRzfxYOwqkeVn7qIr
FYQXmOmbJHDmeOV0UbUJLZ3ERSkagovTlPtoqer1Ytw1vXwmapqi2inDTe/yNZlZNmxoEVvb/8+r
5U0BY6gUIwMREYdAa/m8Kg4TTTNU7Hs5Sax9mzLDFaoURFT3bWRmZ9UyVALatak2XtENmxJD/0aV
xrPR2Id0tm77xDpZc6Q4nVj29Wj2J1EU66mwjHe2qF+dSt46x8uhKoSTVNkhTd1n2NIvIKiYqdOH
0C/N6AZr07NpOs+5GV2PWdPusrJmpZQa8IFiATqY8U2TG5+mJL776w/xl6/oTWViseRGo1OgZCgj
vjamRGf56c32PrCKfaTJ4QmilfLNarKXOXfDp/U47DOlHWpRRg7QLAiRwExs4xwGc7yrO1T5d17b
LyrUtwmzJk2atml14qMWirVuKY/xwybcWdj9NxRR41VagFzV5DWzEjAXvFaHO2zrGyeHODFmIwPz
XalvtaEjmcgAMlNxIb6zw/zqfGG8KTeMuYjdqjP6QyHSK3M2dgPQX11zz45Lxgy3utshZdtwDYzo
9p1P5Ben2u+v5YfVPDdz3TCzaTgETFu3KWjcnDieOHaPwNj9QOg7vKi+sh2f0I4VXr/HBn4uw9MK
BSWUPrTgGzdq3zGhvwn1/mdB8KdgWwLEB2UYI9zZnuZoRusVGuaqTMFsJ+BkUppXUMKLb7nmHAtW
CSsq7wWn/jXoYHtjtaTbka35Bbo9HCIyAqSrvcNee9Ou/9dre9Om57rUK2gK3aGLZLRoOOELZOfo
1aARfqj7stmbMEcXUto2jvtjihqWNc2LbpenOkYN6DEC7nsXzw6KQXyguhxu21DGvmVkd3ZvbUAl
f3QcDnSFDjldvZdU+asdW39zbg0yDYsj2VMHQ/WPduu5Gzr9q7HVcEvV+Udm8l6GkA1CTOIgIMA4
rM+rsArgsXfRJZfauaF7QYHjWNuQgO8VHwK9GxV/I3rhXUsbPo1/V2zrb/Y8WWlzpNFiOJjGkENK
Sc6Gopca68VXSxGEZ5XhNSMlQCNndXJFeTJKtjusPrwy+ue0n+2H2WXDUsGzU1OcdYOvVWa7+36n
/C2DzX8BT/rLkfzlib6QpkT4RdQ2//mdzoYGsCAnfvqfDZjFdrqFdDbdfWu6rP0Durn8y//qD//X
t++/5WGqvv3v//jCQGu7/DbE7Z8H55dy6ddK/31cx59+1Pe/Wyh/0/eF+Q9Ss9HQccn+Nk//h7cG
ChvWZWR8R1982PjZ/6nvWw6kDAMqCY9cWBiLkPm7vm/x+zDCMHyCHWwxPnt/S9/Hg/jT1YQf2RVM
DYDOAPgGK9F6c+03nV2PzEqyBRE5E65nK51XbRTo1reCVY/0Bys3E2BfjZl/YmgCto1okm5rETRR
gg0y6ALbWArTdSChT2OUcYl5yMuxoxkKwjhflyEvAMuCxjZHMLH7xR3TItiODJPPHGK61tUOXqeh
wyDA0vW8svQgeDQFXU1/7AFdw6We3arGFiIjh+HZTpcQurxWGSpmLWtV8UUyqehSmNVu5KHktx7w
8ouRO6K7j8lHEsnKZcyu3ZgtI+jOCth4mL9aOZZUAh9wsG0Urr1xn2dO19yNgWozfD8RLT9V1+bI
zUailv0KYr13qfPabkzPHSFp+o2rGcHnZPEtqZU94YwcYSsWSftEAEtXXJHHo8zd1C7Vm5EEBgWh
15Npgh5B79gFIT4lL2E4Tg9ZIptrJs1ZRGjBmcMY7mkeRl8aTT7hJri0IVPr4WifzKzdTboOu9X6
1kG1UtnA7DEJ67hbO9LBCmVAV6ItsnaT8gyYeXhcUhpWym3qEzgHa2OXEVWwp514Wc8BzgC2s0qd
6R8fIMUfwxbE1XCZKtyVUACIIvTp53Zr3Q2mq7hCZ65F5NzJ1j55YbEGy3ISBFnMrdg7sBBUAx1t
TivaIupc8QmbZy0vkefq5nrmDN0TBAhwiZz024GsBdgJMyfssu0O49hcZrzcW853dEftrtuIcUo/
zKIcLzKyxaXrjZPeElnBhRE40z5K7fuBF7lCI3giO8ja1yT33eagHlb9hCcz9IJ9ONT1Lh8nDuc4
3eD5icdWqysyAWDGUfYFux6DOV4MiF9JUvPAxiSnMpPePg4s/eSExT2mZt+s86cqbeE/LOjctO7s
eC27sVLk8FXRY1+b5UHK2luRXe5SOIbRUfe+gVQE/wkDNl+JeMbQMdSngczZkAgYS9fMzRAcyKK8
hCQ72NTHFiC3EL1iU+lhWvsGFGkYTxSibl7tSZC7iwUWH8cJim1fj5fYAZrh8e1DnyovPYoAjFXP
jxJvXeIq2ttyumNyf+9UcYv43xZ4NMUjGSHbnPgoIkby4aau3WpV5oZYG8u+Hcc2YoJt1VeL725a
qXzqzhk+QP5yOkRZNwMil9a26fjDaRwmdAE73HQaIVJXujIuFpj3FedIoABGXMHUAh5XqPhzPaai
WntR8hX7VlqtWzETdWJbp3aoRp+OpnWIcfIeHVmJMxhuPHDpuK8CS0Hh6VSzdtMZ68MUoH3M1VBv
meGI1nNunRNmsFaSpIJz03FmM/PJ9nlX3o0Zh6LHD0fY3lY046fUyL4OllFsqzY3LlgYs2IvSm06
lX1l7JKsALU/RTxaFZXjD4OubQZNC80DGdVtuJtlBDIkR7IaivYqYZh/g8ZkhFvTShrLHwq1m/Ie
CJ4quo6VwDUh/c/eBFPDTMO+Ow1WkuTXudJeDa27bqLqVQbSbNbYGKV1M5XtQzMSoBpF40PqVNXa
QBiO2vZRB76wdllrT7odHMJafJicItM+EzkEq066q5oCODH0YYVJhMOpERTWl8bD0acPsHVHrfbO
uMQvcclSiO8F5F5QajdCRoc6ri5x0Ygj6/mqqzJxnfWw4kj4wJI3kUqs9+3CauPbDGXHTmAZr8Ta
ECiRwfGzevWt5vD3WkfOS+ZpG6snpM6zFuOMXrlbJNbnoJ+w3OjaFQev+dEsFlIcwuxV0luXksju
dB2VorTWTUUGSRloBYFVnM4MOydMQxT7tEhuLK2/TCkhc1S6brvtHc3Yap3BldWVLgoXvd8qxu6J
2Qpkkl37VTocjWQ+N4K6kfuJH8lRf6YJFq+F10TkRYbKPuJwRfDjgRA7ynunRZSadf6n2ae2na49
rfM7NxrWQ6PvMHTYl5TN8qoK2saXMnKHfUXw30oO2utoKyxuve3PDRtGiEmFboPDmS76iB/ng4N1
6DR5T22h9qWrtmOvCF/ImtPM2PSUzFfkGncf8iTQ0UW7q6I+2fPVCB+hz9R1qhZr0UBMoLWc/Er1
FNZ6ewyDkcBW9nbgldVxZMhx3cVfWOkAD0ehfR6JRL+zRhF+tfpvWZVtSMzkEyQuJr3Brbqf0uwW
itsKYv2uDdKT45iRr1fqGmAzdp9c6i/ExN+RaHnCfnMn3U9Va2Or0RNohjUSXHCtVHPWy67Za4jt
9MtVthVGVH72wu66cuzDEBnnvIV8k2S3qQnodNyOBMeo4ABTcj1aBXUA+oc+nLW4O5HZ2q1x3zxO
k32h3r1WbQTArqivcjP8xuI7hFdOQES5aUfXcSyyLUatk6u9VsYt9I0Vvc4txcFz7zHMDxgFHxBJ
tUwEMHwVp4S5xJh1B5V+qVgny+rBtD67QwJjD9hg8rVDxyAk4praYKuPw1qvzwEC/igoLIrwIV4q
awYrPUx8iQY6tUHUjuK9bC+1dp9r9bPqrmIz2RObyJIc+OH8zZVE25EtLhdQ5qi2WTLsc2R5SUKA
+8Jg0bpjRXHggPTSWTvuxXTEmVv2hnpyTYTbKq7dvUILHDpSK8CCqjjx06bahTEGZXPct4baSedL
VtvXbmzdRHlJYgjnX5yWDp2lXPtoI3NaWDwNpRuUBB2GO++cd8uq+IyM7UuwiZm3McXXWqeJbaJ3
dEAHnTg8jDBW1jWdkjqwgN4AZNHUycsWoEo49HBzWmY9QRrgoxIcSmAimtQfo3dducG6SfN9J28U
liWb2wF+H8bCc1F2TDUNZEZI3axumdygFqFGBodk18OaIOLadz1gF3qQXyHxErRNd87aRVnjGxVX
SzZ9qcoQV3WXpb4TjDvDta+HERutVLir+bIrtuFwbm5J5jGvbPySh1Kz4z3u4hGizHZQTXNGw+Te
L9oPzSSsq6QqnZhZirlICbeM61tziO/y+tqJknLfA/jwOzVfm25zNGqwgous6E4+0DK9X6W5wxJZ
pndYx6un0fL6vQz5BuAKVd46oWNRilfoVDeeN16FPGQ1CM8fcprAVCIYb+1uzzR5vI4mwi7S+ljj
FloRdXTCrnqvrAwqIvsd999Vlu3KFnjaWgzEecK95Jj/QRRDdBgGsMRCYNpZ1XQLaC2PwF7N6FNk
yivHSZ7LEB90MVj3wRRtotjbwQLC5NBcCTt7MHnmAkfoSpPEFZvuk1j4lBPNrtm8iPaWlh5XPMTZ
ClJVXDhr9mI/1+CWl9PJQNfk++WDIeYmuYocIF16v84rdx+T/7PFP7EJKI4nDNfewMUaj/sF9Qgz
qV2NlHgDQXMRxJlK0z9YMbXmaBDTUt3norwkIy11zbEeG71+Xh4layIJRwyvifbi2SkthvZOM/TX
VusfBzJYYYbC2vRwx7YKlwqxVtr1PBT3JEdtVZZs6S2d9cw4aBbBPTEdgkjH4D2a94ZoHkcoTlb5
ucm4vRzBx5HkRz2TXAHyxWjGj143oNA657DTN3JGBotHb6uZ4a6Iq8exDC40OPZdGcpt0oH3rMhA
24Stbj0OOETXUoKNtV174rELDFQfV9rSXrSjNLsyY7Fxonmta/jjURYkyUAhKONkdsmFDLccCrAG
jeNOeB5Qsrg+QrpR+6A26PBaGzVMm2yKN12rNq2V3YbBwSusj24wHlOuFawXmzwAj0DCKy+WBlEG
RDop3UNY5EteBD0gD/RVx3EqiT7OrsQcWkzNHn77J1O3/BEiVhlNvsvqmAT9SgTSj5rXqIXa62DM
V94np9EevMB5CDN6LRg5C2IHGccYP9vpEQuotxIV+HvTiOjPedcyAT2Ve7kfWPORIKJVONv2QRvS
5ChJrVoJu9p7lskqZFEp78kcNNXKsj/oA0GbFcmLZr51hso5RCWUNGe6I5zlymjEZY4KgrA5PVCp
sMpsVFO+0BrakMGGSp5sTKchDbxfu3Z2qgL7EM3XJV00R3xgAgt17JXou003F7eERa/jqmMQsqb4
AyvLZySKa530WJJiiHSkMg4GqqpQv51Nubftfi/Y3VJGDTWAynqevJRZfdak9tS0104x3is7Ojch
h5Xw00A96Y+TR+tJntOo95N2eCp7S62jjN1jTrX0oZrw7q6tejbojQGyjsI1+aGv0ho3MBlm6pnw
gjl9OkoDbKmfERqLj2lS2Zc09ER3ChybMo/wVE44RP5hNggtN3l2gN+xEIqRWpxU6+BLFsVw1RgO
GOc7jdxhdH0a4MEO3Tc1fQLMMI5CtQWD28nkEFca9orAiCXjOHX+4um4cddW1uavUUX/lcDMID7l
ueVNuDEyh1SgkBzBczR4yZXVIvv4WjgVGAQ8WzUs/VqicbZJjWuG3WFvTrbRyHUirRrpOGjrTzqH
RMq8yM1wWgfk2q3SIGiAHGeLV9mYQqi6XA7RS+aWOacSUesHi1BgoLMdKe0rLzOZMnBxAejrXHUt
Me20scAWBePWkTXNlNQugMZhsrhIOZbP1jxhDDMj/QX1O0zXXa5z6M+QmzP4tqTYb9RYbKKaKtm3
gJ7BMMvtktStjtR6/oU2FisGhYNNocmiOgJkziivelN3fYzy8jFsZmzcrPvhxY57l5hNy6AGHOyJ
Xj1xRxWEryyIfNPqGgkEOA5PMylCrR8oUg95YYQ7aV11Ig6etJeEGNn73HG4aqCSpA/JWKUPqfLs
x9kLhlfNNobKn/Xaw0YcFWm8hvyYE3XdLEeLYdTZX+3Mxu2u0DSDtVmiFa9mQWPBx4CnmKvobfB7
pFlQkYie8yYn5VreBVllP7jJ3LO0TD2sOqMif+mUNF6erdvRseW2YSiw5q6b83RjzcVIVK6MbaaE
wNRcCyJLuf27zrl2VYZyXlRld6S0JMppNhwGmkB2wBgT7pQtC/mAQyeMjeTeaJlrWIBYNhjseKEz
Nm4ffoqJ9Xwy6gyzUeaksX4/DHa8LHtC/4gT2rDXDWCFyR+0Ge3bzrgA0xxjuTB0oqemYTLq31w+
f0sH/aXI+aPG+Z//7WjAHiLhr+XQNfpr/aMcaiz//jc51CZgyZCgSLAm01kG4/GHHGrr/2DGX2dS
myFEG2czftTfJw1N+Q+QT2A4FsiDR2ATD/pdDjWBA2OPxguvG4uGylT5HzLw71ZFFORfmsgWy+u/
uskQVEDQ8MxL+BLAHV4JP/+h1+OIXBuMKoAOXyNBGBC7Fq/lO52kPz0J83s2GT1Ct0FaWW9bbF0J
v8DlIOYPtB3wVxOBqdQUvON1/bldxVvhWZj0ZghT8BSYyH9+K4nbaCXo1tpvVaAfRxk/ELIbgu7V
si3xm8Y7tuyfexK/P527YBpcV+ju8g39+Mk1gqzwsWVxtyvPZuZojnxOuiYr12QQoGYPzGpO8cFO
O0zanVXsfrjAfv8if/ScLp2ln7645d26iOVU+8vc8pvOU9kS9lNZeu0HWZ+dQtkXO9epSF9trd5H
jFBrQEfTFXM07/kOl47322eG08CZRArYO4tJ/8c33k9GGuSMMfuegvY6DH3u9xXjhpHbhn/LyLp8
xgY61ndoiwOh137TfI/DoGNWjiiBkOxqEm5D0kG8BodiO03vdsv//IkyuivBbdhLiwIGxc/vi/GQ
oGlidieOewL0fNnlhxgv/H2MSFhstKCoX1w9HJiZU5aBakb47VVmd4RuqMDa9XbEwTohOPCspj54
YqA/InJ3SuNXN3Ot1VgUzocRfK0vqlHfMrLFaKY7ct61wLlWZZCj7JGi+GGas/BZ9EH/ohlR/BBI
x+Isms7Q4+kttrpvZo3gtEn6Gd1yMTI554b1TAdY6CecYGQ4yzloT9BvKWFEpyjsjUSb6bGbxpdg
rjux6b04a/hbcxzRAkzvdSxjT1tL1UwJu2CDBTwqZHB0EiJlGGZ1z15ihZ+CrkbPaczgFcMF9vEu
q4qvQ1cp42pIGtvw2zbLHzEWzRlWp0JyOOvmx3i23YfJnsRjVJeQEyEYcFhrHXOWHKOE9jFxjemL
OfVGDGN0SPDx4UG5xGhME00Jh4M0R7Os2IRSCzvfJu3X5pfYmLmssR1x2zQNFuRWOtTpcm46jmM6
WTdk5OhwEYj+XtmD1I5ksOa1X1QtB2pZhN90R1PnPsUBu9NrFX3Q7SR+0IeYcUKrtuXD3FoDYlji
ZF9dBoGxvUlPPw8JA/8kRc+b1tFh6oexV+D/iSLCOzz9QLgqbWahkRa8QpClMrIolNP1IGeNhDqr
xWQ3dYw4TQiBxPSyQXe2pe0VAP6LYTXNSKMi8b5SVDS3sa7H1U43I6oNSmt11qI5irFOzwUDZdWc
PAVdJZMN7wnVZ8BEBjs3KeJPi18QR6ca7WNqtTXZPxN9JVwm1XhtNr3TbHpD5Bs9Dk3OGlKQxxrg
utJK2Fb7lurh65QngLVIooWq2hkZw4LTIMdXRlzLp2xIpk9NXvfEStQMrRbFzMmNpRm5bjQq+cG1
lYnHtC4JL0mc3nx2qiRbW5WR5du4bOVVT99qF0Zx/5mpAuuu1kkqobLpX1sskD4T7Y3wGRjTb83O
aIp3sJRvvLzLsgIplXXbAJNC1NuCBfhxBas4BFitADw8qXlN/bYi43Y3eI9FaKJ1jZukJfYbe4PW
yVXHUVp9GawjeRpr5V1s7zTm10OifGpmN3ggEjQzte3YZL8t8H+rmPpvVyZJtv5fl0nX+f/9Pz91
mVnb/1kmeeQhSHxHFEuUPd/nxX6bClsoC/8qiyC4UxYBIwTe8J3U/scUmPyHtHUh6EtJXRJpaf2d
suj7Yv/zJkfFtpRYxF9CSrXe7jytEyd54to+I1Pwlz2JaL/VwhhpwBsn46aPSYW/6rFucFMiANIe
60aXMZqyZAfRqtqqsERY1WulBQSq6gQAXxKzBJ+r8s7hTxqUyartDK/lHBDYX9yGIU1issZo9nO6
X8XRTnNYS2Do7Hut6PsnfVIRg1vM6ZOVVJPV4QuvGrqV1JV+28L+/VDMM7NpbuSmmNRozbO2z2E1
rQQxYuky6WlnR5pmzPUiZo8fc6ZiyAAaa4sAQ89RExsbVDbsRJrMNm1rlDA6y4SKDehpsMsVYJg1
q/08H2oSAMm6Yfg2RX+cSRif7SxOt00ax9aDV6b9cWxT8pJEaCX8N1ZeZx2Hk0dgIk0IzP1NN+/n
vDRo/wYTRi8iBM3UZ7jWumcfqNjtJ4bEV4ZTv1NTfK82f/pqwSLpcEYZ8mQB8N6yEbPAyIjylsIf
iJ4p9n2n2QphI88HQBGZvE0yWj2BreWMbkXORW/0Vq5lFksJbNBx9/zi4uaH2+DfFHNvS1d3aVlA
+IN/BeqH3vnPC5KREc6CXOD6eZdaF0OTZDqpwd0nEegZUwXu9m8/H26K5QwBlNcz3zogQHr3nO7p
1OVjM2+7to4/Bozv+XlbNl8MTo3vFKtvS0ZCYjlk82z6ghDFAvLz+6O5lDIEL1w/C3lrqRYOBxyq
CepOkL3z1t6eNb4/FcsIUjKTpMJ+Y5gjmL5Z0C0oD1PiIkiM5Zd4qBhV/utP8E9Pw/Lj2WIhyDiu
hUD98zuKh7ZktDF2yE4y3Q3WQbWNaHC/8yzmG2OZQ3ltMm6D/A93kXezwGh+3KpIHxADwdSUS0hA
vbeRIxPfvgEvYDr0IFrUY2dmuv0xE5qh7QrHjF9Rj5g/D0h1oCdRRLWNQyMT1CDQM9JxvCZWPTII
3xxE8DERYcwciImZjmxcWZnBasI/EaySARWKjmCpffMSZprOXkhDco9iJp/FoLHrzW3HBcTAOhyM
VQHAqllBUmHsYW7tjvA/l8G7j5g5lTasI/IJckCugF0Zs+81J95C98/uh4VHuGr7Oi18htErbxdj
JRS3hab6CIo+YcEob7Bscn+2ma85whK0hoDOTKdl5qrpWYDtdZADeSvXeh7RrU8DbbRBY5BGutcK
IJbbwsiB41ON9vnFmFlb/ZauLjJw16ROcCRnHqtgkOcpEVm6QTJYT6x4VqxkP0wBhnldxhtb9XN2
CQa9ko+SaHvk1KJN7M/gBHCsK7Op1C5ym6Y46hwjPuRmrTU+satx94GWpPtlTvTs1k7TeES8wQPb
3tB50ZKnHG9AfWtNiuRyjppVsnfJzojP4EuqnmYpmnK3DqpBxgQYQ5w06OkHU7eHft+r00xrNn0K
YzD4d8psmb1dW3UUX+au0MzjnDDo89nOgoKX0jIdcs1QYjD5Ksd0TWRhj0suHauYfn0s7M+0RrPz
gFI5rKK+wsNXa0lTfYXsmpIqkLTIpXsSLMixmpl1AZ1HMa0BnOkyz3lMuePIw4s7l7M2kVRiI2or
bx8brLHivp+NaHzKkjgsNk3oIuoPDLDQoHO1qb/O1Fwgg/aByoIPoncseaBHXdPe0kKjeOG7iMIM
QXxwjNBXjt2bn8ywc7R2Vxljrr7MlWkOw5rvA2tg4XrxsEb19bQVz72ofxxtwBPF9D+nhh2Sr70n
L6gguKQ92qFlEXvA3A5jZVE+5IfaU0S2RlPgbF2P6JRVVg6sVLzzdt62NdgcHN5kp21aXj29Qs79
KIn13Jn7yktLQle4Mv25S8EzdK1XjL4+kIuB/BgGwSZOO5sbjWm1du2AuW8PbisQFJEWZ28jdC0G
Oxa406M7BeFJL0TmbkbLRvvOeMPeBq4vvg97EPXVnDiV8KN6bDyfs6mo151m0M3OTWtMd4AatRi4
SzWNqyJCKCebDULEyRJqDLe6a/R4iczKPiZtbBa7Av30JS4dDthRXTuhr2H757CtYkdeyVzRbOQ0
JXV6nja0ydbRtH5FflVxNlOgdNc9IbT2AyYOU+Pw1tEOw/5QXJredipWJWJf/DoPwgfR837XodLY
Ylx2mzzF8JFY+XyeBF1jjSQMz8p5ybPkK+aVZ5zpgHyqVRTnM7P3dKhIyBvr2PT2I7sH65CYcYeQ
E9lLvLYHtUwiIN92RcYYdvY9VwXI8hKyEv8WufLXG8F3N/0P5QRak3Ag1CHuseHAG3wjG7CQtAWZ
0MRqjjTBYO7INBCXurZUuukqWtJPxPgMM8OhRRXvdKw1Ly03i3cqStW3J5WSTLRTxahjbGjl5F2i
RHn941+/yjcbMAqKoJQlVwAwrdD/RPAuCkag4jqJ/GgoxLU36rkvu2BYWbOhvbMBf7ek//iBLM9l
oVh+3+4pxd9sWdSUFcuDg6+i7gtiO1HXY3cYfGGW9tNke/FdZVUBf2fSzXEJJixHmuN1GlV/TxBc
3jR633KUwKqF7vhmkswDDGS1ThH7ppgcuWfDCT8LVkU0l0B3vJNbB+K9OOg3dQFXA8XAIlVR0EGI
1d+IY0lQIGgIwQQgHUoEQdbYbCzTzV9/nX9+FkpFixAxqh3b/lPaQT9acVT1xuSXQy82YUVMW+8R
kvm3n8V0sepywlgq07dEDFVS/WR5PNG/bPXbuhHm1bCgk//6WRad9MfLBcasAcNboGNycfJ8P1c4
VmMOo8qyxO9U5mxs4tHWdpUZxH547BNuOPqRJuL/6VTgDF8QLabNvf/rIziJXElZf/2EBvRjv+L7
o37rV2DStpFIXDRlug/cxFx8vx3Eicp2XfoVnBmWCAyui38ezPFo2zZr/0INt1hobH70h33b+AfF
K6EO0tW5Wpcz+5v+xF/1K0jY/vl6MSG9CE4R0hASOCNRiD9fLzLtrSqKXXYYLz30gXhqwVfcVPEo
/K5Kw71U88B4M0QOu8zmozuPN2ZGeEBBhP16lMKBxAl6HzaaPHU6OwfTNBzwU4ZWSilAHMcJeUVi
NMWOytkHYDcdex2EdZwTBNWg9a6adow3JnUcnru03HQFcp4nNWfFgeEI4wvWoanI/7WilmTe2XnS
kB43Wh9r27aXyWuA9ndttkZB0idaQtlZ2i1iaH3TDbF+cOSQn2wmy3JiuqbFrt3X0bORR80LIKUI
VyDsrHqHLH4mZmzjSCYZvf6bWhyIUefchbqmQb2av1pmp61kvsxQDhNm3PrFjD+YXXyPqfxEb+TK
zHLsRlhiYOp9wqp95mxxY5fFp0Cql2JWn+saK5HZbTIyo2BMnUpn3HKaunFCeWOExU1e4KglrG0/
BMYDLjxfk9VOBpvBuSnc5D6qq/vCqXP4/M7FDPMN7Uy0NmPDcOwxzcabwf2QcIaykKzrOtsRNXmS
zXjqB4WzFN6hLLUXiHHdqjHz27YJSUHDFO/YCSNt6s5u82fpzqcodY4o7h/Tcn4emuwqMPCLl80j
leKGKmLLSO7tFNb0vuEeF2FIckb5scn/H3fntRw3sqXrVzkPcLAD3tyWL7Kq6GQo3iCkpgRvEzaf
fj5o98RWgTWsw5670zfqkIkkEonMlf/6zbofDBaJ4t91XQHQDI2nV78ZNFOqn+Ce3MAJL66KRyCQ
gvZ2QI6WtxmyhuS5QL+lc8FPErnHUMt+VezVxH9QsXonaPu7Srh3esWIbrGSDg4MgRtTsFlLbmGr
Jr4j75gS7K4NkAbW/vcsyV9zB3uG5kHR47s4TNajhMeCNY22s/T7lgpeIaRdfuvyvUspHWoSgzAa
at0ID0/Vv5eFvktoMdNxWiJF3XpeuqX9n0Mlap6VVNnUityIoPhs+Z8KA+JU+lhrhCy1w7bV462i
LGP0rJES7CcBb63H+OHoJ6OxTk0HRS93N1XxRYqvft7uzbp+kY6/KjNrZ5YJ7mD2cezkjZOZL1Ed
3OOguB3U9G6kHAV6YqTKrlcVOHJgpHsleRGddkN2HcFzyCbVcTmMrE5t0k8hfNb1I0ABGtBBA0sP
Xyz9OyvoFpn6RutUsgLoFjxqIe+p2uW+T8x71/+CcPCgJv1T3kFJdkOCuyo4TsbeyZ+5SuoL2Oi3
pqus3bI5GL13Q+n8OWrJXWvK5eAchWHBtG43tfbotd1XLXY2Zn904URYt7oNqbB3xq03DoeWKJna
/kLhf4M32cZIxBqvDzzPiMWOmrUQwYuXphIqkf8wpv2TM318oet90rpd1T6a1c9sNFdGvKmhIOZW
vBkQr1oFZEd3b9fVBtfOg1HEG7v0joXtDYtkVxf5skeaRSwedKh8URdcPVJYe0Z2Zyn1M+aeuxFf
BifH9qIsD0qScbFSvAfucLeK/dAFFdOgbwsv2Ot9sO7lNs/q9Zh3O2GJtRW+jKZ1LxohVgEYNvyI
L36FUspTSaAy/9JcHAnIvV/LvIaZ26yhk1k2sTpOHmwbgbsEfmxmcIPy3uwm3o+5aHUsgqDCQ9E2
vc+qp94bk1qdiyI83N9h4Q0+rlq6GbQfoztuB5sEas/ZyHpbsXxr1V47SfdFR6TNruD/Cn25pLgh
aqlIbr042bdG7CzKwL8t8/y1xIacDd1H/AEXTSUgvJbdxg77J9ja/SrlprMG4MXUoky9r25eCnb+
8sXzsVDFgbE81k1aLYWj3tKIvzMUeajGAO5Wr8S3Ix7/dy1JkagPjHBrRvFr2GKWq6UH20OkA4gZ
3wJPPEwsD2ztNBaHs8v4p4vSBuloNP1bksunxkq/4016EpMRUxXWCuBqruIPq3WHpsSNyx7N7GRy
8jxamdDv+9HQTrqKGfTaEn66otpeEfqzDKLP4SQOLHEOYO1W2taNnI3wjr0XfU/hqyySMpPc0UCc
A7FDL/LQZFBn47H4rGRyncDzS5Osuc23SgKJNM6TfTMAFpNKQ1BS7Vsr3e9vvVT1dtwRKMGqYl0F
0Vf2/HSZjU86IVStjUmlSvx67D5XYfe5MAmBDGvncx1VMM54WYmT0NSq2kOW30eZlWL5QlyhYSGX
Fdlw0+nFK1zav2RrfIJTdJvHfbX0g2Tn5uqdqQjoYpr6XNql/72sUeGEXGQJPoFAfpN3Kz5zTCHC
fFmAYC7DFpMHBEZA6TkfSN/WX3Ejr8CCsD3qNXutqvFX+NHNXsG3fO9qwzGW3yF9P/cjfwsgvI63
GRkS8LHkKo+VVzXR11nnLSJFbr0cH4AkMMYNl3/c06z0lJcjhQfMOHsi+3XyWW2NX8pI0qDE+njR
xEnEgRgQeTbUeDAN5gEw8pCk/ic8xl+S3n/wyhBDDe+5N/vvvaff093fGGbzGg77Sn8Mih6m6KRU
4lD6hF1hvo1VVSE8tFOhliPP1As1QgVMazcs7ewAmUxbxEkLJ3HoDbbv9Il7DuaLPbT/LhXYUshq
awqr2vjTjKXcfLDpTf1NkWrtkTwzvumx+YJzpbHqzBTEKw7RO5PZc4jC5BjZnN9owMpny0854M2q
+4kRJuhIzmoY2tqmX25NYQNRc+M04WtuAx96iTzY6GToRGNDFWtZt6dhmxxCcvxQj47qNjK1ZuPW
2NyqoiHHBOZ60NY7HffURasxy65DtSSRVtjugH7BFNvezre4RhrQ3J7L4VsVkVZulcoSP6B7wyF2
0wjUG8oLi33K/QRccifSej+wjRhqv6sF0OPQ1BhKqKcgwe/Iw1cjDNq1bo0nt6+e6AImC5KhYTcn
ygOKvQBkKPukJvkN4asrN5wscgEmN7iePVVDeJB5rLGxNSlapLq8sa3WvQWGohffgBCdSlcMx8Yd
0nu3nnZPrASMZdx45qbQxvwhA9VJPOOmVK0HNxjdfR+Wz2BLwcaIdkKNlUcJ8vwZy2WsfQ2vjFXO
NBrSxLL66yHljfdVk21pHBNkUxlf0e84604ov/5vVpBAqXTGgMLReVK6Zj+qgCqu0sBEV9p9pUA6
DpCBDOV41Gv9RySyld7pry2FplnCiYv+pqt8qJv5/ys1jAvS/3zhuv9ett+VU/uz+/5/yLzKf57d
u3C7/O8GKJF1/8LAElWqy4WY2xJA0t+2mKb6LySrRBNgCm/xP/zJ3w1RhT/5jQB4U890ioyfOhF/
37wU7DS5zzhkaWpTmgJZGB+5ep2DDi7eRNhvYjPMLzTNyC87v3j1xoCWBa/6g4AMxYaLsP4XaIe+
+2N6LvTCpub7f/CA38NYv4EqfO9VcKJZryjzZaGkonQPSlOmn+HGSCy1m+JUc9p/DRTN/Fqg3d0b
WqZ+rULbvtIefPuU9HJpi9ncLemNOTMARyk8DLdzKzjmqmy2WuJmNMn6x/ef8dIgQIUm74wGM6am
51MZqk6TFloQHmn6YBnK8QHbto7/DXL8j9y+c9BvmknyCyZYhUC26dfpp/iD26fIMfC9MQqPbBtQ
7/McH3dXZivFzdTVxx/IMW1a8thQTyDB+VBJW7Gs6zY8xmPc/uUVrrLhCIbr8/FhvIl4hs+rSh7J
7OVwWKHPQwJ8HLqsWYc9ur8UG5sr/JAZgvl74oC9eP+8HZfUsBnEEHWiULhshEdMf0puB4Uk6kSl
s+HrP3sxpKta2O7aaFt304+QvDp8h9c1JmQfX4vAbibNTIojE0zmfFY77G59hfvMMRROexNCul61
hL+/vD+pU6vy/INjlQOk2BzIxFfOYT5vzHGyMfTwWCXqK8INB7ZD+WCVLnoZfbA/vlJAy1knbFU4
+c7hPrSjeEJ5dniMWrPdgv2LRSaG6kMN53+/QQIWKQtY+hNKdD5zpLnQDcjq+GgQSL0dcJ+m7TX+
7FW/v/KRvfmU4X4SIEJPmagabkSzJYl+SUvtMs6OTY578IKBKbw9oV3ZMd68JEIp4QjTZFChDAO+
zR6ooUCF38mOIdGI2kGWvBKFQY+szdyHQsbdR18T4wHyTS8ICqY5H2+EiYZ8PYyO2O0kiKsLHD4M
LLneX3pvJ0+3gQV55xCRIaRMT/3HDkVqfF+5sZkdB93SAEiMDo1iYlwZ5e33TCvAZr2RXM0hCUn4
fJgCFphZk/F9LG1k9vVgqqtYr4bXKAfRCZtAvxtl92C4lfhVQlq78/WO+4VEy/XRx4VvwtdMQKAz
7V6ztQIHH+AvzMMj6sFxHbbKq69Ew4ffHA+oIm2G5AIzdM7oToVetBW+EUdSzdo1pNVoRfej+l+O
MnuUgm6mIAYlPDY6VvyhDscg6FEyvj9hb1c9hG4+LuoOkyTTOdV4VMjY7sIiOzq9Ve0U3Lk3tqJE
ew8BO9QDo7vi8vnmxOQI43iZ2PVTV28yIflzPaqF27uFo2bY/Gv2k2GE8LX0qm++QCewP0YhYY8y
Ocp+R1ZrNnFDE27/52BKUkuZKWVxtLHDvm0a/Neg5aR370/h20+MUTC050Oedg5rar/88YkZyTh0
DRrfI1p6ZUHYD/A1LmpXXtTbiWMUh+KP4pXveV60uWEel4pmFccK5iVGE7rSZreVFH6AOUMTBfv3
H2ravs+OLER/BAWCscLMo7M3mzpS0qUghbE8OoJuxNqvZPolDelobjJXuqfAke7rCHvzOJRKJK4U
IW8XJQUIdbZqoJzQOZrPZzSoHaT7g1MdCyhyOerN1AkWpAjF38IwNV6QeXIrfP9530wv1Q6OOmxh
sJoYdrb764kcRIWF8jEYLGTqahrcE2oDK8HXrCvr5dJQGGJQ/1o2G8m85jCcILLytmiofbT+J00f
9VgNRr8dOiX56NdGK4eeHy1ag8/AtmeN4n5sR4kFfXfEXd/cm4KwtawVwT5QfP/5/Ql8886oOLiV
8FB81vS2ZhNYeKTKKFbdHms3EwgHw/SGriO+jdyJdyAR7pXK7cIsQgvj1kWhqtmY4MzWSNGUVuiJ
FjcaHkiUXrPK67xfDhh67t5/tDffwvRohB06E1mM/Ws2FMuvHtSkbY9UQdr3Xk3jpRJ02WGwnP5E
kDtYbeF1YKrIa6+8wDd7yzQ0BaHqYd3Ey5y9QCn1BD8rUKQ+ydUNAJL2khuhvGKudt4gZp+cjTJ7
d3YVVUHr6e3RyNRvrZkPKPcj/E7JafkUx2m/lH7cf7R+/D3mFCdBLCCrc3a8GblRSt1nzN7FxtSM
lOcqDms0IPDJ3n99F1eKi1yJqz35ZlPj9M/92dZl0MFSaI8e0O2yMEi2ElZGoIytXSs/Lg7FHk0o
+JSvrs5eV94XQze6dnuUpCLttUJVn1VflTeRMPMr72xGsv390lyQgt8R9fSD5x6UQoc9R2JXd8RA
gcii0nbjEwKI5AaaQXBU20HPdwN2GZiYRp5vAudn+k+nqvO7qk60hzq0Uv3KJnphtcI/5RqFZEuj
qp19KKU6VCqHYXcc+6Jm0fQ423XRNRXapVGQn6nTNoOb2fx9yokXLgFvj7JL/YVStQikKT/X76+a
C/sZ93nAEWAdDiN3VtFG8IJJe7b6o95z3EYcg0hYYjo9Wlo9t0LEH97PUDRCC1BtYAuNe8j5Ku1H
LxRKo0rUL1jmxryopSPwdJKaXq4++mgsGkKHuRRwJ+CX86FG4eSFTE31GMMfsteZEDrJHAY4Bqr7
3vGXaTxAG3t/0LebqAlzi2ICJrYOV3W2NgIn8ytcjbyj2Q7eeIw1S0RbpcnBj6Xh+uVadLC87lNs
fopjCuDiXPkB3m5y3O70CXWirkEiOb3wP8q0NtTVitxB5Wi7tXvTO6V2N2aK2GZCo4WIlBt6Qyz8
yLwy7tvlSinF1RVLPvZxx56VhxYBIKBUhX+UrLJ1ntSCDqMfXjmj3o4ynQ4TDYQgZFef7waq7o+D
DR356CewKEdTD9dOVFwDoYAJmaWzutChjNbh9U8fhYea5HwWaQaYKS9av6s6JuxhcAbFXAtCqtyH
wMvrYTOBpDR9KqnJQ+DVdAuzOi+wKIlLb8g2xNdkOHlomaDh6UsVwodeo7JHR++XbXwSrQEgYpg9
1k4UNLWxIiyIJMPMCIZ4ZbXI/lDAK8A0o2Gmu6T0S31Vd0rBi9SCyaShKnESaYdIG1am2rvR0vNQ
WLzUscxG1P+Z/JrmepTcJ2RQ1uDwUOlu0SVGCMCCISmLJy1qPXomZWdYm7rL2hgdeNdjiN7ppn8f
tg1eEwmqz1+WqLVuEZJPG0I1dEtzr+cY+Ty0aVBW0KlxwF6YlZ2qO6PJ1GQVm614DjJJNkaGZio4
uK6feothQIu3sIUR0slObbc7RMgVDqo6pF9IC6yNdQxCFX2yCUbkTKFq/j4YY6qfcHguo7tQpMO4
jnLpvghgpa+KDoC1lV7ShBthY2a7lTTF2q9pUhHiPsRD7OwH1w+UYj2Ovq89xL1mVXi1QTa9k7SY
+43KVvXdMEcN1zAsrpN9kYuiWvkDBoO7imBdic10hE1uFHe6s+gKz0SpY8ZRBkG9j0ki1JWBrsig
4e+iVvFz3UA0QPjlYCUkTI6qpdEaZkZT2kdJF6qkDleqlYfLBiR3rzRBEq80IVSxKKF24qiX+OIH
8XT2I8o5gEHKyS7CtQ/r4nVZmkQTNEQr4JmXdtEyarg1bP3QJzle2gqia8Q9Vr9JpNPjeYexXY3V
AkCFc5cZCgnIlZK2zg/OQ3zMlMRpg3iRp1blrktHGtGyULzih01MxQ+bRBl9qTRJ2sISx731IYEm
O+BCBEPkZQCOC39KB17HTokstyDDSE3FeujCkkQm8gDbjRzMxNpAr0nVvQ+v0tsIKyFd1vUSBwdg
wLpErjHpqYYbdAvC3ieNYSkGdgpua0I27hqyCJrKUFcN5me0qGVPLrbApry5xYQSqVOX1nX7Mo5a
JTZe3xvRJkqMOlobulH2N8JTsCpajIY1kHCFZpOJx/KcBmInsui2hmufwD5QGu2194XMy3XsxmFJ
plGK3LqYXBE4Lypf3zcWrP2tFful8h3ef4E/BVFBHf7XapFuOxF58K8DxD50EUI3XEYAvtg6+1Vg
7W0v1LHMSMui3srWb8p9lPCPaVG6UbqWdTOlMzR9qN5wUpr2ysavDHWkokYQn1q1vLcxc7Oxe6S5
cSfqGjGhPUA8eIkHEsLRrIKU51+k1tn+q9SaPHjGAYR878VA37bE6BchQ7svJd1CUHt3MMT3Mq2s
5jHhax9JvOOWs00I0mogDxjgBgtkQn6JslVW4hXDasGywK9OZc/aqHkusLyTljHujKT/RfDsjyEE
Z8MXsNERoJU3da5rP0PN+ka23l1ASu7KLq2nsR9Yb/jELUVtYXZtieyXaId80+Q6Xkng8AvYNqcM
jj66MaNut3BITlLXv+Ksx1KKgmhZxvpdEykmxDiZxJ9HSpRFBKZ+07blNrNDsfbIBVioRItiWxaU
J7/S+o0nTROTj7HArwcpra5N7CAiWR9iLNhJw8AgKI1wbCvNZtn2jrJz2yI/+ZP1Eumsv4agxmso
so9xTfxNi5DrMasKc5/q0DvwaVx3k9Oo1IwfY9jR3neUg2E1OH3lebmxQLK2qPKClTHSchoNGDcp
uNOzbTQ7x4US7zYI3Nq+OEA6kHTOK38fyTjeUdB2GLnp9xJWyaptcm07dskt5oXO9Nv5IieoduuK
Udyl+ST4tgmlMOGEH00tezEyS1sG8fhQoSleTmGiG9jt1S1AR/Ds93GyyofxWWg6MJuuEunCrfrG
RhO9JaVgI93sJ6kim7T3/Z3ZIPIIvWVZDZqgK2EY3k6DE2EtazsbuQ3SuOuLpxIdHg5tcdMW930W
e3IHq8hMH0y7trylUkWacsM+6bU3Nv480Y5UW1hSdh262MURKpb/NcgcbuVY5461UpW6oE0fq1He
/xzrseiIIRr17hFJRNCcYpy4Qd9BSoxtWSuh/jPT1WxsOMcsKT+NufSJr4YbT3g0Zq5u/VdaDGpN
clwGfVvli44hN6E0ucGZ83fynpo+KqxzZ5v20hi3GtHw2U6LNa5sHbCRtWlEGhS/sirz0c2HnLUx
arcRpKzFTGwwDn7gwG6STuR999mkidUQKmEadh4HJO+SIIuYv06ixtjFhoM5FZaMBXlEBH7p6XLw
SWBdoN63nzuITT08QaREKC+h7iGdCJJTIQavXgNUuSaBe533BXWJy4GriOLV8/JSX7iNIodbLxOo
4IfCxqGmGHpyXIAlMnMXahC6F40lsVTzwgyztkYn/HjBRdv8lTd+jZVNZmEt3lKRpusecc0LR7pR
LzxchvJlia3WTVjjc7BIKiOCAz+6iK+rPlXvMSo2iE/FepcnbQvF/GQ2YfhXlfUJflwdp8qh0ryc
Y9DloF65fdOqp8ZCUIHqCePMFfNC8Ta6k6GSQ3rpa9MLX1sVWSuJZwlG+mKDEpr2fT5kst550Rhp
+XJQyO6BhBJ647b2pRce6iEklGBR1JoxHOLGCQDFiyniJtNrTdm7Q2BPnoQGwW15Z9fJQjZVCsMs
SwcPTVMcaxBd2irmALMzy3qo8HUmjkFr88fSA/LhZFaT8S7MKNugc1rCfCQbOKjva5zRamRPuu2s
YsixETE4jShOXmlAnWrq3uPSb1V2tYu0XvO3vVP0+o1Th53ykBklYaVk/5YvVAX2PWYHUABzvUdH
HgcDjmIpRf4LVb6a3WBVTC6ywCy1eSVGojqYQ9A5BJ2EcHG2HBZWvGxaYtWntNQIA2lf+la+HVBz
2cuiC31zm3SUoFCNCthKHMCw6DiZc3weBxwgdoobI+YyHY0QaLQyKc7AAsasektrDD2xp4D0bWp2
rl+YA8fRnr8ePQWmaL5g+DJgYdfh4uni7YSJ0tItE8VfmkMx6Kskslg1lllnymNuVJW3dsaRc6EK
/C4ll0cTbBMcLaW4JWGtfLWmQhNBdE76VRyFMY2WIcAgaaXzmfZbEjAMPFFVUkw2JU5ycoviVm23
etZhHm9ieJUtMwJZslXd22Wy99Azf4mcrJ4SiArniUQVAmSqoqqKrQsl7zWK0KnCWcO4kGXh02qu
Sxl8Bzap8t1ITZ9jPZkgSjQCGDmL96+Lb25rAG4aLRw2VZ2WkjW7foPXR64WdeEpD7Eki4uyYG/R
8jsOMn+d6biT4LvRG1dGfYPf/B6VAFSKP5qO89YpRX1SY9AQnsgDyPe1lUfrOBqcVVUo1x7wDb4w
DeUav2W0uALNsRIAdE0jODo8eXw0KAHV5DhicERAHHbVS3yfoyvpDm9uiAwIaIIYRLfBF+ZJSk6g
gcWRTnIiEMl5DiA1fEs8s7gCm1wchU4tciADTcvcIkithrYcDCdEB6pXOLhape3feaNUwyuo3qWB
JvgXrQL3QFoj5xfRzjbRtJZNdKoso4JnL0jnGSHtv78MLy0IrtWwwMApLX0eyFg2mPpCdI9OcFaC
nQcNgUozzo9Oal8DSC4tCJYDNlFTG5o+xPkDpfVIsd730clS68cmRbBl5gkuGWb7jfbu8z94LhBt
+/e3Bf56PlhM5EvtWmN0ygXmzFjuIPIUQ700Rv0aUH/xRYFnqTgaTRypGbBFMlyKF0gKOKkZcGAb
QrrEF8Vzwu7T+890cSDAVzodbBtA9efPlJpRlGM6Ep18P58SZBTH/gIt0Wv+wRKfuAIwmICT3Ylf
9ieQlHIqmLkSx6esSNqvzgj3dVVI9MwfhXRcaFKgOXxG/III7XwcWeW+LtGrnJzQgpMY4oU7Om74
9NFZo7HqOHz78B54S7NRRBOOnKZVcnLrYTikVaceMjtJrxB+3n5HmA+AFpkTNsTbmUGOaUdbRvU6
54ijskqqA8bEFEEVnOJU//DrOR9qhlCpIu3cchwdOtqtdqzU3L2jOZVfOSkuLLapfQeZECgV2Hb2
AcHWzWAO49VZxoqzr9ouWPhcea90Yd9OG/QCeqCsAVYbPgXnS6DzUlR9aR2cyg6/8LHIdK786P2x
G6i8+MtHV4KBVaQJUsmlGvh+thKcztGTNvOCk0JqaX1H1qXIjrR4zc3741w42s/GmT2UtCWafCUL
T43euYsOVYUmfiqkey0c30JD4wZ/p8f8v9P02FOhhdA599jzWH7n05gMjRtNBfjJHU3U/nqCCn3y
nYh2GGSGf73/eBdWhgkVj1Xu4jmJE9L5YKOOfVUSqOGJAHDt5GhN4lAlD+Wv94d5uzSAi6GUGTba
TpwMZ7MI+Kl6NdXqCaVC/E1GXbWxsK2PuEzLbvm/G2sChf+AzmPc1RTXlsmpi3T5AKfUXBVC7Ymw
S4Lt+0O9nb0JVrbYklBGkkM2G6oF7fODYYhOTWb4XwAGtA391Y/FN3M+uIxCjUKbivf0phmR2aVh
1hEOaF2CF9las3uvfaxhsxEbmcAJv/IZX3woXhXUXkvTWBXn86f6WuDg2EEV0feTZ/sglo3W2le2
pKmPeQbNu5P+E36cOf0Ppd75KPqE91stB63fRQOXQWgkuO5EeAjXxDUdWlzpD7ESKieT7BPQDy1z
/Ss/woVF6TKpUGGNqWU9V+pbAksUc6zikyOAzLmySSymW9R9X7VAxZzm/bUyrYU3D+wxnXQ9KNDU
2U5vBmaJXqOO8cg2xIZbEE1OG9sH00ziGztuCTPIhb6rPTq+74984YXiSzm1dKhwp//OpzrqIuIu
sjA+xWOa4tKoYZPd6+OVluClUdCuwGWDvmS/4eBYZBqpWdXg0wfn8autxmG24jej4MrnPW3s83nU
6DtO00jLc75wfKAOrP6YR8Xo5ZPdmOVT7AQoS3xuXUTtAXW9P32XlgkF1G/3VYjG5uykyZyxl0Gv
RKdSQLgdXaXbpELxbhrH057eH2p6E2+ejU3Ynk5R782tB9+8uIpNPzolgWg3fBMB3NFjiXPyF5LQ
8ciW3bWG38Wnm14YVRX+ofOCtweNTyMlik9Wp5mbjJvkjaMMyqI2HHFlt7z0BdDNVHEEYdd17NkX
UEcNvA3MdU4kjqeIjqv0tmqU7KZH/LYiqZ6UhNovvRtBcsD6/Ym9+JQOA/OgwCHOrKIbgMURkfvx
adBs8WJ4TYxiQMimpLngN9e64xeXKHliGJSyv7DDnX9wYZghHWKMk9sSt+Rjb7EKJUmleaflt7Yq
r2UjX1w2f4w344xkZQ2wBe51yvrRpBuf/gxa8pyyIY5vaFxlBy1JsyuMjkszirUeTEKdDq6OlOTs
lDXyFIMyZUI2fX+89WOSYHAObfNvfmio+pW9cxZ3+fsIpE38n9FmSwfYie5WrMcnrRa43Ax5hadm
p/j3cRsP2zzOQ3qKAMEjEYbOQjhG/hXZyLXKYhYy/vePgeJlIrLAoJzjPIhEpddHDidx34N45qmT
v1YJlk044Bggtt1vF9TcpmlIC6voH2pL9+/bqAx2WWnE+6FW5RrzWCJs3l/fl1YAtm1QfKlCdNOb
7VE4bfa2H6vxadTakATouBf4XCUAxPAY2mTb584PDvvyCkpzcRGQzgepDdDLnZNboCb4+JfTCG8t
ej1FbnyRxPesq9RWruwdl06XyaoGWhT0ehiC58utcpXadxv2DmOgOdT5ebyyx07dvD+Nl3YowC3a
tr9LkzlfALe7JBftGJ8KiDMnNbTFUxp24qCbffYonca7NXyz2WmEEn+UZkkVNDm78e5cIC9v9gmb
daKWItfiU+IlZLcLWa0DMtxu4JxUV9bKpcoLQolu4FEJseYNiZpYq4gyPDnJof6ZeSzVRlTyp8Ap
6RvY37gNQ3f8VrhFRmJSIa5wBC9+Q0gq8QzhXgVbd1rKf5TnqRpU/ImfnGruBDgNZOTehTL2wqU+
lPVTQkzbVweVMF37XnsdMusb2nRzU7qt8VSrCt3f0Orlt4+/eFQoFhwReFoY6Zz/UAmZBkDHlEhq
YQCe1pomN34pm+96P3ZAdWn+QldBkLSi21cm5NKaQ8qjcvbak3X3bD56I+m8QoUOh+Nl7yxDMvlo
gcT0ybDIIghpikyg8aupCTkjaeZ57ZVPaxpgXnQYnoVRC4o+7FZnS08xyEUxXBGfdJlodxXUis/o
i4hWHZRgJdTQ2nphZ1xzDb90RsLhR7vCdXf6ps9nnKSaAfStjE9pbpYB3iwmkSn08hRc6dAtG/lV
I6pLm5UJlsxdirKfUMbzEYMxHLDQkPGpNrQqWPZZi69nOiik9zlRimj2/SV1aVpNjCcRHHGVp/I4
H66Tvpq5qceRFdYYXQ599UMkAbwdL4zCTd/33q+Qm9aX90e9OK3YegGV0hewf+f7/vF1oZZBj49I
kqBIVNwLGRDCiUQckGISSBJa2mri8/tDXprXibY9ocCUrPN5HZq4GGMUoKeWMDMSo8jyXJV1gGEj
XLLk4R8MZqFMm1oedCtnyyYKXNmMecPl3iIIyWphB26KIUp/1E5CA/39wd6yVtmVGYz4WUyG4ePN
+jrY+IoKE1OIXgX3GCVOenrxmGbQkSXOSAsQ1JsartwiXzkxXnujdGj/BMIhPnIIrzVhpmebf6iQ
8jghYE0BNsxW1ARTtU6UJfRe2+SbnzXNiWgbwEnqHfdkJEN117aJby8M+q4Hy6UJcOXoeKucmiaE
vQohLicVe/j5oq6QD1U44bJ5J8JceppQh4PsrHEVV5Ek9MwjE0uG/X2jNeZBiRwNj1EM/ZZW31+7
B17aN2FI0wfiSgZQO30Jf6z0LojDygjq5BSbobsBuCrCJdZ/1W1buuOmbUPvL3PI0mNZFPa1dTG9
9/mboBhl50K1BUl7ti5E3Y5BqiTYP2SwUxfsWuZzQ7LcM4r6uMa+Q4it0bWhu5B9iadMmuO8DvkX
JfXm/SV6aZfhNgWKgRqEhTpbEzHGmQlRAMlJa0fofVFNf2lpRoIWtBxB/DdNEvi/MJ9X5ZXa79LI
Dg06rLwm0+R5Y6HhuXKF/Wzi+GgECpe5Gq5bpTEf0xZqwqIO+2LZksxwDTK/tN+gKJ5anhh8E3lx
/uJNIiHHyY7llGLoddCGql+aal49djrWUR+fXTScLDEKMx51du1QbNz1oXLQboDcvvGHJl8Catl7
eL/KrcjCL3jiq1fm9fLj/WfMWaUrLBdaYJknJxVk7LYfg0e4BPmtX5TZ/v2nu3RWgFrSs3bo4SG+
PZ/IAopfRZZwcvKLysEeRU9GifNkixuqo+dYovWtUl+pdi6OiRjRA8CB0D3fQHzPQKI0lsmpz2nH
L8xG4knGF456KjG8ddHh8vH+U17aJygop+IK40drjtEOpGpWiaEnpyGCt+ZnJd4/eu5XO11P7FuS
o/Eyxcu/XSlefa35dukbwb0BtA/ogb7l9Od/7FFhB3ur01k/SlDfFKp/suMBUYfdPigRGTsk5f6T
nenPEWcbdO45qebiAnwiY1Y5mJReK1FW/hpCeX3jiKbDfyz/lumDt9WbTm6jsNWvTPilqxqm/LQA
kVZAeJx9n2C2kGGJNz7pWW5tI08t8UD1uytw48XXOgnTfrMSQB3PpzaVoSGrTCSnMHeSDWlWwUIk
tov/dhceOijrm64ZSXXGUTj6cHsQy40/hp69VUJvuUD5Gs0MusPKwrPT8HNF9mi9UJ2JRPz++r04
nZPrwPTRQCCYvdEgEl1t4hR1GhXpO1hbdVRWZdUP19CNSxsPDo8TUx6WgjPv0egNgLwWTRczt9QK
3L8JVIH8i9HgOqlVOPHvP9fF4ajG6QnhvY8y5vwFlnopozhwWak2HYdFlKfVV0iw4peCqffHXOD/
Ddxwt5ta01OnxpiVjekQh0ouFbY6ImpWAr7+UhZDeGVNXnwk3DAnmi/tk7lIHmWAILk8SjHJiwaC
20K4sVsDt9SnXjiuuIJLX9pKKQVRwqNhwthjVoQogi6519bpqS2M5Kkxm/FbbXjhM7YsprsUQAj/
AGXiwoY3hIbwh7vqrNjAyzbH2QLjc8tRHGr8rMRmlmQMgpINZUk8pnlf+WLcfXiheOhcuczgaYOL
7uxLb/CZco2cYsuUBhbF7n9xdl49chvBFv5FBJjD68TdlZYrWcHhhXCQmXNs/vr79V7gXpEcDDGG
H2TDgHq62aHq1KlzHCOjeAg/DQGjVt/JL25FuB7UApmMYx1Ge+1yW3JjB3ajg/40WUHfxmC3L7gs
Z8+1KMTVDhv90ulB/jGBeVYdrEatkcBqnd8ybGl2dtON7+tRtmEnSXFV8pDlL7HbQMm4QTM/Gcyp
eu6bAEZhkKtwRZt4Nr52yOv/cX+pb7xX6A1JeJ6uLrbV6kw2BQ0LwzwS04Gz/qWV6KzTM6Cec3Uw
3mj5Ci4Q4J1h5ya4ccMBW8p+Vc6mSgPbcqJ4wHtlj0KkbxazUE74qHdwJEfd3ZNJvoU9ccPp3G0E
rKB8q9iKJkRHKYsm96dGmOlZazwKcLZeZt/mriRdhtKfPCVDfUwGKzkTNuSnqA7psEZ15TXI2vrJ
Libl0/1Fv/WdZdXM4hQTY65brubGC2oy6NyHWKidu3qIEUbUyvpKI436TDNq9fv9AW+h6fieS/DP
JJHeNGOi6dcN+cw9RQSEjGLReTiN6YJOB3WUXRUqhqC90dMCAytWZcW+qkq653Fya69xVRJ6Uo/h
EVi9a9SXoAd5HGtg1flrXM9/ukomnhRzcL5U8PUvbLc9iQW5k1Z5G6JZslrvMBfdXL3cU4otxkjV
2XdzQ/zSh6o9f6iA75ujB6ZwQqDo15SSlIDp0yP1P+HDMX+/v/i3vjbhIFA2fYUU9Vd3aDXSWGLh
VkslSjTYqqO/bp0s0sMfTlMM3Qdv7q1y56W4tdS4u6AohtYIrZSrbY/2fGTj/5X5rZIN3/RkVp5z
NTFfHTFUpy5TlaeIdsDL/YneHBS4HqiZwjP6SctTPU2WMJouzH1HH8ozDVzKVRUxfcaZWj/RuND9
PqZKt3OWVur77w89UCanSLKDaBldB59ZF2SdYuW+kcTlr4C9GD40zvgdW7LxqhphfXRjcYa6Px8U
3MJPNopOR0o61bM2d9EZNzPzWlY0791fjJs3D9YtAPuE3EA4q08QlErMna3mfoG/2dOAGOEJWt6I
djCcgKOi0fcVGHQJDTGqyabeUgTF654O0OBY1gLDPjVKdt7VWzuRtIRMmhACIZrVTxKJqEY9qhEa
dUNnxE+WVlRWp5dNiLHa8MoMAnOU+wtx6wTKsoPMpvlzjVdoHV7M6NfnviIqnKWaWn/2oMw808KP
oKcFZ8BzFfs45FOAjm41ir0Ncmtb4kvFTiEYRGhidQVk8RgVBVVn3zYRmziNPXW6w2AYtBHAZ0fj
U0TWK5vrWNPhiYYNwLdN8+WBS6U5NkpavyRtI/6NJkhTqIW65T9BF1Y0Lelj9s/9tZJ7dXlbcepk
hiOrjToFx+UJQhioMZMAimhfqWN/pFtC+2ZkjTnvnNRt2Eqnr6xncjMCcq4rEGkyoakia2tdDWon
+E+LR7Dqyxctwy/2x8OzolMQkqDcdgy22nb1jPZ5UdmQeTPTxsAlKuv5iu1QPT4cVrBuCEmp3AIE
j2veBirfuVnEVMXdFO6mEZRoWoKH74win6nVR9Ix3jXY0bScUplcfiRFN1pmC7xAAbyMoX+5lXuC
RhL3hyI2ou+5gmfPiX5Z2Yaqeunw5/3l3B4oXjNU8WVqQ3i85m+4xBVQw+LUh2nlfPLoXJrPhT6o
4W+V0lRgkbQe/93isMTTgplie0bQVDzcrY6CChik5Jfi1metg+Y6oiIR413vO7HIzrjNd4jywvBK
OTGagPFUuxyWOtN3IpntFcaDBvlAkqg5I+vQCW2asCRUIa1rJj04ooc2h+epdXNxtXKGRx3frB5n
hDIoTFf8BqAFIdG5/OIFcpCVPvHFGzOb/wEOnI/OYA1XMzPqjyTm8W/4tXg7n/nGTCG/U6Cj0CJF
qVaDogJrV30P6GmbIxq4MeE7miBZQdulMXkxrVAZhjH3t9aNe0HGo0SKGk8q5enlRJMoi1BBBmKZ
VdqxT30+OOlTVhu1gTyy0n+9P9qtGVLUkGxKLjyc1Jaj1aABZeDmJJf2aNAqXNDfNLuT8k06Ifqg
7Z2yc3RvzI8KJBqHmEPK3FL+op/QObwGNbvygszX9E61n+dOrcdzR/ml+o7eQ/Pwc+uQUMEVR6gD
uHVd4Z/NpLeEbhQ+DjjlSUVjwR/yhvY0oKyrSZXi28PrCSivkk9AlQOfXj10YnLTwnUzOmETO3ua
O8PASFYXPwobT9ljRy/r3lW4fVod6XUDDeRdz24d8SnYyCUxXmM+jRW6cqqm4C1AuOOAvnP2ZA29
h5K4pu3R8268ksADXMAgElBl17UYsIoI8ixeUFxA+jeFhrm/6joSz/dX8+YoqG4hAAqTfqOqpDWh
2SfQ8/1yKstzZLQ4vinjXph44wywdrTuEE1IOt5qR6Laiux2PZVQM8iHL2YM3+gwxlaiX2bdjfRL
q+O2vXMMtoPCf6UjEF0lEhN6UZbHwIjCJu5br/CjLrZ+caLZ/GIgOvBjjgLrS1b2tnV6dC3pUCLj
gyQqae7rNqWkkDq0qlH6vW0r576iPTwYOmWnjnJrWni1grpTpUMzcPUwF6FpJpHtMkqOwnmrZ3SB
52VA9y3+hO2sG5f/MCtJ44ACIgOO1bdLcIjrXFQCfFsZjdeooxnTKMXOM7A9Yvz9pnx9yKugnq8u
SdTAqbI1ae2PWZG8FMGcnYNwwE66yXXotm08/RaEbqDtbJHtTSmHBTpB6Vk6pa7mVgVwNSckx30E
VIY3K0y0F0rjCALYtpcqj28PaEa47WKiRoFoPVjck8PpYVT7jT383Vd5fxXh4zo3KEiy8+RJQzpw
sztqWsOFN4yNn/R1YRyAvuvfRAvyd76/K27sQkJrD6lReKdbNTaBEV+YAWj5mGDEh6FywhfN1f/V
MUrHvK7ao3pvh+MGBsPXodlCJltfIKI0Ed1I59GPyvD3qcZkV1Hbz7Y1uMcuE3tNgNvY9/2+f4/B
wIXXem95Vxe4go6Tr5WKDV8twFMxUHHLPvN8Y2g35JGHkled1+ex8Ma9Mvz2MHBZ0j5FbY+HFURn
eXG5BdR+jAoFJxzh58Jtfu20+XsIn+pYW+NbUan15cGvCWgE1VHyXAAYSMyWI2LMTrtF7Smv+FvQ
9j6ZZ0VH1iIqXN63WXs0YngfzeHYwXJgfVc3mKa29KBVmvIaZ7r6RILW0YIWd/MTD75dHQLuh50R
N+ccwJmA7z0RlLZ9qxWNp14ts5qMEym32T5NpYKfUxjozj+NGk3WztnYvKmMxrstkyYmRyy9XE2K
sAYsCtk9M4jyYE698tnsxR7h8NacpEY+ouccCHNdcZ7GJjS4BWIfF3vkPVyhndzcVV6UrBgfDRKY
kGx947xLQfz1k5NFVlKgkZz4dTlVLzB5srPQRn2nhC4/wiLjZBRkNmU+R+CzaVHltg8GCy0mvwde
+VpCGEXHNU4AE7s8DIq/xiJO1ezQosQSfugNPMEOTtro3p6y3a2FJY6l2MXyIdMnb4efwudIUTFp
meDUAzkGuJ5hcYYtVYSz8Gvi2f1/2CzQM4lnuUeBFeWv+Wk0rx2sHq9XsvkCorWuqmV86sqi63Ze
n1uz4kWQBDoiMUoSy3HGRuQCng2EmsxJZrxGY/ef2MUoRQtQrvlPg8EdAYAjtVvzp4Mu0OjoYDBI
oAOogZeEZ9QCml/mPBcP69S+z4pHFaKevK1XscOI0k5njwrVybz26LWymg6Tn9pI/qZpPH7T7Tx5
+DywjjxEVLDAJrR1SJRXiJmAXOU+dQTZoTNiSnXpcF/eU5/ePHtMjRIoqus85/TXr26SISkC/OtA
FZusG2pUZLRcOSCoVIqTM1RxeKhriUDcfww2zw+Dsvshr5JCMs3V/rdn8se4zkM/LE3Fj1VFvSio
X6HJ0uRPc9X+rreRsRP/3ZgoVSBdXjBgyJsCVkLxIonh5PpmguVg11Tm76VXj79wpye4/qLJuDPJ
7XEw+Xy0AlIKhZu8NgOoMKadppHSQTqBSpy80mn/VtRQfG2wfhbX+yu6nR1VCmojLqQ6iOnO6vmp
S9WMMDvM/HxSlPKo641ancZKKDXqOE6EWJSV13uuGNvPiLAAXBVJwCYDWktbJJ6Z2XbeZb43W8EL
ysqId2XC7H7RCewwcJpCZMr6WNu5xW/MFRYl3EHCJipda0VZu4DCNjtU/VJn/tEZUfxvVhT9d9cs
agiclJ2/3F/b1YekrkoahBKiZM7Spb0+izMMwlbRy+mVeyg4arLm5aJGdIo6Z0+dWp62nx4oORR7
RafkA1UU69DVFapCOFIr1xavheXaX5q4tEEh53gnVrk1CsULfGf4xUBUq+PXzWgrFZ2YXlWzBWPg
zj4nppHtbElT3oqrycijBrIKn4MGytW7YwXj1JSRJV5lD0x6NLSk1s+F1yB/GNfs4pM3tM50dGpH
/Bt2elUeoIfYH0MSKsMf0TL8XQtL55dS7erp3Ba5oR/sDgvgo2m3sXJmDqpyCGFRYe+eQyF9HlVk
uV7MMlG613Zg7x7LMa+zCxVbc7zqwiiji5oFuf3WN2M9YGYceT88zBYFJYuRdOkg8OoKPya200av
KaZTxRnb72Y8hmqjslImCc+TClVFPBdenX9L08iZD0FTGdPl/p5b7XG5EST9nUgZVMhFRH/5ls66
ViFs5KqvNY6Vz0FWeWctz9An85IaJbJaf6yJRo4H0AwlhjIG+fEaydDyVDGVfNReMTszj5pRWWdJ
CDz0s5Hs7YvttnA1nRCB95TC6jpMAM0fbBHM2quadt2hD2EKzG24967JBVptPheiNRU6tiCCrKsF
NB0U3dJmMnANyxVUCZspuIxOq51DLVWOuuj/7RLNLi9iGLId8PfG8WIhZVDiQPjZlMoNZRzyeMqm
19oq8lOhFOFnVc+cnR2yunz5YkCB8JQAuyggAN8td4iB5qQ9IRaCx+f41Y4Rnppc9VAX0Y8QKZaD
CPayge20TPyl0VfAWRpn4o3JQtGPdlMo2muC1N5TmxTfhFnttZHdHORdBANgQQZcy1l5Zdt3iV3r
r2EH7b0PtejCfTGf7p+u7Y0OnqyDeoLKeFSfVvFcl1WdoVBvfoU4EJSXoZpb6wAhGUwZBdfdDrwb
nwrgiUZyFHshs64n5ThdHYhgMF+nyNN+71H7ezZoJX+hyh++1rSzX6ZUJDuv5I05wiFlWNo9ICat
Ja4US2sF4nbmK4mk8o+JQ/u3eYxpisJrpH6Mb8VehAjNaTOlww3VnVWJxRqFFjeJa74irIUeuGKl
J7OK6MhCNu8UUMjaOWHb25HxZNFK6g+AJchd9FNGk+b2GAaAGK9JkI6nKbDyozO16C6WQ39AjnH6
fH+/bD+gjFXffTIo11GsW44XlzHNduhLvBKlOsMxEEbVPTuKWzTPWFU69YeW3hYI7lmeWjtR5PYe
swwKUvQBmLDpATOWQ3cqwdc4a9ZrjIznMZjU4C/IwxCM4BZdpyYUv5h0AB4nDTPF+5O+sciSiQmd
layZzkpjOXJCFRgrRfR1qEGOpyoJOkQYRXCAoekeimKyH/6oIA3c1BbgvXwdVpuIJua6onkUhMgJ
iwNt1+k1nXEiNeIsHQ71IIZ/709we9cwHjrhJI+QTgnSlxMU3hyZWdwpr6y+ecBHFi0Nt96D7Ne0
SA4Hw9B2JCdGrWCj7TPNJjautvJqKZZfmJijtkP152ip/1qdER7cuPsSR257clTxNmrWk5tM084m
WuEe//sTaPfgkDJb7r3lTOFaQ5IksvF70+6jkz0F9vglLTljyC16boeGKr34+RU97Cj40WsaSouO
igDhzr27PUfkXRQvyIZIOKk8L3/HbOp1lMZp6Ht14B1E01cate22+tOuaFqtErr9zGiq94CJ7fSl
OyBpEege6cpakn5wvIniYh77pS3sJwj1rTibVV6pmJbqtkARUrX/NHRhWYdqNrpvhVabPx7da8D/
gJG4lzMUjW/LmTtOozrxCKUrQpjptU01/IixxN3Z0dsjC/4i4XLsidhwa15SMjlBmsGx9QtFVw9j
Mr5Qb3EP3qC8UHvfy+K354fRwJSgENgmucTqwHJZdXUSdrmP/Uzxe2oU5tn1kvHp/sq9ZyPLSE4O
w+IhLEef9xqrjtDfNmddKf04cWdbP9SsXnpoGsDEa99r8Y+yMNX55BVjhWSngpD4+BKiIjGe3AKF
R7tSB+do5zgNfUEazfsnpLKgHTQPyu4xadW6PAnNC41nbhwn2el3uLVEILS8vkDtEm5ffvY86Z2y
6L3cT7TePlIwV45OiSru/SXaPvWQgqTrIE06cHQ3AN+Eq4vwgsJ3FN3EA9O1MY/O7GMFdfhyf6jN
hEDTYTxBfSXkJLVbxWd9MNtV4QSl32lefByHSDm6iKvuFCA39wSjcFbYU+RA1MxW91UZJH2hZWPF
gc3jS90YhBKNsJVDEGBQc4BAPlx6W492ttqNyUkNCOIlWpyZ5mpDG8aY2ah/1H5nd/OxVXo6VU1t
Oj+8hORX5MN4yYInrsHELJ/iVGAc4I8BNt5d24WknVV8uj/KZk8g7CZvWapnvKd4jSx3HoroVlzH
I3NBNvdpFnbymhHanMBk9gp126EQFXqPNeltpVVstWzTjH3K4M2VP4+tfW170zkNoU2rnxI9/IAQ
ANGuQUsDuJpkjS1nBRKTGiji1n6vTfqvfBsszAds+s5JLab4UI99gFTMrD8a38ph8bzC+/Cdfbea
odolhR5VTe0nukETWicSpM+D+fcgjfKLl2fKgx0+dEIyIIV+QmlyLQKI5TzjrpZIRFH7qptVTy7M
5muUpt25T50HS2XvQ7GYki9JlRU8bznUZGm9mTUaQ8Va9aQmyFu2sdmfU7ChDwnyp5/vb8ztIUOH
hGAI5I4MD8uU5XimUyWeEhi1D6XXPpe5VVxyTXmQmPm/swIh5AhAkwdCWY5i1b0ZZ4NX+8h2qqfQ
1fJDNtrzxdJFtRO33pwQMCSlJSxfaQBbDuVoqT12s1v7s6UFf8JOGj+1HT7j95dteyWybD+NsvpM
lInwG0CuyKe1wjrGttNNRyPRG7wk4IL+o1jj3709JN/uj3pzbii5y7uKT7ZO7GqnsDSaoRt/Dt3w
ZZQq5QYmEI+vINsd4gd5JLoEa8tjy+wCJWrsxu+Rw+UoJ1iQRLE43Z/LjWuKkIRHS8p10aq3eosD
BOzrxmWjt0GSHk0kV323DqcXB0n/T/9hKLgsEEvp0NvogkD2C2n2mms/HLzwS9bM6rPQog+hiIed
J+vmpMAUoJBKvuoayo2B7ayic2oUL9X+5LboQmpR4h5FDPJ/f1I39oL0keLehWEiKc/LfU4Y0xlD
njR+N4XKMa/04qKHxi//YRCQSIkmULFcR7C5avd4eBaNr8nMvsvn8dAJbe8wbeJkNgIFKI4rVS9A
yNV93gxo01f9wIbjpD7XFdr4tcD2g2Ctfg7zYs+p+dZX0iW5REax0gpyuXRODKrl9YJZxcGUEAeK
XrkUSty99YNV9jt74taHgm0Hg0sKbwDYLUczaM8McjE3tEwb1TUOVYx6Lfxy7n+p23P6v1HWfKrA
o50LXdLGb+O4OQHzF8c6wc+ljMIf90e6NR8qCAQxBGYGdfPlfOjb62aAycZvlHh4TsbZPIbtFJz/
wyhkiHwktt+GJhzqRYl4n9f4FXJwp0YTf2s5Tgz/YRApMEM1hIh9HanHTT0q4Zi2fqBH5ikcu/Ea
CevxIJ3gmZePjwOrbsOXRa3P9Xq3bH1IBu4fmjFY3rOJuaV+/Q+zoWlU9oXxlq+TWuybOnsO8hZ1
VQx4D146qfahKYp6T2705g6Aivreh0UxRO7Fn/C+zrM6mqBili0X4kRq4Bww9Xo4n9U4orB4IKbT
w8qbtxwl660pHkzk2PCHMs5B1WK45EBfeHjRyNGkEA3yTXD/9dUoA3xiq7ERfcsG7ZgksXIyqv7x
G45gBA6GdKSTf65GCYfExnbTgmmPfcMnPY7Vv+keMz6Hc5c+T1xCf96flYynFkk6sBLzoc4H3AWq
vnpc3WIoncmFwDw7ldo/lVFXK1/GSPTzazCKsn4tpiCwL7GDs/UTJeIufDhEBzkECUYPjBQEuvFy
WcecJZ/MofLTpgWijcJQ+1FlODEe6ahSfkOUp9+7AbevCFkPI0qNYfbMOqAwvQR/KWFyzIhg+mNR
KGZ+gWEwXw0LA5GDo+f5Hhy8HVNqRUmiM8gNkdLqJKg9zZUJ1DI/FOoYnTw1q+1fs9kYwm+K2SjG
n1WahDsghvw7l992Oab8TT+dvrAdhwnMt/O7XtU/atjYnyzwxD9ESgx6fxttD7q8TrjqqbhrCN2t
vqLrzq2poIvo0+WknKYG5nFWh9XOA3lrEdmq6J+DlYH5rCYUD1o3qG3d+8JIv+dm2x+wnfrYz/pz
n5R7we2t1ZMOsdS4adnFUXG5emWpzSmQbu9jzta+IML1F2xgcXVnDL3vL95mJHl7saPh7VPW4olZ
jqQYIH9VN3W+W1bKKUFhkyYeoz3Es2h2htp8J+4tXmQYxibhDCj6cqhc1GVs443sBwVKWWni9aek
q/YO2I0JEQVCmoYAJRnHqwu5radBizEDQy0krvVD2MX/TGmQYxRuYdv98OKBjtsQFjjLFDpXe8LE
ZboeXX2AHmSXdHZX9HdiG+Rp1bHG7XFvapv78p2FrnNPyTwYaHi5gMRNVtPm5ujr7sgz0EPPK444
TNjNEw5eFmVj0eI9Ralu+F6T8vU7gch2aQlEpYIl7xBg14ZvKXC84BOrvp1l8XkAajm2WtBfx9na
0yjYZK4gxGxMmts429RdV8E2tKM5qsfcgBmLMSf+bSXZiZtcsDM2fT1rnL8yI4gfrX5SMONu5k2S
csmkzsv1dcOpppLbOH7v0k9wpQIUWld0zDWsbwdF7KkVbc8DqCuSxewdqmXUQJfDTWM/pGFXujQE
D+qxizT7oOq7t+P2o6GcRnxCiRXOKGHqchTFQBPMM5LZzyLasU+N27E7na51C9wSEdvaOeTyeC3u
fcRUqVtRjIOGLxtcl8NVWiJNDYThY99tnqISypMt3OaiW5OKE3OtH9s+pp4MCPzU1vreW7DZNwj1
vWtOUwzklllLwtgRHI68d2YfYbQmvLhjwxCt0XbZB8pcjYUZJy6OpznCo+Vy/zLYnE6GhjQCNwXs
mTTKWM7c1CI8KYNSQ9nbrapLMhiRdvGqKNLPnNRhOvHsWu7RiqZsPldKaz4oUCMZUyYtsQAifGmE
B1YJY20TRZXaYPrJjGOblXruJy0ilorGVvuCf+lekWXzqaGdwckhV+AfKqGrm7brcy+eZ9uir0hp
nnQlSO1nq7QyypS8kee0iDG7G2sHaoTZ6biFmWTKxvn+qm8OkfwR0ohbdjg5hMbLVVdgSeQiSy0A
BsRquJKyl7mw9J3awuYQQZtHcpl8BYxVhzC5HCVvq9kdXATFxkgrX0bhpKcK3P/UW7vW7TeHkuVW
6OZcst7qAFEpIWnR3MC3vM4Ulw7flfwYYtc3H80eDdXDo+snrasg8/KKvfduL2fmGLWTT0Pn+JNX
hQc7RJ64juNqJ+nbBE9SEI5kD84nIMpGTrrSPYpNqev4Azjdm+M2+t8ORJbnasTP28sLdUdYZ7uI
bAqyZXiXLCQfbjmrbFCMuetdz4+Em9K6gYTAkYJu9tlGquzRG4/XCdBdVuuBh8hrl2M1upVhjdkG
Pv3nBcrkimhOStVUZ7U1LSw2scWFKqm4uX7WlMjOEIw35531vTFfik9UPKVUuizeLH9DUlku9RQ2
TYlO+lOp9f0pzkv3PDi9+Hx/w7z3Wy9ueIPoF8ya15myM2zl5Vi2kckOhTF9awKt7g4RnsHVNeHD
G2+pWvfN2Y65cE9YEOIz0hApdBe1aRrzWg1CKE/ciJl5sq2wpXthlJ6aiREl4hu6KEVzUZJ4DA56
0dnph2Y2muHkxp71b9PWVnko8UwQmK9m+TAc7LpCuDlKPaP/3ojYZBRExJtT0md9dxJZUiJqJDhN
5iENG1oR6Ywqgq+paQbjk5qWbnhouFCUw6jZ7VUAUAdHpHhM45qa3fSm5ZD3PweeHQTPSQ9d7qM2
KnXzqoV105xar0KDYipi03gudKtMcOY0uxwCXWbmv9ITJuZLYzbBdBTJPOVfe4eG1msTqmF4TvSu
nU+qRV50cDN7+hNNlCI5qgYH4hznOaJ6VUKz69nNw8k9jO5s1J/TVh+wRm5sS3lCiTcYjpyzMbyw
rqp5nlMkbj73BaW79qAJMXoXNXba5teoT5G6PmRkYwayG3XdmW+NMta/93yv4VsyNG7+x6T3ff5J
iRtw4LAK0+DrVOMqhhF7MEXBi2vERf8pmHRV/OIZZSvgpMRa+DyPjVYdKiSdqisEJ4v4l8jT/gxx
1i2f7m+67f0BtguWB2+bwiSxzHLPwT1tcdfL0zfCTeOPsa7n75GBMYFRuflFUatiJxLcvuVkrxS4
8CmkNoNu5nK8YtJmxIuG6q0cM+uDxos9nAIkwX8FfI5eRiq1r1Cvhh/tpE07ifOtoSWiyFMlKajr
hCzNwhxfULN+K2hIG56qIkNTkp78Gc8OYTjlVdC3372M2jR71xnge4fUu42gKH6REmL5zU+g4WI5
9cAwWzEo8v2xM/2EO1H5tVER1D0XvYJVjtkWngXmnQy/3f/E24cc6J7lRiWLrWuse+GQdYgbvIuS
N6VORqyMxWgeIre2i50kZruVKHygwIrqPIVEKtDL+dVlaqo9j+rbmHbcAUOpZ/9m9Ph+53BCc2oy
zarO96e2vZ0ZkhkxPZBVyPPLIY1Ix5StNtI3JZ1L/aJjkZ6dC7p8h49IPczu0/3htitJFobKo9Q2
k3Ti1eMXl2BIroreQY4i9TkbhHYJ8kfb2Ik2oSFA4pERL//irY5kMY3hTANj4KeG2V0rqJu/lP08
PKnI2J1TKBr9w5EKA/LBpAiILFSswlvdTMwEo5fApxNOv3oJlhQYPD3oqyinRYckJBIe03c1reW3
ykHICtuOkzePU/5mzJF9dJTQefgTuVRGebBJNKm2rMWcBycmYCqN6i3CGOLcYiV5qPSw3dl3242A
2gYdu2Cb7AVSzdVcrDavsj4b3wAW+89Vbg7nJNL3quY3RpGTAAeB7gflSv7/n5C+LNRnUAN7fDP1
QrygDx0ccoCZh1cMyzyZL5PYvPO6lqMEKSC+bWXT2zu9s86V+MdUVfOepsb2qII5cFYJGdljSHwv
hymgjNERNExvSVN8iALFOaZdmGA3Q1PN/VP67pi4jKMktZuMnNQFdvAazalsa+JGTMRbVtLGAhM/
jH6pbYEJtZPNenEa9HF2P1Vt2Khn4g+r/jSldqcdRlpVxj/DXAE/q8e5CA+J1SvuGaf78aM1hor1
z4wHTb6zmW6sjOwxIuaj1Zbfu7pVFCcLNaIe8UYAJJHITH2atK5/cx2imftLc2NHoczOfSnJXLIQ
sfwIoaEO/UzD2xtNGE5zCELTKc6KPTbt5f5At+ZEoENWh9oOd/MKGzGCtBlTK5nfhrQfXugfzI8C
WPHkzo62s3w35uSRPMo2dhRpIM4s5xQ0qRKaXZq/qULVnrpwjo5hmqU7K7d9vHm4uboQiQcAJeNa
juLEqjEr4ZS/9fXQP+mJWX2nhdE6K8CBBw/hx1PW92KninJrajCvpbo4yj6bjFWKp4eT1zFoRc96
FRf5UQca3TsvNz4WBAyALDRGeEPXAULYDH2iJEXxFlegCB71iysUpOI4qkb6yRRz9UdPz3x+oFds
vAbN+DKp5viHmYTZS4al4QeK5s05LGG32Wa+JwSxWQMwSqlDLKki9OC96xH+dAmiQix04fTa25AX
YAOW2x5UxdGf7+/X7SgSOYcRCqkHqHJ9MCjG0VcW4lkbCai6c5xqZxe6/c5WXYs6cuK4aon+ZBuS
JKCudlFCqlumetf7mZ4L++CZBIQ/UEPo24/hbNXqa9GTyT5RiRZ04s2OW10zxZ3dlzosQv0Y9EnS
nTEtn6fDZI8DqMks8j0NtM12kAJEhNvscrBGSJ/LrW5r1Ab7pul9XdFrLO8N6HXo3xwUPdV3tt52
2WV3AcgalH8g4jWECnmAvIvGap8CSnMcnKi8GknqnR79uPLIMoIcROq+LCc05EPpOnM9IJwgilOe
kNkg/6w/GkXJll9Jx4FgDEq49vFVzbTVoNCr/qzY2ks5pPlJ7YWys4U2Qfb7KDSBAA9i5LimMNe0
skGPbxiF3OHQJ9ZfvTE/lTUeLXYQ7nmbbrcC2BUbgbKErM2t0TlrTMg5M0MD4vaC+GCkdIFYbR0C
cGfGr/e/0s2xZIlcWjjhALI6G2XQ0rmJMqSvFAlC3E1kHkuFd8OzwXnvD7XddkxLus8g8AV7dR3H
Yy2X9egVaP7YhfZRU8PgFM/1XnF482TwqaD80jeMWAeX+OqxndNs7PSZxcN+rTyNfSGAZXrlS2fQ
sdMYZXXR7Hiv9+vm1ABsVZmAbZPMyXajFsRQ82ch2otRAAVGab+HzN0chUiC1hFozbzzyxOl9V3Y
RqWp+ZFh58e+LeoPRh/ueUDcHgXmDDresldjBYPb3SSmGhonFlCddQySpH5WlHavsermKLR3cwvR
N7EhVaZWhJqlcNl3jYPUfcK9XHfKHgPk5magbUt2vJCprnvWcpEW9gAo4WO4NB/1PH6z1eBrVhpf
k7J6HYrgMVdLXho23/+Pt0bvIzWxsJLhCyVV90cR4grSe2F1sop+jwS+KVbIkci3KHUDIG1cbFqU
hntTKJpvjPhWDrr7FIfFkxOhzGHU87d6Lv8I+uAz1ggPSjq8z5HVpAGWtJxipvyyP4UGbdZYXRKz
PxAHD656PwioxV7xlAEtPRrPMknJqoJTQ1YB7r0cKu3YFvPMJol6Tz/iKe0eSs8AhBy7vfTl1n7k
woX/zTNCRLK6B1Vw5pYqrY4DpoeBn5crLzbN09f7V+Ct29YGgZPsN1C/NSMpnszeEk2t+03guGcc
a34EsCJObpju1dbX3mN8JohA4NmUc2GSUKtYrh09HG0V9OXsF0YaIfU5QTkSlX7MSqe4jjg/vPVz
NL32gzZcKq0LLsCc1VPRhSPop7MnOrRdXrjhxJHoYxCN0Zu1/DV5YQjLnM3Zn6xQHIvMQ5d6LoyH
AxvyT6hXkqpD2XYtzkzJpwlR5NT9gmU9hd3whzXVe6oE26lwLbIfUcGhbrARjKTSmwLeGsIPlUq5
aOGAZZjbmTs7ZRNxoCUCBYMqt+wz53FeLlgQRL0WeZHjx7X9UbjW60AH5yFC6Yqq895m2UzJosiC
gjONkVCBYGIsB/MmlDeHpLV81KfM05ibOMTkxp465a1R6KaUzEKKOnyj5SjwfYfEmwbLtxqrPtj6
4F3MtN9ri745CmAo7aqwECB2LEdx3QYODu0BPt3tMb3CioEZfBh8uX+Qb4wiJSnkI4kaAHWy5SgV
bAtzpjfUD41yPuGZrp2HTplO90fZXBdU4miBQdFW0rQ3IfQkvK6dlMRFTKrtvtQZxaLYSLu/kUPp
d47OraEQW6Ivk88jmZnLCbkx2scNP8TP+6E4lLM+XB2T2mLsJc2jxWdmBY9JmoUSE5H9LocCjsyQ
dsopMCppdMKqFMkRFSnvNp/32GA3PhPeQLIZlLI62241VFyWXa601DJDFW/UPtD6V83txKOvvpwQ
TUNg0yQ6FGiXE2oiYL7YiJmQZ/4e46D8bPQeagPu9ChoKPUaICThtkasia7BcqCiQ74lDvPwzVC0
/uxW+t8l+m07GRX9d/w1CySPTAAAnNwNGG/beKUWxFK63bv+2DSiPFW6G36qsXSbjj0lMhN2s146
bzymdXaKRDqG32NRTu5nBztF/SUEwR9/zWI1Lc6iqNEhswkfqyO1Rd2vmnQIfv0fyr6su1FeTfev
7PXds5tRoLN69wVgO04qsZOa64ZVowAJJBAgwa8/D+l9uj/bWfHJTa3KyiBLCOkdnsEzRi1pGQzo
e0rPmaLUrycS7FXkJH0KTX0wVNKBaAtvYcjztjt4hHKdN3SeRSoTlzm5DzsZm3GCiHhbDEKT1PNr
E26ka02wbagZui31tGl2DEaC9nacEtLtaFw02wr6XvGcom1h/ae5kYv5Aowb+qqks8kt42XY3UCv
lJZ7Q7n8I/AO/kYAG3jbxdQJe0fbMqy2qxb7OKQ2XNwqNwowlidrEbc/Fjwsy91svB41Gqea+3e+
SSI4A6AYC0dVrxU2DXRBv8lmxIZHgEpdMP1hlpBWsm1gbA/cZ2ZV6PNUQle3fYer3PbbLqyXJ1fo
+Cv3jJD4tEKVuV2c8FsSoniwSeZ28d+TKYiGmwresX4GxpfjpxCF6KADHBeK+BsC4IL6pZuRPwIg
4nlQ/0DotW2HCK6yTQ+zqUPtQXjsdu6VMTur4Uy05TXY4DcFskPoPkCpbHo0lTd9dVDcBUQGd2Ek
Mlo6Rfgb5UfmZmSxYv4DT7PYz2q4dgxZaxulM0HqIn5aEGLRbTeFasraZlqmXeS1UX0zkNiChd/I
2Tj3uBJBYwz7kB0llqj6QWNT8I2Lqlm57RIefCmjNgwycPqE2lDDm/jR5bMAyXsqyidmHCoyRbRy
oLbkdl0+xbVxsTHGyc+NLUvYboKyHd5xPnHvtjHFXCFRnGl9HEBOnm/CvuVLiofhoPuu4y7JGvD6
5ww9/rr8s8xsSDLK+uZnwXT7RBgMutIIsZbOFDP10zgH1v0gljG4n10rYBKMneZRCIQRt87mNnJk
DudRueyHwW2GnGjql4/REoo6H8rQqQ5eKJx6VyO3ZDuAQ0i5WRyZ+Ju5HEaAMdbH8LlTnva3KBD4
UebWtVFbK2vl7gANGf3M43HZpehzU7tD77We07ISyzeo6pFpdcfA+5SGXRGKvIK8zLfJg7FPrgGF
UCm4+tbPk6DzolzBPT3a9IN2yW/P6xo3K4Pe54BlUP/YBW5Fjp4rteQpiFj6C8d762Uk4swHaEx4
w1bq0P35+s14ebDjeAFADB1dkOYu6pNjxyoUVz000E37BGPU8qMDkcqnNw6CWxxFdA8FphjdpnMk
DNq6YzXxpT1MLjq4vYYoeew7Jnt9lIubl6CitArIg6EMiOh5wcIzrjHCkf2BoYS1HaiqbqLK8T/1
A9RvXx/qYtXWYAVuD8AuIUxG/nh6f8CkIyp9rftDpAZyU06myYLJC/LXR7kIXddR1tYW6N24Qc4b
aO0A/he8ovtDhzzoFkD2HkRDZDlAnG+hEf7r9dEu5wSsEmqYWDnE44j4TufUObRwhanHA5VmhgwZ
kanL3G7zxlHQd0QfFfRMpKMrHPR0FCgYFGhxTMOB0ymJ8sYY9y6y1L7R9RtkKJC6UXnHxgNCBGXg
03F8HdhZgbIGJUqwMhUvpyYF1rL+iN5IuLEAFm0ZGVt25ZGtyeDpjY/WHXSEgHxcnXzOoeyiKm0x
GGQbXTwV+zj+UXsGBmJMg8vLWzT3y4Gkfj86b6YbAeoIVjn64NAphqzQ2XyZC/WnRRHy0CrP7sLV
MQ0SSu9ff3iXs0OkiWT7Oe2IAHg8XdQ+WIJmFR97CJLC2RInDO5qtBXzSCXhVnD/TlTQoKHaBG+O
1xDjIt2FtCWCHsRupwMHY4fbMhjog+mwfgzgsTsNP7Qr8fTF+wZhNxQVkIWsDnAXRn/Iq7rOEIc+
9GNRP1Ie11svVM7noUQHHnIHy8fXl/Oyn7JWOiEAC8LtqnlyDswFjzIeGY6tw+w0rUk9p4XXVKcY
+OVF7fljypMgKTeaN2Pzy6PzKqzKnQJIOm6kftcKLu1WdOCL3/NYRGMK8/PiWhfv8ljFh0QZHTfj
irA6p2Z6Cn+4LKg54PR1EbX0dV4jFE7L0V6zWH1hKCR46C4h+sc5dN52ZQxPt7TueGiiecohR8c/
QiwzuFPSGa/0Jl8cChVmgBXRMQTD/3RHOWU3U1OG46GvmI0zHAoo6USMjYgV3b4j2yuPen3/Tg4G
FFHW5tzqqYLkI1w/z9+KfbMSg+vPsTkMeIrNAYxNB05Si4ggBJnABS3TI35t30Z97KcymNzuYxLC
3hagRlXHUMr2KnYD83B0TIxXVtdqMReZCj4esNo4M7ENV2fW04+XGGcYAMefDrHjVVlgasStaKO9
q3wKNnPUgZVpnWsdhhduHBQkQf4B0xyFNX/9UH9bkzKAuMeMxusBh+lYpjCHiY4F1uTK2l8+6vVe
w45a2YuXGfksILfJm8Ue/BEt4Sxw5HKAYymt8nFeQnYlNHhhtP8mu8QryviiXDg31eKhdrYcwIuc
b6pqBHa1qKp3oAD9eH1PXT6zlSCJMuuaLUOL6uw0phIesM1c2ANubucREo0s2qNm7udtkwTNFiow
3ZwJbvoye/PAaLajioyj61nG9vS5iZgBaQKA6gHlB5WjpO6kpeeYfHSpPHhdJ27MGs+/PujF4QxD
lDXoQrF8veni9ft/2yzxApVsObH50IqZPlXTwu5aJ6JQ6aumd7rhEF9/fcAXHiSKk0jQcUTAEvVc
NNULR43MsMWAWPx7FteQMoFI98eiGKrd60Ndvgi43FCnxINErZ+e9ylJW3jBEjfzQbtJeefXHOKD
TXXNVOClFcTtCZowREwvS20yDJiH7Gw+hEU5f4qjSufMi8TOHesiHyFZfQUw+sKsVsVI0CLQRAR4
6uyJadrDB7Nq3QMHGPU9zrUmZXHVfXrz2sHPEcI2q7b5CtI73RcoEM1tMXfuQYwNdPeCSm3p4F/T
bH9hLiuEHlVKtAtxTJ4HII0QZQvx6UNkhnDPDZ3vUca5puzw0ig4hFHLQ+UQudjZiplWa3Sme++g
YwAluBgsuKS2yV9fsWe/sNO7CDNAYReSrzjz0Tc8XTITV8xJ4sI9TGgXBnmhAsDlJGoukA2U1v3h
2AQg9gE438e5Lzu6BdhfM4aCkXLozdy7Ps/8gtpPc2zn5btvWhFvWjceowwmmiY59H7riswlABXe
8qLvf8ZFRYZb2VVT8hFpqHKhJlahSRlEZVlv53Jy3miijswMjYvVzBj4OSznOWhigB6bmNrOO4RN
FT8grYHGPlfVikP0vM+vL+i6XmfrudIb8fauZtUX0antG5wftesBsOeCqe1FwKGmYNMFR9SIe73p
Re2TK7Hq5VbBdYi3CoWw1antvEGaDBAss7aFu4rD/Z2fVIAwLaG+slUuAv61kA3iNJZxJej6Z9ue
+97UcsgyHCiR0w8R6WmLjRs8tQtKWrPtyecQ7td7b3bDK2j3y9MXCRygo8ixoTyBm/90j45FALRQ
iT0K2Qz1TvSz92nkQL6YGfXL1x/fC0uJodACRnkChKdzACPumsHREkMVgTD3AbbKbeWP8f71US5v
awQDKEqAQ4oDBMpfpxOKB6hUwyw9OKDm2+dtZKJtY9vk3vo9e88rIn5ROKxvXx/0cmrQ4IaOGlCr
4HoC7Hs6KLSVRS9bPzigAUMz0vPqU0LL6M2x9AqCwlOCCDw66Oc+YrOqw1nCYOkA68PqHfxr8aon
htyTLr6G9r3cFqi4AGaKQxLxNP5/OqHGxlQ56H8eqFv+6Bc67N1RzVtT6mutvBdOSejPASKN1hQE
CnFgng5VEtSWwy6IDgCEcwfOv6D01RteQ+pp74VwRcyr0CjwjWA95N2Scll03pFOHlzaJf3Gr6ya
P1eVpdAmncK1uWVDt75h8VQdu5mzOZ97p/sFZ2RWPcaAiLAbH6IazYa0blWClJTAFtkbm4qmgKt0
BQhPQs/Xopx1wU7PLrzgYN5BFQ57AHWm01lCkb0tTCKDQ6+rP3LogiwOx70qQPnxK/19nsr9zHs4
fzlXotcXtubK20GujWhkxYKdDkyEXgwK3v4hoJK8W0LH+S6i3rvyAjxD8M7mhyY7LgGosGCc80rd
BA2Wfkn66AASVJKh9B89iISMOauH4dGLtT640O3dzdEoMzsbdYTRQJVLMlxzU7vcuau5L+50xJPo
RHrr+fC3+BX521hBeCA5xDCaSFGodLLedhKF+4Vv3vrWr1y/9WXEBbjqa50ONRDJmgJttEPoJNUm
gJ0FGiLoirw+ygsTApoYuBVU2FZ0yZrx/m1CM3OHpCRNhPSjHLJFtG4qm8pFo4nQKwnH5TUUrw18
xKxr4fCiFQ05N05HpaODx2Inn9k4fCQenzLWJyh6eEkJDqD15jq3gVBXGF+X+xRjoz6Ogxu7FRXZ
02nSpkfIB73bg3JkncOolO0SM89XHtmLiwkHA1BtUQ2HOvXpKAkoVEmlp+hgFCB99RAXh5HU3baT
tL5yWl++8ZhQvGLAV3MGgMZOh+p6x8J41I0OM9CYUAvFHfFEq0Z/LrFtcx4EzS/R1+OXAqVAljJG
6DXN0pcmu9rYwuwSHYeL+yKswnJSysGSgtvw3jrldA91RfYZm+laSe+F9x9XLuT5gDIBCPvCnUT2
IcQpCp8cIOEzxTfFMjlxyjtCwYeM6zrOJC3NJ6mrvkHwasW0c6muunvSe8mSd8BitVeSvZfWHwEz
bjEk74hTzzZUyOcYmp89OYRMzyixiwYd1/mD0t0mlCRKdeH90JRtPSneLO0LmDyYkkCMeKhAAZR/
+ugXmJyY1ZPmgNA5yabKLQBGZ/2u6ofxyixfesar0gruUCw/CACnQ2n0TFBFLePD1Fo/BZyJHJyB
QJWEF+HT6wfRJUIL04JUDTYUIhAUes7GGgycyztmYuynYXLycZnM71p00GVsnGZ5NJ6e5zReRnGY
Da9sDl5twbeDHMYnXTfE7gLul9eKJC+cG9jbCLxQQED18BxCNbVs0J0sk4Nx+/BBAsV9bwEk+/D6
3F8YBTkOJBuhgLraNZ09UVIxBfrISA+xGS3gJq2W36aIzG8/61cKA6hPyLLxsM4QR0SW8bg4TYIb
peFAHM3zk4k8s/VKEl6Z0RpwnF7YKCkhMwW2b1XqPi8KxnW4xOPkJgeRDNPHKSqLOyDr0LmNhZu6
YTF+evMKQroGSGAwR9DoDM9O3taRnY9yVnIgcSFSNQhweZPhmm34C68DGp9431dhTdzLZws4Tjpg
NOH0wJt23BTJOGaejBtI8Lr9lZDnhS3xzFEDHmgVEztXWQX5cgROS9ADEd6UTyFaTcVUtVeu5JdG
QakYTEWIXuJcPTvFmOv0DjiQ2HicdFlUVTQL3HB8c5aLfAyvEcIYXI2IxE9PEeuVLeIPzo6LGqNd
K82YukFxjdfywlyAo8IuwH5blTzPQjMCBWEIa0AESplAZGMV8z3HCXmlHPZszHKys/GePsv6omOM
4OzcRjSpjRc3MJ49hk0yLvmMQ2v56HHdihTOnl2xL2LS2zws2ujn1HgLOZqoccF4ln6rHiFb7tsn
OEsCdoEIqxcZYnNYVK+6Ek6dRjjlvlYuVFbSDkavNIe/E8X/+dg6N6JAreo+SYwElMONW3RUqihq
PvZQLjkOOFoquNKSwU3paKC7BTmFWfyQsLXs72UMDYXUY0w8tSMf5w+mhSg+T31Sh2GGGQT6TvUF
0EABcypIKsD0kqbcj+qfhsOE86mqo0He9L70o00IKSNzZyFiFaeuhxrxV9O71QKRKm8md05YefGh
okJ2+wrOCQUIKAZSUq0/U7QWF73MKewvJpU60CTlfc6AFAx/eAPMd36/8VCIASp+Lq3jzLsU1JoQ
AUAeZE4OI+7/nAQNy4cGuvGvj3Jx1K2jgNIDbtwan5xHYtpxPB9kqOSQyLE+EvgTpc3EwjsRWLsp
jNBfXh/vYp+vIvuoucaoq4Dpc36K07CjEt/1DvVYyW3nQ6O27MPozbNamYaIMVF2QFGbnL1NEega
LpQm/EPP4j6Xca224KI5d5Gyzj7yu2s048tVRAq50pmBi/ZQgzvLdpradUbS6+AAw6XwCMM7WqYl
UNqfWBE4LHVHuB6/vo7rDE5fZJQ5MDPoBKwQ3PPa1KzpoHgwIYLrmybOo1h1v0Mzl2pH2ojFuy5y
bLSFy4IlV2L3Z32/s6FByAGWFYhm8IzO25bAEa4mdJQeGm3H+UFZKn7yuOVf+thwto25P36DvxB6
eIJbZiHpSCGnMtJi/K2GRjt7KuAVlQZEODTHnkyAGAzQd/5YkkT7O+SL/ZJXFXi1mensoL4GccOg
HDfWc5Qp3o/VRqLY0+djFcnhPS0I+VP4U/wZtNJgSqsZkoSpCwzi90mjaXvlanu+Js+mD7gSel1g
aqws/LO95TnePBKw5g/Q/FBph07boaYmCtN6ptGPYJo/tcmUzxDS/9nLSX8Ne6KuHePnD3+t3yGk
Q7kHEG8EdqdXUl8CygUpA3pwal7tzNB7PTrGPuPZPHB+pQp6kfiiexKgbLfqwaM+c46OLkyA1LPX
9EAZQIwGOVMK3uo3YtHqaJ1u17b+I0twCby+wS8OCiSGIFgDwQKMByhg6yv3t9R+CnpQUFCdOvh+
M2wHjZS0YaCLvHUUVEOAfEA5FLk9uVjJPm7ciFf10VRy/GIcKVLIF/ufXh/lIvJKMArYEh6AFpjJ
eXU36hb4ePG2PurJ4bu48dx3YE/yLSpc19Kri5MIeTsGQqUAFQNU085PImp0A1011F0EhX0EsV8t
Z3FWgIM/jFN55RS6nBj4rWttC/eUD5WFs9FY2VrJlGLH3kwqmzDkOyVU8OA145s9CFH9ADIb9XFM
CkUl/3Q/NNZCFg+mFcfaSvR4ur7ZTgIyLK8/qctdh1lANRG1CRQjkTSejuKgVodIp8NN2BciQ9xR
7mXN6O71UV5YtjVhwhWFDjaq1Wd1x66MZcxNybFsPGC5klR9SxYQedNat6Wbvz7axVWBngluWswo
higwGhqnc4qKypDG4HZ3I7akUQMpNdo5P3s13Tn1JHfAkl4TWnxhgrgJgTeH0Mt6A58NOeJEIgsf
+BEAd7UvogGdr3lwBN6uoZi+vj6/F54Z5DdQGIJEPNAVzwj4v50UZWxZ6DIFlSip2T2FGvWHOmzk
5u2joPfq45ZfdZ7OV3HyZ1SkRNIcoQ0LLS090M1E52vP6qW5rN1XCFXitUJJ+vRZlaz2WkgWNEd/
TIotmCnkO4OT/Le3zgXqUSEAUqvyOCrBZ6MQDReMwBTNkRSWw0EEpml8gCLl66NcXhwYJcJDAU0M
+pXnb+wSu4svddsepQiWXQM+14bOfNlCwmnYh45v0w6C4XdD15BrAJjLLY9E79lCAhnJSuU4XcbC
eArI6bI5Si+ezJPfN6R+ACvGt8cenlzth9lX4w+iiqh+s7L7swVDANkUNA1R4DoLD7QS2quNlkdR
EpNkUlE4z8FV9+2vGJrn6AkhNMIThCTQ6RRFNRfxkjB5LKalhboAHCOjBmpnVJD4zYfiKraA+ws3
F4Raz2PNoG4ksOeDPLZqGbcojpCjrAd5Ja68LJOumg4gR0HbBtELEDanM6p0HYyOI+Rxqrm5ITzk
2zJ2ih1ysWrjG0XypgFuFuXxJLNwmtpMiQkfWpx5V47nyzsUfH286mhrrw2M892Dd1ugTBnLo4K3
zs50LUkbU7abwOmL3ONoo73+oly+9BgPbH1UDVF5v6hjyG6OuojV6ljIqgZJq5thItxeC1xfmhWS
WlzYqxjIRR+29UWI42tUR/B6WLYEtM5aWoBN6hdq0yyuvnl9Vi+8gyAIAviMNAXwxvOcCKnL0s99
rI54VYIM11OwqdDd3lIBfGOyuFBA6Ab2/fVBX1hKxAdryXNlPKGId7qHcG4XkFVc5YgKn2YF5C+j
zEcEm1x5ZC8sJipbqGCDvwVPpnMwsAdcs41mtzvKoXX/VKSVTw0n7ScNS7+Nr6o3o1JBEgNRC3cp
bBAhRXcWlyR+b3BiJ+oIdG5wu4pob30boksThF9eX8GL1gBGwrmCciSOL0SsZ7XIvu8A+WSYGcow
wUYz0U0Zsh1wrDqfQ8KkEo37kczgbNOpHPZ9reSVT/DCxkExGVQ1oNBwgtLzE3T0u2lZan3EGSeD
Dc7r3t8EnhmbWyo91e2hauA8tdKN5JVs4Jm5fJLbrdAZNEhxeawh4LlmellWNTBBY3QUHZwzYlxQ
kYJsKnQPFLuF4mdX7akCMOpdCUnz/o+K7RLvXNPU+n0bLyDPpVyShfzxiJbdnWMDOu8G63d6ZSa5
7f71R3W+CcFdwFbAM1rxFWuKdrrZRwOk9bR44jjFrc6nhd8ypzi2IfuM3vFbM6V1MABwUCtas8EL
ZVXfk6MXL3V7LKX24PEqJriuum9NXzAKxJpxSK1QJuRKZ1PSQvlD0w79EX6FJIsih+6w1T5GVMkM
SInhyp1zvtnX4YDYQx6PzAI9unWF/xY6qhCgzSSZ9bFSTrwbQtwxgk7eBrywKTOJFTs9m2TT94Rl
/tyVV06R89MKw4OVhyAJ4RHu8XO9GzEoPSDwGo6BA7eZQHhs6xAQ7F7fJpej4D1+FnnAqYgj+ezs
IBqCv8HCxiMEapL7DpS35sY2nbkWIT+3Rf7+9vhguXuoiEAOAfVych4nEC2clo6jOaI8BN8cP6ht
stN0cW+hMLu0W5Es9dcwcjrvseyhNbHkYC5BMBbIgAEySYk76g4VDB/sXqFY9aGeAnfZgZ1X2yyZ
DNRl5glCMyCK0rpOR06SZceKhvzgsdt8qArUJtKmL2t4KyeMfpmh/gpWg+t8DIgm9RuDIkwWZQPk
vatc0VqkON06AQdh0XatPUrqfPOnsNyVsiZX3vALdsY6SoJTEOoBGAqv+dkoHfOTplIzKrOT5216
Gw1h2gH0NueL00LwiVqLqphjBwp9XmZZexQB3v5dHbFEb+FsXUOLpQe0LrWQtXFyNJoC88bUaHVb
wE7Ga4vGLqooZ9me6hKDot+ijhNNEGw3XvzgNCMa98/7+D9+2v/DfktkAcDZt/q//hNf/5RqBumh
HM6+/K+D+t2+H/rfv4f77+o/11/9nx/9r9Mv8Zv//sv59+H7yRebdqiG+XH83c9Pv/Uohucx8RnW
n/z//eY/fj//lQ+z+v2vv37KEYcS/hoDq/evf39r/+tff/krCeo//v73//3Nh+8Nfu/9WC2IcP77
T/3Pz//+rod//eW5/8QljONp1TpbY0M8e/N7/U70T+gS4WIEq3sljgPb/Nc/WgkK4b/+CuN/AqyI
kxq6VmuRcr08tRyfvxX9E3iHVdURWGVUHkB7+3+f62Tt//dZ/KOFtLKs2kH/6y8g67D1/vdtX9v3
qJxh5+OTIWIHwPVsa1aaoYzr+6kfLuUXHlKeQTES+lleWIOQ63auzihfoEnmwxB2KuMu94wTH5tO
FPty6dyNKkGWDj2mH6ge1PsysN+UHuV+KKBV11hJ77gjQNGe2+meJYMUua9red9WjoIFDAnvJ2z6
dVvuFaNkSdtJT7e2WpJ9wsGWIo5y69SfPHMXBc64GwvCb+t+GLaelstXG9deDgWLRO8llfMdQw51
59X2fUtldW/x27sg7gOKP2uClEHq8stQRHazrtfWV+pRRFGbUtvCZU9MU5I5Tcl28WzqjdBBkHPE
USLtAf1I+7KKdp0fjFXaVMI+IjcNU9xGNGNUAqYbduEuCGt1Gw/wTxOsBendj6efRthx2wfhbwDj
/I0rKxdQEfCkEYjVULRp5tQ4Ytg4QT/de5pNt57owPdtoaS1N5OP3q4pE/SqvIANmRW6/OK2s/PD
d5Yh9xTl6dSIMYs8QJItvFuGNPas83XpPf8HjCjim2EIoCMmSUe/Mhhn3PbVrN7rESWrOZzEzaS5
+GOZz254O21tEQyZLsf5ZpJtuy9lUcR52wa7oXfbmwQ0jY+m1wtkByJ2z8A1uNMl8p4Uom8T7LW0
XoD2g6C1jCXsY1S/7AWnzkNQuUAfkkbuqHTrfEafHFCyoIG06OJUONyELFM5K3QYouiPZB25m/oR
QuyFXB6XKYwe/davUqKaZC/HgO6Szul3FC2Ju2mponQMOLklfBJbMVmILpkmSRke6kdfgE5SaI9v
oUjh77pWq8yypM4hZR/lHVQbPoBsDBnqsBMp1KhgUBAtRapsvANi3YOxx9I+mEbtcMfHP0wc46ek
jLB0ws1jG3+mftNtIX4kMx4XkGSsu/g2ZCa8b3UBBrjrlamIqyYHJmBKeRPF+yZZmn3ZdMONolGd
EkN3UJt3PyGlTD6EpBi2Br1yJ6NuUW4EEWvNl0wbXEzhFynG8qYfHNalEawB72B3WNapq+cxgxj/
IrNQ196XUsDsa66n6SebwjkrWLBezMb3c62st090NHSp21bljom+wD/RsDFtjPx8CVA7r6AilVEQ
zdLA58FmlCP+O+NZTsB4+d5msIaMKZRyv/mwEM30UNofqOlGH6bFfOOO12fCEygf99OdYHBlRXvP
2wVO5B0oBOs3WszODsXMaSNV6W7bBks0TMS77zobwa6sUTcEUg9lio0W2VQD2R+nahbjp87QhaPF
7SabIhq/OAgvP/pTr/JiCs1Wy2brWitvWkd7ue/0UD3w+BeZaHdjwrj4jFd1fFfXiXhsSvspLmh8
M0ZOsCH+uhuXpg8ONqyfRAW41DzYautUnB/Bli7yEEreXcoN/LI6OOGMGwp5cp62suOfiG/tTZCY
8TAEU/y7g3TP3ZyMYdYggQgyiPGDB9cVpsw86w7vmtC1zgYiuv69Pw7NlDbM6C63hLYPJe/qu7Js
oE3gAisrwwLatOPywzH9fF8qufzqYimqNGzIvFNKlxnSR7vV0PJPvUXQ3x6s3HN0D7qdw+fhthWN
ufM5og3hzVsl+MfVmFXllan7OI2cEZ70CRj19ABYJyyknW7knzu86g8SWkt1Vjvt8iid9j5hPaTw
E+bvcZWVsE+ABrPIUCDDDo3D9oOVJFR712Xtriy4Vnnt2w3umzKtINvlx8zkFqIT6RDhuEMyqtAb
nHyxSSrnE8wUyN3Cm/qDPxLIQZjkHTO9k8a99PPBx9blsqx3lhR5Ac43ciSHsn0QluM7NiFCZSoM
d74awhz6Hz+DbsCNNdYNFF9mugVgeUztjB0E5VaeiVjTLBICBZq+Xu4rUqMAVTU72ehqS8P2J+H9
V6GbfUynL7EQD6FbvidOhS4MqrrjlqzK3Slg0GM2MatuBq6+T0Uw3zuzZO+AisaHDYL+xgXCejMG
Q6AyhHPejVpwUtaLfpjpGHxxoAG3YfBxuC2T1k8DW6gPvIrnb1XXJBsorNkMcAuRdUD7DGm4yK++
6L7QaX7ghh6SAQdUP/W/hr7rt4M/wrGFQH6iKM225rGF7iYAFQyPdQ+exR3sXcpsDpPH58wEYgk/
WuMUnwcNqRLEv1XO2mXBtU3bTJuqziuYdOIwK8dwX9S4Gx3o8T6xwmfAUQVhDkep5BGWG0mqR/5u
5CgtZBEuYJliEzY3YUXd9wpOw9+bRSK+Fwn6Vraqiv1k2m6nq8jitBvF57ng9rZPvGWXkLnLXF0V
WZHE8suoZBuCGDz6qYol2Xu+Cn6AurGqRLaVStEZiO+iWUe/ZCn8A0Ul47FXZVynDj4qsJCQHMmI
vvWTer41MSs+yclG9V0lO4GCUvETUjfiti9wiRFpHxkwSe/hURfvDFiQW6aHKO1iFe8pr0yeDFH5
tZsrCH11KnC+QmJZgVpb2HbjttE+7nC74FxO8E8U7bAx3byWkb2LfEsOfHZnkzHhqUeGEsN3FO+O
E2pD0xZh1eLBKEq3UHvTBZR14rk9mmUePwXc/awl3iibaJZVk5BJulgocI9MbGWv2AZtueCjXzjy
hnVAtWXQBgqARA3dLu96BBGpoo7IYRlDvqgqwT2ogv6ucLvinvhCPZR9PT31TNu9p3mXw1xlyeYm
gf+4hIdX6lPr/MRnFGHqubDOzJoJpjqsK7w7VibOlrJ5SHU4ZH60FnSAD38H9FawK4UTQDncB1og
5bQpMzDtly0dyx1U79obwBbvTVJ7KejllN1OYSwzZypdDw33haR8DPkmHkpwpqeeFxtTjOG3ARg4
4IMSx6Zt7fEMlbz4V+v39iZp6fwgC1XuYAC+3Fq0zpFnJiOuEG/208lLbGY8lL+mzlHDjUBLLbd4
2aObsiZBl1Wi8L6h4caHFB7sJvOBSNzJigH3UCTOe15aHFyyIE46GKI+LX3dfe3RT3LficQUv0XQ
jd77ElgouH2peNlKwYIiW6r4Ww8+qUg9W4X+tmWVA6vWrt1FpE4+hlL/6QMH3AgSvDcwwwUXm2gQ
XoOkSaNBNd9poAYXJl51t+MRNAr6MB4RgTTJp4UsTo1E23Vu/y9157HlOJKl6VeZB2jkgTCozSwA
ku50rdUGx0PBIAyAGTSefj5Gia6InsmcmtX0ObWpKk9POgma3ftLCLQzhOqAGoNsH4XozRk0sn/Q
5KI8+CWPCik/Gy98SjEgmQOBzmXErEXqZKtctRP+AhPPB37rW8GrYJY8LL5N2GAekmezLOX3SG34
xNGIHseVmzQMqurcHmW355PQ5wuw3jPE97Cf1AcmYZ8Yo6ZK8Sx8Y4SorpqYSUxtJaMq1XbqHU1J
kYT4loW/PeYmGJBGWtNnOfg3JbDJXV9X+ZE55d4IfaiD7sYY+d1t41N40oO24+9NvT0Q0/gVbe2Z
hS/ufCYL7Qop1NMczce6Du+yunP2y+ocEXP0Sdh0VdJrkp2EDI4mD7h7ULDsTz1XqfGZ6Wd7V7Pq
QwZuX5Yykxyb88qIFg9lechk0D+Qt+rE51nRzh3dPK2y7tsQedu9VRVfQybYe9fyhidEoN4IGQos
gbQsv7dyoA/Sj+aUgox6ty2eesxI7Uu2eNl2ox6ii6qvgcy3GSOcv652gv5uYswtsuAy2gIr4NbL
852fW/P9bFOqCtBuWzsZmPIhH/kRGshi46zXNjDJeR+XxXnUbWwLkhKkRNlCHq28tu7CrQ2grcZh
uxH1VHy3qapj5WrbtPBNeyOzHDw4LPw74RqzD7tCJadGGpvD2AvOKDoFOV3OaqKteD9rq9/LUStC
TUcj956oOYVVJ8+rOWv2dVZORdLwAfsF5w93r6cvS/Cf1KHu8FoNgnDQ4i3ANVwmPe3cx2atmSBU
cGaycUERpMKKDat07rqVy7V0o4d6G5pdM741Kk+5TMZHvPD2HuWwOg+8zByiqMVP4IcXjRrmC+l5
w9ls6uleaveqFvou0OO274Ncv6Iu9R50tepkdMue+kpX4ibb5F7ACKVhWaszU4Y5cjI4qtaOt/3K
CH4bFpF7LZ3FPcBrijO/HnWylqG+LxWP9+bO83Hs1cxksVxPPq4rf3KuxDBbR2LU6mtsxCqx7SYu
94FcFRLxYlIP27B8o8nVOZ9He96tjuW2yerlkol7tJorn6/dTJFY76eEvxTPoTvzlc3z+IFKquqV
kIzK3UO852JP1k3/ZKK4YH1QsTj9AhVe5aitrsgtze+L7BQNtwRNt18NkfzS4USwNidIc6lMKkXz
lkMe3DiW4Gmbcmu68nE1YePurDfTRuVeofrEQFDbF5HTbhfbtLGw1t55FXXNnZ5MyBpZoqads3jP
CacefH8jS8jYW6qDLkwpq1++mMnZKGC1eOxWu9Pfuk61r/7gU587LJxDSQ7EINqilensZ97LoiPn
DPytepw0pPxMBNRh2Ex9XIDlr4tSPPEwMPyMw2pfbFav1d50QqXtYunjMGbFPrTXlvu55POVuh8T
9g9x+ltkYmXLcqvWIXokkJSZEE9a9KZ4MC77GQ9swoBxPYLdpZ5Z16do86mwHBfrS0Z+NK1deNqc
IYjeAmstj5XdL0//0foKSRBeyYToXXn6dvWp7DLv3I9nJy1C+9NBqXv5H2NYbiVAh59AHtJeo+Mm
WfN4uenK4KYsyKRGbJQzLRT3rJ3ljYMB6e7fB92eWsV/foXXfoXp/ud1gZitb38Mf/pTZ9/bE+7V
//5Dv+B4/38Ad44LqPZ/Bu4uWvPtsyl+we5+/iN/w+68+I9TBhjmJtSugUPsxz+wO0/8QXog3XTE
PmJa+6nw+Dt253l/oNjClHJCfEkjOXVW/h27c+M/+B/onyJsgx84tR78G9jd33Ij/gW7gy9CDXT6
98M7oCD83eAwLQVhpOyQBP1NzrnvKrZb2p/KvdCG3XYwwErpnNvlUfSV3A5WqHa1T3lg2hsxXOYc
N8fe8V4oKdfHuYiWe1cP72Nb7LzOmm+aqVifLRV6T+zSbAftuMxnHXQA30l7u1qQsBVJ38F72KG+
7n2GmQtvdmIKoZaeV+FagTLUk3rKu2AwGNwDGYGKsEpAzYIR3Tb99WgHIx3lEZN9lqDTzKrvNWxv
+5lFveijndcLVq/4NHkmhS3XfL/CCfddMmC3MYzdIl+WZA1FX6eF3XQkCIrwctZToC+7UEb7rVtL
gnFK0iu9zHebxEZpm+04VrFvGo7xCFezSAqm/cQZtua64Pdi4Fq8YtwzuThQcN0wb8FNwbLrpvZi
tHvWjEsgHjLLnHjF0o7a+5ywwmPPqZZfzFvB6Jlssh7maKdx5R6N18VPXo+eeU4r3ieBELaU+tKv
2P8tx1LvGmlceFXrrrkBBol2QJ/bdLv0c0VP2TA/R7Zyymu63UEg6rjj987DEiaeT1faJ5Hzhr+h
WHT9ZAdroy4YF0cvI9qyJJv0IHuTlUQVj2Arh36ZMiSEUGZlvDPukj07BnXSkUbArC/TE79mXcRV
3G9dYqMKzg4TRVNf86Cy3bRlzwkv7SlSNLDwEA1paYJ62Y/R2EQJtNJUpQv/0i4RUV62B79nae5A
3e20roNNfW4wIGVqnGyaEsJKV4/xTv4MdeSq3+YV8GgufGWlxEeC6+EuqPmN1vZ1cEuzMshtDhhR
Juz3ZfaLfM/sUNiProGWOCN8JXsZoin/rMW2bvBMsY9UDhuBSNpSVo9EZPlD4kcry029MMelNiVi
bUpIfMTf1rVMWMEy85GMY3jri65WOwYi77bPw2ZLBCkxzPaTBq6hkKE44ncWP7ADKWiyNYsuMwx5
hFi2LeWJoqXyft9YXMmW1TElFycPe+3VW0ml5Lw9cNtbdlLkgjdrXUR8fepR3JIa/+uxMl6hD+5W
CpPU7bY+GZ/4jLSYq/ELucBDueMDD7/JsB9j4MXFfjPbsD57XetmaeetbZPKsazELoMtzFKhW1Vd
0Vhut9fjyqp/5rdUSiQDK0xzSUQsKIPGvvR9ZHDJ9pNQpUwHbdN1j2FhaM59HLXXYsr7YxlF9aVj
4U8+WN0oyl3rCijApYLUu8ojewBtNY0+vSFB1x42adgSKcSko6MHmo92DSYZteuj7sypXPViGX/r
9ls48bRt7I1P9kCcUjBG4iawm75KJ1r7DkWD3XBXFoEtGaik0Sm6sTG83+Du68MSet0Lc3P/fYyb
2Dv4m7W8YcOsHqJ2KxLfLJ5zDuIeqkSCBeT431ETH3QYLre+IY1n8m3p7JzVyZY9GFRWmjM/Q/F5
2LKlrw6ee8U6XyU4uxNDaWd0WHu8lvYUivxvJNy/xY79393C/904NOD1P7uKj+az+lcK7eeP/+0a
FtEfJ4sxet4TfXby3v/zGo7+wIhCkyXCbGosT2rOf9zC4R9YYUgF+Mf/+cstjHYK/SfZD5jNkfD+
O7fw3yzj/3oL48PDPkE9LwkE+GF/l2GGw+hTlmo3Oy2tYkuN6YPzvPFbL92a4Sizoj4HtuzjXR5q
EcAsmFme+1teyucwnqeFQ1b68j4kxrV6QlEXDbs2agzfD94VN837tmNy7OHWbtRgx+UhbNY8R6/S
L/kh1oUMLmTjq5Azv/ckUEpvPP3BuibWh6ztOqghCwPXRdmA/b6Ite77OmmiHFB4CJQTgdxI591e
VFalbTXa24HBAVg1C+Y6ux7zUcx7E7uz5sypFy+hidi24e378i4yPWA0WQRNSfVXbdX7vDPj+iwV
P5RkC9XdiR2rlp9Z6yHfx8hVf5R0I+g9a+aIaNlGFyLSaao6fe2Poaju9dAtAniLJur9qjVhcknA
hmDBtrhini/8nMypRHUc9kDrjPrJOJKKsZvHEMMMcdTOU+HVVnbiKgE33aoab6ytoV00w3UmAVtX
SetMIcnIqtdner3bIDHI+j+jbplunbKkPQODmtec1LTenEah1X6j0de6rHtRRmlJOGabOt7k+7uM
yazY6QZ0i4siRD1v/MKRh14Hvs+bUZQdvN3Wio7Ma7EB+/OHPgvt1ABtUxtfT7Vy+2NVVtWw7yJr
zH/UKhzdp6GzIf5RvHVRuo4155KOVKjxX/YF0LMOIc4gMKbrmT0O8e8gDJa2vOJxInlQgULHUHWJ
aHIPhL43tob16rvy6A9N/mxybtS0Q0Kl9nBDqFa6DJQvpVQme5DhYBMoGEZwTlFcR98yhBkgfWVH
HWbfeoO80qvbPMhy2BDXay/7vkTr+kKAnBn2erSG7byMYzBdoxYHvKlC0b0XvnIl/2/0ntu2de7V
xlZnWRMF5iK24NHOAnAavUNPEgdc3EtVHpqKCsBUYSE5FMEit12DRhz2imXP3nlZty07yotqHjEN
hXwgOyp6WOcgvPaobdQ7OFm1ph7sgExGGm3HpJn7XgI8yPq2liuSii3T9BQbTJQ7p1nhcH1RGUXZ
IeTc2RIO0ZZyPdtj0s/4Kq9X1B3rrs0io46dmrpPXBV+mXoUuvyIirEEt/GrpUvV1kM2DWuYJdHi
dc+b9Mc+zfwOUq+ehvmmLE0Mx+jUlUz6VWTX0OeRf1+YjF4QSw4+0DfoNQHVOo+8RLlriR9STtFn
7JwaZDNvmUOQ0hbmtOqD/tG2kLUDmhoR75g6q+4AXb+tCAs5Pa7nce7hHtusqHYK549OS9CY57gM
3X5PAKvJWQhibZIRrNE7mN6Kqt04r8tXqDaZY+3z5x69ihjummIcvlSOir91Qocr/OY0X2sehYF3
twK9wUTutIk/be5rVQaZm+SVu0pQ0G59p+Qp9BPMnUBTqwyCu9qWE4VQQRaCb29xxlnod31P9Ho5
j2nZeaNzJHeo7AgcAgDG9SB1cYDRtcWhLHkFFMcRmZ0sEpyrGGfEsMXYBF5i9ZU9JF4MBbyDr8K8
B6pj1Llq84VZkLP8qyDtVKXaGbsmLbIJRijG+Z/v2q5XvPF5TNbJxOlxU4s25HPzXJMdCqtQh1wG
7hftk1Kf6Fl4b2GL9RMt7OherrNvvGRrdP8gstCykolDZ038kqRxRimOwrRjl3P3TRY5D7VbBLsC
d/pDb/fTkuZeMZuzcsFykdAHgImcZqntnAjZkOQf+6ThRAUXOalPAoEEwlTZm+/mbZY0vGteAlnr
yFRQoJ2n9SB45ry5so4u9d6pLrZp75bytuGmKgjQC5xMYt8r5HO3Ft4xBNOTm1vC1IekIIbwDOtg
35MdP9/CrezyCg64q/Pqgc3nEoRa31VR81CLvrileW/XRNZla+RjNvAQmMK9HFaU0LPekqK3RBpE
0x2Z9GS7aWh63+TJnHe2Sjn/23Mlva4j5M3ZzZ3W95nfXghjHyUG9F3cnzh5r3/hjqt4AdlD2ETl
c7XOL12+FHubF8FUmGIoHL/l9gLi7L6g9j1mBZxfD6Ew51lAqXd2VsUknm7zEyFdQWqobeEQcbtz
Bky+sk51vekyO1S9dVZs5Zc2qJ77UI2pRYiXdnvxnTTkw8phcj2EkXWxePRl70ZblW8iLxZS6ac1
HaY+PwazfNL8BqfKfNQNayRzKrtsDwq94XmHzx31uTQeXJ6LqMTDEWeLS649TjkIz0nl7q27TtHB
YxXNEoeAp72Y/HyXuRQ6xE3gnm9bFXCvSCsFuf8MAcdSNo8KwK7Vh7yoL7O5vRgmdjQPaFb0FMAW
6r4eqitrwsADse5X31BwXFeWKi836sDvw4YbhbaFiuC+6m62lhusveMTjYHBzlGrdS7WEuVH0Vzz
sU9JBDN3BdHrEjwPKhA1hPpZOmpuK1vcyyYuzk7ZEf5ZDIvtNlZ4bonqWZN9uMtCbt6ilsWuKsdL
V2RPxlXxuRbVdRZn4rGfJh1BjTn3MIARuKB3z8odk207Nx++C70VKR3dZRbXCcH9NBcNXNXKNTdD
dPKyV3Hh9dR7NcPjNHfNDz9c2ysRtc5ZNcn1sII4XFMLQ7iW6b+hdPKO2mp2hBpx7qxWpWq+enDE
ctHf+5b8RLcEymiEUOc2yrfHoJvrpFpYZyDvwPHisbgr82XK+VLV0w39g+Guk6ridh2waEXFfFeh
0dl5Uj6ZRb7akB/3KJdG6vxcxH5F95qN7ML1nH+t6+HD9vRJE4Iq7NHK7fYpsHzvkOnK+xY62XNp
q+25VlYFuCyYX+hupIFmSmZRTPCC85k3xTrVsq7OYf0+akaJZBnFt9GqUrwLiL/tYF/EufUI8s2t
N9XBzkerkDhldtW5dnVchpXXHzKzFu1VpWdQku3Utuot171j+DZLPy7PQkju4yDio0W1QAKEdo9Y
aDuuVtfu4AzKEw94oF+0vhuD3P3me/VDNm9vgO8/gLqne4tahyfXr8qPfNBONh5xRzku3IRmXwuA
rVHqtPTAH0v04WO750B1QXB62WRf8IR39h1inqm6dp1xivI0GqrF/6HzdlsUpyC1Jrs50wOf0Sj6
/sEMxIFfuAp7o5eSGBTXPzJtuTWkKSWuwz5kVNi63QKv0wC/mEjG6lDP4RRyvVYk+n2dflYY7Unb
cQjRZCbwmuqGNfOEsVS6UOoCKeQI9UadqeOjtYlmVd2X1KnoR69YrOXdV/Br836GDeq8i2Dd0HSe
SSVbRzwZhX2/u4sCMhqqqxyBGHYr2Mk66u8m1PpV+Zlpk2vW5mzKfth0UMHXoLDqin3fBTTQ5iU2
LFAeCvWWwNG7aEIWcjZ6XfCAq5lx2TZVfQi6aOYiD1DL2TfGKi3vuWyi7s3z3M7eo+Bx7NeuoOmi
+X/Yav/b7avRn2o+b8bv0+f/+PhefzbffsWPT//c3xZXC+vRHyjDMWI4RHUDCv9zc8VNiY6TlZHW
PpcV9GRx+fvqav2EiWPQXfsU6ED91z8BZMt3/2BxONkjcUr+2wjyb0YJnCHYtAizQmp6os6JPPpV
/FnUGi66m4Z320f8kEp4OpF2W+A8LrqYi2QytWpI0xbD+6TFHJAo0sGeh1nomyQMdfDtpMiA/Cz9
7qXs1+Vbk7Ucdv8CBPxdtPqvItXfUplOLzNA8g5AIwg0+68dclbQiQ0NpXjH1QatKvwxfnWt2L/M
KCF6QXo7AIRiYl4Sof32nQBpcdP7k/XeBs7EWuSV9Y8/f0k/oyf+c+k/Re8QcIi5hKCIU37C7w6H
Sbow/tHkfllbK5eHvGrDHxTViDaBIWVzYxzZwtR4S3wXIXCz8aPz5ZrKovqU4Zp9IDNhZA5Lr7ux
aLjNE8Mqw4YC1rCcN1WIzoVI8fA6g/RD4Cnz8CnYfHUuyXC63FSeP5jKGx+GZrQ+KfQdrmJbl2g+
K7XswbbmZrcybL6BqDQ3Ipo8dEex01H529j85s1mLuPojuR57TvTrZoXn5TxrnxenVXeOLOJjlZo
zT4tNAAZKGOD6m6F9PvKKmCO+TiJL8M4W9/hJ/Q1K2mnU9k0pk8YzVHzWQV38n5o7YwJZFEVJKBl
IejLg2V4bUXlmJ1jd1xe2iaW7kg0xvQOwFchVQuHh5bAhy2te0tbexQxZkxKSfXt4c8/wp8+hl8/
QsxqcDh8lAhk+Cb++vBLZ4gi5Bj2F8q17HuoiUamGvjgDgc7PinHaIo+ynlar7bCc+42n3kOcjAS
KrFYGfsk30pzE5Z5dL+uFtz2LAtLUIdksjtZ+fq7dL2WJQR1B7hj3lG81E2ugSJR7kMYjP7Nuk7z
UTty/P7nf9rPl/6ff9qpJ4yoOuxPZFg7BCL8Hjg+LMvkupDl76DU5hT00AF5rLHVflQVAsKkaMzy
OEdr9bUIQhmAtU98ampslg8/F9k9sY+hB9ydD2d/8cpOzp9fXtlPiw7mEhy9wFf/xe9K1ca4bF31
sWjVPbfl6IAcBYX9Vk9KO0mWl+iCwJzb+y2OvAeba3pJt3wJI1QtwmgYY7uO/sIE8rNz9tdXdYpl
ByzEGouF6Pe07DDg34p2rPmYawqDWxvyg+KoNn5xV3ZdlN1j4CZj5qPu8xEDfkyiC2/QZLefgzP0
Ga1RlAPx33l9UZeJl9qcSpTJGZq+Kr8BbSjsnLwpgZj3r1766Yj+7aVj/8a2wdnnnPCGX59i5XJn
0HqjP6KO3NPGL/wH6QftZz/lJQZNpXNOzY1ybB8tahLRN8RaW8GNJ3g9q78KXvjd6XIqjIlJIqK8
klObIsbf7ARFHOeq06L/oN6se+ziduTBawoFWhGdMqq8qmORmerRh5sKlLVfhtMjgORg+dYSBNOi
D5t9ZIXuqStMb5P9F2/Yz7S8X98wIpIINOBTpu4QNPnXN2wF4ZByzRiaYrKwSsepXhV4JxwDEKdM
Ild18cG2LJY7OZGHMpguuOAUCl5oMcgu5mALv27bCF05Awg3VMiEPTNeHt6ONFy8T95qgzZMcXZJ
+NxSs2ia9gdMz7Qc5Nxbz8uop/eyD8N5Zw/lcpWP0XQoKr+6zQXUBtOZtl4ze+DTWqkUtvbT0skf
caMs0van/gUKFVyX0oK/SpP833x21LQSK4bagEAg4p1+fWfQyxG6WtnbR7bk7M1YOueXuPTb27al
cSKaTfaUD5XzQXFUHiWR19dHBShRJcMWOqcvTJ89ogfzqAtcvvzFufGb+w0jDEbCEGM1pDI+Jc/9
9bXVPbsglsjsA0gfq5nr1AyykeCLlgBXckWiWVFPtTsuNzWCkxc6+mY/nUdR5wmRq8Nt7Hbbl072
wXdIK8RYf/H6Tl+zX54qgh5oswR9sT0SfX4v2NIBWsRyypvPLOjX46h6hwqdbVN3XVfmD26/jV84
eX3ghFkXt8PsFB+ZncevLX2IN5XfrNcc5fBTY2kAX72nP395GJp/e32M8BwSp/uAueWUAPTr+xfO
qDr7sBafm2gs+E0chtkB/gtpsPLwxMRrnzFEbMoyadMDDB+apkThvSzE5R2jshT93upKjHxd1k0i
mUoRFOcB00J3Wdiz1x9sBf2eFnrO2pT+I3wgg6Eh1XUdoJMIcW8dMZxc6NJ0b0p15VMtuyK7wHi+
fJ0q/zQ5IdRXx20SEH5Ad1F8GLpw+OiqUfspFF237GAL628TG/kDJusK+0tLClzctFVNv4znXHRc
iyCVsd2P+80xwmb4q7zivlw6m68yZSpf3NVrj1swt984ytvozUbQ0+wZTBxqCaph/Bp0QbUhm8A+
fS4Wu7F3RROpS1KfO87wWRUmke5mHTlVUUfDLrtUYPtBlqdjGZtqt+g1eCEnr6Z9R6ISRBDoj89B
sGJDcCGao0suFcOaG3elvo5Co9dLchuy+coorusztw8WcRsweakzYSGbSNF4gG1ldXxvFy1a0Q0f
xHmeK6T+K6rxPJ2bmedcB956X8aD8zQs7WoSPWm5JAv5Vxkkhuoe4lCahxMQOlyBvrYPNgTHi7a2
/I3xCmldP1Mh7qhT+Nnm5xyGGyEY/mH0s9hmfKj18SQvqXb54nqf7JUeSsZZ1t9H9COKPsmllnvf
65oLS2TZIyeDz8iz+SEeTi9QO1uOAcpTGgaOQKjbC0+CpXchh5IDEdREd9TOqDeH3qB34tBykghV
2Hxp8mz5Oo5qbdNNLdYHe3D1aGctDpRxwLyeoJoGtKnlEpM4Los2TMgxtYNzTbljtPOXHHCZNqgR
i0YxiOthyMVt4+S+3IOo53WyQF/dU5ahvrnLAMtrQh7r95LGhzzpZuCe1NhYnHbtyNnH1Nu8Go7s
It3sMfsmGNKvhOzFFT6hNk8was4x6BhmroRwBlMm3jqOP8Imy+WOhl1YiCksAK5zwLKTnSi8NlUI
htLnmZjSiZ97tFDF35LC1F0vlLqHSTRImaVuOciLfiCAbadiokjeob36+IIavD4/uAIBREIzZ/Q6
mPlkqmri8LUYe+teYjFUSeEg2yN4qb/xbczmj3hucr7LAd9yxRQ+ybc5WNYH6WE9Na6J3/GRtFdo
DtDd9POyTqhc2COphpVgt4ifpEJd63sfs1ir701rnVTfJkOLN834xExIKMRF29ODcoEoWH64G9TP
sYxhSG+RSo6UtS4ROBEATe099qRCvnXNMok0nFeecHQbzgJxFiKIVZOlLzEcCM7WrX6Zcew+AOGs
P4ZmkA3mRJ6PgoPvxqn8qdzH+bY+4saY+STbovgC3oksaFBB+NQtpbnwGbijpJMkt4vK78GLVrt/
J9DEvidZyfocRabfEVzi7slpQrrlGBwa3tow/LB02z0QzAJGhYGDDKsiCkSSwQx0KW2sDu9txMe8
+pP59BDBfDEc6ZdGOURlOE3jXilVIOho+pBfHroIRsK53F4qvlP02w8LqhcijvV5L4rmG+6zMDjv
1krMqR1DSiTAo+67HiJ0/rJljN/VY9HdulST0jomQqBl7Q3kZfAYiGqHmS96zIWo77Sel2XH9VkO
eDR62yTAPdPlUgf5mxnhODCtZVTKeq3lLFcM41u7z9qx5SbodHQDJ9/RFutK/alCWl9Vtiq987PM
GtOcLuEwlZuPbKcXThnvB2cbXjNNAMN+NjMwlbNl071pNv3aeJl1k2cllHHeA3Kc1o7+yNlqK7J1
RoheP3CjV6Db9sUOtH0V9dQf+tBcKsHRVH+WhW3p/eZpefImhMRgDdXqX5fe5kypCTNeRN5H8jqH
x3lAIoo9Ki43bz1l+i0AdUsclClsgKQ4VgzB3SSHUyIpmnKZODOmSK7JjX9ma0aGC39Q7xIy83NC
/rcA24fqiTsUE+VQjC/uLIOHrlzrD2yhcbwn3TzLDkGx2tE9lBJ6pwYh0Ru2Inw8oK69vwsIiMZn
uxZkSC9lxS1qTBc+5LhV3zdbxrea20unURt775PxywFuKOCodjTlw4Hs0e0VIwbTBFvZ8OJlcb+e
FbZpnnEYzWjcS5cTK7Kb/IfdCvHUmr5riXB1xye0U4q7fGazhom31YWOyfLfGyGQRoshlSovUBsZ
deF0Nj1moZ27X+PSHlRymiZug8xafsx99+YvSPxojLe566p5r4Qvr+MeoQ+ewbq5quZm+1L2mXrl
lsWmwcZjE7jjDtYn4qH8sV2miGjYxg+PTiuppBP4AQ5tFAA7rZsDD20V7jAT/boRvTnMsf1diI0g
2tEYcxtPOctLWC8o8/K56aZ93DvsaNJVj+2Kt2qiujjYuxWRWEwA4QNyqfC25Kwo03DIQnSRtuM+
Gk8xGhp28QcbduOJP7vedlWB2CgZ2q15wWuyXfuxFtgf9GzfRPjx5IGl2nqi9RhNQc3hUuxMpln0
fU43DI6nM4YUKt67iZ3x5JYo7kNBkuWeL238uDmzGPBglP1FVQFSp2bLRq5M1sSrVc2k7uYhB5q2
8vBqlXP0BItZ1glux/Uli2vREFdr7CdCQYO3zVUnQ2CL6F8XXbQCyWNJTicHTcdrSAx0cX9ac8Xd
Mg+FpxNLdla14wiIAr7QBhd3NAXYhmw3C55UCRmaNCs4SYI4cWvY+uFY730y488HFGsKv2LTXtRr
VwJm2EsojlPunVq2ZwQG+x6bb7czdpCpJ0HULn/apvU0BSjjTZC9eqZup+uC6ZPVauYXJl3gksoh
na3/jNopFvzDnskSGPeugFUXk/djGMlSekEU0Yt0CLvhFcDbti/NKEMHeossihRuDBYKaLMub1fT
KGghRIf+PjKZe+NBd4uvyxYxifvedI3e3LgXoy38dV8wixtwwtGQQdVV+W3P2eoeRdFT47xO7sv0
0wUm4xDd5+j4WLBKucFoV074znFXoWzjiaca211gEPMG/ut8xjP+0EdlezvKuKy4WLAKJB1O0Pb0
3rbTY2RB51+g5AsHnnHdhseOh0Pge/cNEj8u6avSz3lbo7zrm8u4Grr6OExYXnZgDdYHz0R3LRqq
8vCO08adlvHIG+CiXlvOJnp5sLl3XeOlfT4Y+2yM6/kIvl+Lswob8l01Ex6xy1dW0hdrlQXIG54o
69AX0apuuLZ9butQYYMeh8l6HMny3PY0Oaz/i7kzWW5cybLtDyXK0DdTEAB7iuooKSYwhSICfd/j
69+iKitTwZREqxq9wZ2E2RUIwN3hfs7ea6crstdRkNaiUUyeHGtS7CpCZlUrI2bjsa7Y16ouMopB
W8YUGpoF3VkkGVI5+c9mMEyvqYnONGOpi2FF5dRUlUMYVwBP6dn0+UarqzK6TQqSDj1f4gS+pfBc
3RRtPFGRRD6Cr6ZiVqHuf8nbDDZPEUjyNiYK/FlWBsVlgZost+IRvkhan+4VMWYZbKSe+SNnTXOk
TRM9FTSwOkSDiflkNJJ+T11EuEEbG6HeUUXlj2q1yYsfKrFCY1ztNm2sUPGMaH3ZHRqredGaabst
kyxcFYSa4ek2k8RYZpPYnqwmGJ6bBtDsWg2RP7GzHyUkW8guMCAUFiLsEtL1cqDOyId18EP7zA9/
aqiaJ3bqC1lhE4KYv2hRN0p3sd5wG5YWmuQvAqd6Qz5S/+R0WZVeIUrzHXbTMXb/0cSJHwuh3/+g
0DgmC0vChrFQChnb/D+SCjOfqBf9DwHQ90Yosz85XR7Pb4T6+I+yTPKwbDTqgXpo3KaY/rFlD8Vo
wSMx8yvlSBnN/YfDMV51ehzw3SmviZKmKdZFjcpS+tKo6tb6Ic40ksnZi3aSRaRl3UqqrZeysCGV
T0VYNqtebWiC06M/eMT73KwQSjUrEvMwg1S+7NVaOXocJgO3UtR837CG2ZEOBEAWSoLjAmly27qu
HFHKa69JNN8V0sp8mlLjWtrReyzav0/855tCRGjiD+D8RK6TddE7mS06cw2f39c5JucEqW7Phxkv
IBm/OMlRYVXwk9sgOAXUx/E419WzpowMyiGcmleGp459qzzjC63hWBez8IZWhFJYKacxnxyze6ul
HK29yVH68ftywHuN6+K3n7PNYWoQHQKm+6IaEPdtpE3Anl8rg4s4VZf23aIMFX9dxX32SN+DHnQu
ivJyHlHlLOaplpBwoSm7S/qsfEWMbtwSFoZL0q+0/q7IjHnfxmfFihmPAvl4vdate3non0q1DTgQ
1WeIR+DnoKbmURbcZM6iinY0VJAFNWF5Q1FxEG2q1tEJjD9i60ihg26zze0frWjgNNCa+vxDmPgW
23wo9W2YROUJJBLt1misUcVZ9VAcBbnkTKcaZnNq0HvlC78ftB47UsTSYYRWGN/qgzHIC4BKTYBQ
SS8OJhRG3TWHPn1mrz+3NqtqIS9GeiXH1rekV7H3w4S6SKaQyZfo8s5g9/DAVM4hpKRy9YZ5ottr
fajdzANt7YU/z+MeulyF81Ge2n06hfUv30jb57qO/D3AbQwQeLUJ+moNTUqXQCD730Kjc9yieKKj
ZivN1lVZfyJqQrm2M7Sm65D/Ce1jCCJjYBnUmhUpvtZbFDSWp5RJ/4SXITro8iRzC5UcvdYz+buL
PmEiGZ2UEWw5zEhVpLNV6/shdVE8ZDpAPVDww9CjQzNPS+XvAlNLsEDedn32Cuio+pWNbfhS5EF+
r3Sd/MYRHK2RRsoTmgWT0yduNdGjntLfRLI/3yHF0m8z35B2AJyBrnz/295zcD4Od5lWA/1DCYIo
cUUcBf/+bWycBaAxvvpqIn4sXDKS20dfLpDPDpN+jshscn1ZMS9fyipVbilWILERe/Z4haR1qwGS
zbaczhk79azKfHUJyloKqmXeVB3NAlRaZbOmEqC/jHVSoOWg708tsuofCLRCa1/pNN3iImWvxsom
4MGkVYhXOqyKTU0I7fFciFpSV68Np6/wpdmckcaXLEUegLwg1A+452rMZUEfO3UTsFEN2xEfQcvh
F9ZWr+Vn/ZnSHyw+7ScE+S2jy+jrByMUO3yoSESZgl1zUMyquqlDkoKcGp8EBNyETYZNUFlymNjz
IGHiZtazqI6Nw+GjRS9R0zikfqC1tyUnM/Ab4F/x4NLxPhVDdI1vqfxdqeQm0cnSO6AzeQ4XIhf4
75elaBUSGcuXfoliIf5MxEFalnIxuBg1ynWKwXZl+iFchjgpF2GhCqcqsdrlhNVoI4U4hGMwegg+
G6Sj86RinW26wcMcMboQ08bdLNa6G+NDVOwYZ6M3EEvpUC7SOBNJhcPkg+3hQ6bQ9TLet00ImaOL
2FGV9Hm0poKpIbLvpTeA5LjU5NX3Y/U/vpUMU76UyjktkCB3htrftz8bOF8zNLU/E4DVCprlIDg2
DZ0CLy7K8XfJTu4ZBYH2rEyGCvQDF2vq5FIq3XH8QGiH16Xf+xlnasc3x1j0/ERE/ItwpboVK8wy
doEf/wZ3Q3gbM3x3Qp4lf4RUkH62qXgWeDbi5vxtaDyKXNeYrCSh8Pv/mosqH00VGD0bPf67pLI2
stXhahm7V9Ua4h8U6MMN31miAjQqhU9DNZmHXkJEgLa7SzTkf02kuOxM0p3Uk/pkB9KoPyjMwn41
j9Dk7HpMxiP+LvNF4/9+kIi+NO1cYz/m5VOnPnZYux51tUg2HRU0NvWq2j0WCkUS25ja6U4Lim6l
KTHQLqGbvMgsMSx1gbwAHBcGq9YCT+KKeiq+tWz0RqzZUqU8UNsA+9OW5XBkH4tfNq476wExxSjt
TWEea3gMlpi9ddzmb3XMlD/C0AO/7zvNGKCQjMNKpo49LiZ/akrU2nI/kCee6duil6KjBicjdWd5
DI+IsZR91YTSc2dl7RbYWn5XVuAPNKpEFJuAj/3GlMWeRw8SFjCQDXs8/eKeCBfhWKNY3CbofGnv
WqrxNIAq50xC4WEX5UqOqdkIyt/R6Pe/KB3lL92kSDryWXpbEH8advI9x+7tkBbxb0iw5ux1SjFK
7hwaSDbhdRE6VON9N5b5lMFcUrDwTg8cEAbsV2OJspgagObvtETrbvqEGAK70kblYc585PO6EbXy
DYAbsb9tNZQWMAKwU5lewBkAESu+JCNfdjG9YmjnhcJxxE816/dZyhVsYqlgLkdqIz4PTSwT+27o
6S7FX7SkVq8PNOjHXHcnvcpupHmKH856zmmBo6fGbdEnj7is42OJe0qCjsXjwLAvtaknNpbWLNTU
r4uFOQ4yGJyilZJtivf6MMN3PZ8ZelghrC8jyQlSYaagegSsFB1KA9XmiZkvg6UVEE2QMhAmKJgF
mYZTXqUOfar+hiVO3xoCFeONjLdJ3YS4ENOnTLWgUEldmGZeGUvCvsGa0Z+tYxU04XyMm5tQCxDi
JgVyc8qwRfSzQd4b2dHQkSRIVyyET6RYbzIq1N3Y6MaKWJ1A8RB4mPvSQm23TGI1TJZQAeLZS4Mz
A6kN/CMCXUqTvdr6hR2qVeOvtbK0xKU/hUKzqExM/giC9XRyx6JGHtEFZTwsEDnD1ETqScjnwKnw
J1UpTCwzmlovqqmQJe1EbUL2I7XwEObljwyteVzFSYCCqFSCdNv20zBSgYI7pWIY9b2hGcoaS3VK
S6Oek7mxW77Vu1oDBrItB06RemvI9/Q4zm4OYaSv2lTWfZKXxWHupVYnZScwH8xqRL9hSoF8pyfI
ZOy2iXpKA0kLjKWq700pNDZScz6pdUVZxXbU6tZsN6aGGz0YgVBQ7TDDA1gdWkoqwr496nyFzbGk
bERxMFoPiAnyyTTtNkE7D7mtqKN8ywrW5yTiqf2znISFRvmeXzOmtGvOM2rehWVQjlRlEixko1Jk
h5keUrD09T7DVkNexiHtZ+M+DFsZy/uYKPdGVpRbymAgEMKJ+h2V9hE2Dd6R8gmwxDC7KfuAbTVr
RWlbfp79isSuH2CH9XBQWrlKAC+l83ADloTeCcqlTYpOIVrAkhKjlT/6w2uQD8YhllvdTTArWnCX
upIlFnP+4AY+dCY7CaxyYDlI298IT87MYAv9l1IVr+FYZidfavnu9hDgTEpLaV078jhblk2nJn4I
BIseHjubfE8UefiGfTbzsKsMsc25etijEk3TRWrldP7CeFw2Zib8hijVRG5m1ZGOp9SMf4hZn52M
AoAVHAkh4HhcYty5jUqt8mnE+dltL6Xdc1sXrRumSnA3RR0SbJAjwWmaR5iDUAUKZyRkarDNiuqY
KybClK+lzqh+G4yqzglVel6LXAsl64k1PVIOQxVn4jLz6TbYhEtSXFSFeqQy1dI0JfxD6wIgPqGO
R0DwfRbPRJbhJwnWlHlhPgwocGOhTFcKah+Nzy24sLOsqbjH9DTKL4MUji0NscoaQigakxF7StP4
ByHJcakGltbdVe2U5Gzo2uG2yXIGZgKa8J6AX2XwZCWsBIa5lPYbBRfuvgp8SEOjHO0K8CAYTH1C
llxanwouWw3H14JkU7HaiXxJgZ36zOXWnMIZWofS6kCzpDK7lQkR838ju6OA0LAQdt4E3CZf8/mY
o590+xW4PGkQP2pKpias7tAVV1WQjLKTJIP6o+uMMboJjCR9QFWcFk5W1TgWhLmJ/+gxnu5DPeCM
tTuJxpXHSQ41w9Dl5UHrE1l9LvFDnSpki7Gnt7EWYWZF07xoM2xgi6YUdPRj/hys0lZEjcV+bNAf
KT1U8UocuaH9kAySfMiMWkggy1TR5EhMHILoi4xnirXcH5xICbXlUCnEyIvNyM4D9pjCrKCmGWs9
aU9CFHTeaPqdQLegBlYhYenV7ASHyYNgKtU9wMX5rhGxZ9lWYFSSSxHMTzYCqKUEufqIWzQdh+Rc
R4xAGEEqSd8M0rt7uykn+YjjXHtR8Ksya0xJLLcD/iLajFR0yJjsfWKJQsCdd4Mp0xczsWPfg/cs
7hQWac4JuTGddKg19xGw9HpR5YqSOKWZ6IYLSyvZ8IrEXSGmorbNpoEedSD3ECm78555YcrhrD/1
hh9Qrig4xarYjldhO7SbMpqhVMKVisKn0gcmvewLvtA2q3lZPpUcnVGho9rD+cV0dv14HhKnRgdw
pH5c/0o0zlD2kMAWsmmqhs8ItKNHVj9sIbIUxtJeKuUQ9nkj3WpFF2CRalX1D9SStseGJ+BTFLLo
TRRB4dlnVRavgJ0utEL64ehqUHvY3dCycChKOVOXjviyJmWrwC0tJcuzIrkazvjGeKJZGVQ/9HaM
Kd5HGO1joS8oC815DyIqt4TKZu0OHsF8xC+lmEqPJFnopzaHggCzNNH3iiD46VIbhKmxU6PUI1ej
R9MuoKRW4lnN1x6gP1eKE7TlfLDowp9SraLJ08RC64gMh9JVQinUvAhVi+Cx0+g34QyNBZNBMuKZ
ymfgLdIQx49WppnLiD6N4FrmSDnOCoOdQqXmxNigqc2rLPalME0JgrkMh1ivpOGDSZDhfQAYYa+N
RiTagyHEozs1tXo758N0Gqf8KQ7oDlkmvBm7zQlbsBWxKw1nGKzhTsBFf1fn5TjQv+NAZsd1X+zb
rI1z21drHjOdAP6ZZnP0IKILWkaNjsK3KP3pN8iHDGDfkKrmfZzPdeTiD+qdOi6SQ552yrYXwU7g
qFZa3jUlLW9WyuBXrkxszt7PTf8r3/S3CvO/GMNfOqz/P0SYyGcF29cIk4fXaHj9G1Z8/h/+CR+W
5f8CDyJqmKMpVKL2/h/nNKfz/0Imyj8qXEARVf6ff+rPZR3rtGIpIl1JChn4DP6lP5fF/+Iwxqae
Te472kT931inL6JCBJQ/9I75axf14D6QTEFkLuzKnXQz7sxjtpKPiWzr2/ZRuFKYOpcy/33e/Pc1
zmWGD0x4GovYqpNA2um33SE82YMnvHx4zsf//ht/ydLPlYjP/vRFqctg4UYeyJ9Wdsadv+ufil3h
iT+DP+rh2hXOf+qzS1zI3YZBM9pZbkQUGH1yBA7ou0YQ125MI9SlYtjyRbXqcZMOwmqSm4ZOZeSv
hkYcPTRwoWzHlbrMOgAhwhBLiyQtKbZqjeFUPlUtuVFMx8oybTVVNXz+sJJwjJSp16JOApUqNw5O
QIocw7mjziZiCchzgAOnGvTMOF53NQSMLgzDpVTr5pMppZont2bwJolt8WewEn1hlJq6yqsuc4Ro
5IggZpljTchrUFudZZZpWcPryPZ5mIsLiXZ9k3PW7kuX/gGBGGfMbW4mJpVk0E4MITrsY5Ye+Z69
gQU8V28AXNzLUaVRIbdQOtQKX6pO7SgOD+0vsegavk1qtszimEOoJRfPVWwq24aj71Iu2tylF5Qc
fGj3JEvCJW4S+TUZB2HZthzw+raR9mzqyBiqaXAJQTRsU4tTc4LpFpZUoCwC5DdcoqUyzcn3DQVD
4Wg0vAEmVsNiwHQKJ4rja0RJawszFcqgP0y2paAUy+JAwoZal9DTJGUdK9VLJkX9PpYF082lrFpe
GUnnAfOfAwnM99/TIBa63q/HStpRWxXUfWRs63kVVpU9AtcRjK2u3w7R2rTQ9Ef/vSSzkH7BFv/i
kiwfH2ce5w8tLIRU2bE9hX4Z9jLVpwTmS8chXpeh5/jd2LtCSEvh+7s8/+X/vEmaTH9fscOgy/eJ
CckNrnS+u7ayZCN6TTp80fL591pyUZI0qJFU03nC1x2kTFvfx51LzYnbEbqN1TvxXZhv4e/Yfo7o
zg4cghzDaJML9tzffX+L8ucrAtrbv++R6LRKswRr3pnEKFlB8zDABZ+hSoQVWCA1cvPMOuSFQrI1
DejEMF7I14ndsJ6pMc/k62bLs5ZskJ5CySdLAIewAORlNoqXQSi3rChXXv/fhb7/eVh8LP7+oUZL
kUDNOeemVeNk/S2UHlt1DOCBUbPVfnVXK6bnt/ufb1277CrqZqAgWwzmXdwv6/qhB51HxxcTzTMU
Pap/ijrbiekW4dbYIOIDxQlur3o0hGPbrersvkyO37+bz4cfKuC/77hpySelsTnt1GVhOt3g5MpO
L39STnatYf39Nd57FZ/d7cVHR5IIvIEXMO0Uu3WS7U3vCTv8/Y52SPb9WvMaO1pk684pFoMruoHN
jtkbFwcwCEvrtvLu4TuuJ/e+XpiHTeriZthe+9JeuMn+/cbPa8+HT60pdnkXN/w0CmCi6HLml/Q9
ZhLw0E7xh3IjGTD5sIEFTBvBrn5+/0S+2EX8RwMW9UXez1o8gz1cdIgY0VCOlltkiq01h+IRb+68
1c34SmjrhRnt33d5sQg0nZC1TVcyAZfBCpS3jeBxYbHOKBvyXq7sWr5YajTzYr3uAy0NTYur6Et/
2Z3ydb1rFkADVv699QioaGN65cJ3wz2d7XW8uPIoz3Pzk8FlXi7ZuBBFEZj6Dn+APWuvUXwTK25t
egN7gvAw0EQ0tIeQYHbEz50IHIKyVm+r8pXR/T5nP/sBF6sbdeAi9/ti3uUG4KkuPZmifiDhyjNp
RJtnELmx7q1tXfxoAssB5GznieqlGgnJKJmdOEjdiPeiDWsxbl/TWjEhjRswzrZJ/mIptWNaE4rT
eVdOP2aTgqSoO1gO4FX2Hmcst2rWZrcW4l1T3Jn5g2ygpUwpqCmLrkA8cWrEO4jidq7cRtpTPHWU
lk8DQkrEfudWeSENLhgyF0j2nTTd0HS1BT1BnP1mwKKmlurPz525hN+5lUjGiyn7Ti2gd4Fqp9G6
SrVsZ2jAVAKU8Bio7XpsKFDkhichlW72ba6vRq1HcnXHdmcY9+D3F5zN11oR8aIg/Gv6vT5KT63V
/Rh7vuQUWV0FwK4yhG+hRFEI3vr3Y+VMb/p0rFx8bC0yo9puZtnltArm2hb38MBWyZYyb36UVq07
v5pv4m581J/a/XAv764l0n21zpgXMzAC89MhtGLCC0cZRc5g5yqsibVPs+5UkIbXBO6cbc5Paqr2
ovKDauz3N/2ehPvJ+DQupqVkgPlssxroYdrt0XUj/lZdyOM0GsNhSSv1OMfa2hoopPSnvOS4LczY
4uUFZ3q1e6Br+dxYd/O4xSP5I4QIEkezOxoPGtj0DuqEKFUwiJFti5PddEtSVdIM9XnNgOx9Z1T7
ZVklZG6IiCKh8uA4LYZ4z5q7QUpl10K5kFLgp8lhDnaSvwnQlPnJSz3uRJ32ilsq9yHYgqxYTSro
JcD5NOUJ+7FLnDPfPyLliw2KfvF29F4ee3SkgJkrpyzt4XkS1qT7Tsvuj1zCyHEZvy687OreBGPy
8spPNG/I57BRZ2ZUM05Qkg+0NsR6UUb2uEPUTCU5SB6+/33vGXufvMJLd1M2ox7UJEHajd0y9KZz
YIbbN158Tl3fxl6pLqij6vez+ZgsEUNq4xNLfLkYfgfdQl4N60LZVc1tod8ge9YP+bWl78tRfbFf
EmFqm33L2ts1BTiafjlK4HoRbOai3WR7ANptsmKEUfXZIKOxjbP2Q0ptIbuSEH4+dX/yYMyL07h/
drQ0KWtjo2uLbHTyYadQKrry2L/6tFxsjhL2LWVjgWWO6kr8MaKlXCHLD9wWqwPFJqv3KHVqXiGJ
0aKOR3ljhPh4UimxuFu6hYkK3ESmR2CbcxJ5kk9Lq4GYYZeqxUgJkNhVpZAtmr5IvNnSO3dopeZO
VkxSy4i3ad+Sfgj/WW768mzz1d1c7MKwR+m0c3hWbPSmnjgcBWgOGInx7fvHJX11gYu91GimXa7W
LDREFxwsj7g8V1gIi5p1VXL/CL8iL9zk1z7753fwyZu/jMmeolJSByBoOxKPOsn/Yaq6K2agYJZ+
zfJ6B1oU4aXTW7Zab4v4BrTR97f5xV0aF5/7KBykMp3YMYLGRzidkr5SCDc1bsvv//67LfCzOztf
+MOW1Bp6iPy5Oe0yt/ohuubLW7MenLVk6ycv25znOzAj1iNzldtH0a4XsvMmLdql4eDT+8lu59f3
P0Q+fyA++yEXk0vv0bKItCR2CfzM4W0qPKlYUdiOfmSn5raPPH1pbCEM2CDplsImwwr6EO8FcVlT
vxEdIrKkP9lLH6wa2Q433fbKz/rqzV/Myj6oQX6r8bQ7a2Wt+EdinlCYZHO/nP8kCQjWYASH9aYc
qmGplZu5AwSwlPEt+BbFj3WDDKLZAFGfjD1a4ky7tsk+fyw+e1wX86sKRCXuYt7b7LEeYMbxehcJ
8JPObvf/eOsXM0wmYmzGJsCg3zVuuxvumn21ZMOWb2MnX1l7/bk6xqvcLRcwwpfZSXOIDfOk45XL
n4f4Z3d4sX2i8Cqi+GIFmVJk7UtU5LgOa5TsizNECsFlLvAtBxdEEoDphOVbuor9E6i7kf742vQJ
NrhVoxcSe51at5ufZrXgXrrV9z/vQoX1r1OOcfEV1/Q5zEZTm3a+L7qasG9vWq09zNMW+VnfP2K9
J8tVqfH89MQSbmDukt022WG5FKMDnrcxBPLsjZgoCkQ1m0Z3hFyx01xcpz2I6A1YnEXUHhuijiAW
o8q5spZ9NeP1ix1abtDPUc4/vPbwOrnxgqXLIZrCMezZYQ1z4N4sEFc6pCQsgnVq62vdWSZrfHyL
csOZym4X6fL7pyh/8ZIvc4V7qdGmFBHrbozCbQ2JxzBfshmkxm0krqYB94xyqAsy6UiZKzMCMWv2
FiQftOyGwjmwCegI4h9zx9dlAr6bp3bo4y/ROYn1qPluB8FYiL1QX1ku33W/nwxK/WI9TgSjMIb6
PO3Ye5D85UmUFwJn/lkdYoc2pkhmBqKqg2g8BjH2Wkcar0S4nkk4n82Hy+zWrEwrsZvZlhWZ063k
mrc0b0gpKQjlCx3C3iig2mRAn5qn5KCu4iVfIzgpSCXEm8BVplU2e/Ez2TStO95PLsr+2+yPf9CF
Yxk/KY3kmldG2Fcbtct8TLS/kkk4jMTBB6WQE6wMD6HzQtnwm28SJ99gfnWuDKDzevfZC7lYn1Uq
2jGaFWkXHdq1utEc+ug7c5OxFaAb/ZDb0ZLowU1wpL/9UC6EreUYV679xRfrXUz74dPZI1WgQcql
9Y22o4LijG68mvfGld3mV2Ub/WL9jSo/hPDG37cku30Y741V/4TWg6IRNDqqU98/wS/f1sU6S78V
ZxbpfufqEP5XCIVDfYJPsx9XRIPIa8Nw2i17Ubb6+pUy9IUW+l+L5/vp8cOjk5ApkvDINcN+KVqO
Ck+f2XsP/czuNOqRN9FurLaG6DYR2rafV+70ixmkXUzeDKi8oKg+2unNhIypkOlw6w6G2qEjb5t/
UN66/hhp+brQtyk8jko5dusST2XmFVc2FOdW42cDVrvYcIUEiQmjzq0X40pHE1dtEL/Rjqd1VBJb
ZBecdt1J+CMfRQ99vNA7UeB0mCyXKnm4+7j3rP6PKB/REugqhLpbE6BZtiH0S4F0hlY6AFa+IsLo
bH9/ufLkvthtaBebs5bm/iCfZ5ly4z+WTvcqraYXKLD5Ib4yJL6YTNrFPMbSADnG4grmreQ8wKe6
8W1C764sSV9VC8mT+Gubi75lDOrzXCXhASP7rtimy9Hr14rT7CMQ915rU7RjnVhPR4lUhkV2ZdAp
50f0yQKlXcxiv0YHYhH1yDbGDg7RSfGqu9JpNvlyWuEHXM9e9poepa1utydhrx+LZfQ4LvqTtfHt
8MDodwYv2FO+Wxf31x7Hl/PvYs63hIJZM0rmnXUvFIhH7O6gLyjSskA/i06xZrm8ubZTeifafPYE
LnZKRHwUYnFex6BpC7WjL6y78qRkjuTG++jKWvxV0eJdTf1hRcGVjiRy5CK9k7jZxvJkt1imXunl
jrmcHaSOdng3rdut6lQ7fLz7diluteO0/JG65eP/bZpc0qRkPLo9ci2miYez1f1tLHHeLoX1ta/d
V9uPsxbh42ltkDEpNOfSTOsBUOK+mqXumA/RggAKR1qE7OIE71d4ZU5KXyyY6sVaFaQjgKfzmwv9
n6Xpzc2eUkS0aBy5XbBnVSDrblrhPlyeUyLIfdwL89K68ka/OuCr5wn14Y2GyPpIiOLiwal4He7m
9fBn3Bkr/V58Kx6EZePNp+4+/f39q7twFfzri6RerD+B30xmjTJ5Jy/Mpb55uJsXWIntO3LE2RZL
3g1Y0Bv4mbbsAJd0T7CZFuaV5/zFJ0G9WJxiWFGzVXPtxCaCacFK4F77ur+7IT6ZfOrF8tNOTWzq
5yHZejU11+XsmRzh4Zu69Tpzs7vUaRaBR3j0QlspHpRdF5y4cwT0/io7hUe66o22H7e0yDh+OeKV
l/tOMfvsZ10sQKoSzSCd+Fm9A0/TG3fdqbf7jWTTeFhHK3ByrrpELpi4zUmyKYj+KXb+TedlO9Lp
litO0mvZMZayR0aqO6zCNXmE6ytD4fxoPvttF+vVnCZ1op4nWe0Fq37Xud1yXpVushTpF/qOta8P
0VF9Jrt3Hy71pbmIvO+v/L4H+OTKl8y3Mo1CM66pDIvWARJGF5Pz6VTxAjHEKCB55Qi0hyDQdijE
Hf3GqvdCcRzIhKbcAGfhPrBcGuoGIKdTV3ry7SgtqESUlWsQvCwIDgkdUeap8UtFKFzjYDRUNAA2
tmmtxmY1DoBx7ODcF//d+fLCSNC1nEgBzLpj0CIKuQnuiso1FTz59vd3fMGV+9e0ez/sfJjkCmJh
rdd41mQveOlNtZQ8GkRu9xi4T1SbluNS9URP2jTbazP9q/Pv+8bswyXPagojEbmkRqMXCf/yhFV+
1bm9A6KZj2DoIRewf0t0gxuHJEe7XFZu6zyOLkETi2Yd2vdXbv6L5fXSwVRWUUyWML9Eupl3g6sv
QYreVAtS2m15TcLcYlgbt9Wx3Mf7K1c8L9yfDbCLNTURRiHzz1csQYKIIB+EzWwfFX8ZEq0gOgF2
W0YeaJpF4poqKp0r8/2rDcd7FeXDQxcVYhPG83subGAYh2RTLNbarSs7qXt/beJ+VZJ5b7h8uEjY
RQBZSy5C+iUNpD2GCO0t7bYt/GveMGr14Sgc+vUISXF2asB6q/6O/KGMQCxbPknrJH1RCod+pIhE
124ge7GdPpjDsWNf3l4b81+99osl2QClFEmjKe3mN+F5fqCxRTWj/kVn5RU1tXpTZg45T9NauR/W
6s/q6cq7/+qyF0su/uayheLJsuZkd9Of2SlZ1MLzUi8t0KjxWYsp5AVOfW2wnQfVZ4PtYh2Ns5bK
FZ7q3cxX+7ev3HfVLTEOrOq3Wucwtyibgz5z1NCxHq7c5BfXfK8ufxgCcp82cQrCdDfdWjf017LG
C3/17WIk1JJika38ILPQToy7Sd9H0ZVi7FcXPT/xDxcdQFiRfqShqhp/4PW08GuniKqv3NL5/Xzy
GN9LZx/+eivgfq57HqMm2ef4rH1wV3rJXr0Xn0l3kk7fX+aL0fG+L/pwlXEc6kKH6bkrQABwIAec
XoXic9mKZISbwfIsY0YsHl+53Ff7rXfm7IfrwUWmMhVzvepkdHZ06A7+qdrHN2jZUQY91KtmN2+i
NfamP81KXpUb2aP14uDpZt/+/S1/tcOUL/Z8ShTPgMkZLMMfAmr2HAyV5/iInnteYkss/yib8q4+
hLf63f/xghcbPWvUUj2yuGBwsN4s/wH+BBfSFRsSmvZbfpLvI3w18UKHYVc60pXT+1eKOPliwQlz
I50j3Fi7m/6+uGvPz7h5TG8GB4bgH2sT3OdLMDTytgA2YOucTKub8rFYfX/TX02Oi2Wn9YGE+KmK
rpLsiaG/C6tT12hXJsdX5/r3f/8wjMD7VdjbGEb6Ut6068gtFqibzqVRitfh6+uruJpdXF/sEcsr
3zL1i2LI+17mwzXTXA+I3eGOeJa7MN6p6ETB8nC2D7by8Zz0bFNsXAw34pP/ZGxaE5jQKVprd8Ow
6vG+kVJOUxas4SLaj3+UU9rY5cb8WWrOQBYO7yG8za4M8S8e/vvB7sNPLWKAwHhCqI5uNTd5iK58
S74o1lxSMYSus6wOitlO15790kuNH2N7F7yIvmMmC2lafj9yvmoJvs/bD7+eJMEML/B55XuL7uSD
tFb+H2fnsdw4D23rJ2IVc5gyixIVbFkOE5btbpMEcw5Pf5Zc956y8YviqZ5qIJAgsAFsrP0tm5d0
siHQj1r5WeB1+Sz5MLLXwyfZhG3eNX+Gss6rfqL1C5vBPSFZSb8vHb2/06c/HmbWmGuxJ0YayEju
dXyBC2WktuTAjdP8C5zQIbJiu1qZNUvioe+N1I/mmAklgGOJ5hQ9tmDeYs12ZKNQyJbNI7w7jd7C
JsaUvd5EV/jhythe2kLRcIp0akRGmfBlO+960OB1nnXj2Ej2YObFW+2h33YOt+Vf+TPjx0fGFE/1
Z7ON3soTDmTIAMg2jIjZl9bL/PowWsEWxeP3R8PCIflbbfijQ8Sml9s8bjEY2pdUxRkZsh8ecjvC
wpsScMv7rXxf5NxYbb+T8T+a6bRaCgnLcaiOhkQuSnpjVlFdzMRWonwCqwgSveqz40aCcr0FY49A
yay2yI0Ur3X/2ALYwkNiqV53kZ3LxhisEBC3yQeoonrUg/oCxhHX7uPWbMlTiVsceEmfGIiZhEQ1
5uhDZG0gpgzYqsEVLu9M8L1sThpcotqa+Non1pCrm4Dl31NcJqY9igBcEl40RZch4oX0cJzeanKu
OS+Q2UsOJEQEDtfc9Sh35b2ECxySPifVIYHVjsDifI8CQQY4TQbW3Mb9LvweK7e6kNr3lXLEct3Q
4FjzKYJVVJrMB/gZ9WPr8Z2TfbIB3EutYiUULc1L9hqjfnywrEvBGIZh965mPsbaTBkUdcETYMKd
X9pYY36UR7fxUZ7PIGddbTomBWELQgpwRtZA+QunKpba/7EtUExFgEfoarBwEqwJNuAqgMLl9kqX
LgRc9jopfrwkeIRZ2qAQECmJ3pysxCXYAbZu/8FY4uaTPFxPpanDb5kz5D8rbS6sHez1bX+0KWZD
VOdhh12tM1nNftxyW/IYepHJebLdOqgVmbZrZO2lcEcXOqVROsChFNUXAz+dpSnYCOF4RiUtuDNA
W5BrAoLsQbN0OLUErUSwxgA8SuHPpM660ApuCRe0GAe3tn4TIQ6NZaTLUb5yvysoI4T/zVLQzOos
FyvxynvYJdhc+MKr4gqP/YFAB2cK2Ztc7BQI5Iwg2hWQ1ktW9whJLmcDUjo/BZCbQ5E26NnKgL9u
Tm/MLpbaQ1Z5S5IO/KudOr3XwB9qa/N2aYzxv793rMKxGM4W2JFPRsB5NdR7XH7ppU2jPUlxYWW1
db87F44aLLUjzAgSbO2IN2igkY4ilGIKjEUU+KClThr5zfh1v52lQMRSgWhuGZkEBQYVbjkOxXvl
DU/hSbHSd/VlvvRvycoX+d5H//eTgEXzu+egwG6qTELPiU6zr3fpJjJArzBnQ8MyLUNPgSNFr8N9
cVs+ARNoss9r6/XC5S1ASr+b7nGVCEAxmq6PAtxBITJGNjV8Ux5yd/T4TwEgJ1Snruvfb387kS6u
AY17JNL1VQeDOeCIaMHQ2I3sFCmryS6d2HxVjNAYrbV7naX2qCAEz7BpCCa0JyBZp+lncM52a9VK
CxdTIl0XI8JFVEpRC71roVKY9vCk0okLX2NsrO6PwGt4vjUwrnP4RwiFhTJME0MMwDR9E4Y/0gnm
8awZ9St5h4WoKX7T6378P1Ah7QATU2TR7cIb3foAXq1HTGIjy7Xtt60Fy8iD6qK4yUP1/7Al1cri
8M2YuvVmVLCQ+mYA+BEREV/lJbVhPgGB+wznQEnnJHcuXYYzrveqLpwdJSR6Uthv6eFrCNRMZ01b
wUJZJJxDJ3dKTfCNFTM+CMf7nb5wrBdp3iBI0VUJP0UEMoi9bdnAfulPnOjMA8q+ttoJxoF+7wDr
1a585YUtCGhFvz9zVZe1WgH2tisu8y55E8w2xo2y4s9O8AidtrbB3Zi8b534NVvbEFz/+kb/09Uv
EzbqCfy08I5WcErc69eOIbBBwcM/BjW60qVK+DGBqSnG7gYZu+HUbjJPeIYmxEx2qKx1S3cya0Py
YPuFwzXrKOe1PO7SvFSv0+nHsFZiZQDDEvspCVDg4lw4YQxOlV5uR+JF22jlRHd7IQWb8ncrbDIF
YK3gdAkWhzGVgpEO7v0RuJAhEGmhOJkZviUxTlFFapLXcDaSB4Ez6kMgvGaTU8OmqTC73gpmQwJv
pgZ8/EHjTtjiK0/9cObdYJun++6A8sROMMiJa51ZtMKv5i+8IDVixoENvb1HkOtwQdtg67ULiaVR
RcUrMQzCabpG28pCikgPHWLzGwg+HfXhfs8sflpq95LBxgtIrvyaDfoM4HgslHo2VHpemEB5oGoM
KozLek3vQvxVqSiVVkOagPuA74ACUKt/UQ44Az20m9xONvMpugSP7R5qwvK9WJmXC8uVSm1twLNP
JhlYXSQJKo+D54UlQW3ydzWBeDsXDDjc7zErMnAkmLCqoFYfQ+o5wv1s6bMmgpr+Z+ULLfQZXcBD
AKDKRQaRvefMElOdWA3oUKns5DhwlkixaTv+EfZO/OBhdbZFgNMS3C+69cq0XGr/2rU/Jj9gkiIL
Qwlc4kj68JU+9h7MVfq1O4nr5L4RN2k9PRey4K9UDLubD+MheO83Q2GkR/lpeAi9AZBAZwSup4DF
siF/3O/Q29tqcK5+v08ghyOrJmgR4FgNKRVsBb1i08ZGcVwTqd8+qQEt+rsJ0BnTiCnRZTjvfqRb
MP/vP/pSZ1HhQJ2kOoPlNbcLwKiDY6/eM/sITtKrtoVLDVDRoIRbg1aOKuANMfKn+Vk9hUh77LRT
bwQ7zgOdzsoOzDlYkzouhHyFigcNYIXxlGjsLpUKsxlPlVCZg2y18h5oej4wZ9yDcyiW3BfnSDrn
3el+Py4NaSoqcDwsTGHk/C0LesKE8avVg/OCSFSkZeiMKvHZGKALw/10IcfiIuBeT5iM+T05rJ1/
lzY4tGQ8BdiUQFsNHdBGtFAYvlVexk3i8SV8kJF3hdFCtK0OWD9V8MfLldG3EEtpaTgoHnPHsui1
doMLi+KJc1K3+1DW/n7ho9BK7inoycgO2N8oGnJTrGSgYEP86JSVp184fIq0XLth+maUk+l6EznV
IBUawFYCPwgBsj6DTG5Xqd1xgMivZPoXbthFWnQNVG9VgRKH92F87kPyQVMD+DDcRKcgw1U20oc7
aPpWWluIODIVGaY2V3q2wTp0Pf5Bi7WycVr6JlQ8UNmxqTlQwXazDJbhdIGPli5dJMnQtBVRtbCw
gtKi6iLraw1mF1hevBJCDwlFTrHXnvOjsoX4xJNOuVkeGoiwCh1G6yh3kO3YjKDMgrT7om4bC74a
mzXh18ItKAw2qcg9h+oAL1RkDiHAym1YLzsJMnrBudx2O9xlGJMFPw0v2svu4HYuY2L/Z4qQHEmv
90PTQgSma1FjODW23IATZA22MqotYlzRTRaDOXH//xcmMV1LWg6kiSumQApGF3bMHgAVnTkGD/f/
fIE0AF7u7+7rih60vhL/Pqdv8S5qt2PgKG99dQl4M0J6HBoXkC/X7qOWki20fnxiZKbWmBFHIhR6
zJZ6IqTUa24DJxxc3sXYXiaqyaKIxkgv0doV51IgoQXjTCuzSXO9bqyGj3cBvHPe7mUbDmOlyYMs
4Hb1M8z+spUPtqBPF2mpt8y3UlrmaI6om1nbSPwXnxtxDqY9cOAGW8yoUcLODA5eSQWIi+jxsws3
9DLSkfysUw80uzozk3oXQ00sJQLy7l4xRIYw6wFRDNh0VChihG+JFTE71GeRFrab7xlSzJDkV+XL
/aHxfYd/Y6NH68lbRgmEQsG3IrsZ2sdR04sHxQaGyKy3gz3q5RmXokjQycfxK3wd3+NDA/DOpTne
b//7MvhW+1QoG2HESkJgoXajzV66S7cPPWGPq0pTsood8ZA4/pQhKMsfWDP9x82txP+eDnKjabJy
TQddBW3StvAUOznBdRBXlK3BvLLb9tQ6wUoWd0FVIEpU7AL4UlPLHmsAZ196G0cSvz1XDnmIfelj
3AWbYgcHkA3khrj7cUKD7P8PFUYLB1WJOgdpzSDMYowNCSqNXK7HeNrM+UZJ9bmAN7eVASxUTf92
IKGV5VyQg0SeYtMYCcYYW/1jkL6OMFN6vj9SbkdggVZAqkoH6BAfTTu2yaz2ClHHO8wCSiqlt/st
LEQQgVY8xrUkXxHAKOQU4CZTV9mMdEokWb2i5nsYirDWMCqNz/dlcIijuvPSDBYw4wglSgTzaZN0
yVoV2+2Ng0BLHqMpA99LkcddFlbuRGJPLRp7iivj/qsudSZ1EmJkQSZgL047pvKTxOFhCqKBw/hP
ux5AVX7PLwAmxGIU+nEXpwCagFZdNH7PsysTaunZqYjBtnGWVuIIX7kreRIuMW9Nlll8M3wAQP11
v38W8i/wOv39CkJdRDM/s2hk4itsENUr66L3SCYeQiHaqtp8mMHL17E9Nnmxjla+y+2DF/LCv5ut
uhBc7oCHqYD21GWvqJC//z63txf/sUBQlVoq4d8Bb2DOS3ILi5LIIAG9LSJLXuO4LDw7LSmUY5hs
weQEz85AP6jCgThfWWuX/pnavoDhGip1hn+WIeBuk8eBXdnlLgwlWjLYwTcyC74tCpFdF+yJM+UA
UPSVx16Yw9+b2R8ZmrrBnQPuSsedpMDVZjoG/EMdO//0QWlZoCx2Y0iuT661RsbiQssCXj9/UEVj
WLv2WeocahZHWRDOfRoDQobtE7xzUC38yjSfs7SSZbid8AE09PdYj/NhDlshK3xZi7chOwc6pyjw
TevTHjpjQcVARezVUhyUC56Tzfsdd/voJPxH45eq7QTH4sLv4u6jSATcmndC5iRpaNRFAhpfzK7d
yS0Fke/rqB8DQO66Iq2HmfjqBGUQ+zRjha8M5jQ+wYl7ZSAsfSVqhS9j2EvkUgFjEaFAVWpexRoc
lNQPomTwi2uvtPL7HbcQQv6j5htjeDgHDfG7bDbmFnc1F2XcMlNvJc1LH5Urm7OFuU4r8aqMSUV4
9RK/Z0F5rvDht4FWBO79l1iYkt+Jmx9fJAphgRICguSLod2Di3H1TVj5EEt/ff1AP/5aDgNUf4op
UBsiZ2TKaILgVdUrK+rCXKFFdQP4rAzXo1dAj5CsHKf9yQw4eAUaIOEpa3F2qRVqxgOO3sfhfO37
1MiBQPwzNgYyvF2gj3CD/Hv/EyzNiu/d14+OmlQOBg0pWiEFFEYm6Y1GAw9dh1trx3hBZ6Rrt69L
70Mt4gCAJ2oloyUZ0lKwgbhrBk5trCmA+64erbzQ0oen1mx4aYZBUqSZP2nPffqaQqYaZZ/3O2vp
v6nZ3WYSzNLiLPOb/NhLwF7l8Gn6N6yqQCvCcjI0Aj9wmS/6ISwrVAt5sOTIVhYKWu4//sJkpgVf
Iuy7+h7wWb9rLy0YvfxaPdTSH1P9oklBBD/TMoUI5sDAKXtc++OFPDHM+H5P4yaaUrVKs9QvOwPZ
nVQ0YEkH2WD3Gbw0BUxTjX4tq3X7JQDG/t1UOcOWRc2q1CesbFTKpW1WRs3tNQHUwd9/3IETMkdg
qvvqzDhiNho1/FBiOHYpa3H09ioKwg3VQiqCEJejhY5BZXbrdsIxYL7amnMFgawMnqW3uM6Jn3Ei
hKSFk2J0D18ZnfiYBLJdAzJQwE7vX4YnT2NWE7mAWdsYpT7DZ1CXt7BcXkN6L3UQtbmJiMBosJpJ
/fmzP3Mf5VfwAm3bvz02FdZaoYWVu0BSv51kZJgy/hkFuf90iMeB/XentwGkjEqMTu++RGt2yUW2
o9P9x17qEmrOjiwc/SpwNf1ygPnABIaBzossUhFEtqQWpj9BupZNXZhZtOpDKTO5gxAy9ZPQD7N9
p/xbyORpsUdezQyk9visTGs0xRaZ6KOWb8v3dmX3c3uTBTez392PYgEJnsvofi01uDMP6OeoK7UO
dI1cG/c/w8IFCMzxfrfRl0Ucsd+fWMJlYvNeHpmHRkDFFwDkr6oLFuxqkvT2AszT+o6W+f+jicVo
YvbyTvoqfc1c2/sufebr7z8ihNhkuP+O89SfgAxL54+0uaz00XWa/jcryavU9IUROoq8miL1odYq
9gJkSZKZFUaHNPbXdBYDk6AQ6jlcOZ0vdRM1oZliGId4wnsA29Vc6jPzwB7g88k4xT82QM3qEdxD
MADRAHxZZnUDiAUKE2p2M7+v3Y8s5M54WnGRgH6gCgRNhO/jZ/6ZfIlf0Os/xJLRco762fprVVoL
lxk8LbzIOKLAnBotDV8JPIYEI95ioggPvGilID560d81IsfC+KJphoRhZVYN2MRncri3KZYmrEEs
lyYhra+IhoBH/eCc+MA3BHBeLcAmlXAQ1RvcGhgNm//RYhnc72yWrGFuGpOBbTmcqZtuDzg4sOBp
W0A4M69lqRcCD62+EOWmaIWSS3yAkIFXj17CJ9ipJagPWFtsF/b9PK2+aNhBFhsZq23+yaTGCFNT
VU+fQY09BS84xdyfuUufjAoJGnzQYfSDAKpEyAzLcOxBEcO//TUVE6KSBaBGxPPDJgsHPA7XNMHK
U9/e5vO03oLNhKnuumvYnzHMcqZgDThcj15Ghsq8//RLTVAhoGCVbCZzD7S73ABuwOiNJOsBinL+
7e+pxR1s9qmoMmybs8zpqu0UO/ANvP/XC/sGWlSRsULLycj5+sMp4J3Y4WtzfM8e7//50n6fVk+M
VSwx6pCmPqQ147k/ZomOlIl8aN+aA5zKPlaaufbDjQWFVlGkVRyK8HpP/RQLygw7JdhF6dGHwDmo
wdFEnVkDoS5MZFpOMcKcLYgDvM8IF7QBDskQEjsDaDSfsNr7x5ehdua1JgsiEdDGDAM26EEzI42w
U7EUWGEFMCHW1Xxl1C5MZ1o/AbOXRhmvp7GqVfSAcbtu7bp4YT7QUDqUro1zUOGOomdMBqY0CfNa
wL37fg8tPTb/e2MiDEw3a3E37toSwCFs4ALu4f4/354MIk1OKqsuUJoG16Xwm7uaLWtg2z+AoDit
PfqS1IJGJ8GDBD5BtYTrSlN8mjf8E+yoMyc4Cs9XqRnk4OA0wf3OADkRt8MeuV5ZOm85dIDdP/We
SNOUGEmuegLX6B0vElhj56FfNP1Kxn9JckzTkmASS3CXj9dTi0gn5SY/s7wNgaO4EWBRqdm9+hRU
R7m6DLk5g41YWtUD0rd59VxUFxUZ3Dx7UclmVLwORtnzAA/KXs9nr4d4GdJIadfDXFXcjM6g6SHj
8qikU7JtWcO4UdeqfuWYdnuWizSFqZDzGGJGiKbmQxs+CS18KfUGTpc4MJCVr7AQGUWRWu/kkhkE
Lo65HXuJzoKLQz7AjQ2WbR8in5WFb0kxR2OXikbulKZroZjrlFMniJ9c9MSjaFVyM80Ypy/44hnJ
EFmoTnpt4uyhk2DBwhwbpARkqTiU2ppG5luc8t8ILX7bpPw4THS5KsEfFTo3NtlKE4CCrN0X5wpe
mdNBDnjYq46G8iweeKQgYuLljFNPs13s5dIRUMYbwQxmbsw8vdo1tJiZAKmwLjlk4t+SpHAmNQjB
fwIbNNqaamUFq0dANzDPnaYT0Yk5AD9aU8NrpUYoWjL/lwWRlIsJjBR9OK9bcFSHHayXx35djWYX
mmB+WTyQpWq7Y8WVK/DbJxHxe9b86IS0mTWY9KJ+kjXqR9n723u51zvEuR+8bodFkcY2TeIEy5mg
hhpB+mTb1yBcmdS3M0Vwc/4dbuGnFVZZiE83w5ZZcovI1YpJD9cuTxd2riKtC5hlwks5ROa7gWyk
wMyeYIzqcRbkd3DdPd7vm4UDlEjf+HdjShgFyVLUKIFgryd6ueHcbEPswIb0XjumK1Pu9sInCtTi
LRdix9Vigs6CwaWcvipwf+27zf23WCrxo6/+tSJsWIwiDCBoOQ8cvNPg1QQxUebWG9Tmb1ELY2HE
125+Ab3Hay+1k5xX2QMLYZEGG/Fq3UZiEaGOQcemBFom8ZJv1V0MKvO1ykgzYme2IgtwHe1Veb3/
yktlVLRUoEhIhNiBUZ1uejtwGqffkXO8zSzVlBzVhrGC+jntlH8dJ9RGfppYSKRzTNHBGw+4JPWx
hxeRwoHpp8E+a8dpZaexNFmpHX1UFz3JVAx6Ea7ZAsABRDqv9NjCJoZWCoxt0wpqiKDPdZ2fCA3K
IiJUgQcHRYCnjjRaQqMYRfA0srJVzagHDQRTYsBXyxroTdtdKQqW2H+tPM11PbsR+L9JmT9iXgDn
QWkmEEe25mA1D52f+X9bdCZvqm7vR/+U2RNpqUESVWXR8PhsNZfsWB6XXmNh9dW8zUaY3YrZJm/G
lUm4kCERaeHBILLIz8hoS3XgA2/AQNgS9R3SSQAVSiuNLNR6i7QCgcedvKZcORP5hrca59pIaCU+
/yqa4G44YObVW0CRnfAxdciTcmQ2kaZPENZpK0+wFJZpLBHq4FG1fH1NFGCDzlgZMaqHwWQ11mKy
tjAyqB3QpJKerTlIxZParjIs3W6TmI3NIRHTel20siou5IJEWpJQz/CNVEb0JOM2evD9yUCW8wB1
BEl+MpPDGj1g6X2o0DEzM+4NeATntrFQhF3CHifexMf6tFZzvzSxqZghBUEWJgoakL1Gx+74NPpr
eKSFv6blB22fdBIp8NeC8iSIlz6whQRc5UO5dj2xsHb8R3ggKJ3CjGhg4pzuIQAhX4NWtwLH0ZDX
8jxLaldafzDOOWFwvkLnQ7EWwgrsHSbkKgoePCHXk2nP4YDRwDwi1EOk/K3qi9dMeILGGkw+7Pvx
bknx+72O/Yh3vCQI88DhGZA9hUlEmx2UdAf4hwLXp0Qf2ItqFsyliAeTjE7XvqiTK4OrnfkqJBOG
gLNP6TM7WIn8uf9AS+GKFjdMQRxm5YAHmh97k9kWe96KTw7nSJIOqpi10srC4P+efT9eG2bjTMwO
ODK107NUbOppyxYwWoWr1iy/Veqki50bRwXOd0juwx6B9wrVnZitMp7Z93zQ42Qtf7IA4xJpBQST
K0qIm2d2Jw38sQtrO36N88nQFNntYewtDD4R/Fg4TUSXsakgF3g1ZdyGbXGU8DMWHNJtkK9JDpcm
Fv9789yVRaQFFR6GmXKjawH942H2q4BuCkO6aOUCYmGH/n3G/NH5OK1mvRIhxJWKO8+oXZMeqgiK
55WlYGFP+71C/Pj7DhetAVfiHfIOTD6uQjoNwNI1odrS1vw/QomqZ1rtutAA/+uUu1nvt8K+N8D6
tVCzjvTH/SG6MEJptQSjoaYgU9FMb3fv8FfVr5AudrcmUFram9NwHFQV9CJ3PdzxsFc5ho+TkR4S
TzaVl+y9f+ZfkKeCP4wR+pyRagYAuYkZwmdAWUkoLIwB9vr7j48Uc2Wad/319VDjnYwbmBNrUWaW
ZEUjtRDAWepgk+LKfYji6+uBS13tsR0wVNSRrhybljIVNNummUNGxoUmNlUJgoM+XHJbfYQ1sKUO
emfOXmso5wlCfumUuvfHwwJWXKQRNt0czUVxPS/zg6kiMLicWzB6CgYr0UcUXPFuTUw5RNlAcmSu
wXJaaXkJmMFSQYHPWzYueLQ8foI6mdYmhytQlH5aoSMeUpsxyAVseLyp5ifnBKYl2HpZa9uUBZ6d
SINvtDjUpgT8dtSehW8FvuZsi0aAAPkYuoE5vSbO5Hc+SDEmEHb5A3Oaax1esD7ZynbhdgbwHWvi
rqUsGM3GCSNc+fC4gQDIJTdzu9/Op8YWjNJpvDXrg4XvLNCao5oTEzWSAOLI9tpL3qM3jX6HqXgJ
zMqAaegusCVLtIHalYAyWJkut2OmQKuP+HxuWDLOwk6N+S+mBYFDnWC4Weaf90fv7eku0CKkCXUv
USGj47RDBCRps1vjlixsYGDe/juQJANc/YiIA1u+49+RBMfMeG4/BRv5snLXHys/fsIQtWKnOBY7
vnZxK5x60iu/m1a6bmHHItBAHKWCV+Y33acG6fsdnpkwbweDq2H093gwxr+qHoVrCfmF/IJAq5Sm
Zq6iGkp1IOABF4RcsgRC6w97VBp99mbkuT7hF9s8D97gyat52dunf4Em5owKwwbTdUi2L9mlAswM
29FP2RTMYNNa7DaxV+Gy17PBf4/fgkaFmr4UuLkaUb7cPTCwCtAVZ8TKmvsVwtzK2XvpZahzT6dO
PTfHLQor1axzVX6YjSap6pVle+EcCru13+MRElN4K3EYj+E7nFIYqzdgShoaT9xaCfZCOBZoPROu
waao6yp2pzyGD6ilJOfhS7ygLh9m3XEMADGImtxx8nJ/MNNUn8zcF1duX5fGOi15SkTy/+AGMw4B
Xm3PyiFzNAuacz2xFWLVZrUyrRYiBi1+ariRpLPYgTqAZPjMNvok79WO05l8TYNwe4cl0NInhSh1
OPHXOtjAhnVtzZhTBLfCDHX5TG7UMPkip/vRb2lQ0NKnqVWkuVUQ/pThcYzNoH7vFNFQYAPdha/M
CzO+xGtOdbc3PoJ6HfY/NlZioEnQIINGk8emAN5quWmzP51mj4o9Nql5/4WWPg6VCxEzTpXYoBJ2
ARdx7zIpcek7Ejhi1AOUFmWm9SvbxKV4R8No+ogPQq7s5l1kQKGshwnR4+YlDcwOYJDMhJGrKcCW
raggi9uIs9n3r3kdmcLabFtajmk4jaKqTaqQft71gTcU225i9RzuBrnFQg4DVUlQAxTqVF48brJg
M30i7Hfh3yzdlRm7Mny+b51uREVaThW0SqbBnRrmg/W5q3mdK4k5zK+sYkXCjozWHMCHSJ33XblP
2repCrBpEA2ueMliO6gKo0+rp2HMDZEFv7TKjXJSHkjqCvDZ1MbQqrvKyoTKyAIXmQ5Y8aU4kjky
rCO5bMuXpZWR9wE3UTkPoyzW4uNzo/yZOvv+WFr6xLSEC9U9cTUm6GFmG3j8V35GjbGnGJOd7muX
OxXnPNEfydNKawuznpZxxdqQc3lfwg/ZCF0W1naDhXtfO7xayMDDKXpHrheGrfAo1Vcmy4J3hkDL
uwouULmAE2B6CQYyf24aZJLy/MCHMOtKnxoZwLXwKEqwl5nPOZGcSAajOU8gYMt3sjIfquoMOD/s
ujEFYC8py1YooGY30jMyGnCM7iazFAu953L4gkMiGllit59QQXG/y76xAzeGHy0HU5WknRVhmHck
aAFdx3XKLNqz5CZEQSbirIJj1zSYl0jRdPzk8NGfhNmXRf0HVq96mH7OyXtXcM4U/lXT55xDQmsz
oOKwFt2WPDPk0MHrFQ6g2mOQOAmy+jF47hIZthlmuQyn1gYYhCA1K+5ZxkUOK+UHsXDKktEZ9iRE
f8H6N8oI9koRo2f5y1infs84qWY1sIuf8HfwhdCE3Fc01VBqS4YGbChWrkgXsgECrWNjYqVKWklF
ITJyAZzJPHBubiJhe6k2EegTzMql5kJUV6ioTuRJ7ipJnHYqsFIibEX1EGbwYQG50HTW+tf7X3oB
YyAoVFyPMaDSQYLLaW8OPhPYmp181c4EJIHLO1h7Gx33gzOnGp1DdspLz1ltoUuKzhvFUOr8LkHy
0n5gUovXG7ePjK5BMhM0+X7fgpuvrgzIxYhB7RI7jhPh9I0JhYCc5B8w1t2Kh9lir4YcyYtitC1w
0CDGGRwx1w4aC/BGQaH2jVIgt2w4EhYp4RLUq+YkzrhcALhTPsTPpWqG5WHmzkP52TU2e6oCY1L1
UX0RuVFv2uKZB2gUHMfPLphNAbdWbGz3gz9NRpSaGZJ+kk8ieeXEvrRNo/lGhAcVmBGwReQarwpn
WyPoE3h0ATbOWU34qoFdDexR/cpWaymRhRFKC/Pmsi3HhEWTcKV6SO1wI7vNce14unTKo4V5ZMqb
JL/Cunpgxhycvvm9VKKHN/2HeEaaHJbG8FHbTlvprJ3yr/6hTo35yJnc6BTbtVuuhYS9QOv2JlnQ
irS5TvaT7JFX1cFlls9tODPx+m16yHxkPhg4IGV/RDzK/Tkp8d9Spxvxl1bxNaoIWUfLg0SQkTNK
3E/s9FIyyUfed6dCkCGGE9OI07kEqqIZpG6uexE4iK1Dr44bs25yv6hCE+VWWn6agqMa20V96otH
ctU25olR4doBgAFdCDUzHMdjUMItOpv+REHnteG0r6XMVQvczpPSaEIC+1EedqpJgw1QjcOmFhhZ
Jbp5XG/noEUWZrDCNLQG+NylkSUEAN6y7QPDaZN+FQsafWFrPGdWo2jCDVpX+U2e7dKu8gftsQLy
VGA30LRZba5GIC4cuMBqR9Vg+HcseWYbDHanFu9dvGGl3uDwupL6SghEk1cHcVYPuo+smBMjTV8n
rTRy5StsNFdF8WIy85WJ5SZp7XJ8ZjObaZFTL9SaGGkIOHjSxzo/HSMxzXSBK/dhFsFSbhqgc4qH
0p7bxGq70cNmSa03Kks8UZLfgjDdamz03JPU1JL8SYpGpxTF1wg1G2OTfUTjcGjHaMNpTlfC/a/N
WbdtUUo2uHxDdmVcw05ExCyceJLDR0SM805vCgmBS5CtHEU3AYxe+FdwGTLeI+GfoulMET4YrIqi
RaIi+ua60gNYK/bgsnUl256qQX5rVGGv1RpxaqWTM0vJZPLZZ3z10UGZC3OCCn7fuTaiB+EpExoN
M+ZmOCVkw4TwZ8+qRoEyNZn0vobkUu952ZrEXpcEBC/grq1cg9ErU79Ech2+SEX+TLK3Nm37nZRI
DjdKZtEnqpuK0xvXTKlbCFLzEkVwZtXE/GsuKmceGrisWaR9DKLD0D3V8iGKGoOBMXppTy1M1XoX
ztDY0St5dIwgyQw0SwidhDNI4E15BsPvLNArVetwQ7OpI6tVTkk1Abj4JxB1Pj4KgOpGWxJuMuK2
pTfWhwZb4SgJDKErzQCmJ6MO5yjIYtnWREEohm6EOCybGeOMcGtt453Y7dgJ1WYn2OumoouDKGyQ
VOYBQtGogaRFdqTaQAJbsVQVpQdBcmFnH47p2QCVZM2aNWThzLRN2coPgM7PcI8CQ6CjOkcPGnT1
E7BsRbkfkscS41Z5mVhDkis9yB8ltdsV9d//Iek8diPHliD6RQRoLt2WtnxJKvkNIbUkeu/59e/U
vNUAPXJFXpMZERlRtr8Le050RMSrX83CItGmp35IQisXb9B1+CSatCTS4qUiQ+4nJ4TdjS5dupuw
x5XmuRIPW/Rcz2q9Nyv5aiKTKzrl3Kmd3ybxtl+H+G1UrCA2wBO3p1y5lNg7LvPnltdHPsY6w01K
xFf0r1HLuKM9HFc5xoXIPsxaZO+HSr1pq3jKLEt7tqK535WZ4kp3KfBSHPUMUILN25QVwxgVcS4s
DQGB1ZF4kjkN0nZRvGlt4i1r9kxU37zyzhMD0NYM6vYybVvrWqa8NzW/nEp/yRt37IJy2d6mFpvm
XD1OtkQt6izxZfwoVoOHWl6nGeG8RKpKMgGVp5gsjcEkxRBZgy+xVPQiDWjPsE61nG5+XpQs6MzN
q3XNrc2elyS3e6X1KtWX746HZB/Up0qqYlL8zpLpTaAqMsGpvrVY3v3niNQtl1Olk/ms2mGW6nbQ
yn290xJ8nWyj+Wgb8dCoa4SBy22er2P7O2RM98jQj2HePlu8dSMFLRo83LfYHaVRu+You712NKRd
alWRV42XjSBDK21PUlLsS8D+WM5Lt0vt50jHAWfiNtQk46YO/eTaUn7gAc8hA6UgT3bsj4PTnUxO
tqsMdG0+TANJfvj3JcWjPDlS8Yk/lWXfypxckG/DjnRHQq7xWdihvO7IkUc7nhnuwCTaN9/Zbvts
cBvi5S1HmV0FKSOEgOZM5FIb6WVWzqI+yZsTl0+18pCS/FL5Aw1M3AaWchyiR2n7S0qMKqt/SomJ
PQnwJpGN+Ri/TF2yk7Jiz3DIy5C1xDLmtRr25SGB6Gj7MrSmxAw0vCh1e3bnxQh77qtRU4l8zt1+
7BY3J4cSpbXOlaZzCt4DzY6x9sxJnq6tY64Ed3zqUAmxfrTpr0Q1Y8RuNq6u7xJ5G9yqbvgN8TCc
28pMv5VblwaL7kcFjpeGq97pWfSWZUirF+L5gqp7MV3GEhwWjx/3wpVqFCgpbnzxw6yr3mYOjmQJ
In/OfempVswhuu3Lv2Ij4QDzs6eGZPLcWcBqjNwd6pylWs0foh+vy9Aw1OmUQB+rXxWnPIeSJbSn
DbLJH5VDo/lS4rcanDHZDgO/17LdZE4HjMZ4al9pfukJZcxpi2acSM/Vttdyeknxq8kpA83eWl8y
+aXcJOaO/G44mIav9FAs3QsBKqHen2LhxQnumO34qNeXZvJ7gmsEQMDqZmVDPNxte5wQ+GQDhiZO
FXW+FVe+WnqW6Y8pGdviZV05j6olMDBg7tXRHdbFk1JvlD+t7IfZmWGgjQnS39HikMBPtuacQvCC
aHYNR2Vf25qrqoGi+Hb33DGLVB+0+1HhGNO5ro6wUYx1GqvfETkLQi0c5qeahnPuQ1pu5fZc07SI
0ZuivYqz4xhWw842wgiM732Lj/CPgs2xJV8Nim9LtU+20Z6p8hIE3SD5pjL4Y1tyDmXrU7Pq+5g3
2sTyVdCFFk06nLKud6uug46CnnNFu/n2thwyLPj9WGaMIFnzq2GBGymJnxnGl/WZdH5a4aWgZa5m
qLu4L44Eshym+8MH0bXmPBg3/avdRletg4mDvuFdgNwMy3LAvd5V2tGr1ksBSz+15kM3uPZwKJLB
U5c2XMepctuuPengAEaN5lJrr+1wUqVbpBXHXv3KRr9aIzyqh+lBS6UHjNfclpg8staeRxNMSToY
UnKOWoLWlhmnhMXNrOw8L63G8VQZTqXV3XFUzdq1N+xMNmWnxu+jCWQ0CpOiSu4p9ijKEtUM1nIp
v7eJCz8zNS8rA8TLRILadShiI1jFSBZJ742b5oyg/4CW8tls2L/5nkvAFFgp19tBrFagVrSVqhEm
7Xxd5nf4YqcVvSuToNWVs6dGmOTXwk30k13o6LKr9WhvrZNbGOtzsaXGrZn7AHtRR0xxIIEF2FLZ
e6WcvFeRGUrRlwxkANrmbPbBNh/lDH1arHpZfF/M2OFFlXCsx64L9TI6NLb1t2qx5k2Z9FBW+6iR
v5Ss0sgm4iqd2lBtZp4YyPzLAO20hdYNIbmuWxgIHBF8t1QhW/e5rktod4SdTK+l/anKr8P2KlbK
Or8pHrc+yJQhWImvJ+U42ickt1EKuKqRPc2q9jvhcujKCcb8ejyiSiuZFG3O9WSrjlZJe6NhxUrd
zpwCtQ7lMvsnzNZP7IEgyTutWG+7qu2moKsMfy6MzMFDenGqOT62VTmfZqOX2JBDsk/W5TARO+tg
afs01crZGNZkp8nTR80dvsOB1A7r7kvZMuxI7F9M0BytztzJeM0Mynck++Ds6YPdNSvGG+V3ntGY
TOX8VM3kHkyt1zMJVa3jgWp230bSsVKyXdJE4aJPr4RYHYWQwnWmxJmq9E+zCRaN+/2sy5Sv1qe8
mhRpLDtjZPJlLlFJ1NWFy/mooS7uu9OWfab2h6xzVFzM3E6cnA1fTS1nqd3mfgPI1Ou9L7UcJdNC
2AR097HfFnE/2AG27DE5LYO16yLt2pjdSYd0i5vyuC02Ro40A10UFDHOZgp2UVUj78RQQ5Rv62mJ
yyDdUldf32RhfDYLbZpSHUuFDQXimum/Wf+RUCENZbNLgGFrv8XTZRv7q5oOLjZUifrdw/VaWnWT
lKeGCIFufinK5FSK4mEZYiYNLH5SGyWXkd+g9iuZx8VK0aa99V39sWr2ru7z1yqZX1XwmUV9aMfT
UiW/pL87fVnsstp2JlxQzBX+ppSwlHSi5jmuGDhgBd6GyEnYC7mfNxdO2LrGXe2YQ0IrwWqHZXGz
aQeoNe57VzSHwVZ3StWZLrd/O7NKLG5ec2z3bcqx2+reKqEMVb5m+dlYvTFjckgov2oxvuvzD4vQ
ox/j/HAjbNy6JPOifPGi9p9hzk6v/daTv5ntaaWQ6+f0pGiyIw2/hoV/me3X1YtmPZapV5rk8gJ1
15ixL2CpWvWh6dmDHSm9I0n5fmWcpDVWzjgo1Ln2VON9S4rDatUvbYp6oC93qoyTFrGuDNEUumfa
B5M6UfuXxR5n65B/CibQGjdlDCPjyY27JvVF+hzhMVu9J5pnYWMvSydL3pXfEIyd7mKqslUfs/au
W3uqhG0J8x4kQzmks3D0PjmYdqC33NS0KUd9GR+22TrH2MYzbyT3lSdB9w4DJS2xgZPhTmS6DDnJ
gdREw8+y/Rr2uiu192gNMyLLO0yT0zL21ewi2i+D8SVryv6tNa3dFMjGOQe5JQout3BQC1rzYNQX
Ts+OG2bKThqOpfKjSrzawv5pBs+SJcdY6N0sz7Y+4zh1usiX1L0OBxl9rS8JwoT2nsJZqoG5vS4Y
W/aFOwA6bV6v7Bs2VHuJtECPzpbtr5JLp9NQ8Q2SN5oXbL84i47FQObjZl8sqmCRt75CKgqA8Njl
npKPgX0/sqmy+zLex3Rcmp37Md2CmrOtcemKntYK0HfwmjU+E/cU9gMdxTIcpCEJbIXkuPQOJKTO
qLd+PPxGJSd1sQbtVHPG1U7ahVMcdnpBHtpLJ7yRQ1XxzSLiQ3THrIi9OtOojVPPkJcrphV7PYZv
F9qPHBPJUnY7rvYHaRaBVAQROWPLe8T8BnP2+1X2NeNQl38mR89S0Xb4CnBplO1VlJWOhXkxTM5+
bD9NsZ8Q19frV988YNGCww/80oCrCidA4VB955NfrE71S96509bGa9nv1eQySO+GmYbSLLmlhVU2
kUo8fWvwDHNn2WeloDKKjjZX7VQzpJY1NThZrac/94A0umXTHB+Tep4/9FZePkTU9kCV1igOklQH
2ryEWTX44BOtmyR5YMTbKRrofFWMj7P6z2KvxVVHLPEsDkW3HOaYwVybAHVje9gUlYmpPBjWaV8p
3c9mGOmZEvjZluNqh9TEJbfkedCap7ac/+KYxg0Ok2HkxAyHpHpqLOanIst+klfbcBYjoXtZI7fL
pMdaXd2+j30+lyev47dVTEkYR8qfZCl+PUY/6/yUt5etd5tPrf0HRzgy+kHPM3pa4Rb/DGJ2sqnz
1/FewJnDsX6T1IRzMGgIarLCO9li0ZGJc5My4OebktOWOHk5a+UrSzDUX3XKX+8I5Vn0TtG4ibiP
J+zZsaL20+JgKYHeY2XSBXcztshZy3dS2igEKyS/3iAfFRC7pnU2fb/1jm0/4CqRVn/Gt3IVr9qH
tAbDmTBCZfRwvGv6oEhvI5Zreu/CHOsPA5e1HnuAFfi59jqpYGFeXzr+teDjLaBtGAicx2xfEUA3
uVUWtuS+2VctC3ETsBEVV6bfCrelC44PEoVO/WIQrRI9Ta3qj6Uz5f9SI4hQnSt7cdZQIjKtnJnf
ZpY7RQTl+doytdbvMu1Yls0+M0Kt8zB8nYfvZPTUdB9lv1LyFW3P8fBvyrd9owQdmSyNR+tXARPG
HVGZzlLTz/h2c63NjeMUOVsMBpYfKOS2pg4y68ueskuhk6xp8GVsD52478YRnajcJWNp5Pv8pjUx
HehTm/ncJWvmqRVBMFlyRk0ctn1yEtbJuOrNCS9lizgJZDONZ/+TppYu24/N1xJkorr2017ZAiXN
oeoJz2kxVBuPXXagTJAwr5ZJ+2ao0n4p7X2jvycKA4jF/GSIfyYxlRkAE0ZvM4dZ9S66mJlRwxft
qay8RP7pVUIvq28b/Vz510wPOuy/hsNy7RN3p+gAHGe1/ABnGpJr1Oxb/Vbl504/1XhIIwHHf7ZA
3CRLPpfe2u0VdU9BsNU/VeQXLYBn6ZmAdoNPKKCjglVly3AfQyQXOZkML/njSoq2o7GIl6oXHLPB
KAG0dMwMnylHGqbM/lHjeW2zUwgmeitrx/rmUulf61+9DeL2uTD2Amfqc0t1Pg1MdhDsOWj2dI3K
+nEAINAaHmbBcfxkR2Fre4n1wmcx68fqJpLXeLlinSVtL51GZZOkbpZWl2agj6epNpISKdMYGjIf
bjtHb5W0YRyseqW+FyQm5Q3IzbGwi9CsMnY8QVm2pyQP0kGQpFqRn3sq2/rV4JYsKMLUhGa2eNXr
hxjXh/IxGljyZ4N2phK8ASSBsiAENfPG1Y2thzW/2dtG2XeGWZ+6K3I1xzRPa/1QaS9tdNEpaGtY
sCLQIm9Sd2VxTJmzHjXAwzwAt8qqff9Ucw4SUdqrLFn6mltTBabxOW6HUgLjDdvPPt/NDP6aX1qk
ujKXJmODyyefy0zCWVZhcP9VYge46RT1QU8DLNiKEYgiGH/ZZZLtD2IHAzpTgWwPqfnSVL9j8WW0
/SN4OyoErT81gyty3t07f2uVfSxa57QdlKH5hFjU5vX1trxLwCKa+nEpP9b0suGTH7/3VeyU2mMW
hRX9eOyY9otYPGA3+5J14GBaqFV71FmuyUk10YgBAmHNKcw3pT0ayI7y5DhRynKOGG7Xs95PGff+
aNDOK5wpm+QBDVFSdNWeCohmOWU/4uDKWogWJqod8olBvWwG2ewg4q6Lv0T9by7e+84VzBQRxWBf
q7pyCao0wEqUY1+DoxhXRAxTFah5aGYP9E6VyrVpFI6pvVqUFZFbb66MIrZ/bElUK7k8/nL9Qasf
ysI14jDWfnS78HTjOY/dItsnXTiKHSQH1/BkujOh5s0L6ZkZPoSqdF6rW181TnMZs4ekf9MrANxj
L83+xMxAVnwu9l6T/6joWil2DaoUlTomOeYbI2y5Jy1ocNy2JRveqVjzVC8y9YiTdNZ+jsRtqGP4
Ez4fcQUJyKXT/8z1jp3SJF7WhVa26zqKl+e+xbEj/o2MoxEdNkSwiWcW4fTTZpRq5Jgwpq/7yesS
ecPiqf2VuWFqwZ4GT322QdxPWrqQtss8JtAVeznlCgwNUBIp27dx4RXda250uwFr7fGYjRSN5l7q
vzbLdI30UJL61deubO4qJM7kzatcp6F5yRdfqK/br5a+qbWrSzS/bxFj8pzLRuXKJW8/EKCWlWdy
YpVnpCSS/tMDtz6vwgLbdkqikzvO0WKCmwkkBia7cIERWH4W4Q9HMnlXBQkQ8OIzN5AZkeOk7lTj
X768dw81F0uyS0kvoEyLfo3ibUYJDJRVcNQKVxsiD43OZFCeAzuCfzhzv19RS+rmR6yde0FuRB7M
CQ9peVHnIyuhaMEIXY1xvNaz+4s8IO0E7MXj+S0FfDAfpsUjA0Wjj1ReJfhuAZIstYY3LUBiiDFM
x2x/6+iCC0Zq78WHAZ6TUDbvVutat8E8OoaF78DrLNUeukdnW3/ueOAHsl9TPsnL44KkiNa/qcO1
95sskGe3lryo9/thT3irnH5a0z7PKm+ZYcLk8VGbImczrTCOSVvuH6uFHUb7qZPvjUrvmjVP8eR3
za6dD91LK/yUnOU/es8IKaR4i1ErWn50GxGUf5h/Y+4lilvL5DTvVNthysead9NhgD8YfZU7+lfL
DspvKcivJlIrjoQ/xp/W8L4oj+JZw4ZAnR77d20Na/4izd/WDajyqYpxBszCgvgguvgo/dw0LG6Q
bGGeoFfmnisZXIZugecQ5nfIjqP3GutfSspJ6Q/lEbDeVn+T2Cv677TAqxxHNND4F0U69p2XL7tI
Dmn4jD+Rm273kYmfZvwC5FWokrJPlZL6llcWi6y5axq0OixB3otLtLT7zjjDYzsFTsfcutIIChs0
GvjgctO1rxEHAOtR/qvrJ1qJwtiJuHba5ajXXNMLfevezP+1yo+mP93xf+JQONnU8uE/YOm+5IST
ndJkR4CC7er1Dn4AFZcMMJRs30a2l+sqlF8KXvnMN28MSOc38GYHrtWMbvIN3qSfbJqxsF1e9OKW
saaShkhdAhvnJ7EfmkujhSZ+sEsAWoIgjEhsomhL1I30MuwuUj5CzL5aJWC9mcvnyLUQnwbdNyN3
jMOoqby2JHvitiVYHhzt9gZUPP/Di9yt34W48drl3ivI6zXCqQuAqmdGHr4345hFhHsbYAmj21LU
SC1vbX3VoWfS11763TpXZeGYK7zH8R7HLe46NteOS1drfFupvbH8we3BjP3sYeveNAG+onATEkD9
TmKSlO+oopvVn9BLSVz/YSeQAKSXofvGKsvWj4UeZvmuUFyb2tWOni0ydobQsjijg4LWl1PIymki
d/kYsjWNMgDhlrZdA5xUBLL9mnytA516CTelulOy082LgsxPPQ/tzlb/zfzjtp/MfZM7lfQWNS/N
V6VGhyh7gTm5Nz32iEi/I+ymf+/PAki/WzRXKx4746hMXOYKY8svdvS2JIhCapeXQK2mUGhvupdB
iXES91TOBgz55MjTPQYk9fIabTf/tTcqquZZLOVxMWjaRDCztnLGUB3p2WDYofwVmvJRK8zeFmB5
C0QG01WdqnFzHNfKG4zmbP7/eie3vMZ9ep1nwgp6t66/BCngTK4Yj2arvksAEI6kj3cOuy7dvoO1
5xqyQJ71Mgclio9q3D93Wnvo12SvVrVrjM2ua6I/OWs+7cn6ltQ0bKGWndxIXdHvjDwPyln4puWr
xsTF4lRxIOhmHxAyISB1LMWrkx81+VZRI6jHyAppwVugDG2vNMc7DJd4svEHZV/+2JK2SzWiZ5nZ
q6/tbWxjf1z/xknzUKD0XFxgzjvBT5Y1XyEXIlxwnHUJMQom3e+UYLOCCqpFH9O/xTioUCeLNX5U
wqcZb7F3s+Zz3pJEOkxHPM+aCvvsSGW8BpBaTS/1k91/xLocZDPhRm0exGb+CAQQ5GPrFJn6NE33
xh6gdpE4Arp7nSwTcs0VtHSLH7ccr812BlOLtulDsW6plj3W0T7jq3VdehLSjYS9LueaIO75IUnO
3JvzGmw2NRa2ifH8O6O0jkEAcNF1saAwPUUcZ6SLGpkxMbkyLkftveiFGR7u6MMK8D08zPGumg4r
SCxkFVSCFj/aFfwFPM9eV46bAeSu+k3OKbgd6hWYaL9tsHFnbuF0dC0jEMutInUWEyPDrxnQjHxK
xknu9/V6qX9MNFe5OT0ALoNSTNODNB6kp204EerODOVkfuhWzNP1CjUszZ3dxGgbfg2sUuqrelu0
PYZbw7qPiX7N+2PBqTeNAQ236J6F/YTahVBV5ASSelNZ+tTJvKNZeEt8zKgyZAoE/FosAoUgjGLi
VCpnnvhCwOv+uzA/xnmHp/yKU1HhaMvPhCawhMC7TpzlYqRaK/0cmjhaSN3Vkl0/Xcvs1TbO63zJ
YVkBevWDGNDbAe62Xgfr3AbFmIL2v2ONA3tyo8ijRFFIKXuZ1mur3IY/+6dIMbNOfSP61xBU0afp
bTHGD4WbYeWbx+Stbr4KlGD2fJyyADJzTgNIUW3wJMa7hsm1Tu2kUEp85FSPlJFFAH6nLY69s0s3
ia5FHhbVzZ5O3eRLxVWGWx7z40i/qllv63sL6vkr02uDe4bNTx396pab2zT9aJVz2eW5y/plWzyd
57245Eca7iooXN3qNZ19BLmln6QfTXuWvy2+Zsz9pfyJ6teRXEORP9ACQkLCHglx3urMGwT3JxOD
vXKI6/4oOjhAHImgGEtcJic6CZBjoL6AvTxQO52N4jXfoNORs4yIA4o+EDze4g3rm0Wsx5Y6TjU8
ezhtyrVo3WUm+jTEaCMQx8jM3Jk/dm0/Fhme3xXa73qXU6CosX26Dw3ZSkuxce9vcpXCAhVJ4dYg
fpQMKH1sBn2zj/5ZoTVp3EHbLZuvPdkPU/favmW2y3oABAWsUGLILemvqD5xRG3KwP6oKDSV9w6Y
Jc52coWVaeXEKGRLTzOdJpE99SGtoMO9e+32sa5BFO2YBJKt73a+xVfQc0asYYquNtdBrfDQ51AM
h2ako7F7dsaxHb8ZyT2ZJN+KLZCgMbfvaEItUT3PxC/gBDOccKDlL0/28RCkHBryfqFVqjfirs6x
hir2fs/AKqiNH43nLb7k60ebvseJb8ufMhRdKt6M3A710yL7iwH3eCxA4G3oH+Lr5dR4sRX5eyyl
Y9xy00TEnb1aYPtS825kHLNeMn4pRAFPXwRHJ7lHr1GhMrROq47FlcHLQagvfpcI/0IplOGvk2gv
zzyg7DZObWCXediacDgQd9u1QUsXQ4AixJ5OTcQ5EXsGW7up/2XJJQWZjolmQEQSdzurK921AG1h
Prv71qVnrZwRB81o8hn3ZIfEJsU70scqCbKtooYA1za4pVrDN/PZX3X0OEUM8KDl16GYnUYxzyOM
Pimnkqupj2N8Gzqk1U5sI5ByqLcns6O9z58SHEedqcAUUyK2i2e7y40EFI4uvMRpj14R5hnEZHiz
mi9LCVmXNONAitJ87uqvwmZNpAAuVKdWUl8US3Ur61Hqvfujnh7FcC35hXHxxU8zM2SM1mMhfqKG
zNi3DJfkSKEBV58lM/cTPVjw3K65nifq5AhVOEdFuVP+VEB7OwlARtp1Qw4ZqcKrjDep4aEcG47C
7au2v/s4vn/LkfWfoYoxYtqEszCpu1NXFU/zkqD8Kj+4si0FONE0nAmJdmnmn70BhFoseNq8gYMw
poOADGLgXe5PVfLXw8OvdLvT3yZ67z+hypW0kBFqPaZHazkTZct6rymJ0u59KvKDZqHJSrKDyh8e
W+Zx6fVjuSi3EU+C+VCJ5yh/EGgZ4+hV7ufe22zlOg5T5HfqvdqsP5IiC8ujtHzYCvg1Qjd35KOM
r6n9pKpTsBSHfoOnih6rGERJexziQ63CHD4p0k63/M2OPGP67Wo/gV0xzL0oXapdvdqn0kuqTlTa
/4z6WwAxpcNeF9AtTtZZ3liBvOfkIpZPwzxcslJ9KgRYtYD5Lw86YWLlP9EhlxhWGda5hOncvuae
izSxb4S5sueW7ttY0hfJhmtvNj2olAn+CeUj0UP7dmSHk93BuWb+GweQEm5gZZas3ZhbX1GyHpbV
fI7Hw6K+mMiKa0YI0vZNl+LHHlC7o8FITWk6p7D7wGmW7FYpxG5O0RLompwEjao/mUac3jSBQKiN
qemrrd4LO77VZu3zIu2q/qfGua/q2l5qUTOW29sm3yEgjpxYttH9X4oEJhchlIjuykD6RmF3b6Vd
B5JkTQcxT8wC4KvmiErdjXYSuW1m5u4ot1OYDOI77sw4gAlFtbAmZytCQCK0Kawbheq+ukZSMBQ7
odjMt3nMHcza/Cpxv0f6wzo903522dG2mJ1oU69CkVR964bwTOLAN0fvaKdyIqUtJmHcLv5LpSft
0Ek0oYzK2Nr82IoREk5B2JArzJgtAybPDM48FZZ0bBVpdi1J83V8OVQ2qu1Zw23UU0+pdqv2pVvw
X2pYDKwG9asjA4xsWbdtKrgSOEvrTtCRxVlrromR0da0ly5p3gxDucXcm/Gg+ojZxSFT9OtEBhMw
wUoVawFhLToTMdYuNeAKtA+RkNSWJNO+68vTNI8CViuC7SJmM7HCtpV5mQzMuaZVRm4k9YJ4GaH4
SczzNm1oklHNVg+Ch/iI7qFUbdfiFJGW5qL1n3ZmHUqMRtpprN1I0b3FRoeqa82PLp3Mutyn8chs
3JiC75ehHF31Kcg6LOoYy9IKD9L5qln4YeMUUF0yjcLZpYo0FbIAXI3bYonPzCmlVJ1r+bIaB6kL
VPtQ62G83CbrKMa7EMphtw3N8MiyjoOB2HroLLGB1WcSeKSGBkxBmqX42aKB+yvmizBNrvkKk6Z0
++yX7gC+Qjdak4LUPTdkx8d0N1fobck8iuTJ0P0eq4nes1NwJojelJtlpLMoth0dgM2AFCOtFtEX
TDRoPvKHoCbGcVxNT4v5uM0+bq39uCbBiAJhVGks29eEYJdx3LWFtm/FIODeKJkyNIeInjl/X9un
Gjh1tP6ZnNsUv8P0VQw2hjXaR9P9AJxhsn8Z4vSi1LtCncn6+hUWYHdJh9Kph1Un6c3gOTTS3kq+
NdH6keQxfoZb1KFQ+sa1K/lLtsPeWryuQf5id9FXV7WCRiRCRIIab1GEJ9XGV2oqG5XP6LX9+DYo
8k7Nktsa5W7UWv5SCVePUpQQtYQOd+rXsO9M7D4JwbN/pq6R/VFeLexR49RX9OhXqdGjsqm1sZ/8
rBmQDWcyqeOlrtX8D+iDpOEm30oZSWcvsTBj+4gEW/NgANkd/VgGeZbtxtY+JssCk6d5AyqmGUK+
XmKwsUZf3KSvA6C2uhZIzibgG2uqsmO2tOBSyUPLUFsLPDLm1VmCjNMmZbehRFzG+mNW7CC18ivy
3EueZo/RfUCRQIpwpLzfmFspUd0YhiH78liNgdHcFWKXRT/KIrOeNqSd9WzYQXUX7aJzd+eEsOgo
2RsTrunlzkbqr1NQCbqTjNmk+n+cnddy5EiWpl9lrO/RAw3H2nRfBBCaoRjUNzBKaK3x9Puhpnen
m1vMXGuzsrLKYgYjEIC7n/Org0pBuzYs+RJ6yUsrSrZGXprdaze96OVGpe/UkJNVKG0CyhM8epLr
m7e1ehwsm1qncI3W9VRjoTZ8xK+6IPrPM29iFAgVhXJmUaWbr7FU0sFIpjukj1kR3ytiNE8jNDdY
QkJrPqu3lVhzk+5kFWczeJAqUOqdnOXzgstCcidT860wedC0JzQtqzbGjiajIA608qtAyh8z0+Qp
9P21FkJWlKBwsazbztiIbawg22++ajJh6oEax74i4ai6U5d9xN5b0AF3soTF+InIoKfCTiP8+A0o
xSgry8pcTe2qxh0hnzt9bXkXTzlqXhOcY5ybGirEqzFMH2HR9buofhDJuknMTyMNj3XYrQ3kYnaE
xqlxcu1k9szu6RKIFbcpnLi5C03VMcmHtXonQY0ba82mmZV3TH1FGzLYaH7FMmwSIIZzXh7GAMET
6lWhprD8qWsG1cYMUGIvibezRuaZ83QtesKl5qI2g5+QYfakjZ1ImCefOHyRnSDhqlCByHTdxUtI
sl+qsL3qyyrrj1O/Db29Kk61ETk+W0zcPXTVLaQT1HKfQqSu7AzkDdGpjS3XkRRj1ckcazA0QRe/
dFJwiqnG9Wo/SC9tb6/YtC+hXq6k/l7XdKJXe7wJmpvFknFhFpCUJsgZupqdNrn4pjA2TTWRAUL5
v8y9Ft5UufD7OzVwEDFRILNo87i5CenE0nQ6+ArzasEpNECgpougVceTSMxZxaSsU3mT5K/TSOLH
oDvVpDqK8tx4+c4mV3o+KNT41bLQTvHCeoYD4SGVr7RFAKvWCwtMvsGrkWtJ6AKGT6OJ5RSkI5l2
trbo1clNiwCChHG2qfB7dAW0vZH0mQoTBSnqRoT2YbQO/FVBPkwOgB2Hm64YBf3dthTdeZBH3C1d
HRaEqkJoZwnEtd7QfpYEopj1COagrbruKygtcYsyoFx0Qdae2wBEn21/gNfyA2V0ZRmfhw1QFd3I
bVQ6XaE/WMhQMHjkpnEuMm0d4nPZVbiSMa5I2Uak2rWTKLzbUbBgJ0SUg+oF7pzo9FQU5P6O02M8
dRLijY3SyBkHIOhIFTZr1T8MbbcsLF0sSjU6ZdIyQSDS5gTMaRrtoiXBLMgC12NSbdROQtI6gAFS
iF1ayb/6XeKOgyZummF8HSRwQ82QK1eoqIdzy74tlSxZ2sMtiGtcPVZzp1yr/lduT2hhlLNGIaoX
fezktnVWa1jl5KR6d6jUk2UcvZTaKh4e24pDsyivnrhojHFFT9jKzNMWD0P87tF8VeVj0D8rbG6B
uGvMx8EA1VXuZUDDaFYEPUY6ZLHG+7g8Nke7xzvgBWV5Y42QTJ6RKBsrDNRXD7dqCnHqT3Byuee5
NsWV3K20ublrIc69qbRBUq1tX8X6azOVy14tMTR7d0PYbTTPctN4UO5k8eG1ksOxYJRh+IBEiunk
JoKMSissFMG99FbJPg6U6LWu009/CkDJHoup3paR9yABL8jtXTgAyQYmgpvaSOJNYA0qywdVby4z
98NHM9auhGEpGAH8G93cJPL7GGjYwjV0xdp7GooD4EU7CRk6mdoEWw7SN/ZxI2fDtNZZ9qVlJgRj
QyTRoLR7eQgUwoLf8/7RbPEJgcnrus15F6/rMd2YoHh++5ozK7gN7nBiIXdHhdjxdbM99PdtjzRU
lzO6lcg1QFRUJvL1lh5uGspoEHSwqX6+mqhaZeUFWjahk7fFc23Jt35mv6RFSgENfmmOzAIYqznc
AdHjOk2rh8akvANwi8zuQCBxJK3QjfvNsLYwRKFg1iFEhFtVdDtVNMvUGRS/CCToDQjtVEP1YpjI
v4vI8J4AftnAyk9TLd467iw6DiVAOkrYXnwmyBiYRLqV2qNIB8+p6S/csXwk1xE1i+Y7aQ/KSVpy
i61LadknaebS3LgwygA32rRsumbbyohAJrFvcU1hKx4URC2VcJImXIfeuLBV4BnpcfS5Y6VyKKwb
IMhD1QF8C/Os+PkG+XTq99XTMHrbrM3xD6FWI+HZavjvDPaDZnmc1rqFiq9iYRlEGxZfvQeQlw/2
UxtXUM8BXbeEwzk1dXAZvVhhThjIOD0iay+3dWKLzWSXwK+BfsPgtXBFLSS7fm6XB61FaSaUCrGx
vPNUiuGodqPIoKvzeQpruaMuxYlSG2jTAxu2UPcuZm8CIFnGUbLE1YpLR/GO+VjdmFT0mghWtQAs
Fg7b2D62qVcgwPz6sYwRp/TDJte104hiFO8FPOSIx2Ld959qae3TyF7qgjsM/8X73YHuVmm/8bty
G/KxlBoNf3efK/3KiF7Y+Ddjnu5D29p49ZrmOGgPxr2HZqcozLnThPJQmOsUQlB2DjLsXeA9exW7
Iw8K4pognG4K31g1sNtM9AWKFfcFEXF5Lx0U88y8EAe7NdSz7JTTp45Sq/HabZm92KVWEv8wV049
2jimpbSPkn5trQ90YEH46ssQKejYWjeUXntyunXT5lJBNCoGqMej2xcdJrII9TicGxB/rJ+16Nnr
z5SneQOGVbCKEV1I1kpupKuaVxs70FYV8fHOOHMx2uBv6dLXmkABP+abTnrsy3htkmTLOFN1eCgw
I6lduVN02RFhPdMcppJUTtIx/SSfF33Pxh4R2NK+20YfbHTV28aG9RJoRMiUyXqw9JuEebRlhvEm
RZCnxiYqM4QJprJngoerY970av9Qd9e+D9fFiPXPLHYaFgJMgUsCFWcffKvzTUkdZCeyK0tf0CN3
2Odz0DLaJN8YdjFqDwOULg2ulfkmhVfZdPEXIV97HtU3tXi34OWVklTX9jnPJjygUf8+Djne+iJ7
VvLoXISE2NZac1YG6z6YmF7E7GynsMe9lOwLm4i5OsO0uVVAxSK6yvl78AM+poUFseI+YWiR/eAD
URLn8R7smLXF7plb8drPkZ/HUJmHtjgH3pVmJsghhfepP9smV2UbLRsjejcATvvrKN1T74eld+4M
qKuBAADZ7xFbew39BpA8/f+uidGBG31/kZGkTiht7bHbNDQnQoTJQmXYt1qO7mSkuzEw1FtPAHdA
COOZDJthKVoUuIris3cnyrowxnfmeL1l6quVnCfB+MqK4WCeWiPJSm3/KIzhFQV7HtvLzkNE7g0y
qHI+V0e5l94rFWg+LbDrR03Lc5HNTPic7kBlMxQjvS6xG1oGlTXSExe+tZHFSqmytQhRl2bHsAQm
USvHYjWTja8LbR+nkMuN8HZDrF31KFjFhub69oARY11Ea0VCWYq0vdVdtVpn0VES3i1miCZ873vr
4o9Phv+B1Rcqny7UNCRXDW4V4xJJ2rkGZ6+s4igNsmPqYpWbsnlrDTFKqMDSVjRxBDil/Qor4kvY
47rqSWhLRaS/Wl5M2mxXVktw1/8u16UEUakS056IUoI4K7ECty33yRhWU4DmCMPkkD0K8Yryb9Le
C8gCDclD5w4SNQwbSvEgzOmOnmlrcupkCtyI7cvHDhOU1LwNU3y0kv1YwnT4ucugMKwVFqKhcRMP
4zoQ/lFCa1AO0cGIip3qG3hkBmPVFqrq4v9ZJkYJ6iTvSg/UICyChyqWlzqKNhy2yzFEMcxQ9ibt
j37tOT70Sj6N6PIZeK4Jy03yHg1dXSqvxWSbAdAKEa/SY21VTmuzo26Y4ABwvVURt/VMAzBxq7mJ
D0h70vpnNt5WeRTjVve4aQ42S4r9Wwau2AOq9VsK7MK/8nzo9gU9t6i3Ni2zJ+6KzISNuU7mashv
GioJpQQ00Jt1L7wr6yuTidOTPnNE8toQO5XeskqSAmGiXSCVigrJVTTROKFf8wUrWbpL6p4sOkDe
KHIrOnc/dEv4mrLvd1Zh3k5mXbi1kV/q+joGa01z9VDbFyDEinbflDkltE8jsMwTT1uUJZa0fCXD
umpiYGwMCBPdipadoqHFOP6IpW1ry9naV2J1PSnT+2DeMqIUiPRsSx/p8AgdTos+O0IlpGCeY4jJ
8fJoBV2bjAa6TbErUT6IeiMHyltXF4iM090AEKNmO9F9+NqE/Dx8t9QELFzi7LPJBXto8vAwEAK+
6ArxFkw0a5427XUY/Ilaoh1O+F1AUcblyEE+niQWdicbWBGUBXNenrAMNfZHqH0p5oZpXefUOMFk
QhOP+I2l8hhUmavhyI+M6pBM50pP1mqD9wLuSEsvVfZsRQ9jxTmI11zskx4te4VcXDsyCZlSXgBS
znzFKrewToVuMqsQ4WcNilZUaPVkHSrpi2FCRoJv2KywwcwipTYs8OaLJQ6igFy6utn4uBbTMFhC
8Y4K+l8ctyvEzyoDcv2uc/PpqJvMJUKVk3gQIiFnq1QCLSJExZKYJZuxuEnVG5X6Rl43047MWID9
xUQOkjVgaJ0eZuLLX+bFFoduCCppbAGMdH3ddKeydVJgLv+q+8syo8hGna1/ljKkJcCIiO8l1B3o
JFAqBTeIyRex9ibon2ET0FdJHcRrhUNXOrYBUhSxsmLEeDZNuapxj2AHwhOMpmRwvKKsKL3UCets
1Y/9TVFDbhzCdl+Pz6PuRqbhqPG+iS71cDARjKrhqZAlHs0gfi5SfWsJwbf3bhfnSsp2pgXLW9mo
MrFGSm+UHVvacuA+jNrgSMs6CdypEbvcth3PxrhFi5s38NqD8SDrX0aaoesyd4xWvo/KV1tpU3wr
WB3KXnFxp7qj2iB/iNdShEBW7P35ito32nTuPHop0Gmsf63uLbOmuJe79iaEjmktgqOrvdT52MSk
ZVD5d340PxXhxbDDXck3rXrKCtbF0ap222gHIY8GiaiUsJFfL1p0M3JTHzEbU9zdCT9/wqiBAABC
YBXVHJTq1osJSu4MRCXjlLlj92YYGnBRCzzgF2tyscBTKzr/viWp3HJUe9wq8ji6Za8TyZnd5FFC
MktAFZZ1DeiK2fnDyhPNCJdO21sO7XrKASDiCncnyFM71PdhlbPaa5+RuJlBxoreqOrZlxTzfs7t
k12T/t71O6Pd2grAgW+DJeg2uk0xIBPFAoUlRRofy+mEtDNWnuIqd6aapAL08CXc87PF0T741xIS
yMA4YVcrL6pe9eZcmZglRvxg/ZB+ZjVm57H2qFFblP1K+WB1UF1pS/nVN++Bpt5UpbITcxZEkZ4L
sovMXISbvLtUAMdwapMSL3xAMAFxbCkci1hmBsNYleYHw43IOYqGrdd/+liU7YAGLvAudkeZlImx
OGUVIjX89R2dZynJBt6+Xjl5c/dYQIVo8nOiGE9EH0l5u02T6Fnz8eNm6XhrMUvgCmq6ofRsdDCv
7twnCJ8UXA3LmrVWtbeCuB5k+2HwPjZbNZSWsroUVruFXVkXBD0VSXoNyMuibpqQqpEtSInOZAbU
faP+4senNHV95NmoQsMRdcN4Dkk1X1Bnkx+A9DeQrHM6TY7We05UL4O6flebYs1acrs62Ld0Tlos
OQbso5VAXZfeWgUZCoarPlKYmVcB6urW3jg5VppQYpOOJaXdVzo/cOHKNq21Zt4g2Cm9a68bK+qH
dTGXF6BuZfGC5bftVyLEzcZ8KhOMnGvFelCqK0REIoelJs8ot04yGr6I/kKJCXM28R971TBQSmB5
w7/IFEF3yjLO8ak+Wr00eyIvoDt5dFeWK4y3ePHPIWToSPd2j16U/ACZqx58Fd8YIMPKT+9Eu/TG
W4VMFmnLssTSWtirSnrpG4Q10ao1nKF6Qfft5+dWvq29XdDfjcq28zaxL7lDePaimwTtqe0O6jUp
V2P/kaVLO3sNYeXNF8ZrZvZDA4saPgfsFf2DnCwthlD1BxWAU8qIp8noZ6ea/j49DymIuVBmkWd4
41sUNqeYTcPuLqbhZsNR7R4y/So68yT5xkvB2ZmIIzWwK3dHqMlabu/LYNfajxrFcgEOnnRevqxt
0zuJtnfUmpsW4vFoVUxgNCslo0n61jrZJWGHNSr7PLH0vTabastSEPkJLe5UZJynSk0lWh9tA2nP
FLFFTSkYY6qdmgo1lpaPm1YSMFF5vfOsnG2hHdV1hwDLKbFdKeljKb8n0bgu8ZKMRQ/cOE0E4HQh
f8nYj5q3VaJqWxXlJpFwSyXSWsEEIEiESW+CeR7MsAymj0A4wotOct7YQMzmrlBkOg8F9TSo5taG
9K+B9Yr+OYiT1yxTKWBMuA1lTfzttcup4pED7yuDgmjEjlemL+TO3QQyTXSOJzgKLp2Vsf2Oa0FG
zpCuG/OkqSdV2wogIRhI2bpJaNXr8SAMZWGUZbXTrYBxs4HxBDdB4Ag0dxUQIQWxGHDHO0V/91Wx
ifB4xROMdowCH5Yj6DSWuLYwVTxZBGTJ0VsqUL0GUDOjqq+BbwudolZMu0qLD6lWX0Mdya+U3Et+
uPfQZhiSfzTqUFuIAhNaE21sEWzUCUMECWtDPrpEbXQQgNmF7J+FVj0UEX6GfplLN15LZPSYGk4x
249iWOJLy6Pasblqs1PZjNnoytJE3W1qGtfZ3IJuQ83nC49uMVAHzAJhnS7aUn6SSu9ZiqCFYaZM
k7SDwPgwOayrZKkgzLfr7RCuzJByJRi//CjaZzYKdowKVFBGDkg3zsrObN3a7dJCxhYo2dIzL4Ef
Hhq0OYYMSjHX5wkO3My0d0pFqNOdahEjZ6EFigF2Ydaa0o3wxLfhysBdWEsPPnMobZiBJgkQbFx8
PhGy7sgo3WmC283Gj9JGBiJByRD60o0YokR6Y4EaVghM2xBJEarAhQYfmCbZstbLWy/PTmYSnEOj
2g6pOBftIeoJVWrbT4Q0kbQR0smPDZfIjSfFC/ZeaspOHGBOoMqHhrQXYFiH2EPjFA0Iin8dR6XM
UXB/Fkb1LVg99rMpteweu81Cdt6mRwzPizky8dIv8Az+JjLxhzhq81vcXRFHnSGrBgo+fRVId0Vz
23gPv7mAOa/tzy7gW8ZdqQfymGiqspflvpgFomp1GNUgQopowA4pY1E+t3GPNdaoDCr6AM71s/UF
tJI+BagPfvM5fshQNb+F2MWNmlWdjTpnGo5zfG6Cnx0KcDW56LvwKanLMnFskBT4B+kQgTfIv3lr
66ev4FuUXdVo5mRanAyDTrAu2V2m78kY8oYlWB5q6WtsQ+Y3KvbatE32nbbtla3Zvg4NQQc1D5hU
rhsbryJukLB5KhN1GUn2B6dYHWxYvwBzGd+muSjBHvT6ohqjo45UajYXVd4G42PGNly/aqWyCdF/
yDYm88g3X4P+njMU8xOWTEfgMPOKgdET7SYypF2i18jrSX6fWipajPM82Bpe/HRh+ndMJLEqEs5K
VvarzDjVItuUbbVR4maXBRJaJL2G1dKCj4T+QC13Kv9vSHDeabC4v76l2p9Pz9DMb9nPXREneZrJ
E4MYg5uTm+68c74OF2/uQ72Jm4W8RloiLx4lB2sdWtnFrl9cW1csAKcdf/3lO+94kA4yWujlrz+R
av7wlBlzDOo/xQEHQlJryfK1G1/tNmRUyWg8pPKJiPmnylIXha0BT/pLoLuZBEPVimo0jHocShp1
OfGNsBdJQ3W2a6GrOkrPTUng/VtUP4bU5imJpsa5DM62kmwslN6tT+r6CMvUE2AqG+oRmeu5f5eL
+8TYD1/GOL+BRWDXtEmz20h7kEhJLJaoWfyTHJBaNcsDjmovMDg9dujzMnOH31Vvl8gdL4ZoltYV
VHoK7kdjJROPERMXepAoaFrXogSEgeaR2vnPjYIiHDkQ5sTlpOO5XmU9kPeagMLb2U4JTvvVW2hd
sB46THaRD9o7EXTFuW9fNfZlzi4ejjTeJxA+U3GCcx0KfP7SDkFmJYZFT4hZt2C47iID/wBV6h+s
R+hbQ7vROMaoF9tuA3WB4a3utya5QW18nFO6Uu1uIEwXGZn6URcsAnpgDzkBc8cm9BL9m6GjRw5a
BjNPRyyKnDBBoC5k2eRB989J5eMJ0h8SVT+H0cHP0cTYpxT5IYEEERBRvWzGba3q6DivQj223ifD
bJrhpA3l0ijfpmyPpQim+qHCg2XOc71ZoAQp4YpRQLLUa8ySUsprpYctydviqhbduWqzNzW2XJue
R+HITzN6PHLqyIYY97FhO3QSYbUcSAqg2aSCW4joTfUyAhiKVQDHWpED4G9S77WWjxmFNG17oQuy
a4m+UkkzQda0iRN2He3IGTaBzmtIbzM+VdyvUZciy5sickwKikSNIWna44gZAMdWVN9X467N9ioK
gwqtMxq6MsL2HUbsn0b7JQht82TsjnrvGOqXOYEGMCgPD4M1nFudIdUXUmAUf2ubROSES0rF3tqX
NT60GGec/1yr4ZMIgoc422SyYxf3cXMpMtVVOv9Wou5Luw7LM6PAMuEELc6SWgvWQx4vED8XSCDb
NL/+ej3/ESv7J4eXMS/zf1rOPCKdsMcCSSdpLNhUSG6Uutewps5FrdghZDVh/AIKtilRLpJ+ShVc
3yRHwoP3QbVA5DJoOA9jMI/EO/Sl9SXp6JvTZjZjvBZAXDJtJXV8R9x6cEF4TEDCPkDQjLcibhEw
mpWDjrO0qGZYHvFWqWvomkMv7ZrkIIldl+5sU0FecZfAuCWIY5L6UoybMarPHYBQYgPVF22zTgBu
F0YQXIzQfs89w8nFR+3tPeQ+MvL+tLmCCS+LZrjEQ/+med1GH0ZHwz8/JMQFq/5Rn16GbKs1B2ua
flff/HA2yvPe/k/fcGb2ntHqSnoYLxG8FJGMn2mxUqnnZoGFAwgOhvDru/lDlSN/u5mWFxRtJvFW
eRQoW5FVmOPJExpmUvHfe4dvxdqYFaIIevwbxjycdHqvYfSb35x2PwRpy99qtEyq+oh6KD5EqotC
UUYziNlnBpLdEgfU7wLY51/3J0+8/K1c05NizIQ1xYccR42knrRk++vv5oeTUf5Wf1H465UZtjEs
cArKWWsLS7dXE+29kakPv36PH+6wMYfl/tPD1JKWmjBpSb3xYlZWKHHissmjuMkJ4fv1W4gfviDj
+wMr26iyE2m4gX7BBUTAXkXwGpJTYmANP1oIlKCpn6xQkRwytBFFfCOF7x6p45I3IdMa3LQ7TiiA
pc+4BF8O461fQ+pU0kpkuyBmS1ZAfQu05TVoXtq5Rmq7GqLYcFbxl9nag9qjvyI/L67FbZC8K8o1
iDoXPMzhAK6UQ00MmFYDgsbhc5sdc6TZ5GTYCeeL8lIx/7IdVrb0UATvSixfqglKL0rdLkB7p5Cy
bEdA8VLLjLqHUr90TNJu0iNCiqFgwMHwUoREkjProIUWGe2dxF0EvGRIT/Y+TPdqBR0TpMdqwJxC
hwcDGkFGhUlh/WYdKz/sGca3ZSY3NNqGWUMdNOtAIrgOr+2TpPv3uo9BZeel5Mhicu/+vZVnfF95
WdaPSCbkfeMX5tWq4voE/4RNIM1zm3T1LCMaJLFcRFUxsWjCMs6/ftZ+Ct42vi1GWZpkrchGbS/V
Fdzd5GWreDSvUkuNk6EFyyz2APBzQ25Avj7TUl52Uo2Ks6dZbsE2cyAzWw7Fbx7+H+bTa8a3RdwH
ad35Qantg76W8F4mjaeRIZ9Jz2Euk+EUwvV99Cr6bL2zIHZMVUbdYBB8qTcJkR6WPrxXcTLLZZJi
a5KzTipmVmf7pscIV8ZqdRksqhw19+q73jYjNK+9Ams+LzrM/yESvGQi0aUVtfebTVv7YQiO8a09
axU1imTyRg9ma5LBZ4Gz5KucKEXMUU7rWZBuUDNy8SKhaDVEfhhDknvGk6+FMweDVqMOP7M2vRbJ
uNaRIacI3gImTArmBPpoSauq3fQVFA3u074qAOQJbLTCZeqbvxtJ/9M1fGuFBt32ZDW2cwKfeqgp
dDSO/Oq9kjIdAf0TfSI0HH9iY2iARS5SyAJ99qdxLS5h99rfS/QbcHhv/ZFlRUjPetpLSJS4fPTk
XBCjRgjHeTMrojY2VvQKRkmorLqwH5uvOLlBVM5z+JkwkB0whXPjsWJ0h76U3qlPJVQWZEd+IiOS
6mW8qwkOwNHMDLo1yvEmIxhtUb5gZK7kRXomm1Loy7i+EE4yBT66wD0Qevab+QF/xKP/yfGmf+vP
1FEp84kwpxtC2lfaJt5BS9ygpFwETI+WFneC0V+6Y+6YoeoEKxsR5EJi9lixMhnDZNI7xq63oHrd
gKvNr3JTB9OjSzyKo4PMvGpLTG3rxMFdeMLGcEzWFNQ3pB0jjl1DBm6Tdbtp98FSrLBS/ZtPsP7t
3DOF71VmzlUxRdnBcr9W1/IFKyp5z0z77l1ik5bmlq95MSx0l6xS5/P53nfjFWjnHpd3+bsg/B86
cv3b4RhObTyw66sMbIN1dHGPOPNXZC4o5hyM/YtwFdz/ZnOc95w/u5XfyrmK7SGO5/fyDtI12zKW
4Dy+E7DtZMt/ExfTvx00doMQpFJH68azEYmX8VGoqPGygbLr1xfxQ1GkfztaGrkrxRD31o0izdbH
lkk3ZZSTjy6t7KT87ciXH3YH/ds5kml2Rdz6BFAC21n0rauP9/QSyA6sVW8ytaDei+ktsX9XJP1Q
q+rzLfvnOizvu9JLEL13LRHyJFNK5S4FeCVUjvCU3i1UJo5kv3kQ5pvxZ8/Bt+1bg1nVkwTGjINj
PcmvGj5v83df3Q/Vnv5tX/V1sxhjXWNYjm9duhJLHuGIv773P8FX2re9yLJSkZtBCyJZ5SQWxRWM
ehzYZuPgnyDmejAnYylb2GUL1DUnZYDpDQ1CpgjvD5apEVBzMs+VkGuNzIC2bEBHcttfDJPcog9W
CQUZEUMyq4ZodFkK92atyttEBPK+JTHCHRrsKx1ObsKmMvGsq2Q0MmnXQ2QWTrZ1I1KFfE/PIwIr
ke2PlpBZJykGpPuJnpNbQBTdr7+Jn0Bu+fstVFhmIgrjQ+9H5LOZWTeeFClrIVQ59ZWAI2RiLOWG
ENtoCb3RL+0p0zaSMrzFjZA2it/1/z3/4T/fh//lfzJ7MBn9PKv//l/8+T3HUBL6QfPtj3+/y1P+
+a/5Nf/37/zrK/5+CN+rvM6/mu9/619exC/+xxu7r83rv/wB3UDYjJf2sxpvP+s2af54Az7i/Df/
f3/4H59//Ja7sfj821/e8zaDmLv99MM8+8s/frT9+NtfFIXt+D//+ff/44fH15TXIaB9/Uz+nxd8
vtbN3/6iGX81hY6KXjcF/1J0blH/+cdP9L+qJq2akBVTMyxdZbFnedUEvEj7q2rLuiobmqqqpjFj
7nXezj9S7b/qtqbDovOpTMtgLtT/+WD/cm/+5179BxXUOQ+zpuZK/hg7+T+L31JNW7ENuGd+FR/F
+A4F6xSmIe60ysmHAanUhNnhqcIVdBGDOj15eBA0ssS6+nO0tILQKmlkZkqvIrlDPVyVZJeapEWP
cTogSkzNcFUGUh0zfDw1jkqDf1iO7fSui0J2Mb82pmI5JFH2IMfV2upNMpaaTjOEa+getrNOa2p1
6eWYZFFKMaKQPLCx7XEV5oN840fMdnJ9NBAR2EMoKdimRLLXlbzeMvpMPUwZ6N/GSOVIcns9jSAa
PYaMLSspLz/1WqupONOhoGjWdTzqqVrpWNubJlfxRaV6flXJO/O3fR4UyXKs7eYgt4GXb73azpSN
ojYIuDSNadOOj+qc0PhMQXPWZBYAoOnLkrfIY1NpNxr6hng7tBGC87SPyjdiFEgACYcMfaqRJwja
Cl9kstsZibmLza5BPjYy3NEJMQqgcyxCzPBeKtDcKKkRU3oWSXcpK8JzHX8I+3VkJlCZU+bZLR6y
tkaCE8kJMcB9pgAu19lDXWRkRhSjPb7IWYbdqNZwfHbhhMlRFakBOTz02cqWye85eFr7GgVW029k
L6L0HVID9ZakC4vaLQopQGtiAyIngnUlrN/CIHNpMjUh38SablMtQdkeFtGcGlBiDIs0MtNypUii
pY5cdO6aGxgsbfTEvqsa3KtN6hOSX3ghIYNlEKE6lUKTYK08NxDEM2QtnVyVuQ2do1oV16XIFbkT
UcWlQpi0OdqAKrQ/p1ygLB4pSwkXieigui7HP9WMsfRiKSoxY4mVj2uLRYd50hJQxrZG/JWWKdK7
3QR1hcyjlVFJ2ylqr3oyxFPREQ7cR11EkTr2PkW9FdGowhdExzqSe57MNiQNVJMigjFkT5FAdxki
gARUoYspiaD+39yd2W7cSBamX2hoMIIMBnmrzFRasiTbkrzeECov3PedbzTPMS82H2V3lZJSZ8I9
GGB6+qLQaHc5MsjgibP8C3K1uV/u7bqNWxrsTWWhptQVockIIRftt9yJ/OzakehowP4JgkVzs57y
z4lZdS4CuBZo38pLZtSiVO5h2DVr39nnyYDgQuyEYKekmEtwaQHy7eBNzZgBBfRH1BCm3ODLaeFa
d2YO01nKQk+QHUo7j18LA5Leph7cYOQD0h4Cq7Q0b7PKyjME/+Q0F5tulmV+ZcFsbZA8myEpt5Fi
UiHzBzVUKNmZ7eTSSCsrOJpJLKr7gpNwk0djdFURsUMa7QPWzh2Ikbmy5MbrveyEH/thwrLELKls
R3gET1NIc51bZOjsC6O38JTzmmY34p/NLHyCrG/44j+4zf7tVXVwvb0tf+TILPz40V4/lP8Fl5pc
yvh/f6ndF8mP9KF7eqs9/hu/bjVDaPFKuAK8q+fyNrT797XGH8lXiqvLcV1bL3cXr+/3vWa4r7jR
LIe+uuXY2nYWU/rfF5vhvSLQa4c7Eo8Bz3Tln1xsqy6j0pwS2zQZ3FmmpxRMw8NMWmpwfbNTmndk
c7gK5MHWP4+xlZJvkEzH2M8yb8vgakIGn4ZX5tyU2a6Jz9Hvp5z+5IEMDK9Sj2kNCI7LwGl2/njG
sBCDjo26r8+h/kLs7eN3egRGvenSbcAIAz4vniHOu7679oY9PhijdVUBw5D2hTMLBk0bJP0ZAcb+
hxBLMzQIUETbQ09ue/fecMptC+5RxJcqfxdFXw3xxcnfjua1N79uqrepfJsDLzfpc7rOtUg+BnYK
F2JmoPJ6Cq7S4K4fz/j6ziqEuS+VUCcqLbHUHv9kCr+fqBSCVw49xFn7faP72RZumJl3TaQ+qx5A
9RjYqP/M+qtGhStpvW0BrH/4ZIytutbWBFdl6E6118VhQbH8DG3biq9f2K7pyMeJ05MSiaaXW1qN
Pd8lofyICIJ7qwIzelNYb1QUfx6w3HJw8shMpFEksozSLCUaGul0V5AVzL348OSr+J1RPc2gDm3k
+DmWsDhervTc5ffYq2K6KKAxTpY73NWyNgHhRzBgZ/tza037LEaxi0h1gSmm2D0u+0dZ9n9bxFlm
+v8+4GxCapUfT+PN8v//nUTbr5TrKssT0lIWZ5en/DuJliTRuLCZrlBk2cScv4PNknl7tqdMYVpa
eXqBGvyONRZ/nyOJD67QrhYm7uR/kETLpcr658vQUplLrDMt1xZSmp63qsIKz+4FEEJykH6u67PU
G6h3zTiBN9S7aXdXq75/byQ1rvKl7f9FMxgJ08IW9V8jthNoRtQN0heZXX6IxThU8Lfc9qFQTvm5
8XXWAaQW+AhU8WJMpPsIPSnEY0G8PnncJ0/ysgttSj5tnpdypXZWvY661ENh1obYKDEtdk21g+Zk
TI6A7du2QO2wyaCIx92XP1/WAhOg+YcFDWX18LyxVLmVemIzocoDQXTL1pCbzUDFz5dl318PtfNn
Y8ZfW3265hLqnsSQcRwMCxMd1jTHC+AIIJcGIJhVJU+0S5cabnU09PI0Ke5cxRFdl1dmHenIAGK4
iQgjPfM0yVwq6hMEyeK8N+5bEBJvsnCC+1x0VYyYIW3wce4mIApR4LxB1169xsN66BE5l1CLyhBv
x7OBeSC8NCkeTJXRcB6hz3V0MTyIK1aD71Ip+iTdHn9Tj5/ZejfUqpZrmQA5lXqcbjx5bqLLbSQU
45l+dIP87hjryD8zQ/iuZGQCWV0VItvo550ecfKz6mhrZNX82ZtLHcHVVOmbeejFte/n83Bei27M
kE+u+h+hDcv1jAlNPDDqMJCYSMGvdzDuSgCK4nGLctmtncjkok1KH/5jl/I43LIA7OMvT2lYnpcX
DChX+DxEO7eAhaSPj7ZZnnK0PO8qmQL69Y+vYYDntbNN1xdbWGGBSZVlQYrow8z+McXIpG5mQgcC
15YLbasYu7HautQeW5pH4097LEHyhywCd3OwmVDMrWf9TMpoRoIrEy2WFdKgMuylb1ebEsFbsm6F
IMRVE4LY3szZmCMA09RjCsuGiQ4jPwstiDaYpdhpYYe812mRA06kCOK7yQNOFqBOE4tc9pdDHgOs
cGb8vnJTSlz7KohGudKApRMps/Yc/MJtWnfzbVza6j6Mi3C6DoWumncm5GeBRWWa3WZpi4bZ2GPd
o+ZmmL8HQ9oIXFkK41uAL6J4PyYZCo5qMCIMJftmuqXoYtYZOpPHsW5aP9g7aWKhsWTHyL5OrZ1p
qHpKG4zSarGMV5v0ooNQssx3o6Q5S0yJfEs0ThK1CHSF0FWHDxs1fQFsgilgshkMNdxLf6ov6Rtn
2Z5/iwOS+jWFXtVmM9YGs2ruHMfAEKrxA/kz9EcYw0RivFcipdD/iKW1UCf67sFW7vCxFMUAHz3i
PadBhYhPExf0pEdlQo41hAVWvYfo9ybjpY0bK8tgGgN8GPx9UpGqKbd2UJZFrOtzs4TnHmfKauMs
QdtZwvfwGMnzJagXjSS+u0uo95eg3yzhX1uqvfsf2aSwYa5qiaogMuklc9HdSPoizlBAW2TzSFvc
rdOYEE0s1O7u6WcCCjv1Ha+DkqNNMnbtuI5Ntv3YV33yGQ82pJRQo/o5S/02t7LvbkyylrktNIEu
uhq7mjtJyp8lKrE08OEo1c6VrRBN8oP+dponVITyXwnNQdfwaR7F3X4YWvhNrgnnybZdh+t01S/+
58FEjWbH8nHzboJMnHp8Jurx+aStETKNWR7btDzAxwfzR0nV/5/F3vEG5tlD/b/+Z3TY8qTj+Sv3
UuYrV0qhYY9Rt0l3yW5+5V78iaWXSoAOolKOs7Q2fxd60nll8WcaSspjKbegYf7VwFSvKBetpXIX
tvIoBf8k9xKrCxbrb44w83Q6rFoIDvThVa4MZcU6hY/mhG6HlHT2s8ji6CE2XX01VwahNe4qGhWj
vfdDb/4KwSQ4nwzb2c4SE6vjX9bh9E4//hipyDa5IIVlrmuTITFRzGpEjUqDW107Xh9+Lossu1LR
hMuknaSIXRrVCXTF4+j1Sfr5a1V2LqQrIRWth5iqzAdCFvhXoyQL2ERxhytcTT9qlxZdD4I08h8M
u0LHo2n7DGU3ZB+rEqZ2TrfvOlZd+FVNlv3Orcq/nMhDk9serDt4TFDyk3KwP4oMHyQjsA3w5h6Z
SofA9Ixgu9lpBP7mElX7xF6I+l6pP8oAbbdG42w/6Ra+zxQZCI/iOQTesA18DwdYS98RvqHg+AB4
GyeJYCrkZP5nXQ/opQvzpN3UWvc/UrdEqUyYNkKfkjvip7A0/lT50m0+673J+TrVBK3MMGPzRJCU
h4Xdr3dpkQZTbLKAu87c3HZOYyOEhFVBmxaZ3El2PY1eeja0WCMZ/nWffRel2PcpENDma565ex3e
Vj2a22YA5/UOOx2tz6MSOQ9YcxUgoq5Dfp7/OWpwdUkiGFgLqt19bRfGqUNxGE4fzwRfoKekjQIL
YfXws5i5ZYogRmPeTgJ0OpwWWagkyvfHz/tLz8ihiWPBFFLCXRe/Qs/YC9SwZvSEJLWheKe5/77D
JVtnX2dNTpRWCC8eX1Q8W9X2KLjp7bA92kzWqlAJrLqJSwfFUwQGMsC5+OgN2UTnsY/M8UHJ2PpB
1ADADNeyeB/jwIrKbteeSzNMgWSEoXFlxjL+FFci+RDCsdhWNZoYI5gaVFjc4NR9K1d3m0WfEp2V
pW3C7FAqd/WDiVyzmhA824Zpj/idNYBTT2hDzzO6/jJGRb3uALvOva/PHbNLz0Hr8MGZAL8K4S7+
CCHoBNx00b0tyGlk2byeLSNhuKDcPQJFSAc178nkKDAqdI0zGnbXojCGt8MiR0gX7LadpxzWHPOW
ToXtiW/lWdiDbSS4HDS3t/aIxIeHTfUGFINugGvU2whA1TUeeiCAAmn/FOghg4o8hXpduioHIY8V
pY3cLKu52jVXxztNDMYKGSuWdX0/Vci3MSaS28TAvQyXpBMHbilB16vZkpAgaEIorq3D/RVJYtaN
jT0vjQAkehS+7CYsq9yODNQpLPe8mlARLN6Zrx38rnHv+Hn8BzxG8NUP4K4U7BapWU+uY1HnG/XU
2UGFDp8X7OFuYF/WwV5P9QxZvVH+NpygzHXYGUI+Q4CqsCoii0K1rYFXt0nGXl+YvUeHDntQz2rv
5z6ZdqhsAJ5IWgSgQxsB6CQn60RLCTYvapFd7ljAx+BWBKmp7rPxve0yFGkHYcCuSUBqOUrB1PWC
2yY23Ps+pFuaPmr/xnWGNSkxEz+iiRoPBvAHEaUoeBMrwkENm9qInYuxTYuPUVh1l6JAyyHSvLox
mcf/oIf/39YrE3RhHO1xrv99x+zqoWzDh8PB89//2q/kzTVfSXIjR3mWKZZh8d/Jm/ZeLWNkR9OX
ILPTgo/2X9NnMj6XJisHzabGtxy+9381zkySN03zdSn+acaZ6o+SN3K9p1+WwafEEEDZS3r6tAHT
IDaQ9FVl7Ok3M0NuSnilbnIJ8fciLxHmK8fwSw6QjfrzyyhtMgNsXit8pxXaGLgt4nLcWcUX9Gze
NNn4BQjX56nY6S65dOXXcGrsfdy9l7VGPw8PMx9vZUNOn8N5uG+xvt30SMvNmFWe2W3p4O0SNYxH
w5vCDy5G7GmKGvkZr/VuAOoi9YGcT1ridBNqnNpKDAoGY3qwmSiGeaG3CbXRDOg4FzBO5vSnF6uz
oIiu/H76mrbidWkjZzSLe9k43sYSqJgy/njtgHtu4/4Wat1tIOrPYeN8G1v7y2RGPxAdfjNJYIWR
lJ/ifn7d1dBjW/evtDKgXk4Yefqj3pN9vY1dRM8qmhNleDdW/IrGdc4aJANciUYTWtsPTJvvg4Bq
f1L1j8YabtPCF9c8rBxYB8qY7+WINpELMBhdQxCaXo8hcYjrRZAjkSBDjI+r/sYUcF2Atcww2YPv
JZczpSoEQFvsySRRrUJrI5nxzvLRxJLcshZ/x1ktbtWIVKdK8RXqnfa9OyPelDg3uL7D00usvWHq
8EPizRsP31tkquAySep8XTNQNNF6LRNvOxtTspumCe1wBy2Qib7MaLb3yLoN55Yne4BZQWHtKwy/
9lEXjVehaqPXVQOFqs+6LW2T/u0c1Oo7ms0oDlrfwrFyXzfhhP3IaKGV6ftIe/cIcpbmO6+pQZ7L
NkKODvFtd6pyjAQR/S58Wb22EzdFzStxfoYJzJN48m4eP+D/CxXoyxCbZaG/ETf/b4Bnlrb7v49h
u2/dw/eiftr2X/6F31NGrV4JWvgOvX3iFP1Iqr9ftafhyVem6Qm6q/9AZH7HLwHihn7NI9rGtklN
/w5fhnplLuMaMDfAcSjP/qDrv0pDSXf10kVR5KIUxfxl6jCGGQzcw0TOBuz14hxhwHur5V7LfuYo
rqf4q+GQhOldnn9MQYTpfiegsLUjMukGLi8AvUNZ78xxunjy+N79Sgqe9lEOM6PlV3kmtD30BW1i
K23nw1+VFqPvVktrpDNxg+vHJN8MTevtGgRN0LX2jBO53zJgeZIcsSAfO4UG2CEgTqCVlhD/pJnk
z3bcm5ZwdtGc4gVQObnKblp4u/4iTFOi7GPZDEWG3ICbTpoIrDpIcuOuETHCKMJv4MCOQZXedPOE
1HUGw1dRWSqoYoPZGO9FFbbwIUe/3uVJjFURuaZApWi05ecS1QUokn04fwrjVn01aDxjDeVNU7nt
XXeI7/LGm8WOhHjGLrlAYe182Ymza+DNY9Fm0LHGcNFEDLH06si9tKrlbYJQSrD4AvR5SzmvEdmd
0vkcU+wexfrZDfaGM8Vqmxpdap+nEgpkmKH9AiMZB5uqSPMBMTdV0b/t8vhToDILOx47xBw1j3PI
kymy6F8qm+4lHs4VwvZ+DA68EBI9oLDUDrJfiU0OlavRwy3c89sWibAAoGKIor25ifsib89tbFzh
B1Cof3P9CudHeg+Vd4kvhcLxOdOasttqUKHLg2F621huV+4cOfF4bSsuQ7iLaYFLgquhfQRYDqFF
FhoqxDjUUJgemKn60M1VPSGb4DofR6NCeXtIB0EQNgHDCEP2p/L6w0rp8TDRYAJVQE1pOo7me396
mIwujtIxmyw8qq3mwjFT78ZJK6BjhSFsA01GUgDIXN1laACGQuADiOCpA/3sPNNGEiBLlgBBl2jV
iGxkULqpgBhYkD6A24xaZI/nngv1ciYB4KAYQ8bAaDTRQRi16zXnx7/gFZhTKU3NTnd2qW4RaRBq
9QtmROrp2iPaNkSDdd8lNOzjsBm2U5fVV10Ph8VLg/zcFxHmND5QK2MYB2zXspz8A6+5sG9PMYZW
Q3dFdU8w4Rd5VF2UsEvUefKRa8AJ0WTC3AmFn157dt299ZRTfzi+8xdXWdqJpic15JRVnRWgQRPH
XSS20hoh/yJ9t0v9+WQ5tzy/f6opnq+yFvgArgGWQx9Sr8rxKjaRhPbZTFkk7js8wNRtV7f2D2EH
kL5d+8abvM9EZmj9NuCOtkrCE0F6FTOf/YLVRl1RmHM8JmI7jOKntvNyW9Caw2d2PiucCjfPAEZq
XFGyH3/Aq8/r2bqrK8tnqoVIJapK1GrD5Vw6xmVc2V8rSjDmTmUF5hmZl+8TALVwgx7+9O74+qvL
6XF9yYUBDBXYBN/54TEycgPQtG2QzSZVcO7bUIPDUHWgaJr0Uk+W89fx9VZEt1+v2lrQt1TtHCl3
VWdEhZH5coZvKL0aFpUb6m0DIORDmKJBIvUYXyCc7L3vSwNqoVDjj8nJ9J1Kg/FUj+T52SYXpQYD
uUZlRVF1uHVpW3Bo+dq39ZDqv2j41W9DYWab4xte9rM62nyh0lOax8uAZzkAT75T0C/CopQWqL6Y
8X0LBOoiT0Z9r8IZge+CE34WhPCpj6/6fG82+RSQKu3alknmdbhqZ3gTjHiOsypbrtkQ3y0cVvoT
e1sO5+HebFPRBQEEIvjnus1dFIGaeJ3m1tZNeD5mKCAXPRER5nj65fiGnp9T2wRVsoAhPJPZxyqn
md2QFMv1zO0cokmVe0Px0aBMQoHAsHdFievu8fVe2poGyEhvkF4Ws4zDB2iMo8rz3jW3RVRUe/pp
KUnlgOnzmIUnllpRIhVhmaC3oMvNx7x6DZ4MtYNFRhI4u7Zq+nmHnr6DgUqpir/A5y6lpCOT+ky4
FcqKQ2wPr2EiFujoBRVs/kyXZrtjZj9i0Yeq8S4pW9O+HiMNeDcYDFn+2Uvn15JYOxZDDQvEnrZW
CUEXtLaui1jiUs/43GqnYouo03huWvikHX8JcnUv/FrLXXAogoSefxy+BTF3c5cnmAd0Tmd+HeYx
Ls8g2Tcf6rzz6k0DvxtadBKmiOuPI0LfCWI7l0IvLF3Xs02q7zZJRozUZu8hA0DgntsJwoEbphX2
fdOkiOo7DIft7azVYgkkplRcHN/E6iQteyBrAlipFY+LUuBwD0nijULlEWaSE4L7Eg2Zy1nW0xvd
J93t8aVWsWZZakHSEGfoBcHfWsVWxH0beh9cz3YbClRP7fm9mn1MOua4bhC5QvJegWh5f3xVuQo2
j8sCAlsubptY8NhSehLiis41OYrZ4o0cNbdxVfkYQnhT/RHtPtTcOicGIQLsINxoSLOARUZcltpM
0meK/bAFnG01ufO6nWuBJKE/I3HpxHOxR98v2qs6ywBtNV6UX4pBIgVTc3Nk20Zlxbd07lGAdgFr
piibxu6wPb61l3bmCO3x8pZm81LsPg3eudsOzWBSrkgUVq8RMPG2ekQ79/gqSyx5EkYfnx9jXF6Z
Y1M/i1V26ZfZkJUjguNpm6dXTt853wv4xAGuI254aflZdZ6oYb7KO9u77xBGOnFZvLA+wyK1AIAB
ztjuKgeBzYbVR6yIo0F+VdeI7kr7MtTVTeVEP7LOxm/V1R+5Lr8d3/cqpi/7Zths83ljebAMYw6f
bpVj9JoP+I1jC44xx1w3F2aZDhunr6Idiun6j5+zS9iihQpA2hXPQIGZXdGrNwq5S8BTXGGrld7Z
WZhfJNTT+NxHuHt7hjT2tjcNGx3ZaLkd3/A6+WHH9AD4SmzqCBq6crVjP4rsSOqKHYeDf7ew5mpI
4RMOFqXXoopZCN3TjnAEPGGIK1ADzCLqMG22+vwDvne06Y//oucHnCaO5sjRDuDhrHl7dUg+btQI
FPGniLpW2EvMbnpikcdt/XPAHYsCBS20BXsAkJH/rLatldE2eelhl5TEPlDCwFHfyiYU49b1c21D
35g7/C5BlaGPB75h2yQAYvaDiRmgM5bpF3rlBeYI3Tjjup1BnsIuWzdvQA9EzbkVRyieCacQ2YbO
bvqpSbAEfR0k0PAwlvCGfD837fTj+JNboZ4fNwW2mLfoAH8F+rzKSLzAL8o8suWuT7PzJpBktDGm
oajyOt8ASo4mLebU+BpNI3JdRl91e9ijo4cqRTTumhkMtB3ligmOkXw4/tMObxx+mUWryaPpsvw4
m2nw4XflIXLrTkmtGfMBQehbF79XSSvnvRsI9fEP12LkZzoMDei3adKl1VPomDE2AJM0fnlOt63d
IKMvPqNQq1Gn/9OlqBoctPuWWMzHswrGXmi3AJ2g49BXsq4Q9tE7Ojj4O+lUn6iKVgU/j3CpUOhk
Orxa0CNLA/Rp4MczBKPSkrXMvLxBdd0kHiEF2WVCf/MsGl+uRS+p6LGlMjtPXobccSjI4f5udXF5
XiWQD/509+Tx3O5csUv59Nj0e3LJyrbOLdFodm/Y03kjWnSfMe+4wIii/+MHfbjUKvfVdm3KHG4W
wr5FvZtob2x0kxInW0CGx3d1mLEsz5lGpSAsUPM/4rUPn7N048zzOxfoT27273o4ZR/BNeP7PE7u
+74J8HRNc+vEfff8011WXaA5Jo1J4KSrCw9i1xR6faxJoQd9l0BORLfVji+8GdhgkPruptQF8n4h
QxknasIrQnrxLnSi+nsvauh0vaf62zmt5J+/ZOobcFtLu9hm4nj4OOa8jxOgNno7uKN3XlbtjJ4j
GsR1hMji8Sf/LEgA2KAipVMMagMo2SomD0VQ2EPmYH40F+ZrK2ica4bdyY1Z6PTD8aUOL5nHl8xS
S99/uWboIq12JcoKSfNlqcbRjJ5MXOMCOHnHVzns4PxehS7SkvnC4Viv4hiqLu3FzSkcdRqfy1io
L4B38zdjFmNo0Uuve+tgO/LGXewzjq+9uth/LQ7lgYcJEQZ4+WqLTQD4Pww6vZ0dq7uko96dB0ll
v3WyBTmdhd4+AMfwkf5Gep7pKr2gBMBdRg9VdeIxHCZzv3+JZOBAeUZbbT0DMfPAL70x1/Srp/S6
mf3kW+NU4002YmVg5SbeYIUsP+jB7O7LBu2740/ihQ/alRbfFDH/8cY/fNcJbNa4TTAZ9JQxvgEG
Zn0c7Q6iV8d8UNvduUq68PPxNV/cMlgMh+E10+n1TezkzmS4Y6a3Y5HCgEReeVtQBWNl7xp/cb1O
b2ZU2T4OzYT5TeaM98eXf+lLWtiP5JSCbqyzKlK7BOsRb6w0/p8CPW/X6tDHTvzrVsru+/GlVtjK
32/3yVqr0GyWxVC76azhKQMKoRZXl0XcWPvA6Ko30+JFqBONujOF0XulB//GDMYEt/HCue6SKfwP
YggNEr5t06W0tVaJxmRPQYfevt6aUwUlvCKOmkHxk2Ro/D9caR0YDZSpEoOV8tSbMEeQ9i4XYLTT
3qy2J57x8ncdZKtExqe7WuUZqSn8Pk0bHMPwunw7O1mwG6dMvg1xoi+dCuvHuvDQO9UodCJr3V/X
w3Ceprh4H/8hL56rpWCgSUmDfyFtPs1BOjqWNtcBDrL9BH5V+fNGDq11PoqTIlgvLQU2keCMjAEt
0dWxCpFnE2lD+LJCULlp3apzWSEfkNLneX18V4dF368TzHmB/QVfGFLTaikvLV3DGUlOB6SjzuzQ
wYTLrLs3APay8znS7QkZKfuFt8ndQ0C0LQrO9ZUaTB31QQcqRFRCbzrGU5tCyvHEBfBSCMLimiBA
Ew/M2ep8whTLJEauxP9ZNJfVMBs3VkjTzjDRTq/zBCG6NrKuM9vKb6wBsbnjD/WlqPt0+dWRHa1G
67pfgr6igZ82IZJMiZPtAXYh7E2+vKFjFO+PL/rik1W0Y2ka0Hxdd7bhm5qFwWfAm1yUOu08vZjI
Xk6s8uLRhGazQMppyK4LDCNKs9LWbC1OTXfv4qu0N1EB1dr/Qzrt76NJwQTMSoO/WounJTX5CfLV
AIi8lBOCXa596eDU9TpNcB7xI9jDEtOh2X7dQqb/DJhvfmCobk47rMnEiRP14ncCTHXZNLtef/2l
Xeu2bni6IDjlzhzq6trOLO+6iS2Uloe2u/gP3uaT9VYVjxlO+cjQn82HiEtULZhbyXonDupLZ4Ye
4QKJd8j59fLnT6oYP+uNwjKJrU1qZLeijoOtMYTmf7CXp6usImebQ/aKYLhtIWOF+y4o9HlTztHu
+BN76ZsnUbeWqTSAuWc530gHMzf45qMUe4VJBxH6jVU8fOkn5mj4ziEmjeSsLWGTVkLsU9l3J37C
Cx8HUxe8yp0F0Axq8PBxpl6MIEeWu9txCLo3XdjN534VJpuccfrH47t9IcR45FgLANGmEb8ewjum
X8P6wTFjlEH+hbbriJWawnq7KL/WXGFIr/vm+fE1XzgtrKk0wHLKNGr+w+0142QY6cSaQVQBbYtj
cYm8wKkp1ourgOA1GZUBolzfSLp35nmqU3fbNYhLu7L4aVXYwx3fyouPD+wA/wFIwR17uJW0sboJ
FzRqaivTPveCm+wsIt6XWXcYd9RB8n6IhXVi1Re3RufN5eFZCECsHiCZuOWEPatW9Cauabfab5Lw
5Eh3uV1WCRPoUwjD9GYklfUqdDRyjroMEYptMowJOiO6/tSOUXGONMF8VaLmcx/P1ryvcrMGQj/I
fVLKRWY8xbvKqKpTLakXH7VyPFBoyE3Q3Dx81L1IzUJpimh6ux4E5igfzy2EPIGMglhsk2y4nuxF
Ifz4G34hHPAU/ll2eUpPQlsYhdogadJbNQ3NDuFz/8dslHqHCkO1zYIKMxpcQ7DmdbE0aEc3OrH+
Cz0ri9tiAYMsk1K+1MMfEDVjAHo7wFEXVb+PXHBdthG1alHjdxv94PZq+D43zjyd4Qwm7guZ2w/I
ZCMmD30T4lU5I9tAi0szkTn+aBbk8vMTQmeDFo8gRVpfZq2Dedco6ACQv4Ig6RwsWGSbGjdUy+5N
lBri89iBEG7adBNLzLIq1eGS1TnT/TzY9o+m9r9onfobrM3si8oLYqyE3fgtLhIDeveuf0of96UP
h1kdYwlC14JVOHyWk0oNN4OkugX2Ym2cQIcXpu87J+74l06qB2OC4a+ijHJXb6wK84rRZ8wbS3vr
rIwGwMSe9odzYQXj3sNwJtgEhTGrE+s+vzZsvoylQUzbltxt2f2To5rnuNtojyrCFRhShqB8drUO
cbVsy1Nyk8sNdBgbWMpirgRCiQpj/eYHfCA7D+DbFh2s7F0zdLiZxUM/juCWXCvbJZYZI9Rkwk7S
SQ+D7fjJs54Xcxw5yFag6tFnexbch7KbMpzhYWzj62yjRlglPxKjI4cCdWjfxKlEZTDqTOdKxfk4
75x2uDPMjJlpAwY+grMezs7OM7sMMdV6jges4TIsChsHIT5cCds42JtVbz9E81j2m3H28evihpQ3
LvwiOHI6QuIv0GZ9S2ou3y+NyYcm6I0ZwcO0QLoqb2r7rMiq8W3exs0p/uPzg2xD4aXVB7wAG7pn
swDGzTKPKbcShXVZU+j4tqbL+cd9S1ZZABp8K1xa6zyk7FSkAg+Ph7BGEMvNZw/qev8jkdl4Aizx
0nmS7Ibwtoxl161bF7ih13SsBHa1vNCxJT+Y3YwgXlnT5DPGrvopp3YHW906NRN48VEieaJcR3Gi
15wj2SZ2lim6xhR1AsGHsWx23KvRHtlO/dkfgmqvnRJNPVc35z1OxvuaefUbgprYxRnoMSPx36vS
H94fP+MvNIWW8pYqYYFw8V9WWWDbKO64tKcBNTWIIlOByjsHWOg9cyD7ZlQlcmZzItJvU2AtWset
C4pydvkIN+NoBBViS930x31AfpNN7bIU+cto+TDERL6D+qc36S2nsrhJY1x6uq6fvwvk57ZjNc8p
rmbBKSjNS4HNAaTKTJMBGInP4aq1DPkIbUVKPmd4OkqVn1NHfRcjPn0nHvqygYPAhjgLilYcBZJi
4KGrDda+gDJDp3NbmW6KfyOeQKU1BreEG4w1XSi/Z0Y4SAgnTXbeQendFzm2RGlWxbdyzspvLnZS
38tRmu8cY6yQoW/saHv8Rz67dpffyMEAF8W3Av358HH4QQBdFiTdtlIpfiWqNr75tY+PSuLM7VmT
RyFKdk44/uz4aZ8nCV3j+A949smsfsAqFasHaGvKzo1t1y2GsqH3Ye7DU13IZyFhWYQCjMQavjVw
jcNdxq1Wcbv4DceuccUo7zJJrXwzGtYVKj8IS6pb1dQnRkgvvn3gsIvqJ8Ok9bBhqOwydAzIhq5D
lnk2BBmU3typqWarfYRT4ufjD/IRA/LsuMF1JMumCkPX6nCTCvaFqQ3tb7WJBETQBWobNx52xFNs
1z/HPqv+wstHgfLL+rOpAlDoZKeK92df1/KgSRgWuAY07HUNM3LOwkChthIBlz0LCXhMQE1105Vd
eXd8vy8enCdLrfIvZpwBeBkOTp6PmODB4p4zbKKOL/LSS3QXVTyKxgXpt1pk0nY/BgYaZFKmIa64
czm7Z27lmns/a8xPI4j3n8dXZHT8QtgATw9RGk0NOOGrNbGgnkCz98EutFosehfYD/qhxdzBaSrN
hWLM/VDoUr2NAzE2Z+TvY7kxowEyv1tJJ+Z6MWqE2FXlqH2OuhlymJaZfiIehp8YUb0rfMvDJYf2
uI2UZljjs5RYeb7x/AKvYVp2U7Tzo8L+HHbQ2vajVWhG10VTv6tMH1lMbGWG97bqzbedVWP7GZsZ
HuIJBV6BR6KRJtuqwdkTEYMEaGmXWaA2ShOIyVlW99Z3gOnjzxyg8pU3J423S3Qdf0J+LoePxxyM
TuQ423dWORUfa0AC7Kecqo8q0ea13+sRO0e0uxFbt9DZRIRzpt0/5TrF9Qps8Le5HSX6I05rQGiL
SwfD0rqwx0tt9v3iHVdP4QZVmRJVTmgCr70srdRGz25GleCUXXBlKHTzt75ZV38hXQYR36lm84Jh
fvdpBE8a79rSijASK90ifG8MErsqN07c+8Sa6qTfVUNV5xuqbRfjJoVcs1kFHlPqHFmdeVvOWa3l
B0E3ndRRs78MfSIGqhVk8az0P0SBRRM4cs3iXoSB64p9p9s0Y3Qy1MVZbuERCHskG3CkDBMPyzVf
J85WOZ2oz4I0pJdsVKZ+aMfwf1N3Zstx41i7fZV+AXYQ4Hybo6ZUypbk6YYhD8V5nvn0/6Kr2iXR
SuUpnuiLvmhHh6sKZILABrCxv/VFX8qW64F1qDp4/Wmx3o/oDWyE9Zgod2jqjZ6T0SjA9KyFFfQ/
WggZ73Ku7H74XWThKGcmaryOFQ8DA5ti7/FDZSdetzNTLK4uKhM6xWocVeTwfU/qfJMLBY+2srFZ
2Iqhau8Fth1k2GKO+5u8MtjXy6jApSbWyhqfNtQ84xW7C7smV6uj0cvtQcqN42uesg08Qb1EPfaQ
WgvGQG+0ggOo7pV3nEVL0kqRhYVaR3BVdvjg1Ax1bbKVMvDEhBmuguvxM4x2y5wsdxabOG7lvjJ8
J2FqhZsBJsX7QmNDD3Dbte5a6r2qVZ31mOu6g0ZlimIk0ach9QigbSnjIwuw/a4eivyea1vAuGOR
4RndyFTcYeoYUkcq+7KbRmXX3hRuVpm7zoLZvRJct7arSs0q7LPx0fS3jtGrnyWT7ZGzMFZwhuTM
ux49s7wMSlXFiNnIdBgWeg7xe/DbJ82paIj7EtRYShKNmH7n7XhvuJ56z9WQ/GKQOfFxsoiyAVH9
WD6kcWX0W9JMrU7tpGuaG9kE2PM1+TAyxUM7+FFr7nAVtiQDV1Uc+HeuLvv6ShN42EdKXqX7irho
rzLD78uNCpWcwqquCLlI9KiXLbhH8W6w/+nfY+ZjfUGbbtwZlVX7F2aI7pT1BfvQxLVltPLZxx10
JcQmKk4t61vXOCB6EzpKvVQUU44rqqew5LERstrrhBsfxLear2erRtUq1KCphnl7HY3xHdQCDztD
P1S6C1MdMLuO2fXiriT7LLj0yyj9XMDC/SxcT/tQKT5Id7UowXtYleF8sUOvm0xp3ZzDXe7FQEST
ziW7EURQvcjFeBhU1garVonJWge6+sHE/uCiMnwFwZuDDVA+XjVRHHztB8ptViKKw0++oeJe7+dR
SQA2jPJr0nr5g0dVsVjXtll/EnVsigvTsAZrCgyNuY6ayH9UPdN8lGETVTtE+n21GboAXTR5BVyu
2l43UNAGvnwHCqbt90wKl7cONLX5FpS4Yq4TGMpM4xD40nXgDUp96U7gqF1ccnZfiarnOtCp3Dpb
ycEF7JUrlHBgOYfx3A4tSRav1bpXryhOhuJtkmBUyMxF6pdcjzDFBI+cYIwUK/WEPGEfCA6mVYeN
VekDFLkmz+BfBZKC81Q1IhN0Vm19afvK+6AbHqUxY+W77jpvG9Q4A8591SYCgK1eZr7ueah1KTq5
iBKr29uhGdprKuej5kLEpvZBKm3j7vPMLJNLmDTQSFUKQhzMVFWXPzvPs3aN6ibBtTR7Ze/7lfqH
LCftld6rUXMTG0lXAm5lz7FuKr1zsdRTqvTOGoFCXMSmRYotqHVB+Q5F0D3mjlRWIhsaobnZaap9
jPScO7KOzaJ6EYooCx415ILJ9xoHa+wc7D5IV4lZ5deimZCxZmA+qoUzftJ7jyJuIqiO5Fpzg4+m
VqJ9DDuqyG+jGpXHNtLTNPzqKqw6KyERnnJn63B1BECEbJYmBhVJdt44a8vylSfsjZyEkyqHt00c
hWUP/8gPvlAR1d+OSdhF7xnaYG19Lxe8aaB8K3W9aS61xs2eVLLJ0RpN5gj5xnQ9Ygfy+FG7CoDw
Qb5IlVoQeJ1O33WUQGC+0Djct0ZlWUdbYzCHj0FSiw+K5mL9CAKOOAG4LXuyA8e70YOolBPTh6Vd
1Wv9wYOJ+amo9JZDjdazY1KqVmvXNXmkGgZ45H/UUkt46ww/5seEQgvw7Vkr/lCKtv7RaePwGWVp
x8Qr9PDackuLLUM6WO3KGXXoRT5gleuxJNe2S91sgKdhBfGlYVR8sz5N9TuOmvEXafnyFmMJ2W+G
IcvqR60MsV5OR1yAnGwsbiv+LXfF9RUsMlX60VdfE1hbB2GKg/QwtCDRTXgZP6ToWKw91TVvwhwv
pCYrGwV7VRHV23aokWraWW9c16lT1ZdBMBb1Xs8jxV4LmEjcxDdUdK711id+OuNolDs0Cvo73U/7
eze1BzD6eWDnt+2od5DjOhJFbOMaxyLvyrheUS2PiVnZUPcLSc1I/c2AusbFH7AdnqI6xYtaCxOl
wmxaUQ+KlVE0amWoaxHlxmAPi7C/cmXZrTst+QE7vQ/WeaErh1jzwwht/kQGNNGB4sWKZDbklN3u
/TrDjtTOC3unOl34OWM+1uu2UWJw4mXejEBUdOWTXQkmIcbU1RN09x6nbc44xtZUcvsqzbQMgICi
IkQTFBg9pb29VzXIAl7L+66SRMp9mJVq9TXpLU/dBkkssRKyE5fMbu9M4j2ydAZAHMisLP7WeKWF
AE434ah016XS+LdU1wB0UGtLfx8HEVRlA/45tAp+dRKFbI/1QrKUdDKPEU+1Gct35o5ZTZWgAq/Q
xUmg2GqZ11/boa26WF1ztbq1Ok80KyJ/H20EwOttkWRFjXlrUHzXkx6bT7VgR5R6ZnJwECRAiyhb
6pTjITTx9MaVA39MuPjaGthhCYu/R6uKmQipjJUoDA/AV6ZEWEKZBE48ylgnd9wgYfUlqdmEDuQM
8lxe7/ezGIJYC5wL5ZMkquc5Hwu0Ytn2sbPRYTusOzVs3jMpJifzobh8+9Dy+/n65aOmLMOzbLGi
1AUIo8LZVKniX/iRqO4VLxY73LzLfTxQ8zzmxYPOPu7j2w/+/RDIg21UEQZwOmQCs4M9JEd8Imt4
E+ha5TaOomKroJ7fvv2UV3uSykQuNSlkAqT68ueNagpCIgydDVqP5GMCQw8DWgQpew7QZ+vtX38Y
5z4qLi30zLOskRNEKHWDks8W9tmmzLjvYIv03hnY4L/9s34/aNJ5zt9PmnVeBtCYQlK+Grnt/sK3
3OzCHnogK4ZFEZ6Xo8vxI//h7Yf+fqJGGz1dBKILI/n3M1P5bKgYTQefM26czYCWZzNIK9oEKqa8
N8IFG/n2s35PbvEsxARkZIWJMHD2A8vUy+rKwk/SLaT+o3PIgm4geur3WQ8+KW6D9MEHY/xJNqPY
95khP7z9/Fc6GDE6SAveAmriPBOtVMOAtIoOTl23uhZ2PBysyorfxewTOHk1IZ6Go5Fs/v+eOhtA
kVt7bTwwgEBHZTsDrdAfsvC8XVE57YZ4kd8oQ+WeSX2/MhEpcsDYHuiHgd5hlrQo4MiYvS9dRm1g
Xetqis+W8M65qb4SZzhyAI5EScZFkTX7aR2pQnuUrbsBPQ2gzyfkrn2d6uugG/EncYbE2yfRMLCL
53B/Jhf0++2pQTYcniZcJnIVLEQvw0CEd0gf43UCnUZiKzJdma7btC4eTK26kUWCF1tc5JdD5Vv3
VhE5T1y3qjuTuvyrwa60S72w4zOR6bUO4doGcAoSf8LTLPDmgRGU6QRVCEvHJrJn0UVvaeYHtxS4
negyMw4FpsPJJpVsbd4eZz8v5l4mHFGisbLw55TGn9eHJyX11PHgKxtEYT5CPZ4O5qnM8uuBPO7K
NQftqk3zeqdVZnBrW3V3Z4x2senjwL0PTFzAFLCxF07jWe+T0TG4Ggrca+BKxspoW22f4R+1D0Nd
rrsU6C/0D+QjI+btYVSN2SovHt/+Qa9kUJF6wxeYTAHAxMxBFsXYjp1bq+5mUs7shdnol7oYxTrP
dQMwaBOuY+GGtyRwfH2NX5l2WzWm/0+rEbmZwCBhujAQOheis8WmM10OlZK8sSY760MRI220tKD9
8zruv8AsOrY/SjySfvwLh5TqX2xUvz/VWG39D5il/IVjI1SdRhldPzVBGUTPUUZ//2d/Ao0s+9+s
xGBFfn4R1ZzmwZ88I/7JVMuvowKyka1R2vk3jg2LA74eOdyJcku5IAHxPzg28W9EVw6qcf7D6cb1
n5mB/bwn+3saKv/Bsc1tDl0rhP1fDe7ei7sDRRsk7Dhzrf02/hq18d6T5p66wFXRsvkMrMtApKvG
TK6y6L4gibLyxLuOpAFJI3Nir7tPnszEhcXQ26R2xL20IVDFxdVKdom8JvAxDYEDsu35FJkSIs+7
uiX57Ns3lsA6qFAeRr15FKgcyP3cjTWgFWHj5mVFx05Jh63f+Wtbn1jh76Xhf+9NxNRsNPi76jEK
029Fol16pIE2PdDzG7r11hTVTR1CkUUDCaYSrygeV+w8zboOG+ogRi48NqFnhhuVzJJwBnvtx/HW
ocp8VXnVD6XM3ztxt3ehuts5Rl1ZHlx3Xf2x9cajO5gXhf+dGoe1Aop9S5nQ/ciOvg4/uf4fTZXs
x9T+1PmGXFt98DEQRzJ7+VZv2ifDrQWqy0dq2r4bIebDlDa8E+q4HWDMkiYPH6LElofSiNSrHufc
wSuVLej9bO2kub6yh/qLCEh9BXUmtoPsPiS5cTtaWnfFXWL+yeJYtUaR0u7rpCy/4MK2bmU/IKEv
8d62gqzKsZgyU7jepHdB8Mlt6Jb+HtWoLtAOVvbd2InitjEL/kVRPSRRV13pob4LyE1fN2OW/Rjc
IH9MqPZ6NLMRj6lMvYlBXGwykPLbtnR3P+fUfyHa/M8Q0qaroNNh5bKKnyoiJgqdlP/z/Uf8r1tc
An88jzNTC39GGOL8v3GhcTBE+Ul1nIoj/owwQtfBOpqmEKRqfxoz/YowEqojl0cT+ICqKXZc/Ed/
RRih/5sSL6S6CHymYmXqTv8BM+3lLhZhszC5/KKigit6TDF+kqyf7djxH0vhkxn9XYQMeKMqgjKc
Qme5V61Vkabj2i+rc0iUl9vJ6ZnTxTm4HwoDsA2auur5gTKvbCvF7627G9um3QVqSm1nkSSXz77J
3Z8x8jl2bbbg/3zMdJ5jk65xFOJ/Lx8j8jAmpon2rhR+euOHycXohz2e2zpMYQWPCh+y1CHq8AVM
7Xszzr39mTf4rXMnGclURYbQDvHBfLXP7LYB2T2Ud3ZWtxfkkJxdlxsGKRjYhmZlRFdJosqN65P1
TopWXiq4AK+0zIkvIir3uOeCE9H4WnQQNVxNr829r5rZnmMfzcDa9BR1UXBFOZTCtuI6dHZNr46+
HiINSe9CLfW5AQLUbHCHvadky7gY5chSgDRSXztacRsovU9Izj+TWgtJ54/fa/xIv6XcctyGXKtd
JSDBDr4bOhex5KhZd5q2x1sx3Nm2k1/oanPXmUP3SWgVgdugQNOvBDzcWk2/4JF+5h7590HA0Kb7
uTGfyuh/q39Kk0EZWvKCd4YT6VdFitEj6OfghkQzGdMSAG5DluF2unTb+umg7lIn7jdvj4OX+/ip
eydOPwqGCcaH7nS2j+eyCCi0EUZ3HdYa13FsfAw9mW61DmvfwTo6oyfWmkmQf/uxv/92th9ED3Ib
fDzJcfzlBKhVp2rNNPHuOotr0dEWH2O/6dd+aEAFpXrgAm/Ae3QUrMFeVG2Usj2HIpyZ7fDTDaht
/HCO6cx4tEwvXwGv3ywNzdQ5WmFW7VH26puiGK33Xko1mu1a8V4M97oXHivJuW5Ix1UVsECJRo6Q
d4rsOtKA8dkced9FpX3hB8leYm+/AeP6qeaWBBZ9aY1/MT9POl/8FqAgCEz7NzZ5fDOqHl6+dVTr
edcr0jniaAkYn6usLXeD7pnj3Uw0SufQOvmmKYQDtKeE5eVjuNRChGvZ4xFLkcvea5R9LxikdlKt
msgId6Iu+yct178GKLPi6QIjaexzHLmfo+DvHebPt+DRbFr5PhpDdRq9z1YATLD8tM1GvOwQK9wa
eXvDhiv+3NaOfVe76FC49YzEjUxC3aQYoP1qUHrgb5rcshk4RZR9NoyDX0FkWteR6jRb2yjlZWpw
48ouVm8v/LqY1hK9/DI2pcYq+mvlfS3K/xZjKTDjahTDMXaN7ONmWQNUzKZRRo569HFQLZXA+1xp
jK0QCMewLsUAxbFtHEwViio7APWg+L7vW/fSagHpAGzE/1wffPGFnHl14OTo1njeDt4hddXx3ISc
3uVlV2OZIDhQQMuhQG3uJS4djHuqtK2P5MsLNspGve8Kl6sbLxI7jImUcoWI6zod8v4xyXI6MBHc
+QatTagtwrZac8OU49KahPVRsTTUpmnq/CX//y/s5/7XEN6T6f2vwTWZUr8wjcbuLn16voeb/vW/
9nDY03GqI37brJVUfP3aw1navw2VqkvKQSGuscD8fUo0+EcQWFGFT6w7Jjnz+z97OPvfSIVJr0za
oX+yfXsZqf48HpKYm2erasq8SJw73p2aIj7V0si6yLqz4M1Trc/iH9hyt+xrxbuD25qtO90LdmVY
xn+eG/4fo+zf7z6bsVFr9InbCvsYca27tpqwXzWunl88+3avBIZT7843fB7OPEtGnLMc/Zi7wsEU
JDgUTXkuaJ5qfPr7Z7HST5oqB2xiHI3KeaRQ+JFV31ote3HtZdt2WJpBoUsd09KfVVnXHfi+ZU3P
NtzcrHasJ5p+VFT1wXDx1cOupTrT+Gy78ff3nG0zusx0QqtV9OMAvfMjdUvNVanWk6y3t3YZG3RM
bzJtKnSXF0ExhBsLutWZesxTH2SWTyuh5nEDZ+lHnO2DtRuyXW3lt0W9Nte3Jq6TVy6o+yOlVEfP
ccg7w0Zf9rXn0AA1UpQcnJN2ZN/LJcnoHdM4Shc2Ppu/6JAGuxfY03LR/y0vxkczPrfunujwORin
FiUwETeV8Nv5kqPRHfJOymWRwZzN3ayh0cD15ZFyXn2XCSo0IMT462Xfc/pJzyaviuO7p9ehPDqd
vBCd987HUX1Z07O5SzFjGae5ndwliVJuetfTd7JvnDP7h1N9Ppu+WOWaaq0p8d3QxZgdSSOr7poB
/fXCt59NYEMDLGm1pX8XYtmzlsEAha/KH9/umtkFy6/wMFegKI2LA2IZe3epET5QIojdFLTmfQta
YFgJJW0xb6jEDzLw3aoNjXLt2DWFTGHS39dUa2wMJYe48/bLnOjJyc72+RDgoKjHPffZR1eE+9LH
50mm+bnEw6nGZxvppsUpYrT84ljH7r3b6lQujO7CRdOYTWlPemOGPMs+GgW1B0aRf+39v5zV/+mC
PEdJp3VZT+WO+RE2nfqoR8Ea8Yp75vuf6pXZnG7GQBhK0ufHNMBWbKWP+I2FpkZx77JPOj332awu
tA4NfZLkRytqgqswaXz4gb72sKz12cRG3UPVcO9mxxRHr1Xj6N3B6LXh09utT33w97ng19SYJ8K0
rm9HaOXWsWtzvEE8LaB6NzWuYF6eg4mc6v7Z3Nbgx/ru0NtHchBbV/dB0mtLP+1s8dU63y2pPDKP
DVaZe82hBKbidL4sXM8zk9mgyUITvTxSVHww3fim8KIzXsAnOmXOLU6Rlkk4RdlRhgUVPgpi04+l
mxfL4rU+m6t2FwMEgDZyxFvm0lYe+traLhowc9GRCzGwUGNyRgFOA1s3cswPso19vFoacWa+/pQL
vzIop0PQ8wllKnbu4udmHxNSEzhnTzwTr76nALTmeicIzA1V3emHIOvW7Vj8gd0DTi+9MT4O2Byv
1AH/vdrLcbUI29S8ora0YkEskpXv99E7r6q+qoaKP3CevW8o6rWD3lmLXK8vyyKRzlUfnKvTOPGR
5wRnPcojLUDofOwsjkhGGJu7ABuhM1/iROvzxJZqtV5ZKG56rOU4UJwma8o8U/eM2vFU67Ow02VB
mxeSnEzQhN/arruJWvnu7SF0qunZZqLtMFT2lIKMnNJ91Mz+bhzT78uansWaOE2TdMBP6NioMsEw
PD+6FvndZY3Pgk2CnSHZexr3DOvavEZIc0axOC3Pr4z3OQIV+qC0axo9IjCf8l9xtfVUbJX4vnJb
d1nxZPs5bFTsLv6RavZX2J87QWq105Bwza2jTkkwagK8jJwRRo9X98ZmUW/Ni6NsHV8UCvKcY8a0
Ai4bH6w2Xnbmmks7RcrFhR+XzhEYX/jQZ0XxqXHLdtkZQJuFn0S6bNHhGR3tqLgqZPYll/6ZLz01
8dqXnqbEs60CCp5Ej73EPpYiDm4NwLdINBV57dqgPd/ud3HqGbOZG/l5g/xZs4+YvVufo8EQq9yU
ysoPguqhTo3snWWX7QUiUdfe+iIf91HgKtsuS8XFGObiDttMcBGZhQt1zsX52691YtLPC7jIdCqJ
l6vGsdco9df1iPqX/OOytmezPgpMs8Txlx2GE13Y8AfXeYhr0LLGZ7MeaYgN0rFii0FF+k7P1HDn
t86Z7deJXpmrhUfR+UOntoLjJtZGeak6H1tQAcsCrZztArRW5Ip0A3lsSL5sMblvVwomI8s65ufq
/Wwsp34vrVa45tGL4voy8cvH2CmaZcvPVBPzfKKEXqNHpUHj0IXem4mEkFAay4bLT5j8sxen0Cbs
YrALxz7vr0Mnx3+puHh7sMz4rr8C6xyv3bb4jGVeYR4xSYivS7vzvuqN5d+brl6uwya0tBV4kvo9
MgFvZWeBdZ+N8Hy9NHmA5FyvhdnbH/1iKMyFX0m+7Eg7anAlSIz4yBU89k4t9/zvglY3F36n2dQD
ouo4SRYnx8Iw9yy6X0eUggtffTbzRBFxta2b8dFLrXDXVaWPv2B8jgxzYur9BMY8GwUuZfaKYlvx
MVAs82Db5Srz9GrZAvWba0QoKtPjpH9MUv2eIvq9D5X67SF26r1nkxrTJYMbIppmI3yDxojqhn9U
Ifhr7P40CXnWI5FemN5oivjoqPHXMRhBPEfLhsnPtepZ08B9kqq2hvGoKOrXFA0DCIjhHOjlVI9M
f/+s8cguufUfJgmlnmqrLpTVvgNtsGwU/kwqPWudMlzE/JrtHpF2uBslRDgTD2JY+DVn0xNkuRgE
Ap+jyC3noo8jfeWF9rmbiGlMvLLd+Hn9++zdVR9eVuGq9tHV1R9jiqVbF2fp+wKW9IXWdBrw0HE8
U/Ry6ivMZmuXi1bv0Rwchyb1rjPpJdtei6tlrauztJljw3lEdxcdU8l+XnHrBzWszgTtE28+F7I0
HuUzaUWCAm66dUm1pb9DX/XPeE6/ZtX8Jt9vG7wAOjc6Km5c7RPZ7lRPnMMNnvjA6uwia6w6YaJD
dI/wAUO5Doa4OSCBiMH51B2OEhoysGmjhS/touiD1e+LuaYaY9eg6+XXICzuVo0UNTbTuazP7F5P
fYvp75+NWIcahxwcbXisGyVAM1nsBk8R22UvP9sZK8KOOl1rIiom82LSmA3rtjb6M8Po1C2UOpvL
KkqBUMsUki5FgK2mlQZrWKzRHpKDu0v8qr4qWodCVaGluAk7+g/qM9n1Lftts4UYpoqMkOeGx6RG
39dEF5pT/ulD+0+Ts+psZkdFoRZqX0dHD2Phxtd/9G61aCuGIcrLz50ofoENcTUedWyMV00g102T
LIvcmJ++bNwflV4XSRUebYHvKOVkuJ7KRfFITHayz8ep5NPJDuXqLViP70rM6S0rjGVHDlilLxvv
rb7NWcv6o9VR98Ye8tbsk3P4oNdnGN4SLxsn4Ke9moUhd98+AG8KW4zPNQVGSyawpGDhZfN+jsdo
Ta3gofWikqoSTwEBgWnyglFO67OX90aXupM8k4c4yv7ove5H3mSLhgttz0IP1UaJOYZSPVALZewt
JZmSjfmizSytz2KPV3nUKIpcPSRjuqFu7EbRw6/LOmUWd3wDDhluGeohiscDCqYPLXzJZU3PokpX
yoLEqjseoj6kbs/yPP2x5jbi4e3mp8/22/6ETplFlqTWXVvvVPUATdhPNlZYZqA9XE354vlFemaq
ziBlf63AwPFnQSbOnDZOR089aElgoFrS8vh9rCZI0UcYBfaIYpbZRvGfRS2tXNmuXpNgrtUtQubh
m5GfxUW9OvWgx80+lJpEuVPoyXigJGfYAyH/XDR2u1/Ul/Miugz3B61x3OGQh0VfrKsS9+mVSNF0
rWsXaPWS5BidOQt8ea+ZVqU64yGF1rwfis5cJ54+bt7+ESd6aC5OTXO3zquK8ZYM3R/4vCHeRtn/
dttTBHplsM3VkilyxcHqxXiwnNS71UMZf/YbT24HNTGuGvwEF13x0kXTj3u2h1HpD497zBHRjDF8
tgIulKEJijNHqZ+b99d+xyyS5CPeZPhKjQdHc9ptBxvmR1DY5jclLP1L0+rgKAiYJFusgcQGeJyz
1i2hFCvgA9rCQTAbyJ4s/aqNCWaj/t0iFK9KNUhWb3+mU0NgFnJATtVZHjFbBYpZatLzWw0WxJkX
l1Nkea3zZhGngxGcW602HoZK9S7GGJBHDznyhr1gRkWyjdtfbrpXXY9vsquP2Ds4YbqORJbeKoET
rczKRTRtSOicdqlo22GILbHyAThj/DUM+zBXtWTjptgDLuqOOUq4a5NMVnHUH3pINVtwHflqVKHO
LGt91h15kJt6R53DoU89f6U4Rbuz9H/oYfgr8M7Ll1SlxJm1pxZfa/R4XQ4xnFyg7otefV6+FEtP
carR7g5dpHiYcuB71gfRwl6fLRnk5J0I6dt4UEiB1G54kfHHshefF05iv1v7AbSQQ6sPX4o4iFeV
bdwt6hRrFp1T3OIgTaTjAc7HU3s3RuG3ZQ1PQfVZTKszYA/2WBGY06SQK8fsYfo0kFgWdvhsYxer
Y5wb0h8Pukzsa7vL87VeNufkMCdiypz537jIhHM3Hw+mXsvVYFopurhsUekVy/osIEc1d0RFQeuq
NNyV6RfqqjXOOWSeeHVz9kXRDroDxtTDAT8E4yGsxHBnVtU5lcSp1mefNcNGKpGKPRxSH3JHPATw
cPR6WC8aNPNiOiWMdS6VCuxpdPFVYrWAoEJkCxufftKzEQnZuNRB0vSHPGnDddXF7l4vK+/MQjGd
EV9ZJ8zZN2VHo8kUY9iDMCNr17uxFsPGUq0biPHhE3DK8grCjLMZnbpe+ovky1/k2loHOjZoDj3a
pVWBIw08rDPJiVMferaqRrpBZW/lNYemKppLF/9ebLAqfbvsQ8+WEY27DtMNivogS2GuisCy9iLp
z/nFnXj3eckcmUUwZS3aiCjVL+L6vnfyJRlvCeTlZY9XYA/qMSPrX0XudzX4I2ihyS3qknm1HFAf
q3U5mR1SY9z5UVyuSMj9sazt2axVKHqpefPqoOrXVtTneH6MwZn3nuLKKwN/bt42pGVoyEZUBycv
y52BX8EWvo92odXCvUpbVz5ZXnvO7vHUl53N4bgVHIp9foiGNGxlJE77rq+qcEmNFV93Nodjp877
sdbKgwtd6rLE+WVVt0nyftlHmM3Wwcy8IIM/dIj89kfnqgejXHSpxovPJitaCgEmXS8ObdB9wMTu
S+AoCxcrYzZV66h1WpEy5FN8Uw6hNPPNFHaWBYLfKuYMaG6K0pYHB14W8iYVV0vYhYt6/LeaOSwN
yz7n1YllMNzGDl9DJV9U4ozHzGyh1apIwb2iKw9wJOF3qk27Mvr63bJXn81YS4szMLJufsijegfc
Pwa2mUfLVsJ5uZzFUd9EZlkc+tBSLqrQSfZDXC2co/MyM02BL2rKoDikqbx3qgjj+v7p7V45lZmZ
Iyb63NP5lEVx0GRlXri9dVF0LUtHtna17E4RxrZ0rM+m1/lXMaS/az0txWpAu3NmVTyxys/VcAM+
nYbd9cXBFvEABtKP9X1V2PJbSqngTdpJT6y6WOuegsIPFw6F2eQe4A0OlNzmh1RU1U2WlfkWvmD5
8HaXnoio+mx6N/RbRPVkflAjL960Sv0xjxeeAeZlamrXcK0d1/mhSj9QJGmtsirtls3teUGaBRyr
cFI9O8B93QAXunOTc3mfE10yL0QbejycMMikSzr7fif4Y1FXz4vQStSnA/p+2s10nDQy6LsKUtVl
jc/OQ7lWKY6B8fiBMFfsoDQg1ha6uyxizN1XIiNzf27OD43lUh2GOUPpQxhc9uray01VFPZxg51O
dujW0cRwqIZ04eI1LyIbISOyP9GyQ+mr6Y0JePdGZuPjsveeTUzcEzEtxL3wUAXicmzrx6Rvz6Sg
Tw3B2ayUcZaErjWmh9C0vyR65K2KLni/6LXnRcZ4LKJkrIbsAH/goVX6mxDM2LJROC9PA2wpVUyd
4oOim2G8SvLQu8k7JVgWCuf1aQ6GS2oszfhgY5qyDuJwWPfqsHBZnNen+XY2oBJz0oPuuE9KAHun
qatlc39eniZDMLm+reFuHFRiO2oTfVgEd8u+6DSKnp1sM6p7NF+Zer3EFtuRH0pf27/d9BQ+Xtnd
z8vTAk0PMKUe4oPf2+anzFaMjTFyT1DhLHWmtPjVsT55iL98e9uTFbhZM6D0yd/nTrMerezM259q
ehZZ8jGOCs/Wg6NqDapcJcDNKKcLlIXNy5dvbo147kL4o+S9n/jrtXPf9NmiTCvdMosuJD8i3xvV
/phHxofajHFIFGe9pk51zCy+wJ0fKeH1+iNwJozfhm7yLdDzzduD5kTr8/szP+d2eBRCHGNgCt97
C1PZIm7tD8tan53BHcUY9KJSxyPmAj+ELI7OcK5w4dXRrgFpePlBpZ6KVs2BHfhDFdy5ZYcphRHE
j6XVVQ/L3n62sXdiswHjUdRHy4zCd0rhmWs/SfSPy1qf7QLKPpPJQBLhSDALLsoktw+kWuwzq9L0
jr8FA7pn+t7P4ozvtZViqUV1tHx8+EzNiTchbmn7wXObfdFgQ3BmGZn6+7UHzeat2XHtWpdZeSxq
1VxFeWk9WcAlPvQYlL2v9SL3Vlmje2c29aeG62waQ6TNPewh7FtZGDtOzmuIHJtl32M2ibXQxM1V
7Yuj2gzBCguOfl0YrTzTTadefDaLw6jDPyAR9m2UFTeZuBdFuCTPpQF9ePmlzUxHbFzo9u0YNg25
0n4PGHyZ1FvM7zOC1Hba0U95bU331kMEWT0e3HJZUJ7faOipGxu5pim3iuGvs6pak1Fe9jXn3JZU
c3qlU6VyG1rZhRyVu04d14sGCoSNF1MraFxI9kgebs2kX2VCrPCLXNgh0+h5NmsVW1pdU+LubTbp
vZpNcJnknKnviRE4v8lQcWDwM19Vbn3M69Y+dqIYc2bnwsCp1mcTM5ZaYJaRodwGmZMAWVUEtofn
3PlONT6bmsDtSelUjXIrctmtgqzYuxDFFn7O2cxsWyfwskFXbjOlewQ/P9U1nVEEnXjv+R2p9EK3
HShVuy3sbAvO8zL8P87ObDlOXQvDT0QVICHELfTkbrvbjuMkzg2VnUEIITFIjE9/fu+rHU6GKi5T
FdMM0lpLa/g/bV43LcJ1hZT1NmCgqnlXaxSUnD5Y0Ha2XfnN0P9nDQ7gUkQDn72r7+v7YekODerh
2y69cqgDpJvmBR1A19DRp6FjO+j6bozB1vWowO9VP1jcNijjD1M/7auG/dh222+f9z9vRITEzXXi
PEzvcZHpqH+NbLDNeq9rUVHSzho60Fh9UHtNl3F6pGH/su2+13sSuZFqtFh+0NR416MBDigFgAi2
XXy1J5GRF4oB2X21kN/qI/8kZ7JxBa52JMu7ToVlklynYUZFd8ZZo6fDcth04+uKk9KkbXuwcK9T
PYGr4+0w1LLtxv+v5KQ6Ij3q51eHInSHUXWM9W/q0wXg7ec1CA8WAkKEuwZv+4r4wZuav0SKvzFS
a3mGUYHt3uWDd53LOkLaz2ZINmyqlJFgXXHSg4XZtnFype38EnR0gUIDyDrbvuRqX7aCjgmSL+1t
CQFYCXryAojY35QNfnO+WBeYEgddchEs3Q2NhB9kGVXQUlzeQefS22+7+9XutJ2zSTNp/EAjp1SG
UZsWDPHVtquvtmfUBIhMKIPoRlGItDRBatDlvfHiqw0aSQBuBhk3t5L3JDOiAyeyGrc5zXWZSfE3
BQyy4M6jvtoXScfvILn+t5ar35yL1nWmCryvcdFQUQnKqf8cJRB5rMFMOoUKtPiqjgGB+fMH+M36
WZecmjpGOQvHn1tM1ICICKMce+eR5D0As9hj235k5VDzoVpmf5ibm7VcPdIlji9Aw/5j5BL9JSL9
ZRUFWei3x/uP79MNGrAWFmHWnlIL+hlkfneLoOW1bJbgXdtVoL9CrvwwGf+vZerfWKR1VUryeYjB
hXvzieQ9ZvlkZrzu65/f2O+uTX5+HhmX7cjz1twggRye+papA8DLZJs3X9ecYkifkmXJceoQU3IB
0PuuLedtc3YBXW3pBsklHLXFm5RXUTw0NPffLUG5bOkGx4de7emQidzLk2VAsqN8T4fxdeyjTVUD
aBWvjqgC4lKahKWF5od6bEvxOACAuc0WrYtL0LwtfaM7e4t89K41qjn45bKlyQD3vXK6rgtH2pba
3nzRf8398DGoqo2XXu3cvkceYwgre7N9DSIaWvF3kIDo/5Im+Y3xWasc1HZIQB3kw83wwYjUapw/
pD+4lA8Ok2ObttK60FQ3qKt2b5MsDfcgFm/oJbD9u23XXm3TIPBCF87tfIPY99nL49ee9d+2XTr8
2QJ48CjR6DS/TtZjqe2De2aJv9t28dUejdq2YMEgC4zZzmVKjXoHjb+NS2a1Qx30a4ZhzEeMn/eP
ask/xy5stn3LdaFpavtYlJOXXDt0HwEuaJ8ivjUXs640Obn0sm90ci0kFgpAB91OJgB2b3rl60IT
goXSAqfpbgvj9z6f7/NyU8EdIPbVJjUC7ARDvPoGPt6bji9JCTKdf/Hdv/FE6zJTO+Qea9ukuxVR
8iooAd4QebzDtpfy9qP/cduERgjR2GIgsdA+SuRK0V/zl6359vC/SPiuy0w1vqYKSnhQf2TfwYEW
WZ+zV5Tf2KmOt+ZL/1X+/s8DRMkUsXz28CsxKh+lY4e4p+M2N71WLjcBGyFKl5c3BrXkUxIAkqG1
+UvE9LvvutqmZTVYCCc0mMED6uooPR6luoi2zTMD7fDzh9UWFMZxKMpbWMSQP8WwK2giG6Uag7W0
ga5rXpjaSUzoJu89ARY297fNkAfBypkCTMCBbPDlbVrkcYnyr4vXbuowQX/raqNCn6/qloHLG/p6
n2RU/ojmbaODuPYqAg5VgKJYPMibzfv4IZHOvGIay/uLp/7NavlXa+Q/6zzRUns+xVthpffO1+M3
Z7Z1YOLOV040tlJ5RNbyVreNB0/nuzdYM922ztcwPksayAgSv7hV3P/II/qhr+ymbmnc+cqN9szF
GPVrxU3N0JcahTzRNhfbDO+/I97/eeW+BZFssG+SuGgcyPiE4RhWJx82Gd61lgHK+2FpIty5L6c6
4xH6UsuJbWp7IEC+/Lz7K0yX2IEP+TXpB9DSAWfYT2remE9ZqxnE2qtnT1vk3crkc8j7cxvox22v
ZbVBAY9eqrqskQeS7NiS7n1cBRvj0LVswTCweWis5FevjPx9OTmxqztTblst/sqTUiq1CuY6Rnos
+Ygc3K4Z2Mu2l7Lan00PvmMeiviqNMji1RtQS6qtb3wV5qJnIKH15OVXsJrtKUmCozdXG8uwa6JL
A0wA6vqKXWk88c9TObMfE0OWeVtItxYlqBs/aMaipNf5jSjc9TTY9yr5seWt+2tZgrywpTe6CTgZ
Nb7EM8jQzbApQgcb5eftGS5Q/WQjC6+iS5q0zsKSbQvQAUD9+dK99UsPKhDj1auo2Q8gj7O+0Idt
r2S1O5dF5X7NBTg1I7949M0RkU3ZPKAKfr7vFhOWdBDBeI1mH8CThfjtoRIu3ib74a87kuaW8xra
GO4qF4X2ZaQmgZq2H7a9l9UGhYyiXy0tcVf0gJmUkOV7Mm+a8yB+stqfLVCrEB8K3dWrw/1UCD+N
Fd9mEv11QxJYHmTwSeCuo3anpffe9fnfwv9fByz+eqw/QhtMMyGXfG04KUCMAw0QLUrvN73w/+tG
Asds6pLKXYUxBwCSPyWFt634CFrazytR2sFNEAy1V1ZSnaEz8QAd502N9MRfdyMlAekXJWJ7dYS+
qF49xoPeZlTWY/Nq7LpG17m9RiVNBLiIfXAHiny0JQANQ7YKtaQbII4houKylMGVjZ8UJ1vcG668
OgglkuTL7I3lJWdih7LyKzoSqy0eIgzXRbxaRcGcR566tFP3nBT5Nzr8jZ/0ywWOS6/WiQLeoMo5
VEEbAO5TBwGyY1vk9RZTi6uv7LgOp9g0VVNdcPohD1NcT3sd5Ju6+XD1lSEnHMCsvEjkhZXxlaGW
0bNqS8MBLr0y5Jj1JrpaYnnRifsn97qXJaBbfAQuvQqxmgG1BE9KecGrf4w9X6Wxnjb1BeDiKxuu
S1lTzIjJi5Blnc46MuiJ39R7hYuvjDi4dgG0ZEYPhEzvs3LEprToNrWM4eKrnSmc9maxOO9MZvkx
FPWFVn/LD/9uja+2pqwK9KmDkHB2nS2hDyDvQFBlW2J9oIhXKQqLOJMVfCguAC9ckZvHCcgCNrXB
Q+Diq93Z5xMg4rQRFxMW065vjJ8asfxFfuM3r2VdsyMG4h6sJ8G5CmS+j10F6W1tthRYcOervWnA
46sBZREXXXnTvg5znoZL9bzttax25wJ0wzJhF52Rf3Z3AJ0vO92Fm85AuPXVBp1raM73RcDPbsHg
oh5Nf/J1Infb7n29Qwv0CJdq4eeOTpDaKiOQEIrB22Zw1yU5U3eBGjGUdbZBojIbLLupLbYJPwGj
/nNMMcPjBzGb+dlD5iwtafw5atwmuTy89dUmtd1chIGY+Fl6pLjmHvnsMdduW43rkhx3QdVyf47P
rCif85qM+ypa/jYp+rbq/i9FjELqapNyyHcj0s/Z2YtrCtERUpxBm293dUM26XjjJ1Z+tG2Alp0K
n53d1Ae7oA3n9wlCxw9/XpL/ygX/6glWmxVF3BaprSo+d7EN4880iONn0HH8tABw5OxAmc4YQZft
0Oaou5uODFha8/Nc0OHJjZH45mw7VAca9WKXVxUBIMCO7+Iw92+05fFBonr7EuhEHaEuk2S9B1ZB
grmnNAcIdZvHXuNho2II6NAq8D6Ibq6NX5MHWzP+t2Hy3xjLdY3R8z3AOHIWnemYf2q9+hlzzdsC
gnVlMfCwZN5imbNXBfN54e2UCZaY7M8f93erc2Vv0NIMKVMon51bxjQDYxL6PiHrgncAa5stFYa3
VoKfDYMLIznJqYf2lBPzK+/5vI+rwv7FT70t8l+tzpXZqX3f5UYny1kSnbzD3Mx0B8GMSWRtn1iS
+U3nqpTR8G+JwbdV/4vfW1cHrbI9EJ5tdB6RcdzV+ChHZMDVbsKM/8EgTPn65y/zr2n71Q+tDAe4
CMqVI7geYdUHw3NNga3Lmg6VSF51Oqv1iPohiepnoSOf7gA0QKdaFYDslYW26xg4wkJdwi6idxjZ
oB9lNIn3Ss3JU+0ZW6e0HQj2o/avZFjGM5+8EuTTWD5xvypuJZiEx7Ky4/sqmuO73kAJK/WFYZd4
0i9LScW+Lmpofg5iRssThwb7MZnNjISmZ14qyIPe1xVzI9D0pEzrStqPIiw3NReC9LuyeMYpU8k2
X86mN8E+CswEnju5+/Ob/90XXtu7buikZYqdS+zqI5W2PESa1nutuuadlXN5+vPv/BrXhadYBSoY
1kHpMGngGjxojN01emx3OL+9zWJzK/fSVeYja237FZMYkLUPC4wNQTc50BCYkp1sjraY+ZaeyjBc
V6RK2gZKyCI423r5ZoGeAxAVr/bPT/ob87guSXltPc+aduGZ9uzzhLEJ6/5i13/zrdYFKeJBHodV
CN59z0wgusou8/0xSuOF8gyUgU1zDng9q6hPKc1kkLchPpUiGWSZjyYONiVMsA5WF2dWtOOi4uCM
vRT/wLh1fuis8v/588t/sxe/siMrE9/3cyDALKLnqEqSD7HvpjPme/Q9xTTI3gpRA5TO5/ObHNrx
z7/4m8+9rld36MJjA9D251JR/0yxVHd8Yvm2I9W6YB0AGlAsTtNzm9DuLA3aOTsZJM/b7n0VaM41
0PJzRMjZLJMxaQc5i0yMPHz58+VJ8q8M4y++x7pqvTS2qWQo/XPts0JQMMKXGcv2bYqGQnAMynHo
ZRshA/RNRkmdmBQyHdMCFmE5QlAjlRziW126KPiDJs1DC+j3o0gQdUF5zgb9UGQOvNrQpktt50Bl
gBdX9IP7dwumbpqF/0P0bSKm1Le8X64lU5H4KppFITU1iQEksLRZdGmuoRyrfTcn4VHMb72+1q/h
LKahlyc9shhQFZKADZ633ZEm3X2o5lKmwsx5OjQm8jOKWv9ujOIKZ8gCDjhxeixPLboA7quS9E+B
9HMKwL0sILCdqwJDbMEPIb3lWz7EVVr1DupQfuI+5vGE2o2o2KvGLPWtLYx/KGK2HMY3ndwfs507
1IwmVuW3LuncJ8257x2LOqqqW9xbLI/UIvrTWOSy9FJFAkxfQmxxZ7UPsPbi4RvPauC7Dn1+OOuS
9l6CpvUN0zXQHGLVc6MWep/gGXTKIZaVVTbId8xTZabKXj/F3QRaadi18QEK5MujL302XJMqR9kz
j0x0qyKRQxc9lqeq18GbAHQQZmqpcnta1BQ2z17tsTotkOWFumWb8liwcEd0+AKFTf9rTsMfbFb1
+Q338iFKuKhTSSvM53gLQo9kqqKdhp7orqOuP5RcWLXn0svlKY4h19ANtvnQ2CrkWVgVk7x0RRL2
p7HA1Pst8QAgPBbD2I6nsssn8gJAYRvvvdrg78G+nKZsSNC9lQ0x0ydQ+oI7fADAjlIDykd914yC
e2kzIvvjUhlHXvkhF3wML7FVyVzsYTaBU8w8U3FzH7z1VKQoxA/Z0gn/UaKsQLOKmfCQi1q/AcRH
2ns7Z8da3DlVoX3MTH13kFjv9+ixGw89aez9WEPecmesJGmEQ4mBLqLumieUDSr/EGEMwz+8YQTZ
oYympMt3jV6QE0hd6dXAI8Zezx+iNm+LD6YFlu5W82BxLEW3FPUzUxjVKtxJW3lHJA/DxWTSjIqe
GTV9dQhnO3aHEMl/8mVwg1weASeDoKZk2ms+hcOsxuCe1CQc2xRJm2XAJOgwmPsw9CtyP81NI7+C
QhuAaiGha3+v8U6iJ5SEfQ+aLyqPDoWMDDsQi6L2aTR5xzOo4zmOqV6/glYoRnsS/pCbOBGvMRWk
O+RLRMyNQ2wdHcm6BjQuHSfq8qd8gIzfQcUTGw9F21D5XTFjyzLF4WwQt4ZgIR7BZBrYua6bskFC
UEvkGxrR9+WDW5ZyeFS8F/uy8/IxT1t0akLpIhlH9hG0CNK8tnOkmifI60WIWHwIHNxoHzTktBjU
Q39AP8AbnpQ/yvbeUNDs7oi2WLJBUZbFnWNF475DwL0k4MGXyr2qLpn4CQxw6b0ITRsEkLVFXfWN
0ERoxuOxyT/gr0z/2LTRAtWNkXjcXGXs2/5Yupn1ewodevO+iunUP8QB1vUl7rUX79uQzc1HFuAo
gpNmVWAd99pPjo3qk/YBxRtXnJISuPhP/sJD/TDTxoogG7rW7yFkwRxhd3HpnPnW5eUYmqwOxvBY
BlVUn6pJz+LSmHoJTqxIELmnLZ+q5W5K9DCKDO3Ktdw5fwKHLG36wBs+moXV7tD0bUPuQ1ijOdrX
ss7Ls5JdlX8EuoapF80MUOmpMWNORRqiApdfK9gKfTfhmcqnrnB1vUdfuMVAncmj6tXks43PBQA9
B9kVUXWsRvz/nVmWOt8zSJS0T3lYY0QuLQMV1ieEMfOod5EZ/OrkJ6WczGFJuDX3c4UPc/UYlc6l
QmFo6ghHFE/3QSKluxvrfjTfY8VCdgrrJvRTOWgoftiOdd2usaoKvi3d4PVHHSRuKtMOnUMzZCMx
ZiQs1Ax05mPmsv9Sh/HkP5rKKFNCldFISKlXUPYVSFNh1vGzhTQtYE5LUMNBAUAq838Ew9DSu7gN
gv5sWlZMR6qrmN8HKhj417IOg+DFqdAzB/BPXf6JBN0YPmhIjYFIVGKR/hhCb4jvigqf20+bN2nX
f6gfuu5EFur5F2uGyaQR0Ljt93gYMLmYkiEk3cc4hBDGAfKOZHpQmPKe7seW4HCUVoPg6kvv+jy5
QmXJFq8TNsIAlA+G8PMXDtqydyjzMWSHMJ4ncS9Jrb2sJXMQFTsdUnKpnDd6R9X1bQQieRvJL8gd
hVWbBuMQlHYHwlWCPIsPZ+J/XYrelzv8kFZq97Y57AwhX5SCxjQ0YefHe9S3InUvw2B5AzQIwYZv
i0anwhc05ZTui1sABMLxbC7nF15zVbwn9TCq730lCTSCO8h299GBSYJ80t65JuD3YNHp7iksPd8W
J+37BR+zOnSuPfVFOxFxajCgMH/X1WjgHmREaL5/oxRqkBoq8HxQqF8gTc52cSFBp0rRs+tB2Ya3
Mk9NktMY3jbPbdOlrHNdFOxlMjNudwUBzY0e435w/auV/jhFx3FpJVQ8Z+p38nPZRy3UPFk/tP1e
z7lP+5TP6Fll6MUO0PydukBOx7zitVXHnDAmgp1kCffMGen5njyFg2bjmJEpYe0XjKb2TZMSFRTy
XBeO1HNGZVBpQDr5GKtzBHDBgpHNwZkYSNCkN/6xNB44mKmnSRndLdyb1Sn2IMzwI/IbFh/HEA2/
xwKpJw4pEtaNmY11iYBpkraI5CGo41xgdkgPzOxZOSzzsWKjCl+9vDB2P0F+4Ue5xCb4HuuBqFMz
BajIhTREjV+ax9CbIj9l6EalRwBkBL8kIvSnk/UiPs2naAnImTeFmeGvR60OeecN/oshSix7lnh5
VB5FOCnvfrbeEHzlOvRPlAa0PPII/nsvjLTRkGECXokHWfhB+FBP82SrDFm6cMeGdswfhRaGPwd6
GNovFs3Id17fmb0Ye5ZVTe8n50EKd0wQRnWfe9CggzMemVh+16lkbJO0MFMS7znhZeLShfuJuQNy
uIPVkKXsIbFnpyceBYkB1MREIzXHWbkwfIf23kl4BwKRh+msWS2hUBHYKLjQKAwRrmHrom0pi4FC
Lv4RHmm7E5fxGUoR9V0RYgoAFjapX0egVPtLaxcld2U8h/wuCizA5Sax6BtKPWTh5D9qzvNpvwwo
xp8RWTPyyUHyxN3KWunwHbR3fXU3OI4FyCb1VthwZeT0ceq8FnfCFWb+Tvh+ALRilMieqdXyG4pO
cIZlvpxEHY0/4tgWvU3HwQzNI2G56e/jppjLG5nR1nWD0FeXPM9kbuYTiMlagnZWFRG5xBWZ50Od
K1t/TzA2EL11l/j8FWC2fnzG5Ljmz7nQXf61xL0i3lFxvBSfcxd7zM8mvRTstuikrGskbCrn48l8
ZtLCr+RFEktn7N/ODlOQIWMLtcPap7G448hvH4ALbdGxkQ+NPIZqiC1sxaTKW8564SGirPxjy7wm
k4nunNwPnIfd+4j57RBkkFTvvOe+bmUz7lGYyKPmVIFbd0xiDlft4pwnBRr8jEcQnC1R/C03Iyct
4NPN6F/B54nkXTgtUZ2G4wDJB03L57gEhRGhfoxz3AHddlTydPR7X0M+qjMAxKmS6/Ya5qqqg7Rn
c8/gn70utPhwnsAokbZB0ddZ2czgMHVwFySroqJ/snAQMH/tOOXdlAorzQ64y6n5FqFH+4ktFKd3
7cf2YhCmuwUWLewW5OuoJ95j1QY0jcuGjXeWI4hO/UHP/jVwLUcxNk+iRNwzxg0EJtRQ836PC1cn
NWETvy/iJhmnhzYJmvZxrPM53kGArPKfEChIQBxmNTtx8LTPMOGcIFo5mA6qLU/ovyrGo4UE2j3l
zqJoHYkjQi5wUVPqK6godhJhyW1BGKj3TYh1Ve87H7K57d0Q1VHTIqJ+y+8VweA9AJPbDj/sWLr4
nzEoww/o8eLfcTiFMTsks65ZOoT51INp1EXfZpYMmUQp8eCsH8551vFcUJPB+JBh3pfA76r2SHtk
Mto7oZu63eOAnyi+oz3R4/uiKcTodqjIulbsPLpwIg+078L+MUrsGD5SVniv8m2ODXlxnAx4RmYj
Ff+AkzF3l141wtTZPNI5jrPS65jXpxqpVRrtCmqcSSeXOKhEEf+LJawtmmwqvTLMd+HQQEM/1WXU
0U9tQL1xBxVw0yvQNMZ8eGinsZxk6nJEsj3KXRD42ttJ5M1nLhs+7hV2RPSO4yH6c9LGY1RlKPm4
Xdk2c59Sy2vojAEutWSNcUUQ4rjbVMOXmkRBcJw52KwuiyeM/n2AkdWsw9nVU/N+KYIyGdOkCyca
pW3Tif7IVBEVD/PUEXIa+4T33wcOCFCROqFRbrELKhPRs41K1d2D0xeEyV2I+P7V5pCVijtVwz0i
R3BmFdSacAJqgj3HxNvOEEHCXaf86VWO3DvGSF3dTD973s6b8G/k3sn3Vsdhc3BlWz5grbAL5SpB
EcrNXuaGhtxpMg/v0fZbP/dxpKaUdshp7AwSmS4NUC2aUzRnxTVmQSmdUIYwzXdSWgJGe4WWk7ab
lnQSCXviaGk/IiRpsiDAsfAoYWnznV6oTO2oHi3pYOGnfCFnWevugt1lA4yzTlArbJPlTmFsNmNu
cYi+x+EU+Q4BytRFqTdznUFTqjuWzSB2QbTYkyVRfoxFPp5LCQPFg6HO0HcUPQQBEjZB0ZQI2Gb2
hdO8u6hg8ffQJg0gFlWqjGOoNouErY/DQJtXO1gYrboKdxDGC/Ysh9n1tIlTwsePnUsUjmVQBGoc
jtxLZf19UcJm9KBqZMqxEehMmiDNj4SHK9kHUmBuzeVkymAo8r2H/EmId+DlGNz0O5yYanc3e9NX
RxuGqFHgwKZj3I+s1ZQFE+avUirCwIKi7doLR4iAUwDtf7QtC14aSI8eqPSG16q2Y9bSjj2yrilf
SlLmd1p0+bnkrYE9aW1KvBZAlDIQ+1mSBYEo02JvyglhU5G03mmUrt/NbYmQjjHjPvdzydMmT8pL
iT4R6LtLVJsYEQeeh/qkGgSBKfgMC80iT+cXnKoR26H36NgOjl3COKmbNIJpOIp6AEc+JsQV+ymn
XF9MH03/0LZDAIzDLX1sVS1x/MfM8XcFMvPJUm9+R4u8OtYiHlTGzIKXJmS0E2Xr7yvSNl/NgG7P
HtPIz2JqQqz8UKKYwpBJLrAYDm0kJvRANfQUQblovyQEC73T5lRJqHhkc+LGg/ZaVaR+mxffRaXl
rUyI+FSPiqXh4Gm9J0VQf6hMPs0HpUvLztKv1UFqx/pdQCvzHAnRPDW0ir7kQSN/DGLyHruRITBL
OH9Zas8jDxg5Lm5DZ/K7MSwAfp/qctxVFCJ96az6+ihRBPriYAfbE1uQ5tqVhciPZZRPY0abyi8y
NEPPpzwJRLGvfc8DDMhXZbBr6jpCcssOc4fUUdmbnYL72udLPgevVk/wy6msZv+CgYHFfQgjN8YX
iKN4cg/RRw8gb00pTe2SFFeyxOKBQFC+349I5CGJpOevvj/rV4Z+gwfmxdWCb4cjIo6VA/IJ8JPe
3oHW/OyWsCZp1xNb/chlqTDRgxjqKspwYjshHS3QGrrYRxEgxHRQeTrPfQjNceB/WnFFNaxR1wXh
r9grR8WNQhYR2vWifTuOVIgvMg5X/4WxKb5Dn199CJnX/cid3y3IeY75+a2RM04NYlUwwmHTRFb5
dV9mYSjpjcQjthFIJX6zi4OoMmnVeWN0CKco7tIuThKe9TZu9K4lJWnvqhjeb68hsnEpWNhIRJA6
eiqgv8kgeej4Nz+WpsiY6hDQYgZfv/oNjbGKUQHw92iIQZgS46vW+4rP7jNiPPsxX5L8e912JEL3
I6aSMjZCST8tejOE537CKTOboXzdY7NY/5Osx/4KoxB86dpi/N6hLPc48n5OUt9XWJPeuLiHcUzY
eSxE8ZVVLvoHIVv80fg6xplMmMG7zGNR/yhyxG9p2NC53AnESddhsQVYMBNJLoGwIYy5s+E75RC9
pT7Wf5FCZlBcQkQgRdaWJrSHfLKLOQhLh/qOBbXGTMVbCiTGjyUpLmEc4k6NpEbVFlVGoCYaf5QA
qVQ7EfWg/YWRVVHWj+1QX10E4V+dxo2vlkc7xbBsnML+PS5Ln3ufJkR156ib3F71hWU7CBIi48oT
p5I9Gjzcc9iUU5T5dMJIWk5ykTwtqLWekPHA2QxG0c+RGOJVfQ8pN7/NYjN7pzgHIXBf1C0LPxai
SaC1MdXv60DiBL7ELu8AICqQ+3BtbhfwvarJts8Vo8tX58r+NPkcIAJv1uYdcdT77NU6PtYdd/LS
twThX9RSZU/zKOUHtkgy7KDN3T6NrRDfy0VV6oQWu6XPugmpPXQEa64gQlDp12oGizGxEENp4lzy
fR7VRbdHzoINmcEZRJwFsvL9CX+RnEO0GJkjicHT3FHW1fhOvmxFNnEfCs2MhRXPCj8ucOZAz4fb
uY6Sp2QEmSDFtYs2hYjecvN1ENu0hrPIDxOZ4LJqWnNzGUUJEenIWkgnzhXqGQxqbEefdg4JlHlG
EE7tSIMPg1RjjOSsKHZFOHvL/n8cnddypEgWhp+ICLy5xZSRVPKjNjeE2mViE5OQwNPvp72biN7p
2aqCzHN+W3mbUHfV0fKmNkg13CvfmwiLwNP1tUpg+HC3Uyfq8tV9WvR811nLYEI3lM3cWdrDvF+j
plH+tU/86Pu0qBXhcVi5fbo0R88Lwc0WjlfAA9kUUwRAdqE3cQ0zf6GIpZTbbqfuGHEN9eFKUTmz
167ZElYts3jd7IoVrl5NXo7e1/3rlipJLkKL5ptf2XJ4SbQjrZdod9w9Y0BX29maB6FPzR45z8va
158NFQx1EVQ7cGbPmAS3QrDB71ZGTCBeHMyicPQw9pk9Td5y8wnJ0uy0q73lFVUTT0Ntrb8mvVTe
JWhUUrDhAazYZh3alB+s/QzW2sujY6ldHvV9lXkfMhlMLGbqFCdGnqfeT6K0qQLr97FG0Q1EIg7P
uzfuVziQrv6Nj81+XSfRsQvRI/Aw2Es3PkdY265AkM+yNd6TI+zjzmHtptxzV+uQTm4ZATb2OODO
1MsiWe2rRfwYkhbbt+1467ULde1nbrWJ8+Eaycp8dEFhj/PEgK/Mw+DXPlu62foxD7ZA2GcrcoZv
4zC7Sc7UO6mi99QynMd9bbiSFxYz4g3cuFAAlUnaKaeOXldfDjfXiWusfUyWXep7nX6VfUu26eya
7qyc9vjzVR53ZK1MjP84uOukiyRZe4RB45eGfwxjpoug6mfU5cZiWKNYmNzLVAeVL/MtPNRaIPNM
6guJT3GYgY563anxZWfy3g6rJDPU7ObhbEI4jz3cVRpWIDZUlRlOVM/vk8cgtrbM8uPq9+Y1zcqO
QR7BiW5nFRWcWcw8FF+dQrdPaqqqPA+keRgwRQipOn09+mEf817tMk7bdlVd3o1I2IoW9OkaLV74
BG4d5HXriUcq/nhO3Cr6CLULXhWz5qaJXZXdh7D0HKTNlrSMenXiTNmm/LrJA+jGr4+CCCQ1ySLG
1DiePnt9f9gpltu22IKg+1EuUp9cs7D0y7mDZ1mT6ZVyuf1nYC9BkEcdBEJmJkbuYqkqTgI3DmL7
WYotfG9x2cxk8Q7Nq9Wsu08mXEtGbBMZ4eUKamIvgtLaQEeRKA9ntYHiZrx4UZ/OQ1lZ9CJH+yv1
8/uSg+lzD7gL+F+qB3vQV1u00adIZNP/O7zBED2wDKAF9qD4knoMwvfl5FEiTBp9jx6XevTjmUbw
sjlPylpHJmSdPKDVJ5t9EaUswr6K47xCtEZdYpQ0RzaVo3jd6sNfs/2IyneYtenv4ER7XDBL1Zeg
deoz9zw3kxi7uw5cbDt5bI1fzMIqnyrDM5VOYm+DezkaOd/tVYQ9qq/BGS6LSDoi2+q9/RwBuwuh
yuq78cP1h9c5+5+dxeYOAJ6nztu39611XI9RNT7iU1OO/hPW1vHKq1WZfPf8sc36KfZ8tps28u5a
tErzu6N8HZ5D+uyH65dEfs8gB8xjT5Bgdw+B1Sc/940203SdmL45MKbu7zBM++/pkK44GXt13msB
Oyaq0bmiXAjvF+OUf1h4gvm8HWXFhA4Z81eHE0+BiDcH+Yw3RBDD4cjeW6r9IQgB/tZyrt5jY57c
MvDzLvCb9cKAoNLa3SUzxaj/JGqb1xvdDL1b9BS33zd+6F7j0ZsetKHAVNrxMWTAcjIA841YiMay
266KHxqAVDmsoNHMBcc0V81pt/kTsANwaYb9d2XN6zb3jxwhVdLVgpzRVb3+WxvwYo76tUlpPyk/
9nbcIh6vOVK5sKaVg8fQAkRlSfWv8xOG4KC2oyCFzIRliURlboPuR0WdWty8bZaE5PT8+L+Nq43L
eCYeKOg3HyJ4jPu7skuc193y1J9eWnaxDq4qHBuurOaM4aDzmAy9WEaF59rijoSm/mQ8/vOOreVp
rhSYX9JwyXSQPGkfxfIELEzWrMGpPeYLyNpr09DDkYqDBsB2ssvbUClG3rXZ9OdaN2NeTphogoZs
mnSI3eNUVvN8D2clykytiXsxUb9+RNuytJmeOENwnEQ300XDxSN83IfbqcInNjD4bkizrG+DCRCg
FN4PXNbrSXdCvKAciHNNcWO+DYH5RhbanrtQzq9jZLVPXdBUGTCnusiotD5425GL2jGadtAw57yU
k12YGQCBu1CcW9qteYMwdjZpLCI367qK95LOWUa4Hb9HaOSn44z9Pfi3YnWrlsepQ+8Zl8y9mQO1
dXFnMAB7EtVt8Xo3BRLdWDkp6Qm2yZ/Srt2q3E98L9+78ZWGqiB3vV5nAV0aF0xI28V3IGP7ft8f
WDb208Yb8bwGVnVBkhRc21bFJ211xzkUffug2yAp+rH+3XtyyfhXNWPCVFbpohrHpLuq9lwlW/Lc
1IH9YSrl5hCT9hOgbvs4VJ3zm4fdy2k/VZnnrWWZE7wKyyFcQoU9aadlf5RF2az1pyfADL2O3kcS
/mUeiWPmFLesT+RmJYBm9ensYXcOTRmf1hg9Fs8F/ZZ26SySjHfgwbwOo/ZFRpU+gUhDi5bblntT
tJwjvROWWpXrr2W1gGZqGodGRVp2q/5ScR2+jkG450vY2zin4awMOP27LezoDO3r5pW1Jdc4mYhK
NONnOKihaEbqyX1RJid/htpjBam5LevIfwdZmM+AVs2dHZTyhOhw5CLf67+ur9UFHDJ8aSf9Pkdt
9dHaIdWLCzMADqW5TI+yae51peNXp62i/JjAI05WSB5rI6fETZXaO+JXKOEoe+d3hCqH73MN6Dmj
yzFdJd15RX9MVDujZOnTxASrySTqCcllj3UhHxtkTSMG6+fNqn64dTc5n9L03tbcOZHdh34hImVl
izxk552NXrgIm9CCj3ke99oWD90yu5512kOsVaBSWosj4AXogvXbeiRbf2Fs27c3oNRaQVYRL5T8
h+Pd/x00u5JPNp0uY6GceJ/+ETd5EGi3mSYYcomT2r0dyRHrz7gabXXH1123vwMXJQE09zTIJ3ds
Qu/hmLom98Xaud92zznGO/IdOuhGTxs5viZYyginqWlRWtnoRsf8lyyTHP/GlgnHPe2HypmQ8/IH
TBt2X5lUo86R2eLXAkx3d5Kfi26Zof0oFo/Qn41TTGtf8uCvbV24kdbv0iwVoQYzHaNFuRIQlgHq
RoyWvkY6zo2oO/7egCZs+bmPjQ/nVdLR0D5Wohw/WCgHZqSW46ajVuHYPwjhtKeXpIqNPHlcjXaW
tONwA1RxkTM0ZTP8W1Hv9e9DHez9q+PW25QlFRf/lk+Rmeq04mWtH9Q8jF2WOP5RsXdCY/kp13Lf
P/VaH3zTguTGNiVuQI1Za5wJqsHzkczckcrt7w+Jo0rxXZMhEBN+AFnysZvgoNF08QfzUfUjD5Pr
Qj05hbcb9wfEa+w8N4As4p+Mdf9viVBiF55CqF7l9EvFbLMKhOGqpsXxMpAmYpwZfbQo5hjLaUJn
jarSiRbh0UaYUEVNmYoxIEhRWEvVn2KtK3BjHawbjs9Yxsv2piXkTF5RqxRYaaQQ+qKlVXrroH3t
0l7+OWZAwVfA55HI+rC1UizpHJZIH7j39VQkpWMt30k67s1fXPUiJqHUmrapZx6TiSQ0nGsdTJnr
qYL8m+lB+ubVFox4poUXW9dukHPc5fWA3OyudZEcNZDxiS5vyR50zgW9z7Rf58maO5VHRHe1j/M2
bck5knU8jFcTOYKxSMTh8dNf8ShnhlpahQhtgWnKuy6JzH8SaMt72RYbB32+zdESlvSjBRPjb+gc
waNVMedCWrsoNGyfb4hCrBLBwJBaVA08zI4Xed09Oynbbtq7/S7+BHsQBPPJW0Nq5p8tqYAs7ksv
Emo6bdUKBrbYImxvI3xY+xsCqz++zRxYwb/a0TbEZFi1prIvNjZQv2NWiNDKwW01fPZcu10VU7ZB
qHHP7iS1pY1A/mCBNpw7fkzRXjlPWOAufa/c47tNlC3tZrOOKzK2Wiql1WNsu1Fn5/FRjcev0BHh
9tlGi2xguPew/bWBCCzjqfI8IU9DXG3jkM1ucIw3cUBgpxNLsJ1vwAPd+RBr4r0OlH9cIOBXPWbw
oYLN6OAjYAqt8SekBknZP/D+Jip4+9p4zWO9TzdU6W1/cwJWM3XiLo3iNi2XgP1k9zgn+Ka7dvjF
y1z7N1vTvkVhjGf8k1NrydvfjJ7MaH2J023WyT8h7epzZf7ZKBdDXBjPWeMhLxDnwRdH+1qGM9f1
YXfTM4dJWF8ht7rgrYnJKX8ydrvqmzWgTr2r60GfnHKmvRjNelDUPG7MJusY/5FJ3STp5pGNmLmC
sYKRcdTWR8eZrQo+f7sUFdLoNkeW5BVOaB/LI6Z73/oMSIccfqL4cv+M3nbEQAsQqMDaJvYfAkhq
dg6oDe9chhOCK0cl7Ws8kNzfpVtoh2G+Esk53YAa2+8Skc1CRcQBHggxGo03qaq4Ou0e728xJJDA
qbdsx+Bmo3Sj4MMobbwicextTtkfjqddKXOodMXgcWR1Df76bKF6CU5QzF8hnN4e7Awk23g/uiOd
92XZlvKiDiAsCsKokqK67cvNqdztdRSW8b8RcmVvn3Yfu06+LyzkgKPr/rG5zkrr4xBM/Y/VSdSZ
cjloOBFG18TTwH4B2tLMbdqAzD3X5lUCyKh50asIBDuhFzBLuMeOXFG+C7N/yEhfeh4A971sAlCi
obXabCzr9nn24zF8mpl2GVqkJtkaIVl31zRVdFzDtZ2uyNfD3yRm2bJAsGF/p8Z2fRP8snMmzbg/
gHKHqEEje3qd0AhEf0Kw+V9lydty2Zre9DmeXJDByGYUvEaw7/4dooT1xa/8HZC/6+MyJeJ5faSO
uW7uaTtRTBtet3z6Q+JtjzatnT/h8rY/XRl1TZYMpfS/ah98WD2BT8RCvZqZpFzjrF5r2XFxBNEF
mJF/XJiEoZr4sURaHVZ7G9o4LHrRrecgjrY6HysDDGF/vcjKTWBD9mH6KY0+8FxBp3NXrIOIgELd
5sOdV/W3hSj8Q5iaOt4OPxh/7ha2g5eagpnynmhpa7q3d2tNTiUM+VQgnDyGPOnnjsHEeLInqqIy
PLYVIMoJzxfBTCH6DsxeRzP9gpL70hl/wfVzum1qAdHfJGWUKb3mUwkTI2ovM9WCAi7YvUSlxF55
DRdqYJdPALh4vVL0rs38z9EkDBcSKQvDlp0sSZP3wd6R1DJMlvvdVqUaP3irIuqvux2Ay4x20xIt
2HQ0mzd9F/0lQrj5Re/uSMMmKLA8fTUnhvdoyLiqqxnfV5g0Y5QdluNeECjVM95KgAU9q+FlDd0R
cHNCqlA9C1f54hWgKnwFgm3En3Bmp7CXev2uyCd/wWK69ZkTcj5gmVpmzn6LKrBXwdn14pebiLIo
WoO4CDf5VVsajZZf3Zt28NpvjT9QE2YEzQMXwwIWXRKqrO1TRGurfULhVS25sA0SlW6P8e4EYkTj
E7W1vb+N/Ok2pYZAL86lyO/jfS6qdQqm3BNidN+7DXB3O7dud3h5g3HvWWhlJ4WPKonn6uhMl8k9
2YFnjZsgXEmDVUWK3phGlj/boK2DBwChtYyzcChjPwVEOsbCG8MouMWC0fipI4Th2ikaliChJyoN
5VIn852Od/M+zMdIu/r/W+OTsYN1UFCc525fxDXqOOkv677MJgU2DSsIDs6h+2GfD/ce+ajdvClu
JUTtvb/z8cQAUPk9OBblFyYhY6fwVrNOuTkqPkVYdck1XMr+LdlM9G4nYfLNHXmSM+0Y2/q3b4Pk
n4O+/OtSjfozttdInTYYrDWV5bCJoiV/pc4sxrLwt8vZR7jGkkjyQWITBkexdnIeP3yc/dap3Xpd
/ukZM6JvxxCsL5Nw23uLUed1HuIRDUoz8Xu1ZbDDMSxLlNqWX88Ax9E+89QvbT/KZ3/sW/tpddCh
PrSlth6GDkULN2e/Pw4WYxXq7LppHkct4VRQfmK46mTbFkFkSXIAWn0EsOWO8N57dHNX5ehQPJP3
KjPDlpAOLNNraoIwuUw9+s61t8bvnt3OCXlKrnwio9SynwNORZmTIqh+sJkIBACjz9SlAHH6W9O1
U1v0yuAw0nVTy8wmhYRDjH6xMkXz6HJGxfL4Ee70WyNbnpcvubz73M6zLV4oqJ7UWxwpWV8n2Y5f
sz+vSnrsHvDSvnrB6xbqCu21i8DvLJn+O51G5X6gfQGrfGMjSVQxTu766Lt9cBNDOV4T5gWEFonl
eq8oWjY/Z9ma54+jdZFXRibs2vdqKGkOrMSGYseBgwERNOUsHm0vsZ8ax+4DGIZmbk7ClF186Yc1
qB4Q8dUAxOuoy39QCrX+MSbtoN5LWnoD4uE6zS9wdPOtBJD1T2jgdQz0uC784axp3pgQyksuIjim
S6L0aq4tyt7XenEb9zS4Q9nmUMO7eHZoehAnaSHGfOwgw4Zz0zns5qmnXNu8HtbCYz80QmtcEtx8
wQ2Cmw/RVzRz5jVvFU75YA5puzo0LaLrJruL3xzygGDRaDnByI/zrKzu1KLxuY6GoyKt8VusGYOq
fpytebmb4hlNkFLiJYlmdadXNxzTxApRA1k76qkJriUoAjl5NwH/lanF8s39OJWe952JYg+zyPKV
d/WP4PhXU765vZujrW7t5o4/ZywnhKsrs4qMdd3sN62TEH0FV4fOIGJR/g277dT3C+yQKbrRmq9m
qlAg6FFFz0F5EIhqLd7yuLdD9WtKwuEcbdrGn6S9zb4g4Q+mU2KOqM7Qcbhd1n+hPHdgmSU4TimP
s+/MYv0bJ0EQZf5qnD5biCi8IkOYXkdl+ZJ5c/f3JA8UV1eGDMzI53U5UCHwJmpWtcj+h3Siyzqt
3KbgPz760A1j6N17IxW817kbpzbHDkb/Vdmwg//mqV5+ioP6aHRe2BH8sFRTMTgdu73fdu56csU8
MBBa21MwrvGpFnWzZ+uyTMCTDodVrkZbn8djVn+YsJpiDRrzEPhOd8IxueQb493DIsA1FZ6Dn8T8
1zyQQ3O3lMegcn/W3bNTl0N3bqu9eYIa6S7S2bqn0aq8grPMhXPc9vU0MQuldXIkl2Co92e+Zb0U
jITtgJoktHXGhou6lFap0yLgC17I4p8mfkC6797sTa73fjIsOZKKOeWOWxCr+lOCols10QQseBju
i3n24UTUdPODQ/wIBn9z/6snRzv+2eAicr9PU12Z+6Q27YM728GbK8P4W4nyTWR4jMo1jS1I4gjz
6pxOXe3+3VBHHamdrOYmA2UuLRnyGtMOBG0/fcEGTdvdt90SC777yftNMWyoTpCreAegt9suW/t2
lVdxoJ/oHFcMF7sMEo+RwNVMsMJ/4BdjDNimEmFV44x3ZWL7j2VcAZGGg2/pU4A752mTu77xl3xH
tkWwCUEExxveQ0ytTTw1TlbKxb4cAWqjQrSNpbIJvdxxjhzuiviYxVUYa0sH1q8L8vH5TTWTV4Ip
hev+GsU9QMMRCk+lJGxa+yOCWXThDH3Wf+HqQYebaf266w91dgjq0WeIrn0req5E+69tL5QBlSid
mgxgAo2h8bz2yDV77k5B4YFYjYNlDIbCOpzOPHaLw11xYOxR583ufZLrYUflK+RSNT8sVsJikULu
jQyWtZ1YyV1Zy3JC7NOyHSUojoL7SC8wpDsX9IVjEGGW7oeSBdOo9Zl93v9MhjnEcuSvcktbyxcf
IeK2OzuyxudgsbRf+MeknEfGzaXMHYVE/ptNTCewoG3FRWQ2pmUe2vgy8kwwtzFgyyxgfYQWc7bx
yDF1LXvaRaGano/eyBIwb3NGkO9ZUIM5oK19Y1JZ6Wb0K4Elo1X9u0zmyLozlP3FxZw4438+2YA5
B4p4n1Z8OkCDS8X4XR1JmI09lJRM0WlzEAAncorbkACPXuwwdMHKrwW/sfNps5gUcvGD4MRViVZB
IBuC82qYpNPJNChPzI7C9rYysIYZt+k2P/SIKuqTgwhkf3aWcXYgTbolOX2dw/GRQkvacRq0qBhI
5sRCV4ijDsNns+ENT4dw2MKnpAuigzRWW5orugh/T3ebt+pW86p2d2sUzP6FXNyK3c/ejH9OVOnI
vy6WA5cZpQLqkBCuJrWbMv6RqNgPn2NHzT4vtSVdnEaqFXlIFdySLVvZhJnmUOizadDYTNIR7dv4
smvuXo5+0SLCytqO5ymbuUAgI5ZSo+bMdg+x7UOyjBNtWxzunfUf/9vVv27YjtPF9uKHblKqvDmT
15aF6Tfx4S29/MQeBtzty8BE+TTtAfBt4vvx8gEb6/f3nYkgfYApkW0iZx3RZXvjfBpsNuh0xTJF
CL5GA5A3qOMBi+b5PxfTznDq5qiyz30crX+FHJKTDI95uGgK4sNU4KQ4Rag+BezMsjyOSi/d6Vj3
eHrtyXu2EL1UQiZpKYdJFmvSN78tSPz5kZIUWil9P9nPYWSZPTWqlVZaf7kMmJc7cdrLqsI8glk5
C7cw/oPOzH8dy6F6kCqCAY2ly2YbmwqxyXHo/TQxSmwZLhl7eIe35au3RGSDwne9W6eiXb3ysqih
K4nlO+wvt6fuPQTlNmqxm3+Yvf+hzFw99X0f7emyh8F7MBjLY0e34/rBDXBN3swMOfFXNBE+r6OX
0dv0JeOCoINDvvNBtLuTWwcHdJS1HTceJIdJujHHZZ6D8rk9kFa+dSzszz6XLhoCfHV5Gczb8eDW
VROdYmjunwxb2sncnlO0StE5H99sHSQTXkA6VPN491ag/qXy08Y9Ah4cNf6Yk7HPJ5ifv6Gwd0aV
BNbGWo38Js3cv/M2Q1wGJdUVsLy/xyo43rYtCB/cfj5+7VXdnshEqh8iOwo/wxJNA+wDAsNqqn8T
dDH0WesGO6brYHuwEObN2TKNG6yfmL53GBpYTYcleuxwhnJDcHc6Vt/hTGyAyCNXDz+SKrSg09rj
AxEjydywj9fWivAOdmVSkb66B/fWpqpHhxzsBkrCAv2KRqJxWMXcCIW5WE6j49IELy39E12Z9WRk
BcOOEvMeY+mYFBja+j9Io+wMxwxo/Wys91ia6VXtw/YZYvF4cDCrPG/RdtfwIJ2ZlcY3ex25u+xo
Ws6Iz8VdvE7TVVku6mqrYcYk/ssunGD9DS6BG2eW9QOqMFxg7uY8iD4JfiAcppai3pKvi7FDlFOW
Wl0PEdgX1/T7LeIURnDSqW9KIKq1+EV+y7VS//o2xMyyaet9QzX0Sp6BeWjWbbn6iEAePK+e/jS7
Z10B+8yVv4rNhrFa3uKwSR7E+qXom0unRUnoYPOcmIvbdZhyTrIY4NHpBWSYvRdwprCQCLID4LEN
zU1Sw03ioscFI5ZweCWTaVuRgMXWmLJ6di+ui8AxMFZfuLoy37u1A3IF3JJJvq+TvMxy06zFE6T+
VLP0rXQI50PUuVypxIqH6ca8wnEJwp2JNkEeoYdpQQMYjeI2WyNShKlUbWY3zufcRNZVRHV5V8Zb
9GOzfA9QLg5ucCD6115bC6INu/4wTgTrshj3AYLFXK31WO4xwvR5mUxxIdykvhsWq8otOlQ+oEX7
hzq2t1Qz+X65D52zx/IaH952wiD1GaGvvegjWS8ss95nPA76fj4C9QJoCPrqzczaJNdl1hCtLXSL
7XPk0SqMNrbBmmAnpw0TZpWG5fH7cHCa1ZjBv4W6n36R/u+8QI1jeDYQlYPVrmcikjU3JI8R6uNp
yQGw3Dnb++j44PlFtDKq+L8SfqvJ3dUW//amtwqIAHZWOOtHh3cO8nYpieKuE7u/zXsTOFng+c6b
sIJxg5q3u7tdNAOLdL25N7Yw+26A8OSy2Sw4X86jvO/RM6MrqIIPuU86ayh0rdIe9BOrvGGCcA86
q12aRZBKjfubtpYhPvnN3n6LQx8UFgiuYB9CKxetc/2MJgxUB6DAuu5D0l2UBwcYVwrjEGd0nzL5
Nzmeu+V32IfVd/wZVAFZkSFozG9ug5DdazLvoXrpfFwEUg7d97k3OJuTnbSWVGraSfcWXzSOuhZF
kaubx6HxkHAhLDu3QV3fLV0J7F16eoMD3Pa7avDtexza05nY274rmH2b942hEP0fLjfMGFYLw2gY
FtzB+9ap5mcfhyO+Y71wES5hbd+5hKRATIaemzkGcfWl3idEunJxYaBxbedMFWsegikgH1q6s1/v
waeLKO9xxkuSu3HPTcvPGnKLGFYgCTeRMRU3GU/Z9mEjMltSqDH8d2SKErtmb4jJx5kNXVp9dTKo
IfC1wzdEd/ghvRdlwulFHMd+IVm7WWGX5YKqaXT+NfXR3WFRt9Hzdxa6w8RnAUOUNSZ/R5BVke5f
1r/M8Sp97/pLcyMBR0f3kLt1gDWf1fCCRH1H3YS2qE4ZdvoyNZjSLoyC8W2UU1kABiMnmQYv68hu
/4WvDSIZJZgu7HnU/5V4MJ1vRBkkL5tDISZcWrW0dRrSmAUopsflFHXauXYTUh0sn8tpXwWeLzl2
5ZKtto7uxlaQyqcS1W93DtkEjGba6c963pwJhG84noOQob1JhnXNo7A9vpWhLLNOTm5ybojj+SlU
OP9lqAguOyvV6Qhau8A+o97dI3beD291/g50Md6CJS65l0guZuxvxU85ra5E3uP6D7LrdeF4NTJj
8JygST2cewBwpoW9qyznDsWFAYfU1k+dYMYDYI6a/0bT+ddOV9YnEIPfX3Yc0PeYy9Q96onqauxx
ugXC6hF5JlT4NtbKs7EL51HufLYkYLbljQKS8pha8TDN9HSDfm3//LCaCxwHAf+f7ODdtAILDZQ3
vBzq3TcywMqbjXjlUXhDfwZuG/AjjftJAx/4qSXWQRbE76m3VY0sa3ULFCNrTz3uVa+o+rL6ZysJ
rUsQjcf7iPoL/ydg1JHpZBlqvC41SGUYJid3adqX4zDeyTFHAPigkr8h/iQCDA77S4zdNBdNilGx
wDs9e1NcPTTlbj6+JDGPxJSr/6LIX7+3kukDP9XxZ3JmxOJ6ZXdIWWDbOyC0PfOmZb6z0P+/fJkM
sb1YPBTZmNjrbZs7zDTaPX5L2/NeI6TW19KLu+faPZZf3uQZD/NG2ChOe6gGlL6grMSsNZAALHUz
FgiHg9CPlvLkb+X6iJKPkENi1Yh79+caMBtxRIgySsTqv3jFM1tw0+xPQi91X8y0lbyFNtdEg7/1
17b4SIu2BCL60caLVX9WpQPP5OyoxBOwk382SsPCn5b2+FsRRXaatb/ET/HqoCvSVrs8TALfxd1i
W/bHPANTFZIWKiSAeojq6/84O7PlOJEtin4RESSQJLzWrFKpJFuSLfuF8NBmnsfk6++qfmpzPUTw
eON2oDLkeM7ea0chGpNyQ4xBl+6CNkGDEyeg8Y44r738GdSKL/atjsoHlMLGq1VRhD74hVNHh1LR
wd6m6B3DA2Yi+b2KArc86hqnzCby2L+BIVm5+SEVriuOzZBTSdUZHwGgxkBoq4vqr8CVPfVGcG71
MPn1tmIbgFunpQj0lgvfSBA11uWCMmODnYpyUjJIPD9Rr7mDYpI+OL1hJ9QDkNlMh6br5J2hdG19
zmnIb7ssEMN7NkHVvYyjF0Z3c0le1jvQavO0SWuDmctlzr5X+l95eRvoR6RfXnbJAyOD5sZBOmmv
sq1B9lOHE/MBUgeS8KmJHW9nVPVglAdbuvUOEbqV0KhQZlXxnxLX25s7HSlz/IQ4/9Yu5KZL2mZZ
lR5YEyAxlwz+nv2hoJ/kv9CbTYm2RE2uP1YRFdj4oXJbG01DUY9ib+agBPWxnTX3XdqyqXyAlmKN
W6o7NdpIH1H+8J70RK5BqYv4JQ9Mp5q2iXTa5oE2mufhNsllAwnbU6jvNjIsmvm+6n27eD83KO8e
TddE/L3Fbjg3T7bHvR2Vs5T+i1mYTbeZBoewZKpt+ossfcQgG3wy/aGM6HP6myZAzsaBWkl32PTI
hMqT44pxZ7UGDft8bsWzj2v+wZ08/BkUCCcbi0SpXilGeh91PrtHmoX12eby8K6Z7HeRNSUnVVA5
6xvlbGslna81ze/PIQ6Wc187zl6TkXEj5VYZrXYtPnHOM9g7oNbEWC+fRC44SErUhtJrkKOMnZvv
ZZ5yfraSoEdG5GcPOqq8F7YI/+hUHbtUnLIRW157jLEKvEGfYfWoJceeTS6pKClgHGfHmqYfSBvE
NmluMpk2KCza3272VAxe9DRXhrof0hI6eIa+vW2TTFJMDTJnhyzJetKzoR+oBKZIdG9+w008Ju2n
JlBIhaJKRl/stsIOXsTTYZ46vQtzt/ow1Sb6f2eYPqKQaV5dyyDxOJOF+OzX9njy7RE9Dgef/gXi
YYtHPm6mLe2UibFRjuPV8nT5Vto4C8mOVv7BTj19H9d99sHJqvFzCq6o2UbMCpseO39qhmVwmVWD
BFHk+YeOGbeTkZtVCKx69Q6XqvhmxNO8w23pvMxWnD+kpkrCTV5N/cdco/vGrFMeJbfsi8e99dTW
iKU3Go/PW0XQ3vt61A3qf+7NB4flgFsdBvFNKqPoxTTK8HMRjYJTe9s7u1RM0S7zbfFcme1g7CcP
bmUTGhhwCrt+TOOUxUZDN/jkTAnem9idw+faa+szwvB5NxST+90iwgZF3lB5W/YP5Np1a59HGmsP
rbCsN9vJpqdCoVA2sQ1dGktaAv16FyBawZ/xLmwwqOKHTPa92yRgV6zwyecnXls1tz/wXuK4tOFg
NBpDK7ZTDx0DOYj3bgUybmNHxvRGqaG5dpS6KAMX/Q7eRfKhwzDxGg7C3UEv1Ac3DHMM5ihtzU3j
yabZZ4bl5jusoO01hn/jXvEjJBTnDUFZ/r01dtbnZDRlidoA2dAO63xjHrRRzluRTuIlT+kHjoyT
6WAquxo+0UF1xclCkFQdgEt0b5T33jDeofm0sR3WG5et7IqZO/J2aVG6w97kaphcza6S4UN0u6Js
g4QkwFYnxbwdgooSUBHl1aGwUZgf+7kZjwChqUL38BFvIgnf/+x6oREdDH/EtFFaerj1fZ1yPglz
aJH7QT+5VuAKT04ReYfSRKp4DowO6zMyq/dgeLDwaLviAOCreJjPXVnYB7/lkjfERkN7jBoXF4yu
Z4nuOVf1HuSjvMvTUzPedJQ3/MahyTPSpXvfSfst61q/G+g/nKp2HL7GGr/JJDt0UnTkbMGg9im1
1aA1phEp/wZ0aI3e1E7GryhawFZZ1IM4UKA2uiF1k3orOJshMlepxsgaRA3IkyYRVGEL1I85ZyJj
aMCwAgqaT3U1oCbmqnTmd6EDHfTNZEE4OPm3otoHKsjuXOTEZ9BJ470d4YudItSWrTmxH1hcEBhh
VRmZe3RAaJwDgsi+IQgcWzyoXf06UN78nrEdfY3s2N/nlp2TauHXHxuuv/tJj3pLmbk4FqbCzZkm
lVHsyF0xnhPpV//o3Mr3SO3pQA5GQ0CIogivZg+JLVLZxsEJGxB41BvF9xwuyuscKLrhsnNrjiUz
wudAIiVPI9HsI29A7BVYBnon960dgpJmrCeuMA1T5OiJPLY0SA7sR8FTq7R+9UuCQwIrSV4px3ov
fY6zDOlInOeHoeX9IRChtRajDHhfwVZjpuPa+mfk8nIwWgcFH07db7NMZxRqXlltFYJJboaCOjKi
cjpTRRMm2yEZjLNJ43nXjCZHYLQY4j6EvhNumxCfmGehuT2aNiKuO9qSmF+syTZi6ugl3S26DY25
GxRStrtBNPkJEmz2zo6pHsH2SrbcBPCl+BXSw8kIOd32QKy+9LOFespHOhIXyj4lnQWbZqYb8sjm
rD/GWjbvjRqEA35DLm+FqLCV+XYyHeF2+uLAtWgO79KkkBEjuxEPVGRv6hC6NhfJvvcBdkXXHCry
ekiLK938zRy9+XbWnCEuzmFjle8QvHgX6cdd8iGsOhtOjp1sm6y0T43tVOqTU7ZzzrqDkW4bx2V1
ml1c61xDIRqM0mZxnst+ep8gZla7KDeteWfPZtOeZIEsElWe8CjTRmbn0LXI2pdM90l+6G4Qn2NX
z7DyoNip8OiaxTBzB3Gz/JWEgSHZtnHY3IRufhJ+y8YgZiQXdUN/UkHCCp4HDTrF3GpdxVwM7CLn
Dq39KXcgM1Fy/TbESZ3/6HKFVIYOWZrd6dvTz7WnTeNE+cLId9gkJiqjntdgjeqAwjQX13eF9RkE
gFJMPVXI6r1fmJETbR3qEMM5c8ZRHUOPcsPWwf1HZ51t1t1GnVD4RuJRNScYHsV72pP++6YSw0s3
VpO1b5RGwcYhd8ofjC7vx3sKkcm7wh+bj/Pg6mzreugMD7abj8Ehg/50Kiunuo+L9JZXUsAEQtqD
nWRiam6jtPY+xF2DjcvhFvgttgIdnO2SI/unBMqWi90Ili/iV62/aJoh9VY2Y/sFBwVcwqHn3nYv
Gz9QR7o4MtjX6L8fwlTEXyYcfs+2oZ2PHRcKVCdoyHAmyCh2zj2kEr1pwMPAFeP66D3Tkhvr5yQo
tyisqOHmLEaV598HADv2XtJjGfXwOk17wIVYZNBsde9LeiIHq5vNq4b08UB3XiKvQjrUHXEkEhWS
Ub98RRWUsA2kYcC5JBp/VDSdj9Q8ZLzNe9nfJYGQ/WYcAeVBbIi/9y71Trpk3viF1k7yDKZhfPQp
+6e7WlJ94x/rVDttlfIUCDstNvTKqw89dL/joCL3Pg/gsWSeLX/0FV2cYyjGkWXaoKed87yr33nK
OpJk1l4FavlpP7lIzxLfapN9FHBFo2+eYAz38VEUfm4fPLTk8ozEi/+W1ag0d9BCVYXOBPHHxpuN
BNUbBeqj3RVy19cYI4A8cXhlatsgdaqcJcqvJ8wuHQ23r9GMAW0DnmA6NrUy6TrP+m5KaenRKwip
XnJ138DtHr7UqhpBVaSdP971vlaHhuvbQTZJ8YieEJAVMrHsXCZTcaFDPl6zPK3PbhBE16JMAgRp
nf2qckOk5yTLYSP09PiuXlf7RzvxAYIZ8kWYpb5zAkfS3g5S/5xyMgHFpMeTSqbWfSrqwG8faPZz
kIETkiir3NV6gs3mG5Haol7FsFRXwRNOu/lBt0zMrvfKQ9uKHNQewh9QRvkZ37fD/a7AoRFBaXog
bd6jA9654jPgfc7GQRzl/wTRzf8WTc3n0OmyrX8jQm2LOlOfuAfcIriMeQeJo32kmqRRoInADLfC
6HqxD+2EkqZtR+llRIp7LC1wjGYt27cJQoR5l7CZcpbsq11fCXlyxr6psGdknbcrVWpAM8rcPfan
j5nEze2K+mNuVeIqIKfB/pnHY+HP8qWPzfZbPnnNU+PCSWJulM/OPNvPUQRaj23TpFSXabqLm5pi
6VFZacLvzJC10Kj0GokAPf8GE0Tf2+007qXgqrNhMglWVW1b1NfMAOSehnJzRQ07qC0ibO+cD/VE
FwO2KEc/b2pefGvKDxyHKDVU6dh+LWF7XbR7Azl1o36WAg70tq3Y0QbVDcc2nau7dnL859ko3Eeo
MfKZC71xoadIajK2HwrpfOjibHaUd2sKQekR5IgyIXym2X2BC0Vsp0Kp+OJkWfWlbhpxchCOceUM
J7pI8LyOGFfZ+XWD85uoqn4zx914isIuuPeKYNx5LHrfJIECL55LaHNIifuY2PQLdx6QgW2UD+zI
o8a+nCT+yUoQipmoeXBMQbv/1MoaiwupVYhVEd4faTIw+wJTVXrvUNsJT+Rw1S+qsdJXE5LBBten
cbCMCs9rC6xh1yAqqzZDO8R3ZYutfi7M9j1MUXnxxL+KotGq8bkbrJQIGwg2zjuzuCae3aHQlJTM
ghnPRZQMQKkIokGE7QTd/ZQgPykq2z9nsIteG6rszcaiff0YVq64TL0a39ra/K5nO34Trojeqy5K
H103qnehxd3PTPvshIzHfUBs0B5IE3PhintBdapoiBxpoXFuBVh4W7foa6IUDj8HEdS8fce9Grxr
ggsJGeqtb8qkRKfxyRRafhzb3jgYk5M8UF6AKiD6bK9sdMph6RHXaoET+87Gq765Bq4bzUh9pKgh
8EPJfrxGRqO/9MYU3vdzl+yhqpBRi1uhresTbOOUU2Yegxd27jILXps++OSJJBBJYoIEviZJaVWX
hM0qwro3yrol2Ak/SraBsJeP1qYxlAyuZpSW1A+yzlf9exTJsZNsYQflNAm49rAcMp19L0cYDVqP
2YV8Ln/iFjVLoEdB1OEy5fY8t1d6RGnGSmBxK3hkfwUFsCndDEHyA1qUIDEOMzyekNMvdPaDNyMN
fW+gxyz/+TNg+Dfs5WVqbReOKNZUKM5WYF199Mc18Id1j16ApIGe5GrUlXXm5Xyq2+lcNOZfkOu/
+9WLiAAuaUJlWSHO+InxTx7brFsZYbWMTzUEUq40beSZEse71pmJOTfHaiXYfEGLDo2AQmGTWuew
7R+5635kn/sLHf43r8T0wXn/J5lVB6gI0bBaZ+4+kA3CZyPFHbHqSy6jU93RRFhl4Skq8+Cr0+nP
iqG+8tkLND8tOURhtuopiUC4sktxFxsrg1rMJZnfxsNs0SI6RxhQdnZs2fCavGbdxzTlz28cr4mX
SBNuCEdFHIHpAaXguggM8/aR//Mx87qCYhLLiqs1bL03O9F/edu33/YLmLi5mJONKM3ITFR1dhEq
GVScmhytGYq1GNryylAiczE7HUVdEkkff0SkP+wqf8Q4v1s3EhfpHVPae0kriuqc+d7ntCmfEET+
WPfo5dys7S7NqZOc2VMfTa5w5fCXyJFfT02xTE2d6r6h+xrrs0lqgzc9SZ2uSmEQy9DUHlIqWIFQ
n0MfroMjblFEfjiuGuBimZuqKmHW1Mknpr1nPyItqu+QJ/erPqXwF5MzahHit14/nt1xuG9FeDTL
5N2aTyn+LzjV7ua6QQF6LjhrkHX2qVXdyje+mJmeDS2zE+1wDtq03qNKk3tVa2vlG19Mz3gQoCFQ
up2FToJrM3F1JeMhXrVrimVsagrppJY2wu72BlWoevefIJArf/liYiZUPZqxAa8sI2QyvkGEfJE7
6V+Wrd/NoMXcbIy84jA5dyBYVYd7gXJtEIl1n3QZnOr5bZSC+M0JS1I4W8JL45SrjkBimZtKdLeX
DmFTn9Ec4UfJUrWpBfS7VcPcW2ydTjhJeO1g/lnAIaoY4WsyJeOqLYgK2c9bUIypwZJpX50DIW7e
TcVhNoU7tu6n3/an/2xwnkB3NauyPIfF7EGVGa40rMrtuocv5mgBMCwR3JfPOKfSDRidg8ARvvLh
iynaZ22c9wObW2xmL6CQuEUWffKX1yL/DRj7/w1aeIu9E7+jaetE8mIwlL9YRnIsnf4DLXfwghWh
pEIY5U3dr+4qNZ+nkgZEW8wX6fn5fAC+En7A/ZveJZK2mQpan7vOrVbORQdNQ/tdTsjB0Dv2t3iG
Zosu5F3QjNEWoAnSKwMjdqMR8PZIcqW25LnWZCGMwzc1UUvA6rvh7u89jYWfPmYmUl9kntMV61J8
VpDXNlFk3GW98xw3/mNCnFs/Dh8nHVGomlNEqFz15oI/W6nCGF+8okgPnWuGezRo/iFt/FtZuHqX
4sXaZ2EvEM9Hw51ATSvR8xA0oO+nSYWHmXte+0paxsnOGtLf8UAa3+FlKyJM5IBcCHT1AEEIxZt9
rBCkXLBtl1ScEqjLUfzo10HwCDx2b4bt8CnRFnbgzt1pFdh7zC/3wmveZrQNd06fPRrF0B4o1xvc
z8vpy+RzMnDN+5wqQ20GlToJA3oVBmTqQ158w2IrMUBBmQbUykY7ITosUGthbC9wszmbPAoucdij
bi7vRZXdcXEtnicvCI7SgBTv4vm4wvnDB6rRww7gMx3raZD20+DJ8cAlMMdhrSasj50/bQvaUXva
P/3WTfzsYxKjQYw74yjQUz2l0OAAFl4rH+ZwXiavc5Z7W05nhT7QDD4B93mpDD1SHcFvzHlz52de
qnfAyJ8cLGtbFNSQwZpJn4BskPuQRt4FhOmIJEdfDIzJGEXlVoRBsPX4+rVhS0Uf1p2OARjek2sL
HDmFOiBWbD9QUkS7M9ARJSCDHGaVU+d+AdwcY/aFVLeFAmQe3JHG4hYbOsZN12ruPbtVE51spwZH
Tk+7s0kuqGrdXQK/u5YMxhvJee/5MC2PXsMpC+jUKLf5oE/UmC5jWLyOnT6K1OuLfUmvxXV8N3vf
Imu5aGk+JGBb9y1o7W2kfPx9As7sAJT5Hitgt+1q81UgnzqYIOMZaAkld+nl6ZnGk3dUmFBcD1u8
Ex5JlzjSu72JIDxeaNX/8Gll73IFvEBRg7rr8Q/uarqcm9D1cuJfZiDavfnP7Mzvuo6Mtic/VC3M
/7YBxCWmC/1eDfy8YArTXrWQnG2Enh40yYGAg3Q9YyamVUazsRvsczhl8s3peyzDjWc+w3BxL3Is
6XcCes4/jqCReAkOEe+98PUzpKcHSV3Deg3KnlSQ8i61XfMSwz+m6NOah97yn2ojodkyJhf4dzuY
X3eujQjGn4ZDexNm4AUV+1o2m95JEz6B1kcvDoFJAfcALsKY3t58cBjGpncp2KxDPsbnLrXvKbF/
VeHgXUVigTrrGma2nqv5bY6zDIZIHMsjORnWthxN4Cp1dM5N2/1BFIiGxwIPmkgWH7eFK1U8H+oh
ti/Sosm/s/rJPAA3f5Cxb3k7QP2oOOdB7ZEgBcau0NXtZPU5ikiAAQmUbSXN/X9EUBgJcKP6Qxyb
6Um0BS1CzNGXYQ4+ZLF7M1POQ/7oUPo5WHl5RrDC3IBU7fe3OlbpILHFYbIBMsUyEzgnLDlfcBOL
D77BJQ5/B/HJNMnrnQHdD8EsWnP+92A+Sqgw+2nUBqKV6qYEVI1h7D2sY68R1sK91zZq56UNYCkV
NnyLCCeqjs3i0ursERVa8EDGyaPBEl4VFAFt28DJgOCM4J0RHh/LgYC3/0m41alImxMDzHgM8bcd
AhVBCA/oBUyIGssmR0oja5BzuGKZzkE9f68KVIRpa6fPqB0tpLdj+EZ9CnyYO8XGtil648Es0Qlv
x76jm575Zf/NQDrSwKAq6peg6f9B5mncQ4pEWaz5lvRH+nNoAHDUfNJd3an5PaeK+YCQo5p3COZR
ONIK+zY4DRfqwSW90MCuZeb45bSTfRa60wQADylW08ra+zNKkMhvCvINmqduxLaadgRT2k4Xospq
Jj6NU7o+IH3/M3XF8GR2dfwxM+2uPA+GM+hth171koyDr7a2331qWlTTNtj985CPiE/T1tP0adzu
Sw+uZ1v43YyIyZEvmPfRU3XYdWks5ztgQPgvIXrjlQLYJIQHmwYI2slH2nGc0zK8DNl4N0jRnHHN
R5AIaucpVWa+s13Kx4Zv3rUkRu1tCXp9q/PwicIjcV6z04/olRI7Orgk5Ayl76p7A8Z+/VmR47NN
pyY8ykoBv/OblyHKxEeTb4oKNsebCLyldCpZvUI6m/udR/fS3nmJpd6ywaeFVpumd63z+QS9XJ8c
iVJuIizlWCf0BgCop1/CNELpARW1oDVq/wBC470vG9qiXRZ/t016cGhQRfnW68K8rwY/fBuaLt/X
uOF3GSsyVJYyUsmGQ022jeK+wyQVQ4lJMjE8Gj2agT7IYbmpzrPpJVkv+BnFXYi29ocmJutV1ZV+
NJKcXm0hc/TzziT2voVl0847ekqgMR+TbpifHHPm5kG/ixUtBDCaITo5VG2mEjJfUDvRtLWmepub
WcOeVdo4F3yBoySvivY+jCbgbsSY9e9GLMIvJcXyC36f4hVrYb/vpB1+QMRdcULoq7E7kKGlT6iL
pvKcCjKzTGFHkmy2ln5cHxUsQklWbsaK27MxO9idnMhAcuDv46AmecLV9m4snYcRrDTtdkw86Zi9
Om0wEuwRvKOhYgisfk12tNhKOdhBdrJ7/gI6JARucf0acBLborwsnnSY8OVyZaxJkEVTtTibgz5z
8QN5yAuT6HtuBjGCOHbGFWdzHr44m7MmImwB+HqF1AKV3MsYt3P7vO7hi7O58IY0oYRTXifL5+By
e18WcNK/HM5/eQnlpy+O5o5EeZeHSXkNfNr8fbYTjrkmAZFHL2/PhMQ1UsTlNb5h3PovhG0c1r2S
xc2ZChFa944nty4Ce7iS1S4k4WvVw9Wi5uxLy6k7WrhoiYG/QnpAUIxQGoPEuucvIm17n5V0mC2S
BV0dwCa3sNodNWqeVTGdNsicn6+hSO5ZBM25uxZzdgYdYbOXoPFe9evdxTxC4tGNtJiqqzkHcjsn
6Tsj9L//+dm3Z/zfNZEfvphG0EYRElkmz5a2dw462/5WOUVF32nkTPbnv/Gb8a4W5YXZa03ut3Zx
7drofujxK3rm47pHL967Mpp2kK4srhnZDTHKErKc8F0Y5bqFQC1evTWFdoY2Nr8OJDHCP2ym4odA
aPh+3c9fvH2g2ijvA6hZEhHeB6MKyDAxcmvd+qsWq5hN5pYfiTCnHde+kEjwvXfqj+t++GIJm9Ej
VLpKMKnqzwWSNIe4tHVPXqxgM4J0I0t5cjfiybpxReFjr3v0YgmbCrN3GqBA18HEV1iQuJiE5A2v
eri7WMLgVoYjoMPuik28+AblYX7F4/6y7uGL9cuDWyMtk2FOCCsAKls/u7NcU8xlBVjMTrdDeQAC
BYa7xvaZtxnZXba5qsHK0xdjsIJoksbO2FxF4xJEEAxjOT/GZSv127pXsxiJAZlkVtvMzRUFLtxG
4gDlXmN7/L7u8YvhiHNOtWM4VlcQCY8YQovdlCfZdt3DFwOy7InRVgnNe1z+D9ZkPMZBsqZVhKVp
MRzJe8h77GycvYbkxR+ao5TNumVFLgajzMrZyoijvxaJgfopHV9y1/i66o3IxWCMOH/XBTS+64Bu
ngBiDvJtba+bonKxWcwc5iPDDusrHVfy3AKLAJWkCo9//um3n/iLnVQutgoludp6nVFd8Uz75Q5H
k/e5jKPpJmdVPYpFqgRJjt1u3eCRi71jbqc6iOu8vhqTcLYBLjlKJ3E/Nbs//3us22v51T9oMXUJ
HfBMB1QhLlHVqy+zqHGPeV1QvOEw8vrX3K2HW1k8CVWBLD4koGsTNmb1YTSV1ZwdVWL5jQVmDRR1
KkGkiCvtxkpPE04Xwr6Z45KspRo4GC8ByLbsCrbwZWobpH4jKWP5fWx0dn8cikhvQhhL1q0yqMqV
w2GxcvSWulnZreoaqeroTwaW2vbDn9+duM3gX727xbLhBd6AJaKqr0VNZefmbyMOD0Iz1x+v7Bof
zrFuX2EBp+MdWMkat0fQ9nBjytZed+r6tzHwn85IG6aTjQu2vKZBc2iK5GuQtev2aGuxuIQluvcW
feB1Ttud55cHgZfzz2/uNlt+9eIWS2KCKyto0HVfkTr3/r4DF2vuSAxNaq4zBhztP/+Z2yT5xZ9x
Fv8CsywFKUB2ffVmZ4e5X+0oqvl/mTm/e/higawNCyhQatVXbVY9GGhwyQBv23Xf1VkskZYrSFFN
u/raY7V8KUj5OcRGn35c92IWa6SrAGvZPos7ePVyQ19j7xqUatc9fLFEjp7nQMNm3NSAMjd24J0z
Zawbk87tY/xnuM+DoWer07x0+jk4XbHg2GhOD+t++WItNF3ZR/iI66ubyBZto7xTRvmXV/6bIe8s
16Ggy4dgCOprQIDU1iTf807FKjra+RT8ZUT+q8L71XhfrEdWljm4GUw2i9zPv6RF+wO3anFiiYdM
P4fTJ4rkAWDBoNxNk6k3bZr3p94324Oo++hdbhPq0lFHdgCvq/YO97F3xhWJAFnwf/3lRfxm3tiL
H1n4lS3Q69ZXwHY/GiJGKIFP03HdF1wsLC42itS0VXpFQPNutiHFSLwa65YTe7Gc5PBkk1ExJ9WU
/ROFmBtrf9351l4sJrY9EI+qs+bqgPHv3fQef933Va/EVj9PGWVIZBstrlar9OoLA88/9W3e/WXM
/e5rLlcSYrMJK2Alp8XzYKqnQBrrLv32YhlJEfhRmfWRA9fiBba0+2ioRD+veym3f85/1pFm7CfL
Blt7je2b3ll7xXbK0pd1D18sI2TXoE1KKaL5BR4oYOiYCD0m0Z+ffvtuv5jk9mIhAajVNUYYNgBj
aYsaAP0fEm0W51bK7Jw7dvmBk1X/F7HLb1YtazEuw9BBNScbLkYZbZ6yz2GCGCVIEgdi2p//Pb8Z
QdZifJKJJRSYk+rqCOPMvfTYNPO669G/Z97/fGUbPEXlmxyOYjXID5iGjHeTW3Xr1hprMUAdYtAi
okIp8Aoc8WVM5fsGMVj3VhYDNGvSeBqxa17jmzU/G7Wio+d9XffwxQClTOrEUZCXXNfVdydEXT4h
l1j5yxfjcyTURcNeZhNtMFgEGuIPRImV9yFrsXtYuHlqi9DCK3i5+9mY423Zcl1f914Wuwdk96wn
BKa8lnP0Btvra5sN61Yzsdg7As5EPrql7OrWRnduS38b+E6zbpwvVflgbNFGmhlYftvZFZX3MS2y
v9xxfjM7xWJ2zlEpcYHzaDdSahdn4bcSeNtflrLfPXyxedQjUYbYILi84PIg/Sz8DKx55flcLKan
XUKCHGOWrhKm2slyjCcvKMc1J0VL2osZFJaoZqK58i91G3yPS/Gtm+T7Pw/CX67vPHoxfygwlCI1
u+ASDU6+i0NrwM3iJ/hzNCT7wpjvZs/N//LHfvkF+GOL6UTyczipygwuU5XcGoXFk8zVmlHJsxez
KbFMp4liO7hopGSc1ad9iNV0zdCBYrCYTwNAEA8+ND88MDOQjNU1JPBtzTrAwxe7nmdjkHJTvu5Q
eM7OGz1yFd3cW/n0xZSS+eTSvZ78S0vYCQqiOoF4igvrz8PnN190uee1FUelUUn/4lQJR+uph8Pq
JK/rHr6YUyE6Sa0Dw7+4Rf8x683vsROsWSB557d/z3/26h4vZKpz3kqR5CevPpVQVNb96MVcxbU3
CiCq/sUzyoebV2IzyObdumcvJiudqaJ3xtuvdrNPkQmfVmH6XPkpF5PTA39KotfsX0pQ5xHagA2x
nsXKhy9mJ8MutIlW8y9T6V+LvG92OD3idUN8udsRGNVORheqyxTDZ0hsKL8euR+r3vlyt2s9rMFp
HLqXeIrv7TzAI+GufPRiak5R7JYufJgLd4Nb6vN4tBp/TekCHt5is6sErJwZwu4lbT90aNKAobxf
90IWszJvS8yhSQz2P2a2+5Z7ZzrF07pnL6ZlzsqENKlyLz6JAsbw2U7n53VPXkzLCSBPYYrbuzZQ
EgojMU5TQ0rCuqdbPy8n+MPBNercvVSdJ3euHCcw2uL054f/O47/7w7Gt1zMzJ7wvsoOpXfpLYvp
rkn03pIiGt4NqQb4Jf3vvgG6X3uTvDeJhPnCXM5PmsRe0iFqEBRhao571+7kOQcsQUQ5G9rjVFmR
2PmERdCxqMW6hdVc/FYykWwEORkBW0hJGdTtuiOQuVhA3LDnaIiv9oJOYtzUQWkSMPqXa+dvNrF/
C+7/2QwCq83HxrIV8zC9p/9hb6ybMPbPX+83D19aH8cKAG1EROFFVOM318w/9czGdY9eHByK0q9h
cfjygrht3MVmM0JVm611q6q5WJ1SzOEYn0J5gW39LFOYLLEh17T7LLn0Pk5EykWpa8kLwSdbzpff
/Gl+W/dSFsuT0c8aETkJbyC+bOAr4PU9tM7rJvrS++j7ISezNuaHD+4/gweLw7Gb47pfvlii5iwV
REIPPNsBg6MkzGb4j91ffrm4rUW/WEWWxsfMspsSWaW8IO1zNkMIEoKYXpptgv1tSx6M/QTOp3kx
A6tqtgHsQHJKaGAcC92NW9HVetWwJV7658UyAOBnGn5gXbxJXY25uiBYeVjzCp2l5TCOLRphuncu
bWRf8qq8kNq68tGL6eDFpE1z2bUvJgHbG6MoHgDbu6vmGhr/n18Ja1ps9vDTLxWBSbabHQVRBete
yWI+QCAjQLvS1iWsw30so/sIKsufH317xP+PKNJjf/7VLUWGovN5025ZIfRP9Q/8D/VuTq1s/+e/
8OvFE3TTz3+htuIi6xzDunCQvptFe14725yl37BMxgTdtmNdEHffI6h/V2X+yqGy2AOhArnYELS4
oMPqN4rSkZjDVcsbAI6f34gp46qqgAyxvNXJjogn9T/OrqPJbZ1b/qHHKhIEEbakNMEj0eN47bth
OXwGA5gDSP7617orGx6NqrB1uSAMiBNwTp/uWFdr4+SCqD1t6IUdgSBp7p/Qw/65Df2ZQq379U95
5bLY04Zk5nTj876filxuTx1AC/fBtGCyAcMxN1zcldtijxyC/n+HcgfZTy0D15rMsq9dKW+9oy+m
+MJlt0cOhwEUJEr0+6lZu+VjQ1X5Tps+/woGE/VAMbTg9iqgNsJ5L5imMtrW01bKDyCbuu+Z23ww
tfHNGanVZkxkTqCC3B481bYJUBir4/FbxurLvsAIP1YHYwKYVsb+Thc+dbyZl6j2W442gWu2UsuI
U5kxheFN8m2/QD/X7W5aBrvruRp2PCJPBZxNUgeNhti0UPdLDmLT13/i2t207NYLM7DCNfl6Ui2I
9zl0ZIcWysCvL37Ftmyos+d7mkCOypz4xlXKg64+AbtTvF3A6OWUf0Pk+M/zz8CnFgl/NKcwB1UN
BnWgyIWBvcPrf8CV07HRvHSANAukuVe8zkBnqgn5CtINp1yTciu2QlijXGul19MOh6k9CaV1QuWN
k7+28csX+e1algQyMP1cryewiS530I4t7v3adG6BhF9+9bfVa18GoqvEcmIC2iHF8NY04w13fG3j
lrEufSihsjUvp8bbngXIw6APO49ul51bxopyHQi1O3846ck7zM2PwJSPbhfFslSCGaBF76BkpzKo
Dqppj5Cd9A9ui1s2uvR0gvgGOA4hfg0BLyXeeWW+u6UyNpa3hyiyKP12POXyU+XXM549leN5M8s4
PQn1CxVh7Zm2Xws1vvdAtul0JjaSV4ObsNeYHDoFUIaP5w6Au0m7GY894AD6P5S/IjXihcl+1Tnx
ocHQC7eA8deAw9rUalguG88XcP212RsGbUfHj2kZ5lpBuZwtzXDqLpziPv+2yfKD24Fbhrn3tNlW
ogaMEAMrUIbTc4FZYre1LbsEkxnCqKiH01z7/wM7w0dfm69uS1uGicrxUJkJS2ejTrPt3p9Gt+ci
s6xyjiBNJUkxnPJgVgcIbmH2TGEmzWnfNqZZb9ARhgBMdxrRBTuHTcDuLiV8N0dow5pRpIMQvfK6
E4hXwTEenPPOCfYBv2e9R6lftjV0jLsT29h+p2v/J2TlCsd9WzFz37u+AgF7d5rU+p008jRPN5Ot
K5HnL0xzJmWzb0V7gvzxmWFUczOrU9Gb2vDlMsqrsQ3A2jmbkD5BRXd59IM6ena7KpZlgjK0mmln
OjCz90UCidADXbV287ORZZqhLgrQ7IENAsoG6tjRdj5y0QeOW7esMzMQOgDUuT9tmwTt9Clc2I0U
5XLdXngWRZZ1NqCyKNHDaE4yq8D20C8tRHpGkAyClWPK3wVLLh640XvndjNtkC2vMGCcBxPOiTIf
rN+zTKpx+Ob0hakVR6GptZch4/qEQfcffQNWGdFnThgbguGlP5M56AJr0M/L+qSG9lOQCfj1wC2Z
o5a5QlBu7wuQOJ48PofA20UHne3SLfOnVooLzXRJsmmqT2MEvP3kQUpL+KgYuh25FUnhH0XXgsj4
FNV+hzl16MgKqLc4rm6Z7ALOwZrxsTntin+r2+2UzfpWY5BcFnnh6tsY27UbhCyh1n7C6cwPLOty
jCM0A9hUaV2nKoN0XARCpefB8Pk8leN2rAMwCEbgc4Dv49MjqCV0fbg4QxkbqqHZly8M8uvlvATH
aMDsIelr6Cj6MpQJJsuLuC3Vct5XSO66nb7lF/w5iMoeEgmncOM/wUV6DwlSt1yDWo4BOr8lZLWz
6jT2Wdx2oAqMZih6Ou37L2ws3dcehMXbExDGPeSs3mbVcOsxfSU+2eDYIsSYBXzZ9gR43YMOZu9X
btr8p9vGLScg98osEHrZnyBX+rMe5cEQ6YbFoKHlBWaa9ahSV/sTNJgwVx6MNEsKOtCPTlv/r6/w
22O0XSHjJYqMPQGEkOZ5AMWqtvzssDZUuywvMA4mAyM4aIGXmbeQqPFBFFQIF2QQFrecAGAkXRdV
l0FHb/oOmt+npucPbvu2ojbUbRa9rluXyhxE82aGAj0RHXeBkmDjlnUWnmESL9ImDSqAYAvlPTZ9
52KeWNsyz62vTFgq06Red9CURnEI9kAX68RYp9Xgoa0Qo2AAwqJV8kPn42MBgn3Hta0QPeYDheFj
drIMQbQPEp+LrofTx7QbnjlEUpgXAac6j/xzROJ9zFziMw7EsswKzFtL0Cy4JgyqT33CKXMqQGFp
KzpDSUZB5brQqRBYE0rGOjH0Rjp9WeOvAIe1LasUE6mIahjuiAL5cszLef01zGUPUajduHgV/IZl
nHLlfgQGKp1iikcfPVG+XSPTuzzTsbhlnhgUlkZKqtMGI4EezR7nzPzjdlks2xzyvdmID/AuF9Wb
EERSGe9/vr70tWO3THOYlJxUt7UplJCbR7wJ+otklnykfHfZPIHS8J+paNn689qbDIhsM5IjWIfp
uey60eWTYnXLRNtt8GsMwrbpIOY7Wg+gBqp14eJxsbgVQIPNCzAoqLq0UdF9xaCi1DmVFsHQ9eeh
zINXKdBS56moNOj5m/HDVBUu3ha7tqx0bli0zGzuUq/fZjwq+Nsx8FzCG9a2rLRAE40GAzwihtS+
ZJ46F8PgEpaxtGWcYwUcTLTpLhV6/jxv4n00FN9fv+SX3f3lW7C0ZZrhAv7/dmgvM/ATUGQSDeQ+
unEil4v20tqWbYZQbqjqru4gmeR3CQtzKFIGfgkJzkkeRATJBMB4vaRHR/z+9b/mPyDwSz9p2Wy0
7HUxctGmup+2L9toLrJ0dQbhM4hvPdVFgF+H7lHceRMUfQZog76Xuw98fsu7f8pBrO9ZM80JxqXm
t1WQ1feVLrePfk2ngyr4e6iJ6aStuj2BrGt1miYQ61VVNx+GEfxdRTeU9wOkGu/KLfu3HWvv3t9W
X7nERSKFdQsgPQ/FrWmr04ixd1rKH0EW3KgeXLkFdr9ZQI2Fen7TpaE/oWML1rt4aIA7ef2rXFvd
ckSyg0ASIJaYnh8xLQNK1z0uBze0jrSbzYts4UYh55xCOOEBSiQF9Der6uC2c8sX6bJRJONVk25b
cOTbRZBDcrdHsbQbzKAO56inrjoN6ryEHJt4lmHxP7eNXz7Fb48EXgYG4tQRnr9B/4VF8mEjkK11
W9tyGWCHqyshYDQgU/yhvPo7McIlUcAVtzzGRkkvsxlHUgbRdFfx44rH353bti3XAK2tIFtG9GWr
lrSPxG/1KVjkeONQrvg6u/XLuLcYrds6LUmg76FSpx92sKF00DNJKk49sOQBrmSWyLvh6q4Yld0I
9tqmgnr3rtNhIUt+nMFimUR1AF/kdFx2K3jOeY35iqaBSyD3IYf4kNe1y43TurZ5y64gM8mmrMZT
cCmKTx4146HPd+l4MlaQ3zKQXA6w1ZT6QxgvJaRVisgN/yDtVjB04Ejmk7xKe8zUxhkgVjH1+Tu3
M7c8PAOqatLoJqSt138pVrATy6lxQ+VIuxk8FrsXrjmGXyHxk+FZf9qhsXvjslyyvhfCLrfsdgQb
DSG5atJGgIDzAN3TIik90yfgxCSPtJ7HpxaSvW7pEP/Lkqt5ozqoU+jafcjrR1Sg/3H6AHZzuAKf
B/jppjrdICQahw0gzv52a+rqcrlfOCS7OxxADm+rOQFl1ybvcikPkJe996X+GkA/9vX9/zfm9tJv
XD7Qb36/KaICugYUf8AkfMi5seJnEzXFMzpr5VtvyaHwbhR7UoGYKJTs/erCYopoX89h/0wzjp10
gSm2JMjy9ccyBvpWg+/q1iybp4sJZh80WmkBstk+Xi7iclpl3aloIBuZ1GHd+nfgsS4eOrxT7nMo
d54o98iXZivCN7yvgJQyYO1tOWcHMFv1yetndsUX2Q1qSVQB+TGvTne+oWDvQ94VgsI3DOPa4pd/
/+17TP7OaEkRh+cQ7OUR5OySTYJszm3rlr/oQOXuTe3Ypr1Y8nuQdDeHbJFuLQGURP7cez8QFs5N
h7JD0JN42tUcr6Pju4NZHoOizAW6cNSmAgjrxUz1LO516HjqloNoMiisM5DmpuFuQH/q/4KK637D
xK58UbtRHcgSRYEaVQE9clyVhpYx+oU3XkyXEPWC+dp9an+BuCRrGwyXqzJPdsiIJ80WiqcV4ms3
iknX9m95CN1kIJhvWZXWkxAHkPC+Wbbi1pW5tn/Lxj0yFgzzznUKAVzzKBjboWwchDDmnrs9Vey2
dYHRUgkl6zrtQcf+CUKkz6E3NW6RxW5cV40aan9iOgXdAhS0J/kZ6n63nPO1k7es1YDqY20ag51f
qGF5e9Kg0HdyBHbXOl/pMois9s6ogrMYyoJZzMX4/fXFrwT38PL3/ObDQMRvCOSUqlRP0ABIVFeB
gT8Iy89tPwenmbMNMoChG9Rc2qP+WQ2VZAIRaIBX5jrp/eEjyJndjolYfgEU05At3/cqnbccQrAU
7bwpmhw9gz3+CEqUhm2lgWVRP/xgJCoKATH6xr2/8hUiy2HqGjWgZoBpbXt7zDRED0YI74biWJAJ
1Le5Wwpq4wi2bpCRn8ECoGf7RSp5wmiBEyUikTZmAMTWxOyhuKy9/I/6+YOS0cfX7+iV3MpGDCxA
CEMnvtco7PUo7edh1zz64Di6b6pZ/qMwQfvh9R+6lGZf8NA2eqDhPiRtV6lTiUHAIdas7cHpsDX3
kAk2j83WryAfheJKLDK/wiT2iBby6798ZXAIkNM/7VBGTZMj3NeoonfLGXoAPrQ2aXssFtXcTVCt
j8FvI5OiKfr7DGinhDRl8ZE10DStd8+NA0HaGAfPh3cxUIBOm4B8KXT1b9UFbumMjXBYIUq+IR1F
D4LXdxVUheNmoN9eP70rztemEJMb6dt2x9q7t70Dmg9SMaa9pchzbXHLswNcsBZ5UcCv8PYpU1EJ
LVg23bnt3ErDULJuF/TtkEICLZhU8/QN/BaOtRxqeRVIjC8QdRBlWuQElHBsgcZw0d3IZq4di+Vu
0V+HAKpSFRq+2w8TDFOym8px5zb0APSUxMPgCgouEwH1vfd9KiBJ7XTkNvQgyvPeQL2iSiW46WPW
tF9GFbm1IGxirmWBJKzuIe6nVj+8yzIWJctGinu3ndsJGOJpyIFITKH+6n3o9fKmDRa32W2IJPzp
gLo12LaaIsDRbc8fWin0I0r8t7rVV3JHm1wFuiCYaADVd5r7tADzxj7cBSyCkAlAvo6nY5lSyLmC
zstcpWE//xut+j0IdN38i02p0kXA2ot1KdDr6D6C1OL7NrcPbt/UMiNdQlG4N0OVjlC6OC5jOyeg
KVY3wsoVI7UpVQwEnT2GKmtq1pnFBYXQs39Tquza4lbI2sA0oTfQFaeEtk+S+znuekTdrNSmEPNR
zSWdwSsvKoASkH4Z+9AjclzcMiRfbS00yVFIAQgBCtpEy9hvvVsYxCvpik0i1gdVjxdRVKXrEsTe
Ev0zZePBH+pPpSyN419w+Sa/pe1bTjWK/rRKd9D+DwX4T6riq9ON/A+J99vSmFUjU99J2FHZfNrn
rkkW7d/iJr52ZywjjSKQfUo1IY3uyy4G8eIaQzvXsaxtM1sFmnorpHOwOiTphyj8tBHqdiqBdWUW
2hIyCrhHti9fMHVXG+7mXGxSKxOg4Az9bbBBrf2jNuXHSptbxPlXElob8jWsYpwWMpQpyp7Q+e07
zj+psMkPbdOMb2u/zCH0xDBQHPMmJ9/Xec5uvGiufGgbDyZCbyUjZsLSsQdWGWjZPt7Z/Mvpitoo
uZ6GIyb9QlxRRvg96h1QBmqX2c22bERY3Utdb9FapZ5HHpYhw9S1dM1sbEgYm4AJobOPtKlawo8V
aemBjMtyIwZeCbM2KIypIYoiluMR1q/ygUHK9FmCTvLXqOGU3BJ5Wwpc0HEF8nzBXzDoMW5mjQpf
4zbeCvmpP/1aM0bAUg7Ih7so/1+didTsEKp0ujU2QGwB/09RDGOFfi/am2t3X1bs1nDrletuI8SW
VuxsKOY6HTCIciSM3AWcOkZxGyJmlr2DzhRyhEF4Q+wR9dw3u1v+YUPD+AxJMqNgSiYaQhVD7aX8
BrXq8saFvHYulr9v6VYMtMTTnYCKPhnZDLE0SI8p1/tiPXEitgVjTbs6LRj94BdG49EOgUa3C2Pl
ZhxRtugL1MZUF1QJJRBHjRQEHl9f/WVbFX/hw7TAqNgl8yMQBnrM92l/8KqaJFFFvLvXf+Ll0xc2
SCycSFRuetKpT/M+nsak9YNbVCfXtm9ZqiIA+aITWKHGP+gmHqFjeOxBkvCuyLvlBjb3stbf9Rhh
o8VAvqbBMzqg1O/v3VEA153MTTAjWcMFMpx/mVUf3Pita2d1+Tt/S3uizZQzWM0utR+fv91yUT8K
ALud7ABapH+uPrC90ZjkLtNFd/dt+Y0N69HtG1vliWWvvJyZqEynMJqPGC+I7r0+++S2uGW+4WAi
TwPDnGYTbxNGlDisweo0My6kZbsSkj59vcI3ZITUic+n5uCF8xe3nVu229SbliLby3Sl7EfdbSYO
dklumO6Vu2Ijqvx+mqqaTSisQCnjQdNsekN141RYETaHxwB4NG1Ko9MOWoBQdpXf83B0+542ngpA
J2EI98t0FpN8XHcWHTY/X93cjc3eUeqB8yECzJhE6/uemPLYEePWDhU2oIoP/g5VWzxLoC6n3uRs
qJ/HXLoxn0HO4E/73JYt70YfjTMztj8FWZ9aEd5wLJcXwgtOzEb2zQZi0WVY4pr30K9Hq1WiE74H
/p5wtHEemja4NSb4XyfxpZ+yzLXY1933GBBWm9YaGrMqiyEvKh6WcZofIyiVxhg1/V/YybFOqPYg
Re3zMYYcxfhQ93MBkV/C7lbVk/tsKEUCCen8OWQzPWyzP7+TUIEDi10WPHTo6N61k1/eZTPeRUk0
Ds10INtujlCCDu+M7PSxkUvmx0U/0Qc+G+g7TG2xH+m+fcoh8no3lGtL74K17VaorkpMGM2raclR
6Y58rAoCnep18urlAISndybZPj1AvDo8+v6FHLool/C+nsoOOPl85yIWeaQfC9YFTbxtPcsghBzU
HyB4igZHgPrnZ0HG7Rl0/+QR7HnQBPZ597yWsrnxla+5BMuZ5Ttrt7pCqIU6TUrIfmigSPu6K7tE
oJe+quXKDISsmBcMaH8sxXjHwEoel5Xmx8hb1OPrP3Fl9zbAjYTjsFaQJE6J2DHx0fv/tN10Cz90
bXGrTuRxWnJ8KeTdnMtkX8P2WJm6c5pcFzaUre6h2NPjqZnWYJOJP/kU1Ituh3Ix6N8ygkXsEIXa
UFAcqy18wGDjHivcTqfkUtgChfnWiVa0yJ/2ZWwgsS710YixdcsKbCTbhZShC7sOMDnSNkk4R29H
SGg4HoyVckQe5yWKrEj9PPXAZJODzQcqy26nbvmwgGCKuq9byH1s411YLmAvXNxA1sJGsvkLMOsR
AMTppjaVbJ6vPslF0Y+v7/y/2sYLhmpD14CujtCaRHcbavD8KURe/D+0ocPDCiweNNgz/3MF/fJk
wpzmfQhneNcYP8yTHsSVj2Vj1gL/E//L7YJR+ytpr/QhM18A/t6WJ5qR7+NQLTccxpWgZmPpWJCF
C4U8Qlp7nmoSIjaSdgIdJwh6X1qnkBAfHe3QhtaJsDYMz4syFXl2AoHRs1j9wO222cwrMtSGDFNW
pkbtFZKtGs/TtoncrNDmXgGFbOXjAVZijmaENrwYKTBFq1OvSdjQtrxb50hxXkCpLPRjoxQiX03d
UjlbXbbIjZk0h3dqZRskWcMRRcG5fSNYXrMUW1ySh/su9dCjRE638UNRrtH9BijREUjkUcQDinmn
jansXK918XastX5uxDDGEFvIhqSL9Px2HUx44y5fia82FM6AM0jt8+VtJsW/Yw79ZdU1Hkqk6y12
lWvWYiUHC5o8nsyjAoo69Zb4mMEFiEE1GMkR0VIledu5geOEzeOi1iBb9wjSAoTtpwV/Wlzo0C3S
WuC4133klVzAxsDxrmXD1uSwZWZQyjIlMrdqdntk22wt0YwmsZyBDV9Mxo6yj7Yjr7xPr+/8vwrt
C97dFqEsd2ZWQDLLNBgDkyD/hBBQvizQWWt7AsS4Hh8G2esy3kHCGPeKDmevgjTz6z9/7eAul/e3
ZITMS1HPXQFXEpFvparu4bicSvXCxsU14SYmxvDI13R+x7c5TMJq6d0cbGRFIQ0CzUr3+CbNuEI9
cpo+re3NYvoV0m7xFzTOLBftAqQ57ebrMGn6jH0YV0yDxaXYmz02TdT+0LwasyQzKCcfirDMuqTa
/ekh6HZ6H02Z91ktFexk0NmBZCF5swHGBNz/JGIoRvTfh4z4bhUPm8zCjwLIOGRekULu805MrYYA
kHp2uiA22IPv2YZsdVeQSQt5LOkmYs+N7hnUIH9evhA4hj0PWY5jnhO9tZ/o7LnVaWykRwfw66SL
IE+h8rYfpqkvT6g4OVEHEGFjPcRoeo9rvB9z2YTPEHSZvuuKV47+xnLrhnRk8OatTNkyfxRlA5nx
VVO39M3G6tUqjHJkvsAcFJD8wFRjFJFbpecrzsTG6vFNUlPi9ZzOhmzHlZAFKrfqhqO8trj13BPB
ADY7iqneqK5/buj5ZRhndPMmNkAPWec6C6ixptTrgpgJ9Xby/XduBmQ992YDvpOiRUq7lfVjhiCF
RoWrcVreG1o3w16uukgz3qlETkHCe+PGfyZs9BtfwmVVsyzSRY3fRlIucajC5eh0KjaiCfDgaMTn
BPg4Yh+UqJ/Bh//ebWnrwKuqIQ2jK5bWTZfIsBWHMRSOfsU6cYFZfpSrmXeWZd0la33frePkZpo2
ZjrsIlJCEtk7L5g0TwIvK2LadZvbHbehUjn3qxU5Enaup+AUwYo+gqtocgv2f0lRDXOYRcuao9BZ
HfPuIEcnkTj4WssbVnuIaJkPeUpFf9+35mGj5rvbTbHiD637UC3E5ClonPiBsmnDhLlY3fJaGyTV
1v1e+wE2Xu14Y9AAb52hoNztstjCU3QfUNDU+JzQcPJPhpZ+IgjL3NJCGyZVDpi+L5fSOw91kd13
VQdiLECHnY7d1p1SXPBJTTw7V6p79pr5aemZ4y23QVL5jmlF8PnAhqoGsQ3MfInXDW6X3BaeWued
MAwX56nHyEMUtOqhW2X+4HYqVkYrOoVIX3RFCppPfSz9QiRRs90S/L0SPQn5M9WSYY0E3WD10bzd
5Lcp++W2a8s6vWAu8iFAOhGq9YGx+dwXt+Z9r72M7MmLbuF1wAIP6WE10ndRQ4q4IlId+rYSTwa0
s6qCkkOf5UvqzfOSzEvv2Fe1xzImRLocKJc8XVu2Q/R1X45qbcqD06HZoPyNNcG6jUylEQ5tzLcq
rmbl5nVsrJoX4Cv3VIAJxS+6JPT2N2voK8eNW6GVNUob5VGViqE4dHRO6F64hScbriZnw1EICrB0
xsq4bPavICt3a33acDW/hziwV2HtaoA6VdH/ahtQPrh9S8tsZ8PyiopZpaRXRdz4a/lgkJW5PQVs
RFppam+t6IDVJ7PEgWTHJpvdCASFDUirKqYVmRuV1iVo7fPSY8k8kdzxg1rBNfCgRFOvOJh9qD9n
dPokp9xJ2pWgPfunN1OtrAH/00jxgFR/oFnzKadcuzniv4BoQTOY2l9wW0iIFqP3xgA35nRZbBha
iwSJdL5AWF3RfMj8ncRGzI6tHxuIFqmmZ2pSEBHwoP/ZmRBJZD5EN2z/kuG+UKeyoWgC6Frwd0jv
XHpBFqNlOMS90OthB32R48lfgtdvxSiQGEhTBcQ7T8PQAXqs7obMOL7xbEQaFB2hx6S1StslapI9
LD6MQf/d7bta0ZXMAfrXmshzjkRmK5cHEUg3/2JrslWh6soW7fczB+Uf5qfk/DBxQ90qR7YyW12I
xUD+Tp69tdNJPQT80GfbJ5dT4TYSjU8F7dHoRJddjMesWJ8G3tw4lUvA+fsychuBVpMKRGWd8c5A
FTR3dGzNY5mF0+PCpugLKlXlndOfYHPLeJiKydQySBAIqIO3bhvYWBzBndymQ9sKw8WOZ965Vuv8
pmyz8QHjZU4PbG5j3ISSovY6JNnZVvvHqQeJ3tJ44Y3z/++Z8dIHsN7B885VoWeYKgq85cH3/fZN
tZUsMdXybTUD3I9P1jO4O4vYZPMzp8Nb3fjZYZOgnGmlep8bxu7XrV4StGWB52j3D20Y6aTvI/9+
1jk0Y7X6EBX9QzANb8cSNDJ+BJRnxJf8FAR1CWSX+Oz0lW0UnVk3hT7Knp1z/EFk7ad4ZP1Ht7Wt
/IARQoQIPHHeCtIf8ix/BpDmFo3xxTG+9BUsv7OXuoFs74aXFK0vimx73OB63vjG1xa3Uvu26SdZ
+qE8Zx0/TVRc0MGOnsHKDabGy72alfKsh9CMsV59r0s6OtZuw5XcRtJJacohJ4E8g+J1Ssws/0W7
38nZcxtIFwbzEMx8EWeqfMUO01KYIgkaj9/I4C8m9MJHtcF0wUDRLDTwyVWloOUHcpYHE83lMZiU
m54JtxF1JF+hyTAxeR6Yf9Z9A5ytqN0eCdxG1G1RsW+LxsQHCGNYHWOAHvQsq+wUdSpOcBtUV8oO
fBfZKs87JA5BPKebu8ZrxI227ZVrb+PqOAHNOAWX31nN6/vB879AZcJx45a5mh0ye+XewaLIdqib
o9/ljnHKMqh9B2Vn2LUwKErvIiEkBh2CWw3aK211oKn+zMsAZmiqpSzxRZe5PKzFLO5Gso9Jna3d
GwI10ANipP6GVpFPYj2w7NHwzjv2XOr7UiNeLnV0qxz43yP5BfOwOcwyFvCZdWF2hhj9+AYamM0b
aVBsi4vdV8daaNrjLaOGz4MZsjoBjDxc4sgADXUgASveoF9XHKqQ93OMYePtTa326e7Sgi1iPy+q
+6Ayt7zQFUu20Sx4JAdzPvTi3Exhc8zIFJ72ZmUfw9zjbuHFBrHUtNIFM6E4F4r+UKT71kNx7uAU
umwQS1bWYLkcaoSuvKWJ3w5RvKzMKdfnNoZlhMB1JMdKnFVLPkUYykxmv/vqtnErOWESkFKghvgZ
4A52zPV+j/Gf0e1UbGDgClasUM1Cnn3qPclxvg8i/d5p37baGVI2gBo5ss1+J5+aYdricXGkxgf3
659GnNewhF2P8hzO9H3Vmccaxuq274sr/e3dtrCQDLSd4DKhjJHV5NsiiZs35nb6VJIxHAMsPZLt
TZmJX17JHZe2vDEUTiLwSMF0wqipkohPYCsELZbbkVjJU170Y7toIc6SmeqQzcBJr311dFvc8vY0
zOq1RRn9vAqgs/yq3kGww90uoQ3RkkaZ0AeK9Bzs2XyfgdwOI6/0w+s7v/JuswFadCHriha0wHuT
LfemLv2Y8mw/aLPDw5SBvPGu5S/nUDb2CiyUGKuls0A2P6OUYKqLYnIogu7AmF89+HIBejVv3R7p
3CYmWz3Z71vV8XPf+f/KpnzLgsCpAsht5JUAfw/JvYGfGzQc44jNb/eoen79a1zs84VQaiGv/o9J
AWypCPh5iNYP3ai+yXp0S3VsQBZ0fiamSoK4NLbZ15nlxad9jEI3h2Mjshg0ICGkgo2LLVsOIJ37
p4+4G3aT24CsvVxIl2VYvOp3EZ8kBZjs9fMWV87bcsHQtcpJXjJckzKkT2FJyzdFWS734QpuQx32
xV0FyZK7xlfdDXu7Ygc28U6VTfkqTM/PRROhjtkXcVGrX3wNzxydmwPRy8fX/7RrV8kKAbqQAu/Q
mZ83qOqlnTcGifa4G0qN22iv8MI1nbOFn3fOgXvuLyyqq+cWB2yw115BAzQTJUOFDYpgatbjcVxu
8XdeOxcrDpRtPgyMd+wMIMVJr9V9M2Q/3Y7cigJRkS8VCHfZGcKl8rCX8rmNdjdeMm5Deap57Hc6
MwgkgnXxjBdi/gH4G3WjIXOltcdt6q0IpBtkqlpcF0mhLtTk0fhPLqMwlev4tQ367dhW+3SEscxx
vy7TE5ItN0YxJFR/ZiszlHBXUIpFZ4wqqcPUhNUdJZq6xWabj2peWqK2nUfnYMtCBH2fvt39Nrz1
pLgSQG1Qjib54INylZ3lkINiZGPlARzVeLFkg7++29EqcuMz4jbOH0OyO4FqcHRmAR3fR2xckzXS
3Y0AfcUubMhioQK/LkvKzlEuxXEAb+LqOz6G/4IsTirYln2KzhD5fKO68Keab81iXNu2ZXPaLzAZ
jPHnsz9u8zEiW/g4RqY7OFm0DVqscOVnAPsvR77OSUtreoikcXNzNmZx8ULWVzXFqRhTxajseY9h
zXfH1S2jUkPTDUuA28KDVt8N1RrcowD9w+1cLsbw2/uiWAoMyZcSzsjzPmYtOaPr5za7w21+qlnu
WlU5HN3IKj/u9vluqHNHL2ojuoZ+wtB6u0dnNXr+IdMZZgAW4SY0wG1EV9Sv7VawFWduil98YSbp
FCZl3M7ceh1B/M1H6abGXdRNOSb+BJQoyyBleiMXumJJNqxLozgL56hx7sv23kf9Lp4odcwPQ8tM
t2YZ2qBqonPhexmk+rqfO3iP3Ty8jetSe4TOE+DyZzlt42O2iPYO9B+3pjKvnIuN6+KkKiaCyXW8
pYN/fRqc1n78+vonvaSZL6T7f4G6xglzrGInZ1pV5F2z+s1jN2TDg1qr0s2t29AupAim9yFzg75c
5/0/Z1+2JDeOZPsrbfXOHgIguFyb6geSsTKYmdpKUr3QVFKKBAnuO7/+nqjumauEMhTXYFZWptxA
BAiHu8OPnwPGMcc3WGoHv57/raVRwmcLXU+El4YVMwLaH2hm73nO7lGN3xr8+v0fzhjWQVvZnFsM
LubBB/Xj2a42vTxLpb4yKO5dDJ5d97oJ1YIZ9+1STppXJCq0C/irBEqQGD1zQVpUygCIVM2JK9Hr
yDm2jF3zGJI7z12efy4ov5OZ3FpvxUQTyECzTmLWrHAftyU/TKT/Q2uf/ATe2pKsajJBYyZrHi5z
C+Hz2tDDETgqeEsm2ezkVkNj6LV9JsIIe9P6rjdxxYnSpeK8FRDoGT2oc0A/q/Lr1NpCvdEVLzpN
dAMCuLbigVQfPS6xywFy0zvOVfhWM6IBdkJ6G6McsPhFnqa+cC1Ny1cBXNwdGjCGTFYMBuzGl0by
17aUn/SWhb00/K110q73ZiuuS+c77czvbss/6A2t+NBO1K4nJpvETWfK2gdHpfyjstxJ647R/gk/
YHYQhjZbGvdpzX2rNqPCG/TMU8WGddS1O8RFFB7UDO2qMAOZZXqYOch3vVzyepiFmaQVi3kiv1ko
uUipZ0E/AcNAdEmshpHY3KwnkMdGHvE0I0UVF0anOU/SdibxYIGQwpkk7nVTN9Grh6jQsKr1hLda
HYkLKQNrBatjrkdl4Ki4sBqAg4KRFkNb/NlLs7clGDK0drgKCqsoCn0A59PYhiAACDGM52bUvPlU
6cncrpsEm1cak3wwd2Xt7icv0x1csXqj9NK8LVIWZ1X1gW0lmC7z4aPeoihm3zBw7UwD+ijrfpH+
0tlPDa6hA73BFZe81gs4HVxJY6e2q79YYWbvUpI96w2uGObWSmfN65HGnbEuRzYXb+ph0ataoAj3
0uqTxIQ2+ERIvLbGumd9a4TurNd/gpvrl4NbbGVtDhr3eGiq95PTQuZn0NNcs9QU0awXKwGJ8Rb1
fdIGi5zloQf5yBudNbfUHNGeE8P1kmGNnHGhUWIBA7NmdNS6hwcrxMt1Ma+CHU3JebSM1XaCAIMI
JPAZWiGFpXb95F5CMjstnMjg03tHMuFnXmJo7XRLzRAdHOFNxiE8JHIGFTR7hUhFymetgMVSU8Sh
FGbX2uMaAYHU7uc+K/Zzone7ZakpYseNHEovhEUg2fmcVgIIxeYeQd7rgbOlJoi5OUKrnhcsqrtu
v3ofqqTWOsxBaPNyr5AthfhK5dKIeRA3d7KOBV0l7qCabk1bjT4ZuEI3pFWRkY9RMqISYSIw0HuZ
atdPXtlJxWqbRqJJ1rCHAluYs1Erp7XUrh/gCK4s4z2NtpZ0wVIP0gfUVK/aZKm5oVuRbCNTAmYw
K5OfSurO/THbzMw8aB0vaiBn2IkgzJIscrKLK1wBbq5CrwnfUuO4zKmNxqo3LLvddD6Za+imSj3R
PEsN5RAmS3utmiUy52nx66x3wu7K1Ki1LGrSvKDtbykRuERoC0FbUSrP0uVv9cZWXHQ6d3W+SQOH
Ofq5/Lnpj605aaUUltoT5UGHidkuo1HLMguwNxNUfp7QE9Ow1MzZnVlRr8mwRPmw0qCgwykx+lxv
ydXEuRKbvY2pQyMbvf6sgX5Xp7sRlZMLQnQO36AUE6WLdTSn66UCNM+13qbK0O2tLVTCW9uO5Oi9
n4dkD/p1PUpocGi+PHGnsnGKtJqdiGTsCWSe7/jq6Dl+NWVuWCW7vPIAujdSmQZdTtGY53FoIGq+
TvZy7jZZCekcCxbEakRd/GM+Sq0A2lIzLVNWqS0SOCIn8TIf8jU2cn77HoLwhidSM60c5FVyQRwd
cWqLfWr285NYllErj7PUZCtvKGNVjUiuNtD16zTufsn1oDmWmm2lkm2u0Y80GpcpIgNaoTe9RjNL
TbbaDZTH3jrRqMfK7A1r9B5bFzoJekakNt94w9IvBsGaN+vCgzph+XvXYYbmmtOXW7HdPNYXIAuP
5OAwEKC47q4oF6lnSWoHDulF2ZOyXaMhI5ZfiXRGm18hNVdGSbmGvMpxZYbmmNKe8yizaXesqjL9
onN4ge/y5coMljPIOatZZJoZWDmm8zpBgFBvbCXl8jqzpqttzBGfTO/sZet0RN1STxiBqZdb5SQa
e1ySOYJMLD8PRSY/oInkXjPb62cAU7tjiGc1lmfnDA7DDe3E3Fk5vYNtuDW0cqb3syMs0ZdrlDd2
6xvgdwwyNM/t9Bb9+tQfyhTIWuy2XzFxr2vpyXPXcpc0iZ5qDPOUM521oPhKLSy6yQtxImLsogQy
YHdW5roCP9efmKeYqTPNGZPI4HAIpMOemA77Jj27fMfWsbtzElyzidceoYRe5tABdVRzcm01cx9T
V3ShtDt7t5SuAR/CKq1shnmK1Xqg3JXt7JDIqbPPltM+gZ72g9YbVltXpDEZfVtZJMqWwnyE5Gnl
p+DR0rozZmrzykQtpHXiOvrsvDEh4uCPnfmX3syVKKwTvPG6YV4i3O0UH0qZzY+zw5J7mdL1XHnl
3apNK2AQA6twOc8R+trWdw3poS2L6+9mJ8FsH26s7J5El0LKssyy8o9ff6Tr1F95popXzRa4KqdL
x6iWIEBfDaSuwjD2ZkPIR9x7rk8DaXu9FniA2jCJH2x7HVi9Fp2FA5VPb43c+OJ4QsuHMbVlprWz
mTfoFYuq2Q3Guv8rbTZNP6A2zOSonbTWxiZcG0hoNTXTE8CAejxBzFXODLB+m8uytlNEC3s80dSY
dsg19TRHgP99ueLEspoxGd0pGjrS+8mMIk3v6hqyckYw6eCawCznSPKa+S7B/9Llzr684WTUjhxO
k2YxWoKJk9kIFzkYYeeUnVZoz9QWm9xEwy1AqGNUprXzOBuTDxHu5c2vTerW1NVTYpnBzY9L5ggJ
bH4UjpH444oemV+PfsMBqC0USy+bwW3kHE2JaN4PNHcdX+ZdE5AhgyTykIMj89dPuvU5FGs1BmNN
uI3XKzb6GYqwfjKleuEyU2mW+9WcQW1iTxHa7DkENozCl0X7SW/iipNvai4dQ8wTXADAgovlxcuo
x3nEHMVcJ9hSCQjICN22BVTtVlfjitL5pjdxxVrLsZbgZRjnqEut/tA3y5XSleiR6jKVZdky5Ww7
rJ2jNgVixdym0jdd3u205q62gtUJykvDME7RJtB4VkCxxi+92t7/evTrnnvNTSmh+NhD/0bSfIlw
gWvtTZzIl9Sq3eNqJ4WeB1GbwcZty+YpTftoNthDxej3mdh6onxM7QWrSJoDm4jtTpt82PHRXMFK
aOuVb5hKaDyU3pAMUIOLDAsK7LSppmMxcD0qSPZTu4yXmXBS2xytXVP7C/Xe5UIPIwPRsZfu6eqw
7WTIp2i2zFNe/jmlq178qjasuFZBbW7SOUKjcR2sA4hINjbqiZYztWfFrAkryYw1YaacdiaEaEOL
M/vw681+4+BVu1ZIMVGj9XDwmnTNo2rM+kh0d/WHbo2umNI8MuL0IHSPTJQp92Lru6B1+y96U1d8
n1d4xWKYYopal3yYSzC1bOZRb+irQ/wheMQWH6six5rXFJ3FeZU8VSbKrHqDK77OqkQ5gwpgiATo
BoLU7KoAtBu/HvvG2aXSBJd8LIwZ/MoR6AaWoGw6eViGvggFhJM010bxeNyyMpEOYohy5pr7Hreu
ByHBTPHrD3BrxyhWWqUgfUKn0BC5MtkuhrF9JFNV38FV31odxedtE0NKC/HwCDeiRXGseSrfFGab
n/qU2vcecusTKJGqM9ZVY1tkiGg+HCtifVwdPWl4pvaRjKCOl7W5DVFNOuYPHYTmCnO9E0pebfIV
t6d2kQgAw01OM5yPgjuXpZu8HQRpnf0C6vV3gOlDQKBJzaBNlns56I2VUntHBovSBuwGU9Q1HQ1G
25Q7M91EqLWT1G4tOvOV5NTsolz0l4W7T5BK1cL+MrUtRVhgizQHXBvbFbVOBviLw3GkTQi6vu5O
hHBjq6qtKaYLsIF0ULBzM7o816aX7+YRVud3lXcvjLqRj6tNKa43QBhoQB7rtfn4FQpD5m7sWR3m
YiWn1O7ZkYOx+5PW61DLm8aIdyy3tIjWrf5W5W2+s00kWjqDgwbm5XkNzriVJUldx61lvIdAEkjM
PePOm3h9l9pUOTQMhyEWtDcZW8vkhgYuMNB2UOnR1NpqCdIs7ZGkJK1it5rWwCnb80aqe9W21zeR
rVYg+ZDZS2XUTQx6oP4N7G0OncRtI5kgYv71yt96xPU0+cFT5m6+oU9d1DHdxjbY+iEP7LbOdmIx
Ny3IABgpXj6iSadtdnG1H1t2HU/rcBy3e6H+jXerliOz62E6o+U7XmgpYghOJ7t8YXoqObZakMyL
YWmSpW/iEgT3RZN4vsHnP/TW/fqJflh3VzDw0hl1GWdmuZ3SmbuXplmSsIOE8J1X+/rxYP9NYPLD
I2YQS6H6m5QxMRrznTHPUvismBEg5i56WIzc3gFbpReIcpU2qs+bvmtBUhqv1fpoi7/6TQ/Sz9V7
eDD92Gm6NGXcbfwPz6jfsOKeKsmt/aOcO2aXUuCd3TrunV7uhu6ytVRPJQQ97i/fsCEh3A6BtTru
6trxy3w6E5Lco4O9NXElSBmEObXezMp4qDOwChlT4aftvdLEjcFVsIkLNTtSgV4s5uT76gLBPgnb
uLMpb42tnDdFNzU9nUUTF2vS+YNHi1M/TvxOUeUa3/8cA9lqNXugDuuF0cp4QL7ini3KszwAEn+G
bI/D02fJGz3eJVstbXcAP09rU0kQq5sHZ5jeNZOeIKitVrbn3qWAEcxVDNzGF96snxoDtHJa545a
2q5nNN00NZMQa8hkG0g7X98XfYqW+xxMy1pXprZa4C5HWSSE2DJe+nkKXLlBNzW5x7Z3awcpNkv4
itbKlcoYSC4vIPZY7hq3s++sz41DU61vW8LgXjn08Ode20bznFSQba+hk0g8kP4HhDrNYS0l0cpo
bJVykve1OW/tVMXpQGoI6cwU0Gs0xhMpnn/9wl9fLq4Wva2UEwneA7hI3Ju6FHpIlKd6XDdcBRrX
fdJDzR6Dz7VlXUoyHlo7v8c99npowtWidzX33jKYDcwADGE7L2u/ldYgzgWl8s7LvrU212PkBw9Z
eg5kzwBniCWdgz6Boo21lO/11v36qX4Ye/DmVRhlL+PJTp8zo/nQG+2dgOr1PcrV0vEI2bctXecy
bvk8vLUB3f/YgkEg9YuCd34t2gpa1K5efwpXFYSncko6SRHhFlyQg720IvQSK9M6KrhaO57carOX
bcBRkffPgvZHAuUBLV/D1eLxZC858tNGxjnNqnDJ2KNdDNVO6/2qteOlkki4oUUaS4e6oWc3zq4A
g9cdR3ZjZ6q0h6OAyBX1RhnzJX+4Fl19FJO/6M1c2fVjZgFlC9x+XC/2qe7tzE+9VC8f4mrZVlSb
6dRJU8SzhQqTOZ/LYbxzwXFrTa7f/8GixnVE/cokeVy1GWgy23rxST/s9RZFuRUzqGeNhTPnMWTi
ygByL0aQkk0rBeVq3dbZ5mUYNyLirkr+KJAnbnK4M/SNs0At2hoDKns9Wt5je1jMxgfNfXKymm44
z7h4fkoNgzyXiSzuXJzcegVK2OmBWbdK1lHEtTt6R2gRp4ELsuc79nrjwFfruFmfSpsXm4jHIan/
nNeh26eUrOcBWsZ3js4bH0At5vIkX1OxDCKuRIKWzz7fAtkSK9TaRCob3pBIF2zpKUbn62mql2y3
tHZ/0BtcMdu1n5emL+0UfYLTY8PHY9JvepBhrtLhEXsZEsDi0zivJi+Qqc18Q1h6FXSuFnALsDFU
k7Om8eyNn4oMstRO9k5vURSzdUY5OhRUPLEs+Iek7x5KVmldeHG1eptYKYrnQmLo2T2Osv5IpfFV
b9ZKaghsczL1aZvGYuzB+WZtSOFsvc5MrpZuG7a0wMAZxsWRfTiX/WkizUeteat1W2rMJu7QMHRC
6Ae62Y2fG5oQAq6Sd7bw1ZOdizQ2cGW3W/J2AY2PWAO9qV/Pzx+ch2FMYy2oZ1y4WT0Ja4mBdNGL
BNSCbVqh4zhdqIGOksZ5HFagRNIx0XN6ar2WjnNaDk2WxmPNpkc3s+Zd67mWVuWTq/Xa1XBmsqKM
EjclID/ojgH3uEnuxBk3XNNPcDEB+ykZpi5GYWS+Z1jtI4c2QAUJGTocRrOUIfGMe5nt9Qbh59yf
q/Xhol8nl4yzcSlaQ/BgMWoR1qk9fHflYO9x2Vbt16Y1gs3imd6RrBaOiQEpVOEI47JuY/3dcI0h
REKRaKETuVo4JmitSJd+xAcizZc+S58cEGdqWYNaNc6Smpego4cvsb9DsqUOBeX0jhO88R5UskOL
9QhFKiONKxfkfqXdNPuNDMVZylyC188D1gNUMecExEJ6Tv0nAsRk9KoBuKBLtWAXuzlkoItGjygC
SIuXB0dmeRN2L+7WyNLsQPv81HTpndjtRjDClRQx8QaWl1PuXcZp/YCa8sOWr5pLcn3kD8ddNs3C
qLwqjdGs6/jNvH4cEq65eRSfa84r6Eor+FzLXM/Msb+XXlfrHdMq/SClSy9sMBpexqo/yTUpfUo0
GyM5V9zuaKG7ladzcimK8iR76/MKTgQ9g1IC4z5z2DClzLhYXHwjzdwcKBn02Ke4WjaGRGnZdtvi
XQCg/J4RngDpxRK9FVfLxpbE3qZJBxfQgOrHldOfjjnadyL6GztcrRAzr2lFBzzDZc3XzxAvezM1
s154ppaHrWEQyWLy5CI2UE8Dcftl7Xh65+j9e7+94kzUCrFsuYVW7qvV17KKV+IM+2lwx4c0H83x
LJBEHFrQsPgQbU8OTsqNJxxx1WmF3DH0hrtx/kS8IX2iBMJ4PkjyrGBYBs/1m6kYvlmTbN47NSu+
5vZmpT7NCvvNmFdO6leljXuc1GPjdzEn5idmWtOBGC06bHg5051MXRkMrjl+ydxm26PAAKKJuSwf
s4wYo7/kwwyxbwTCfmOgPOxn2DJxbVtbsBqUBnbqVuDok2iUtLJM+uXcOdEojfzz4hoZKJ/die/p
vBWXtDTkwQBB+8me5wZTmj1Pz2uqpfHGyqA1xFhygZKd8Le8j13ceGrZoVoSX3lvgyPYSy4cwmD1
bNf+SHGI/Hrw65H/2qagLw/VxqmyYrxOvAGPyvcOyd4JUtfPwgF2KaX1cPz1Y24ZjXJM9UvT8day
kwtpzUPiynczQvo7H+HW2Mo5JWwJSrWpcy+JibqOIdcdt1o9ITKuMjbK0rU3kWzJxR7ZRST8Azhv
9QJVla8xmXA/I73evUjiJj4z3hmE8DtrcuPaQVXfdWunNmE83iUpQKsysDU9lP1IgqrfRr1tyZQg
wi6nfizbLLkMdl/5trXGOTTV78z/xjtVGTnmzZtIYdjuBZcyJ7LlJKgnotenzFVCDjolzegUm3sZ
+LSGVznFoC3qVit1YirxqWcim3S7ZopK5n5Mm1n4XdppQtFU5tMs8TzDXHiP7nD+DPqWM6n0mJWY
qtVe5xbat4YrdLEFdsJn1ST/avuG6JV3mWpJhS0y0njOHFFJ5WOaZH3Mp1orVmGqLVV5I/iY9H3k
Lv68VeJbJxPzq87ZxVRbclBVnMrR69CWVH8sqXjT1a4efyhTjYih6AFGiLWORrH2fp/yU1vQOw7/
9aSFqTaUDXU+5y2vIxBNDiDDj6hZCX9qCuIXfH4UoOXfc3kPdPO6xTLVqJIKNd8CbjAqIRkaMJJx
yKxLoeU/mMpy45leiduwdYxGltZ/ohHGPE4Ed3t6b1hxgmz1pppUeAu9Q7vHZC2SA4GSY/jr0V93
sUyluQFB9DgZHhmjwVpZ7dezywIHtfAUhBpAMJYO1QMiMJXyxuK9i7jJ7COQU7l+DYyMTyFIfyeq
ft2nMJXzxrZLQDLqrYtMe03eCfDcRbKpyH5wV3e58wzv1XCEqdw3Rg216M1N58hbJAlABpgGK4UG
9kyhS1R4Wbqv0XHouzOhCFTRraDlb5jKjLM4qTkUdk/OfEma3bZW3c5Y9PwN+4kzFcSM7bJN5Gyk
GfOTjYMKl9wL4G7YncqMM0PKyqYcg8tMVj4ClZq733+9cW8Nff3+Dwm33THIMBEM7dm16btDVfoD
aH30BmcvB6+guDzVDp0ib5sBIWW4corawlnuFBtvbVbFpFch7NSxbOAKp2xMfIi1ZJe0clhULi7T
usdkKgqzgACuuZToi1xs8R09woEYIELy6+X5G1L1c2DOVBBmBqnOykr7LsrInHlYeAvCo9ee0QyS
UDsrdZtjkhbdaV7zMhjSptybU5nsWF2Wz7+ewo3XryI1nUKWIxTNpoiXyPdc94udtHeuUW8NfXVZ
P+ysAiIxQ7X2U2SQBaiUt7mjd/+EVo6XI+ftBvinNSCKKYunxXlgkx5LFFNxmTMHVVbloVGVc+MN
et6+WKkerA7kxi8nXVZZIuu0gy2Y4rvt1AJNqsVfem9RMeJqSuoextZGqNh+6Zc31Bg0TVgFY0qo
xo2Dm5Fz6ZUI6JYdKz2t+zimymInhC2yWlMcPSXoLJxmDqy5+qi3IkouWnj9llkJxk5HAd6pvuqD
zNbjEmEqznBLnZyRWhTRWFWfWckjwcx70OkbVqOy5rARIpqJ45nnbFzfeZbxwRmLO7HijRhFBRmK
2gZn9WCY55S149HYEDlYTeM+lKPJQ1xsbO+11l5FGKJduqo3JzHPVpf5SZE84J7ug97QihH1aLnM
gasl58SrnvNehCNA8ndO41srrxhRDmFgbs+ueV6K9dl0nE9rl2i2GavAQiNp7LRKsSRp1Ty0JeUh
0P32Tm9RFDcI88Q+hL76uS2bJ+G2AAR7/T1c4a1VUQypQ3dD3ibchDxj95iy8TiuevdpTMUQeon0
SrfA0O4iApfxL6lt6mnqUhU9WHfWBCVaC9NmoATw6q8G0iStjUJV8GDBGjcVLjPPtlu8r2Tzh1tX
dyKa11ebqtBBMdOp4h2mzTZymoR36Hqulf9QlSynAzLIEe11RbIvdbee3crWKgdRTzFKs6zoJAnW
g9bFzh2CpRR7nZ2Nq7KXPpMludEi8r2eJMUfZrH5a7PeOQxvrbQSmtK1srxOYDm6PH2sZOELJrXy
WKrCHNN1zDigTGXUm1Pju+WyhVvW3ysX35q4YpCb5djzWOQUeNL0fWasc0C2VS+5pCqqMcsoZAM7
Qc/emHzOJ++zWyxaHpmqoMbRbeeFTVeraZOHCmLLdmXqbW0V0ljWmddPM7ZJMiKfG1JR+VPihFp7
UEU0Si8t1tQc66gTjTiiDsHCMWf3cuEbb1Olw5GgOjQNiHqeUV/+PMlutzSjXhsQVSGNrruJHAJc
BVimmOuz0vqrmRet2I2qVDS5oHZipCUBFZnhD9N42OZSc2jFMqt8SYQ7GXl01aqxch9aYnpvUvGT
Dq1LD4JzeQQyTxywdVCOrlZcQlU0I4dENvrbxu088Yn5ud0tUWamvZ5XcJXix2LQIuHEyyMIN4NH
XX5t7VaPPIeq2EWw4BeOSPIqggGBOMcEhRrz19wb9N6mClxExW6aC7OXEWTutqOdsjK0J80rHaoC
F5e06D3eF3UEnv0/O9Z87ZxZrzxBVRIa6FOUslyq7Yyiqu2vdDJ9KvQE5qgKXNzaeqK5U27nkjWh
VSYfmK6KB1Vhiy0kcDpQ+lWRwYrPydYVfl9yvTQWfUkvXbLZu25dg1z+PA7LIgPe5Q71zXzS65Kh
P6EXJ4HDinQySgz+p7FUl9zM9SJ86iiuc5GG2ZHUqcAgkDSnremXPYNewx1HcQ13fr7MoSp+ce7N
vgD1Xh2tTVN/mQvLfNvVo3iXTh7TKsdRFcfoNi6z3I1V0Tavf8q8jKkwtQqVVEUxdrQ1E+jVVZFX
oyPVahzzVPB2vJOi/N0Q/criqMQzzsDzZZllFUkxlqGzlO2e1da6T+VKAsqtKUjb2kx8Iobhw2a7
22HGHv4yG/PwCWWB9BOFf09CdGglh2LK7C9LhysOm3RZdSgWdEUDC0CSHTV5F6ait/fQqa3uvNgb
PlrFSbJsNAYP635G8SkE9LDwu6XQ60QCX8tLe1qZWLk18yxyx82HOPChGO7xQP9N4P/aol8/0A83
cPlmrYNH6joSBo7gQIAFLzTSenSOOehRmmBAnZtDsLntHmfgl46gOjOawDCSJZi81Nr1hYVbQT7k
BjRmXZL7oPLs3zNJzChJJ3HI0skMixycMA4UBD6Nres8QJwAAgLC87owISteDLlGNRWzyB/zmGR7
TnkXdxS0AqXol5MjcXgnbXuvfnHrXSk+PulFkbc9ltMuv3WzF5mjXimcqqhQZ2u8sWr6GmGJZb5p
p2Hx6eA5/65t/tfX5f+kz/XTv99K/6//xtdf62btRJoNypf/OjzXD1/K5/6/r3/1v7/18m/+9b4u
8Z/6Ky/+AuP+57nhl+HLiy92FSgb1jfjc7e+fe5HOfw9OmZ4/c3/3x/+4/nvUd6vzfPvv32tx2q4
jpaKuvrtPz86ffv9N88BBP3qJv7rx2f85xeun/P33949V8WXYjT6rB7qV//2+Us//P4bodY/gY8l
Jmo3xHKhWfvbP+bnf/+E/ROqhaitojXWccm1QlLV3ZD9/hvl//SQyODKjOMn6CbHVPp6/M+PHOJB
H5syz7VdUF399j9zfPGm/t+b+0c1lk+1qIb+99+sv/Fsqp3hBFZ7U/k2W46YchbnJxG15/7BeDSO
zG/CJvchXn6+fmk9uA/2zmn8ad8HznE9k3egUiGPyRvxMO2THcBaH9djslv25S5/nA/iTIMu7M/5
pfgiTxVq9Z5PV785WYcxyndpuOztgOyToAhpaO/s83QqdtPRCkb8ewnpoQmLt8mZ7toDYtFgDdpj
G/U7KzB24HgMs5NxRDtPSI7i2J3W3bA3D9a5PRSHPFx3xr4+2ufmXXpmIQmLh/6AS9QxJmFzavbN
nu/Lh/Rhqn2yZ+FwtELU7lA9EL57KWLn2D7Qs/NoH9qHNc5C+2SFiKEexGk6Nvvy2B/k3toZx/Hs
nus3yZPxIN8VZ++hjstjex6O3Q7IMHzOLEh3RswPTpCc3Nl30IoeZ4/SBcGjb+d+8SF5Gq3ZX/4q
z8PJ2hW7HMOyfe8/n3Z9mOzfCx9dtgc7FDu6S77bAdZ13xztv6dh7cgRI4TtgYXb0fLrU7/fmU/J
ZTmLQ30odkbQ45ONhyrM9vO+PW07duiiMSSH7mh/7qI+LPcssEN2Li7Obt47h+JEDvNTdZzwV/Pb
8k223w7emxHX/Cd3n70BA0ZQHMrzaPnFYQp4UB3WcApEkPj5OTvnZ3fPvpNz8VR8o1+9P4djjXn0
YeeP74M0mMPBd4Jpx8/9Zd7bj/XJ2if+tCsOzdHcl2F2HC/Om+RxvaxhG5p7M2RB5beh/Zi/NS/l
t+2Plvr15KdTQKnfTkH3YIbdjj9AqznuT8W75kO1a0/Ld3M/BPzkhCUGEU9ZNB3oMT/wU74bdmRX
7PPYinkoD1BFzsawsXzxznlyTh2e5gXiwIJivxVP1VmEPMwPIjQ/WsfmTKP5o3EqwzWkmKy7G74K
/HsNzaP1tozYaTx60MshgftgvSVP2ImHZCf2ctfCTkx879sYyQ/kSfwF+8Fv5m+c03oQSA/P1gH0
Xo/FuzzOL/QsL3ZcR+7bPHZgAd0lP2Xn6mxF/R0ECvs7sXjN1JXwd0bkW9s1VLjWYN5NGaxwCJsw
Cfrj6AOvjDl04ffvw0HsHVilPCHMDK2duVuDITTesxPz+135JXuaAxmYvhEO+3lHAzMo/D9EKPaj
Pwc0oDsgLsWRhN0JFrYvjuToDH7+Vfxf6r5rR3MeyfJV9gXUoAwl8Zak3GfT5191I1RmVooylPeP
trf7YnNUPYOZbvTsYi4XhQIyv/zkqGDECXci8AJIkVCyE6a0Qy9EvA3v24aUj2cnO+moFBjwLEaO
gKrU0Ro3j/RsxkbgyizKojzKf2sMqfdOdBDD7/1Dv87xeC6j8tWHox3n0XZvYwbpLxsxn58M4Qnj
zZE9Phvj9IcK3aQ6O0kpUtm8+j+yq5WYtyy/+JClq3uHQCZZYr3sT/TJC4ZwPqGQ3ouzZD5ll+q8
39JwCJ07jezmwce3U56JgpvXNaLChHivx34I0XnPTXz+PfFK/PpR8c8aWmHBXgCjoBwCckK7Av/6
LnD8IrEn8d1U+KIQG9cSZwqGhJ6WSxHPUQHF6t+6eAxXScM5qVpuyiWY8OU8rB2+xQzyaJyzd0ic
bMUvl5MkF7tw+XFzX9DhFyfCS7ka5/qyh7OcgkU0AbgxH+D94Lfytodj6Af+kwOS0ohBHKzIihDh
l7ksZRWAQVNQXifGfTsd162u20d2R9sUeDszXLIImlAF2AJJFzeBE2UxCVZZ8lZYsr+NIpeVcINe
Ij0mzHMZEGHzPMSgI75wzA6KJpiaITA4SKD5dwaLMEtofb7KOqGSyQwdLEmBb3UxeeriQngvmGYk
e4hf/lePs1NpJwYskAExLvBovvBk+uQlE7e5FRlxi5OoU/uayf/X9DPz76bxX+2jf8JpoFcvMWLB
J9cucK87TFkjhgiRJNnFusa+wDRxuYe99AWeAEs5Ce+i8CZQqozFWfCpIZ9LGCDM78aPOVbjreM0
3ALNv2pRi4ljVKNIoxkr6ck2qk5bjMoibENURIfHlp1wtVX+9CM3mkOYZm7wIsyCAVZxCPqwWvgh
NoeRxB9kFuAOYVxnHO1GZtgn/imFoupDH6o8DSpsYfJzOlXJccIhdiFjROjbGnb4SUFpdsGAf1OA
2JAfTQEKXMTxESTo1yHPQ0xlg9+J6JPyycGJuqCJGUTCwmWKZBErHvY4eReYSQFhGeXfH6QAUJgh
3WWgpC8ruUMqiwRHXX2xCI93bxOezoL4uHgYiNYNiwYjbofQXnhy7I2w+VW84PxYV4v3Ig3cgERj
iELtwJQ6yPHPFUAVJ5wPyw2ZMh6q1zTwgw63tH3jtYhWYgN+EMKz5zTj6hX1i5AdJ9qli5WrpCHc
ROM9g6wAunMNa7xOBjFlocKelQ4Unx+NeLfbIeiSBLPcsHE2YeDNHH871mzi2GBRFmawHVVwGEY4
MNgIJRQnhSh7SQ0TdIhyE4D2CJu9wUVqPIPWnF5MXslUpsnxOAdUGsPpvMXQBHh7G6QFC4RvGPwQ
vSY+Fq9O9r/863LasBwD7trHuweeiNKovahkOHWHoEo3Mu7Hm/bkFtfQAR4EOAv7qAp68YxeEDzD
BoGrxXeJm2K4XQWtUGLPHmtBeYGbrvDTscgjbh5DKSE9FgyHHbZg9YTA4nZi6zxGbuzGI6xyLtOA
xcYZOuhsPCzxEG+Q4+NaDlDesUcyWQTqj2CaMBULbrQQbdS7wkgqqEsYnsDDzjtEor5AN8XVIcnQ
LgQipqA80qCPRiwxcIdoYbCGYP9r/0slTeBuUkVQV/GQQQd5MPUe5NuJ4JNXkDwCq9x9sIQmfWhh
z1qRipYYZHV/JDW/+ZF1mkMj7sM4FagDSzAtKzq2w4iv1EJxGxp4DjbAEAWoCxUtjFgl46cDNYx6
Z+iqKpqwpOgM+POoE89ljRW1IQa99CBVFtZyC7CiEbbUo/+6PDo36DS8ay3Nq5bHerfYNo4oY8Bf
ibPxUi54I6jeEsBIYY/7qKPqWA+R4zsbnr+BRvCjBe9luZk4+lD8No5pkwk7IYUuQvBUzDAU2BeA
0STyr/TTxfYlj1vkw8T0YpPtLyNqoNYaHDMFzRskAKjfwpMMMC4F3g3BJjyuzLgXWnhTVQL8KgDb
4lTWsg0ZnjPDtc3ED5hsJMCcqLDIY4iFlcgm/NFt5I+Er6EJjXVYnmO3bsI81BDBq8ZOFTbwZ4tH
17y/DBRCYkBruqITM0+lya0ApX8Kywi4c1g93Mp8UcAWMweJAS+f1BfIeLHU3Qn9F6LCMkB74u9t
wADJ/ah4SQGx27uOOgAVJW3opy7az7t7re/6cfu9xgdQGIFscsAVjDHH9X3sLhNfYzemOap8gMcr
7OPymp1Q/laEZoxfT3WoT+UpOzVRtV0MHHdfz911uA6/FdDyFrLI5aUACCJcv1YhXKoY9xIavBEO
JyEEjCu5RJgFyfMrvCJe8QkoqYnaMI93ICiAW+CcAi4F5q0JFAtiWUxpwD/phDr+hSMnX+BbgM/A
RBscuKUN8ILC7Trd1osritCXY7AHLBoB1Na49fmA01uBDa8kTdALxW5tbEd70AGyl4Ik7Zne0hea
8RE/kGfvtXNftz5wLwBigQr1ynXkw5WgkWsLeAE8x7KAxiNwX2Yok2Q8p0nzivWFoDjSuk/wQuqz
9bAY3G95/uokFhCc/dP58l+chzzC8uC7xXOG23F/5L/ZrT+7DzrKgirE8K0c9FxBlons0QiMoI91
BBMJmHngUHPnNMgiI+jwnKCeEBk+TuEvaVHxWUwy5Z9jXAJJ0Qgf8E4M/AHY9Ff9a2j4uAXlJb9k
DfyaKbSjJWwDwLx4qH45XVz3PE/YT0q5wmF/Wc8pkRRygh+aF3wZmO94vcbh9B1BaOBFW/hYwyY5
/DD2570xnHAIi1/OejZ+Ap5CAI3hksaD9Hn2YqN/Kcn7ZI9U2IhaFj9MyMPnipeYfi5yCdfgl/qj
FHqO1iTsRNyjJ7zA4S53IV2DbCG7I37b5AFDZ8Bu5w9qRD0rLqF2gfIGDp8L7iWRLLJC04zw6WaM
fPweoFbHTmwNR/dA9mJ96iRP+kDddhqu31vYBykud6DbNOcr3K8OV8DQQm5h2/q4Eu6CsyjzY+PR
Ct2wC4/bGIGTi4FnX9VTdUNDiBM2MG4HrAMIglpLIdNtDEf06gWQdqj1LEQoTiJgimuREMFYAM86
gs3Bi4Psil8oK4ehxc2LY9O0uDrG4f0B3Xl4gO1DuPfTLl6/i+jAs8dyHS7IyOFC4yIbTHQryDuG
G+CU86nCffcw2cdNQaHwAgrIwkIXUEhA53AELHxmwu7gzLCLHvT/xhsg6QPVGedCwKjBGa2h7GQB
mwp6qOM5sOhwQ6M6GHGzk9xxI61IoeQPOMgAonPYQz/sXhoof5aAoDjqcft7YETHN2F+xXqneAAn
ZifI0UuXYL1glJZgeNvDEtijFz5sbxHMkR+38DZgSKMj/jJGGPQOdX6sMlwAKGXAgsuc8+Z7AGI0
QkwuCECkCtsC4MJxAG4YQCpUCTnltyI5MDZmHOShxeGBOHLFw1jACO1vuNqwMIe7aABV/Jco279H
sP4hYvVnLuW/gt//lAnxjTXXW9NiRr0gQJp6FzUCS7DrwRdwSuAiYAQbUtsCDgBegAdktcCvgNOJ
/e1DU3WATwymjvID5u4yi6uHA2+tiXnYhUhBwSE+hVgSkCnf7+lrek2v/YXd+8QK5mSJTEQ4GBDr
IBBjAqheThQxo+GtetmCLMbMQuC9RbjQ2ATaH4GaWJ+GaxWCtTeu8d+VUEJBfh3PbnJoxCn0n+fD
bcMdzu/r+8ofPBghHQ2vO6/vw7V4Hn4fZsB8OeybRvCmDGhs8gYmYHj0ziv/nLG5NezBoaoYp/hH
Dj0Pa+dAnJWk8a74jj/P2EaHVtOikEqMh1N52BVf9mcD2tCU/sn9NgF8ET+S7QilXYQ1Fg+BJQTp
DpOyw7FcAFFxfYHIidjCCpco5HCA1vAwSiv22yKhJvCdA6Olj2t4oBvwuh2omVtvuzywwRG+s4I2
HKDIjoWALY2MyA0buf95HAXwaYkOagpvZIAZcWCdm2Q/1fbj4GK78wahrBkafeQLkDQ0+SqKOpoQ
IBpC9xmPDjWQ8j2Y34zHHRsNLBeBfcrh6lNYbRDxX7Nog760A2wO+Fl5WAAr+dEK/NOHB45ksgZC
PDA2vAU8gw3Pno539tBeyXvxqNs4J4B6xRWTwoBbD01lZEKAcQUbBeUcOUSwl4dMLvgZGU1y3s5Z
+Aq+XTElPVfAbhuvHldXqFN/KJD4cG3hXGPPLniPAOYcG/B+QMQJ+OeAeHbQkdBRvD2B/xk3dADD
FQs3JTCt0CUttMYB6VrAMkRyAOpa+3I4JR72Y/FHc0GPXdLP6pY9LHKFTjpCDhpqpgYa88X/fbea
9Agu/avd+k/5f122tKyU713T3+bdObGGIwxx4L1X8rQ/uyW3rnO4ywPI+lCNB7Q0w/rBuC+IMo8/
aJI/04fmjKja4/5ZXfD5d3nzQjuGjQ/8kw9Iou4p4scHekgfslP9PJ/bsxnZp/27QXwzA+bZAwtR
zi3MExfAcLzAgQaMgWuczIDEcOLCPt7uFbCG+9Cfvdf9hPieHBIYzaA8NRCR/KIvA1zM6w8YR6h+
SW4lFN4eBDWCLtYDBrCc9AVWCIDWgi1LwwlBzg6hCTceEvboZ3L5nDfeJV3onLszu1cJ9Du0OMLn
iLzZd+s2nL0ErndwOPhFxP5e0fU/ys7868TLP2Rqrvln3wzN9/j/QXrmIG/47zMzT7/b//O/P6r8
89f/Esj29M2v7x6/1L/+a5bmOMXfEzSW9zfHdanjM5O5nucdDWL/nqBx/uYcKRuG2hgbzAf2fyZo
TPNvhBBUnjjIfnqOR1DO/x8Jmr9ZFurnGKMOtXyfoDzqf5CgsYj9jzsIhHYOQ+7IoYwSFxxv7j/Z
vWkovA5U/FGODgrgsnGhA+ZXYto8AmiG68ROT36Cf7yNCLJ9P52dDLJb3PHe+qx5N715vfdZW2he
Gl4douWOvZVO/mF3TZ/KvZ0H1LbkyIa6HqIm6ZLXIu8J/e3ZxXai2nTlnzOCiXCVxlR9bKUFCzmM
que95zfvYLsc82Rz6jbBfPD1LaPteOmojXDQ0tMLhrWWSCg1LY4ujELsXV/cm3Z3X1Oltrd1LqDC
p+HL2UyccQCnPlrmCy9ux9kGE7eyRW7iWLKtdYDi2/pa1YMc0mq8q1yXdzRXfhXF6N08lL1It7Kt
pGgJie1q+NJZarzntR7vzag9gfRx826ApP+G0e6wFMqYE73l3m0a2+E7N/KPWRsqOY5EAt+7kdKm
L8a0fHV9up3nllWXzMctg9p5vK+rQb9BfePFeV56sb8XH16GBdw9u7z3/r7b4s9jqNpz41Zhnf7c
pb8t5Z1YnXdbtvZryXFUuQ8yQzeTzIdpkM1K3bgmzJSZMdJvpyDNOwOXxi5Q5TjeJ1OTmGJi/J2y
VCWWqRB68XCG1aPfeKtoXTd7PAQxjAFQtgN2rzanfLUJlrnQioTuOC9hrvHY2XHjo4X7BTlwGkzd
Vt4XByT96DwovNvuWngSA7dPvZacJ5BnlWJz0ezIe1Why1FVa4CJDW7Nzc5bpJ0q60uD1i9eSvDP
cheT6Cn/8/K6bURsoPHK6FjcQvluvK/aQLIRc6y+Cw/tvHWFK9rLl+6Lj34wkE5Af2hyLGttj17M
HDxyvWGB7U5/7BmpxQw6Jem1mfvt+1v/TZ0sT+wGL6TaFGoF7OHLXlP35tByu21G7/y0Ggur6M83
jOBBzguDrsQ8LBXHV99ISh7MKm1mMXeNlXh+Dt98Wrrque9GLygwsvBu5F2J0bdpHmGcJIYD+5Pp
o77X7GWZ9uROx80P2sH2L5oREmQuQ+qK2UsTmp5rSAPbFkX0ZAoImMfPGIFjX8uaoazEmvofebkC
Njor/Ee7VIJSe5bKG1cE3gYv+9p1T+Paq0FZTq0mjb3Jt79sgrntcEkbxNr6aWwCnWJIqd3swxVd
V63wG3/8XSy0AsEiywpMgGO7cHoDXSu+P2C2Wv6BbnyksNhqtlzvNtKWDrgxOrLY7+3kL0+F4zUB
WLsVsi/2pn5lMzbCvrs95o1QM87Itjxt6Cu5Qeqn914Z8G9WB4m6cupm2XQkuw2u2Z7Q4AMnTefI
gQ7NAHfCdBEmRnHMzdi69Ik1noJojexhInkpu6KkwiWdBdZqtt+ydgVgScEU7pTzKPqcELFBbSjR
93MjspHNsSJk6UAPkvlRbu9FAGpJ9zaCGOFO6nR5Jg1qODp/Auan6OeqWl0VYN9Y3SuKku0PtJLk
4bZWNJl08zl57vBkQlUufJtXeqo0pQGr2c3NbUMe/RACgxdfzBrvNsCstD6wSWoHKM7qcId1H9og
4OPov6HSyo+BF5YC6qj1cpoN563pWPOgJtO8FW6Tv5Yk7U9oI3U+hqEFOUmJSRnccIkyue5A46QH
y0VUKvPtxGzN14G4+TurPPo+tS6qQanDQcmvXry8hhtkjD4EzujkbmrgWZRbFXyp1Xhy6iF9o5ah
BDhUka8fm/FhctUU99pH32+q6c4Xu0TUtGhLzPUrjKvbe+kTiteZIGk7d6Ink8PRaWJ2fCgMgMpp
z+GUg7Lvq23T3/3YIHNhrLGtTKBWMFM8T0PO4gnzMonwsfdHmJ8iDQkG7ICCpXffh6JGHg6tm2JB
ZVLcrwoxtYn0N6z/xCdnqMCNqIu72vI69Du/e82WbufuatITRhFkD6CpN4RKR/gv1Fl/rGjUPKs9
pdjVE0MZUEY4XTvCUfZUBcrqFj71YG7H6ODe45mX/donC8/Ug9I9t7pRkt34q9zT3eZr3xjYKmtT
nnZ/19edVpm0estKpnp1ZZ+PiDzW9YD4vTmzoNMrw+gwFWeY6RiQdJw/Z2e69gVa/htQZXHfoOdq
XR3JhmpO0KTM4jat1hFbFE3wldZ20E9bfy27Bq/DzDNE/9rZPuaworl/s5QmUOvovwHDTfekSKti
gJJFaLJuYmPpkvRkdt/7mejAWPzl09gypFiX9mWYa8Rnmla/Di3b3whKSs7bmpFjS9g3T2UWlLCz
WafRrDv0xYPBDQVqi0Ef83zYYrobNFnNvL6kW7PHNvXmwLLSSrq+W8vJSL3A2s3qlmJsNPfV0EWY
kucGBvOhW0mDDeHDIPezdwJ7pn1y55TdLcpGMHVmBm8PSwV7h7QP5jE+Gln2VE3TdsOcXnbOx738
mhYQ+jQphZfU1C8obYV+Rn+1aG1L/85QqXV1NVv5sGH+WVo4TdhPe/Ogq+FZZ1vOeOOmHiKC6fLb
7jPNuL9uxSCg8IeYpdo6o53EeMRUEZCqQlK9k4sL8myYuztrS/JVgFPtPDi+erPc9YexDQ5Gc820
5Kkz1SGjuX6sBre5bBmUGhLsHe/SHSlfmjdPNrGcTPQmWqqtNk/vY9M9omzejKxWXYnrdI+516Da
IcVUdTBMWTHF+UNq6IcJBaQyn+v5GaTciPkXxhKlSt9bRd/KzVsfDJLOsh9nxNW6bBaKedyBwcUg
VH3FXt1QlQghHnzntHj9IMA9p+9e3z0MNgxArq0XVdTS1fsHEOwm0zVHLJHRnyw1IaajbwdtTwxs
2pxys9oQJPaqZzv3kD7sGTKKdCUnvRkINBSeIQgbh7d0Ud4ZmqYOzMU2w2Zycl635fyxz2vzsywW
NI5i7kl/36m5JoZOnftQGyAbcFb2lLcgOxqaBVkypvbvnvWnfiHzs0mH9N5ZuXGjNYa6Op2VhXNm
I7/Swc6h6c2Ois5vApp3fWxh5n0wG5UdqMXewmJzkYNaJufTzv06qJS3IYtgr5RX4/DqwrhddQHq
TpAjmkbiWNPW8roxMPKlWywqfO12cttq8uqv2v3czLUKawBfQb1BBQP4p+WWTkM0bWMX5r6Hktxm
RVpl9j2Brgst53I9KUZHROexpU82Ha9qXxCwmCo3GEBIcSqKWkcNRpJUDit517tjxOahvhkG9ISP
YtBXe9TvRW8twW5aSDJ5jpG4YKeMKF0tniuM3/Yr1xFFZfdCY/QIx0D0x7VritBmOaieoBQFCodL
iXYkzbOG7nFTYy7b7miULWyjI3yQN51zNefnubMV75xlin1zhGu9FXkEBknytYEtKyoGtnEy2FuA
Z0pRqjrtZ4r5RA8rQEFddt1n5motSN7/HBgKKR1nKx534JXIZqtzaTYHaHj2by1Vd2MHdjNXhRDq
UJPnjZj30VVIWllZJ5pp8yMYhhFVE541BzMzhk+27s6PCtbtM1UbS+p2hnRhFo2Z1BgpbIYk3Vro
8dKwr2OZGjk3KUihJfqrkaTzmz7xQLb7gB3bgq/HoVe/BTPdQROW/4WpziU4SlVzS2cMahTbRteX
eTS6X3m7G7K1GhWzHSplGkzEeJu5uOpq2c++r3fwwrW5K9t82MF7NZvdE3X6+lEzw/hh2qonglA3
jRZ7mJsAVsUrhWPV28OM0SFPE7ao5qqx0w/alGkMTDi80ZSUGSDSviVGPjivqFmk95y5Y5gWtIuo
64HTcSwqFHEWre8/LKwlsWdgeiis0dg9zorVHrfddC34UM9Tsmuv/bBd7X3BUOwJzcH3IEc3Uw/u
bO3R2EDylOlP0TFQ/G1ZC+T0lEJVHAHryDVjlU7qlBUPuV23yNHOA0Gti28XV1VSzLnpUSfnDftJ
gWxJwd0B/YUH8ne5wlV6MsxRmiOAlTs5iJy0+ldZtJnUA3rr/bVGVZAae7G6bEGuIU/5ltG/UM6L
lJ1hvmrXRoGCN3/1+CjINAFmbEDhNMFOX6a0dIKjveSuUQ0fdJ7/a2wLZKP6eYqzXs0XJyPVZc5G
lG9qE296MsJ1PgrJDID1FEL7NY9OKTI9P6FCNvLLDj7MSN62zUMYDtxF2eQiZzhpJnwQ9oVMYz7l
OtODNh9l5ta+fJRuX94qtTnfJmvNxyVDPRFmVqC3t/YAyrY8C1ab6Bjw59Grt5+YrtZzO5+z64r9
KvdiQnpySd2TZ1KErrrRCEowNsl86i6rHhDDhVMqMW0WmT1D7be2nxAp82bzLaUYZOd6GxJ1Rl1z
ao2Xudy+oDtLvtfKj7WH/EmvUHPDdFgZ7C3t9Uu5bs96pDoEJ1YpMLPspW5qSfqB8HpeXlft+WLI
C+dHu4AptNGF92Bvaf1qrB2SN579tk/zj1Tv9cNEPQTaXRPBSGwFEBkWsObTV97SJii1+bHqpuLr
xBDt8zGbi/Qu8iW6qMLC3vtXgilMlwLPljTAuyFIEZ4RYkg8NZXcKZfyryrHDJli3e+IINhyzfuP
LScf9YGlcsN+6VdYSZaWsgSyPRW6RNCZlj+NskYPnUmf08X4XmvI4N7cG7L+aJYGpS/r8oCpUoio
e8N2SVPXOLmjn4a7i8yubbZyTxUeH2TrfDKNd3NGcgsI8LJMKDAr59KDusEINjaU1tUu2jnodqc5
lRnQJEZm0JNR+ghYOC3Cp1lxAyw1eUEcJH3RFRYQRbYAndQoqrOqXKhxuth0bj7XxttKXk5k5gU1
d8lg5CTmUK4vRub5Z3+f2U/GGELpPs2CucpOHbHg7TP7E0Mf29OCqlKLktCvGgyL0PTOuhqlY8DC
AmGg7230JlBw2B0fjWLjabNbYYqeYrwatJK47GfjzM977yAVyKxrnjMMfJ6/Fzp92pkb1l15Qv8P
ovjAFPlI2aWp03PewG4iknNTLI0qhIEMuziDOhqajWgdrJjtFKKC+62ujLPBitchbxd0ZWzGU5sW
GOpiNd9uWYRTb31RA3O4mK9kacKTGynKe6Z2kQqD78Q2KGQZTYy5J+w9B74Vo9XF6DE+tyXMHMjw
M974w6lKJz5UJeD7YrjPoLIJSggEB7T8Ufpry3tWojBtXf5aCGppDNPHtBf3lrlLz40ig2s9NVHq
ePfGQOra8sELBYbYSVZjhXJPa1kxfTUf4dLv3xDwHcdsyIg1YAnU61ubUf1oY4xBZLD65BO7RQCg
eiUm6OzQ1RHo3JEw229owri0U7WeLDL9RnyuBnvB9qOqnQE1C4P9Yhnpu7aN/bEtyI9m6KGuluEv
cFA+NhTDBBz93jH2sWzZd+H4l1nDc7FRYWiz7wxjcfwWuBusZciuYgCiWB31tE/jL9VglvSyg+1K
tfYUutWQZKPbY7IRkrieaZb3EVFIYEWSXjzdFAE1bOQAM1UCaA6VLCtkWIy+Qx3XXKB4ddBbBOpS
yWyfk25CRpca0dzq0zqgwLhxTrrO4NUZbtxl+1e9rximOlYDL7v9XKTdDyzm81iruNHNrcaIq0BV
czjZFczqlOQZinu0MhARKPsqrnbVhVXduPd6MkCOD5rOYjGfmYXaQ7ObQ8xcAJkQIW3Y5ExkXvtU
ApuDQ18g5gm3qfIeRrTbNEyf/NlN+rzhLrwKzhaNmkK3P60qf6v2lhubGriesl9ugZyKR5CK10uE
YFP66o1LJRxKw3SxUMsxe20MHP8I8gmMQdIRzvLk7sXdynsUF+305qRFMq49isD86r3Ihqe5haFM
mzMlANKsm2RT7K8txsjwTeWoREMZoRwchRRSgZqNcnuzVnUiVXp3JpT/ZTaJqlLNAkN7E5WVKBPN
p9h1W+T/azYK4k4/3HQ4wx/u+FxrlMg1popbqLJotTLUxmBGxSqUQki4adGftO+V96vvLfjgZcHE
6BkYSWeUVvs0tPMrgoRmNFSGeVJZRQ6+Uydy+nFF3jnHiKS7NvseDnlDUIOYT0gj1R0KlREnhkZu
FQKQe21iCce5biuxlU71vrMMlYZ+t+dP/arrZ69X6jMdtPkDkTEnrurJemCWoac7jAlFTf3kwQCD
o9/ia5ZnKD0B85hG3NFJUWuQ0xRFghXUt2lZ0xxa5mRitl5bDD+KXqWSrQV+Zw7cEjKNS9TXrrbR
ANSGIMWB8z1aCOXp3F/O3mDbKPqjflolBS0wKI4Os7VGtTKzBZE0hqQdAnhDJg1G7CrQjuP0t8Xq
MuuG5o7hXGoITFAsE3ihEL6w1b0lLQKrSHXlXPl1o/g0ahQaVsCHmPZrBWPdo3l0z9YS0wY3z2EA
fY3a4nLtvUeEBHcCvttRI+baZyO6B4a+WmW1zS9tVWWI3DGrv83KN1DnldXZGrVNixBTNmK2GsJ4
2DG/nAmI5czAj4pyjWLcUauJKb1uNBoruXlodNmibV7qSDmkP1G/tp5NnyESulAvpfFUTluHVgUH
SQICN0HbeIBn21kydgahnSOH3G/Vb7hwLvoKiL2AMFe5B389Yrp9wWleqv4VI8Ey99wa5Udq4Y8/
650xlFwNi4uxcGovB9QpLQijSx984eSCOR3zD8tbO3UBH37/BentWYDwhdepwEsrBcy+EoXqNzbk
AwIzFXom/o26M8utG8n6/FZyA0xwiiD50g+XvJPuJMka/UJIls0xOM/b6iX0xvp37awqO7uyC4lG
A9/3YMCApDuQwYhz/tNhmBxIbNaM4d6DIwmWeUmH21rJlj9lyk5g4obdTckytP6ssmXeTfGcsjjL
Uv9iFhk42jIJA817HqPCT0PLGh6mCiBc11viQSI8nGpndtJptrOorO6jl6qutDtCkBhPTMjS5EeJ
7j6RACSDEtQdrbG1ON02XwZmtBbRbdgCMASV4ufJYNGadvm83NqjC6hovdcLl4qDy/P67Yy1Tfij
kdg7mhXEeFZdxcEyuca6vIL9rL53k8GA1kLGzTR+MGLC9L2C5CGKUc8oXuEJGnGf6FU0nZq8cCCc
Q/vbrIbe84Hb4/qYkdkMHZnHvCmmtrE5e1OVfl2KTk0bkbZVfslFowWjWzrGIZ1Jdl4vHIXxvcmQ
pUsV6lbrrjTdMAKYlnJYt0Uu2k1dLjkHvjY49rJZln56CikDw0/NmA59oLnRfZq4phOvgH9lGahR
A7Qx5+aDaPEKSLmFzaEGUUtzZoYuiY9m2zYvuoo4vmnd86eFbTtIiULSnlW0jM5zgZ9ebTKIlTFg
6Gh2yEsyO1azqlgFptfhq6mc1HsZRWY2J3Cmx968ro+RAJs3FbXFcrYHQ8DsE9l6Q4Joh0y9C3Xj
KZlKjSy/rNBRzXhGhBYpTxtfcFsel1Jw5hv9IvA/9emLLlrxhlG+O2vjoKHrSCKzAk/OapsowyhH
BzOUMYVUXcD5MvoZsMzA9TNHWm/uHFbUIYJnDAwO2IjnANw2uDYlGy/vdm1NqLYucQbk+tJs4p6N
HQwVD3EclfgbCPu9pTtPVpWYWyTz8dgBmJdzxeNlV1P+PLYhqc42pnXle22cohoAv8n7LbVbAaJb
dvXRrOuGbiuVeZ342WSS4JYrw86DeEgTK3ChXcZVqWJFLmzRD6eYj0H8XWQX4ZFij4wUEUv5NRzy
FvyBgaf4V2leIx8bW/6ei8ImBNo0649YOBJaOyujwpdmXH0TS2RctFq3w5XDm917s+SQt5xlAcpj
uvG9Dq6qH1JlzdkB+LeSlKpVcqlsG0MnUya84abgUxM2F9aZX+gdgEEaLiANXhnf2YPpBDHT6pAq
lU7k+ops+HzdmnGq6au28XR/cBYHfjIa83Gvak+RIlVkS89rkdztbdoJrObbVHqpXzRsFI4Yk4Dn
z/fCcA600FB7a5m7DRG38kJJh+q/7AriyvsUpamIfKqb7RJX3QP7vsVF69KvraiLlhyIsOc4m9dh
X0kknnn+ZDAxc6HwaayMvjeR8942pibQGKnml4sc/LKeijuuJgq7dn7RyhmBTDjfOeWApvc61yGs
zM7XeusLgCqzysrumaMWZTqIfjzH9iaV2ue+XJAwdcZdRwX20fRsFhXsIJ5gtTVG3H5zWgaS9vsw
UcUFw0gEdiWtT6pplJ/Y7t6OQjPIhJmtRFFQWJXmKnNmn2Fmt31cBlPpIEjUpyCuO5Iwsf1kiFSi
lvlmWb1Zqt57nZ0ChZqhe0wBoXjg/lkPixgjX0n3YYlsFEk1kEAZ4RvS2MYA2NbONHTMNS/cZ5ez
uvBro2HuzaRjl+kjPsRsrtsmmxcWKjtikVDGNuVSnJOkSZ4rMBzq4arNj1Vd1A9iENjv5uhR1Tbe
prl68mgxRwSsYtQc3864vqsqnYU6u6HjEpFoCslYrzrENgzgXq1Iaoj8JSvF2i6N6bZysuFmKcFS
O5CAbdeJdUy83IqpjwenH++EUtgnxa29VDta3r2m68il7dT2W127pbpH11OW3kqp5i4MLfaBzNHV
yusmHAY9qTh5490XOXA0eambzkK4BeJ71F0v8bXYuPQ6DalXyGqT2UwDKxaTfsHO3ol1dzbFNBWf
9CGrV8w2RmPF3JcteKXu08oe+knPtkWKCsDW9WVYyU7aq7qNJAjHQl5J4pl6EDGhmHsYpbe1R88W
N9020iuUTrk8RLVBeWLO+8jI1xrtzb5M0mfbVsHY1dGOPoaSPKRqufFSlxbF6MsnwN7xzUxKuoCu
amixkmetirNDYWWfLdeM76fcfJ3KovG7VmhrbyzB/Ua93comWlseRpF6MfczkoiVWXI66eF9Y4zT
Wq8zrAP2sGyr1Oq/ek74YWQxJXWhcBIqkM3cqp4yEPD92Ar3jKyCLmKJ82NeZEjd+GlgtdE+16xp
g/3HDBhdy20wzOWDnSmhk4UeknVpHJVo9E3eIuSiFmHqb4JrNZ5eQg6qforLo01wv2lEb7Odv4TX
ed69AY+GOf6RiRgorrs8Ag0ibqbViWe3ExBzwnbf3InUf6uQqW+l9lfLVNSoVllcXGMBeXfjcsNt
leuwhRkbpgktnZu+OUrHzc4kg1Vs9lCMYu64ph6GD9f+BO71kWsNRcU0oSlO0i5w5uUUm4W7r2bn
UbOdiQMfHQQkIpW7brmvZWY6W9sChpnFDsxY88vJ/pwObbxNGu3TkH3LCvPYFN4Xt4drk+aywP5R
XKuoaB7SHlTMMJKdZ2hro4k2vd7Rtms3s5K3psddb00338+lZZ7nOLxT5vCepp9KmV4yjeKo9uyA
LuKg6+nZZqBHMKfarRlV2o6RNTQclnp3mjyYqwiiPJ2eu6QYzqIWaqs5KRLvyXk3hw4FqrOz9H6X
luXjUFq7Ie03Ku+ML6HevURJ3D3mugzAtyhWM++LkMO0VmxCTYclttazdVJEG12wZONw2lBf38y5
JXx243hn2eISVTK/qDRKoDXm5aYzUaUb+XSJYjjCcMCZ2HuIbR0D7MXA+GZlNkr91FbE0kzHqdFR
Zg7eRjKV0G8dMyKq1hQnkXi3qp/GiymTixT5oxu5+zi1k0Cr1H5xetPv7WEXTsO7l1Z0rir21qWW
nkWOUtp0mseyi2+6Bs9NVr1ZVIEZg0pXzNL90gpjO0R5t8qjCRW3XiCT67A5mOlT5CBJjSr0EN2d
p5MqbRQXJxl3i+sFSZrvrKQ7p2UlD9dYEHyGaUsJNBR9kBp5EBXJja2QHJRIbAdkP4HTGCa0SfkY
u93WKuzwrslHtS5njSQL+6brs6/pYJ5JsD94g43C1i3SINXksNILln8eg2S4OgxfOr0bBBj6JY35
OrRK8dnK4ECHOMbMADuzgkvN/ZSOza+VKa/Io7lptGlcQXCM914fWfthNOjyjQ7hhlEr6M/BIUyj
Nm0GJHTGubU5wMzYXEI/EmE/YinphIiTgMiOTm0c1DAL0FR9TZ4wFU+cF9uwevrs2fTBxd6Iwwud
JTLEPGsDAdXlZXywfAShqzhrlkHc5yJ7cqn7/RjV0c7tw5VW2JzphJtLtlF7qY9NbTMim6OM4yXX
fCNOafKKcDu5cb8HiR0uzM2xfby92m3f5yurLUYwygzldS/qY6FcpjIQFuHH2XiX2OF2AdSnqcia
QM96bPbh4N70bZFtx3Y6dFZzTgzxxBl30AvhrMyGoinJdRs5jiF3GdEGh3a01V1njdZtPSjhc/nx
hGThMY2Mdd0nO7oUQNYBQ0tYbeO6wb5evZvdFTVJO/T1pevbi4udUTT7zhmPGpPdkWKc9MXal13+
xJEE8z4Fliofq3xEq9SPJZAFBfdqDkP3w3ZrgUpedma/hvQTX0fbSk6pV6RHcFbvOq0Zyj+prXQ1
UBwG4SDsD2lR0CW1+pZ5nJtwaCpQRUIJ77TuHWOrW38kLT1AYeQFnD7ueQT8OzIhXv1QuP4teeVf
aid/UVheqq/Fp675+rU7vVX/DVSWDhpGS0eN+NdSywc6v+a3S5Ogs3zLf9ZX/vOPf4gsDVSWxKUY
BuEsrgtvjnf2D5El+Ri6bTAOz7Px2hIJ/s8UDM39nexq5pwKenddcEIiffxDZal5qDZNYemGJQ3d
Rbjwt3IwUDP+olOWrmkL2+IVTcI2+JB/Vlnapt2rwaoqSqVhfnYLoDiK82L6lue9zFcF4tkA9KqA
XjdnbzNH4C2TVlWblFrXTyrZUkq62Tp0bPw5EDDP+pX1Wy19622K0tVfpjGMP0a7ax/YOsJvgwZY
tnJknK4NRtsXqwpYdPE7FceUl014k8grwKc3ZrMvvWI5FX3JZ1L0d7el45AAgbbwC9oFde7pMX3Q
KuK3TSffoCjzx+66u4Jf3QkrR5U/If8de2L6EKpoD4iXyjcx8inCMgZyHytPK/2ajG5aO7gKQPgh
DJu1mq3lMs6L/EjQun79/lkY3Z1Bfloidtf6mFPix/pyNwv+N01Dclc6tfZQt5O+HzyCckDRe8te
h1EPltqoqAwAy5aT0znlcXGo9/mGQ/yh9wZfrhxKvggzEl+sSmYBCIIbtJnGGaHVLeqfYqlP6ZC2
mm+nGTT/VPvawqG6YkC0eb9kjTxGbaceQNSq10SU4asxGRTXbq/Nk7/IpRC3ZlgtJ9ceQypVw6Q3
iah/lSh6PGORHlQRN9G9qkdkVU43KdFPDShrUT/DX4S+1prhQzc5CtOvnui7ueFQ5ZCkEwypS+8F
yXFY0NVgP1EcxLcj6iO1WhqrB7Czp/a5Uq74jEbV2bWgp7fxNCAmM1CqDmEW7dByevtsiIp16CH6
gsILb5yWct7s5UPVyeUzIiz7I5lTYQKNWu1lkmKD1sR71S19Ok/Qd5uZjJGLU7guN3uBECdc7dbW
y/jDzWaxN/TRfEWJQgr5RGDmVQLXr+RMiRBdh5jaho5LIey3wjAQ6MciPk9J6p6WYihfpqjTX2B7
58ckosrTOaFXjcuv2JmdPQ0L2TF9qGtr1xkx0+lNty5HqkMtVjRrmutCI8zNvk6XAUOZzNbe1AyP
U1FckhS6cx6GYp2Uk/UWM6p8lSPuildDay07MKLwpvBkTGJLppPPFKrqVXoAkHquzSdRGdGtyvro
MwfReE3hAnPqeDZNa8EgQJrcifEc2cnKm+QuN5bwZk5KgmyWLtnasRcFHWxjUMteHKKkK7atat1T
7sUahVyhgwrxesPoFJ9kWFbMAet1NHxOcxubtC2K8zQo7ObFA0D2k8WbT5Y5q2+5V0xn2c3xKSSY
+SOUybyV2TT4bZrquyRLslMO9sQhaNlPOUJkNBuaxOyTdxF+krwZKuCfpq8DovHKXRy107k2eEyN
kBEgfoa6hUIwmrBnJp1zG8HfV0HCjfjwapMlbFYsnTIyAwY1YkSUZU/xNJ/k0unrcByjoFE5OoH9
EN0T+LRGjrFRDlIEhUKqnlfRFa2A7JiKVZ/nwVDxsiti6Fz54RiXLNqKmGoXyj2RWFaTQ7q8oQmq
jZUl0UGl96m1JQ2KdgEB16MgOdXCmJYd63ZXTA7dWAK4goj3tmjeiumxtor1pPZmeaEWnPN4hxYh
RZdSLZTXmJbHu8E8eMkZ7G5iW6pWeXUs0mSNKextkpuGvFOGtm9iHqEuufTVRus20TwgUeyHc1mV
AXx4grtCJPtMbeI8KMyD47T30Xvl7Ix+16HYGoOiHH04F7oPW7/NCgGwGCRqE9IAkSjD5txDusaN
bzP3O+GbRQQ2GG9hnWyaKzTiOZsGUVn8HDbvVv4ZoHgbVgjsBppmWJiQXhCmhoq93/Z2/4Ga4KFD
uMXxt1EDoo5R3CDEOUC/vckCZDS7T8S3aSqBR3q0f0nr1/duBqJe9p8brAl7aWudCW9ukskyjjpW
3bh7RgBSrZu5Bp0bgsqzbogmPGoDs+vMEq+hXVm+lWkPMcQzcip7NakqqCEmiwyBoquti5GZsfR3
VoJ5tZZ3wmSOq9G1X0yHQIDFPi/J/Dx23Slv5JMiwpvfnl48MRz7HB81R56ZjjUaJvvk5IC90pox
xprWt2UcX/TC/GLFHcDSfSHd14zoQR9av0LWZSXuU5286fx2W5/YQfwBmVxQ9D0CdWJzitP1Kjpj
B7fTwPZNO3OsD/UCZkHbs9IU7k2TfqUYbrL8QhYrrCIuy5D0psXwa1oPAezncGrFo8OA3D3NTzrt
8vorQsTtULyHcKVTbB0jTdxUMICuR67CZHCi3whjzyJhQlk2KCrq9yoh4KQLv4RadoSQSVZdCeyJ
3R55F+qQxAX5S06OWewm9WmJNktxsO33pTfWUtzPpDXNeIDc11kkgHEToAHLIF48kPqpmY9kcxU3
Y0K3snKAzteLQopXIqBbCaRujquYHBxSfxedXZ9BM++Qf6Ovm89daW0Sk1ihxXs3JehZ/6p0qvd+
1ijjc+z0jmOumTbyKe8X3w3fU7KditvrSNq2gL18t5wHvQlMEv1c61iOmyH90jTVMVGXwXoo0pMb
r1XxotqTHkbrGVSlVdGlBlUPj6zCnefs1XuaNH7jbt1q2xXfYgevoFYFzXgDa9rnmd97m9xK99Ll
1I3cD9GJTYH4w4n2RvqkxAuy3VHsC7ek0lEHh3k+1rFDUVFZCOmDFgGi2axs+EtR6p+9VJ9flQwv
PcJZURxBAFH4rcXynIA3lUF3xWDm28bbLu7akV5gTBi+I+A8GvgrmoIEo+uDCfquMF40ksy+auG3
HqNh+K3unmW1N/X3mgiW+iGxn+hdhmUXD4QsxASrAM5h2OgeCiZHPs7GbeZCNLZ7YF12zAe3CiZ1
o7dQx8i1Dkq/n/OHTh8/ZwjLuG32nlZ6QPY3Ll+97KDZgcL8iGlPfA3TmwaAh9JlZ6b3CDZWnE++
Dgul1ccUSYeEKU3iVxMvBh6XFdNVYGsHgTL5zjbJG9J7H3F6iw7M9F6tcec4a4rNvWzP3XTDcHgf
Mciw3MiYmeXxoRThGlgD7vyMHnFhy2Vkod5/G/ungSdIa7eqvGmGV1XvjHw3jvhAG2BbxkSNcN4W
Q6O0fIdQMijg75WDkVM7Z423StJ+5dY3uvwao2jVa2fr8mHLueVYexDNbQZU74Iej9TUoFArlRbn
bOzWeXNMRpQu8ElJbeSralw7w8OCWlav1kYe3y3utwHjgtOv4cVVVXNWHZB3Vem+N7CsemfYBZZZ
ARHbZpecemxcTGyixbNef0LMteqS3EeZ6seRX4ok8IY1053QuaKmZoVmGFf7S46UJNTuZAabeecZ
7IXJBppxZY/f8uqxtneMZAdi2enyZMZvdfp5yZJ1/5/GIxhX99lP/snvfQltmGfo0oUedq/t0c95
mMKIq4jBHflhKkNWbNqMObJq18yDxKtZW6gEr+JVsysujT2jFCcFdfjMJFjPF/okj7KgZBmkJVB/
GsNLxWiArTN3/YtIE+IltG7gkMrN54y9pBp1rPCaND/xylHCbq+5F5kb5aXrk2bXFaA68ahj9um5
/m2TzttmSLmnXj4gzmkwT3rWZ7f71JTmTaV4BpdrsQaK04zdpvPk2THUBxGan9wkZC9my54LEjbS
LV6ixmofSf4OSqcgOsmpqpvImI5MAdV9jCe7kMIEOmXYWQoSVI98ra4RIX1DgdhtlSxwxpn9Mp7j
Sis3+rJ30KxG16f8hNDgJPFHoMLTH83qw8wsckDcU6fuo1kd5sZuV7nJncxSNhEk/OyHgsQ2M37I
Q2r/6pLjOzOvmHQxsONto3b0+6tGFYhi73GGSMxYm6F47LgTToeAoWNUAb7Vrv1YkrNla7ez/abi
bs+jdpcz6g4WmmyteH42xhGdQLa9LqZ+INQpK3aVzkKqu8PiOp8MMKgcNfeAWEWmD2WdrYYl/ByX
1cGa7o36m1yejBiCqHwMgX0dClCiI1c/9fT/xnL/fajNvzy8rvRcw6H9ZmiRR4tu/HnoxaKLJm8E
E4ZSZ3z2hkX3RZUfkYV8pt5cTpmREY9STMl6bCPms+gOKR4lwHlU2dkP+//fglv+X9ysvyAyf4nb
XD/OP0NM/2tEkhrXkR1/jcQc3367/9oXyf/6n78EmX7/qx8QjBC/u0QkO45gO7liLYApPyAYfmIa
jgHbp+vSYhYDw3f+CCLVTP131wG1YQ8ykRN611DBf0AwpvG75XpXq5qNS9aVOFf/htP1+yjMn1aZ
yUeSui0Nz7J1JKXmdSf8KfnXhBOXaRs2QeFksXZ2oOro3Kei1YJh0iXe71kDM7SVSkPfHryBosec
tfFgNBDFq6mQS40Py0uXrTaUCADDpfDavTGZGrVkjXL6pjcSupPMAZKp7SpRnE/AmxgP3JzawtJh
/zAEmTQljobBBUF1vrKNq1LMUE7zAVLgWb6qe+s+bJc0CywbHYaPVYnRNcnYtzs7Gq3eB0d6aXtZ
folwiL7bYEcf3+/t33oK/tvBiTihLZul9deL+PSWv81vvx16tAlt9pa8/bZtkrePX4zbzj9e5g9g
0Za/27orTEtgkEam989VbdgseGn/w9RtOf8CFm3rd1atwL4tgDPAHkEj/1jU/MhiFequ4zIUxv2b
sKL3y+GNOsuTGMg9z5HknpMB/KcQhNlD0mgWevPIhLqtqHVmkGIZYLGUOh2dJzcZpXZazv8hD934
PuHsX8/Sjzf2PENiHsc97v55XKWEy6y7zuoeq3heN8hxOhtDgUeUR94CmhhXo1hbc8APpzqqSQYZ
rBzfL9JYBflle2I7FhkaxfbGpr3GgfY5XbB/JNWOuTn3aUO8SUoUj17tx7q6Hct3Q4ntrBB8RAK+
OHsoq/fYJYmjVke7XNatkg/pPJw8WcNgi2WdTeVeFkSALtPWSuWrA+65Erb3oHc6JoZapxca0/fY
xtbe5mcPKny2E5gu0e8Zqf0QKZL0muoVP/2jbTt7CwdfniQfcRGusji6Y5rF/SBpLAqc237aQADk
zkNCGPT1JduugTDio6B52WeNexm9IaSI4hjH8I/igzSbjouVtZteCspB7SY17aAzpb2WULeFHn6Z
q6HZ0yzvCi39QCyTbrJstLfOWL0gG1lX1vJ5mjuxamMtxveobcwF95y0HnW7vJ3sAjTFaq50sDz3
9TCCMGeBgbLdoRhcJTVRMXl7U1USbEkdDRpzCXdhJ/M6l/2PQ5VD7N+nQH+fdvSn5WLqDjy4cNn+
Te8aQfDT1gu2ChmJo+NRd0G5J3GIkXp59byuE3GH1YnIEglXmSYPg4wOsZev8br4GaZt6Kegi6tP
VedAI0/AHEn7EuXTU95xvUoYI03szLAL0iVcxwbBOmjeHGVSHFXbJARsqS1kh2V+LmR9W4bTk2rD
VRxz2+FrLNG8GGEfWAzI6COi0pCEMBQrXl3vDjbXdVmmQQPO7E9Gf6+L6wLHwJZE9Mo5Cto8F9ss
JsIgzj87Lg1bLkCgwCYHTX0eB8U0FaFWhtMHOMBe0cPdLAMpIybCSCu686S6VaZzTK90rzVdqpr2
IQqDHH17ndmPcVLuLM98HCC/DfTXc6huHR6TKbbPaNE24L2nIfpiUw7hj7olhCEg+t/PPbBGcv8r
o9tYeGzcor9hgR4xr/6H4VZEVPyfGxCEhsfmx3lqye/pLD/d2CFDzlOMsn1sdO+hkt5Dquf4xlww
4ual0RHojMZ0SSaxrrr01I0VrszyPhy2pV34oZgu6Vxvmzo9Jq631stoU1Ejm5V5qkSOEri6ZaLO
gz3TqeXOsVrqfW/JQM8X2kZjOjR1vReT2NrOcGIqCdJb8sYcOtOqew7ZCdtQ+bFFQCrPW+rMhyQb
/Eqiys+bG1xMgUUaQIhsYwQJWulxGtTF+NS4aVBdZ96707pM1Fq2fYDYcePNJeQ2m9VEqpZOg4tQ
ve6Ur03XS1/dAi7vZtGfKm/wp0ryDGfIjUo4yoIwpPYUWcMF+StJZMNKOdMBrhTgmiw2A7OgRyJk
RQwa43H9ugHJZOovSh46zSdbDpdwrHZl9uERh7Xg+NRAOHX3S2PyFUzthpsAJ1vtWlHepjGdalfK
fYU6Ow2125/Oy39Tqlu/zkn8vvGbhPAYBseN53zPlP/5SU4dqaRIqvaRa33qO7aUSGyjWfitXezq
er54o9i5YXSXOyF6JmKTU4Aa8EWSMYKMxVEV5SuCy7VnJ+DPebkjq2OzWM2GImsXYjhsx+zs4pOY
yv65dcnJtKzHOky+XJ8S1H6Eu7WbBhlbiFkP/ubceN5/6Ef+3Xe0wMyJ2rVNC6To193KzgnQkNnS
PcYps20t3pMpzMHcjIDD4X8aWWZcG+w/740IPQS0IIkuxPX/+m6D1jBgYuQotcuOQJRy46ycwOpg
5KNDV4vHkMnxuIJph0p/As7X4RFXxhDGKycs1v/32/t9YMPPH8a6kpTU2gaIg25Tff/6YSyRRY41
4tgaZbla0nqveeYqvx6qdSGPgyv9irAOlZPx69i7oap2Y0eSHV4GxfOERCCQpTynnXW+TgRmv2Zk
p3Ms4/oFFuYWEfMBA2nAQD8ox/5kDuWtML1bqP1nBGeHoSYCPjEfmbd9Lzu+ZjH3z6pPz5Y2PTW5
hbxBbqI0+lCqRoMiAnfuT3pOKkWWfG05tfFRX9qUN6EEUm7xKZsbMhYjIN/ZQdTghvOTwe9gi65e
I2Xd2fzCSsvZ503tAeHScWJafJWr8T8cgNcV8+tllSZedGY0oGdGmHtdcT9tk5UR2kkcc1kl0t6G
U9zKwx+37m+V7H/Zb/7cbv6Pv/yt/4JdqXkl8v+6oEcL9JY0X38WBnz/ix+1uybd3w2KbIf4JMF/
vk/T/dGSXn9km4RkGK5tIdd2rkOe/+hJDfN3iz5RUtfqhut419F5f1Tv/Aiu03E8i81PWvzx3+pI
f91ohJC0tIAfHkenp5vM4fh1WaA2BV92FSMkVGc8M4u39J3MnluMFp529JRVXsIlY68Ui+81ef3k
oWP4xEYZ7ttEugfhYTG39eUlHG1ihOvMJXjQaMMvZasbeEXwhKt1J0di/4e53dUxXiO/76OKs7WZ
vNcsL9xTRM/wVUuiq/CXGIz9NJmcwVPmEl8yS7mZXeLF5l7FGy6HWa/GcgxfndZYPv105/7N0cJV
/ekZ+XEx0EUgxzBoqwil+vViNHm0GCJE6dsONbnzjkW6JcX1WrRWHUxRwTiK5SoZ0FDofX/n/w+P
zmUgaqRvvv6Gwqb9bdMXH28dAOh/A7EN8pOfbsd1os0v02ZQSGVJ8fbbhpjZX56m65/9eJrMax/s
sVy5QUAyns5q/uNhEr8Lg60NGI+7Zzn6FeD7x8Mkfr+qZzyPpQ7Kg/7mnw8TChtDJ9pM110Xp9oV
+vkb8I5Bn/LLCnJ4aB1pWPzzLB5djrJfVxCeNmX0tek7Y5nDKA71cmYwt/WVkU5QITl1l42DGabP
k1s1ZOZrEaWbeoh3micJFidmhYjr2VijC0BTn4bBqCFygbNEblwx1QgbL5hvnq0bc7Y3xKwkmOIW
COg5Ig+SkKaga1Nic+3HpuluZjpXVJFxss5dp94h05GHsk0/oevcMllqQGgWhRfkCMiT6dTxSq+a
OYxOlYZVxcXMcnFR8vklhv+VoSUIePqmuyfqhijIObyb5/k5LAb0jgSc1cSQxCFDUIwwevaSkAgE
pzgSecYxmC0oDEjbelETwttqUQRJoleHC7ImP5Q056HePqohFZeRuK59jq8c2ZD6pnLKtxC/6K0u
0+Wb0JLPpjvnwTWSJWjLjFwVBCJrxZteUkLEDoU7ZneScLG9igmNABwbHhMMoCTjhJNxI8JIX1Dg
CXFvR4rgaFr5Cg/RXMnPHsNyIaxzcnzadOL8LYyKdPCpGKKgbu3w6JpTxdZQ2sup7hbr5Dk6mURj
lFIQMGbyWx1DoWBJ7Mkv7Ry3WXl4V1+x8V6Vz5hRbiPEyM95HeIx7ZNlvi3rXJ0tngoUJqqC1KLw
IRrOHQkyWabilDTON6/LE9KLuYR01t0402B4znaaC4l5ou28ONlKHKQEb6QFpVHfDrjLLfoh3+pT
etGRUJgXE2ftRP4SjZ3W1vqlUlZr+8SrmMYDEVb6ecCqh/LTXqvlKoWUeZ4R0kR+06rD6821q7Nj
mSzNukyt/03dmSzXjWRb9lfqB1AGR4/p7XFb8rLnBCaSkqPv+6+vBVlmpcSSglbP7A3eKC0iMuIK
nfvxc/ZeO2sWOPhwxmqJdelcnkYQh8VaNiE42ao4s+fR50DtMJwTHA7ImtJxTzb7o91nWrwHGJVt
c0HllhckE00+YXOZ9ppivs0twFfNMIVPoa/JFeMwF3QZngjV3JaTqa98zfYc158uY2UF+3GaB70u
/p3bQjVgpbfZmV2IMa16jHC04/ZeRM34bJfRSU7pmhPzAV8mkwTHWstArtuUwxgoooWegbEfcYFF
HA4BnExBBbu6M8uTbccXvbO3SfpTMcq8s763I8ncSQNUrDKnjTskSTJcNpbX6NcuvyvNalt0s4bu
Pdan9TCO3E8Vd1VUX/EiXuBwLECIbVmO2k0FlET1tUNScfobfU5oGaeOZFiQUca0b3ZXpt3anRwg
fJG/S1SAn1XJU1Xcg4NP2ONRbbpkOCBDWM6aRMYrpli2A6k9vaV7URjU+84wpxsz4HeDKB6QEUgb
O3BS3PHZHEV0M0pt4aivYew8BKBLgG5tRweaeut6ejot3IljbYMZGNlvEdvLsZoY9Rt45n4YrCr2
IAAa6uHw0Fe6RRcZrG5Ubo3cNpY2u6Uf2A924mPIqlOTda5+9VVNHAN6ZUum0j/yJLlJ0EZR60No
aNXyuSj7D8V3fdS3ie2hWsTAk67agQZKWX+jBbYVyjDtGl28jVk8yFOCJQmhfd1uxyjzk9sc6Ngq
VnIoKip5sr1bbm0VKdkCxRDz4WaZR3koPXxzlY640VdWETGohzoNSGyGnFbJB+l2sD4UdyOxYzUB
iBkYB2Od3Mk4+B4q8BrGmfISOPFtiseLnsq68LtpjZUP9qrdKlcDSceHPlVXFZrRtUr9EA+7ppyj
AA3/mpD1Dmuz6nYn0x+BVRdKteuL3LYY+iaelIV4pMNZ4wKqcxxSGXIvA4ahgvH0isulDhexmL7F
Ve2e0BIDvcQwZaMOWVdFLaBR4hkUpnGyNPUu8OlkmaHznChOuxiSaPBoBqKd7NRjFUbhPtALd488
v4XfEhVHRg5ogBJ3DYNlWRfpvUj6m6SE19cU8bKamuRY+ll08TN6XkrwYM8yZMzTTyVHR4Omd65j
pJN3djgi78jV705o7aSFvK3Od10YbwHTsKvo1nCQ+KPoQZbvQmgnJ27f0wENkI+Unaij+LYS4r1U
KhjgBrWhFB25W3Gxz6OGbWHAWjlNRrEuY1ddp0kIUTkgO8gdMwd+gJWyBELSCvwMO8dUvPtCJV2i
yfaD6kYfHXSJrZlnH26V7/uYUZ4tiSWY2RJYTHHgoRdDdzqm4aUsVcx41WgvuyxYzxYxvySAKOZw
aDyK4XGaXmrUC+XskOYuVzNXj5etBsbpdv0xqdjNGoOornbYmcpLqEANinH94zZ5sh2i3ZQXq2Je
WvYn+mn3UqFHnVUlggK3Q1wLYs20t62a4T3oNkY+eJO0+AxwCdB1upFNcdFlewiLDqd9lL3ZdpAs
0OectEn12rry+sxYjVlyckvjwS+DZ99Q9l3X7mNe3hy9oWyiQ2a5IPxEt9Sl+upXwdlKC88YYeXb
J7waQCqUvYaMSWHstrArZldu9n3q7srapipH2Lnoi1AuOnAxlm+u9cjc+hrO7XjlREhbVMIK/MG8
M3Tzeax/pHay61J5shqWF2zHwASjc54IoHEVTignvIlm6V8bYKI3oDgFiNLMUeXz1hadXcOhcoJT
oB96ouh58u+lCvW6MNca2vkIMGQ7koLQGP3GHV5Dx1nqPPZFMJj6Gh/fyaX5V6aK4jlq7SUOjTwf
1YEAAMVLFtTwXuVBH5/GPtg6qdwMIOgUDZVGpPbFHkIJajXZXTvgEd00wCTqsuXkZuvWdz/4WFdA
L2jvkcCi4mn0zFLH09grH1ZBeN7sxAQuw6uBDoPElnRkC3S2WTWuo05BDXwP++ZbFahMDJTVxHIh
UTfx4VVnX20xlTRXDfeirZMJo5Te2JEbBcPHR0UmSj1c5tgItYjoiRrewJSkL3H9HYbWmRHjsyZG
3B/jzohJGSqm1RSgAINDQTNz2zeRJ+2OmKIJf62BWX1Ls4PHi7HIpaWCj4QlyjjahnYcVaR0YEBu
W7t9yHuQkWn/MtEuSzk97vQutQ9DrQBTR5+wb9IPHqUXa9wTqGHYok98WqgcIghixt6qfXPh0pDG
p5Qvst6+tbq0wgnSR2u9NU+FjRxgCu11HWhXWZCAqmj1taTA6JruRkF2MQ1iZQbwAadAXbhqvdL6
eiuGGZ9Gapte3w06WMG8QfIXOugA6wxYhWEM3Q4DzzMm/uy+y4xsrZu1e3AVXj+rU9VFDv32nhTY
Z5Hfu9Nwbgr9Ls+HldkRYoC3KHDKg6VpR0Aai75G+usa7sqo6n0zCiCD5a1RaVcn7HaDFr72qnPT
tOlGcY94q1bBpG41jLEt9z4x6mPaO/eGbiBFVpuPeSHfQEVhH8i7bWK6RJw0DyUkSZWW81yTbmKa
mguV3doNiAJyjEVv4VTqGvyfTwaTA1s1gLmFZrutnT1YQUbA4a5rg2CNekIgaoM2qBbOyqQHSnPt
XVZvGQxKZFoEDPiGoa9TrX3M9PRFjM6rltBCM2166q7GEgCuUGrRE87VNeAuT9gUiVnMXsG60DGN
XgpTY8cIEW7ptv+toR/edskZ3T0xtTDas3Cpp4DedVQhsYU085Tq/tmQZz98zTAwOQZyphqxouKZ
dflSdxo7srEssaIrhfqqy2QTIxJqaD72yFBi7KdmTsDLlCkLRmqbHGNU4+PpZY35VloQ9Abw6yEP
xFTu7X7ysrCgAx9uOa7uBprhUnN5efoCiiAd8EzxoVCza0TGukxMC6WM7W8bo1iUBulr5WuUOuMy
czIbytxVdwBbmqXiLPrY2fjgwej0LbsQMWWkOt3Sto8c7DY+MsIwxovtJPEjEbWrcISqPLhncyyJ
UEreXFEvDfGttg1kNPabkO84+mDeByXu14iZ/pOea9/MGKlwpjPii0lzmbD3ajYxlcqYUVAy6syz
Un8NfOG/OKQ2L+PMiUpl0Wvjdqo4QIYaBNOyqu6qwfYfg9xHvBZqcjzVQ2FuGnhw68pqcq/Ba7ZI
MVgtNKCLK+aRE8uEddCx4Sqm/tyzPi8klG1oY/MraXXrWoY32ghndrBDiFblnRjsTZ73097t6yet
DK69aVRPkRp/RPNeikpaUeCtCVgmU3iLzVNdw5A8+636UZfKvgpTUjwzImpiQqz86gM0ADQADKwD
wa2Wdsb2sQaMBHqmhnGCB3nLzr/upHKUbKU3kcsxTxNKfMq6MjoXbuXuRsjbVKX4j0NYUxGaa+hV
KewRA3hah13Ea/vYvEsajbmgkwXPjWXHr77CWDbJJmJKDK0+WgnlfFMo06siSYnpu46hpYPSqpsU
d+c6Zo54XSu6elH7vbVpkkk56nhE0ZMprSoWio3daCXSyfjRFUHRgZPL+jNZze1FgqqIl+ZEkDuO
w9Ka8MYD0aPqqfDwidbviaELtUIcc+rbvtxi9G1zF1fo0Dorv4ml+ZhC+iQMxexktYVLq5x8SxIu
OZDXJDM80dgcqDsmSu+bou/gSo0sucug9cOzG+o9h26l8ZqKdNQOrmrGMDEQe4cxEf5/4EnlokIC
2GBSB0bCzRLdAkqGzNcdbQ9aGxQWTy3rKCreWOMIaiQAkybdmXkl0kcFnEw1vlYf20CAr9EYiStL
DGvToxHwesHiTXHa7KwoLEgFK9HsLYbICr2pVgI8AHKUmFHs6uC2iYuCip2g1i0loyTLJ+CMpeSN
jlMjQumNef/sN7hoQstVeIL8w11L1bvomE+eWklPc9E6cXFL6ygBa90zJo8wJysmUvu4nqZ704B7
vhoH/A8S/QOjBFeEoBU4pq0MhTZ+CQxH31gG3xJ+/bnshH5kRWoBt2hS2cBs27dLuUQ7oQjk9VGs
4h7MI9SnuW0CE9hFExwbQD6iFMVJ6fRMwkh3uFGen6HLOUb9oA5rtxKYSdRoEh3nanuwq3MClbP3
ksm2hruoNRPxnYNbYH8PM5flp68zRIymbw3PKYzkY9MY004VVtpSg0HhHionRNuZW+JaGm3lL1kJ
xMFnyMrKBGB93GYoifyt2UDYWPQGlTWeFOBtS7ugWxtZDplVs5fRRLUEUhF3q4WZRXUlrK7IsHgW
wKPqk1XDdFu4sTJVyy6Ozbfc1CHGZo3btAw/MzNDxTj6XmXqAKT1Ev7gFqI9tR6igkgs8la1L8Xg
mMUKtYdytepE/56BfnvTNF27HcVQf88bKhTGzeaqqYpgO2QjigLgji+FEJhSB/AOk9erTEuRZfsY
UNIEwEJmFlmzzbQJ1jC+nH0XMS6MfN8nqbGcLMysg6w2VjhoXjYm9dIsg/AZMEV96IZkvAUUX60N
tbdHdL4N7Str8jk/xFJ8bywG/mYXu8gFTOdahk5+0prWvJ0NgpzZsl7sq7poyQ5LTfep6SPzlpGv
Nh+3oxg8gllXAOvKeqShMZJPwFi9mJ9+H9EICU33hnOTuRyUKPJqgdW6DOwcNqgfw0QcUBY9DbhW
fqiVw7ve++qIXTvI7jKGfpcMy/umjEcNjY7kvCCOoRrQ7bJjaohU4Mq2QA4hNKhUjKgQobW7mOXy
GclusY9EToBkU1GPGH3t0sLq6LJBX2jOaai5iMFGdu809CNiofxBfsuyJNh2KWfiqK7Fe2wnBmzP
TqSP+NpM2otS0RcYv3Oo+KL6LmR24T3CDwzq8ocSOYIXtZ+6fKs1NVsM99naWE54VhP40+uM9YWi
XRbtNSpTARellsaLniOuY1hIqvgRR6z1JIaCakbawJwKvRO0fMSsDTewTvF62fQrSnMAaJw1AQNH
JejHhQaZdyfcClQ5cKgpMC66FbNcJUzxC1X3ke5gW960w4xYDkKd8b80byrh+BzW9ByMymtQXfsK
h5PPPO5Ix3PEBHhnd3q4L/kK97o1YWKwm5yUJplTPisi/C7iiRJnEP6415JKwv52jLtezzggGBN+
+Cys7yFGjeyBul5vZGsOp6SVBsfWAlugMZ6FWfp8XDpDmY7zFfe7ucUcRqaBU2XrfrjXYzoDGq2F
XYJ/amE0OSF5yGAWVkUrkmehDodYR7ZROlU3WxhI2dIZgVp9Bl/G9OmkNue2D5h3sp2aBIONarJS
q/gZusJdpVIJ51tlcA9DKj8yIwG5ZiCSIFe9JsvKHXeta1BUwDQMUcrgHW2PvYMUBsyGWBa413k5
s2Lh2DSaRV51J4M5z96oRrL3iKr4gA2sAJ/Tg3Sj5r31GKMz7nWx7rQbv2zCZ6uODqNTVm/DlAan
dBz0Hz2FA/x/Q+0OZaHB3szH8Xti6MmLMBpj749E2g5Bta4yPwbA5YNHJfbBKVyvSZQaf00RZ6i3
RJUGXof+7Tmxs+hDb8zgEseT/m5MPwfTtgLtFS7cA+JT8YLxuzjrtaqTg4qR85usSuQ3tjJ4QRC3
92ISGXkhIH8uoyan296G+bN21MZ6iyoj3mshZSz/p21rYnhSB8P6KATak4AKSax7Le6+VY1Be6Jv
youeJfjwS1PdhpNic+ayCRaECaTo2e0w0Bdq/cM4Gth8mkCbmQbB81ilRKLPfkUXKhFeVJQ/CZRs
WL9Ly5Vy4cvQ9SD+b2oW01KdEKQmVGuRO3+SQ9hsgqk8df3sostKEDmdPNDOIscSbcraSOAId5Le
7tS61mM/Desh03cFbP6PxjajhZHXh2YIsRG3LXHq6C1W8WSiRlPso+3SqZeme5cqNYfZBi18PbIH
CXwOMY1Q5AtoAXDbMeuOtpZhRcecvBDs+g3UkhwUmV3nLyBVoTIMqwg5vdTKiENWlu1bWvBLDU8E
QE6575r0UUkUxLSl/s0eW5K6YCltrJayoGxReGS+VzgRjZjeehAWL37V+falzSI6LUpabehlrUew
C6QsKNiP4ra6WIV51/WyAAk7gWuvbf9Nc7IDQ4hVbzbTVs2Vl7Kgc5kPAxpfXmMXgR1+W+QyrW6v
ne4jMnsOF662I/omJTCiu/WlVS4MbHuMj1J73Trd0yDjiu/YRE/mRo+Un/E2N7tuzfK+9UOY/YOE
gJs54xWS8Yp50EYm8Fa6ziXHWuTjLtc700OEKjzIjXzKGdaXERMvpTVQ51CXpAibz6ZD0n1b4VFI
m/U4H250a7wVsQslUUaHdtRxIk6DPi2cGGwKVlgSytJYAtfEHFYb2kWvLNrDIdFzMd9S7hCGCrDC
QsLv9O/O1Js0PNQNx2u41ZrRLUb6hb0di2sSwFlRbcJXJSwTRZRrpjCvo5OPdNkKKqa2ecIGCsfI
JYeq15ihGSSeKA66pYQ6bNlgvSXXweYLBMdeD80uMeg5RkFY3fY9b0ycDGdGCcQ3Ola0SdI2OaZV
XNy5vnoCSSu8VsHaKcajJoePYbD3ZVFCrEUpV0SP7s9WX9/cUcGTYpqnyW0h7OFD0rjToqA6gwJX
XiPSZy6WGif0KCq4zexVazNJkoOTZhHFBxfTw7C6JYXmrWmxWPt8aQFTxRXadnXhkO/APEee0yp4
MGjeq1Ge0rfXqOxbb6Z5TnV8y2hwl8LmDWbMRuegyqKMx4ma7uKanDilvWQmhNchem66yb4dS3xT
1ZjdRnVpfsuHzrmaLpxzJky8tgPqqIPbSMqKQTPuB04C6As70m8ncBpWnm10nT5mynRl2zVJc+xt
fa/RxFt2an+u/bp9dN0YGIsC519rwqvIJlpujYP/rxgMJENgrQLX+VaWjBOXJeqDU98Lujp153uE
vdAQE3hy1ddxKsUuQwrvgG2iEYjjWZczdl+/b1lKGMYPCM4IPnobotGmGI2RtbfZVQ+BtWXT0RHW
VanFm6bLbcKSCLBhyRPd6w0eGvcuzpjWSGhqTQ99ySdnPiaBNaM+d/PXAtoGIJ5Dj9+SQrxqVkaR
x+t6op1YFAktdRZ2d0YE1oX6rncE/yZcTRSVH4AXrkUVH3I9vMB4hPcTDmgJFWvLaWncWYGKiUZL
Hkeaj12g6Q9t6u5bGnlZTExPm/5sC/IhDIFWPw7AaZ6GFGx2ybSF7AmMS/1I4GcwmQe7Kl8iTGFG
HjEkYLI9oQQc2g3ISblmXw6XBMY827X9VKf5HcfZ5IHLSYmf6kt8mV6PACOGL8VaUazaSKJD3fdB
cYhoIN30LVTzdjQvUfgBiCYKIdnTlynHbmMjTx04EL6EYEXfqmowL13YNx+h7HGG1ZE+rPDcz530
sMT9TH4Gg+lcoUm6AHbqgpr0yd8AXuw+So4gyoHJuHLRRwfgozRNvLH03BL+lDiunfl7cgoVCTF1
GyRaMslKhCqopVZw5mdfcJbULVMUsTW1nq6zX3fghhxnBdFTPWEHwWxV2QyiDKiD73ZAiUE/Jv1O
MSqZH0azVhOf6MJJhJQHCY+N8Zj/XR2xfVIHhU3ebzUKMyhXVvSit/3Yn3xDH2lu1lGlMDgcxDLJ
m3H53yYH+R9GXNGFJdAY/V1P5ZEkXP+vu6L6Bjr0Vx3Iv/7Nf3kiBJ6IWR2pWqYrbDQh/1aCAGD5
36hDNAufxE/eCr/2byGImIEqKv8SoipdqHNA3r9UVRYYFoApSEQM1UVx6fx/+XzEbHr4j9iOYQCC
ZzSM85X+KrKrwHsyAWnR6lf72szefZT2qeY/ZPCHFcSTLCR0xC6tdL9Q9/0u4/rPD35yX6TMBROt
1hgJsW0A4doCbigZKYSP4Vi8/fIc/qCO+uS4+L8/on6SRalS9MShydGL2ys7wcpg7teb1gqYyLob
3nxU512oHSoqgQlndMOsxfCtL65wFvD86Z6qs2jrF+FiAm13xIOneJyB4S3Eq8SH4lZhgyc6xi5u
aHYvueBFQ6oYQmgAUrsvrnt+an94murM0/nll3VXCd2sVGpPcYwtxVBThRztaXvK8dCq3U1f2gc7
tlYVBeCcSPHFz/7lJZpFTr/+LC5VWZpOmXsjvZ9Le04uzRPpE9ljfgN9+Z9/5HfF238eKV/Cr7+h
iIBT9ZT7ALmIgWd0Idx+O1YX6Q4rmopIOoyvnt/vOv3//NQnSVQI7tAFZcDM2XK204hp2ukWuq8h
dwkpMxnK+9P2mHaHNrs39XoFOXL9zxf587P70wP8pGu2JmUIJtE3HoeSbafeNL29NSu5C2uCs2Ii
dmvuKJGljrUKLPHFrf1dCvaf653f41/eGscdlFy1p4aZF07l3l0BrcGtZ2xhOq+Mwd/6OLVDBLj/
xYv8tOZ0JvrNsnFgID4Xd+F34HBzo5XA5afq5MPl+fK9/Nvn8GmtIQIQ7GWsl56rEBeh36cCQuPo
/nx9JlY0yQhcaTeQ0h/ULxc4mFfct//3IaLj+/1+mr2vECNSMZfYWPYyfBTP2QkMcXAXls4muEGd
v+9htscUoavunbwRur3n7IQBeTgwZHv3o4MI1r62747x2WyX9WN0YyrfuqOyYGK0cKR+Kr/l55xk
rvWcBI2LzTyB6lyi8edv39Joa0jUESi3aI09ERS9eHcWJRnnw8qpUaHs0VK5GuPFl+baXcHqiLVY
5kcHPca29qI1IWOecmAUPGyGlbHU/Q2e8j3obFKOV6OX7aps49fvwYlzwy5M982uOrtXi/9iQhDA
cJ9elU17KW9Ke5FBPwBp8QTBY+swxN7JQ76LiOsjLp3yM7mlUwvdonszDBaMswJiY0Wc+paUZw5s
u/q/tjJCJvv9mYg+dSVUIs0zXBU7uLvqjXA3tzEYnkY3NkgrcB+rlNkdEY2rUB2/+LY+ORb+/XHp
7qclWdH7soSbSEzd/PmqyEuEu6pM3Coaky8yTTp/WVevoRALn2Wla4obupNbQjgXzZdfuP3nL0F3
P6/QFhF/k8aRxSEuDSyHygieXKdV70bEwPlzPcnwJnlKevXgp6VOopjcw5niqA9YkSyFRV0IdV0T
RDpgixtoasCpoO9DJ2PslW0rO9crwxLQOAE5RBi1Uuv2JEGFTIZDHGvVij2xBf2YXBRFRXuhIDHR
GmCufVsvTAY5Zt2Rse1AgpVP9hjyso0PkRTeEDrBBpn6HNQ1voSQM2tIS9EMcU2kcTMI8zRmuBqi
BHx1ajM6ntCOoGiy0zNCBxJuoRCGwV0e1DspSPEhr3Wn2gCRx8hAoBDSlci1i5v1jMnepPMqmq+c
n3/eSPSfDr9fFtYIBXtilHCJ/HAXlYzu5ZujQKgL2xubgNAAJoFVXEfn5EzjouKJsw5/sYn9eU0n
9OT3970NpEooHi0h4ZdvAUm2maOvQp0SwAefJO1DzqvYVPpXa/rfLvXTxmVUzhBaaup7Zbbl0hjl
LApe8nnXXOT5NUAOX4fXAIbVFEFUs+0vrvMvBSzOvt8vdEKnmg5S8eEu5TdZ3JJxh5Yq0VcBegEw
rQdjOnTmbZZfv9i9/naln3Yvg/5yjQUy2mde4br7pK4elCbYzQ81yuU6Vk5dldwQanCTW9phknvX
++df/nMFhJb89ysdwaHEdWFF+85xDyWAZDXsDrWLOsMaDwV/PZdB//xTf7urny1NOQxBBx2v5uUj
WDVf3TvmvRGBw5D1AzGTVEZw75FCaUHyVekzP7A/7JqzgeTXKmSY6irTsdl6pL4dlJAGT391XJIF
oYQRPHQIWQ3pdl98SluTPwoQ7q8Wac35249/WqWNmmzCJKTkG7pD3Ls7Pyk2DptDREo1zB/XX+i5
+mgkLFFx3MwAFPxc7iWtFqKszqTrHCYo9iilXwo9Z34OiIhgZcbKAFKXSrPTrA0OvFjflzUqg8M4
sRRt42qj8PQEXDSfkTbdRG0H2xHGGBwouP+MUllldwFP1mewMaDxQ+7Cxg3wHUvJVZ8OffFmJFgG
tyaTq25bEcXn7KS6G+zdBJVqwOO8zuH/LBRU1xR0DJZH2uvxM/znPj34xrNpXFvt3h2eCuNHYzyS
DCO6baxvO/tH1+zs2utqT4VmKLZpvFPh1A/zH7oONtWwFd1OIehXetL0TBwBcDfhScJgK3zEZ0qh
YX4bOYiQHYaMRiEAWr/EVXsfadVRx9LW+tNZSIJSCjyqrr6zCISU2rAkk20Tty4UPHIQyvMAJmmK
9Durakh39GClnw3nSbdAS2fbcBx3iWQP5XNvCuMQJeYmcMNt4AwfQgIkcsY7N0EIQIjMDyUT17F2
HozmzLiGWHHr3tWzE8Khd4TpBzscroJYE7UOvLG2CLipVjh9cD7HS+EC1B7r915xaKplyE0qsPLZ
t0l1G3p+wW3oEOoyjaw5xgOK3O1UEto+w92VGmBF5KhHNYjvo9L2iAA2k+9BSJe8pulevtb+j1Du
qnaTuKukY2BW6f0paJ11ZFb04HHmJyg0GSDtSsmhbnCXw5SB7HT2va55UimQP003Y0mqL535rkBH
Jsetae3LkN5t4dyS5bLLmgF0MK1aWOpFsJwk202g7bo6v0sGqGt4xiMB+1SoHpFk/cLe+kM53xri
DrP7Jn7SY5pMk+BMYCPfwPtwjdP+vcjIe87mnnjh2UbrJbh2UY+vx4gmHHzz8xg63w1tuGuL06yJ
yVU+mpzIGGSA1qkbd5oa7ntpXOPBOLWjdddL+82ZhsUUQ6RTtV2AXhwB2JGgJGu8KWOFutG8pX17
1BBCZpPFsPwnGHOrp2Kn+LnHyGXp2w7Ny5t0VNemaR6cpjxE2BwC7UUpfL7f4TaQ8Ekot/2I0FYj
Dr8Bk9/IgI4ADTpdfWZlBUpi4628EYivvlhY/7bQfCrExOhWjA3b1itHRCIDg7BuBSJ+HcILMufj
5o8ZpNL4lFTWtGeI9M+/+9MQ9qfV9dPxmQCfybBrvfMcPSXNCt1+wweedps8Us/oFnmfidcin74t
zliiEXET20esKAWfat2Vc2A0Wndb0s1MrKVakKQJo83OmjW09SXx5xFgbCkGUBXTKnGiZWwTHpjd
19mLqlLtfIS9tnZ9c9MLgz0StpzD6Ad4Ag5wNJb1uoWR1ru3Ep1Pdo3t2UJULu37tJ+W/3wLtL8c
yz47lKegm+Kuk7GHvIDpNBPAfaIBinuZkYQmp05naNeOqUBgHJbDeFO75tKlZlUtkKNIKAYP/fzA
cJasBzY/EGWafqRyO6eltb6FcvnF5vuzKP/Ts/pcSwnimQwzrjxIv17AJozGaUVOCqLb58a4qu4Z
UdPSRhUYa7cVzgQnS704a44gHTYp8qgqxPdU3ITaqQsOMBkd7BpqyUCI2xww0gL4h1i5Sp71htft
rcVzVaKeqVUUBOSIoWBa1m65lDGjLz/bBHzidUcUkonKFHlQpqxrlCEWo9F5xSjz+1QirUR5rdPY
19+T9Md8BDDxh4UN0bzMHXBIL8TM9QPB7zCxo+3NLfym9K+kfC177YgbeqkpI8zzcaXFKlD027jx
EBxr0cXQEvQqMe0z3kKFAN0sPOZPTFA3ueZsHFCxYVQCn3SXzB82Gf/5SjNxnQMjSa2l27xkDTMv
+95g9zaGNwauixaBzz+/VuZcIvzpac1f+i9FPqH0cpYpcG4+OpHY5tlEUpxm3YxNvpUxY8XYM5u7
FtA/Ia7l8FIGtybeHNlzlLba9dQ6y6Sp7+HPExt5iCRsZdBsaJQ4ZO0R7NyZJROKkqCPqjrpxK61
sQKlpJ1DxrdRXF3cODtGYQ4gBTyjpXkpeYwauZWBA79zpH1At3POJspiuS5hJRr4QyKLIJok3ceu
vYsZUUQp+6qZracyB/Eq1yKTK8uAGko58s/3yf5L3Txjw3+9T4ZfiQLtROWZyYuP/jgurROb90Fl
pGNIxp0OKN3QvdVa46NQwvtW3Qa2etJ4cLFEjluV6BnKW1F5Bq95NCqXySLVtIof6sB40tLas2Sz
bhttpeDFsFyUidl8iO4kZ5IXq66OPbASR0HwTcS8mnxr3WzpspdOMl4No7J1IpXkGFSbmXJRkvJS
9BYSffIvS8imbbsT4ytKgBUpWQtm8murGRB7t94Ifyds/G3K3EvlfxGgr7vK2qoB2IrHElWdNZ+Y
8zsfr1ZHGAh/xUCZ5JR4G5vOCm0bJ/+vFo+f7vg/vY6fTgmwhRka6FGwn2k1josUoahvmcHTtOwO
Y3MZFP42RpICEkBZuw8plFNqrkUimpuSyLWv24r6vLf84Y9if+qDTeDKyVkjy9shOozFSyep/VKP
uaCdOTLMm1qIvOS/2P095TcypLvGkzFioFyw/ioLt2xuK7Th8MA1QyUI+mlMHqaGAC6LtkKfvqUt
SjnKHM1dLP2EGtRprhP0mb0Oe0Fzd73pNfH5n9/fv8wU8OX+/v7aBRwKMigtr/QNemPBM4NaBxIQ
cQsMOwkyOGSNfAR9dMiHg4XHYGra8ouP568//ul8EjNcDpE4MaahITwKDeiKc8gL91uK1yxAGpWN
HQ4QuZ4foxslh4rHqhjmV7//5w4/duHfLz7JhKUAW7S9KLUvVeEf9NJc+W1840f0+P8Pdee1Gzma
ZetXGczVOcBhgd5czAGGDIZXKORC5oaQlBK993z6+ZhV3S1FVqamCpiLAQrVlZ3KpP/N3mt9K6da
Odeueu045dHp1zf8JxUM42zFUsXkPUrDzEZnW0vKIflsx3lfP1dOEpYmPe6JRPu7T/esXgI1vjFx
4SqbSC/voLkvNC9ZFto3ObB2mnmbhsUCTxPMouooaOPOIJBZYx/060v9yc7++5D5YQrpygx3diJr
G72nJJfqq6k9jCCuIi6zjr0V1uOv1p/z9fzZN3k2W8ndNAYTmkjWn5dSrywiM70Tucb5zgqtsKre
awT+g0TMnUoEWUaaOtwBjBfKV6/ST0qR30uUHy42I0i+IaPR3MTMlikAr2hUHAKaljr3s+QeN420
khOTsKxsGXNav77HP2mtYLg/e4WTTgIiMpqb2iJDzHiYv93SO9WywQJn2kncej1Dp1HExzL/8n7/
5NHOXd+Ps54VSioZF6K1GUhmcqgD1tnJxASPNYs4X9JfdGmdkKFC+4EwtW1mqleD/9B7zVOrREef
erRSqQsfFtOvb8NPvir9bBRLsFy1WsveGqn6s9f5bq1quxC7ckzQdp6Ku0oYd5KnffW+/WTg+J7w
8eFpo8akiwztbYPk6cWk9Yjcf1sCVmO8MpXAlUOsTvk9EY1/8/2auZkf73it+b6GrApNM19OqIoL
GTW20j94vrlApHLsR4rFxQPkY1Hw/95YpZ+NVWmAtrUXwJenXJaP2CWiWzZD6uZhEefNTqRZKTHr
/voh/qw8p89f94e72mpyklSxKmx8Sn/zgJHznQ6Twuw9wsiCRK4qfL/4zDTv92P+Je7HLSEBeXoO
8Pjfy8uZ+ZQ/13fc5pn//FHXIc8//wctB6LGbwaDiaGZImga9QPgA5HHbxTeQdWI9AYNaa5o/qHr
ECToH/w0ukhQmBD+ZOOfwg5BVn+TQD/TowLpgioD9cJfQXx8Huk1cuYMRQN4CWyOPB9R4Ugf3xUj
DiMtACZ3N5i5tUdCXYNHToVFFun+tZZgK2S/ld2qYCl8CjNWToYN8oyxElj2il21aJsJWVsggV77
cBuPv882/5a16TEPs6b+j3+fv8R/zUGcGdJiERIZkUbwLeDYfj6zdCgw2QK7vvNElGcebHG71Evp
WOpdTJIYlsBfH++HOzEfbyYHIWpTOPzZDBB0as/053d35M+2btJjZkrJvv1q4Pk81P1+WZIMpJQr
MmGWnt3wwCtiycuC7q4w4tjNBCtX7Iq4aHLcLUra7WTi1TObPaFpyqIx6g5qdtUef32tn8d3TgI6
NJxyHQor6npez8/3NowjtSatJj8JmjCua1kWHsYS8oWZmu39WJEKmMOLO8plLl5Vs2nu14c/G5nm
48v0OhUTbrFp0lM9Oz5LTwIeiOc84Z3pHQo9qdPKg3lURHLfWEl1i1aLZJaRBKhEg/rQxuTG/Poc
fnjccNlnchhoa9Ng3T3//odBMmuw8ZDr25wqWSZeFPMVjhtD/+Io84V8eonno/D9GiCu+MLkswud
3USkcA7NCedmtZFDRPns/LRVBWfgi0Odrf7nmwo+lhYXXzGKL/l8Cz0VXS/leNBOI33MhT4m4mqI
zeAKZ6217cjLJKypCKQHqxEe9J49aJLRe8C9H95T8pPJkKXi/QXOcn6bP18/2l7SSkAS6Tpow/Ni
lZGWUdpW/Yktz1NLbIpbedk6GrSrIRHsICTZ5NeP9ccbDvkZBhncP8ZHVTr7vGRzUju9SMZTPkTs
9xHaYYglPCRIw6+aij8cykJ3B6CLDGhTAz189gYBEsSCmeTdKWlJtyFf1VhMVhe4eFflL67q8/qQ
R8uhyGJD5CfBTRbPG/RZUWIs8vr21ApZii3KErZeizPSqzTtOh910ZWMijZOjn33L97P+cjYenQZ
pjjv8dmKMGraACJ8BeMVkeBaalphodd5slS1MfjiUD8M+BxKE3VDm5GYM7nx8xc5+EFGmVAeTh5w
IqOOHyQyMW0cuASt1MrLr6/rhxeTgzF/EmEEIE3npn4+GNtEI+k6rz3FQzH7Ow0DOG5k1OuClPL9
hCUC/ZaZL/7yUSW4XnMoBHO48b34/GHQqaYpHjMjEE/YNb2XuM9eFVKQV0ooC2uhZUdljILy/utj
zrft0yfIAkPjARpkz8umop59EZyFilOiFE+d73eO1Xuxg5sjWf/lo8gyg9yMlac/f95+JgcTs3Dj
TSe9JvYUExZtL2Xwvpijz+pW3z8E7psmMqzqGrdw3jZ+uIEe0bRdoXX6CZTLBRhLuyC3XUQVk4Tt
vqtcSXnElGNbEY2h0yD6biSO66HBx+qzfBhOv77oPxkB5pUCxEPWYypruM9nU8IxFZI81U9mBR4l
hOwAUUGesr9z1SaLBWCAiiFJ4tlVjzE+/25s9FMAtSLcIK1XduGFedOrrnLFTZA35SsaEf8bIAvP
+mLs+bOL/Hjwsy8ll4zESqtaP2WQedq9YRyQ6f/V+ygDjGSaUDSQkqp8dgiMwhmhcFFzrwywO5Kp
SpdpbEC7Ip71L7+nvKR8+KwrJWP+r8+PTOhTpGR0jym96r0bywZpV2VefHHP5iX/2UcHNFOaYZea
wgpeVT4fRjKiKjQN0TqZZpeT/oym/o0o+2z2JhvEuHu5XFdEi03ltk/IbCuaJngvs0Rs5jZZZJAo
r6qPcGmtxJY8HV5TLqjZNzIPMaJljTSlbOICui2DiYF9FWiwge2pjJMe11oz7tSi7I5Vq892S33m
M9BXXPQtCqK1H5a8K7XaeKKtdIH1boJk/mqg+3HQ4foJH8G3BsVQlM5us0a8iD9RjTxldZK7BWVk
pyrq/osZ44dlLHBOxu553c5GBuH857ucKaJcyWZtnUBTIXX0CBKzvSY34HpYYb8JSnVs9m0vTkcI
DXHpSjWAul+/uvoPDxqsKaRhkjbQ5yvnu5RJMMl6DCkVaL1MGYde5UIW43gt9Dk+/iD+y7sUiwI9
wUKyyHQsaup8Ph8GQGB9uIOrJj6JBOgtjInKt57Gf0S2/Jwu/8NVcRT+ehyHZMgAUv18FBnb7oAP
Jz4FzNS+7SsANcCKe+u477QjwT3Vzs+Qj+Fxl+0RJ9gXA8KPD5bjz9tSk/GOQIazq8QhqwIDyOKT
pWrhoWi6RwFizC7MWeToqYA+EwtbgOpGINpS8r/4es+KgPMsMx/eJFUCKC3m6rPLH5LeFIJAj05J
AIxGFFZMr9XO8MXSHZSxuI0Ckpb00Yv22BwJUCinZA3lUv3i3frxI9JNdsA6C2imVmwcZ0/Bo6lQ
CDwFwl6mFUZVbNNtXq9+/Qb/6VEUkSWzAWaUPcTno/RIncvS4I3KQa8DIRmGbSFG8v5vHIXxFlE4
bHvt+47ww3tLyLiRaWYcn/Q5Ga7HmkVX0ai/eHLfA2c+L3bmtRy0W1GU5xXe2YxMlnbjdZ0Y4UiL
IVbGeX0haJUEa6PWnDZMj1NQ9DJsC9W6z/syuEiIrLvT0158Fa3Zout5A5lR3jsO9+7dEPGy2UNv
UBMWpmx8l2IB5goWUfrXDYyrJIw19DmxRKy8BDj41/fsT74CLkYjVISrmbfrn58MVHwCZcHWn9Kp
TFatwbc+eBRbagE5cDvKKna0/CXN5Cv4jF8FTJz5U75/BCbpHSwYTUDP+vnWDU5fEhIQFp0ygqRc
7h2QIqGQNpVICEJcSNFqVBCS9WUrLkut1w5olcfrwcNq58de8De+BUjGGJp0Ep/V83uhU/mxenym
JysRjU0thvmyDyBv/vqO/zia8/qwNvh+HEpsZ2vlzjKGCl9peJrgrjpePATLEArIJkzTiYRobfji
eH9yk4l5wF2FC1Ykr/p82awbSsXrWtUnq+8eC0ND/BTImt1LOgKgQdEfYO4+dGrtL7q8j0i0nCXV
YlfvlAoL568v/oeqDHUYEL8UFlWToiWwpc/vWxCCmIrGrDn5qiyVcDybestGCdIoAdYr3vr6nhuX
LXVfBYxSBP4JldqXyWXn49F8FszlhFNTnWG/e/bWlwLPOVaMZi4ZYHJNyuae5amPjitvXcRcpZ1m
vrBSSclA+RUneI2V8dYT5LfMotg4NtejVllfFMzOdAnzXDDXV0jRAYoAY/k8bkXKe2Q0NMkfDGb7
vd8WEXiGuultT1NQMldEfBI0V9V4SEZ6CBe+mZQPejmqjS1FcMjsMVGSQ5m1JMFJjYio3Ui0C90I
lNru+q4GWKInKIcmv5NuU5UYGlsYA1L89CnJbZbg4oPsW7ATJ8hvt6WVSzMTQUuOdV9LV5Tb0oj6
TajeynVBVp6ilaLgVLlfPvlhErzmzKi3SQru1i6nGlwD4GLS9sRiihpb1rzyuuuF7ClLK+k0YvnR
cB/nARI9xQsiR9Kj4FkWmwkmQhBbtLCJdq3yyn/tUiVjVtLk/EWZxvw2lwLlW2MIcHKjOJVflM7E
QSfrg/oiWTNFDiQcINhMIzO0KMSZqsC7tA8bJXgtLCNN4ROwOFdIwSZlwLKqW6HOR3RjUYGCSAsm
IXCIP48exSz1ft8a/KXexU9B/p/aF//bcrz4jj4MBT+Qyi+eX5/zf/s/1//p/t+PjYzvf+of9lTi
t0QqxYy/lC8o2/7Lnqr8psEh11k8iN8DAf7ZxpBlMurm8qo1L6NMeV6//GFP5bckJmeCCaH1EwuA
Lv+vNDHm3dS/Zv3f3TOgl8/dM348mAXEhG5ndMTVW4c4V+4G5aL3w8buj2A75d67b7tlv2uyfWwp
jx/u0vH3A3zsUCjzAuzPjns2RIkBUki5zrtdNy6ndptIN2KfHzL/Dn7uWgSXfsnq4BmV+EL3icwx
hrWRbwXRbdXrEikTPyDSwdanN3EOtE0y1xoLJ9cv+6QAT2WuwYaszPgRwB5h47sW2sk4vPz63Al1
/snJz/v9Dysxw2q7FKc9SvZwM4hvkfaShARfu+qYwD951IZlWbxm0jvi3O5V0hFwL6b+KEYQwYaD
NR57C55lcoD7+sKvUsw0+bSe5L0k7y8aYVumN0Z8F0NrYhcvK1tADz2iQFKAh23+VL5D9lmg/YUV
in0LcfUTobyoCZbiolxWq3HtudoCqqXbusNiWgi2tocCa/uu72K8cgQnwtKWXQr2i2Hj/ncBtQb7
aC9DsVPd3LvXLCjN8lJObuX+MBBKXm48CDbFIUnusmGbiq6h3MXlxLLe7ZN7a8C8j6LXRIRN55e8
ZRz3Iup+f4mRdEy2T7Vu59u4tLXwsgAbdi0o4H/W+kgiEP8stVpcet6hwTcIinoGmilX8XhZJovc
cwx9nVS3HLAjD7iSFlJN2Iu3jKqtWu779KDSF8i28bgm6lUqUCSvqbEO3bFsL01/K8HU7jZK9w0Q
zEKGWt6t4RHH/DMChxivAxK2oNRQXsCxpLqkty3aO1itWnwdTBfaBVJ3ZhXVRTauXZN/6ud24Q6F
05wEOMozpGVcqAgEqyX/SNs8ALmKJWEocf71OthaEC3P6qv42ip2EzkZBFbdHIDJA8/HLJ0zpTnS
9WA4HhHOBZT119y7NF8I7nrMVmyK7VrfCMO6vwkfBhigpSXd9zoUWR+yxmqsb2ukwaCD7JjocYoZ
TsxjFy6Q1Er5Lo09ZwyfdRlUjlOBDV1wnyitGwsS67F3KAakvbVi7LJsoZyQuyuWCzUlXaAICsdT
O4a2Eh90fdtYp7pblkvCpdx6o7ioeu+stbzVltYS34JroWF1RHUVv2ThF0vWs2Llv4als+LHoEsE
x5pWuxNukqO3LbfSOrhUDtqFss0OwyHbZhfSMf1iy/y92Phng9FZqSkaKhgAMUfL9u2pPFTH4SZ/
Cm78leZGh+qQPo43mVtdmIf87x5xHhY/jCDyaCRTH5jtTroUt95WP02bcgVA6kLfm5faNjmIe30t
35sH5fbXg5ZEOsZPRq2zUk+X9C3h2lq7U8BXOyA3FN4vMj7vrUO4HTb6NrmFYxzQsz2NW2lTrkl1
X8ZrPoFttWy3/H/LakEawTbbW6/KsttXx+ayWELQP4ahoyXLBCuNd9FY9gACiSiHwiYmYc6OXsox
7HsXBIiAZQPSDtDXxilT3AKLANhXYssX7A/bFylz+qtwWEB5tCg2j2BInMglP94GbdqJzv6QL6+M
mqbcEp+K1jjaQ7GXV6yEymEPGUmsQD4uiwZrxlqqt/7B6ndevQcKBqooIfnxfcSvyGWfoDOO70Pq
TC0WJFt/18nFDux0lV6JF7gniTMDSXNdHqzdbY3vwUbRDkRfBqF60azRN2NpaB8Awo1HdJTeMhXs
kN0xh9xwgMsptyUbAG7pmIuCJLhoIcwiRkiDC6NZz0JkGdz0ti3fLEbfvHi3HuL6NSkeG+UkZ+++
uKmMtRmth1doODvhEaqpFi0kpFyrVN8WcCtFu3oTX6ILZRO+Y7lUk0X16r9Mj/Tpughwlp2+DEfx
6kR0g5/vhvgJgLmfLipiywGvg85H2Is1IyHJe/6PArgSt+UdW8D0Gh5GN1z76/KklFeWOs8jisND
stb1btzFmd3f69fitXiVbIJb5YHoaJuUcD7J5CJfk/jDR9QsvrFmXRD1ufAvrSN3X+oZHpdW4/il
0/GuyIuCsRdGw0ZZwO9dZWvtonJRKjvTUr4CukcZ1mWp7caHvHREp9h3y2FpXYrvwXHnL3CyOuGC
B2VTgrZBXm+Sh3JmI5zgBfKEpQXrdNXtL5j0NobrLQmW2HKJxcayA4c0diVcMHMHdnGPTu/gP9Xx
qrGufIUx+VTzHfi3WYBcg52DqKNYfhHf8AReF4/VIy8BKN0yduGNVcBk6rVpOZBmyYd2K2y2jv8u
LmcW8l2yQ3K3NPGEZKuG8HffCS4lHJr5Hbo0/ugMLMuctrela3G8MZOlciUezZ6p9Fozl8q1uBGu
qufooF2VD9LVeGnu8eYsU1fZy27pxM64aOxoMdm3uuOv82vhwVhq+/lmCg7U5u1Ts7H4aUhYTrbA
ZbCMLwynsB8lR1+2t6BoVwFO9HL5ODivg0s64h4Wbz2b1p/BMBy8m/YBFtnAJfm2foy3JWn1/G1A
m7bTljlrETh9bavPmNkwa0S45soF5jJq1NKL1NjA6l1wzqq+6zArFKPqMvGLpaNOLC9sfbzmvRuY
g0M3U1nN2ZZNev0SlW1qq98itvEPomUb2c7Ue4eVIq6EyQFRpC/rm+JC9xbdSMqlnS6EVb7nS5xW
6T4NcF4NdrzXXDDpV6Fwyp+MZbPvwH62TpouevB/DmK5kRdfhq+6qhUcfGz7loO1lE1Xq534SXX9
tbolBoLVEjjre1DLa9UFGaHZ5iohW3nZHqZNeygP+hZk3G469lfdKzWHoVrXgUMYB19kDQiUN7l0
BJowr1GxSK9kHU4IHWY7C1alufCTTYiTAvRhR6r93ox3bMz7dlEPVxp5bPVuao6yYpM7XsJzajS2
sHTGjt6IX8+lmAn4jzrjPXlyOzL59nW8zYuTLFEDebHiJ124Nx5g2j7WorEuCY0G7OkAVK9v/RGW
pp1FbnSXXCVDg4UoeTHIrWl8gGw2iApGyn4dXcAvYYEKmV03XdijCfRQYPjfhIfutjta911SpDRZ
yicaMWD6lnqBMyCWUy6GBx/b5Vv6Zj4a1/JRPI6XKY6zlvUeeV6vzbM/gxGu/IeSFIm+WYnQPOWh
JKEStyZrQpko+HKdNOg5n/xkpWXUO1nmF3bD3jW8U6tNEG+SDJ91blfXmQDd7cZ8a76pOuR4m+1y
3O3bQ3OpPuo3LHLa8UEV9I3RBHYNv1VCsz8yRkBGG5/D8BJfp99tIOwl/lK9zr9F3o7UTFiixY15
EruXuP42ShvhIT01D+qVyBvXaZhyAIgmW910rBdyGBX4F9wfPnEsV7j/iu40tUsEtmFhSyX3kNVn
4YFkH/YFS2Ff9y8sskAsR4sXKskRvQs7scSNdFcknUvrygZntzAutH5Bqylk2GaQ1ZwSl6l1nUrL
DIU4fgJpWSiXqIrZGVU7Vs+Q/vS9uo4vyxtvCQ89OGmB01aLpCT01clGpxgXHdETBUs9d+ztInKG
mdrjqt2OKIwsdWmIDt0d2TjTCmDYI7Mbl+bt1YV15b363wLKLhV/bZEdx/RRx9AU4KokDWHcdOpS
g4NuLFhl9v4KGp0qwWClAGKnbymbjHqlSdeTdaU1O8rWjHM80+gd43p8lPfNFQkjcrEOqmdF2SXe
PlVfLGKO2ABqG6D17O2k6i4ktoRYOtvq13HjEIoDvh/vq5cvNGmnRLsheZGCyNYxNLU6lRDdCeIT
EVPQe7+FHpYXm8rntlkKl+OJsfFqTnbiqxd2SgsI5BBfqW54HT9rl8WDkj8lDx1M2PvwJr9U7mYU
n9Sc8JuS+bbAx/p0ZExyG6e4Cxd56RaA1bUgcYKBz2ydEf7C7OSDLLeJzlOttdkTMqPYXka2lHTf
RtnOpwYtdpB8NyOz3gpy/bGqgRWuxxc/v5JvNMslEMwJ2J5QsGpvAv42NAH30oV4Wx5lJrPJIXiX
XcfMaxjt4ap/VUaGCZuXDhNql2wmnE5Ou+SFjF+h4u8j8lzujVtzWcPZcaJV7qGgBSppxzfNk+nZ
obikPG8VO0O9rYpdCMYEg0jqkpJar6N1uihfMJgldwaz8669ya6SN4EA0AvecN+0c9ZhKKRewvdo
Pzxi+iN6Rb8L9vG9dyBzALjvoDmSv7Yie/pW3lusyUitLeaFjSyvgZkk8GKYvgm/WorXPGaTADTR
+X8hOJso9+IOegu+LYHBSGxxM5vRFTosR70DBc4MEL/p0cJqHUk8gJoWqBh624rtUl2fZGIaWOUs
e6FzYFa4QrkQxX5VVIKtCo9S+dwmiduTRJGoI8EStiU99FXlDvn79+X3/0CB7PDchdl7fq4Bno/0
mhP1FPpBU///779N3PVckPr0CzdrwgbP5BvZ3m91mzT/KA7NP/nf/c0/wvhux+LtP/79NW9xDvC3
+WQLfipyzZXcn6t7j3lFPMBz8sMf+UPgq/8m0ZehX6jrhkq27azg/yPBT5F+kw2KZajRsIyhAf5n
YUyl+qXSByNBU6aPS3Xsn4UxRfyNTgD6JxouKo0fVMH/uPY/ClLctv9uG5daHWeHVgYJLVAXSZxL
QB82arSg8fWKqAngpxqHICKaoKu9kkWdH27TLGRZXJB8SRBtHF6IrR7cfLhXf1Igkz/XmLhENGvg
6Sxdowwoo6w9O4HCh8gCCM/hTIU7oW4Eu2nx1xVqNmy6Ki1B748SpP2mDg9aKhiFPQiV5U4mdWMw
i8K0GzS9OKWj/ugRkczIMCj9rexH3QQ2NNG6ZZUZbjboX3VFz5shnLpJP59+KEmmmiqdt6BLfQRq
PzNNdX0c0jUESonFGyB/wpBG2UAvK0PNBo4lcU0gsMJNrgxSvBsHufacX9/HuWv5r609t1GXUY/O
Ci6ZNLzv1dePz1GIrZqi4YDvWNMAF/tZS10OeyPzNyRPNQfD7suU6eEc90xgYpF/cQLfZZOfzkBF
4EjXQ0ftqMmInj4/yHIc69QPlJ5qExBzl7Qtk7lxbGNxSVxa9IJiWVsakhqR3BCnU77MatR1a+jq
DSrUAsLONtdyyqWyAJTaSQSiidBY+6W1UsM6rHey2FMG+vVt+64y+XTWyPssPksFF813/dvns+6m
KNalJuqdUgtAh2HxBqVLJiWLbCXpIIuVuYUXUvTUTjim6mhBdO/afPAxuue6dx0DC63dZo59cBUM
GiQrRWXYnP76afK66TJPFwnUD5ok0wr1cKaHgzi1WAZltdneiPT3lgXtPvivcomLsKL1L5OwIMjB
oZiGIFpBOmUXKotTOQBzrSQFh1JpNnZYK738Ra1H+eFLJmtPR3lHzR7jAb2wz7eS11weq5zdowX7
qbrEKVRU4Ieb3KIT3evTQivGfJl2ZJC7xpjiztfNOd1LMGVjnbUF6n2/j8wtjL72pQ76cqkWQ9zv
Si15icqIfYU+xNV1rjUYzBD+ER4FqlBQgRFC/XfHyvLZy+tR2l1WvYYDCdm27t2ht+nvDE9LNCZV
AxoVwGvzS7fs5zr/PFJLSBr59ABpomsSzwp6xpSAZ20NgMQ+uGSHbwU1YSqKlD96MfUjO/fKRHZ6
Ut1ciLbifWB2JGs3FQGVXa6j+irlSP5Kf0xP9mxcQECm05Th5cEjQqf+7KGUVtO3popxXq1ykgVp
UpabvhmJDbf6vMxe4K2wTTW8MGt3CfDfLGxzdk6kjJFIYR6tTAQxJnVDvzGKZAC2ICzBwFanVmwx
3SokJWQa6aVe2KOQTVspcJq0ILsKTO7eaoCOhPBlUddnlxjZAHWFMml0lZk2CGaqyIWVJt7mXfYN
qRAxjEZyRyCxfhirasa6jWPkol9IHE2E8EwoqjuKhkOSZnNTGKQpVcn43uH4YOeUPQ1iNYcKpnkB
xriqPTctVHEtVwG7SqNKd5VZcSaCSO2CLFNC/Sw/+BZXAhzvruR8eVUN063FgTqZEJbaBTmf9RIg
i+/IRkt9cBiuYbVoK58+/XoqhuJG0v2beirAY/JGrJMhmi7UISkh7HlZvEz9slgVbC6fhTKRnJni
D50wlBZy5ZG9KlrberbmzaTX9ZiL/lrLZJL65o1X55OsYQ8NCdrww/0uXZBMod2XOmCJ2BBuyIi3
qLI32SaRRp9wQRE5ZGhUCxwaLbXHvr8ucvnOIsT0Ui7gbEshCpdRKEenSsnJCbP96AvGQ5UOwlPV
qWBCUjEqCTSJmkncgiLuta2lx+3bwEb1GxRlRxtq11SoIiH/ScCOzzAY00tviqB5CmULUFCbvSmD
XNauVQ5Y5YYYypU9ivp0JUhV9CJi35/gzjQd0fW9F73XTW2QcqRoR0tt9ftq8My3opqyxhH1ngiG
JhAOIKPC1QyECW5kNW03ujFl64CYJVsTs51I8M6mkGSSIg2eg6sijl1Ms1yNTVNA94cooKu+afqN
P1VI0TCR5Ks+yklA6iLTRptYqTaC/BUGe1IsaqCYwlhkK7nTg5MyeisShBSICl7vWlavbgnCnHOv
COdatV2QbUADJOtpLDpGfa3L71BUvnaxPyPEtax6NiWtepEh7PCC9uq0NEM5u9EaK1o0MjlbNtmX
I0pr3M/PFkE6qzZgZxA2ISCRumjuBSwjDpM5BWUZ+WRClKcg5k6nR/2R1oHYOBKCWbtsqVPYeqy2
EV9SnEGJGnSDCgL9lVUbUZVt0/DBJ8bqxmzmOM1uLF8YWON1T7D4U0Bs87HsejY8IkEi0hiB8dFD
2jwp4QgxA+xtGflQ+0ZDB39jqsFCnGTKV4Icy3daCIwgqKh56vrAJ2vhXNqkZRvvRzpoF34lEYiu
kcchByHdJgEqS8BeMQPtsVM6hHHhQGel7NuXQpzaO0nmjYUjKA9gHPVq2ZlzIEWq0pLx+mOKAKZp
CY0bRLPaWKMJXtBglexOstQ/5uQ0XVkd2z2rj9E79Gpw7dedsJG7PoOUMWarKjWo8fZBdTsQHwGJ
gQCLNYuaI78KT5GYRWs0xRohl51gbHxSAW4TVF4vnaADkx8Tj9C7GpFTahT5YeykaY3tmH8RpzGX
m8fqm5THxJQaEV3SJh679SiwU+cm0bSshgp8SUL4AwztKrmLCVJUkiidgQrjizX5dAzG5iVVtTfU
dj0VRUUIEPGIyU1KyPyhlaPufUBNw9pXifK9oPrWysMktK7NiWbKpPD4lLg3+4U39Bkh0216l9bT
tyoMW+pDTU5dJe0ppSvmNhSqAQjYfBMG7uNrGhETh7aCfbTIdgUuj5S6cOYpZ2seRRe1UseVL5Eg
LKEHW0uyAOV9AoNeunXZZCc5NpXLGPEFopV0gM1V06AAV7WVveJZQnB3BT0q2mp1MaxqEnWXuiaQ
gDhgSyn6aiSHE4GTl0FWSvoKPr0ZjacBpd6xTOr4sm44Ws9PA1+mqUMsBjvojiohVKJk5ddSQms3
6e9DGDaHuEoJVdL9vNKWZFLq03KMw/LSJGOYylmPtiTF4fsmhmhG4Wky7sdpeNBrNhK9TsiqwBqK
/7WWw5S8WbLeXaTmXO3Gd3xsoy5lfw1Zv9YxuPvlSKGogaSVN7R56kF/gNhoLVWP7xkSjleTI02I
mVOLkQIMatQkNlbUBSs5vtC6ILiWernazFt/GippQpNGtbpwYwyaeCrZmO29XND3ecmsF3gBFREO
La+SMG3dSguNtZQPwmtldG+hlctAImXCD3UTMYze8S/DY0SzPamvFlYWRuSKsA+oyiJ347qplnBD
5NtikITJzkCmCLVCkTZI24C9Vttdhq28BE1C2F5BzzjNAM53on5b5Jq8bAbyGKY4l58MK13WpkGl
NMDl+abNThljlLOjpxLIxiJ0eBzaYjoAdGsPoeZTZvVDSCtFTyZYWcSik5HjvFPCabxkd16uu6ZU
FxlGMZsRAA9D2vl33VDcdxOsRIGcDvQPxpjvC08VW1TzpF6bYbwLE3ZdE+8Jvrk+26qZQit86IiX
85K8YtkhvxW62t8IhOAu1XlsMdE4OGY5mLfYcXRayF1CZsEgS8vUVPMbvuxkN5VVUztVRSwFgb5o
nTzqT6Uwqe6Ya8Kp0UbxEOax8TgADl37pSeFEPnxVxAHRXGwi9kIlVJn3opeXp1KX1QehH5glDeU
qH+T2Jge9WwygaOmLTXKocl9h6/5We7Um9QkFpjM+dUAbfYGoWH1RKqkf9MhBH7vpzx+860Calzo
xUsUs/oaNg45Yl4dIGotzE52pCmk7amT+xQWJNHoU7AhkqziDNGUhKEFkaIK6PfNz0xWfWG0u4y5
imhzaKOoeew44hNRRrG8ycOc+tiksroYVHNOmJwkR+kGqcAgEPpXslzlDR9WHH6TqF3sZJnQUURc
gvZaiOF04ykd4ovmv7g7l+W2kXTPv0rH7FEBIHFdzFkQIEhKom6WbckbhCzLABL3SyIBvNEsZjWP
0C82P1Z3n1N2d1dFxazmdETVol0WRTKRmd//qumQ03NnPOQdF/zY2Gpt7bpwdZ83WsGieq3LDzPC
tM99W6xwDHXwDa2jSbmBcNgBnBwdxtKY673bdiOjdt2Jq1VUwZ1R0MCym4hlo6h85soXhjz1CfWb
OTnbZfuojNK04tBcv6nWvbSk1etgJ27R+y92pgsKFa2Wf3P9I9zPSn0TTDqU5JcVvOQlrXNKQqNG
+JxrKYNPtCg3iVUp0EOwAZenXaPOvtBAQw0fzDhO/FXa08uyG5a2Dx/moltXyA7yWvNjn80c52lv
d94x9ar1ntVRZjdhsWY6kT1qqFib6+wmduGx4WR2AO84TiHiIVV/s8XUHWeGve9Z73FZVbqezova
snuq7MtdMCt4lkFul+QmCtdJhqSwFHahac65r1poLCv81pgTkT5SzFx5Mr9/4eTNbzrfon2pkGEW
yaVw5oMynXSNzXHi3LAdxzukBoLf3SQ6FDWh1aMflMqJyon7TczJ077UfeYvWA0bCouGYFSJGWxb
FzV21ep43iwk+b7h9XZC23j1bdIi+Fj1o3G76IEfrFqs2/zM1nhNObaqiCsm6LAM/OyJeL/01dwC
7DirMOrDkFZLG1VBH3zUmGabgxor/6Uph3KkK05M08EKCcuLC67l0OZF7r+GchriunriRuh98QoD
9Lv2p195o7G8NVSOkWE13MalTNHOgwQLbPu4cNnmToL8s96ZBqWDse7x7ey6ws5v8HYat3N7wcUv
x3UVrbrQ+qpMm+Aj7cSLe9hKXAzXhlKdEdGHGsovjVD5DY9yY1yZpqGmA9cDtR3k6sILAfRAZEz5
MFTXmqAVSSyZDi4cR2p+oh8nQNa9EEvKNmqwXu3GD6AfzN6lhNOkSJnIvA5gWHBvKa6FWfufXB98
IzYWvtF90FGwlfh9wOW40TVRbmk7oZrEU+U/OJ0FM651tadjiW+rqkwZ7jpaXHau3TdnQy3BSz4s
xkJwTyDofW+8x3ZbrjIv9+57k7zxzpbGq51bNXyes/GBSQoEjUh3JOC1OeXSpOctH9x04GioPXTq
1oDKvlMS5rH1EEy0yzpcK9pYXxc2b/qxu/l7CBZJ2BwZ80c7dya2vHxwRlJCa2ZONdi6O5TepKaI
YBqER1ugVmQ7EqQqWZy5a4igNshl6XKXEt7fx2V+NnHhRL2ooIUP6uGCXf6alvgb+LQv85keH2vc
+X0XGtGWM/0UGXWGpQy7Q1jLhSxhelIFR6z0Xme5CTMiBGrAbjjbqAX8asqmuzbdDGdvBS41RMLa
qC/Srp1zoBWTelH2QmKiURK3aq5Z57M6ZnjpluUP/WDYEyVnZl9dXGKOAdPnhLT/CkW8tZlvZIv2
09RTmuxiRIiKuhr/yCb/TxgaBiugbUBH1p3rYdP7Efjpm4LGe2ZovI0yeyOrpm6iOR3b91X72QO/
io5M0VkPWU732uVAL0ni3KwpmtzSOlfeKu+sqnBYtYWz/JHC6mdUil8uCNGJY/ZGe+r8/MuZPbxU
13PrQ0smP1Lhy+A3mFtIvmrd1zOZboE8VM5iEhi+Sbc9+FVPeavh9Mxmv79aLprP32KNSPhtG60r
NlAL1PtngXjW2XZOSip5wCukUI9Dqkauvc88MSVbKd0/WJwXlebPLyfwZ1DOBH8gfraEOpSw6aIw
sQGuzutkLN2nyRs3Kua88PX339i/fCUUuqaHiJeF8JPaq85ag+RqYmdpD8mjYg1NNJ45cejh7Jx+
fak/RTD9d0uP8QEL/z2/9OH1K1/H+6981+nb//wf9uU//we3JC76aR9gzwwhcX6lif7OLXn8EZED
XLawr5Ope8mV+EcpkP8LbItNJzrVQAJXLZzL31XXFn/Eo2Ka+Ct4oLE0/BlyyfpRiueSr4BX5BLR
YmMWCiCzftwZLNkB2KSBTZRdaBwwKR9F34S7QOnvNrjbqJ+8LqNTUei3kaT+FE8sAs7qwW2Hu8Kk
oj7vx3PVzPaZJZ5UhnDO7vTy51fU76r1f8tI/sfd/A7dN7z/5fzajX9JVPPtdYIv/P+AxiQn5/eX
WTO1f+HR+uv/+sv6l/vhr/+7eSu69x9W3uUn/G3l+ZdaqUsJFebPkO3s4qv928KjpIoVhV6foBHz
YldiM/jHuvvFI+nDujinLmg0jrX/XHcGpCZolctfw1wEv+HSRf//sPR81kPIhZQngCpyfAU/26Yq
x17Wplc0rcLxcwSQvUtccqQdcTSrYjiXKRhGpCeJjJNCtBT0g710J7YcQXpuzFWMv5xouyXr710q
3axoytbty9pDO2C6a58c0kLt3W8+8n/Bhl78Dr/Zs/mtoRF5YPBE4+H3eGx/fGAg6tZq8F9mt6Ps
A8OgdZ8X2SqjiTZJxHsl0ZXB3DzguQFpB7nP7qrA679DrIqzoK73SoCdfTKA1u8qUMApUgB4N5pq
gxgStnku+CNnN9dd88R6QRJemygsJrPwEOeTtMksXYEopK4GIJm7R90sS+IqMX+VzlycjSz19zjE
0H9OqUo/2SsU3azKYmduA9pXf6NHnH6ZbfxOeBrUY9G6N6IykI52I0KK3/+0fuQ2AtOH8mTxkeOC
ZzTAlvfjhzURocQ1lw/Ln2gcCm9z1RdRObTO3vbJc7AsqjH//F7x39T/c0lU+PeH0NVr99f/86Mq
4vIX/m79ccUvnPuIFf6xCSBa+AWyCRqMJIofzh7H/QVy2MSOjBvHhPJn4/iH48f8hVwHvlLT5m5E
GJDzZzaAC+H2X7cfph7EDI5/+bU4Azkif3qSAJKHepS9cY+XuIF7dP62FP6tcOJf/HzoPlJc2QUD
MmkuR99vbv4SCn6jtEY+DIV8WMT6ufHHx998xP9iN7is35/ewm9fwv9Jm+EuimwzT8kHS14EVeEJ
gOBlU82ffCd4tS5fhYepko35su/+8E7yRsMGeI68p9M3fW/+MHXqckr88D54AeJsOCiYDdBK/Nxi
UwDmrlsu5f2SgUpO89yeB1FajHR+h/4pVXssQs5unFsMNx1D0YzR7Asxzgo7cfsM7y8QHzLhUmzs
UqdZzydopXc6yIv7oqWd3Q8n/0DUg7+32DmJ+JYrBRObhcGw15dC1SGINw/4vQOm3hPLjgllRsGL
a3ZLvDp1j63t6j+YPH7+9v72rsl8AI+Duv91avrNAlk5mRar94t7jZTTPYbtrfijCpmf1+DfXsJF
A8RZzInHE/nbNVi14SDwyxDzeZtSZD3/wf76zz8eUhs2/4LscGH8OYINpmMhcK5X97plU3/yW+NP
r7wfX+CnZxSS3KisywssyP1XRPrx7z9AlwHvn9Yejz7xavyP8Zzh68ePSHpCmpnR+3d+aUPLNQ0m
BxINj5Mtl2O7dCNN2bSZ2BJh88RGctCjxDdLai/erFADk9Avcg5FnM39DCOCV22bwyLpivzNHYV3
L1XunobQ9FPgIvsFu14RqYWcrrgvCuc0YHm/8Y1hOIEL2beAawjIVQ0PGyBmyUY3uM566aMmUSMQ
vmtWet/wodwq11nu6eW2TqtekBGCTX1f+qU+bE0n9ZUPBMdMPzuIDYMlGbTC+a8FdgRj+Ej5MgzJ
WI9ZQ00l0zuSjA1UCvw2EWONOHbOp9gLupdugdCeMXBHHRNGtNgLZhkzr2NYTKIOFi9HiugaIw6s
Kf1MDT1FJOHaH0BF8jOKIwAIMbeQK0b/6Jdmu2+QpnyBOB6xwHRAil6w9R8dHGPn3MHa4XvZsFdj
gxWuAYgHQnO+Fuwb1AM1Kob2LQ9uFfjfxnSieH30zTjrsOEt2UA1eGBle0EexikIKnEysosCIFjf
arIKd2Mzv1B2S1NnqaZ9SH5+VK15fxgKhew2yx9Nu3smPqzcCWiaRHaNjHQgl+tszIx46ufSjW2x
UGfRVxf8zunOJrAR/Vozsu0ARGDKWm831Xl4bitnI2l+bpLJJSdc1QO/5oW76JHbHFThT/tCOvAU
MMFHKNl8b3XoonLivTH9GJDX4WT6lJmU1QlRSBNzj6FixTd5AbnY8ggH/glOn/hMQ5bJKMi2hfpF
VY1252TVMrwGenZurEGbNwNUPdXe7nZVQNwd3DQvEg/perTBkpLyHRoyMei2cd6lQtMwEPezwfXv
KhNUnLhPhyWjnPdLH7wDvTuo97HenpugSk9LMOirlTSmmy0l+KKaw+2xFWF/repGf89U8HUmaCYy
ywHZW8g+TNgVOgC7M+6mad0eSu2WUQA6eLSasETrsYi7wFssvlNf3K09UejEqYkkbz3gPB/7hZf1
REa7/LWwzj6FSzYn1OjMYBbELJAlVAMGClrwXA0trHy9z9PFu1543E6bNVRXJb5bbEBrd2paTOla
0jvpTY6LZsWZTw3L93FRS11E2HPFA7kKNJGoYIssw6VBPKVJr6+zbl+BwCXkCRm7qhwhBVY6FK3M
fh0cq9k3YiqgG7sRk9I68P8bdsyHjLVKN9m7P1ewsK3Id25Qo1UuVRpvRf8aoKbZN6750HqX5p02
m055ptpbY5n7U+nk8z7IVvdYklx46rVYb4YNMWHfWeJkeU3Gf+yZuB6nLd4GiChvVYjLnY1Azkb4
dcQ9SF+HvT/sVkvJxMqI8G0hpTVxjsio0OxLr7ZQhqzFVT86Hs1J61V6yXB9rb2POuUXmegRT9Oi
vfHWILspBaKC0mnaJOMb3AWSKb15CuivD2tvny0SsL7XaLBF+Q0N04dJwEGxY7bOF+rjh9gf548a
geQOYY91cnLyAPMxkHdbkac0PuIKscZ1vHJRs+w9LfPTMKsV82raHaq1nyjyQSxSaUEkVRUEBBnY
2bgzpmp+GDr1ttZWEZNxHdwP/UxROPR03ImJYrrRE+cVsPskJtTajlDyqCojxMiLlcJM/TwKmoHG
HIALTAvF0u0DQErYv4nNy5oM89XwXKwpAXKXjp31MOQTFjOR+uiDVh7NOcSXfIGqyeTqEhvsK0GG
gp2uK9t7S4f2viYk83gBx8/z7G5JjoBmI5vgJpSGcSUKJBxmAVO0tK57nKsWUViz0TdRUDsHDFok
9O1mEBDNmz2b6tJcsDGmBmyMZVV+Xdaals+mbh+sXs/vGxx7HglFYZHpKXwrxEBeswX2p4nMmVu/
s7q7rOXyq0tZHCbLemyVHvbdhpYrXY0PrqaCq8kyPynnZjgC/hv0XK2YtnJJlcMGPGk0LUQaBeC3
21AY9C7yGTJVhi/F2gx7EN/6tGJOPzrekr1Yy+TvvbYk9MJW8l57RrAvurSPxIppcnMzcuk1lNbS
OQVMqp0bUdbJftcYnf8ETZBRLZ6OxM1ejryUvS1yA50iBq2nZ+pfiNEoKDZja+csQKC2vAmPT6wy
B++IYr78ELaSIkq3WouksFLzCuGjeTtV92gQS3mm2gagqfbNp3ILVTxIYvG9Hhuk2W6JsOl6t3Kc
9Fau35tW4N9omvBqkDUOAKYNou1mxd7VhxF4OD3qMn/v4AiPhbcFFBY25tHIGzuuDdpZODSL+8UX
X9tizL4hQTFiMabjXUC021c5blTf5B4mUsNeultfikshg1sdakFb2prbVmRYGrtHYPLRKe4MqPLe
1OIQ3jmM4Chx7Y3lQx5QeAaRI7NDOa+FvePURvg/qYJcfJndr+CviFlGc0vauZ1uW64Fe78RVTRO
QU94xuDj92plYtb5W5ZhxHGW3r6ShvMZ5ss6t2321eRNxLUawZFXWeFykOlQI+NpcL1PqWg/oA7P
8e0QK7c0HVZGmhunh8ZHRjBMrnlrFfDohLPke5KGscCMWx3uTEd1Fr6Lybkycp/GmsU37tsUwog1
PxL8qoZdlvY0STWc4UFQjnHumFkyKnOMhEjrvd/OxTMZXPJU082bQGTzo137i7lO2bXptUHUN4ax
L9LWop4XQ8U8Qzj3sxr28yi/S9pkXnPXeteXf7Q7xCyc6SqHZMXgaQTh2c30q/QU3kVI010V2NVx
GXoUIaZtcYcIeFiF+eaQetJqQbcuSvBEOYHaQzTb1JGAfigXSSgSk3n9UDntEDXpDKtGWtpxdlAR
+VOgIwBzM9Lo1iPq34xo7O12P5qgT8FABIsa5/VeVeZrRikJQqts+GqJ7d1xG+PUKQueyTGWNTIz
yL6laoq9V+No1N5ML4rPezaRnUEXGXVkT4rjEfXDrVdlLqQ+B+1qzwtu3q4NDuFMtES23oraOU7A
QoPzaciegyzcFxY8scEeudOzs9w5a+5B/3XfjXp7HwxjusoUsd8mkCAK1lxTkuYi8mVkQW3rkfzW
Xhx/pTlHQMEjSYPDjMZl6veuL42zZB5Fs9g3R+7A5bll57k1eZJQm00o3Ta3qjDdpC32K69/EQ2e
lohvbTiogTarOUyLmMt/FlN5tiYqtLMTud0WnjPzS2OV1XGlso1ML6+/osVZYQeow6t+8kxOyYyP
7cKjCsw3SbW428HZEOsuVT4nReW9CXJtI2EiFQik8q7bVLsHy+3zj0ZIhCAljfapnEp1KgdkGqak
H9BDoXKTG/7tEFbQLM1mfMoqXKEKMuhTYVW4DpvADxFYOLTVygZZuQo8nMPl6vGroS3Iaosaqt4J
qHSF4bSFsZyrCklD60xvDb6MG60254zW5dWzuGoVNX1pQb1xISiGrD0WQaV2XItavOmY7ibll/ul
US6GaG/6ui5Negt33N/ka6cju+6sx8HhAmu1iio/Oz/JpX1gxTkw/mFwJ4O5vK9G7qze0n5E48ay
GYHUtDSGE2U8n7vgoukgCXBvVs13c3UnQivL5zxk/8ErYA27YaTDqEU2jxrcw8TsjNWORJ95TzDF
ihh5yceIakX70+iILQkdi7ElLFjCgIXpdW6X+cJjpi7Fl+TI63lI771q1uc5c7Mz+9x6nPvKOKau
HBKnx7POJbBNrK5QLF/yXtn00+lc9JinxNB5pxJLRrizzKbxETmF/eOIRvWtbkp5UQvnDCWdeqLy
z+HQ7OcDOr+AvKIMPtVCehORtUc9LCToqR1NotWYjkiPoPtiHHkKe3TJV+QVfGvszNv3Te1GlCnl
h7Enk1XOIku4Hbg4UWiISxHRRI5ThPG62cd0G6qoKAAu3antzgDaZVwQixm5fV8kS79+LQFQdlJ2
6zFrs3e3DjbslSz3qc1DGt7c/HZdXByUc1Pv/IGrosCvkOR1s+2W0kbB3I12nG4Blu9U2tuHhb6M
uxSAud/RT48yQ6GVVn2YvYltmRKBxOTQb3kTuV0qjxUGnK9FI7azZ9JQS9y/OvZVs95TwLF+kk1h
X/XbTFSIQQlemK392UgNpuLV6a+7dQ6fKw/u1TAsfMr+tNCIZRjlwWa2OqC986l+E49uvrZZvHiL
xt1YDh/Esjw5/DNfFEHaO3BBy6/cQNToNHvubmOTPs++kyVsls3BFaOOm5EMUdFQa2drxEzhhg5m
ytc0QVv6wfVYlZrm6GSbSUmUY+mVIOxhflzTtIq2wtKvzdh4eyWy8W5rkDMJxLCnwmIaNq3sDSPK
h1JyP1oC5A2pLkluEdI9z34vHz2Wz8lL++zgjJxYXEPlrcMEf9tvrpNYYnmpbaQvKK3yJFf2egi9
odtvdL7uZysHytcBV8BSYV11SVjXBSGhhccd1Fx9cR4m67snu/qkeXAPnrFR8lNYdTKwS+LMdR4K
SvBOeUAaV4V+8tozCZCYR6uN2c3sG1g1dJxjlmNS9IYHtDjiymoad099XEPmg2fF1VhRyk7U166X
y0RhaUGpWuMpyiyBsC6pxeFLlxeYIcklazturj29grsL2DDV/RxVlvPZW41LxiVeZrJGxmtbFDmj
ZfiJYYreupm70zwR/GyPs8N301txOtMLuKUCvH7jTu45s3uSttFFjq3YFwJCyiitaqPGQTTfosOA
WbDMmNjNN/CMJwPZeURWH7aRYdNnGc5Af6MbXs216310Cj0f3Ey4SPA1dYtLSHdqOYaHJbTlDr0F
N39luB+XqbZpKdoyvBnWt9QQJf750LmpZfWVDvXhNKPjjcSWLndTny0Hs9Tvylfh7dphspRueNkQ
2+WU1Q0h5AM7e27gfW2FHx5re9D7bOV+NK5+dwhSyaCUO8HVrHznWa9E1CyF7b7YoQpOa5nWj3xm
qCO2pXzr0buwIuovziwWdifCYfIVLWhll4lpUL9gT66LoVSQK9LSA4G9A99y1zpoafGoEwI6JSpg
QnMMziDRoI/Z4L2izB/73TwRnpPNhGQgepp5XJiTl8kwIsffUE+lCvn9PL0jSwMJ6hQBVSaLwgky
DBKKHBly5nG5Ws0Uq4w+6TbTJep2GTtYCIyWKkOzb+wjT0dUaOfkqNK9E2VZPxkolaNu6j6VIUp0
pEpkBKYbpva8IMXBbngvFjZ802313jdG59RJ69nJM0ABbm5JaJa0DnblnFR17kVLaeoz7kSPA8p+
LoeB/jxZjwluL30gn5CMJ1NfxJatvRxAvMKd01K8TJ5c15IViMF6TY3mIKxy3qkptfezzY5nkfeJ
csahYbTmnkKk4byztOneFhdvIqnMJghgw4XfzoyT36rvYnSxyg+qjIfKH/ejtZEAE9ReXM5O+dhK
rk5+PzaHXK/9ydDreBhb3Rxr1WZHr5+DBMXOsK/DeTrzFpp9vzjV2cm1dbOky/QqpfUyd6hlgmWS
e9dp1jjTtZnQPc9lIfedg0QkHck0I8Y8mBnQCxziLOj6hkzG7qnNZHsH+fq9tS6Cq75UkYdCcjdp
SMLQkc2R3zOMalocdw0o6R4vxHBrd/AMxPCP98UwltfaUV/JdPfZ4wBJKloq7hhfcMPPQXZbrFvJ
PYh1dupLwqcaQ4fHshvb62wCdMeAQZhXysddjb288ilkfA4z036dNrHuBwKRacwljWnshX/sJI+o
zC+elcnvjRtqJ7KoW1yAM3bnndPNHwNLosPv8SmMw2Qfs3GtTyjuSRrSGE6ojqXyWPbWQzcFeWJv
o8m9MmXv92S7N2BdkyxVYTJPF3uiL3g3vdMd5EZBo5fhR+uL4IVy9OnQAH3d92uxIOnqCdCwWbsL
ZQd3EkE/zvLFQhHPcbUx0iU+Bpt9y+DAkIvCn+sO2SIDirUZ+VzNyBLVzZo/ZI6F0cQIvHPj6DFO
he4J8bS9OCgIjcFUkx3s3MbY3RXlKUXcHKE2LeNLkispBgXRNg4USlurbs+aZGucyEroVmCGJuiG
bzrt8w+GP1xqV1uCsRrQ6rS44MRMiToyBpFsOZCGPuRGF3OiFdE4coaoWuz0qJxjS4vcTTkTp9D4
FrN/l2EqGAhyvq5RlCSZsp7LnJroTKbBDpyGcA+kyLT+GCkl1wqY2iZg3jOH5sY2cXEQXlkjGt2A
HPyWKKOAozesCGVtR0SVaJfa81aZOp4wl0S9V8J3Z4hddcYJvxnNO9Wa9YktVyVtAya31Wq9kk4J
bDvhS/OzqTrwRaZHNGWMiO4Yxt3mGs9YNymY9qlAz4WHl0SP7VUxGvZTn7NLb0ZWJk6Qm4mux6/g
4ybAy2bg4tJMBnVHEAIOFzcJgL8ihMPWQTklHLz2i91gVx3Y7/CJK6+MV8aoPWa6dGdARp4y2ucf
9YrWzLp4gI1OYwLg4mY53RrVQbhGTI8TMB5Te8Uw/LnebPIyhPFEyue8H/2UHKBMm5wUyo4z06+5
bIwAUVv/5lRABrMx+gScEjrVIGq9v8D4UTgGnNW2v77rcYY2m231YQmJZylUmR3LWlVx7/TG55Q5
4cbGXxWjlebawEi/E7hvEhxh6lGW9xiqKP0xvgb1gp/JGcP9UJR8tFbn3QJVEnxg8d06wljPuVWW
iTGjnBtD5Z+W2ldP+GfpBi9Mdb0g3SF4JpuSdMGaVQ70n4ZmdaEXoOVFQBViKEiOmUefxcG97Fq3
vkFuB/Jb6XjDc1GuzvVQWcMHRU1lzRgcLETjlOqM+cCg3rckLwSfxieIFuJQfG6Eu4ZiYQiEhhg4
URf7tG6vshDb81RV94sxfh7mC86vN3KFcpJMNlsPhLoAlzSBHr6VXTjfoQ3s72x0qtd+betDQMiv
3NLpek6R1LfVpbUZvLkFhy+kH/vAtHscewSAqaz96FB69d1JzQBZow4x76WGgmHwu/3ktuZts4Sv
q7V5h15qCziq4mpoDmPsYr+hOnDbYpv97iAx+SQUmBcRwKpJjPNaJox2zhWehC5eWjyLwByYENY5
r+d9sVUZZo8w6+4G1WTEQbYGzBFXrYkytwhD17bjwUnvBZNiUmU1oRsYMcJLGC2d5caSxcQ8tlHg
LO71VHj61vWsMRnacfs8snTvJrOrsUNSb3MjdPe5n6n1Dayhe3Lg6xxLvaWdRYRQzWEj3KJ6pQKX
/Jk013cePS07QabFMSWSNXbHwvoShDXxVqF6QRyib6HYzC8h8upP0msVAWNgq1dehqvf5q782APB
HQxtPjlWgQ1bMCd0fpBY4ShuWXmfxNgGOrYItXgyVdftnLyrDqPaNgJMuq0+VL1Pfx56mi7Yb123
ctVhsdQSPbkafPeO6fIbG6K6S0VhRc0yPQZGhgFMmhQidFwbZhtSem5BxRBoCrIfpReH04CPZyoH
9ltHPqjC/WrqorpmooS76dP5bjALxtC+A98bAQ7TnPCErtdfXchcSk/q/KCEhfC8qyzjZoVaiIOp
W+KRVXIvNcDBPLoz4zNTv+UUXKfkIG5q3ACv1oX6rwzHfvEz7833Un5Rv56Xu2LwjH0ncvsK6ziw
RmVYUW0AUY/AoUOEzFskFqLM7xe7RZSHdvVol5X8UPR5/xEp1nQWGPIPXCpm8iepu55gyW0ahqsv
hrVsbK4EyIQBtqkdofp4eGWaczgV6utkVQ41nAUpR2bAqgy0CK/YkCpcqkP+OSzK7kpsarrWHI9R
L7c2lhSZndsVzne0pqPtbQWVYjLcM8kOQFIGtirMFWvUdra47uZuPHSBJIRGmORl+qV/qJtBRiqz
1yUOK71+VFYgmUR6YNnBz8k/s8NtNwV0gNIqR2aLElO8tUPwbqwzHaFtejmimbvsy78IuDAOYdHy
fgXMWFd2X1IxWRjc5LdFlNsVHODzEm6fAtl+8w0TgFrlKJphAw2Te2FuD0+BCj+07WJOB1ZqdTAM
04r0MiE2M0EJPvWGRdxXb69FPOHkuEnLXHB7ALWic7HmzMf5QQOGeFirjT5ts/evcG0VendIe/+6
COzuYHabceb3wjG1SFEd7JoGbsMP8oMoKUMet1QzG7FuUDxgM552W7msh4mv6eCl2fySSyFv1r7r
b8tLMVNj4c3Bz1bFAibwFoAD72zpzVmDbrzo49zU1ckrHPk8ounY42/Rx2lo+qSAI05mq4EozM0t
xmWaMZmMxtUUrPWVnc3ZEYW6PigV9Ew2PpXhW06H14CNWfgmqW++q44U0lr7KuvCh77VfAoWX4vq
l/VIJQgG7tDPuNs6flJPaZa09bzBvbMDqGrrYqIHIN9W4mTrWaRxoG3u/Jlzsd0HNNqXhEqrMvXi
WYMnwYh8KSRmwKwNKpJ1c8A2ip2ZtsPhe2GEKP9k5thA2rYJIX+5qYmGPim+iFenH8xvoNrmxM9a
hw/z0AR7jAn4r9tqSvJy0swM9SVqPR/OEyYz7OqagLBAN4k/+u61v/hL5Hio82vOJsjs4hujth1r
Iif25eV6NlKaQ8QX8IVQKGHMDn7JnFZ8wzlTNoFi3DfY24uALApyoSa1ftUWUWnDQKhhMWcfOPKc
T+m61rwjr/zMJ269hT25QhhGkSOUomBSkyVsJZATm/pb5fnlvYBW2tcXT0EZWtXjqkL3uZxqZIOj
O/XxvAC6hhkBhuNMmkrdzSMWAjBjv/Se3ZGIJ79hgg69LI97bhvXW0N2V1UYEq7Gh2lkFJqBeWjo
G2VHApwJg/NqrG2fJxh7fDuezLLBHr580SnP9m6TLUF+o4cwvtElGUrcP27XjPCozrbACy3MejYq
/qORbhMvfgm5zXR25YSWQ/yUbz+vleWaO5ljIWhDX9+pvnNj4a35tZcJ84tROdyT3DEli7dZ7Cj0
tIgXYauTz9Ty5DM0RXlWB9ercpESBFb7ORxYwdJdV4zDzhRhvkljRgf8nPi/iAjubBhFb8H8jbnh
/5J2ZkuRI+nWfSKZaXbpNkIxEUwBZAJ5I8uETM2Sax6e/l/Kc/5TIDDCqvuu2qoaD8kHuX++99qN
YgDhQ/m6IdKl2fFrht2otPiHVF99ZOJQCwcgchGPprxPYco8BBm+LT9uG268uXyM+uaXP2A0q+08
A3KrQtODwXzEJZdvY63JYsIVwgt8h/QFlAjFE1xJF+zwKmquQo7pgzKm8SvXgM6v0DdjvvxkU0jk
l8QwtP0uAztzH4++iym3jH5h/qZkX3GKmVB6cnTMms1E6uSDyMb2jhtF7ko7pcQt6haajlujU29a
HTxKr3Z4bowpGk98BLmDVetWx+MaweqiJsCgrOi1VmRsDkdnZ1my3LqtoW4cah/tRlOM8UhRcPK6
UHBD15rj1jLSayPOO2zQ0lo3lfFKDIjKBpFidW/kzdGYsvgwUcflzqmYVTV4CtU2o7AphUpZ0Po1
JuDhRNhPYOMz9XfIbn/Vj0DzDL0QW5EVMAZz0C79uouw3XeZHnJGndNhGoXiTxH48X3IwLkjGyl+
pSjXtltLTtEtN4jAw5gqOwgW04rTXeClDO9w7Wo6mEujCq9TbvCouU/qgURd41ErUnfP265Pednp
GVJ3/TZCux6xi77p2OycclxxzRoYd7H3W6bppKMAYe+rbhDrl4ciSckoq/ZQcI5B1M/sY9zQhBNC
trMNtd5MaQONFaseKDKVC4rLKNfFOivD7MJo/eLVFBTNB0Lijnah289hN8TrMUhrdhzzno39yZaq
P7dzhNVstFa4F43WmBwxnZ+wGAY2Uu0IQ7JiKZEuNCVA4GsyCX5HAdPcLAz9hosI/TnjsGV51cSe
vR4om3CpgSYgtSKzWttOjzFaNvUe9wKlBluN/F0WGhToK025TiI4dWzxqo3SkLnS23X5UBQW7wJ7
LWzbqkn/dJrpP/m1Pp3iOLK/u4lPrSoO2HwpsFztVNz1RmxC2YtZKs+oxt5bhlC8QXIhMIpILs3k
mkLMesY3yr1SNQO1sdB9R0K/ElwBt1jnrDY7WmSem0b+rQn8HyrygkJ2m6/b/ihXc9HSo43VWLEQ
rC0ME2GEp9K1Ov8GbgK6yNE+E7b5yd9HCAefhxBb1JjLLCqTy+vcSnT/xvLNKwjsHoX57deP8F6V
TdSdahnQqFSqbHhPCCZ6//Ysm3ppXwTKdY+a/HVMia3eDVwynct/n8WBb9SxbOMEWDASCLBn66iM
F+JHFGK+Eaqpf09tiK0Mn/VRsOf5dx2CDplewKnA8R35IDPw/dMoBXV6JRX6fVo/pf6jcvj6ZS36
g2HGm1KRTiNeQnzrzP/+zVCzrMGEpGApd13vrqITYpkzg3mhQqUBgW6fkhMqP5urqCWVK+rTzvQ1
6w4Kwnc1NKh75jdfP8OHJsAoEf/pkMCMq+OD0yJkG2uIoalOogOF1m06hITauYmx7G0DD5EOYk3H
0oGpbZnaNJQZgFesnifV6kE5b8pORSzxPUMy8PXTfOgRHZYbV3gmwTJ0+nLya0oZUhm1ujuoWT8t
aT2F5b+T1WJLMWZjFImw3AHw7ub3+abPtbqw2jxOipPkWkRsnHMouOUTLP/+UlWry6Lm5FWc0vTk
cgKVu6/f0Pv+Ru/O3a1tYUOjhA7sYxlPrSp+4kwDQtEy30U9d7/b5lzO0PvenptgPGGVZMaRe/7X
ufT2FREJ7mtj07nXk7saXiFJ+6Q9dNuvn+NcI4u5N2VpAc+BRkxoc6XHHZMB5j32/rtWFr3NCScF
MNK713ykp/4ahIyOTqc9A1973+d/PQjoydE3881ipiy9nugoptHsQkiuwF62wdCX1/HYBWd6fvnG
8PLpps1CSCq4zfq7WEzqRKulqpbTLZcggddOY7JLINZuVe7wLiDdJGfm4nuoIX5d/Iuzut0mdM7U
0KC/nynQZeAVioYkBJd4rS1Ih+DaUWV+JXUn+NYKO/8FYuNB68VZU4S2HOVz2395nbOuHofH4ln9
oh1rE3zmbS72CdQnSy29pCex5TadbrMQs3P8rUf3lQQkWyTZsWZTWZlcMUabrwfQrFD/5zs3vwRM
JrPF04Zpx9tYKNi1PsDkVoTZqQgfUYNO/ZNbUyG41esnqG1Is86mhL/f/3xocek74Y4/Dns9z04u
pLJ1bcaXlWuvyhFcWl9zUTgDirleulCK+pjJ9vT18y6iFf9/8xhGHJZ6XKqLXh8NTO9OH2SnuKwu
/KF8auEeGlTFuyiKPJiRNjknKEtHaV/gjnlQOBCe+QmfvXMk+6xzfJld3CuLgZdUhtZw+DzpinE9
KM1Vl8aUdPXpj1NMT7bkCs0NQRRUV8VgeRYWIIz4guJ1/DOGxFLF8+WyBlreWWt6deQO/z8YFK6m
gvycTQ3Yqd7/wLYLEHIj9zmlmXGyp4ECqevCXOD+A9SBMcfBVHbzgqjqzEKzgJ7+T+9wsNb45Oua
zaf4fcu1rLXEjNOMCJtoW4/s6DH0DmyQM+sbX0uj++HUl8pwZt+qzbu55Sx42+y8NL35aIK1a8NK
Mih8c1jnyr7sfg39jzE4WaEL4uPJ95G01zcU1hGGh2e+2O7HhYhP9ZuHXrxuFfwNOtQsOynkR63Q
qx9TUVocypA72tmvzkZF3wTEnPUhCidKiS8UZH6nnX1P6u6aj922nMSlRGnJjuJgqhR2Bk2iaipf
oJEp1BTVW0sZEW63OUAs2qim7NYpjYxzNadPXPXsvEgw6No/RYaaEeIMVGvE0YIsnBz9HvjROMcS
wlXbdTiYG3OanlCmHZ2ECwKnl4is4Z2RUDGCqzIMBkwQJuteH/atL7lONSAv+sGDnau3fiLXWEeI
KhpyLhtGT5P5hVNqG3Ms73vb3boFReAhd0hIymDCyS6Ua5wcW3OGU/hWBmlQi72y0HeVrf/uSvMn
gky06H2zqTJSfsfiGHGLTJ0asUQQPJQwdtZxrT9qdXAUzu+Ewlxqut9tc756b7udJDeO0jOejqDX
uB7pLsfCfBiU/jKPy00xx1x2mC5kHdx9vRDM/fpm1LHdx8DszFmPkBsQ0iwGexJwAGlh0p46zYEj
kmdyN7WqvknSUW5cNWh5F7VxJgf1Q6MUMWdMhGWgP5ytc++Hup/qBBq2rTg5PvwcX3Ppp3BMjp3V
i+3ArvIi6ZVzodfax287Qxw/NycS9nT4yd63yoo3QRSx05NqO7cUuUgucYkr0HrlYgj0XTgi2cyQ
W9rTzoinozb438KoX2sUTSkH/Mxb5YTi7ty34OO059yla87f8wvF5sW7MApKZpFZyFNSvlp88xiR
JoV1RfvGudWl0KuMP5vuwWgTFBi7rzt/EZc0L3XcyXD8h2gLCIF/ev9KVK75OntMOHN0Sn6cuKTa
GopebSLYNlygD+qfinuaX5PbFLtKVPKmSadflH7Di0lT1Y2SGvZF27vNTVWOaGijoLkwAShu1T5p
X7/+rQv47v/+VpMDpM3lGIboReEAOtnAzbFVnCr3EHWvUfHoTPjWINEX7q1JDT1urwL1B3fqq6K8
phj/qwK6Y035ZTXc+JgkEQN6hvMTzPe6y/8M1IFSaEKDhoMjpfqBqy0wLqGkwApKbt34X5kl/+fn
UzP7n2BeNv2LiRbFgcTZNcrTZDZHf0xuQfZFGKjgt339oj75fnG60zhhUGfBFzj7j99+SPqo0Cqd
u8xTniIeSaibvXKnkO4bRbwO+ZDdRK45XOEbHI9IZZA/RYO5/fo3fPya8BPwODOiZniCvvgJtoiy
3m9reYrK72Nv3eXZxB1BuUL+4qbwc9Iz25mPuxnaY6fAht0yONwuJpGiBoVqkQh3CnLXfjH7acYl
TukmEE24t4pB/5YlVY4YQEOJ1VB8/Q8el1qQ7RIejQ9z0beK2nKlWebyxMUDxpKO70ZQ5HdRk2Wr
blQPZpB7rWufmb3LExGTF+6DO1NMmBFs4d/3c62GPrqT+SVD5fLr1FPE8O/3Qu/a+Dsp32xKIuFL
BTWpPJlkSlDsbUZzLa3v6CsQ+A5e525yLTqMbX5mAM1v7M1naV6Y+DJQZAOngUN8uUOWhoYJxHd4
o5r70Dka92BEmnAx+HXHfXIGsjjoUa6Abo2ReXneKyNkHxDGqlOtWTe1n39TiCkacEIEYX2PEtHD
8/2A1e/QmNW26CfOCvBbDAwDbibvoLCeGUnzgvv+ud//nnlivXnfaS+zcXKcir3njVWzOjFy0IGs
lLra9snD10//8YM4Nyb4EHMA/fjtHzBET1FtoZeNooNaoLtpm8PkZHt0QGfOuZ80peEthiJOb+Jt
XxQZo5H1D4pwjZ4gvretwj0lmnS3Qaz/CfzxHBT84+ghW93lY0/kg2Gay1rBKMjJi9FA0xrbSjiK
qsg3mX5m0fm4yFFAozYLHYFkcngm7/sK43jUNuFQnyTEyTprfwr8TJbhsAokm7ipL5HOnZkWH6f8
3KRDTZhJT41iMeWVsRLpoNFkMvX6AdG0clRLpX/8elx82oprUh2gcgvob7GcGeQ5ZFgY6pMh81MO
qNMwwjPv7pMjMLkfps4lBGBL0HLzRHgz0BG7kNfYTPXJyf5Ucx5bP6JweIVVqrQSc8fgmflpQsoa
u+GZOfbZ471tejHHDCSEgePM/VbLfQk6EKAkqsav3+EnQ5D6vc7XD/cwVwWLwZFL9J1Ib6xb0XUl
3m/DvsI8kx2nKJ3O7Cw+zi12bqAtwHBSYv/QXUrcoYWz4+jUWmJi4KE3CYEqe2MfFp4sk+ncorn4
2nJTMIdgzDV3vLpcwC3HR0npJB1U5aQjyziolZZsmwa/VltoOH3BXN0oIuofOVBiZGYDeeEQvZKt
qy5JniaRIKLW4Riu3bZPTzCKgyPIPv12CiK+30NBSIajnfnJi1c0U1roA+rSDtVWps6iN6Sa6m3Q
FAoj6mdCJiWmoeo2Gc98Lc+1Mm/134xps7RAYQ65cupd516Vsri3Q/SVfRAql6paGP9uMaBwOH8j
SahnVwmKxlysqYmqGLNmrDy15G+BDD13sbKYJx/+/vzv3zxOWaeYtVS3PJU/GhwL4X/58xejSA5T
IQi7KU/kNYl0zrH6egZq8/O/+ZZ++P1zd735/bqlCBVrQnlyp1vnuwudERYi0HeqBca6Q1Re4Olf
mY+Tcvd1y+de3GJta3DFFLI1yxMOIW3wZHvmyc79/cUCJmXWh5gC6RimOyLHc+XRc39/8ZUhEGJS
1Imeyadr07wjIe6/ej/WgvpD+HYjCrSgJzZfKIevpXJmui8W3//tecLYOWeRXrT8TNbBTO+2lfLk
OPdlsRvMnVa/fP0Mcx9+HFz/18TfQ9ibwaUmXZeKIqhOWEY38SwRaZ216TwqukSoe+7K7swD/f2a
vmnNwXIFboKpSJ3YRTxeH8ABfP1A55pYLF7I4l042DQBB4A0T127bKczTXw+rv55Z4sFS4urAEwG
TaAxRKDs/jvYznyTMi+I//z9uf03b8nXAitP8Dye+mRfkXh3/9+9ocWCpSmYtJKJLud0SUB3Rlhk
8x/NjH+eYLFk9QmE/Ajg86l60AdWpzMdMP/fPwxaB+6lOysk8B68f0GSIyz0j7o6DVm9w4cDsWrd
FU+1P56+flWf9vSbhhYroFNDM9Dtqjq54kYhP3EKzuwfPx2tUDHYflMQAsT4/kkQUI2xRkzPSc0S
T3RcTpQ3mbj6+inONbIYTwi6BhsySXWyo2CL6+I+6QRe7vxM5f/TpYSELoegPN2wrcXmBKFXZ44I
o07ODgx2b69vjfEwWbdfP8ynfT+zY9hyo8hYlvqsrlac3GZomdoF8ajGnwk+0tPXbXzW7YgYOEq6
EPCIilr0ig6Imfvm6qSIK1xf+Bn+g/nxtoHFlw+VelNNNg24NYSOH9iezzTw2VvivAgRjJosj7B8
AhKeeYOTPGU/CUEuhh32c1mcKX9/Nq6gI7P91VyVYtWiET8lKq8LKKrY7aWSPg3VdaOd2YrOL2I5
081Z4mFqhsMl1mKtctzUCbqMwi5e7AfdLS8V1bm2rJl6FVykESkm5lxp/vfd/7bRxfISyrYrA4VS
tiVeVrr76+u//mnXvHmkxVsbg8zoM7BPpMx6dkAUiIc6r2nPSH0+bcVk24AkatZDLRaWPHBidqZB
eRo3YXRDbozJmUU/8yX5bJ5ws07xDi3ZfJJ6P0+4lGlaKTUGQHIht4Z9pvM/HV9v/rz+/s9PDoQD
DLR0ftAipj3xsWrV7de98ekAI/BzHsWcb5dXOFPGVZ9uDpzYHFKzp2rnaD4pBsPKwvae7C3jP3pl
/9fecs9Yy4oUiYT2UrYl2XQ/ltr66yda1s3/bh+4DCNhzgbq+Rcn/Xb7IBq8ag360lMl9sABwA4Q
4U7WUYR3Fvcqgeje1y1+2k9vGlzMlygsEHdVNAhlt4tvwKRkxf7rJj4dzq6gUoQai3rqYqRZVsXN
fE4TCg7AgUyF8rUkuV4cvm7m09HwppnFiGPaW5PIaMbPSayudwTjlPpuNGIPFM0qoOGv25vn+nJ5
o+ChAlmmn1AxvB/hZWYTcZKG8lTnt4n/mvmbRFzCe0nP6SQ+m6lvGlrWv4Xd9Ung0JDzB26YYZ4p
3Xw2AiyVsoRGAYiqyvxe3+xYVSvLsCyzYjrG1rExTK8C48wI+PwJ/mli8aqGOHKrwMqYqODObPIp
zi1mnw2xf56Ba7/3z2CCSnA6m8uPAPegTkq4GSHJMyuogeeItJ++LtggfAVQfVJ+et8UtXeSqUqt
OBUTVqsXzr7ZEJ0ZWp8+zj9tiMWM6eoEfBQGiRPuQtN8BBVTmhsf183XI9jmhpVf+2EQ/9PS8tJK
qIM9+plRnFQtK7CHuM41YWmtN5QoZWvcj4eeStt1Eo7RMSbhDTV+iH1NDNxqllXsSQCACHL4f8Dy
dA4VdBaYgfXsYkiVNNqbRhNgJzcRKQO8ACYW5IxiLbf3RS+e4dOgCJTT70RRxCm2AtuLx7K0vDYU
0Ckjw2rgIekk2WUpfNQqSDaBkvnbwqCAQlFxNhGFGouKJlaBxUmowsmKOfpbSjjgCGPUgw0gd5gr
XpymCnG4a8U6KKMfBcazXqMEFw9lA0quhsdXA/GKpt7+7YqM59QTOCnYCXdZAmUTObYOWiwOT9Mw
XuRTxvm3UdcOOBUFuxQpStAZxFoYlbmObCcHrBEXob2HoRJB1KtMpPikF69EZJILq8OK0BPbJSC8
zD1hAZGhhOsCrIKjleiDv7etWN7qRfpiZMSt4lkSzwLv/M6Af7fLy7C9wRmHfUEX5RrhMbZetem9
2sn0TR2hXVCTBIZTZJPsaTfWXW109VGVeM0hVNSXsLzkIck75kpUmntN84tn0QT1zurbciN0Dn1u
gdfHCQ1xkeNk9aY0VTYVnnlPGPA0/Kr7UZuBvc6tVvvjmzBy9Mrqv42lrSPiG4cWtl+grkezopA+
zUaYimyyPcDWZBN1beRNZaCtBnPsSW1UCPAJStBrrps330jOML0ky33QnqADiaoL9Us9yP6UGlUg
9BPOoWu7goR7gJjVFAN1zQFw4LHTwdsy//vIGX5EHaFRAcyGjer49mbMI2MvTXzLuGWqqyhxnIus
r5q95Y6YVlC405e2dgyD8hcDQ2xTfTSeg8nGsqfXuFnaQBxKFP+rgITCTVyNr3p/7P2AMK/xoRQ+
nLsQxZAMw+7a96W/s2Kf4DN3svZDO77ie1Ew+zv0h5OXng1XJvXCFOaj1Nt8B/uflNY6bw613Ujw
zFgTossuuYBJSn4Srrc2E6RPasTSWVGwz+ve3COehDgIiQdbUGrgFe3NZG0k7Z+qV36Uo8UtcCX8
nS8q/bo2MyRPtSR1LhrFE7Sr0V5RXAVhEOW4X4ZqInK0IqDLqDUs/gEYmShUbvO+cI5InZttY8Uk
IuuYrto2GkhNggdnS5CdTVgGV7UwfyuuikeH/Om1VuIl7VI4EWYifgyEwaxR2eVrzn79NlV8deU3
2nDQooyogNCIrioSfg61r/l3fjBFh1oWclWQ0Xrjjrj+3QlWLw5r8LB5Fv1UdEggpgkkKsFavcnS
SAMFYDjXURMSwoYNkDOs9WLD8cVOjGExKZ1fkFwBfeJ4XDuJjuku87lyLGR1hIxBxV8NrnqQPIfc
JzDZwrWOKiK8ddRu8MLCyb+D9hIrg/+5NczW8gYQmltihgQm12JCm0VaUx37+D2VXt8SOIpLT+ak
z7QqcYgu9IhIn53VA37GLJ2pmhlalYRU2Uub/7mOaqhtYVtEwCAr+RIoUANAEwJ7NYWCXqElUrax
xO+QWgDBnU29wysebkDdpmujcfJVEycDniUb6K3jBIyZoPDCRrUxCzb10fYj8kkr8HAEfbf3AZqZ
bTNTAlo5FRehw9a5yyHU2MVUrupyQtZIrOKK/8K/Jd6uB9Qin+M2MtYJRyCvrUl7iOqKK2ED3B+A
nQbMJV6aMAxhC7g+OUiksW1IlyMoFgbiNlMSSCOVGry0VWqsSwyfa0LhflT41ddmlLz2ef1b4khE
WBm/dpbyaMgWGuxgvOQ+Cz60KMynFbtG+ueFJLhyJci8XGstwWuk/MXe1KJazRoZ3nPRDHJKAMHK
G+WhSgZ+Zmmn61gLNa8kiYHoPeCCQZMxb7IKy7mTGzsb4M2qL9k6dKYZIDiFypZ3IwRRiCv1N/5D
ZmIagdc0o4qrQlaMb5GoMTxaZfpdZNk3uxTWY9sq2bFP1PJinIrgGHAhVOLgB37XEgpFlQifFh5a
5cUMyP/McuzW2KJ7YH2BcdG7Ch5MFACeFrr2RR6I36aDLH8COHBZCxc2Yl8rK24zVQSA9QAOg1vf
oOoMvjky3um9aW46krlXKvNkC9TFvotbrd9xyKyvwDM211Ka8UWVsfbOsrhL9HaJlwxkYHWF9YdF
SHqdHQiWOyXjn5pyhQsh3srOHXeZAgE7pBzG0O5b9CRYW3G6Yj03jXHNx3a60Lu296a61u9lHNod
B4q2bVczRHcXKXhbe9WNv5t+zWddZ/P8okhITCtQhB2bhIqXqfbBKR5mSLhOZF7novB1C4dEuZyA
LamBK3In8xobcAKFLRX2Ssf3DajYTC65o3oStfVste330YJiVRlpdAdpN8HfxS7Q6uCt2vborvAa
Vce0VYJbggkTQCkx9Mba4JZ+SDDs9f6Qrqi4ZfgnI40gEz+N6YQxsKqLXJIoiL7KwrUaBDc6vYbQ
0g23IskH7vMCa9uk+CXzmTaWp0x+rl79VYqkdi1EC6wpzNNV2uTTxSDMYatXRnyoMRNfd4mJzjow
4WP75u+sROpb46K+UJuGmDIi75984HjrUY7hXrL3WIsMWo4DHMYjI0F/qsE9Aq3AVoBRcLIeptEB
0dCaMaa/QOvuMnhqjHk1v9LMRFv1SvpHgm1dhTHXUbVqV9CflehmKkAEZVaX7JGFTjeyaJkltVEH
l6bdy3Vc2MpxnJVU4PICjy+ef183BDUHVm3uyMceNikwDSyUrfyel2hY2owYeX6qtlXwPOyaHMv3
ulCaClR8596AzWAcj6X74lSiWDmVonmQJN1bqN7OxlR7PJIEdK+ClM0TCPkQQ778rudK89PGLo2h
NCEQy/KnjAqAOrHY60kLbcXs1ZNWlv6D3wZgkTC+75JcI2jSzceNHaAodvOJVdl3XACiStbupmYM
HlSQS3fkX2re2EiYKs7QeTLo/A16VPlgznZysg2cTaOw+MCQQw09GPHWjjtnFzlq7MVlB5bARe0W
t869nddQ8nz2j+Ec27gSU/nbwPW4G2Eq4BqCDpJq9m/VRPpb5mxn6wp1s8rnN1il5Gn+AhdNyF7K
wRk/kLmN4inz5DhVN2pDWjJLLc9KOmuRHeNIax5Kd/xp12rN7qd9BVUYXI2DUV2RYql6iaq9Dtbc
aQNqG5sMQUwOROw2gHjADjGshoFqHPJUDQsuy7osQ+06RJ65UnIWU6eJpq0k346x405bc9SGe38Y
5VoJmYxhmn7rSy0hzqciJyfm/ga1+gW87Js2I4sdD1O2fZFq+IBHGxTAgNBXsPfa9WVtr3vQOSt1
6NtdGrjRfojHBHGnrW1BSg4boJXpcYz8dCNMxqldBzC0HPbAR5J+OT/EaXNBimV5Z5VZvC8H21gX
at1fAdRvfvLiR5LGE6y4PfkYm1j8VQqUNa9gSI8lmDqgDIn/AA0DOAf26l1OwQzYqwMtmy2Ixk1t
WB31WGsfm8LRQYhFiefK3LlSKifYWhNbJ0PazS1gPw4DKlkYP+qYg8c2qcb+JOHtVGxWu/JZpNXl
MFg/sNhJPPZOmOM8tcomMjxfov2c93GQ3iEDzOOR271VVhsGKA6r25R2082nJ8tdp+0AUdlkbA7f
ayBuV3bPl7mzTaLYIZEcrAazuw5+aQ2Rie3HZINTyE174zqy2CdTZK8sTXlO6wYncVUWB0fa5WNS
apxinCyMMHTDAVgHUT47nGMyWnNXjVZxgyGF7FvodmljJAdUE+OGdN/wVpNdjFDer8R9GLkwxyvz
vuudBvE7ylgWfufWjoTl+YLiQlmVWb0m1EA0z9hN0Q2ghXQuJNvAg9Ep0baEiHOIyQpcK+yvvdSo
pRd1/SsUJYvwSZKP3DqhSGHCSkZwQXArydEr1U7I05bSOMRSPLq2YN44VQDysYIQwNK2ykP/OfWb
fG0mpg7bWo9xGs2LIo74lbTjkOMTdUTOd+FV1ggqYbrws+sMtl7sub6VsMV3FH6plrKhgbTE2mnF
4xXoKgsWTWxNV44mb5MyfSZZ09/3Nm7yVWvgE1dStwL8AjVMDGrlhQBUNhhisy3UXb4TgMGxdDNG
AQGE39kToEWHo/xqh8HwIlS/u+3G2NpZWpFD+WrCa1CymECDydJg0ovO3/aVqC+zgnFpQxOAoV2w
yiKqDogudYyDiAex18ncWik+/EL2I91Bj1pxk/gVy0A+A2M7kltAFJaZV9UjIDHHd2+QxgOCtOrn
QIjfSopASed4ckHuufLo6o6yq0al+OmOJHBHqF499CGShGowPkoWNpi6fQWZtIEVniVjbSmlsof/
gbwecfBKJTfDK/2gurR7QCuqQcSqQ6VwJTny66u4YAMIilXZmX2vEFoAn/JWrQdnxS2YvtF8+GhW
EE+rLIHe6tQCAZAhJu6/2ea5Yf7bDQAikaOdrLU8MFc52zovMq0BgkU0emHWuF5pKaZXuO10q1uj
fpgigLWwR8crMsBsDiCuRFREiipE2uCyqi0QIpnlQDGN2psks9odgK32x6iPE7x+VecikIMOO/Rk
JGI8esy1I/IS2JZwPrcZGSVPIcvR0dfdxIuHBOo1A06/ZQ8MWKgIwXq6RXuvV/3vrifKJGw6l6Dp
dLrUw/s23foOSB5OSnSOnmjP7HU71iG2SNM0wZk0jPa6aqTYhLTn6YFurbRGckIEBgDoNgwTTx0d
98ksbPAb1Tjlv6wpeAFo3n9LkTUfCnXkE6RmYxEdEEVCYLNKjagNJ2zsP2FiDdAHB5aqISaOTEWj
LqWPt0TDxU+0UF1c143+ahuGcgFFdCCQlXBs9oIc2kLoeInfsTJMEkxQMtg/cls0eyMtKKiIOcM7
roBoFAYa5TxG3gt94burjo8imuaT6AjLtJZsBpVU2YnW9NdJRkG3z9nc4lkD9pYUxboiZmVrc2UK
nLepQcBMJyod3VENsNUgVrdvjM7EAI6Pcat1CdPPccgFNv1g75R5dRfqjrjnoYyVLRiokYPDqu5/
AFtUvMEERaGy31phHIGB1HTthqty87Elx3szNqnxowl1/dqNEwLkyzpwuNxMa69hvT2SQy1YNGuo
aKr/qEOBRTBDkFvKQus1AFm9PK30fe12gQex4NdUJd0GqBfECsdgZZ1cAqtd4W/6Sv4auqr6RikK
SFcwBsQMV3AoTbp4HEfzLhfhtynuB4/6EPg5wykgb4yZR5HSWJl2+7vXBSnKWiL3YUtInZLSeyqw
3EMxWvWd1eXKsbIKcQyAHF4LM522WeIkmwmcOwVeyWNoc4FAeXYLo7hJxMCmtskrioAmVY7AZ6Ja
L3yBfpP/BNcP8diam2VOqAokx6G3XM+ebVVBFAk+skRilHZf3IhIKQ8i56uYu8BtpGaHhP/o5SZQ
3Z9Iz8ut0uYD50ir/jl1lCtlPm/F6n6rm0V2zQayexxymIBG5YcrzpcFvFar2vlZm8zUJc4Pk7ST
5wnQxjbPO7Yko5VtOPmQuKKOYDtkk8b7pijci0Dof0o54kSU07SWpQWi03T+SKmWgOTT5GJURusK
n1XumU2PeSwIjOquzNqBo37agIetTCDeWJK3The0BCP79VZmtb8y4uwXgqGQaVu9hgMgLTAumnFh
54z+dtJeZnTJCgtMsXV8H3JyTXjN78QnlKuoLe0m44Z+QyYAdTuzM7yWxPoEcuWlmKCcG4RUXLgO
iwIFsPZWpIkDgwd4D/p58uWVUPmejrV66gwtPFW1kV+5iSOeiGigkMUBdsXLJcYCRdwWEpa1N0U9
eoA7jA0hF9nGtGHWqnrckGTe6iD/ijp7bhrbP8JZrfZhqJV7IprDWzC0tZdrEwxgumXdxr1+NDq6
JrADlnW1tDZFDzMw8+NpV8RzjD2IFwilGin3BpkWZF4Wu79BSFVQb6d8+qmEraBAKwf70PSIAPHp
IjljZ7fVaig0tVRAZ00Qd9m00R1pj6wgMu1DP5h7R0YPpQ2QJizqdpOaDWc3NYwPCOvLa5d8hwud
49RxguvMR6bSzD+IquSz7TRPvkzDowbocJfUwN6GKH4N6oEr+Z4CsTmVRk4dq7VAXScgUEWaesim
qWiVHB1Mkag3JGkwvy2ILmPgqpusMJo9k9PYktRkbpRclxdKNeT3uh+Lp2Fyfol8YLyorDegSZtt
IaDcDUruHEyrLFhLyvwBCUXtES/HSp0T4qYlSvTc6aK5jOIZZU7c+iZkg7hWpmnwYpm6pBUo8hsZ
1+TFUMAgDcNufP+eztA4IKbSXec1BBqhyWFT2dgktdq2nsfJ6i5Q77TQWAd91qqq/Tc+fuZcANYP
WELUm1BSw2CT1O3HTsyAWj6awPLRS5sQrjLJWcGiNv+KZT10wTmW2UsYQJjK2zT7Q4EWR5lTsSCP
7WBfOSTE3YUEFPAVNeHAmsAhYkhNntr5JCy5idiCRIBtYzKw/x9H57UcKRJE0S8iAlMU8NpA+5Za
3rwQGhm8Kzxfv6f3dWNGq+mGqsybN++5J0A6ObLgByUh7pXvRssMbqgf7csg0exWk6zWujPeM/j2
B31uf802n/YwygiSkmykH3q7b/B8EgoS6lNTbS3DSi6mqifSsB1i34GKb1Rrije5iHd8xjqVXPNp
50l3z49DISCiqz+A3HrPR8tEfxEpUPHSM2Js5LmUJH8a8dn1yNyrblG1vd6rd7M0Sf5SZReMduGb
1fstrHTqnsxacDX0lf3ncuifnXL6YLu1OQIi21QdkhRK50daYrybY9hkKAy9PyscRwWcq5DEd85f
KuOPzCEE0CzJzsTdmD2NRq2YJLSoEKpytlFWJfupMUy/xsl3gC5VHjuJRZtXzk5YFB0oHk1z8E6N
ZzQf9tqoCJREZ24Xkb4MXkIbY00fSXPDGohZp82yavHkIipsSilm229bWIq7siwF4falFW30LHps
kmm6OOuKEOMVZPC/VMPc9wCP5uVFKtcImz5q4Mar1dfbxNKPpDO7h5mQ67dI6V3Aa4tbW3bRIV7Q
lk0veWXgoPuVG0NyMmx3B2NW29MERQeS1o3AzuLpxa1Bm60Yrn0t7opdNkwIfd5Y36K97aB1m3+l
Xv3L69LwCVeeic50EOJOIw2nCotouBYuObs1ujupGHq3bUm0QwDO/w0GJ+LYlAV6hGDcog9O9BbP
lYV8KJJhvbF6Qi/7RGKro3NVDSTLk84/sWM79mm6U+yc3q2aXFiXEumOhbzUd4kV21S5QgsrDTAo
UpM/KyR6ktqs/qiJ+jsq4ptw+areyuwk263xdPvl2QwPuCukPAlSIQGZ1AAa5vKw6mTiZpjF2lbw
C0XwqwyrNXbSIPG7Z95EvB44glgaKBvN4oVLM/RHh5X/NR61zZLlL4bBtE4oZWyzwrUf4e39W0zj
tOT588rLvoNlO8NqQrYvYGWAh7yIaTFgqnW63+npLxn0lV86J2e8lliwbGJ70UPNUlLAl0X0jt/M
u5gloyDfWbTkrxHT8JxJt/s0yNkMvKW3bvG7xsrd7mYizMp+fHBg4h5dM/10re41bnSoFwURxr0x
IpQ5GiyLuVZ8uVXqe6LheKk9lsQEMZz3Q6NPJ1ETRol6PMEr1qLA1tCsqxT5YqjqGIG4V9vs1rIS
NcckxSKh2BqBe8SJOW2KChBaYSD+IykVDEE4gRc+LV9MZO6OjTnCeBnSLeGD7HJ3JXCpBSNCaaHo
gFHiRhPO8NzNjFzaNHFORbZ8cJabO4epiG8BU7kHOJEFEas1fsWutuSlJ7pso7O8wdYgItFGWLzL
GuHICEVcPJuiHLvfknSdjZW7dVh3FGqRIaHoTfHv7MxJCEtwrUJGIe8th4/PEIbIvmj+AjeTbSyk
JAY2OvUIyfdbUxN0iGkz6z+G1nWnptdJuoQdtokRezZq9BC/m2oK0MEcc8NVw5ObWj9CrC7TECKe
HkkdryiO16b1l2r6tDioggKkgk8C3JerQXtQpmwXRN1BQBbIxJcZu8aFAU99sTlM+G3sfzXt8imL
5UKKti2YsHgssHdGEsA4Y4ZbRjnde/Ghx3ELmCTzjmjU//pkmPixGRpiVrURXyaO0qDox/6pJdCe
nC9oF3TFK7pxGfu2EydgvOLhvirVF6APMxStx/pixmVNJVdschK7RzLJHbUwrRneRAn/haTh8qIN
qmxOpZmXF52Rk8Mefj8TYT5m4L34lrRsBUIX6+WdNRfmfYPoT1JpRbWoD/3LRDJRYGXaDI+juYFx
zNdaIAQu5jSGg21nx9Xx8qPUbwW34gth8ko/bcbtto3zJFAeh6caHbVnsgMMsK0SbBtzcdBqz+Ts
q/SNhw4fRJn9blTFKytiLq92l4RrGpl7IIVQUmeTCi7qZ3fLTHN5HC22xHpnsg7yFsQ+dV15rmdF
tHHn0tryR4hgJq8yt2IP1qPkeRRyvmir556cmL/h2t5n3REqO+cGgwPdjEMsvhCvNAc7gCLV2kKL
ekgMlahAj6QiG1nP44uCIcEQh6eJwTu8gS66cqQIIH+RcZRGke/HXqT7W7457Q2oWSPzaBGAK4X5
TDo/+/SNPy3oXUTmsQpqY0kg10AxqHTKPVGjGjczqQYzku+2jxHQdUKjPk2KIQYgce7Dju1OM36s
k26n5lcOvm8DigK1RpHWSM50vXfFWDwY1GS7OBsecmDEu0y2IHxEYVz67LbqLawxSGSxnqRjiqOU
dnMQGkkQtRtBYFSp+kzStAlR7wpfUH36q1eaiHWc/8vt4ugjfXyyRmY2zgTTA24LXrao70K7Wm9m
JoNlcMOuGRavvdp4C+Q7L1/XvefFMhxHkeymYmIKvb6t7aj2wJbq0BnF8MghvTBRIicsa4dibxlR
em5M1ZwWoyEe1xrbB4RHl8HXMlDYrQxs2zi779T0JCg299pMbVP0moCHehtgC/3L9lR3WQTRE5XT
y0OH+vHUjEO01SkqfIdCpiLt0Uqy8l4l0g01b/pJczm9x1Mlk80iF86jnJOgmeKfclzkNnfTiI55
ypl76/yF8RbwWk3igSYi/uptq9pB5AQdB559I+I28/PMGe/YOIZXorc6Y7SoJSwi9o5w+byjvkCN
ivOsYUu4fFqGJofvwnW8dvmyQ3pVAXV9e1V5M10qo8z3jusOt9pQYyOAKaIctGVvaE2F60FSEy81
fIBpSTYys1+KZvB2TIHUsZHdDYXZ6nS8I9ENsicGOfIOnVNHvpZO810zxzUYgxtHwfJqeGveHyTe
b0Ufwgj728aUcZCuVrxNlsgfxmWZfF3FQ0hsobivkJDDfGT6a9pxdcy83D4SpJnusjJ/yYRT0Hwa
+qmzzZkPoAc2V+Vi4zDUYSJFeIacWMRjwLUcTDuK3/J4+an69oPIkcQ3yorwkbpLt0xZ9a2jUz8J
DfLUDcUSzLaj38cRi86ek3fb2l7NDUwvM0g5ey5V0SUIXAszdDm/jHWBi99LAIgxXr2bZFTCFjC0
V4B8B/Y375baSLdMDO7AAbt0SvbnaPZJYC/csK7BI06UZ3L2+FZ39GbGnUdC6wMbr7kv5tUK2NPx
ttFQuD8UacZOh2/ASCn3MI246rB02hpYi/2pKOj2bKXiOPEiMvOH2dpU9MPbxLMNXgXr082YATa2
aknmvvVjrf6+iik9e1U0HGlkyEFgXp5y22oTNjUUgZRNfd8QFY9Lk1kP8C3zi9EQjLwmBKisSdKG
RtoAua2Vcc+CXL71KjpC9q6SjS1BwxIJWLJmIl2Su6a3CcF0y0OWBGhdEOWMzt6vkceEXmriL9Kd
/18E/j59hh95GQAFR/uxaVbICm4+vHkgDWMahkvOYb3PNP45sYXq03TiFa9BcgttWQFnkjMv1/LB
ndb+TfKrBShSfOO6GZ00sLVB3icfuHzIthe4ssfUCYw4mZ650p37NuENtXMEpYzF2EPTO+u2kyvm
qfG1jpg3ZhOQO0MN6WYkziVgJhL5rhrL0EuM/mAORX8d9KjfdXlaPXtjYgVAwkyfpRg4seShVn7U
TvLTNvVuP7qL9R4TQPeiNW5MfnENBJaRikteToGOh5PI7+inQjdBIFxaSiEi2EFtNHJ4UFa1Po7j
SCwJAhQcmWGTsAN6sWTbfcF4rM5oUQIbgBM9L2hiG9lO5AHHFTORNGL+ybiMllPp33nn0uYQuPJv
7aP2vTDcdT8nmbO1EgtJkelkrQm/9jBwkcRHof7b19NbosXPgBSBD908PHOBBqjcyMWoJqdXN+b/
MBdjHbYdQ8Zk5ToWtmnd29mk/ul9O74aejf6GT0urINlCOlOctRaLtbO1fQ7OsQY6sng+EM+xfuE
ZLvAcwYjjD0MCnNUxdjNpPlsDNYvKxAZqQCg2WfTynzDaCOWDbklO7s2HjLqsU0vmWuAxYFNZlLo
kHJDXD1TjL1hNQz8NXy/VjSNPvxU4rJLlQ2bEYLFO1Ypc5uOzovbSfPREo25p93CwSPzlhO+4Wpx
7egcZe26XaYyg4MVPaXEMZ+YKZYvvY31olrc4mzII84p8HC5lr2BO3L8pnYAMte0PcLFcJYwyXm0
8k8yedBwHqL+ngrAV7ytOopzmpuXHGPA9JqVWwPLEYPGS1t9j0Z2F60L4e7XtDgTjambJ7SZTY1K
kMc/wDW4K9F7CygDt7m/C+/2Bbvj1pZqL+Qz1C6Yi0aQ20+NcbLts1Pdx8nRTfeE4qdMlnSSwz13
b7cUdmeIQBGMJq+s6HvEpkzfBTw7S+Pj3a/FXpY/nvNAv7VJdVqG7oz6aKz0QPqpR++shjBV3CoX
DfkKBprzUOsvFs1UdZ+ku85B0rMPSw3yrPgtp32B8tRpvon1u6rPC1JSyhrn9TaUHhg/FmPPbAQR
jrtN9X8DcJjE+O20AASCGs5z+TMQEmVGdwj8RqmIhQUS5uFoSdQ2rp9j8a61Z6PJDjYTbSkenNbb
cu2d6+jmwKnDhk+etPsAjPJJH7Zz97MgWtg5XkcaKn16XZCjujicRiwIdEQWFRdydjHtjewolpOb
MIgVRWCLvV48VM1zxauj6K4vbo+6T/Lx2BdBY50Z/flu7wb1+HP71mTyR3cJL5notxWgUGi797V6
0zkw4yY/5uZuMk6Qzg5lQQY03TMnw6B/Z8TfT1hVjY5m0vPH6SmKSTwZ0FLnH06gTWkcnQEBTjRH
NXHxgBPJCbvXq9daksEPq8AUmzSaNq11THAj8cRwkQT81ih7rXHVIICLj7i+FsahT35uqAwySfzJ
5gO8aCbEvItX3oZgHwgrk/PgwXvs7GPpfAvjeZlfSU7ZMNvoxCVydw3TLLbiNQw7/S7DY1PaYW/8
FBmJ8lyrgBvSVQPQeKmju1SABcTPlV9cLnIJnE90erut6XPBieAPK2tNMdgdxUsy2tUBSffLzM38
jmzi0FlpqPLLVD4nLohRzvZezdilxNW1Nb+04M0XQMc5dKBDyHNktqcEyI1R7Aun2kyQ/JImhUwD
pozsSRy8TJRuq27zxQKhJzjyvJex5eT1GK8VqKfRRowvkBcCAiz9lnIwy3cp4+aJMBqcrvslTkk/
epqXq1teJKSwmc7e7t4z7Y2Ve8XY17UuOYGaXr74XX9vzy+699hGuwyT5tr8IUruNPWqr4+m94K/
fy3+Jog68S1tybjl8u31McOxtruhmkwbCsfykbYvKazaUd9H8XyQk+7nZIS2NUFbHswRlHqqBcYG
hwVnjsAi54FiUdVTZ7x2VmAJ7Q63SFibNz4QLKT0VwB2KZio1PxOCAybZrzJX/9mydeXnVe+rSE9
NDFazhL5bAj4g6tdMR4F5vQ6s/3keT8mp8Yiro78wSDoxwk0ESfdGKjsq7kbCErNOG4XRvWHm1OS
EWWZXLzFoCThQOQZoE8KtKIK0057HbGokU++caOH3L7OSb7PrU8T6/tSka+O7SFuPqeYLq5/ntT9
7Sqcb62/YFFBwyrQbDx20LOCkrQ08LA8g9bWaQ6h8lTLhSZ320wwMZPoGBEX70SbPoXQARjKCrXs
BJ5w49pE8oxXA4r0qJiMMx6iWOXAb4OpXk9qNf0FsmtiB7H1WtUfus5HMdPqYBCoJVnSW0acfFPP
Mu7QOe6IXRdEfcXuZ2/ePKrzXb70QalF/7qxCVCSQe9d5HLQyrdh+rb1/VLuDMql3DtW3ldtXwkO
81NS0nOr5mw+KnrCyt5VEO8m+IO5QVrYAxdqmu+QE4tJ82fne+WwndpvlT879pnGYmM3H/Hwgc8s
ZB2PkodJmXG3Zjjc95N2cec9mXu9y4twHaANlu9a/YFOFTSCftb50rqnmFekT7dluTOz1278dqpm
t+C/xXyA+e1JkEHdYj6stAE8e8ZZXW1U+SXiq9M1flUfmMaQc/jUNW+Leyrh1PyfbgaljMaPH3yj
av5r7OuNAutpe1s+FvMfo466+8F8u4fCQK9cbnTzp1wg3nq7pT1nLbcmx3dPyL+Dh9HKdmv5PLiY
Ztd7aV+51rZU0j6pj9FfizzyR0Q7yPTfXttV8Ws2PujLe4lrxOhPGtVV7Hj9/uY6xq6RchRJsuUz
rE0h5L7+WECg2/Ht9z40tjqsLJmcWqu4TqSp8MUnWwoXX04P44StcEAVLO8MD80xI7vmNZ3gGdvf
zvzbYUjJICXYM+H2a3xj34U8DP6S/WpMGVwAdT3G6ykRQSX+Lba2Q06Et/SG3yyU0XoHQ21X6jRU
LvC03A6NnEw7fFCFHD4Ww9p28aF03xkP0EQX29J+S6JfedeT6ayX++7LPbT9vWz4Dye65M1Y7nrm
b+xOHqbkIGHBNETUJ+v55vIZlxeL4zQvOSxuJ4P4KbmgopkpRXJ1SpI/YGfWjy4MogZqS/3B6eXB
UCUUucqLQEKf51CBvOd760dsP3XDOfN+YcUU4zGez8BYN7K/3N405s+8RAePUtu8S5vHyGT8bjsh
KEl+2m9dhAvlHbrI1P3zUL+YmXDnKF/FZPunX1l+aXAaEAi5ynAgMcC+M837xTiojiZW34vZ2Y7c
F5Z7NDSmD91WZHeSkci0PuBcxbR+t6jHZfpyDJ6YjyL91BKbeSxue8hnjXYZ2oBZf6jwBenjx+Sc
1voqtZ+aMWCTkIABOPgLnUer5n1dHMr2WbewZH7pzkmKx2h6AcVWx4fV3qrkVJaPcJNI6/JFeech
xdbTfZFdBTbctP8s0p6H4GS7LyBoZq6vNGaP5cU2n+PsOoxnPT4uN/9U/57JI2GZw+pSqIQpgVY8
oZtcPnomvGZiwrdytHkf31fj3htCWrjA7r+5iJhsk1kN/jL6nWW+taqzC+DdLsDG6EWoyp1Hhy/6
hyQ3wtSEzpaJjaFvZcsGDT6piFtZv4EVLyVQwbg+DM5jpk/n0fyMh2hXmB7iNPRFdUcr40tH0fBU
m5F5xazvCCECO9uE1OdUyqjVlP6a1EHJ048kd0CaNg43r1s9kpCGM/XFWm6nXXacwX8U3XeKpbqs
QFNUh9L4TUZn05pvGQeAqWfkRWU+KnRJ5T4zO4yn32FJAi1diPxa7rOuJB8VxdbgfuOf34BNqo9F
/M70czd4VxYuKAfi7XojfFJtzE7oNFjY5JMpi206dY9DDAllFRw0caCij9nG1D+9RM2liGxfawEa
olOt9t/YlcGaPE3NV5QQ34rlM+NIqFEslRak+n3n2dfVy899A9xZcFvF5SbSMFLzuU+g1D0T86Lk
0BvMl7bgga4LIB3xt7AYUWW/7VgxgMDSj3+G21AFznAcSfxhls2xC78EfbniR1aYWSJI5g7KUaae
xvFdNDvZ30P7wG3BoR1tVfVjMVFXHnY48Ve7oRzI9YiiF0wxdOHtAYr9djR+WpbCIw/QqiTEeMAC
1KB46uztbMyb31d717L5UFfDAW/JTdyP/1S0c929geFNA822zNxlyfNirmAMVYjqdzatpd4xeyKI
9q9xQROr115ar2befq263BR65wvrpy3/Ets52aB/YtI6y+J9UindORY4xn4Ml9cRGuq10bh7k9fU
e0lMIxwUnt/134wRJHqulj+vhajINo7xMUC2HviNk71YDxV7MAsdYiE/YxjVKshWfT8643mQz1O7
lSl1Ctm8mbYxmAHT7ejqB0bv0H7ZFhCq2+4YA5pTW28L435wdqM82A5BANB/bDfELuH31IeySncD
jOEJo5+pP/TqNIiTYg4uk5/Ssv0ZxbjXDiaj0QYVNzNeHBb9NWOHI3Sj00cRSulnGCJpM29WAD+9
dWOoNsPrbEECGiBOFw+z+wM+8d8KNEiUwi/FXW0942bdpPWM6PPLMS+iO6WdDOdQZrshh4HM78ac
3F4fPftvAFuP6F+obZm8TU5E6DwHEmtKR42niAEBHKczE2fL/q3iBgvpM9ORFKsbiy1ku2bFnz5f
9PbZxsRanUklYWzBA63fyQaf117daFDuqenoe+zzWP5ZTJRjqE0KsSp9lgMjJqA5TXuN5Es+2f64
3PVtxHyfyuzNwOq1ECXqoKvT8PEAdNHFSXn7qqdyfNXaJ1c9TstuJDmmcn2kXyTzo13wB5qr6j5M
uhfhnbpUP9QoGflCEcQmYlm8whu/n1PCck7sDG669bFwTqV8z4DfrAuedAnOGiphMh110KArwUMr
+3kWympJO51Q2unZ34gztRn2cXPJYACnNS0uF3hV/XiwgwomYqmxgxBrmQkLlneYnII2Y3skbvZD
+jrWIAZ1xbT6O52+PLaWE2wGmvVemf9aNe4Sawks/QAGBxMXz/HqDg+DBkidwH5Zz4FRJCGUtTDR
xu0KF0227GcIAID59E/g7Vv0nPjp4czW1xGpIdqw6/cKR8lfOawxXOfHyEPY19w7Ngr9Na/ORb0w
IGcNEq0HwlW6hObYHTtyzfk8HEXDk+MIFOpqkQ87GBrrcm1YRoQBtsLPY/3PVXiQzDnUhP7hxSwX
IcRW3uCPnLM4KY5Ov+x7Apb0m5EJViLeeZZLcNcI3NPrtxGZ94qg5wpTrBi9ndX1YWrc8Ehj0FZi
3y687M4yHdw6fh/m+l0Ibe+tYwgQ4FzXIKWb1UcK28iluCJmhtY4HxH4P2xqROmNRxBAD8Bgg2la
tmmTtBvTqUm9ljA19EPvaucyj0+JpW0rxv0bRhm/SpPboZwf40Vncs98ajL91e4OHW9N6pFRVFof
WF0oJ8B3cSGrTZprPgG/T8LB8pXIQ2W1n3PuytCsCRn0Cu9ocOdiBPf1wdq0mhWunub59pSz/ve3
lA999yTFSJW8VhvTu3VyxTvToOuU5ltjZpXAWY4rETDY366Fx1jI8naVMhhMwgMzuktVMs2rmMwP
aj9H0dVMR2JaiaMf1u5uWMtTpY1BzhAv0oHLoSyDgT+5HNCbeI2uWAgvM9m/VWy/mU2/Gbk3+9xk
ExAjjhmfWF8C/ZS9GGSGz+b60q1d6PFndOyQwxL73pyFgoOjBU27LiuOHOBjsRfkRCBrtnHu6nJv
dbyneCjJ3fKV64RMKj9azd3n9XRRxuzX7F92oD4ZYoKkX7zpFcv/Xqr5ESnybRqHo8ijwFohGRjQ
z4lUpfO59bRTTXnXocmThOUuNS5eca8PP0Nk7zxT26fcJ4luhzZjZrie6ET6Fqs7wWJcwZK3l1So
U1JQwOfsyPXSuFr6GMr/wXTwDEQXYCfzk0Tt264HxNfvBn0Gxgack4EeuO6DY9ZQDit2F2/vD787
FzMW518PqOdkOMfOWAPCne9kTdE2mtPTiIDUO8021tDjdFSf2Z6DAgUeWepXX7zHlJBj3x4T/lGy
+FU137dbhhiSEJo8SiBcZhZVJHh6G9kgWkIIQbhpTOrlPjvkUxF4qjjoesX2Z7Zr5+qDIXIRRGsS
86/Rtkoxh7mZDM1qOTOYQBSZZjAJ0ZYpsQgHIgmTLNbR7qA/RtwGktbUlOkpdycoa/EuGuclEKRP
dQgRxdyc6piz3F1fBFbXsacmbjVPwexk9jXe0O0eSqCuqxOGokO+aGHFql/kJfQk6tZmH7AKDXR2
IMWl9QQVNIDBdw//rthk7CeUKn5reXiXxSAsd3ioLAeGgSibrWZkT1b/mo80eh1L84Zkc5CPkyOj
bZ7sPv/IFon5b/HxQe7nMgbUSGU1NJR1LIzieKxwmZXBzEQpMoqzYhTW9BzJVD88Hhn3Rzs09ws2
yS7hpTAq38X6gGOVrW5c4CunfJRCb+RNaFoKDHocWyXHKuo3Gb6gqmaUzeoDhE08kI2vai4i0tBx
XiPMN2Gi3L2JuArLIszGOcx7Z2Pm1s5xy8C0qzvKzCNbwDRb1MW95sdEbbsmy+1KskvEJqbDkmRa
oYUJgMkMB/AWZLVvFyxs9e3Ry8ZNfWvbEqjupdHtBVWvGso/u2MTr7TWd2Ni1jYul5HmcEWSbRxs
zi6IJj1hQg+/peLElOwWVUOOqmeyBWgmWM08F2NtG85RferoCSGG+oY2bTkZDjfz+dKpwMSM503F
azNkx2HOdB+D7P2aREAqRflY2/gSMU3QHLLZlonqvWNbjZaNIYuFCTYz9Es7IpS7/KIFhinuEmaz
lGQ2b1+yY20rnDLGvivfIqIo+0tBFM0+aeVbK3I2g3QxD8CYLSQrZnDMJ7zgDnJ83ljIJuyr8n0u
+JrSKZs2Ha5HX2l42NcobHBNFetU+lKzkTayMpBsLjdK59plsyhxAyxafjzfWvbWt6rqrLtsIRuc
LHVX4VAyN14ifyy2TfwlF34imPfrLlZprlI9N9g7ZJu/635rCvGG31dbJ77Q5jRLFUarHlpIe41h
XQxk/3bhw4jHDnqtMk+VWJ+tzNpj5941ZvcE7OSBkfCl4cMZZ7kbtHD2avTQbNonizjEvdyxTRWw
ZxYylXvQe0pVhpAum4MklD4QH/nRTJhCXcZ+hr7ScLCZIRPGxl4AVdwX1HDJoD16Fh3cVB16KnbY
vnB17Xk4Fgp+p2IV2nR23vxPcHuNDf80lic7TLmbqB7LoJfsO/BfDfIX0p5SWMQrZnfxvZDrjcP+
i2ePA5bdYoHduHf698K2t1aR3U9odP2cMBGuWACLT6lqd+z5M97pfTnn90LUB2NgXa4ed6bMHtkN
RwtlNMvU/qBL82AI76+VKQzznH2cpHqqAa/c5uuW7iHL8FLMXn8YmJWXkbjWxNOwXs9v2ZUAmLEX
WhxItvO+aIjwfecQ5ah9THgH/YhkRBaZZkZC/MDKZKjkveVNdF4H1temPmYfP372qvnSFwObhbj9
7aavNgN7C7iy6h3yMiONlDVCWNxpxniBy0GwuIjT+jZM0cgZYANyngBAIgObWQ4iZMTDYzsk7rPZ
jWmzGCihe/1YJR1jgKghqcHGwK2YroZJPwNKxK0W0aSa3rq/eTUXp7skprcj7/jkDMuwZ7z2487W
1k6z84zQWAozbGL5psfjdoiUuJumGgXRJeWi9uhp3MBhoBxJUL0juBCndYP41jqWC+08O6s67YRU
3V1bRDThxtlq0r/acn89d70o8CcNqE8hOurC6jipPISS7M9mcrTjYn8zv1DzBouLC+2mAyErSbQY
w1TIJvO6sewYADPie61xYyOH9WiU8e0y1Fi4SWlXhVrwGvU0H3lCKQdrNJNEaZRtHOJo2M6mx9YH
JF1m9tuxYOjasWxezao+iIS8RtIW2tmm6BYoLMQprBZ6eD/unKLCVDngMc8qQSgiMTSP2sLufsaa
3V3dSFAroNpok/QHjxe0KUoF09u9jYhG88Fw68bdwm3ud2WasO45Fu531rn/dKV7d4SQMn8wSC1/
XS1GWKZ97rrMUS81po83YqOK3bRwG0z2gBdaYg6yQL7sI6cq201b518ZsOf7WuL6wjYEimcXJXF1
FgP0AFYXNLod+30YRXuaVfK95t2wY/cwZaG8kizIqRxgaxLdu4bB/me8JjzTVmJiwkPLM0my0N3X
plHmO8v+7tUUS5n7w6zMnUDW9jUXerRRoTjkY5QdR9M+Nh5rW0KxbL2ak/E/8nc/1+wSpTFSUrcK
1t7Yzdwzhe3DNncwLHUY9WbJynHPriTOIdaY2FfrkO9/HcPDVpuB+rZcx/yCo4xJa8QEHzc9c74s
jo5dSlNf5sPMrqpnMnZiyfoRI1pyyBRLBWgkaYsg22bPdYlSJ1kaT4LUQz02PIt4F5PVnIeMhA6X
ZJN4uk5N6nzL0ibAZBkQPV2o26QW2veGLSJxq21tfE7LExP/bRzDEHYWh/SHzlOsfVvMsAmaKb9d
Y123Q8YXpxcke7CJ9DXM2hTjierQdUZyCFitDLLCxuxONdVxci7Jg7P29V++9rS3KR8aEd6m9DBd
O2SQ+D27fPd1oZr9NOhP5Tz9NLrKjpVtXEq7ILMjcSgFsyoHFHm7anuX/WOb3JWrlzYOC3i9t13V
ZLwzdfaecSPPryTA9KDUcwyQ7HieVKfGbWw24qR7cnjpO5MJsFeu7IA57PBgx3rIcm39q7qieNdx
Re7adR73FcNS+AkSD3mWRQx0iACkMJ8s7Ud22PQ9bXi2YhaLXA8qo5GzrTuk9BbsEvz/6FdkVnC0
5VnLYnOr8z9upu9cJy/llgW9txbrKXVbc2f/R9J5LMmKZEH0izALVADbJJOUpfXbYCXRMhABXz8n
ezZjs2h7/boKght+3Y/POEiYX9rCOOFWEWjUCt3aTSoOKhNtGFmwfCVgezV9rrUb0QiXXfDFWFvL
YlPRklhlJqsHfaR2F9uHHMeXSU/EMQIfHVAEzQuVrYyok8E5XZBnEZsyd4jQ5QTjMS8qB0uIO+yb
67annQPvK8h6asNJfcELmDqCiQWVKfxXZ9uydTViRsJUnaV+aNIojW7LEVSD9X7iX8ERZbEBb0Q1
3lojoOUN7Bx20TIhWoe4sFdT9ks7V4aveUYaqouAhELH/isF38XWo6Ult2z425i28qmNoRK6rBY+
uwoaxJLitvVRRfN8XO6M/pYdHemfMZvvMrO/MqYoJMs9pgsvaA9tU3zb8fpcFZrwys2UyXs/hR1P
UhNkR6AXrH5Yaw5J33CcW+1Tziw1b4aU47S65qTd2K0fCm37fJTqlk4ounmP9EFfuROm+2LoEWWT
lubIjflJF3FAIETJ5X7wqvaomsnHrIvMsNWW8TEFXGNHZuD3YjEb8pbWdJxfIAykU8RfvT9mau04
AtBgmQrHZlvlXkv3dpn82EHyjxllvTF13byXiEPO8pKUIAKZzFPAGzHMAyLoSUgSlUOuiuO/XnTl
oxj9+HdYpJmwFI+zoxf7dzHfwad5dvqzY+ArrAyKq+HCB5wp14OjXM2ddrNQxXDaGGsdnyBq2avp
CFOSzX7iIIcw+eRuKNI5MCmkGuW4U30J64AMbHuwSRGFVOggsy7JwqIk70RPMBe5NdcWZkfEq7Be
kzTi15ocjaxLt37Gx9nOTR7A1TDd8wzyAdsTt4VL2b9X/XtEamQ7g5G76RzswxYzGg5nFrQTfU2G
1GJTDAaDs+zWd2Nl3e3Mhs0z4f5bNE/LYGW7CcwSZlguLnQ8xSj6Bm72HpmrtdW/+YouAR+nwq53
4r0ygEaVVt5FlCECGOn8mLFjNivGb3xXQ2bOdNyVjHfU9TGoE+qjfk0AtkpjSSQXxw9vvigibLG8
Q2NFhIhd96a3Mj5I1IZjhpbWdkwEd5mKSTkxvM+VuMO2FGPCZOsWGya5AKUqJgcyDmUdttkCx+jq
C4wDcriY7bpQpX2CeUE+JMRFkjBt8UyM/RBvELjyhobSOO6309retPPwK2j0mR4lkxk2hDi/72e7
PKreYV9ERMlBTU9v7QG7NEFFa/6r+JyDBLOtr9r3fpCygl07V1yxmPiLMIhZAAbJdJq8L/y7+Auq
Dsa1MCwDey3tRXzVq7e6c60Hwg3jO6QgEc5Xx/zsW/+GocntXVbOJsPfAJksgXp2ZHEwHP0Vx41D
r8t9d3U+5hZClcf9ZucNxEPLhC8xiSyyyo4K7rvSwsWozHNZaHVNILX4K7MO4UYahGva8t1fS9g9
fvvJ7XXEl5QULa8+08nUU7IdsiAg4+/naXEDyKBnOdv6Ydqr4q5d5V88Ztf51tXfGHx/2gUDlO68
u0Aa+iZOY5K8ZsBtyRPdNOwg3jl8z1qpeDbIVyFVIe5rLa+L88AQB7vJzc9Yx+0JoAudU0tQ3ROe
dC/VCNxhMwdzyirU0u5rhRF2BxAA/YCGd+PGSjE/+nMmrsQh7i4aDWM1yyA4N1LmwUOWBKytHUPz
xkmEfoNdiYTbkujgoxvwbAKykJHrZncJ6nY3mmFivccD1wnElrih03PWgfVblO4jyLDHzhkRCdvp
3p6NS90X3Wscuzm2hw5hYJxsvnv5yCZETT+VpQTrY+dlHlJWYV71SgVjeuOkyfjicg/hLq8RbG1y
6kscPCxt80im6rn0CU45hCX5lnOSbtauexvAKt9WOROgIw1wRxnkncJp5o/Oxpr6TRbneSUbWN2J
tnztkmtAbPFYa9WzYXrY3enBBqVUhd24siDw+Vr4KBSbahr+yrr6FU5eI0phEZIu2+gOUBXvSp6M
U9jaBqAGwWMa782M9nHpew4+fpuBex7ITU/MpWHXGfVeZuM/F6rJHthGcF6G5No3GeBjcHLAbn2K
gLhwSwqheYFWU7Z1GO0G1342BY251Xllm6xbHZNewVz9GbZX7cpiAt+w4rouV+87Q5GL6ib7aNua
NMnCBagtjXWTw3AJx8XrEBFWdh4+SIxdvaTVd1uJ6hOO2tXJXaBO7pyezVlXXL1TbW+Ot9JpObit
hW2kPXrto2nlJld8kdITIPz8GW2D6yefMewJSibI/+nUHa4hnCKKUwNxNfe1eWzyeuYIiE3shv0S
Q91JsIq/chGRx74luTcNJubB1cxlBPVhxPFDC9gmXp313kzm8bvk/S52hm+8TaXxb621t4cwV0e0
ccGV8ib3d7LLsQlra76bJzW9umaA/1kqjFJXNHFV0NDCXVE9s859FiQkt2VseESSrCHqStb6zN8p
AQfxCkQr0EdriVdMPf7v5POV4Nbj7aaKa3TUQW462u5K/rf0l+pOLQhxnRco/iGXaxSkZ9YrcX6T
Fuph7Qn3McxZTGZF5zxUac1yoloES1OGp01Rg4El+4xZIOAXk04YkTI1eIgp3csiZ//BoKg1mtKp
OsdytHZMNh2iJ9VzvkvJ3sZz0iDq4qD/La4EN2woTIyTZ9yPwKd+oGjpy+A409m2VH9MtB9v0YDQ
K4PBO0hndbZGJQYuJWK88J41YenwwAHQmg8Sd9LNFMjumPmZfyz7HpHcycmuzkODfmY6bDx0fdfP
nC/VhNKGZmlf1WNCRz3gEnQ9A5fn9fQACDW9g72RYeGN7m1TW91HIZQ6dX1QPCidxzeWPeVvAoYM
+V1jDOciW6JpKVhAAb86eSw2mA5HJyV+0i8nxxXfK1Y1A07cRjS0r1V5YBwn0uYHJ7HGnYtMFuae
3R7QSjAvWIIz3eevFqe2dZrrTH6OAt7v4mbz1oJ0sBVG/lL839+FT5AMA/E9ukHHnc4MxLbAjCNz
Mn/XcXiXC5l7kYvln4+Gc7Y14W228s2JhrziaRUY60Sp9QU/txxCgiksoFX1vLoZlBiJWOkYeMkM
mX+1Ts+YxOS1UcHg/HmDy4vJLB2m9rQ8EuOyQs3GakPWzNyw2EdsrU5ZsFxBQ0Yb6iK7Gtanki/A
Oqc7hf0fIBDz2RATHFJJa0YU+tVfqVfoAxFqfA7YWyp32PH2A/2IW+/ce6b1N1tEm5UeuSANmbFG
GfP3T+GI+X6BN75t0o7xH7bPZdTmfSmcX4hmatOnA1sqZtyAoaGQ8NimOo60lzisIjrjqfUKd1tI
TU4mtmta52dL+p9ybNNXBo3gfbb4hucic/sD0cj5ra+cfN+QpSHoR4wYNahr3laPhFiNW2Kr4JZG
42TKv0w+Ok1xiKU7P3QlWMmoSlgRtkHCt8Ja+lNnGzlMAGGQuWTahrtWvjtzJ3bcIrFo0o2avVFk
vHABIQsZ4lBtN+ya+i3lANZZGjWKSorNiXmbCzeqyak26g8wfMV2ttRzqYw3M6B2Fjv1dIFm1b/g
fla3rKNt0ocJ+pVZxOeAMB+ZwS75RsBxGWFIp/ht3H93CwgRa+SZHpEZPppmFchXMyrL2rsXHq02
yjv7t+x6l/DAWB3Sylmts2slzfCjPUNm5FJ9dRm9xERrt7Jzj4PrlHnYnqpJzpia8vq5GsiReuWi
wz5fUJvEYk1MuySY4jDgtm0faji75LurAi8HGstURn01syCgbsa/TVQ+I0ub9rlzSD0uVbwcVrzw
Tw77Uiz3qoyogqbPlsDBhRoLVpq5bLZWYJgUJAYwUaHC78q1Nbar580e6pLA7t4vrb3xfAm8qRAu
RtvFfxsydPjCspNiW9vrq73arI9AS9mIpXGC43PBj9TGbXEYTPOzIrcHkIVc9UZ1y8raM2/797XI
Roz0VoNxoNIplfHtCEGHhoR73+wnJHfLuU1zNKlYgGjSEx4ZPbKJg/m17ign7/f5nFz/DcGLN5TD
l2WitilFIMDCdLZlXVCFw+gEu2otyp81iPtL0eYxdLm4nGWobLaAvSfNu9VpfbLcvRu1Q+7vSi5u
p6pNB/Z+rKOUrJkPUtO9pUw4eOiEO8L5GajJM1DrZtx6SwYiVa/l+gKUtzmszWzem7Yhw8DPh3vi
9nXUWmsVLsrUB/T/ImylE3+VEzMHKiUTw2qLPfFXrBuK4z3LM6Bc9ZAhwolyX/qNSaodXZ3IOIYt
3zfpM3YZ29T8Oeeqvcvryv2GGwDazUXIr0BArvyV2fOtujP2qfLSUDI0bHvNGlVqs7ohd4xtwS54
nKAdtmgFEGUKeu6iejEzsutJvB08mbzYObs4PhiG/Sp6ozq6QavOg3t9ovgs7BHs2IUrUUWZrs17
3oLr7glNs0rRQ2GjUWA4VQHooPGfl/CrVms9X8XccmeKLH3T3iJOlRj752psFwxCboW/UhZcegw2
pKUjDOybaQseFRoyfcJgPFbWYUXd/zPTrPuZl0o/ocSPBzIlxblLqva2nvS3kDK5ZYyoeK7wMgd9
15GPWutDINv5fm1reSYMDE6PBeRWDi5kGTupCQ6SjZt8jvS2Z9vRTJ3N1YfNXJAhe2VDYm7LRpHL
6cAD4+lbZ5zIoJTBFG+GtV42CySHKFG8bCaC/dbsBYNlkVwfYA6yZUHFGIjXrO9FMjovKmVSox0b
YNs0SFiQfhCVrlMdBNrVhrDbuyzTa0tLn4HikALFglLVLZVg7YvWBV8l5hRWQYBfyM/rvQNS8S/F
R7Ypmzk+iIrYqFthwpvAerAC4FZjZvTsObIggK6DLGIvZu/HGXQrNKTm7npubTzilpuaT+2Orh52
dVMDq2rs/y0Ca27mxrexJMkeL3W+7SFN4VtJ/zIG1o009fsy4S7u+9g+pHP5wpg0hL4wnkqbiW1T
zU73lkihb4MuEZe1zn4cqjn5S/pJctv4hYi0nnm+g3S+58roRHT1qveuLdGoHRuXXGuy6Eqz32r1
WQ9nw/ja8gXZWvRmHsXiGMckdhQx5ZQdkHBg63ledQLph4UkXRPr+mHjg+VqX3xxgUVHsg18KszN
K0sneoFTycTWOabc+w3X4Nk2p9ckr+NbX439pcnqace1CFvfXGVPrDUIj/fYgzOQxulmJQ+1Wfvs
K6iy5jw1fXnGlMFfHXISF/8En3QzDualLFoEFli9jBsJhEPGAad8AklmH8a1Nh/YA2HwVjVetImI
An6d6+8hMXMmj3VwFYprZ/9zZ1Hf8sxBWkjTX9gZ2NYyG5pPbGOMyBpr/cuywd4qG/UUqSPlhkOk
xm0Na+M79RuTYLCN/creadLX+6mjdDrperasXoO0btVdyG+XJvVR2VAbLeu8Cvw1dor5GAMnRrCh
IWyBOWmjYWftrXV4LBFR0ESqJz069+WYtDsBmnsPAlR8eldHObyv4Pr2MDM6bo9D1xU3cjK+zHLu
o0w5ugMB2/a7PDenE9iRmZLA/JN0dRxWlcDKa9GQQzuHiKiRWs7p6iAuTKCKgM9NUTdagjsX4Fxv
TD+B2lRRgrkC2lmhL03dcLMYAuxMBrP/NnVaBnmBjyKQVrXPVuXtkqXshwhTGqtp7hWhLQ2ujhbu
Lb/XLDL1cA4Ixy4Xf6nheMVOkF6P/uI+RfH/ogPhBamK4JdidDq3TWNVD0U5QDlneYqtn52bOlhQ
zX5NNaQPmfT9+zjFStzTwHxHYfyVSBX3Md+jIp/IDS9Ng28d0y65Iy5c6dVZPuD0+GFn7N7GtU7v
TJ8sYI2SDMMEApfVlr8iZb+KiE2Yj602C3IwkqAInNeO3vtDCrBkTyaWSL9MxLkNAuSaFlCqTFZn
tzCV7w2LHJAyEW0xz8qtYyefJa7K4yrN/pIqN9nC4IZUOXZZOHMqh4UO5HmqqZH2dP2WlMqOkoCE
b2Wh8xlAoiPLb+LnvlkJxM0MV6YxlJG1zFcjJr/Wymk+8sTHFewbPM8Tr5Rtqh+us6xUV8vfmUaH
D7dS6p81DQHvtrimEjDi836AKZrVRHqDscd1kI3LGBSqJvlBBUFQZjcuajo+t0AQSk5i2mmMXOKZ
qODNpU7xbBOPn3ZqzZZ38h0qDBR5Z7CL0yaWV8K5uTD5wUopWQgy8sxlwSQ5zPkpsPUSOvX4NHt1
cbDhx4febLAVBhp1sLzJv8wOEYENQED2cl2jeITyxNIsu3shl3OVWeBlJ50/x231w3EM+byW1xVR
kz+OS6yf3GpsOKOolwt9D8O4TK33BfraxdFLwZyP7ydgeAdOmWYvdZcD71/xdcSeTqNUIOo7Mhb4
PVa72eNLYND3g9/Eqz4HLpu7ajCz/UqdwrnVXbGl9Jepr+0XnhYQeHwIM4wC6I7iJQFMsfEW7L4C
yDaJmzXZ2ppl1CZn17BNujVDWzbsAVG1q8xQ2PzIhtWzngh4mo92lWMCsflz8uwf0kHApbqatuUc
Mx8AG8LZ2sSHlYQB/l/cdLpFxTNi9h75xHpX0Ei3lplBPUaf/isNyfYAxexgGbo/BbTwbfFeYKuu
YT6e6Kwc+Mgag+ZXw4ALz7C4aAOwezopN+KHlEaLG/waMsUX3iXBubR7rty8QdDG25UbeGYg5AZl
zxAQwxFPYgKrKNrTci6nDux+1iR7k3tYtCwTEqZOrkwQaBOslvMOjneido6tmn3u5+7TbMvyackS
uApem19xFfbGVQQuk5mNz8i84lmeitLe+pgUe7oF/izIbZPkcezwFbOdaHaOsfULTnTaimmUoPdk
Yj4lOlWvpl/gziTfg4auBmQkxX+VMrBDiGHsT71j5M+Oz8RsDbZEMBnHXV9jNWuycvjQwHUemyGB
7MnX/NPPCK4WEzdFyOJQS2ecAoWjLPi7MBZXH8tfPUl7z06AMbkHKgnhR7MMzPUDmGnzZEh3+Iw7
173yxehXnUywIIZfqNAs2x9EBvt3Gk0Od9ZxO2nl3J59CA6rUWDlIEpAMMaRm7jjmmyOafUpy8Le
jbMe3uuRKwYsEibu2f82AT+GYxrbEQMFbhff7ZHqlR4f0s7Lzs2IcmpiW9P2dE242GSoRmEWHz7L
fa7u+BaGpTPuu9Sv7kpfdg8WehaqKqqwbToEfuSKI1MvEqN8kVHUAGWfVAhveeTbXAVZwY20XMze
NhXWehu4DBakBpF7WKtgb9ppuDO7Lm+z7Wih+OX6F6d5ffCNwYsIFS97KIT9YeroHRA4tT5La55X
TNiOOjScGFtnVZyuji4uC9lkbLFmHKochn3cUdJdluiZNk6PG+7OIGZnAjngqTgLG/OXQYiRzS2v
H+W+PymD8WKli34HM3I2I+Vb+jH28eHCWUvvTeLm8Pthth1HO/dZDLrpwWi8cR936wCHw1s+exok
IsLynBdAAfkYEGllYzC8lukCR8upJBuBa9SEYeFgsm561gM2cjGL9UbwOQUEIZ09TFi4wYKP8Wxa
xq3lO1PERcw6zP2QfrXxqg6uOVbh2uivyTUlD3WV/dVA9/A+ahWZ+dxGs1k4kYvWtXOxnaE42cAv
HcbditKAyKG3A4equzCYm8rZlwtqY55Zew29e7PYpLSnxGX5k8fDbrWVh9eUYo1mmOR7384oddfD
diHbd5xsIz75Gh18k+n+X2E4/j9n6dkoNrJtjkCC+620XH4fIASS5KMacSHioKt3rCLig5cTwYnp
UtnVosnPZIOMQ5Em+S5LRoPDNal39oJFubP8v8ExIEJdOWCIPZB70gKciQlKZ1g7JEOwG/xfhAY2
nsp4TETjnOsl8x81ACuACyBJyKHgWRhd8xgX7PFmafkPbHf4+PnygznDutAZYJwlXEFGFiBToQ19
eUtg+Jct3dVKRWVymAkP+JJqaPgoihEAZBHkx9LFyV0CUJPB+UryISCdl+9ebcBhbPiS1hNBnDRY
zbNRtO2bO0KckeTPdiOP053NQHTKYQGEvcSdUuZ5cuOxlbrMPPp8pIYZDwTJgLqg0Wtq4Aam7hc7
Ivue8Pk3xj+UuVUn+2mWw7ZLbLkPuAyeaKowz761qIjvb7svVw6/vK8Dcp/VjIHZyaKsUMEHGzm6
+64MZTovMZVKyi1ojVRh1iOg8ACGoMtQTyp8lS3gkA1rmPwL7RUcEoGAGwbGIuRuTgjNYF2omwb/
pQG9En62c53rvGcAAaQkQAaFfgD+kIBLeg2nL+k+lXPF9E77cy6Nbz7ymQNfjINpzlcnymMvueB4
xRO4opIado7J1mycyBLVG/JXsuuQFMNlsgzGTyM7I+Slu8VAZR+qVvytafDSE395kaXBKxVDpn7w
Ri1uyBj3ETMPExbJNwL1thfGMI3hWeDto6vc3/YrBpu00u4hsbCZJAAVehAfHnvYW5aQ/puZgJXm
jjKdLcHTsTZru03zFaxXSniwFskjQJLDungEVWTHzq7WFRPZUiKFEWe0jLrcFxUJa0YD8gLKEDtV
AgdOPTGHjajFEakXOEWZtWfhcQ6FwbWTx54X784QuIMG9CFIYLzgRePtRdwN55gcz7tZKnGBz72G
mYlYEMisOQQsMg5YbuEbmIwzUWUBDNBZ/apq1uUcuOnRhqHoYfZfGKFbqJYb7Q/edqbGZmfXXfbm
1AtlIUiHeDdR8k++4dpvWJ3cSF2nimma2v1gIT+jiznnlTj5IYfHFVUaP22WTWA3ZkzE2qma1yLz
6kfDJX7LBXrBu4X8XZTtc7BoK+KUgAXH/uUwFMJ7KFOjiXBzeK+YO+F5lD5LKQwKbD0bkxQraxpd
jtDngTFH9A0jmWpWplv/uiCSa2CvgFwLbMy12eH0UAGqsz/wbcBUSp9CK4wXp6hgVpRp/2JUGjgW
68JbsNH8iIe2egD1DpvDASGp1lZtY3duwYQLBPiiLy9x2a7PDQPYxU2z+wVmxTavx18OlRnfIcWC
pP2XfUz5CVwRplwX289GMihSqoHYDIMNhYJyjaGcji2UwEtcoeH0HQolP0wu4XG33E5Ne0XNjSmM
YyxgcTm1Yuu5xR+sz+aStf7I9FP0e6Xw7wLlMB90Mn+SK/mngFsc5zVdXgeU8i0b2SlaEv6wrB4C
BoFU3rBTa/YqnrifkJWGp0CTTkI/0n+eLDLS4NgChIsQpEywKQrWilUrm9BWsgMvzJen15X/XUB9
vHR+xvZwYowVYk1vuNh1XFGwvT22flHt/SlwtvGCRnR14hD3pVNjKavyDrffHM4caQzKGH6mxtdg
ORE0VZ3hCG9i76KtlshscVm7ByUgnkD5Fx9uO7pfmXWlZ3lEgyTIlTDXmboxY5qu5FgsUb3GMvJF
0L/ls0JU8LgjQx2HGO+m+oLh3PzmxSd2mpce9TQFDR1cCW4AN/IN5V5GUoctdFkH1QX7aMVA1TB0
dK3x3V+Nw00HO6fG47dPQaSfixKwhqVt9R2nY/pjNBAo8yLOIrPLpk3SXUGXwDgbnqKiOQ42mtbU
jq8ZFq83wayGDZe4qTchW22CmK6ivB3TF1bCMdN4WTzOlI48BDGuWyLqA7yqmaYxt5N/0sFww//k
rzPwhIOLL+LYjYiWYWHMEiN8WeKGzWDpX7qi7tBNuurIIbW+WHZrnCy29/uyGzlZmFFMGnAYIR2u
iLlH7C4Wn1Bq3pRIHkbg7tD+EZnK4KWdXxoPcc9EybnrtOefKR9l3h3w0+FzBf5iYxEskqK5yaV3
TY8PNS7jtRFHqxppV0Cr3dtWkT1b1yyY8Mz0gl5W/FY2W2iBc+xWNLhMWdrqXTDo8sztorlfdeVE
Bj1oEVQWGgtk8ZoZdteE6pA3NL7AhwuQaX3UdepStm4CM/lQ+Tsbp6NzTKsbsqvQSMaYrUg7WIQ7
cnQIH8zPlYsyvGbTla3hAzXt5wo7CSZPtgAY+bSdrRD3+2bH+ZHtBvoj+FdQfzFzU90uxtjyKNg9
JvsmXr/jpnT45V8dHXXWnRKV5HhcDSjt4rohyn3nwV1Xe7eAY9oGzhDsfZvflOyhEQhYR+zLmlfk
ZfFJ3ZF7kHnzKDrVRci9/zfNEdSGw7wxdUD7UaE//Nlvbwg4pd98z/QNXhCcOrBAiY26ZKlGWgMA
O43VPZrw8jY1HAVsXqlJL72XrtP9pvf4QyYz/rZX0+qowuFCB2ka94CzvC1cvDeurbMHg5XMfrUt
EAblwIPCK3bOR34MgOCpYiGBMnIDcYAXXrtXUKHac4KRfpNJhioqYHajinc1odnZgnbXDeB9A6TM
cPDuoRR3L40Dg2eTJmlyDnThnHDwtVu5LGw7hb3cdDkI+xiT+61ZI5PR7FfukzHggZm8ABsQO3f2
gDRxLEF/6RCd79lnZGFj118EVpIdlOjkXqadedAT1LiczSFeIqs6oa4SvK2sZj/ZMOXisU/udCe/
YdHXJ7OZSPXasw9k/7pF5552S+8UnxWM5JwUXM9N3cSPUuKSTLwWRGoNxLFge/lU46HaWVxy7rVH
sCAzERvsGfLQkLf+bT8pPpqBcx3KCHzkWhSIhvzWFkFyqSiW/MDDbuwoj8wOmY+diruadYU714eR
N3Gjao6peQiybZoRQXGHVj26C7xLzhLQLwmlTBgYDTI4IDK5pWZ8P/32K7mOy3XXTb++NY3flRyT
qKQHDKQcCJbUiKc92mX9JKYloSvGGdht0VKa53hzPFssqNUAB2PcJefBI2wdm2TaTAuwgEP1cGb1
w1l5hATcwFlelddZaIuxc8KHQy5cmh8+LIk897gG29bgAm0bUujcabB3hWhu4XZlpLEwcVB6N29p
9xpxXLQoaSUmYoMYtRmTLPPLllKFOtbAnkD3DEEpKEw0nVOLFT+S9hQcu2pt94aJe2Zcjf7Ai8cI
rdDZh9zLtolV+ecSO+yWWY7TaBjfW6yEB4Vj5rHzV0paR1oUISjkEVL0fITtyevqKYb0RfgvsSke
vdKdt3mzOJfVc9+tyYUdX/JRHWr2E7gs/ceRJN2lGPjUNQPPR+diyy6NMT2wWMkBNtD9swQOOdgO
/xXLVV4SBFMmLcMGWMvK6eY/R/Nc2MRuoGtzkSGKrRa1cNSr5mwGRATskaAoAM0R9ENdHwBpCSzf
Y85G1O0+mVKZbXCgAoEpypEj0BHDEbAWDy5QIAOvEhfW6stxegEkMO0Obm5kNzxX9pHmthV61OqR
IEwVpX1N/cPgQzTWG9oPWpKIDE/G6G1MrqPYFC0yJj22D0Q8ruSebXJW4jHSRU8QqSAxY2A8f7R5
uTgCTWcrV+Iqk9OTr8pi9db3vXoQirLHpPOLfbJocwthzd3iyv1US8tGEL7mpeGTs5NDAmK9VZAX
iGaHeHm8Q5kDEbDHgMN+sf6N2usuirU96SK2P8rEvFzi595MVBltZ3P+pEhN7InZ+5FfOeMvNUby
ZAY5i6NAfEPmq6IexOpjMAefqefjZuuRC9id/WDqNXcsbriVZqVCOALs5rczFhBnpFtrkgh9otm7
DvgokwA4SqobR95CFNCh0mvrUAO+9wJquhptNbzxrV0dRsNO7i13qB4dLolYxgeNZo86feKh+u4G
VhRt1XBb8FM+RPEkdrMlsJEqU2w8z6i3mvTuxllqqIRMb6FeSWNiBWx2Y8KXD5L1QP0TBKEsyPRe
G6mFgw71BelmGejQAn0YuN5wyim42PKr4N6dimXnl/WfRa/iFrBT+TUs7fzgeqPx2c2oQpVlD0QP
nceOufKW3RrgKRHrfwx7H9jLJAorWRg6UPW2H1GJ5gmbQp43P/zH8Uo3mnzHtV2kyVlE+W2qTrp0
nI3qu/4h5dg5pC1oTLpnWE6wUrVqsus4b2hUYYdhkYMr3PzWXTMuDhXJWfbobehpWlM2VrzER4sq
E0Yrb8FKzDdNrGBnRjo+MEjhYlJev56CYIJunPrF2xDjlfQt9g2q4NPgipmfIbJXODSGgdDW92Dx
e4UdZ/6ghBIduSg9wCICaD/xEa2bAxsaIywKco+TadOQXtY+ORISFGKme2itiUwGdEBth2mwqQFX
xNL7hSoE1oxnQid3eVH4L7h/8rCrO2+PrwWeE0SPEKU/JTQw8unHXE9SRmAy9gx1cQfZsW/AV8OG
wOFWMS5tsvMn7y8JxilhOar19W5vwK4iJkV0xt0288LqsIuxJ4O/BTSXy2U8SczpCbOfOw49ZOeE
Uy6UPqMkm1HzDZfRW3ehTxIRyjabdwUMfOFS5U5sWV3Ai8ZV3ssCVXzMI34sSxqQzaEW4lNL3JNq
E+QTvBo/ctbjXyJBFTowfY2y/fVRYff4bto9xXDL9W9X/REscLaTzR4/tXi7oUOAD7zSSgUHcJj5
ILurFN6PeO7AZW6aXpITL51520lR7Ht8uEeHoQruOVPbRvG5JezmFYee2idAplDNMp+wyhhYgIAL
2V/YX62vkhaEJ/5ZagqG1NhVY2bsnDFdyO8F1K61SvwYI9ZL1Lfup5B2xv2g+B9p57Ejt7J061e5
+MeXAF3SDO6ky7StanWX1C1pQshteu/59PejDnD+KhZBQtobOmfSAKPSRUZGrFhL5UGaMzXaSHqg
N9SjDc3ink808WgawPVKGlfueYI29BQE5X1Yk8+BN97aqVTrIArRTFhBAvGgKqGPTmi313L6jzMK
o5DTN42kvlG9ph9SV63b2jCNB90hmOSGoJlJ0dxdFvfFAbpwsSuGOIcVAjEAs/DpZcPNxZ0GI5Dg
I05BDJmlI+kH2WjQZr6/0YsayhpDgN10YSeylMa/BThDxYD+drosi/Zj0DrVFxVeLmhUSSO95BpY
MkSOxWbIHNiVNbZf4cPhgvbkm0UNfG86zzbNC4R1o/6IPABrzSXAM4JX5xOZQMiGaQkD6TkWSZNa
/+oSHnzOk5TxNJH81HqJ+ODFZF4lMPavcpbRmdbZNm31wFjBPhYk3wXlXEre9FsB8jaFojwaLW2S
sJJ/GeoRHalCQCv7tJDzaqx3VeV/0bkJb6KGrAQ5dFKuNLLA+9nqENAATYMxPLiFwA5shAwH20jE
KkmEHYFsU2VV6DUifLMPAr0RkDBd8ca7V7lt6AenAxpFlIdcUTgqAXJ0jhJ0dyp3FuhXqTuapLHl
uy4Hd4ziWGhmL2lH664DggoXRDJMVQvrxooiGB8yi2WLaabxbQHjvUjidzDkb2Zl4GWaGIljH3lh
ww6LX7DzgnPiqVtCG2uE2yHuYRJDnPjGzumG7T0cuNRBT1bxQzdBLonXATgU8Du/eEcHRr21sqg9
hZ4wuEjYdqVK+ZRK2UAFGfoYy1f1R1UFwc51rYBR0WoKqaSs9JEIwS+T9HaoNOtHGlTIblrUAVwH
nNSyDPisOrtmWTpNprrJf//zf84F4EG6IaXsQ1AMKRq8hMb7n35eaKpmq0KjyiNUeSJmXuuuzvO6
T19off7oDtkmVfqvyyau9dIxIWzCc001hC5PNNlJqJl1kDfpizI89dYbfXFGSF8y7Y7LdsaZuFRL
ZxCKaatMlSYjdH05Uz4aFaKP7eQlC55JUuiZuxX45dr/ktNWuGxr/M1LtqxLWwWNTP6olfjSd18S
9x8bglibWrdCej2KQZk9ggdbtjg3i5ZmKopqa/yfNu6TH99efV44/+9/lP+r19xeOSCqF5C6dJlV
6ZGAGGjFspXxd0/GpcumaWicZBuQ8qhIf2alVqjuCl9KXnTtQXCjQ07zubfvIvUub38um1Ku1e3Z
DGe2JiNyUehkw2MrbWFZAOxfDy90z4Jc/AUYeFNLZJWpZbQ/bfvUhWRTy5XBXh8tfoBl2potqwre
cJzys8EibxXbIAY5Wg8moWRytzzAmRW7+PxkP9pUjAutD0c5rCeUwuXgVnIfMuPDshUxt2Jng5js
RMu2FMtqsZLHD663HfT7Wv+2bGJmIFwWbD5dVzRKa5MDHHWk0wAoJC/fo/RrQ0diYhMobZeNKOr1
QOjiUsnRKaByoUe9XI2AxKte0mf2En4zb37xjPHND1b0wLu7lh70+giUwrPflo3OuIxzm0K+tAl8
Q4shWUpeTIjdAa6Gmb1zye5E6cmxH5dtzSzUha2Jpw0cWx00dFdeLDKhLS2cOjwpSv952crsiKiO
6CC+dBu9hMsRJej1hcAvkxfVfhuJ29qt1IwiuuBDhu/LptTZEXF6DMHesPHtl7bAJJutXDEiol0k
U15g39sb/whERTYfc/2j0JxdU3/yxD3ab5RJyffrNHo92+mBi953yD08RzDZdfdIRC7/tKuTbaqy
KbONVE0R47/LX9ZFeSVJnq2+iqb8XKifQKv/8+8sTJxX9V8LWvqS2B/+5dcnM0tO1aYVnN9fKACA
wq1E7Lf8+w1m4MLRT2Zo/PuZ7yscg8yyjAWTykCK/NdNJB7DtTM9awWAmWqM7pWo/9JKo9ARhPCZ
9ko2BCgSHDWqA/tQA1S9bn9IKlA/t3xRu+irQjWvE/lpBHa6QXRrWDzGm5hHHo+02+WxX+8Og5ZK
uk8sLjpbtSeOOUydTpFlxOhr+90wPgUP/+7zk0HrUC6GLTWbUwHFabyv//TWMpnM8brSZJWwSp34
Ebq5MtA3gnzrcFd3t0G3sjNmZofvW0BpbFPmUE9mx09I8TiS4ryS9E5uDOsvfr5qGCYXCqz6ujVe
A2cbD9Sokplyab4W5aGAeHjFy879el3RdfryVJkwcHJyQl2D96TvHOgtH/p90f352qpijBiEbuh4
vsklpWSpyAIpck8GDHsqB+ePDz6oEEu1gBFpOC9t8n3N08GJSab06kPDBxd8Lh3+eHOeG9AnNx5t
6kqfoJQM+xtQw9skXQlTx/m99CsGGWx4K0bFVkNWJrsHqBsdGlXqnmy6/hB1I7Mn/mKDggYyZGIF
PLw1boGzHZTJWYAWAliX0v1pH1Ra1Zen6NppwXCiGexNwm1Vnj6JhFRVUk9x64QHQsIV/JyGmI/6
5xv1wsrkHChSX1SFpvknH0ol+LuSlVHMHISL70+uQHjpaURA3flUFfeVf0+idnmW1r4/WQV+OaGt
r/un/s2EQzBf8dEzi8B1YVu0o+k2YfTEifoChaWh06JTmmyBhUePvLBQNFsew7gZJ5uVC4CKlqGr
FO2mIWeZFxEleYzINeLpVDSSJ3BQhbsHh7lsaeZYcCJ0ToYpKwCmJ24p9lF8APRVnmLryDsRrIJu
Py+bGF3DZDAXJsYZPTsWeeoFePW8PIUATPddQm3OgnQBFbRB/mCH9aksBeSkkDCRGY5JMf+5ed4H
MkkExdCtaTBItdajI0YtqI3RTFEM8D8biMsfM9WsnoMMOW558APgOLK4L4m6n5bNX+8XE4cjA3sV
wmBBJ6Mvaa2g+9FV4bPYusdg3/3jxiu75XoNRxOaKTShyYqhTU5U2ycxRWddOcnxFk5ZEN2Be7c8
iutDZeLRbFlDK1GDwWuyTUzHQVdJeMMpBdcV02BE7/BfWGDPs9mFLkx1csGgoJd5Q5wOp4rmEa8K
bn4uf39ukmxNCCpdKr5zOkmAFrWK6loPOWGwo5HMCaSd1PzFNJ0bmfgeJIJkXamy/jTQRawBqd0t
D+J6GQz7fC9PNlPiyYOsS0px2ucoyEqfl78+uq7pQdX5j1wOK80lf3lQBSRcPWjr4tQpb8VwyiHo
RlYUWhXbqneSe79s7XpBGAsaadAFqaTgfmdhztyCBfAN5IxVoFEP+JgafC5+aVm8cvpnPKmtW4KA
cYypjaknjaqEvsNUFCe6KJ3G33bxr7bNb2Bqp+SwPKC5xRECDIvFMbe1aUIUQEmeW21XnGhKey0M
96EV2kqQNDdnYI4p5ZNzNZTpnBWJ3w1WUCBJCa3JK0Se6odQqaADDZB/Wh7N3GYwVZXhgPEZt+3l
ZnApjcmBllYnEMUp4ILPdDXctQZ8WRWo08hUnhGUWtneytwUmrzJeET8vl0nToBGxhpUMUZjcCTU
ZIy9R9k3+ge6z72L/aZu3tug/tDS5tLYsBv6d7Gt7/PKfF0e/dxEn/0QZRKNVnlbeFRBqlMFA6HR
vPQpJDj5+7KRuYvx3MhkivM6K2nsLapTXW0H6TnsH4QJKgLyAPmEMnu5dr5nZxf3zcuSh6+ij4M+
O3GQZYgw6xmUDJiqqF4Cx/ljJ27Y5Hj+a2Hin8zEaRQdWcETYEmXGgkUQZ2zcsx+z/3UTbH7QV5Z
pBeJXC6HYZu23OqiL0+l9AGYUwo2y1c+2PkXRUvudOcOYrob1FJXHMnsYp1ZHc/L2eQ5ZhknST+U
p6gDqd7cJ/qbA1/5AO0vZdc6uslB/CzvD2XcAFcjFdy5eEmCh2m2yAGzDoGvV51QT9zKyn2MjLbz
IXNuIVaMvfvGB4wo/QL5vjLW2Y1yZnf8+9lYXR/C38z1sevpz9TC3x2UwpfHNnvADNKAsmmxYazJ
SffSqmylzClPGo9h4xBDLKvul01c5/FNduM4eZYp6xasgpfDcCzQ/j4eBaGdhjo1zKP2i1F+UOsn
xTY3SvlPan5X3Gep+eRlx9hbMT83iZasWIqqcxuIaWTtwuIy5BpnAc5WmWbAfGUG174/OWtW0Lf0
ZvF9sLvAkvR6JaMwdwGc//7JMQNAFEYhnbunuqcM4kC0uc11F+5LU6k28YiG9aLeO0kDpdvlhVsb
2eSo6R6kkZHFyFI0iwbEDuP0ftnCODfTg8XC8IimxAJh/WT3KT09iXGcsTMM+urfrJIQB8GUn8tW
rsdhyvIotakLnnLmNMlI+dlGV0UvT8peQuqXXqntsoHrQzQasIUi/+eSnjj0AQIUYP8NBjogMrcq
HHY8ov7CxpghBS5JuKaPgzzzBciUd6HqueWphVM83EWjlt7KrXG9GgyDpMz4vADcM72XbLdzGoj+
ylNqbemXkV1uw10YrsROs6txZmVyXmIg4EWNXO0p1j8H2rMd75Yn6vqCYBQ2dKjyf2Zqshh1pxE+
Z4ILIv9MyZfo5RYAGY0QT3F51+dHS1kLl+aWf4zMTEth8qypD6W2Fg8AVcpTT/uDpMGOCmqhWVmc
FSP2JBJSGq0r+8gsT172jI6eDfG08ro8c9eehtwDG0AhPypbpDEvt5gTBDkgFs47HElSBe/xpgEL
EaCXAP/xilebH87/2pr4FrmzPCimYiKU6tZUqUruA2vlVI4/99K5XA5n4lyCQO4Gusa4PWHqDZDK
q02qkkK9UZEuLIq1/MZMlHBhz5isUAeLgEsLeXXy3FcHb+lLD3Lm3pTKtrLuTHaiFD3m3UOnrByo
uWN7tmzGJHwNnLzjP8JJTXlqwmfV3er2bVWvzOaaFfVyczSiLkDwYoVorwu+uMGTV7xyFy1vwZVt
YUxCBVoO/NqG9OjkwXA7UloiL7riSOf8z/l0jX8/c6SdkdNc1bMtLJrlYBRSV4aw9v1xiGffL+qu
GpwyZwjde+fQ7fNheYpmvz+iWFTyP5o2Xe401VMZerzqhHrMxkuPQ/nzLwyouklWlSqXPK1+SYGn
yW2ukYoM3r19kL39xec1PCUXpsnrYbLERScHddMq5QmyRAQx1RUnNjs9Z58f/342/To1dGvo+Lys
wiF/L9Xxfvn3zx4EslfAJrgtrx7kgMi1nkaQ4mTCAJcMbwWJTLINu5rm72VLsw5sLPfYJADUq3di
bcm5RK8lYUULPs5w94oBZ1Chop1V1TQfRMPdssGZJ92YfWZYwAHJMk5vsrCCiSwwdNTTIuSM9XYT
9A00/bea+RCaKNGOrPzSDb3Iy3Znp5RaGYn88SlyldUErwvRLanhNoTNGk4IvTkm8RdLrISbc95l
rDOT0RcURqc724XMt4eNiwx4yEtfd3ZIU9+Hnb5iZm4LqqY6YodAqVwVYCVL1LQMaNXJgAIGAvL2
NvIH+y82x7kR9XKfZzR9V1I0EhyTFKxhkqBro8y/pM0+K1ZCj5kHHMHU2YCmR9bMafgJTGwlHzzn
IzwSgPr3PbK1knySzSfSP2il9pEMNaiz9eOVC25+Pm1Qe2NG76rgDJUM2EmADicBxHQo6wMNp1+W
d+CcCUoDqmwJXSd0nDhtuDaUUCvj+kRa7+YDPMorqzW3w8+/P/79zCt5qNbrpc73Tc3bROisSfnR
rFFVvV0ex9wOB9jII4EA2LpK5ka5aYH5T+uTriJrTr9ijPJbVLf7ZTOzwxE8QsYKus0D7nI4cl/C
oSvBW8M74sY1EGTdqGjPk6NbtjMTkeKHKPIh46PC4DrZeE3baa4LD90p1bONQbf/oNy3+b3pH9Vi
m6/FpDObAOIP3ockqlXC+EnAiKhjG2QxpQnD/VltiuTb8mBmJk0Bd6UKg4uDNNJkMAUtBA0SBR2O
GxWm/RDfVwMd7itT9jvtNgl7MUPKRaWZnH7HiWOAC8+MpGZgzmAv0txPAf3UiXiVwhfdPKruXqTe
SIN6kwXmBgXPLR26Gx1cNWyWCKUCs/6LUev6mC0nYjGneIJUl1Mjr/z+VMe39EaE6F45D8HXZSOz
K3dmZLofQ71RWjnocVDxzad0+IvHt0JF7L+DmMwpvFpBKNykP9Gc0ELtFyNCuXJyZ3fHmYnJ7qAl
pRK0UzEEpDshfn2S0HmiCfzfTdQ4kWd+KOikfkAQqD955R1ytX75svz9tVFM/KhedYpbGREThdIl
rdzNYbCfbHP376yMv+JsFPSoa2bgh/3JF4+GJ21EQ3+e/aCv1V7mtxWnlZBB0MAwGU2qNk4ve2kP
B9VWMTfqn6MQwbro//v9yTgoJiu+1bKtlGHfaXdBtPJUmLkNLr4/Bphn84T+VgyCpehP7rBzFBrl
6JnZLy/FrAkBGMkg9UH/wWSKNMuNI6+GaAwRIC3btagqK7tlE7OrcGZiMkt003RxGbv9KS6OaGcP
+eu/+/5klrwC4UKvZQiIdiJ7yLlb/v7cFAGK1gyAyxpX8uT7cketsKnU4SQMlKN/9FlDo/AKWGj8
xtTpCzYTiBhuSVB5lyvd0zaZdH4mn0BIIwd1chMYbYI703zwm25lyefWQ4ytJjohOyOaeCqlzLw4
bSuZZ8ljKUubsulXvNTcO4QHogmGjiKkqU1BCAWkPanLG+Xk6tAXcsqTUJFvRAVjhAlLdICsplp+
p6/+YQjW0JlzMQfjoh8FviJxhcSBkruCZzZQTnY5Qv6t4AFZ4Ejf2/QUOisDnZvKc1DK5PTEUKkO
ZFzVU63L2xrgK5y3f7T5uP/B2ekG+CVLpoownUlVt0vLad3qWBu0xJv9qaDk0lrIaCzbGTfY2Qb8
jx2ALwougABniu6Btb417b6ujrntkWlL00eJLjAYfvsbuTBXHgRjIDY1xivR4FUyYmCmO9AOQjSZ
uqA6mjF6u0I6FG3yAR3PeENXL4TEprqXE+uninDo8iinG/P3MHmECF0FM0670iREDBVHVL1ql0fd
PsnSHUwrkN+jKish2ZxsPem9aGGbWmvhmGzJ/1gFbUsABV79qr+iDvPIdC25PMZKhu5nBV1KVsCH
KAkXVLZ9m5rU7TrHOy2PdrI7/2NWkKfRiL+p5k52J/RdQyvlmG16RHlC46Qq5vdlE8rEOf7HhkGU
SjcCp90cf8PZFVUWleZFqsaEDs2wsyHM4KYSgO0qCZkSg+Zw1wZL5WpZ9LFJohhKEHOgZaGAF2Kk
98ppCb1BcKl6iGuqe8u/bmZTU3CxAPIC8hBX+QLF07uqhwnsmCBpSd8/4fSDpD404n3ZzsxEAzOE
5hTSF00m7TaZBNHnjt9gp5HfAcYoSDAuG5jbtxcW1EsLPQQ/QRvF5dHu9lkGSUVaw76AMll5KhAf
bto305JvDMgJlg1P7qVxeS/sapd2Y8jp49jAbpm9UbXcWOXWABkQvgbO259bGp+jlkmJHozR5GQK
J0nsss7Lowi/paMqwrFJfpXtUR5elw3NLdaZIXOS5kfSi6bavi6Phfrk+E9/GBP+nrHzz0/2gg3B
YaA7jAMBGDCg6Hzba7CC2d1wbmOyG/wyi2Noq8dVOfY+TBWps2kFHXTVGwWMLTtlQ8V53/8hmuc/
YwNLSxRkavRxTRyKKhypFpZXHsGX9XR0w5uSq6X/5Gooai2v0oxfMQT30XhFCAN0yuXGg0QM5ioF
32Xb4ZPp6Xee81SstVyuGZnMYxK3dCu4bXkEinzjxu+l+Q1puZvlkcwdofORTI6QYZa23FhNefSs
exc6L9m409VPQvuo29t/Z2nii/OeTnH6ncvjQMHP3GSEdmLjloegWkEizx2h8yFN9gGaOZIKhJL7
zOkfZRrYzVD7vjyWOdd9bmL8+9m90kUo22kSs2ZY2cZNvvuaslGL27BfgRXPDoUe1fFqVjE4rt6Z
HbXKTS+POEph0IsH14COoZOGdLc8mrk9gBaOCUBTIySdggDjkICNV3t5dKPYfm0gWN4UIewpEv5w
W/lJ/lA1Q/G+bHRuCs+NTna31wYe0EKOELzVQfuPp32EcV9KPi1bmRka8SmYadqy4RWdAkNhRLVc
HpH10e/T4UUd8u5OjqAQJcFobxurBx5n12tPsmkv6eiJTECohi4sYV8juhrEJtNeYXsMElCkb8h4
PBbIFdQxfLQo3uZGsxUeum3BAU1tCC/vlwc94zgszVIEVXaLy2q6a9LaThyIwYtjqSXoqejwwr+p
2oqRmZnFCP+4FUfMyMRxlICg8zjn0ewp9oPvjtyEBXo+JOmjh6xZDTFGjzoJyi1dJvinaohzn2Ji
dVSf49Ad6SHj4AU5VpisguK28cJvooQ8NQ3R8XQb/VMMr+yo3t7FebBfntaZwzjSIOgaPh8Iw3Qv
wU3nQK1k58csCr4CRPRbWCWXTcyE4ucmpg3BAMzc1ICx6xgqd5lVHQLoIoL8pA4wgxrVq75WS1LH
U3Y1rZZCyzM5aQY1iWvCmre9axT5UVVc5cFUJcNFGadqHyFGru89YqtNiGzazi3hsq8TqTk4sgyV
cNJQZKC18lfdoIO1tRtPfmjcWuzsrvPvOr1C962xldfK9mjt1OoGKGpDfZ9ggMf2yqzN7Xfd+r0R
qdVcVTI16NA0V9fzo59k34y6+9TQ6SJ1BKHLqzPjsvAgfJ/HBF3H0z1Yd0ItBuh+jkoAi253iOuP
dfVi+F+WzcztMyrABOtUZenHmFwujQ1Lj+myJs4L7GxWtPK8nRuFBZqIINYAijM9uD2tr+wn9Gbg
1mnzx6b5VkIv2K7cKTNrAlHE2L+J8q4BtfXlzaUldib3MSJWcQT5kFRukDq7hfhpxczMgeFpR7+i
SlyOG5qYiRITTs3IlY8Qd/6C3PiLU9k/q9p6imMEgHskyRBm7bqV8O/aKr0lY1cxb3USLNMXlW9W
8OVmvQzxVR9sh3qgrYGOGcPVgxsVKeneaaE365uV/Xe9MUaz1LBt3uk6gOHLOY26oUX5MZKPmbLV
PzXK7cq+u16zy+9Polqex0QhGd+Pe4R5DAk6lt5zqm3dRUcX3rMw1tHiqX6ofvqZd9m3ohj2mdR/
gMs+2UhR6SAFKvZdbx2HWrqhbeGl1HQ4IMk9W91L1oDL9dXyEA05QgFa/Ulus4+d626QtLtN4XyC
+vIUJpmMcqG8AS8IfTnclCoyJ7XxVqTmA+IEcPSl1VtSGHdQENHipW2USnkMm+aW+38FRaaOE3rp
HWGkod8WgnEDf3+VCUoMK0CKiAnPvPB5CK36oU1L9ZB0SnPneqrySuEVetkCCOAzgJcfklQVp94d
laQNOOqNw/C19Wp0XCTfCg+2YyQjw9CPIitG3si6XzkN1xvk988k3qFBBeD8ZAElvU5NPYqNQ299
LqzPqxwZxpwB3BLOjzwC4egYFJzFo2aOuHiflnBGWgb6pr61E0H/uazR81Ion0rQZtJzv81h/jUS
2Bj0+EEUmr+t8uSe9N13A9a8rSicF8m07jsdgsSkuOdT21TuoQFLoRCDFKvoK3VT2cOnxArrLRyE
SM5Z7rNcVeGD7Q/iBuaWX2oP6W2qmjeDWnyoM/cpjpA/Swv3sUuLA2TB7qZBf9dIy50a+LeB1sN6
BrHXJnGCclvUfnqTmYmB3BoIzsx6T4Iq2PhGd/S6BOJwpdxJSvSojuGTr+XQqiLFAl3ZUEIX0dej
VBQMk1bU7tBF0bZ0XWxVU/rHyoJNh46x5cOHPKBsWUn5jdnIlPSMUYO99yuUTGG1Rzoy+tJZxhNs
9O++sLdtghhmlj8LpTyIINhqmvdaVd5958j3emU/OnCm+0H5QCHgnczyvacbEBbq2zyqt0M5bMMW
TS9DPcBTAxlv/tF00MMR7tPgRfs0g2C5QhhQ2bal2KHoefB8C5+MFgSk2h8St79DJ+yjYjivkdc0
d60NrW44GE9uAeOtn7ff9ER+TzXULSXpaMTqLm8hNa6iI2Jq3n2MbpvWWN1O9dgFlrrzfPHdUYYH
2UXiILFBCiSDDQFHH3l7aOoQYZP846AFCK61wavfQfZc6d+lRCA6GsJ2TvYVIYY2+UozJ/KLEIMZ
tbMtycghb7ABb70N60i/RZr+XjdjaVsOMnONWAeCUc63AGDuAwIgytbMYWbUzXZr0U9/E0LEjSZI
9rWrYmtvOGKlTHJ9swIyH5szNTKOxP/jtXF2Onz08MwaFb2DYWSbsjuWPox72clyvZVzfu2oLw1N
orZUHWkitYEIZLhLpV9yc+P9efLh3ATEr5djqUXbSLxquwMs8UPwMctpv1rpPVsehZjeolmClmQ2
TlcY74bmNpW+ymuxzjgRlw7cIuvLC4wlUUcM9eUowgB2OduwmoNWVhCxeLscukQrR4ba01CUzVFm
gmgCgunlm/Q6PuAlPeKcwbvpPDzHkZ9tBKs0Jcjb/PZA/8uh9v9J/U9edT/S51aQVabi27K5uX0H
rkgZSXd4kk1HaaQdbHmR1hza4YV3Jl27j4n+rkg/l83MjUpgQeMdrY4o+MtR9RBPWJ1J0d2AItuB
63JUSfpsduEPOdQRjrDjt6HW14pY1vUlbCg02ND7wFKalJQuzfpplDkU08TBKEwkE6KhuFWt+pSU
+U5hFW3f3mjwd24HGV5yW/FVNMaGalvI0g+17HcZrHlO6MU7XifQGzbRDd1m42V930jhq2Qkn+uu
gA4oae8HdFPw+q73FFThsOm7Ct22Ujd24ZB/6lLYMg0Jxk5H+iLn2QtKWoibta9goF6kPvnQu/qT
37bhoVMBDJhZ/2rYya6p9VuVS6nO9M/QlX6F/vU9cmOBTGqmbJQCSVbD7r4lQfNVKNWTKmeHXle2
qPoczCi7d9sBylB0hSwUjPvK/0odjtBKCLQHMgNBARdNMlV9qjzlJizRou4F92u+0RttIxdozngN
6UPU271GeXR09c4PhhNN0gKdDxuRZvO0vEeuswIsFugjOq81sIlTDKQXWRTL/MY4iAp0SWbmEGnW
/SsSda8p8rmOYfxxTIxByFbg9aCZ9KrHJ05SpS3DRhx0yf6qpOm716w4299Vt0sncmHid7777DST
/4oqxJvEQbZL+cgkuvuU3Ox7L6VJDwGuTSwotK0i7x17M/Tb56ZQ72U/kHdF/A9NcbdJtK1hs3S6
X3mOfp4vDmldpg+ZliMzLxcdulwI1fbNLo1zdFbiZngLA6V8Cvs4XInxZ86wIn6D3Wh+s3llXh6m
ENKMuAkH5WAPSZQgzWk5D33SAfcO7RwaJt/hLvH66pCUfbpf3hvXwSMdLDLVW5VObSpRE68oF3kW
CjtVDyFvtg9UlSHsQqzjy7IVYxzC5XJxmdNlgjCnbdGUNfH5lkqlzqyd9uCllv0EviP/ZMZVfF9X
ubZpSKTe0l/sfQICj8RWKxnfI9OsHxSvVl8SV9YefEcrHoRUWm9RKounwq+QKidzDTGvCUd62eV0
nhro5p36JOp2oSu+p4Xq0kCXZuEo5+rSwSA3rySzxE5AcO7dUG2U39RMk39AXppxOCviNZzTBwV1
yh2yAsYXRxbV3k5N+5PlqFzsvZSQUc7bJxNt+Ce9RO0mtzz/IEl+vqWaUt31So6KfI1WlJErKPCU
kIx3amh+KMEVfXQco/3UJBnbjMfSL0Uty32Fu9j4QjjODfIjUryxR3HwwGmKHZxU2i2C5Wvlhbmr
ySJjRuu/BQfsNBXpRa1mS0EzHCqPIpBLb9FXV0G1CNWXlWWfrjrsJmxnU6EuQ+g1LZ3bVYq4PB2F
z7r9pCefHDTZqDiZa5trxspveg+TtAZ34GQLK04fm6Eh/Oem+dwBNpQLdKIskzrxGjfM1cQxHmAV
KB7BBkR1dHLrBWGmk85w/OdAaPTGe7c6tLN1lD5EhnW3PHVX5xJTQFIpZuFBrxuz6gYMuZEbwXMf
P5r7bPjjfJNFkonDSGWBlJA1mTNe/FZjkWckWEV267mJ7wPtUV8LJq8GIWOFGGGEJRMrTEH+udnk
mWsl/SHIX/rkWV3ZXuOPnDoVvBZtizT34Fom2e628cMql4lVY5v2uzzUEcOu3XfZyLsVS1cLz0AI
vSF/kOldBVTDLzm7bbRAjc3O1bqD0p0sFVkTFHYe2zWoyZqV0YmeWSFmVbJ2dDQmithSGd5G2pdq
LP+JT8uba3bizoYzmTgp98I+lTEkp//wDE/SR1l+/3cmxq1xNpZOtToRqpgI7Y3bHRAkkNqVPXwd
1oyLQhKIOhxAiqkbq0LdUSp6Sw9mie8Pt6j3wptSIjTor1zQMwsDjTBMyCMrsmpMe2QypauHKlWa
QyjM5qcfy8Nt6Bj+sx9o6k4B5fHn0CoLg7xXSBgR50yvyyhNC73OjObgwopZNuGdzrASr9g4tNIv
L9TMLI6NMeM/OiEUaxz72ULJYtD7mGDj0JSGeo/C63CbZFn+M/bs7qRVcoByQIu667LVGc8AymjM
dwNW4wk4/qozq5rThXUuRc1B6EW+K3pZ3jdmL62s28w+FwYZN+s3botayqUVoRU14MmsOSht0X/I
kb8lI+oqux5l0O3ygH6DTSbOCGdNwXasMNJTMLkbQllxLasPm4M3NMGxQZz4RjFC6bk28vIDeg3a
j7CvhgNtWO6xGAbpW+CF/p3eGO2+z+PkCypR/oNDSLPLHG/YJFVub6WoDl7txiaplSoOqVjEFLWE
znwjFqiZuiio7CLbtOh0RiUNeRF7X+cpUnZNZG1b+sjQj4rqTYYcCnz2bnvndeWPCjp+hF6hSTfq
NN/1XXrbyR05mybLNq2WFFuNIOamN7odRCzImVtInKOS4N4Urr7JAuHu9U5Qw0Q87N7XxqLS4KG6
C5X6fZ1Ag28EevSuxtovpavEL5uO3E2ZVaOctVJD59/Sg+VV+W2Q5OGznNTgEmtqpr8Gx5UOkVWh
i6spozSBUZTtSxU4CE4sr9XctmBL2FRx6Hm8yshmsYsWDBroB72SnUObpuVXNDCLJ6VK+5Vs9bjq
011Bjxvvc/b6SK51uQOHwoGYswnbQynVyX6ANfc5dBrnOZdCVNFNSds5VRo9mWrk/OJh4f3FSG0Y
4KBYByNF1fnSfIgAHqyGRXtAzutHUaMoZwTFG8KWa81OM17kIss2GScahZ4mcq5iRNuQ8LHcrQVz
T/DcJPs/XDviImjjxcjDNPO07NUMojrJ9p4LKdnnZvixJ+9plMMKXOV32fBi4UY7IyXaiMEEUT/u
oTMH1aH7Xepd4T/bWrzVsr2ekKg++eHBqV994xZujizpbij8oPH8mqprAcfVfP42D8uODCeDDcr7
0rxVpSEyHpX/nLdolmj5Keukr7VcbgMnGwHQK8mqqxMxMTe5rQHWZpEnSv85VAWMJuFGEZ+94XZ5
6a58/sTIZEplvWtj0Tf+c9KWN6b2YJcrD4GZURAuQ8ZHOADf2DQp5dK2oegto0DIYmMj7xDrb6v8
JTOjwAiUfIBETfJ7k52OUgV6bmQSn5Xoi2O8rWEqZhYe/Bq9FRxW+iumDoN9J+e4ddQKZF6SEtXO
x8TVm292ZhiofZrcB1brrFxesxMH35gM/xx8JtM4vY0td2gV3jW9LW9UC0Fh+97zohVndBVFjalX
YLUQgQAIoNHlck8bIpeyzh1Yfw1tbf0l6d6CkhYS5X55n12lU8i5YmUE8PK/q5SGHnsqWrZm+Fz9
RjRanbyvMsfeQl31yeJBetMqNvpY8E+ubPApHQQoXiyDm7boOCbfMXW3EupxRowmzLOWezsFNT2q
5Hsptb52anmPKtivQohDaKB0lSdPav3P8rivV5Gnls4IqEILnqiTCETutciqZT99ll/KbhNViOis
ON/rvX9hYVrrThAa1jMEdJ8pG4vXKs+TbzDUoFr4FwP5nS0a+Vev8C8oUzuap7jpc9ftk59d/cuw
XpYtzA2Euf8d8sKtOXWvTW1H+VAk2bMOy9cmaPViK2dttlu2MrMfhAzCm+zaCBu5ij+1Tg3CQimy
ZzmKjo6sbjuqHan9pgWfkkB/sv4/aVe23DYObL+IVSTB9ZXUajteRMlO8sKabNw3cOfX3wPn3rEE
8golTzIPqVINmgAajUYv50wKWLsNtBEg0wh2sevSZ3NEoQrqVfAHTQsLJSW9YU1VrExPdQ3aP8AU
1hs7N+pbHRxOCvuKs3tSiotAyaxpesr9bTSiwmKKV9lorcGnWqRbbWrQIibQwpkdgUi8wlEpg6Ap
cOQ5Pa8Aj6Bnai4/gRjWf8jhED9lgx+vVNSxrmxCY4GyLMpD0zMLxKC7lg8z2HZeTzH1p6eBZmBn
K/W1mWcPdhn/bNGLcn3TZmeYze1MFrecdpETAmxJ+UkqpyeL1NuODgB1/0x/HerW/kVkZZ9xtmtN
OqLYyEbbMwm2oHMcRNPglgxNvwjFnY3Pfj8bPx1VX49zdCHaaHpXStAXqyibypD3EWR3OSX/X0HA
hAbGHJrTZ4EZ1Uc5StKNXhJP61hFWYHoblyYCiBXYE7hRYNhgX/7o3N2MHvS956sJhulkL+QpnfS
QV8DcFQQ0OCdTjYb1G2ySBbujzkoRpaFJNVJ1XuDX+cr2QZhbVH0mqPllrzOVWgf6dTaNSXabCqt
tF8QX66OqpFLuwEoR6B+lwdRfdPi/M++idvKUZdhOhp8U5VHbpP96qRDpT5assAD5RsUZnPn/Kpo
kDLE8mjvEXB1DcmLHJ+Q+XCG8rmyXjpUxTUnzRDFWfii4L9S8TQDDi78/RlSoK4AUYcmQeclBBTo
NoDiqIM8Jai8ymFrBqkzxWDGy4/a9ExJKQiCcL7eX+GgTgTwAP49e51JdtrbkmW2nmL/E6OnCcDc
YEZENM7XBVZ6cRNRkwfAPQQ8Zs+JGqTqaG7LO29S/6TgS5UU4pTg/IzL22rj36cEG4nwOOAI5Fnv
YZzWU6srbef1dCNlTjgJrlTOPv4dH7ExNDbiPTu7uE1SSVYxDL3X0taF+7edFOpSIgIpXBKjQxvQ
E4p066wNTiZjVlRaNXhRtsoiEFgeFOLdZOnfZ3IugjtXlEYJCIYgYrDBs+1KKPQV4UKIZsEdKUSt
x3qYIIJImzG6B1eWIlLhBfuLpkxYRQbjgyuSu4vDbCpGG1I8MEfLK0sUERcMz2d5Q9VE5SHB8P2r
pT02yfMn9uDj69/9t7NrSjMaOA6woQAmX8fSfW66eS/I4yydvLMFejdAZyJk0IqDEw57ELzS5p1n
vXVyEaeOaJm4aME0NWiEC+ngteaqj2MYrd/XF0okgP1+NotICevOZOdBG75LP0B9+4nhGa8GgFiA
2sq74yFCklYN1ltPyp20BdsbGC3/mwRuAqpWBXKdQ0JUuuqeJOvPDM+6xxH4ZVAyl+uTjaqWT2Hd
e+VUuXKUuSIEsqWrAuHy/xNgcuesstLO0nzcjpb5CMbsAZimwZStpMEprBtDX++WyQCpJJqb8JYF
dcPlZEDDOYGfe2y9lHqKvg66Pd4rdrntUNFiknWjbgOku5FH78HPF5uv15eSe70z6cwBgvFFmS/q
x7mZlgHJkbmP0F+Rjo7d4bWOCDYzkyGIngNgQYj2bmFpgVMDC/bejIt+5svpGuAqxRvOLj0lAyeu
v9PCLxIdHFqFDshsBXrIvv4srPg+u3NhbPZnB6myiB9kIPX1NKA1FPld126k+iVIfyUofkgQnh2I
4DG9tJ7nErn1TOHitGHkl56fp1/rBvnqUN009XiH2IlTSaOjTr3galuwFkj7MsIPU8Mm8oGeqLYr
e5CV0stVZ/xVCEZfsKgXo3NnjYD6N29NjN49pcPraO6VZGuLWtT4p/vfjTqbA2dS694GxzWBlHHc
9UnsaNFbHUSr1v5DgYxv2440bP36rtZSgYaIFo+zVDodrMwYILgE3SUAXD5xpV4sH3MazjRQqusq
m8C35QFKErmbQNSPs+B04JmMwAPuVZhDvszSD7OuAVZi4enWt6h6UK07mvy4biKWlghEYfCcZUae
Q7gy2LTpzAgQAqWXPkjTShc1koiG5+yfbMbgMRqz0pNHByUlXSsqi1kUoCOAgZ5EBoHANPxsC9oe
cURJIoU3ao92/exTUf3dkklD1AcpXbxp0ITFzSAfa9LpeMp4EUA5hijeNHHtJDq4iGvwa5e94BG+
dCIZgqSN/krAcPIWFIhDOYriwb7RWQcJfeVZgdo62TMFb4sFzUJsGhFB1PggmMZrVhpJZVDWeeVF
f8A3Wv8E+9N1vVowlSCGxEXAMrjqrJUMdEGT1Exp5aVgnHeopN0VfbKO23bTo2ydlg04mm7mm0XC
91wmd9wT9KravpVVXpX99iVpFQaiWt0FbbuQwB34TDH9XO0xq3L0HSvbJNaNOQtmKy8kcPqc9VYB
MmfMIaG1E0abFvllugUNhGm8Xd+hJRUAHiTjecF1PSs7ri0JxQh+UHk66nCaL5XvtMIgPlfa/Hc2
HzL4ds9B6qoecAylR+t9U4euLp1Su3Vs41nzn7LuOa6edVV0Sy9uEgsuIidtIfjD3dJy0RnJZKrw
Cyx0S2xJs7q+cILxeSjxqFFh0CjGT60vGlnVw+/r4y+YABSs/Pv9Nmdxwi6iCjrtSi9sGOyYaq2S
5AGL9d+kcFd/EHZFH0QEUjK3DveauvIb1zcEwRLRWnFXf6JKaN+xMJeua75WpHjwy3h3fSIiEez3
sxsAmHzV3+UqwzUAF6LGvT6+aDu4Mx9JRq0VBAs11UADW0vVXSA5k+g0imbBnXvf9xu5kiHFDLas
i75cXZ+FaHzOM2+LVpXzgLlCeHqCNypoHwbcZK/XpSxclheqy7nktC4no8swi6RyO/lBBc+mvInj
51gE1MoDH/21LGeHhDvkBUBsCMlwCG1gfkVBvO0ntHRaSrNSSaStgfhQrqdE3fpysrek1gHo1Fsa
ybtKKh76LlDdLryxdpb7JGB/c4qIsiI/zrHERbYOc7dBffu3RhSHWoqyni0xGkcupUxVFslpghPl
t4qygvOTOn4ZtKukRmNMWKaTA3fvkGCzURo0UfRVWAPa+nQUv4OucHt9v5e1Cg1maAJCopfPsCuh
YaMmGe89n26SYiOJUPOXoviY7YcATqHsslQm+PClFxMKmJNmHWnS1gJzblUra02Nd5Jmb7pBv+sx
SzW0N4hhbmklv1yf57IN+PgMTtsmOZmAI4B7rGgfTLT6ZyVxgFOPB7Qp8JuWT9C/kngWBLRt9Qb6
R2FttNcpvC/k5zzcFcG9kHdn8fr/WFn+YQlUMNq2HVa2U1egYK2BLqEKLOdSHuJ89947Gc5Mc+In
fe7neKFXxQhgy5NRPFbZYyR/0coHKm/74Ae6bdfXt2rR8TybF3fjKI2RSSSASgJ85ajbKGEPUanY
Bvs6KdYo2Tz2aig4BaKlZKfkbJqByronOhaIQMcRAAEsxAM+dVt/qAV3CZlNZaiUiZCIslZo+6Ib
wR6Nyhvam5vrC/j/WJgPWdxVNAUjMDcrHZ5B+NiovzLtZJqvvU9R6Jg4dvmzU0/2+D3Vtyj3Emi/
4JwZ7HScraRZB13aEShlrWzrZiPbp9xfJ61ghov7hWoCRQYMIQpMuAmik7Cc8mbCfpm1G73gUeIK
bltmD7jQFMCzPiRw87B8XY1RGVl6Ot3b7U4rXL08JtIGpSyBcj/WgmTnohk+E8dZSdJRuzXMHteu
4Yylg0DfdZUQjc+ZvzJNgjIysGBVsn1rRJeIYLH4EARQPBN5VLBYIVAfDIc+R8FvPwKQygOQEz71
gvtYKsJdn6kZdQphU9HRtjSAsjMUXBUC5SKcX12lilYb7YiTmm7aAJj7T0O3/0/bwRdRJGk3hHGL
BSvo6By6WFQwuTyFd9RGVEDNCOdKNYuH0YaLQejO7zqUFG+DSQRSu6xTH0LY72dHXR8Km6QNc6vp
boyfe333mUX6GJ+zmJ2S1W1eYPxR3+jRHhWM18dfNFX6x/icEalBWwW3AIuk1C+JdGeG39Rga2aT
4OiJ9oKzJKaN9ISVsGUK1rG+BZ5DYAlEsCHmxgqNRSCWRnEuf0v7SN2BSxZZAuAbSP2fJN/qMYhl
zO/Frb0/f11k/UMUdzl3SAZHvY6YQxDvRu2t6b4C6tapTcGrc3nRPsRwupWbStibGZyoOvhqFK5k
3CeJ4A4RLRqnXmqbx0luwM3om4fKWoMjwtHCO79Gqb39KYvyMRtO08YqNwz5PVBjO2mFTBHafwQq
sKjMDMRIU/Bn1tWc9aU04EUFA18lq4A8WPmXovpitAJAhKUzD+YMICGgqAH9hZzxHcysKNt4gPEN
1+2wlUX7vuhwngvgjK9pT3aKJocSJQ0PSfajLbap2TpRd2jMF73+aXYAUusEk1pau3OZnE5XaA4d
IqsrPUPf5LnjJxvVXGf07bq5WdK3cymcSiOxFCZKi5mp0ls1buMM5ACbSFlNIrpR0XQ4xc4adDXU
aY1Age17WdPfVRXdpMDydZJ8FHi1S776+aQ4zUZbsg6wI0xKLwCQ7PrJ3QSIlWHVy8+Werq+gKJ5
sQU+u2+UIUD9Rod5KepqjICEvwO8SDJ8Iq5+PiPOE8tbuSZjCg0Hx49ZrsiIuO0nLh70zYKZGz3g
rFuPm0glD3Zi4UZoDeNBL8sDMBq2ETxLkJR/omANWN3/yuJDnUXrAxaceUt0H+xkQOPHzihIeCzb
hA8RnE2QQEasZi2iJla2VZpHS/uEH3A+Bc4ktEGUAsOMRWXQqCNX/9Q0EGyIaAacAZiGZmjjEBJM
j0yO8u263opG5w5+i8IsFFvAn8yKrVGv0Shzffzlc/Gx/tx5b7MgCQzgg3utvJPaVyN5puWPKBQU
QrBReB/jfBe4k66HRhurhlx6QfGcJa9ydJBEMBaiheIOeDSaJqpkcfSGcRMQV5SIX4w4nk+BO9q6
7Ced7WObW0BhVXG0CpLXEFWVeXkvZc/akG1QxOtY5g9tuOvUL6H9m5BNpoueyKJpcse/qBnyYYAj
2aKIowk2MvX+i0KgDu3SvgRl2ZKAPWBU5WXQdlG2GcInJX69LuX6NAApdSnFh3s2FRmkoD3bJDsi
ahYUjc8de8WI+pSWeCOplVt3+1RUnLmo0ATFzKwV0EKDxeX3g/LGsNKS4pmXdaivBX7NQH/4pagt
f3EaZ2K4aRSRoo4Gwa1V02cavfm6qGpXJIAzXtGoxhWoZOHHlrirmt9G8fUTG302A/YBZ/fuZDV9
0w2YQTaslMlpRTUYi/YLLV5oDkG2fNZv1Skx6q/AHIySIzemTmpsFWmd9i/XZyGSwtkvVbIQXq/Z
RWihjlpZ9/q3Ai5/aoqSlyJBnBWzO4ALhT6WKwgGpw6OWn7sNM0Z+9frE1rcd7gPGkP5Bno0Z0bG
vknMKYbZnySULmvQX1RsXRexeET+FYH6jMudLxI5jfwJNl+2EdpxJv+NivID12cxa1nIzM5PUQsJ
B/LnBFbP39cnIBqdO3w+QM6GYcQTvwkOqM5LBIZWNDx39KhEtUrNsQWSuc3JThjqWlSls/Vn8s9O
nt8QlUYmdDY3ttam+PZCRMko0Q6z388kBGWXVQbLhOupO8bA4XIL0W20vEgmY+FhfV98cFAeG1Qt
6ZgEkuFJ7ybCHMXiHHAALFtDJTxs+eUcgDcLFN+kQpwoi50qGhyjv4+Mxz5UNgq4HUjUrZTiYDY/
Jv0u8R9KEEQBWAzllp85LWffwR1I0jdVWgM2wBv957HZGPVXlJjcrs/oS0W1FwPcn52WPPabXO/6
DLVFys5O85VWC07M0mKeS+BOTOFP2WC3XeZN5E9QPGrVnoDl9PosZjIAt4QiU10FGg7QLnjMWkCj
q3031sUpKaVoBxhU4x7RHnNfjoYIz0Nhm3/htr7LYhD3GgqGZ9WXQ4L25bSYilNWq24co49ocEGA
u2qzXVs/tClxCilx67F0iyY5pONTlJY7JcoftKR0fFN1gSqOgnhZsASzYAA+y4DXgYImwphKecuR
ttMolV11CoBsTYxmLcXHArXESvy7sQQv2pkV4WRxViTtqFWZ2VCdLOsttBNgnQOINFadaBLhmCxt
7Pms2O9n1mSUjaSqkE4+GYG/HsPYgaque2Gf0uLiWejXw3sYRY98mwVMeqYDrKM6xdovqazcTHmK
gsAZJ2mVFyJE4Zn5wuqB1w9qauBfs/rvyvTjCITX5Skxile9ie47IS6FSAR35gAZZmgSkj+ABCt+
JJK1a31fEKdZEAFeAJ2ALIwQxXx/Gp3tjDZ2lS5leXlqEtkt36y8dq+f6QUluxDAfj8TgISDqqD9
tTypse8k/R2sxmZg2L2iO3ee3ETb6flUOP8qQNIBzUIJNmQCEnH4oNgNUCfgyQGweir2caBs4qZZ
EQCStXbsJPTWVB1wlizQK+hoJcZ/s4ZbvTC7IuyLE5nyPQA+klYWBL8X9JvV2INmAbF8tNBzxsEE
7KY+0rA8DYO/7WLAafj95HSShLKFWvedok4EEhfUg7EmomEfyCwoAuHW1JIAABz7kJhLKm7oH4PI
+14SAGgqcHuhwRytUZxlMDuia7GuF6e2+T6G1Rod8/ubFdAG6Ar4dcGygFp7btGapGsK39eKk47n
rvzirJTo9boEdn9zVwkkgLkJzxEw72ncgzHVNeD+FHJxivTM1areMaKfuV7fN+ngKr3hKtZ6GAVv
r4VjdSGTMw3J0JAUvWa4Kgf0m2qHRj5GSu7qw/b63BblMIgNaJwJV4o7vllXtqDobKHUqLbqh4mu
gxjVeH1pdm4WC7NICxcF8IbQUEBQuqyhtebSWoR1m6bVmCYn0AUg3ZKuexRBVXIjuGWXtA4+J84q
kHlBS8DtmNQmuWT7dnwK9f24KkR9kaLhuc1Rg3BqVcuMT2VK8yeqa+WdaQjDe/O1eq/zBoEE6x+Y
UY1TQPowlqPw1PThRgrzNWCc1lTpBAZ87iihQ9VA6y/wMtCuzp9QSobCMAGadULL2SomuzH5boZ3
un4v25s8/XFd3eYrB2Ogo76XcaiC35SzN7WRtZMRwAMcx8BtUeYtwqacm1ADvp4iI2zB6Av56vjO
LNq2n6QSdS7aRu9fgSoVAw2aTN9NEZrrwlwuRHFHZ+ijsqGlWZ4ywwH0XSVqIVkcH7sP6Ar0MMxy
+QFJE1KjAPcUZ37vWJKROjUVgYDNzz+0Bqx0MM0WHASeZx5qFY9AWGpPTQjsj41B0ULvWlSgYwtT
QWcE83rRTAyvhnsh1ahmVKJ+Ck++36uPdMiztW5FpSBSPZdiIpSE+ms4O8Ao4AvwdDzCgDRW+ceA
NvrKRrFVra1u1d9LEZxhseRQ6gHH6x/18JANXr37b8NzhgVkqmPVBBi+fNfaNLm5rYpBDZrAQoNC
sYwxZ3+1XM86QIdbR78D5t1jUGvrm2dwIYA7FAaJ244G1DpOFtTVAq/CrTlbbgacBaEE/Fd4bVjH
oQCjZjs6P+0MftJUCHZ6bn2ZO4G3hqLYDLiXC4FFoFYZ89LKTvl4P+YhEAdHxLvV23X2UgynUOPQ
A62LmNlJ3VbhsAKziWAe80OBKjl0CiHAigcnIiWXNy4ZVXmivZ2c0G/sWLtOFhUgLCwUBLBIJE44
HD1+xwHZnBBgiJ/0lEEPx8r3qPWuK9XcSOG+AD6maoAV25q95fNaKUAE2CXYiwYdt26huU24Lu3k
ZjN1KYc7frHip6MdQI6v2075TxTbzvWJLGzGxUS4zbASYLTWIwSUA97Jg+YCHPtGCTZY4BDzAOoX
2MOR3bjc7iSoCNj9jP4ISno8lVcAVxKc8Nl+QwIwUqEu7MIAnvWlhAysrAO4ZYaj1q6aYBWY654K
nNLZMl2K4M9epRdxbsQQoSAx92SL8A5m6sQNz525uAGFmdVjeF+5a//4MZoPyrvi5rYNJgUWFlwr
MmJNfDtgqieZEY+QEt1Jcur0aOi/vtVL02DPUGQ2YalmjYADaETriEzdcXzpjH3nn/zxrQ0F+jTv
AMZNAROFVlbWZTprycoh3jesXgXmAW6MXr/POlA4JM0zSNPWhta7kuRvtFH7U6A7TAbpz/VJznO3
7/IZWSWgTubQoTlwrmKrylQAhKROqSsrQnbpOIKNCTCt2l0ZfunGh6gJXGXc+iAlB8Wf0RxakZ2e
LzZbBqw26GZAZMI/XNIqxAMw7lTPBHlTM3arOkxXJlr88uFWH4BNGMR0IAaHTwbI1MvzVaENQg6r
UfX0N7nbyfqtUQxueHb2zuI1ADjU+rTE8KQHsq28ZRi0gi1j5+fivcxEQF+IBVh14JJzVzQADmvL
qnTMoMcDry+cAp3jfrTWbLRDrFEqDHaQvDedUtiCMbdNl5LZW+dscv7UJySdNNWr5Ts6femDeyt6
uT67uW2CCLyTMT2GmMdPDv2dVVuEqupFtdOZYKAUKPyCooENiIG5YwXxRubMK3BS/KCEy46kxrqp
dul9Xe3MGwFxVSiyCmhGBZuDwlFc35frpPkSCSOSa55E+30kdQ8RQN2ratpcX6tZ4ISJQWs3iF8Q
XiK825/QUG4UmWooEvvWanud/GnQgePbT7W6SSsUJAHI+brEhd1BzZPCKIAwR0zwcmJVM4EMPSe6
V0ShS9WXoRLEUxe2B7EsYN8jqIBHM+E0bKImHSo/NLw6fOm7ySm+U5R0lvrx5nnA3hJNhcWzwZ7E
zUMnk2kWqaR7nb1RJZcIZrGwTBfDc7NIVLtC0BbD1/KLjuhLMglSD0sCCEhc3gFMrBkLJa3siMq+
r3sGLZxfZiKqfVg46CziB9YGIIbBJeTWJ7FBDJK3qeElwwmUpICIUFa2Kbj7FiYBhFaoMDDvASLA
gx/b2YQ8VTEYnoxKertw0+DXzbtswjuAQjHwfgBjX2rrqOaRMvSV6YGVrw1XWrq9eXzEQLD6sm0z
mAXOlgCotCchQnlehl4cpBXXscAXnK8QQVAeSGowh+ia5I2V0dpVOti67REw4OVuJeJIE4w/cwR9
XFQpwgmerNw3v1MR68/8MBObFZ+wcwy+VMKtf273tdkYiu/1WeRU9vRoD/Wj2X03NYFZmqvrpSD2
+9m9pFEr7MB85HtxsC7upGEdCwQszQTQjwS0DGCbnQXxBtUMuwBks0fNzl0l/mZop6BzlFq+9YXE
4DQYXjw4GXA0+HPXoF8bBMNlcJw0kFXeh5p3q8ay8ZFxUwm6V+D1XS5UWg5qVbdNcERgMOl2sQiH
bEGhmFeFIA7iIDjY3ImweixSQaLgKPX5QW+GuwRYloK9EMjglTYHLE9Q95AxooW3lze2KdLbuQRU
puM9Dyx9nGq4xZerZGexLeXgmvGaFWqvG5G2Mut/6b9dDs+U7UxbiRrlIYIiljcm655R3GayS9rH
hoBajyhucPtzD/LgjYCWEP7uzLdugqisOjWyvSAH9SXYGwR2fH76Lsfn5mPYU1rnIOrzxskh1cpv
v8i333eXIrj7SB/TjCgJRKjGRmqcUt1fPxfs/+e3xMb5ZthnxJjdp/401MFkJhLo1gcXdKhuUuys
YNf7j7Yf3OzhIk50Jku93P4hSlIKjhDJs+oDosJ2LqoWWFBfVLCoSOPj8Yi0I/f+9s3OtEtJ9z3r
NQYTnxzeDMcIn/P9tYZSzgVEURlI8YAGb3yvvis0ez0REYP4wgm5EMBmeHZCKIoqaurXvqfEyTZo
zbui2+jZiqorQ212PrE217d/QYMv5HEH3pDA/mgkmFCqy7/CpN1FYbYDEfbv62KWNgZMIEg/a6CS
AjTT5bTaocpplGFacfoCwA9DELpdHN6G3UIKCLkmPoEeZ1qEWoHS98L6W45+//zmtB/2HcVFAHsC
KSe8Kk6x+kipK8PKfY92KJTaVOrNXq2G9yyoQhAXXgh9RVo7tkZt6x6hq05x03R1ff2XthkvJRZw
NnD/8WnLrkDdQVAampcG+WOipQ8qabdBZd+a9GdPsjMx/AEPadG3eB4C2mcl/5RFTYlMSzhbdTE8
F8DQ9RAQPnjgejlQIKsIjHpm7AY6LioRZuHiegEwANYKnE3oTrvU1wYAVXERxzp6EqcfcmJ/qdEY
1MTxzW401stAXBVcVAho8EnLrmxaE/Dahqd0INYqNqD8+czGg4QOiTgbr3E+Cw+ojKgEohMUa5pW
VQkWxXg9iozI0vEDvuO/Qrg7SpOzVOs7CAEENFIzL1l0a/6N6dWZAO5VWcbgRA8CCGjHDN0UIJj+
zEacCeC8N7ku0LzBlgngZSv7i2nf/p5hkGcqjBOy04jacgolF2mshb5JPFJM+z6S1lMpeHkvqOyF
BM7EqhpYMeHbEc+X3sZ6TdPd7aoE40pgpYAMCD5Vbo1wUksVjDmGF/jDXjJ9FwzMjtoJLqQFXQKT
roYmCtQxAvaM0yW1jhiMuG94ZfigPWmixsyl4REBNZF9Q05pxvCdGbU/dGpueH38aj1J5O26nV0c
HiWEiOOw4mH+nggLpcj7FnqEcDH5Ho0/rg+/YABBjINqGlYuBJ5XzgAGxM7SqZQkz/hugNNbSQ23
1Ee3sEVp9XnTLIrEVDDHaQz1H/VbXJKyUMx0mvRW8uRoWsv9Os/v5eoxGrYRiExNspIRELcKwfWx
oMLvQO0IUoMCFDmBS6s7qaCvrpLJ9vrgrTL0tVaWuzS4+SGIgjH4bv8nhLvKAyJPccCE5PpTsUlv
Lo1ltCdIYaG6EzDwM/0diSyFEwB+PTNpv2gt/ZKE8rrusi/AkHWvawM7Ctx1iNoHlPKgxMZkDGSX
y5X0NJmi1re9Cf3ypv3DMA5+uievsSIqiF/YGKbOAHNSdGTneEgn2YgaissFjns3bineUQpFG1ut
bq9PaH56AIgM7iJUb2koujc5Iwkc8pBq/tgcQ6N2Dr0s4uVdGl9TDISmUW6JPlnOgg2Srk9FlzXH
nPzKtnr58/bPBxsvS8oZILJ4Lxw/893bIjCHIbfqoz08W6GrFP9xfO7z/XIqCK0xfmC55ql8vfXr
QRwFP4Q9BHE8NO7+6O1pmAbfDk6jvKf6pr75CgfMP5ae8QejEJVfezvzUdFkRvTY7UwjW9tUhPE0
39x39xxeuqYgqsq7uJI6+gh3Z9URFfZ2uAbx4K3rczk+59s2cmD4mp5WgOxJvmQOCNIFAuaHDCsP
QAWE6xDdVvn0nJUowWTlTXks7PKfph1du2O9Atr36/OY3yEw6MxAoU4SKRT+DgnRRSDnXVof6/5b
ohF3RA2wj4IBxsJ+XdJ8R96vDgOcZ6gxQ7760j7ZlIa9DmLKY9htK9sBd+x/G58zF1HdSaDHxPgk
WA2mE/36b8NzB2LQrdYE41FzlJAD1r+PuqjLemF9ULCoodBBR6geFKqX62P0dVn5ltwcM2CV070C
juWbZwBDinc3NAongu+nLfJOi6axTo9x9rVZ5923m4c3cdqQikUPA9LJ3PpPhjUaWVnGx9Za1SB4
ENwGC+fhYnhu/aNAggdUYPhVqn+v9nn7Hz+fuz7TrCa+1GN8FUAw/5RWuLm+PEvfD2pJ1E/A7qE4
kTMY46iooKFN4mMarrVxC37ZQRXEH+fRItSsMeZvVl2LdyR3I7Q2IxaU4xgla0crKtyGhm4TA1rZ
MlEEBApZUWPtgsqibhRl1rBSIKHh38WgY0/pZIXxUe5l8CXvaXe8vmhzAWBTZZljPFWQnOSrRvva
R3eqpKPBNXnxHa25+ZF0OTwTf3ZFj1ESI9CD4ad42OjD6BRKA3YYQ7D1ollwJwMnvi4QWMiPlVPE
K/AdXV8kpvmXjt/lLLiTMQFCEQ8ZDJ9qo6NrrxIIl7+i1vdm84EoKjLseCvBG0cu9HKxUPsHCIso
HY60KB0zjRwquIoWlonl+NDCiYjgvM6oSA1Tb9WhPRqu1r6kqnd9mZaGR0QbaUq4BHjcc7tQSxOx
ukzuj0r0UGS2GwYistwlCXhMoGJDxqfOoE6RzaDjWNvjMYrugm1o3xwVZI+Jj+G5sEcYD0EYdBhe
Nd7a7Gisr6/P3EDBDwPAxjsNKjaa219ajqCUNgr5CLx86a6QlcxBqMtCFVJDhdCi/FIhiauiQhEl
tDqM4YzISEvx7soqMh0rZf+cKrvrU+FPxPvocO90DXFUVB/zV6kyghexrKajBW7EJ2DllwdFSuut
Ucmd5KSJX93oe8ClYSSJ5D2/jrIdbu1ay5zQpxH1h/BrYa2DSvASns/ncnju7ghROR/HFMOTEexV
zVdVQ8PxJhQlf+abcimGW7ZEDqkS6BDTgXjcciZboGGi8dnvZ+YWD47AriOMn9tIg4/3dSp4VfAq
jG1A6S7OHqqQ0T3HZ10VH6/rbui7g1IdFXtlyTjkL9dVa2EO5yL4SEhAQimhCG8eFNWhlSvCiV0c
HnYWJW2MjZh3AmObtFVCsu7Qylsrf7BFKdel8VHHgKQFKxRAVeflFrQSVYomCrsDIpxAioud25cH
FRrvPX4Ep0HhXBAVUEoWSWh9YE2FEXqBs5/X15+5YeeXHbYYaR081nHxayjA4nS0ibo60lE+cdDL
veSjC9TxrT3uukQ6Xhe0sFLoImQ4dPBmGUXS5UqhMDjFifYb0I87frBSBK6HaHj2+9lZSEwLRG4l
hu/TN6n/rt0KivC+Tmefz47K+fhj1OV9j/Fl+ZtCD/Hh+uosWCSUNyAmiwg4617mvGXJ0GtrTPL2
AOCW71VZb8xecqTW3ID2QOB3LBzqC1HctZeRjCCZkIEHvtoo3a80XRdtIJAhmg6ntoXeFYYxYDpK
uAK1rZSu7cqRIsEThvfP3/fkY9F42wFikIiiUb49DLR3okJygNrjTDoYkaM/SrVvItG0lg4LHD22
UehqmHX2jUYJfsiAxocyMP3vijWAgzIsE20fpv54P8TVeJcqfSqCX5jVUmOiDKYCRXl/Eei45ZTK
GPUXJcjTKU20J4WOho/bJDcBnNGDSsa0//RN2G781KgeSix96ORSM9bOYBn9RqItqPv8eMrBnVJn
G6qbgeCeeC8f4qwI/FUZwWz0tqKmnbuvQUcNzvcwSw5VU1ZbE72ikWM0inFX5j1ZjyowWhtLA6hh
NbS7ykI7bqoowQbcLt9QSyn/7tIJLFhSKX3J8WR34tROUKWZVb+vn7IF1b/4TM5aK2gL8iu0pBzq
MXxstfy3BA4OtTP318Us2CLQOsFqA6NKQYUMJyaOm8EeVVgJ9cVU1jdTYEEbTFDIsBZZFK/YvGM5
RY1uDFSlh2Yj+Ue7PNz+9ciaouMIfQPz5GyoKlml1RU9pJ2rpyu9d28fH8lMeBS4NPHu4Uxd1nem
XHVJfdCi+3jXZp9Y/PPhOfPmx7VekBrDj/pRz94qQUxgYW8Z2grLC6BQYdYROWaR1ESSXB8oWVnx
OjAFYUrB+HySpqqlPAp9jN8nK813eoE/sXACzj/f5A5q3kRl0QPK5aDV9T5tQY9oN+44mTc/GBR4
i7KJdydi0sZ7/uvstowrOjaFrNNDru+mSHcmeoh06trxj+u69B7l4QwPmhUMDWAfBjoI+XxmTnyj
CpQmP+BriGs1FnGV3Ehcu0jVTShFtlsCjmmdwnLdh3ZOV0Y6dLBNwKz9hSp36pnh8I34Y/ZnGqP4
CfQW/bGowmirdIH1VMXmsKlj3ChyMGSqM1Biioz7fMNVC3kBxKTfMQpmDSoofQk61WoPiTnsvknG
rW0pQNwHsfg7KgWomuEDXzouSj9QbSqG7pD8kcKNLIIRmSsUHmJwIFnhERLwMje8Kgcj0Din7jD4
xDHbryA4coNRca7v88IiQY0Y/ipSy6wM6XISdGj8jpQwedGr8mP65/rg8ykgvoc6FNyu+Isc/uXg
vZRpcmDl6aFr+70G8vddlUbTivrk6+2C0JWK3DhKnAgq9S4FaVmRmXZUp4e6zLtndDzI9yZw+F8m
pRR1cCw4YFgwVJpqqMmdQ18Qa0ijrJTyQzLs2mQflA9d9DKW/8PZly3JiXPdPhERjAJugZxqwpUe
yvaNwm7bgAQIgRif/iyq//N1JUkkUb5oR3c4mp2a97DW2htx9PWyvMJekLCc6SjouXo5INRT0NK0
cMtzlT0Y3p5v0arXVgawmv99f3GXS/TKJJ7A95l8Nv1HyZ48vnEhbg1h4VpZsh3AD4YJ3TiMMamj
20s+z8Dl/QS+DgI3iFnAaXSWACG/aM1UEWs4Z3Zg2t9Q29XNXZL+nH7dtnM9jJkXBIYbyGfWnN+9
XAk1ZYXrQFTnLNgx2/F64z5f+TxQbXNDccBYUUZbLERjysxr7GY6D+2f9Fi/l0+BO2p2GuHKAEWO
vbTYR0PndFxP/O7coDuE9VK+G7n6rwEoKQGEiwzZlUfWQdCROHl/7ptfpvsrf7dLAw4C8qAI0eGt
Iql4Ofv1OKEyqo1IVyU05Aco/m8YuD4IMDAHHYDMoWpjLXZp7/IE4Fs5nB3uBEl99vSPtHgvyRmT
ZEPYDzgqgOzh2SzwITkYbMyVmXNWaHqK+09t5KOv7yR0PIQcDxKUEJJBSe5ylqY2T8GMKsjZeWj0
L16V77gvdo7xcvsoXIFr5nEghMZpwJTNPubCDrWpSmXmnuv0bPwDjWvN3td/uvEXdJKOidiIfVaO
BqzNIkzIaVyjHvoyRRp5hLU2hZrrWZR/sSwYDJADKGXCzVmmgKbE94Q+lOqcGyR49OV71Y0xXfg+
6k6oowFWs/THO3RlqdNUqTNQ36G5Q5eqjc07Xw6LO3CG5aFWZ0IDAPjhy/WAApObgbitziTtgSuN
VRY34t77rH2p+LS7vfgrq3Fha7HHykJL/ZbCliaQTsxCTb4XJTtPFxQ4AEDx56B82VDBHjSbjM2k
zo7+1DbW0eNdMLhG0NRbPZPWxoLyATSEgCGfCZ+LeavzAkFkjdziD0UOiXt4/1QhQMXF5YNlhlLF
5ecTpAy0hPE5RxO07o40746UAJt68/3FUggjBcKNsvZcTvcaC3N3A5W+tq0QYIDThFjsOrVbVRYa
c3W8OzP7txi/Nemvqv6Z69+L4Y9jbLVjupKlnJcd3AMU/OGQQKdovqHfRDROp/UTlCHbsz/4QWnv
dHZsnkcobSr9heShn5/K/K76KWVYjWFPI1Z8BJEZETT4rLfX7YrZv/wpi30hhO+3pma159Gt0AL9
qdO+j9l3pj3xfO6G4ajzlMZm9um22ZUnCAcYOh7A2MKtXIq2Qq7eqgue4hr62nwHHgSojdsG1tYT
go2oMGHTzCW/yxkeKt3SbAgBnl1X7WR2rP361E11aNrHws/2wvt2297qgJwZtO+80pwXz53uySxv
DL85U8eJa41GQzV+7t6tTTKvFsIL5IOgKTHfgpfD6gdWSrNCAAyZBa06aFvQ5/n/X96uILnCM4OH
iXTTwjWwJ2g3aAmtz3r90KQk6scPrfdAqlhJtX//jAGm6JO5mjnjLy+HUlY2bRPTRGolldZusoUZ
pGMv0fTT3ZKBnRd7MSpINs6MbSS74HAuTDnUESQb+vbcQ03ra8mHZmekL4L2VmTKZEswfWUOZ1ie
CYUAIC/gNFwOjACm4haQODtrEoDSDIrpd555TCfI6b07YsLcYTu80mjwHC4c6ZS5qd1Nc8o62eVK
hZ3nvD9U9l4L/igEI/JYhsqNQbMiHV11poLiYYrSeosGNu+o5doA74R9gA193Z7dZzkbhFb2Z5UU
e2gCBi4bnvSOHbvRj7krHoklZaAn+sb2u34PAfgFSxZ3EChoV+jvmVTpVSh1nruO38OjuEcebuNN
ub4TLk0s3sRWNB5tcNtAtrEPJ+Ed0bH7ER2ONpAH5ny3XE7hjF1GIgAZGYRsSzRlKwd7tPImO+e0
EWjLNXTQaqd26E7tk+uLk218TWQTNWay82qSPEjKxx9JxsqfHhog7H1O+mCAIsihJnYyq6t0gRCl
HbWll+z93N4CW13fzZD7xCs7A6JRolq+fomZ9/Y4Jdk5Y8UhsevQMw7lNJ46bzgR+IwAOd6+alZK
HrCIK2YWhpvziIv3tu1k7kNLk515rhuhbfBAmA9BpCo/YnrV79w86QNT862IeQRAo8T6p5b2gAeQ
d7teZe3G67Ty6uIHzRpWLvB4YDkv7tmpkShtghF1ZuzzmKPuo+8kvxf0zusfU2UFuaHvVP3TJ1v1
uuvLCURhnLRXkUdyRX1OJ7OfpMv52YGS7FQNL9DIVEHae3XAlfVcWk20Mfcrq428ETJHaBu24uuY
ZlUV6KrMzuiCF4zN/VTxMPWPXepE9vDSentbe0Rrp8gy73JoRZfGV9+HKqgToRKWjaFZfL39g1YO
PkDxaHiM4AREq2WSlxdQlJhox9GNeN8kx2Qrwlo59RffX1zKElKKvs5bflbymTdl0LQy4JsSqluj
WGygijs+B7+cn5PM2VXyh7GpUb4xDnvh0QzFSBJnbPh59MJanAbz4G5h41YHAbG1mdCMF3PJwEks
hDpFPfJz94t5e9/YiBlWR/Dm84v7t4Gn5ucQAzojoOoAsISa25bSzJUcNSQz5/otZNawpXCrLdah
d0ieEM3m52y86/0qUM6+6B7wp2sfy4JHvAzd9tmevg50S6du5ShD12MmPeLSR3C0uNRKxxyc2qv4
2fQfHL7PpiJ04WfoMYgBG4/lqqk5VT770kgEL0zZZodahi2xUFWU0KjlAaVHToOqe3fByoKE2X+G
Zk/uTWDUmo4s7QqGbOPZqx6b0/vPPsHDjswmMlPush429HUnTZW/nv2W7/uNDbc6TcTCcoAVA+95
/vs3v77uFaidTs3PmhWivbL2ZP1Aw7Vyq4Hc2r5G4IQMoYH8IJLBl2ZIZssqt/F4jEPk+ig5ByCe
356o1ZH8Z+Kq5CaMwuwIYeek3GG1hfnsZWFHd/mm/zev6MJ5gVz3/wbz+lK+mTNGR9qjCz07+0ag
2D7v9iN6S763ceV8TN9aWVwFddVIr+w8dlZZ0PeB2Kq7rY4CMQa8ceDDfHexJFz3ek0nKT/TKbSQ
vhmCsjg54nx7VVYXHoge5CiA8AUb4XLhIREsUB51sCpoGUySL+5wgnLXbRtrdzJkx2ZtbiAwYOrS
Bnyj1hqdqjyjM5KR7bstmOHaTL39/mIMZQ0+2WQ05XnyPzsQ8syQ8UoA7ub+VnOb1whysbWgiYgs
C5I6ENNbTldVFDRzvUScWZ42gdvb3/LUQxsMM9QrwL1bcSSA+XArPZSVCpS0g8Ziu8bdYiMtlg2u
LuCnJkEOGZ1brtu2aFVSWxknUwzRcxPVaxXmg1cGsu43ao+LuZ0NYQ8i5kRpCDnY62yiNKaRjlps
mQ9T9cLrJ0v9aFga3d4iy0fvXzt4cFClgwQe2mVe7hFLKi7bXmmxLkzskyGYkHr1p/sSbUDtog5Z
Z5RRXQ/OQ6rR5gjvu915nbblyy48y39/hgv+sYM/rpu7aMMo7LwotHhqDUSIu0TsuowGGv0Itz2o
5P72sFeWEXE9CqBzDsEDSedy1Nwhmm6YGHWW3zHvzqSf2y3pig0Ty2ZJvsw0B2kRLa70J41/Ncmh
sd93vv9v0v43imU9I2+L1rHrXovzfN8DxLXllWwNYXHTgtnSV06NWeq4QKOlNvBVHphb3c/Wlh6d
GKDyjMgCr+CiKmProtAKzaOxsv5JvTw0/A+9OhnavQ91Hy95ZxrkddKgJYI3BMhf4H4XD3vJUtNK
fJPG/fQtw0Ml6y39/df8+5vL6srEImwYNfRgMBlMIP5Gxq2wvvC+vOuZk8ZaXhXHZkSqmCtR1wF0
AT+YfsKDoR1/WIMTaRU0mah1Fhm4uJPXbonYrq2pgbGjrgq67FUytbZYZSeU0jif7oX7MA0FKMxb
Qfra5YU6Hsj4QJYAw7I8XjUIMs2oe/GYxNPpE7236o18DAqcOKLLSX5jY1mU7FKR2Q0QmbE5eEY8
5iMPy04fw6r3k6DxzDwohuof5O/8fedZ/VdBpNg1g+We4AxVEXgx3wzWtmHGkl8NEvyR0Rg64DyC
hI70WdQVTgexoca6M1lRHaVutqek7LQQlYUa3T5NtzsA7iUORoETDo1pvQ08vSWBnSfpycmAbpUW
XKyx6BCPAw94VHmFVu52BiS1k313O2LshrYrI1A4SYQsAvolWn3UtJ4W2TMqIAmlEQiqn3tCAm/s
BIS6hjSoJj8s9Lx+4izRgjERSLnXJQ5oByV+K7NJwE2jCSrDqoKiHeqHnhnFg9m7/VEfMv3AfCKg
r+sXoWh97RGwsq+ydNG8SnhD8bWBmrwOzd1cRHlijCpoxlo7yKlSu85izk7xtPqAzjxoE5o57kuR
pNbBB6s2GttM3fU1ze5KQfJHo9XUnebBZ9aLDAwEV2/iNHWN0OiqJBxbhx0yzUXT1ty6o70L8WzT
Le/sqWFH7jv1oS30auensnkCGMuIGisje1GAyDBmPg0zii53UpaYz4KoqNTwEKMlrLWriVXue6fU
98rVhmjyiikahqR/ECq17zKLVGHSGvw4mLTaDbw1T1NK9AD9UvxTkQ9oR+3baThWwxANdesE6eCO
D9WIZokNnskH6kH4crB7ctAnvf3kaVoVEObSuHYZ3feAi8UN2NYBuB1ZkFeVDLCSBkTgNeRGHPpk
UZXvGsrroIa0Smikuv759su2evTwqqHkjEv1KoGIDF/WKeg7x0BYhm7Kk7A3isjohi+sNV9u21q7
uWd8F3JCACFcaS5knlNBQzqhsQ/6fYCL4N7O+aNmouFE6YkDH3lk5Fsp0tVzj6zMTGcCW2DpGFV5
1vIuVzQ2v3tVUO5uD2nr64snr7b8SWgCXyciD03GIqfdCIsX4djr44AMGoA/c+7uKg0PrFzuT85A
Y6PI78ByOYAcEpW+84GmcLm0jBzfPyKwCIHbgH4MmuctShie27OpK1ss0lT8btEJqGbZXwzJwcMN
kgju/Cstu1EjZttZPY1LCLcqW39wBXL/xi/pqF2q+RtX/9oLBr4Zwhp4DIAtLh7wgZaUFcLwY/B8
I21ST9xBrDlt6RpsmVk84oz1XT52kx9PbpyZICn0YL9sUT3XNsPbsSweSlVYvdeOMGIUsehPRRVY
w0PVR+ZWzX3tqL4x5C0ygFXLpqHzYAj6Y7373IszKZJApBYSx38aZwP6sjF3S9T/RJRWZw2KPlbn
f7Y0dlBkvKe4im9v7VUzqJUgjQU2K3D1l158k+R4hSFXG49TKNiHwoo0bcPFXrtOIVI/i8Qh4X3F
xU37trK9ycRIAOACDiqoxJ0nWGgaG/mAeaWX7gzATy5auQDphpjkcizUkV1ZuYkfa+aD6v9k8BKs
7K6mOz+DJ6PvOHQVb8/elsV56G+yNSaVrKUpLPqN3FeiCt3qeXC+t2jC14tjalZRb2xJL6xuwzej
XJxd0sMTq0fYlHYR8hLE1+ILAXmtrYp9k8uwhyDG7VGuLuDccGmWj0TXxMUeGQkDhjdNaQz/YTJ4
lDhp0NNvLPvnL+z40NFB9Q6bxV9cF2OnEl5ovh+bDYmGyQlk9R0kzD1VG4nJtRdqfj2wGyHVA5Xp
y2UztI5rlg7J9arWA9PbZe0Wx3ZZ0Xp9onw8TQD7wX+/2ovIwuRW3Q0krm0rLqV9KDzySfYDlsk5
N2zcISubB2WTSjTpTQ8+s37dnsyVg42C4syRJagmX3Xq1HifOEZWkNgY3SYoukSAisD6yJPaFi5s
5QaGKYCc5mYYSLcsdiTnjd4KZHRior1MwzFBFwPByTEzf7bmtLEXV21hVA7y1khhLSvwOfFlk6Fs
Gw+ZE6bUizgdD1B0e+goNEhybmxlVVbnEbMIGAjArf4SvmAYKgEEX5GYZV6Qa9MnW9MfIe/95y+W
C1xXXI82QeC0iOD1amSAA1ASm7YEOdEwv7ampQ7CdKrjX1jCVY/6kqnDA1xs/l6XvBGjSeKGqcCl
1t4f3X0v/2beLDQbmIsX2BfLhwW9KZtKeCmJ/baJGx1ZectK7H1np8nh9oD+heEsLn4cNZSc4EJD
Y2558Vt+y/XM6YE08qh4HjW3Dc2BGkGW1GHtPTldF1bDWevyMJX1TpJspxGQWAKtrn4XeideMs5n
QUBVG8fSb6xAOkXNwtqwnyVP+nu45cNekyKLCCv6MMn7agrgXavQsYUT4Vf9HrnRPzYGNFaTTgwR
H9Py1Mu2OmVpToLGr8kBaAL/IZUUSUGnA+vF8WkaZFopnyAXY30wadqGZVKMIclcjrTd5ByoqdKY
ohczmsyoZGdWaQ1vWnS7pJi6MAEl+FzUlJwgUUuCWre7qBJpEhBHlOFkt9NjwvqfZYFf4AHTcdej
nBU2cCrOranTY28P/M5Cki+E1OYU9EntHyqpW4+qa7yHTHafkl4fDoOAV5A4zLv3yjo9AIYtZsWl
4T7JuUL4kPTmC0uOk71nfaALQ947yM6gLZjXlrvM0joEp557V3GDIcOMkJ/paB8GWoYej649Phfo
xPXJSIR53ySOvtM0AP+YyfXAHiz9riCD+7ukGBCvrekuLSWP8qrJ72SPqXK573/itULyZ4RmQl7S
ao/GOKgydpVxwr9B3Jq36KpYZW2UW6oMeGMlAS4MYOG9RgZuYpGAKTmGna3MKHcRcLl0akMcHojG
C6YiY5Ldn3ZwtUNJMxLqVubdFWnlPKKLsH0n67x/IgPaICfSch9kXechtZl25F1vfAHHH3IUpjWA
YN55xucyr+nGY7biD/jA1wM8ggobBDoXXk/veJVdNMSJKTBVZf5Za393QxVRzoOq/1mh5L5x3Bb4
mvlpuzC4cHqs1LE1DcorcVfHdfFtsH6W9ClLj46FqpgIGn0Ku3ED2rV2C78d5OKJgd+beC008OJi
OiZdVDuB807hm9dhoWKN5ugoGcwl5EunIGMtKKEOdeE9qqjDJUyrjYtqbRAAV0EAE9Wkaz4dT0xr
GrCd4876ZVBr505FMJKtDpnGincDDgAI1KitvPYauRzIYLZwS4D/iXnpaHvaVeIIvZQUjHfxc2hb
+96nlvWCRrosRIt5M3R6vY7ympV7YA0rtJJzm2dWKO/9Ac1MTZgrMQCaXAmAOj0384Fifh0vEHoX
StzSmzjX1SlGQ28oz4C9dFULBg4kLwc+j126fwCITaAWTdjO4mKrp6q9du6g2zF3MUMqAuSRy2lO
kBXl6TR5ceIxGaX91O8BrHrR2xwFtcz91YyiiKhZuDtP9qBPSqiiq5K1QZeZAgxzO3kirVMEyNez
cMpEtq+NSXvI4DSiemMOu27k/r4ouH7SPAb+n6yRbmZEIBnnQ+8+K4yTqGwWIO9G7hPSkIOfAfk4
4Hr9kk1ptSOa1u7t5KgXypmCBPlKYNgE/hvRFxJ8fHhWbChOSAvOPRYHe4f7Ud93ujtFduppuNA6
vCrNgI4NtbV1jaytFM4ZzhsSX3BFFtOn9NLqqjzH9MlQ00M7C+zz7Ytq3cIMCQEmdGatXC6QWYup
gB6hF5PySe8LdG4+l80G7WbtrOE0gzmJYz0r/17a0KnSOzwXblzTIO32Kjm9fwyAbYMQAXbV3Drs
8vtam2ssaToHs/SnQ19BFflbvP21Ibw1sfA8qypX1uDDBJhDaE+aDVugoHkOrrwz9AxCdgH1Z9zi
l2PoGW3zjOROrOfiG+kBCaACFW6a6V+cukGMzpLo9qxtHM2ldgUZTGvMqeHFbu9ErKcvfSejjJhJ
AFTEoR4hP1xm1UZksrbdgEE3Zo16SNIveXbCEkT1iQ2j6L03VuILkeRTwnx3w87aer21Mw/+Tc7B
T3Q5lJPjxT2yT2OGczNtYfZWAn4cmv+Gsjibpp97GXocenFTfTHRbM3BDWp/TOG03l6njSl7RfK+
GYqrxqS0awwlkV9aYsCH+yy6D7dtvAYay+33ZjDLZLe0jTGHh+7FFfTsnAzKc0QDXbQBwSj7xSGn
jdHKgEn7yK3skTE9cISKgPnY8NPWB4vXE/AH9BlYBilaU47IazRe3Gl5qFUG7qMmAjdptzHeNfcM
lyoCclQv0KrXutwfzpCWPNd6L9Y5jWgp73LhBJ1hH4GK/lY79i/FxqOY+pM7ZRu31RJY/OpDvb0O
F3vT0fyq9tSIbK98Ytq3wmuB/Tk67oPOnzy6a5Er7f1jjw6RrfPYVo8DV0Hb//qLGXj7KxbbVxaa
lg0TLmW9eNIHFrDUCzV7x8UP0nphmf426KFLNwL4tWP5xugSH8oHs0b0p7uxW4i4z8mXJt8SzV6S
L/+dXuC24L4h3kWjxcullQX4DSZoDjEbeCwhSga4Iw9tUcVOTb86Wf4DYfdHVdN/mOltzOrrg7w8
R3N2AtqWcw1kuX9TV6eNYwj4x60l9VC5OdTUJ9qcvNZuj0RWWUi8pPycZyONmxQxazupckd0hVQv
TUoQdLR/Gig/hICjdFGW0PRodKa796ahj/LRLdC82PwxjjVBHdn3d61PWJBKXf/SEQdwFqblez56
6Gtdgi0V9GaxdXZegZvXY5zFNeZ2wVfMGAhgA7OUum5sclwB7R8CxZCHrifm0TUrYy9YwcMWEkCh
nAR8d1V7+6owBWLt0cd+1opnF6nFQ5G23XMvKUEBc3K1bzoHKpk1rdaE40wtRqmHHhM4lXB7iH43
DLQ+GMg2hNBY1kLgGeQdgnT7wS+g58UAuP1AaSt2lSatB+mgkJqTUX7xtzQtX6/C5fBBRIX+DWgg
yAwtDk6ilMPbvEE6u0Q+Qvo/69H4OkGls1Di7CqOHBh91j0VI/XxbGh1DM2OJ9+YksDMJ6RBrK+F
zk8gFnSBtOVD6v1Ju2wINGvrJKwdNrBp0S8FIpmALS/cLkJUyxwHVQtt3Ov2h9F73rhC1gwAO4aa
HwIllP0WJ02vjEqZKWaiLJAGCvs8sO0TkgTc/mhbkfymi31lBSoLoTgwqY1Iacv4/PdvnkVcoGNd
WcqPmZjkT1+qfC+ZtyWguOYkvR3i/F69sVLYngAYAUN0UjtoJzcw2g/+dCzzJ4ORwE8/3p7StUEh
r4lNgNcPSN3FjA5MNVMNbyjOJrGznHZHrONtC2sP7FsLi2nLlF2OjoEAU2+zqOBNpBV54JYb9KLV
cUBFAecEpMMrXI6TphqIbqYbe5X8ZBbiDn19Nkys3/P/2Vh6/VVvmGjk6bixAFkubwkKBWT67VUK
qmO8i22D7YZBuyu7cjel2bfb07jm/M0yEf83wKU8qK1stNLDvRwPYD8l1leXPAskQ8tkI6WzZWeR
h54koJlGjkFKL0QDXFc9oTO7udXfZy34mNPqSLcgWAcO/XKXu02q5Zosvbj9IiZAlgDokIHllNGW
yOD6vvjP0DzcN8eJVQ6BxE3hxWgCac3qcBt+3db3F1deWpOmyxS+/7UdxQxZ2kjrrX0fLM2ZTIvU
yRVNk3oTGppy4UEBj7ZB4asnpfG/cIHRQ2FuEABZqStgjWEPqZVwnNASPbaKc/JVlRsx/+ooDHAz
IbQBFMUy1tSqNElJZ7kobpgBQcOMQEMTxb+ZKhT1XnXWQO5fRMxAMTXwzwwY6crjZKm9T6LbZ3B1
GBAlhBzi3GVryQQywZM1C+gZx1Ui9lbzgyZbSgtr52JOWMy6MHMOa/HU61JHFwiR+nGiH33zJxI1
O8bv7Ho68mTjOlu7l9+YWpIn0tHSOEq7gBgkjwYkvpo2UNZfvC5w1+C2oPfn3MPm8vRJXxdeKbgf
u/r4ATiDD6NyN3yC1TUBTw7JU2DJr0BTfkPGxHA6L0515FLrYNpUwNyysLgROZvcvE4QuVUFmmcE
fwHYBs8RBWmQeYFbXSJK06nteUGRsERGceh+19nR3Opyv7qroNYCaiP0+66AWbQyeoMUFCakzkKe
+3g3+lyPjELoYV23IM2ZfEtAe3V/gbyIQjdKf1cyxJ2jktKCCF3Mxy7onHvR3Q/eRnS3+iTPzDIX
xwUx0DL66RFYSTAUkEykpoS/D7zvfDNEKVpqRjWvjcDLm+a+9KfmYJjSO8ETrj/dvhXWZvftb1g8
MUiiNV7WtV7sqA7AuimFl+3j7TQDyc3n3JHRbXtrE+uhETTKt0gjQJDl8lB10JaBbChStLZsdiWT
QUZpVCfjxnW6Prco3qKuBB1W5M8u7SgItJodhZ0BHR4TZ6SBXot75Vt50Fnph1a4P4QYvivqhHZT
bEzq2qGbSZH/3/ji0OkKWpTCzwD2nLxHVrOTz4oNT2eNIAIIBjR6gO9E2X2JIeDS1kpeuyR29A9+
KaKJ3vXDsznFXKDsWuzMtt9R0w8NkhyUsaX9seZoIWCHAMOsoIXK0OX0+p5qkDKEdaCo99ZU/HH9
ej85NCpyuZVsW0s+vbW1mE1OQPYVnQ/YCzjdqEPrB5XYn8xy+qQUS8FsEqeqavfuoB8mBTfp9oZd
W0v0BQD55XWsy4cZECWqTKaROB3um8+W2njItj6/GJxO0UCEpfg8qJ/B3sEft3/+9XkzUUyC9hGq
bqiULStKqO8gVz30cPurX6Xqw6E4Otrv2zauxwAbiL+g+4c7+qpgUY8O0nPAzcc8YM4J8i+3P3+9
1y4/v0gAktEUCffxeUjPfytN9ZRI8aABiilJdbptanUks7ondEy8GZd5ua2ZNZlQKxlJPAFtB0pb
wH/dNnB93WIsUDaFuwpUEwKiSwMa6OROabeANUGWIcVlO30fEPR31b3lbV21q4N5Y2sxb1JMGbo+
A2VklsmM0Y+cLaLh/IXL3M7laBYOX9rUakgJRsOa59SNSuijNMhZoS5M2t+bWei18SD9DNVEpFDA
SFoszpS7KnUHRuKOGRDY8A9T/+n26kDXc2VEyNvjyMzqrleJ7kRDLlDZY/KBCF260N+2ymNhVm2k
8Fo34eC0zimxvGlXmH39qXe7NGKA2p+qBhS9zk+mD4MmnZMu8+JDWVbpPvG4/cIyNnwUpRoPuMF6
CDJozhnuBT92Bs2PlUWgJjKBPiH1hkV1BipHQJFL23HdkDuOksbHpmywhjS1D3RI6YNUsjsIN++O
eWnmkUcg0WY1qbcrG5ftrY73waTz9I7nHC2Q3KHld8ztvtU1+ePC+n1j5PoHRWq+L0zu78AG+DZJ
XR3qnHUQoOHVg9ba0x6Eevu+FdLpAio75KY6Mcb5QJLYKRq0GwYGNpTQpd47Kfs5QMggcEWKvvWV
1Ua2pNqTP5b9A/czvkMKvwM+h0MLpdftaMp6ERHo3H60mJ0HMtcF+qe2NDCzNN35lFn7EenRM23T
Ikw77n6hGhF7ylRxtDtHOwigjO8ryUgIBLV5kq79tUKZAuApzw5GMSXPyC13oZYAUGU0wOp6tVHc
a1L/mfTQuC8bDbWndvoNPYHbe2ixSwFMAwEdLS8BloDkDfycyxOe5Tb3QD0pzybd1UhEs/D29xcX
+uv3URiGtAYiagTXi+8DVNZKQMmKs5lXTxWl/3BfnYoh20Dzrw0D5wDoN3MWvl26F2bRoBkKa2Am
/eeHsyUDvfX1+e/fJDayqa7RXLEuzqn5gbvnrU4+W5+f5/DN560Bmt818vlnf3rxdyT//P4lQLEN
ghRwu2Y47OXn+8ydklE17OwAeFF+0pxP720+OW+itxYWA5jQfc1s5GzB3hX2rn+5PYDFi/q6h95+
frmHOivLlERbBF8em2Gnukfi4OIRZOMsLN6Hf+1AOAlqE3jssI0uJ6pWk+fwhrEzUQ9sSE+lBvC6
9eBlJth5Z/Ce/8YeYLzA6AAQhPDp0h4wDXY1WBk7o6oV2KN95/IXc/igkR2tTma/Radc22Y46Shq
zGCKq1iGjbxwhill55rtEV9sVY7WTjrEY8G9hucGQMtilRJD74qhy6FBUVRR6d035fNkfnz/ToCU
ggXFplnmYgkRbprKrlM04z5XrgqrOglp9wm9TULOtei2pevRQHAXzeRQB4M8HEjel2vT2bUPQR0I
K5i8Ppjl59ZEoJv8uW3kekUujSw2wEhqVQ7gFpzRzCTMrU+22BI23xrGwqmiA9Uae4CFvOuDsY99
PyTgaNwexpaRhV9FmqYkZQL1Eas+ptVpEvf6O/nGOJqYKYDP8Y8DxPZy4Y0xmdDkHcvhavtpMoIe
Dax98+vtcawuxxsj5uWaD4lfgRIJIz17ydJfNd0InlbnCZA8RKA4Jsj+Xn5/YrYj9QHzpJk8rAuJ
FtxQkQUg9/YwlsSL/5us/9lZYn+gmANs8wQBFfUVWDubR6U8DGrv7Xs3bF4AlwEKaMPkwhG9Mrlw
dpG8mAAugsmsbAIGjzqXp6540JgfQlhWGPu8F+Cqv/s6mHfFfwNdLJg19JPqB1gFtom2UTUeXVQp
36+TC3115AyQVnVQ+14GQWOt3EQJDdPZJ8FAn4z0n9uzt7bv3BlR4CA7MWOYL/eFZteiTTMth0hQ
GhgUFM6Ny2zVACRALPhhc9i7WJ2J9r5nM1mcteqO+lrkle3h9hDmm+pNaPW6/uAJA+I2p9KB77kc
AujN5uSkJD+3KsrtPPTYQ6XuJpaFfvb+wczqjBDdAK8CKJB5K77xlooCDZBI1SfnxEAVNb13J7Ix
mJXpurCwGAzCojFXGiyIp9raVe7+9lytfB7REEGBBvIvczrqcgAak2ysOj0FFPMkwoq/LykwLwUy
lrOCIPo3z4zqy8+X9pQZeppXZ9n/yPea+nn7169cYhefXzyMVFlV2lT4PM9CiuPNSB+RLVTc/JHL
7YRmVKB/+ZA1Qq1h2a4MEpEd9ZpOfETsJcoqGss0cthRme8OGy7tLJ5HkD+q4v+RdqU9csLK9hch
sWO+Ar3MksnQk8xM8gVlBcy+G379O87Ve6HdvLY6V5GSSC258F6uOnWOMsCO075MNS7In9cH63Kq
ebyTv0eQmAEVnHDBu3aRQ6EhS1/6H7b9sPSn681vDBMWKgohsRlAQCPGfwbqTOoIeT2oMpAvtjrv
6bOStAfbaL5cN3Q56TyrgEgDynwQlBOfV3GTkTkthujUKc/lsI+XPZDz101sDBUy1Ch9hHoCzlux
L3pluKwGY/hLzHb190omySlrXrgqzNJsKt1F80rzRr7XMrzK5fmHjBJSiaBIBpz7gn2mbLtSb/Uu
f3HpZ8N4SYp3N3+x0yC6/fAgBLcROKxxGYGbXOiHBfkpIHr74gVIKw9QKc9xdjdPBAG1LwdOIqaI
vX5+fowmwPCDScqXj1WuAI8qi8VvzMRZ+8KeqN3RBH1NVL6Yy86cjuV0G3QI5x9ADqvvF/Y05Lkm
UATh+3V2zNheBkLY2Aogwsa1YyCLgUoZwYlrNKT1mqLKXyj51iAHalGoQaVmcPMkrK2ItIRdycq2
0Or8RXG96of99t+1LlxwmdmRqrDL/AXS7wvb3cooxacAVKp8O3NC94uw8dhMmF9E214WpHBpMN9Y
sX/RvjDFhhb1WW4l+Ytj7toRDwIfoMTrQ7Q5zasuCNPMFgUkv6CiftHNvZsEKTlosvKZjdN7PUoi
mQIdc4aYKHqREWf8OVPTOJnNPPtWV0c7uFjL8XqX+KgIlyqHUyDehwG8hM4yKLMrC5QPXyyU4iHs
EMTsUFm/OivzSuO9XW4PLQKBrRrIcAGkeJmUzvSooBFchZdW+ZZ2k1wO/vIkOTfAf195gsOQ5IZe
N1hmbWg3d820vz5gsvb5Glm1D3RlXM0MWz1ajkt5J1XIuFxj598vnLRVTJtlcDFAcRHURjC6T/lw
8zni4gznPoJlwDfXhcO2jKzJAIOWdQIFJbQbqkKyTTaGCLK+SBHh2YIHkgiocJK4KuIitk96+1Qf
bZlA9OW1is//27zo6y913ZplhvRD1dZPxFR+uQ69B7QqQEjjQEYqGa3LHcmZYDiyBSAHqKIImz4H
KyHThmg+5UHyHdmQsfRnV2JjY8QgJcjl4HitNpA654uqSAEJ6axRPWX1M2M7Q6ZsIGtfeEw2bero
uYL2E+NU98+6IZlxPgbnpwg4HfBugYYw6n+Roj3/fovyJ1luj6eyCg01bu9Y2j51rvULoIbfDWvv
B7NP7qXY2YupQfILPHvI4GOpAZQsTE2ijcq8JPpwApbeq0zPAnma6rzG48/re37TDmQ0EJ0Bqvqi
e60xMIWoUBZOoSjcjUHRBLVZe+F1Kxc7H71A6lnnzi5Sq+IbLWKD0xS0gihjeQCBMpKRRr2/buJi
HcAEF3oGUgfMM5dKELo2JBprulOmkMVH6fecuLNkLWzaQPoIGHQUtSGOfb4W6Ehym0wmNFuiQ9Ef
X2/uAeRhDaBhUDHEU0jnrZOurqkyF/MJqsfjPm52/1XzIrOmMo5jly9ofiKP2mGgt7qhGiAYf79e
ZNWkZWTY7Yjme2Uf7yzz9ulF87wQBrAkPAaEoc/zGjJUtj6fxketOo43Fl0CPsi//m/zgoeY63Y0
Rg6an7MdIR9M+iFVbl88eNqjShncLCDUEeFktpJCEbVq1FPaRV5xP7syIaONTQYDKF7AbsZGENM5
fcX0epoTFSKxkRcrhseKxh8nWaxiYxNw8AV8XR7MucBdWi4CCNjP6qmwg5oFRKafttWNdfvc/soL
YaPq1uAPVE+d+rFIn8tqv6QSz9Dll87ZoQ6HEHWffB6QPr2QkawoJVAFNpZTFg/LnaLW9V7vkKmP
UKyU4KwFXqIjB5MM77hbpp+NvlA4ExN4VLwMNJGnVElL3zQzzdxVsZNApptkntt19I4mce5DWbV8
Srok/YlXq8u8zFQnZa9P7hIMzmTfA3g97gHiKw+I7THfmKv8KxSo849pOdUMIkCgZ3OY23ma4sR+
RibrlBl6198XVh24ThP0xtxYvq1OpAiccgZfUqfOOzrHSoi3srEfci05WFaVB7U6AcdigIh/n8Rp
/F1nyRRGIKxSupF5FmQ/PKoi076rOwf6PGDPVDWWHxcXyCTP0AHlgCSp4vXt0td+q5jOW1Il+Q58
iclDm9Heb5O8C+tqXn7GpjE+VAmElrMCbBok1RKfKJ26b6O29nt1al4KQmO/zavOI4U27mlhdl4P
VbYf6uQ4+6KyzRMz6mXytNiK/HmugMRxF+1HRgijfp3PTYizX41B+m6NFghTIrDeUkb3jRN/782I
yHDfl4sRlz4OB0TlsODxmDhfjO2Sm309pubJMCECH+3NdBfZP249mM9tiAt+GsAgAkr7k5YG7lMi
wwBf7lc0z4NMCBIQ0xbleIlRG4BSOsbJRv1I51dQWfmH7wc1E1eMBluSeLApZtWWfYypi+E4EP00
UMnZb1/sVvRgZYD/vjoRRmgExhqzzNNi/cqJ4bU0BvwVUnGyUNCmIcQuofSLSksUgomGIB6dR415
ysjLxA5G9Hme34lOvesDtrWoNGRYoCuFY/QCvGGPuT5NeP9C3LLzkvaeQu6Gtp+vG7l4SuD1A/lJ
zDqKr3DYCX1psiQb2pYZp4UZweIUXsWeGvNOGz7T7Nd1U1srDDzoYPqDmgwy7sLd3FXq1KvDpJ2M
5hNTnsfD9ebFGkXcMagdQ7uI++LEvkhI5TpLNS0atdOQM8+df2fNdEAOyU+ye5f81Lt72jxOauwr
nbOr6wfWf4bKmdfY7W4pT1r5NPVPZfPDWA5NInF6tmby75fZolr30g0ErNjoeUqfmwWkxSAhkrjO
W4PLtVAB3MR1C/KM8zWZ24wWdGr1k6od1flheb4+uH/eeOdXIRwf4PbBmm9zuLLwYlbVQdVxpWHN
G6rvVMQDYs1nzScwN+V55+tzHjTKB4fsEz0Oxmmf12Svpb8iSMHH1deqPOrtUZG5Y5edhnQuRNZB
58IJ38T4u2MvxO7wGAtV2vpeRlqJL3a50c/b5/ZXJ0qtjSntKNqfm9+T4exMvd/N+R1AcBJDso6I
s9dEhllPMGTgahp1PwPp1vUJ3OwKxokjvaGKIc5fwvP7MaQ2Q9Osnmkzv/R1DRqy/mvLZLiHLVNc
qRKnowPZOBGUMODxFaWohQ6nEfxXfXzoWiRwOxeUv3r8+Xq3LncW7izIgxFg8fE0Fbul63XcgM1g
gVzJLp0A6vSaQsK/u2kCEUKMHdAWFxXFiVUmptYsC3L4B/g9Y3ZMZcRMlyOGWCBE6cAWhOJKIALP
11kMMdrayKwFQDHb19p9pjxZelgymWrC5TI7t8O/Y7WewQdXLRn0NU5aG9g/lxtB9vx1ZKJGEGUh
GliyUAR73nxaUSDSlBZqzKiDyQNolF2f7I3PP2ufu+urz28Y6eHzd84pK3YoJfRYLuMzFcUFeBdw
wCFRYgGezDE15yZYn+hJZtPoxFC7/q3LoigsiPMt1xXjrRiTzM+MSofgNOBPoH9Xlj2XlfRcqj9E
oPUbddUHP9iv1lJe9Jl8ut79y4WoA/b6d18J3a+izHJojn2V9O8Gbq4pfqhvrMVG/0GHBH4sBMQ5
tFCMwGTuNJkR+N/DxhkhSNF7qmQOtzrh4tUJaD5KpJH/PR/gMqFFDkVfK0xM5qnwaOpo2uGiuD5U
lysF3YDGEEDm2LjQMTy3okDxZMlQjBa6AE6rHjgd/6Ub3GUCpQ/qJcQILHhvu8jqF3RjAOX8qAYZ
7T4NCpPcC5eYJT4fKzvClnL0EcyKuJTDlER+wYXLCm1nNC8DhHrz3TgO/qyCWK94N8jrzUOIcUPd
HLYBngPiRLkaTSxttNWwQa234rna/nr7GwvhrH0+havNnMQ9sxuG9pXBN9zAzPz07boFPsnnLgsC
iase8C9YWXBSQNZROKGGU7vXyJcU8kk/qEw6b2Ol/aHfgmcEAB4CiudGRhypKhkmNQQ1SJ58lImv
bo0SLjYsAuxKBy+z8+aV2G6SwRjV0DUavxl3NCKg/dhdH6iLDBgSIGsjQkQxmmqlVyP0IV3AxRJ9
z+fKd+xnrdnT9Ng1kmmRdEncOm3rjJpaMUxL2nx0SvsbmZp70iaSTnGHVJz9VadEsgJwxUBqbEan
lvHBiA5pd1LTDzqKM0klC3VtmgISDqJSQGBd1P8uuqLFRp+poZ39nou3RS+CiY2HND6VdS6JSW0t
ajw5/0incaof/vtqUUMMFCytSamGYNMISvVbxF1weFfat+trYtsOp0cAfg1OibDwnIKUtWr3apjH
B81JwQC/S0yUefy8bmZzMfxhYfiPGWHpzeasDzqqEMMhTvxCSTsPzJTepMWS7mzZMQFXtnHp4PF5
kZ7RTWrHTaqFDjnGelAvnvvp9p6sLfAvWE2MBR1hDbE8LeyhUOKWxy4C8FLSi63DZm1DmPwSNcRl
scBGZnrOHBQyHYPNUYILhAQJop0XL/R4RkQVtUxauJjfzPwRHrs7StbvZhdQZMg9RMSZRCXuIp4q
d0xKLaxzlGQfCSJ71+dBZkBYUXqpZlbRd1o4WW/DvpfROl5qSPOKoL8dEJnpzNxuG31oMM9d+dAg
f9wPeBUYzvTuNOPRJlDkXUrUd/VvxeAEVEkCuEM7NU382s52mQldxax0/YSyIDEQou3SIEel1j8M
AsIBFsKRGGMx/zxPS9patauFY7IjcYA6iv+qffEMj0vO0QLZpTDVDjS9a2Qn6uYkAiOD8g+E3i9y
XMhK5PEY6fh++zPpP32+/vVbZxsnv4eXy9+NopNvL24+t2Ws80v1bmEuyG4Pw5TspmkMrlvaulnB
ZgLNdlT8OxDzOT8UdNCBGHGn4rSe6Z3jFjuttO5mk0A2SBm8mUGOGIVu121u9m5lU/BIrIJ06ZzB
JhJknuLeLSVYykFn3f66bmfzsFjZ0c/7RiO7mPNmUcO5fIUivGV9jeN/iFo46/ETXguj1oF/O4IN
RJ8+DNP8YdCQFKuRc4lk+Ok/cHLRYVjb4mtydYAX2eBE8zirIXS8gtL6WGWPTrNLbTcgc71bqtqL
7TYo2/eKvdYq/KKX6+O5NW/g6ob/gDAMopfCjQva28VIGgPjaeFp+RG6HSrxRnq4bmVrRVrQYkA0
D2AFWzx/zaqzkJVCL6fkQ0Y/tv0HZfzUJZ8oq3ZqJ3H1/jCbimO6tiYcxrQxIsYmWIOG6r21uLsU
sjXMbHz4MDtNre9QlHqs0jogbeurBGXULA/6BkTEhhYMxfIlbonfN43keBR5Jfgz11l9l3iIz3Xc
Jwafawfai677y4juMgdRvsFT82OSuZ4KIq1Ipnq8OcN/x16sBkiInqZRg52pm3NQJ+arPSlBnXYg
MJTR4MlMCZuzByDWzjNsnH7el9MzRI+q5mjIhGM3L8P1OAr7cyrnpTEInieRkn2gGttHYCSri+oR
VFFgooK+b4wqtHQ+WWW+7/PyuWP2/dxAT54Wexq3R8hl+TTJAiPOPUpZ6zdFLPE4tt7QUFzg+H8s
d8Dn+VitNvaU1m5HXb7k8/uqOjq2stfMu6F9nFtoThcRlBfge5aNx5ACvb7btu6xtWn+cliZJtmQ
2lj+ath2OxRvK7vrzW9uZv0Ptb+N1KO4oKDGVyh4DuDIyn+7cNKLYvBSEIKz/qvBviWJDBuyYQ8Y
X1xJ8KQ50acwklk2up3iUjwUI3Cm7tXfNTvMqBvXIAexv941fjIIJwceUyhldDkjmK3zT1mNXJJn
qmsnBUbOnn+3ZPGo3XolSU8kUlGpNRYBoJp7BpbH63Y3bjXYRfdwQmwwzqCCJmmjIlHDMT7YYAVO
fCOTzNrGojgzIexNBJNGazDRNWWCjkTzBmTd7cvuzIKwLVN1bJ2swDw59uy5KmTJq/G/NCHclnmp
TJM+w0SUvXTdfXozSlaDhCrAk1jV2ECo0T6ffz2O47ygOd7UVA/GZQdMTHD7TP9RrYIT6IBRja+E
1QrrRysZMtdYQmgwfc2mPAA68FcpRehtLSgCEnssKvxzEfCkbQK2g8xZQsW9d+1Do6TegqK/633h
G0/cLWsjwmxAKcbAIwB9IU7tQWERFOoe0x6zVLJ0ZZ0Rxiwvp5K6mYnOmLuk890CNYwSExvBFE5u
h5w3ENI8730+LZCbNSsQTS5hrN3N7B4u1/g6WTfndJA1AlwTsVsO2BALkJK2txNnVJdw1g5te2jL
A6A916dky58Egx5qvh3OEoPilPOOUNXocB3Nc0h1/RipsZdmw8cBaJ2ROruxAt5c0w9FN/wG29GD
Q01/bAu/N2RTtnHa4DOAU0BcCjq/IjRFdUeFmI0xh+DYAC8zyDr86x3dWHtnBoS1l2jmCMixM4cm
MMj5rja/d7nqFa2EKmurH0DfcREWpA0ucmRRF9cjshNzuPQ+UhNZcL0XW17CH9kwhNa45oFYHYxE
cg8KQWWGKzP6uUOPjQENX+chM5Q9Sl29WXuyo9xrrWfV+SGxzde0sH1d1LdikjBBHItxvlTKutS7
bMmM0M47w0917b4FeZxngXTZm9vss2qRXazZd7kFj6qDgMjCnhZ3es3MRDLKW5OJclsAdIAFwRUv
7L4hgrpSZqlG2Nn7nvxwapAbFXtDgibY2ONIanC5F7CKIqUnuEUjQJRLk2lGSPPHom+Ddk69jv0u
K9dHUuv64G72CLIyeKmaNgJOwhNEzwtIPgyGGZLp4xKB5/1jrgGoRmVonS07AJwCggSAy0bIotXN
JM8Z7NBuZ1r3XeUZg4e6Esl229oHKzsiPreb9dwZUcsVTuTJSRtvyMLrAyYzINy8yAUAqmXAgJrd
o9g3l1UTiJx3/PGFlYU7l2eWAGsSZj+doIjTVKoZVnquHjpraL1aG1Jo2pLi0YgRsoqWrjk0dvVN
7ybNwyu29jvAGkA9PcpS73xriVvvDwUwCHIQoPmj5bPyAgorMqpEmayw6h8b/diUj5qMHG7bBK5/
nlNFlTkf8JWJoe9jACBqK7S7+ltuxo/Ehe6Sa+3+Yd4A6/1fM8IhMmVxsvQqzKRmt9PIFLB/CK3i
9P1rgW+BVUeKlPSpbVdWmNNPbMdkLCYbrwsXQTlQaSJrd/lOSzUwVpc1lPWgOW5FD2YKf2lPswei
+lJkz+acrGwJa3DuGG4t3JdhOegeZJlIDcitLHq1uZNWRoQ3zDC0M+3+GOn9X+rtQHFsIxSdWDaC
IdzBPJ8NmyL3OKYJDhzMtVEpj7oz311fUptn2sqE0AFngtKd0qTYqUlFHlDm2/m24kK5AxRAXm2W
bH+7PQfZBxtoa8SnVOH2AXSsswe1hL3eDEhXeIY5QMgW8vC3lyFgwDQwP/G8Knj8hUPOgQY9FElq
M1SaY02Px+v92Jp4XG24CfAM0y5QJJlh50WhxThCoST5rZAxmWwt3nXzwj4sq8GeUz4to7mzMr9v
H4kpQSxuPL/ht/7tgbC4SFxE01igB3F5AHS/KpGsOJbKDjXilcdkDFOyDgnrTAERWgzaIsDfaoJg
/NOkacAYHq5PCm9EPOkd4CMdMCX9IZc63y9gYTP7Ejx1YZq9jErmFahSji3wW7/W5DnDMXDd3Nbe
4cgATkHoQmJMGEFQD7SuWmMto1YF1QCv9qgE6UTl9O+8oct+/TUkDF4ExtC80WFoRlngfUfZxyFx
FS9L8tcCgRXI+hoyX2dzfYONAOy4Gv8j7NPK7aY6g5heyNgzSSCSLPHZttuH9BuKYFDDI4IqKkjm
gE9rMUMrOdS5506763Oztd4gcIETQOdrXEwAIY/fkLyu9dCAMl+5R3YkyyUvzK3pX5sQ9mieTFOO
aiQ9TEbfWgKm31cJSjQki2xroEA+AclIABMB4eYdXd3IA7QvW1vX9TADEZyXasbiu30jw2xtrTDO
UwgKG/hteKWcW1HT2jBYl+oh0Yxduth3bu4GxqzguZqAN9iRSWRv9go4ZlRMgr/jghBqimKwRGrI
z1lgjXwbZU+9zakxwHJuAggAVKewM/W2dZdZAy+2M8fRq1MwY9dWbZF61mwqvgu14H+4DhBtQCAT
TEDmRUnXtCgVhL86HWn1R6d+smTbcXM5cywa+OVQomvx8VytghaVUGVfqCD61oqgSUCU9IsLtVzf
M5ujBkgvHlEqcIFiXKZ1Bl0poXcUOrXlqYsdGJG6NzMQlkqSM1uGEH3l4gYIhV7wMnaj7c4kxewP
o5b7mZV91ie983QN0Ccj03rJe2prca/NCVuotywoNw/cnPUlIZ/zYh/l+3L8bLjv1wdwa5bwDIXY
CEDR8AoFl0PDIyAzXAU57eHdmb5Gy76V0X1uD91fE/r5Qmh0IGKXESac9i51d/VyZ3Z3Wnq43pEt
32DdEeE40MqO0KLCiAHbv7B9/ACi28k5pJFn/AYN/D8Yw6IG/ywS9YgEn3eprqG5C5UIPSyafr5T
IRb5QtXOwQMBIqfQeULapmkmG6o+DvT5oog5kg/YHFPwdcBzQG4W3C/nH9AQkkUJKfRQi4cPTZt9
Z12EVBECiN4YyRbj5hpZGeMfs9rJcQPk7KzkOPnaXfuzpMdK5jtuna28jpvni5BcsYTuFFa+VC4/
W0frlKZPdiV5Mmz34G/7Qg/yDMJHhUr1EBE2r9N/tuVx/geoFdz2vzaENVHMdOncETa6aGFgc17e
sPJ1L63Gt+uLT9YZwbUah3igmo39BDzQARFjz1QgTyfj1JRNCd9vq0lvEkZZbcIKzvcUqrrOMSrJ
vxyq4AfDcwR/XdRJFONs1CNKs7CwgvgDVHXbD0xGqrE5Wisbwmg5KN9UFMQ5Adr5mrB9rx2H8fc/
TAiIU4BN439EwYLcLeNMqzBUen5fRl8qaAOrUyS56Tb7sTIinKJ1r+dab0ToB4RpW9ejbAcxPsm1
sznpKyPCIUqHJi0MC0Z05ZmTd9weHTA4lgQy3zyoBSbd80WFQt+RsgnC612FoPW3SZU5HZcdAM8g
eB9Br4+7DFHrcwOLqgNhoCCGyx6W2vZKaDlen+stA0gxIwsE9CkoVIRtEWkza5XMwiOAqjvCMj9Z
JI/cy6MdqWUUJILoBVQwmsg01DC2gPoegUijnuPHeNI+oy4fMLC8OrnQwLneHX4onT/TEPIEBRqo
3BCtAZnK+XjF0ZTZ2VCYYdMHS/alXXCQ+Gr8Fawt1w1tjRt2MmwAyIlgHV/eq+Oka8Fokba9GUYf
ALaISskBv9088KGQzjYupV9Yr4OgmeJtpmYPENFKu5d/+HyeAUSABrMv5kLacowsJUUpXDf7+Xjo
dUl4+3J3Y1yQXUSOh9dri4R6iZMzQt3EChsHCbEjZDRRInxzF0D9jZpEJJXBbygS2kIk2K0bFEiF
WsG0T3XqTl8VlsgENf48u4QVBe8YlJm8mAaOibBB3FIjpO9nLVSYCxRq64F16htjDvyS18YyPcKK
Q5ved+zjDMKxpf6ZD5INtLEWNGA0eb4IFT1E7CjIZ+rYMhU13EemeqhACH59IDc26Lp9MSe3QABg
UHXgnWdt3sddt2Nl4umtsouimyMOiF4CvA9sL9DoiC6cbxqrXlqlKnF3md28exoatrvek42R0qFV
hOvXAD8hHNnz9jWzpFU6IcOnkC9jOMiwg5vNY9NjSSPPf4GXBc1GoZlA0oQEMOPp1bzd40L2+G/7
F0mnOC8duyUGUIO/5wos8EDNMclkb/UBFwrE+ThfLvimzoeotcoUFUeTEWbYk+nXzpS9YC93PlKN
yIQDeI5zBdv/3IDaM6PvazqGUAsugIlJvVQmL3/ZB5hAPJ7LYkFmUHytxEmUj7UJ6oycfo4S6ne9
xAG63BEwgBECSRaI+FXxdHQGSLIyRxlDI6/2uKT8pgo6ZZ8TyX6Q2eG/ry6RGhB6LWOwE8ONb5XA
ABFTZB0LaYXb5qSgHgP4BMT6LkgOek0vwPenj6hnKYO2V3+Mg+MZtoxLWmaGT9yqPzqilbNFtTEs
e3NvtNldXlffiZF/u77Nt4YNZchInqN+QkWg5NyMVuLtv9TDEFIaOkYK3FUBMaU56NrbkeV4CsI5
4sJoiJWI2R/UHvZ27xh9aNmH0noe3aMd9x7JPk3xt5m+X+/W1ugByILXIiLnXAP0vFud1WcIDip9
2CzHxAkheWN0kqtk0wTi5TywgNJbEXiAMj49H5psCBNqerV64kl6Uu/+oR8OynsdlxPniyRz3ZBW
GTjc+hCBJZMFpuZZJLjdBDisIWWMVYD6U+FSVhNlTBQT6zmvP/VIlZXqR1OWvNpaZQSoIjyAwKF8
ER+l7aDlhuNMOI2ze6c2n9zK2tdjG9QWkXh7l14rPEiIQiKJgXjBRaw0zZwaoZmchWQZPKe4m9Id
eH4DY/pEW1kwe2sJrG2JT5bW7SdAPlloTp8JeW0r0Lekn65Pz/bQ8UWGwO8lu1abZDqLGgxdzL5q
6Z7R+3rxiSxgLrPCf1+dNpYWlxrtYcVU2EGLIcaESh9Hf1I7CZBm675B4B8YCl65cMHKMcWDm7RG
x0JE/b0Fcal8ltzKm5OysiBMisVqN6Nuy8LW+MGq+4gCsi/DFWxgr0wgdAwIdcErB6GhMF5l1Lck
n0sWRvStUl4L/X7J7J3p8hp36sVV6Sv6fas/toNMlnTbNMc04C0Oj11MNZGYJHR09AmAp/p9dIx7
WmovWd18XIixMxbbnxvjAXX3qmcD3r7Y7ZfrC/L/+QDwHarIRZOLsHCN4vJx0rFWSHsq9d/aOAZt
sW+UO3V4I3Q31MdeezSNm+NBGHGU+P2vVcEfLed+7gobVmer9hq4RE0wp99jS3J8bG2EtRnBp2to
Plh0tqewIe92+aWu9jVARTeTf4PyZ21FvNznykpUbgU0qF5Sp17y9fokbZ2C0KQGFxMYTQCz57+v
9nNbLCClnScskpbWvsq6IF7yg+KSXarGX0C+9nbdHt9U5y87dAjPOn6D/OEbP7dn4ISak2gBAxuY
5PTmDiK53sDutEkPIPTm5ZXkXtw6RlCjhhORk5eCieTcnlsYFARFMQvrdxp9NmXMZfzOu+jOqnlh
FeRppJOxQvNqDZr8JHBiUHvqHpJJIIyDoPgYqMrN6VdeQoWnFmeDunxvGW2SInAbV6FZfXYn3TPp
Lo0Nv05fr8/U5cjxQAh0JRChAmutISw9cByWw2hqZVh5EIH2XSkt/OXSQ+PIgiGJC5/igkwH3K4l
o8tchsne1Xb2b3dGJmyXH6534/KU51b+FP2qiHGJD3mUWyZLOsIKhAY9z2ggVCOZkI2BWlsQn/JV
NkKHmVvQyJ6TCVr+9R5stg+iBARCkKCE+Of5Ek46oxtqlEfDfzwVvhFLokab04AbFtrtoBkDLv28
+aWwlikxJjTvzF6Ral42flGUQHODCq+j613ZmgwDQuIcog6AhRjAY1MOWqUkK1Ef8uLgHVHugMC5
buLygIGKLBIogFMjIY1S7PPutKPlZMk4VaGaZoE23HfLu4XKAdQr7dJyr6jV/rq9reFb2RPjB9Qe
WM3yrgobffSgU+lVVvpiFq7mqXVxjMtC5lJsjSHoOBCG46cA6C3OO9jb1IVCq1qGVE0hHkfhIFF/
zl1Jv7ZWHY99cewoiGZE2QmTlqQYUgfbH8wZd+BlkMzTZjfwkoD/jRwomIvPu6GMc0GKSSlDohPA
YJxfWgmGURZNsoqhjWAi4oiAn2vgkMZ/RLiSwXQcAQmtcMXlXl/fKc1ducyeaoOLWzna9h3ktZdB
w0dUns4+5uXu9hWyti/6mWY6DOUC+3ZWf2tN7bGASqgH0MM+bstns3QlQPetkUVOGTh35OM1TSxl
02lESTfHYHDN/dJp4WTNx0bGSLm1PNZG+LZY+Q3LkA1dymCkVAOl8aLT9THbaB5rAtpriJ7gxBPP
vG42BqSgiza0vBQ5Ktk5tNk8Gtd5OAs6OnwIV1+fuBC1jsq5Boox9rrxrfryD5/Pa6+guQhw0R/2
3VX7rRKBkrVF+1H9WhxU+vl68xszjIAorn8DRVcmqonOPz+KNCceClqH7pDsbbXdZdAclh1sW2OE
CwFIdkQt4DsJ50w+1V2DMFkd0vhbP6Zez26/N/mN838G+AesBkkdO2uE91SHuv3WmL9d7eX6KF16
6Dwf9bd9YZRoNybQzZnqcC4ib7QOLApcC0KF79fNbFwAAAoCn4RiO0ReRfRQNRVjBbqsKizUFqVp
rdl4epmESCy+RSN5V2KZBtTm7BOgIiFTiSNNvOFQCVLlPdGq0ILaMYLVSPI0sfOguK1Mm31rCSDX
ipAViMVRYSWcXHMF/eKS6U3IyeQ/lZPkCthqHnwjwClyJuqL2iA3yvKC2Nglca3V92wu2AmyeLfX
pCIFurLCl8lqmZXJDGWxFMusUpX7bDI/1IMMGbLRESDqkQSBFwuEt0iCatqRloyx3ofqV9bds/Lm
UAiyBqvmhWlYGhwwSYrmBztInhf1cH0Bb349ciAgzeAISDHdbZsGAjoNmo+/msMXQ5FVim+sV9zh
cMVQLAiMnXgY0pooTTLnQ6gClqwiW59XgSNDbm11ghOacwgaL6sW6EicVFXGZiqGEAThfraLUhlv
y8ZpgswtoviILPCotDAJVZUWyWBFfTjbD6y+T9nDDHy6TAVqa6yAuEEcV4OQPPIG54vV7bsmpgrG
agb3Ylz+6vRfOgDdt0/4yggRTvYRUJbKHjFWnfXe+EMpufw2+oDKA84pCoFLzDifqtWGY6g6agdV
60IlOlDdbxfJg0XWPv991b5Wq6SoLLQPvUnF/TQZ/lJL3I+NMx2PeuhYARsHUm9xGvQE/jsjWR92
mOFWmwNTf+/KEytP8fB282S4ENQgwJ2iYvcizql2rTawsm7Dd80N81kyVpfbAjADG886FxpySN0I
j7uhc61eT1UzBJi5O0a9xNXcaB7uGa4glAYaHGkiTMWiW3VSMgMneOy14Jy4WSidR7I5FxyEufDK
EnMng6o4DFkmQEviX/dj8vPWsf9POQ7AK8gvI718/vn52PSaRkcrnD/k3VNUSxyQjdHhCCVUnOKp
izeUsFBNI3emBuDi0M31vVEur+BRkuSWLk8l6CbitQvNFM7ZLobvaGl1qVlqwAu2XmL5rRtE7dEa
JJ7a5Y7jpcPI+QKZCICJWNY4p0mvFsOkhaSPd7m9o466L+3biV1gBRcop67C8SQi/huzYSRSGh3w
lcmrnDtl3tVzqJqSiOfWkIF6AYc4JGbg2QqnXxXbzgzBVz2stPKoWngJLnH+hBgrKrvJ7SXqiKxC
KAcgeBzoAGKcrzBC4iRXok4JHa9s35Lo9foC3pgYlHq4kCbkWXN05rx51JuSRmtqEqZj/3nIIhgx
wGeqfL5uZmMhn5nRBTO5Zc6F05Cw0CtPW7yRSeZkw4CN/AhigEhVXJZFDHYP7UANG9Fsf+if9Ezy
/XyUz6O0XJkBEBgeRcNbhg/j6saIDKrbZaVbYZH/iPt9/a5Wj0zfq8s+Zb9vHirMN+fDQOU6OFoF
U6gj7NKsAQlws1Pjezodb28e9BE4c1EciYi94OYslpEso6rYYal7FPkTWbR0ayLW7QsLiqQqnVUt
dULtpY0yj8SyouSN3Qe3BsEroMeAhzGE8QHLjls6VayFJeipJtB5ZAn1mrrwFRmd6EZXANuCTwuW
fMTJRSIsmilFN9eNGkIdYXyOZkmaSda8MFKj3tBUyUDvmXlOBPEK/+aJPvt6YcvVRtqqBUPzqRXQ
xE9v58NElRB8WZTocdiNxT2g1Zb4H9K+rLltXdn6F7GK4MxXDpIcD7Kk2Mn2CyuDwxEkOILkr/8W
vO93jgWxxKvch+zaVamwBaABNLpXr1VnvTlncTYfaH/srWcjfxuz2w8nXN2ihw6bDuettNSTwkAY
XjUAG2eO16KVyp6+GOPKMkiRGtT0RE7fhQIgegtQWZKucLuDbIwBUtXnaDA3bpHfA+Xh5Zrx4kzt
tiTDijnxmz+dJB/msL8RTYEIAdyx0uXR2S0xOTHjZztJNlQpITsU3xf2uBKhL5oRHDEI3fBHBoPH
nWolaESKn42R9GhRTR5mN93z3trc5GUfw3EA6tHFXgRbjOzEWUJ1u4qifeVUvwwIJ3kdiW6LET9s
4LSCFZCUATokrVDTaVQFN4yy1ybF09Cw2RQriC6Z8042IXNREmCPm8nslf1gAa8dQ3AYupf5Lu7c
F63uD1ZjB3073Vkj8WPFXLEunWj/GkeNCaK3eCDiAX2+k/JsdszUZtF+tItNVvxgXR4W049sXpnH
RTsCRoRQWLTCSXZSYPx6lc7Rvi4nL29foMno9fbRKL/f7hMozQqKfNELJ7s4ssdxO5kTXNxLxggU
FWsE80sDQVSMNzT0FAAhlo4eiK9HatK08XMWdV6lzp7txD6zKy83t9eHIiMQPtYGJPPoi0bFScSu
52vjVtE4ARoZP0PGa+dm43ZMonsGRgTkKTwlU4OWctCwGT/yjj5GhboSnS9t48/mpUMcPTZ9OiJL
/mxNzj+zqb2aSbflw1o/tnQV/euByBngTtVwYGiSGTYVrLUg6LCPilDPH3MWXJ/Ghe+jVVmwf+NA
Elrk57OINUxRCHajfU+PUMehx+ufX1olfB/VLBHDIt0ke7Yyu04Zpcoeh7mGPTzofqno8ZcZTLaP
vZ6jiN5Sx0uSrt2BRIsEJR+dHWCXa0SpiwNFqspGD4NgIpfchc+QMyq1HOdIG9iP5prkwQezn3R7
IG0vUjtA6i48PYyG66OuR/upS1iopdbsV6aLLmqUh7ysIMX3iZdloJW1swVsEHJzQ5RtWaqa3lRF
ye9OzZPNmMfMt9saanCkL7YQi/vHaWInyEkEvsI8RxG3UvBMY/2fFPnudDDfUawxHudW64MhSyG0
YE5rqdwFT8fITNQKhK6g4UguaNSkTDPVifaKXYChTQ/jwj6oZXVb+Cs8HWaQfHMF4fkFKh8AaG22
O3iK7kReVWR+vWJApv2ULcjFfB6zghdKouyjiAdljnZIQ6v8Sref6Wz6Tlfe963iNVoZ5DPZGnb/
PJjO/cTdXWyVd5bZ+0rSbJ2RP+IpEOY03RG6JiO+ONl4U4o+b4EJkG5UYtZ1FhMHbsoeLSdAP7lX
r4W3C3GVIEsHTkdUmi7wpEVj8ompRNlP/TFSX8qiCDQVQDzX3EDh9PoB4FwGVchQCbgnamVIJEkX
gpUbHAj5In5OGVa1/qU4yHPn2z7dTormW93ddXNLuxz28AwBegbchdJxk/Vl3QL6ouzH6SkDGdrv
659fdCGkSgQjl46kiXzptE5atYPGlT0fTXKvRJbqJ6be+hlDgTubkdilnYuO+arJHiLb6bbGbBdB
3EXfkUCPg7nXo5BCBecEUrbo11jYxGfUGNCIrHQbvR7se6Op49P1X73kUygVf7zJPqj9zs/4GrGl
xgtMSue8xBZY3zX01kVrrK4LV78oSP9/K7b0fEUDcJ6z1FT2KoFj+dlbz++zbKVcsmgEmWcdkG5I
Msrr2zlmbY1liUOiNd1AmaAQ2qU8QmYMAjNO3azRsC1tFdSwcKgjgyuC9vOpm4uYA0FVKXvFyjw2
Jx53/xT5UweoUa+ubJVlW6hc6w6ySXiBnNvSdWSm2wpjUxIQSPSxR2gfVMByMoDKQfvoXfeKpZ2J
1O5/zIm///RKLIxKY2aBoc2Z6cVk606dZ7uv6FxLG81rSv8vzCFNBt5lQcYgI1Z1TtysZeKpUEKp
ECeoB0jg1jAh/L1GkbowkbhLkAZE3pcIBr3zkZn9kDQ1QTTdJxzqfenbEOlbrqRh06YgZplX3o0L
Z85nc7LjNzylVeKMuPlnD9K2Pf1+febWvi/5YGG31J4sfH+uECd5dK0lVhZJFPeiSJniPgB7LfpK
5RiwE5yfZY8BtMZvzQ7iypu35oDgJMQxneReynH1cStUqXvSsvpNpYNnohkBUd/ryPlDzRioQtOV
vb7goPhZ4MAWmUNbtcW8fHJQaxo1Na0QUc3RZlA6r6i/KCDSy5NkN8YU5GprnVaLfvPJoDQPZMqG
HF1M0d5Rhkczd7+UJcbtIrKapmBWyMqOkMFL/847MB7AjoOb8uL1DJayqMxnjnkfTIizlf2jPpcb
tX2zilPl1b4+cai0Djs2G1sQFABSztZqMItzDHVT9BVoCF7lM2dSusQxFPHwBA+GoTz1IxTsN1a3
d91vRblyD4l9J4XIcDNIX+LNBpl5+TXdMNCIojMD+1ItA6MwQ4c8xONv0Q4f4Rygjh9ZKw9rY3FN
cXIjO4FMyEURhQyOOvVVE+0T61iNuccsEqTQb5vRRWN3B3v87kxbBfLH+Lfh0Lve0JYem1K/JZWv
lK2f09irErzK58fcVgM35l5DjKfMsbbVuOsgAEBn3W9N6PpFO4Vrfmbc2/V9qk64KxJP6fZVQT01
2jrmU4YsScyf0vSHGe3M/M7Sfijut8m8m+u7ZOTB9XPjowAhzzfcC0euRoBWkpFQbcLx2BjSaI+u
kXYI6bSHyoxnJzPy/L+sqfR6stOs4Vkxn0pQfFV5gjfzFGrQ9GaomFgo53cQHrr+q7SlFRE/CY3e
0LLCw/N8W0dGMVmEEndvxY+j1gVj/81FxJ8TsOjXejjNijeRDZvvK/ama7iTpt4z6n8UdfZNcw6N
7Gfc1r6RMn8eD0PnBEZp+e20mbo/UfbgVkYQ1Wuv8I/U9cVUInkOnWYdJR85LO8Abe+zzHT3OX5N
mTGoSoFiNv5T8jkA763CX0ujw4PvW8ceK2qHuR4OyLhpyVZXN9TIkL7UvZa+mVYJtpd7ohTbonma
7a9s2A7GHhDT1n3lxm4e34auuLPK37Qegzl1dixZCZFlIlNx7IjkowvaK6RONLkB23HmskvayNib
HfGG5Elpv9D8fgIeDy6fsdeufjfSuzLe5PVa7nPhKjNwpIO7UHRMoWRzvvZo8ufNEIP2z4qee/bI
Dtd9ayHQBewPoTkwFkimyQ5vtPmQ9Kw29xC/fXRHiMRbyMnMN+qRfkwgwnUMQCSfLrjR7RZZa1Y3
5h7i2UEXPXSkXonNFufpkwXp6hvjfh7atgeRB6gM0biU6d+uz9SSAYdg8cU4UH6Xrjp0KZfj2Jnm
HpIEnme3xV8MADA2PGABPgJyRz9faL0ET0KLTOQeEOluR3/9xa//9HVpepqmdfW+w9dZ/bXUnpw2
XrmaF65FUdsX2nhELLc0PW4/6UNc1taeDcajMfb7bHReQHfzNdOiYLLj3Wi2dMXmkvMi9YHKogWW
6Yvatc01ToYMzjtkLS7F1m5O1TDGYTkY+srqXJgS3UDo8sSNj5sf1YHz1cksJEHSui8Oqv6lKV+t
YTPfCCtAT8m5Ce3chGZVyjCwujgk5TTc9RrkKJo+KfaV5qyB5i8uFJhC+lLkF1BgvkCbz2i0y+IE
plQeBzXvgMnNbM+1qgR82frvHlyg193v4hEqDKLdyECKBjUcOV4mvDb1yGU5Wv6/JdYXkvxosIHS
tXzV0rgEKg0ECIYFTTTx95/i35jGGu17Nz9Yk9tsuoRumNPeO4z/wrNtZ3b2n+vDWvIKXQO1ICBL
aOCST8961nkcuVYOChMLCrpJ/rWNjT3T1nAti3Z0gGcE4TiAlZL3FRrFa3ue8wNYxsEbhYDzV919
uz6Wiw2MJQLNy39sSO6XxWAYziI1R98O+W0Y8bdZt77k7oBGmO6XFldPwBSYK7tq2SbK0kAmoyAm
xwgzKlVTNRo57lHwwicni7Og099QujKGe6ddkxpZnsb/mJPF7JRiGsDOrefQK4dUHt6G6lD78d84
BZAVCNhxNmE6JScE42yc90VTHAot98vRPpiTe5j5WtpzaUuBcgYEN7iOAEuWAgPuTBHRM8YOeWsn
RyOezW9ZnWyH/iu68NbI+RaN2QSpKkR0oAeQLqfJLOMC6YHqMDVNUBkoJlbpncupNylrnTBLpgSL
v+jaxuNaLn8UBor9PW3ZoW9xGvHXqYLs8fwLT4Xb/V2IDgk8HQHNhrRM1Kz6XNcVdCoVMdkouRr7
ymxunIz8trTshKj1Qe2MLrhu9SKKwC4DwyruScAoQeogXPTTCZUoWavaGax22gNRHtyVBMDa58Xk
fvo8y9O+TOuYHWqPZ4G99uuXNtDnXy/NmZVVraJV+PXOW1Xj3TaMvrVSJFwbgTgyPo0gM5uit8QI
5jRU2lVBirXPy7smMxragIMaOoM75Qm6LNeXV/zzs0cPlhcdYoDw49UOGKI0QSoH8h2ALnbolHlb
0S8j3zD6PauO5bgztW09rRlc2C248PA6Ebg3MEOJ8X6arr4Z9bLPmhKNR3V7X3ax8mDnDfogKk0J
4gmSStcHuGhPCDoIJKd7ceqMzVxFNRC6h9LdZCeUP9/LVZHqBS/DPYTYBF0koGyXJ9GcSGqBXKM8
UAvCUGC3yhSfY0/5buRD9ui5SZQwqzgwUu5LR5WwMdN9AdaXxJ/anNfPmomqIUtJ5uGY7r9W8zze
906Sx1ATi9kJSwjQ3uQU+h3sjJ7FwN7BBqo+MN1MA1ZbasjKtPEs/JO7qDS4Z4FQ5D5OssgfG54/
t7UVe12sR/ZdHw3Zt7JJsMyVb8VGUCBhas1zWCJ1MnjQCSnw/o7dXaKq8wNecsrdyHS03lRatofw
VUk2OteRuAbOwAPGLcrQBk7fuNOTvVqTN6eK/mGpMrWbjHbdU5zmasgVW4sBE2gH9FTbRumhqfsP
0UEGpiuqhhaY2CIhXvxfLdbmx4IZ2UElaPIKMitF3mhOmruM6JOXkJh8ATgt+uHmGto1+zhzfSVP
Nb8wSvMLBV43sFrSeIQp9ImOkx7wKudPDaU25oU3K761sDdBbYxqiMhhotomb317GMF20ha4MPuH
d9qSlazzgu9ChQTd9ijcA8guC4WbnVNS0AzSQ2xUXjq/kfwx5V8GTOD1PbLgv6JDHHVz5Ajti0ae
jM99E3VpCfz6CP2iB9Y4ANys4GwWJguXP54iuCPx2tKlcC0hOnTcWUMPNLmLTsCSXR/D0ufR7woM
qlAVvqgaVZM5t6RWioMdv3AgaXWmh39hAY8BDcK8C4kNaDKoqZKU5SGtfbN/tdbKqIsj+O/35dI1
oyka3QZ833BDN0Tu8f/08+VWgtjNI1Od8Hn7XseDfU07R1wU0kUCmCY6hABGROZHPgPbqYhBYcOK
w2z1fsv6O13fIzbHUXenrlJzLU3VZ2PSxnN4YdLcrQqw7907OE600/W5Wtp4AjqF/AB6C5DkOL+k
jJyOlgMowQF4+SpvvT6rPEqCtRbNhX1novIIpiw8NYGal15JQ9LpKPtQbIk5DnRS7o3G3EWj9nZ9
NMtmAM4B8SbYv+SlQYBYK6aR0kOi9wcUGTzOtR0z1/QpF0IJpFPECx1OcImtjN25pboaN4dJ4Z7m
9qHFs9AgjyBHtdAwHQ3ci27kbhApCLFEiPGRr4VwsBQdZUYJnyNVc0ieFVqCLP9G/pEPA8ivAxmI
RQKpneQJ1AaZlF1V9UFnSNR55lq9ZGHbmIK6WwiKYtPIYpJp5ep53mnsYGoBPR7H12YM1uhqF7wZ
bcyolAJKjdNLbn2rDZByZUWEduNiOg0snNIMWFTF8eYbezX/nS0hXg6vxn/lp5BdEqPORoxmpMzv
8Wcl+buw70F6D/AV0pkglpJL9VOLJSrVDC6G3vgpGKe1qVo0gCYDtEsjIkai7nzjqwpOeHNMmgMK
QXVQ4M/1rbj0fdzneCji+MK9Lu34glSuzWmDCbK1Xd8lG53cXbewtNifLUjXLDpBSePEA54j0C2O
bS1A0BQqw89qjRNtaSjQQgJnt2hQu8CZJuk8NdNo1If4R53s3DWRysXPI25HLUbgqOWeXBBJxiBO
smqwRL9Ota/ZN3ZRfvgqOjD+Y0Ba6oznrE90GDDolqjb6On6Oiz8ftRbkSeycUahEiIlIIy+poZV
K+zQps0fvUVUr5W3hzyI/EHxI8ogOD8kZ4JOzAyYEmcHvQf+Fki3lbBwwZXOvi+5UkvUPunAIwAy
v/YuV/gLkjcbK0p3SO9tbp6tM1PSbEHDBcmhBKYmtBhzj7xc//zCDXj2ebFYnx6dVT9rIMPBpgCd
Bs69CGWpNeGehfVGxhjciuh/Q4ZfXm8lbWjSxS5onawKZXZAehR3Yv71cSyuiOhEA7Omg3eHdN1R
u1cqK6qwIkYdzm0LKlpj03c0jBhd6RlcHI9A/MOzUEaUs01ktBOgeR3QR+QP867PV542iyvy6fPS
7rPUOtF6y8Ln2/zOVsOWhBzcp9ena20M0nQRiw4jkuDsUNKNU2xubOYSJwhyY/+ZIpmkHa8BXheZ
zQ5W6aMbSlkDbiytNnIlojUUrKAXuAYt6lieVHCpuhzSpxG95Eoapc9dHqt3hs7X+rLFlEsRPOIP
NFrBjwG7kz24aqdh1PHShBh9SR7nzk58LR9cj0697RNcVkGUp85boafaGk5tyRt0vA2BURfhsFwu
aFD4d90oZQel/a6MXWBXxy6KV46zJW/4bEQ6zsYmcQC7FawrXViDKuhGXYMPd/j8fekMS5S54Wgl
gTvoUGcfjvkqeGlxmtCYCFEtpOkvmr5SSgfI0TmgKkE66B/WevnP6xtmwYCOxBxqUei2RLQrbZiW
5mVGx7o8TAb1i27XFLsYQMXbjeBidCFcAyAacILnh3FBwd4DulvB6PZO2VvE0bn97bqJBVcG6OS/
JqRxODkp8JcwwdIflp7eFe7WiVx/dEOqxZs+ubmWLFoO0GENpiPdgDih5FoJnZ1SU5BAGRRQVM2G
b0AhUqHgyxz2LPmlZLcfbDgWEBohABMwaGl8kzEpuoXSEDgyPTSPBPb0F+8eoCtEYzoKrtDxlGIL
JXK4pSc1SGqiTay8c/v22OXs+9KMZczIu3KscF3mOli73vM5uO4CC7sdbgxOdXRbifY14eqfrvy+
y7QK9AOC7NpvMEtr4ePSVhEZZbTtIG+OKO/8+0hrEkDH5uyQu3403ClKWOu760NYMyGtQRNHperG
YIjjvA6dnh9IX+/T2l5JDC2ZwZME+m+oCSMJKJ6on2YqZVaq2qgtiWSHi1uy21LjL7b8ZxPSlk96
VxvdhKMcPMxs61RtC7BjFoV5q6sr6742Gmlr1FGRmWM95Qes27PNkydrvJuH4/WVWbiZAW9DV8VH
ze+CN6MeHHduBqS32jLM9N1seWrjRyuH8ZIHfzYirQsbkZaIXS0HY437e1bayYsIX1n7JRs2IHoG
aEbQgSvDNbVxJpCWyIqDZqJZ3KfDyvel1QC0BnkZUAYh9wCUNtiuzn0rMdR8toqMoHoYe/l4GFsd
MPev11dj0QhGgUoW9jk4T8+NMN3playJ1AOj+9l8Rw4V+dmVKt+yDRdSIgKqAbWMcxt9hq0OLl8o
YWlf4rzzzHnPAVy8PhDJrcRsIeeIdCPCe0E2LQ1kpHWURXmmovPqT6U9REiUK5BSeLluRVrzCyvi
V3za7+pkG01VJ+pBN98r9TmPNte/L12+/34f+BLQ4WA0F+2ASZFB9akoVagjHY3sVWnvXHqnAzjf
mbVXrgkLLo3GQEIIGiZgjUJYdD4aHueuDfSCekADeWhzQG37tR51ucHxY0QYx0e3EUAfMqQxGsDe
XNNGPWjq9LPhWthTYJnniO0Kk4G3pd45oxFalRVqkJ1sQFax4hgL3odeGAh3QA8KzQ7yIGs+Zapi
uPOhUV7M6VFP7orhtpDiY4wgC0VhA6lUsXbn89ilEVPKWJsPVmY/6EP3FLnDt+uOseTeyNsJujgQ
xVzoJ5GIWHFTCBP1T43qHnNLjyOC+QsVAsDrEFqiI028nuRTp8MqmKzm4HZQq9ljpW146jQGVqqn
PmPj6/VhLS0OsgugykJhC9xfkgc6KbKeDmqwyFSlvjmAHy09RWkSXLci5v/T6+xjfT5b0c7Xx6lS
xWw0Uz1QxXykVe91aFwwhx9K2m0tdeWIuBzSB7MO+hWQ3wMLo3TaAfEeN+mYzIesZyDCJj4xaKgp
368PadGKSKojdAZQ+GJbJRY4agt7OpBIiT03mZ9nXqKvu4pXkg0ywQAmD+P5ryW5tFap6cQgwwlL
RPMoPUX2N5f+MdOvLeJ0tYdQZ/K/YCG79HfotwEYgCMD/73w9z5XVKPg2oQHtdfnYd2jtuqhC/X2
WYQBNJegVoxKsfgVn47zSLNGiFqO2FVAABTTBB6vZzf7dd3I5SmLoXwyIp0OZl+3KN1O80HpVfR1
8wc0RK44+JI3fFyu4GuDCpXsDRAg72erNaeD7W7pvFemfb8WjSyMQuRjRfsTlJDQens+VXMO+cQ2
a6vj3mkMjyDmuXmW8PjDkwzbRpAHSbMEkgzU8N2kOppR6Tkk924sTwg/BrMDkkGo5YmkshROaY2Z
UZBclce+CKZyk6xs+6X5+fR5mYQxj2qcpjY+n2gv8byxkq+3zw96zIHHE/i/i3pnOjbAuDiEHucO
FUJQNle3YQw+5gfKQ6h/iMMY8cf5AmsxLZoppvSYe230vapWCqmX8wP+dpQjwHIAScaLZ/eslsx2
RrU+QtPeh/CzWq4JlV7GTrBgI7n7Pw9vyYNK8MV0pCL1EY3oiepV7n1GPJU+lBn0bVZC2sXRQNZD
MLfCr+R7Sx9Sziq1ayBo9MCm+3pubt4O6HcDWAJUtwYYE+RqoJZAySOZzfqYTHkAaJSXrEkzXV6K
wgJg04aoa15kKfpOKWdwqtTHoHWfXDfoe9/yyI0dLfAqWMGORj4MpZyLVDhV7bSNucuOBlWDaHZ9
XBq3boxzC9L7eHQKkLiOsFD0pc9TNeBrajKXdxEsgKDjox8IGVbhDJ9uCZfaZl65KjvW+RdaQXFi
1/ZfuhuLIGKm0Jj/UQFBKgwiludW4qm12Ixtfmw7tkH7b4ns0c0zBSMo+oNHR+hoSBvETrJkdGOn
PurpS1k9tzdHwegqQgOYi7IaeDHlE1yJqpkUaUqPU/Q8Zn55+wGF74NiWBAzoI5z+VTtOtstouLY
JXUQmbrXKbvrE7Sw0OhiR8EUMm9iJfTzJSBmOltTZxXH3tgw5dFqvrh5UNQrQceCFUFNjx4W8Evg
CBGX+Sd3iixSFA4fyqPiIYv7nru/1g6PRQsAb4N9DFrgeHydW7B6VtUqG7ES+hfm/EjSrxDv9rp+
ZboWDlxBbyYEQBzgm2Wi+hwkk6MJ6NtRMfOHjJuBwo2g7tzNqEJd2avb79eXZ+HQPbMnTVyR1NHQ
ZLA3JFNoGV2o3lhLEXtQh6oEPAAau3g0Sjt9ULN5zEe7PEb1xonQ9Op4tbG9fRQ6erbxtkIQgh6j
88XR0VdkOODhPmpvnPu3JyiAHEEzq4DvA5v80dz4ybniigBlF5Hq2E9vmvYObp3rv/4y0sT30eaJ
wxAcBcjonP961AbsvnC08mif9M5zm/u0OPyFBdQGP4p3uM6Fc38aQQFE5dgaNQIpSAY6aeq7Jvrt
s7Uc9NIeEfD8/zEjQyrrHKjnxoSZioZG+axkJ3Q8r7WwL3ksYH1YaADhwFoprTVwB8yhXV4ea/ed
nvo1AcfFz4NbFy9AnCi4Zc+nqikGe64dFe7qIt7hRQio0sp6Lzz/sOCQ6cbGEEkBOa+marXitBkp
j46qeKTfmU4UxOw9y7KQKoAVoxGaM9Vj41q9fsnTULxFPyxas8H5Ie12p0jKpp1NemTzu+6+kPpV
m/5cd7WFEAi3iajRAMFPQO57Pn9GkvYx5YipLer6pNLf7Djfzmb526mBrI67lYN/aURiX4LvC92F
COMlcx2eT20b0eMABjadoepdk1B3/8YKVCRFMgr8k3JoWmXJUEw1rNTDg2NvhzHQ1mSVl/YOQHfQ
hwY2Dn4hZW3GuFAyu8YN1tN70MKHaU29lj+1fI3ZfmGBkIVCBgDd2AgpDGnGuGaUaGickmNHx+9D
SQIEmp4aK57VDeHI7W83+wMU2gAvQwCDnIDMpejWnY6mgrI4uvSgwt+yF6bp3oQ/avT1uqmFrQsB
IxAv4GwQjU/i7z+dcvkIAs15MBFq2N8sb9BuvyqhMweesA+SF4DMzj8fTXPUdFiWY/E17X1w5Vz/
9Que/ME4igNUcP/IG6c0EiVS6wpIAy0oosC0g4mE100sJI6R6hS4BsFSA7yftP/jasbiN4jrM+tn
bPt0zLZOR/182HTqNnbBPpqFVfkUaWtPlgXvPjMs/v7T0jSW3c62HrHjqPDHzuKBPeoPFY3u9Gjt
fpC5BkTAAVtg/BBIGMTm0gmkVklRgxCEHXXS+XH25GiPxvCYsX9o74aW88Nyv+opCyKr8/u1XbwQ
viGX/AEZ+ejWlXwE3RcxaSyHHZnxu2vuXf0BMnGhPW2jehfzeeVY+sh7nidhMVQhjgBiAFSa5MRy
U7sji0eOd9r8jCqKz5wRmWXmxzngEua7Fe+Ay2qhw6YlzGP1s6uHlfvPilMtHChIBONOEdUAdFJJ
4UvKajs3NN4ch1nZkwgbAyW2IErSjRbrX3WqbfpW/w7qXijjgqtMV8MBfWkxXjR0Egyx6DUiKU29
Rq9+XP9pF78Mb3zRbAkAD/7vgo42ps6QzNhUJz7uAVoUHB9NExrJVo1vTrXBAK49F6Ukwc+gSmeP
PjLeN03PTjql/pbF+cpSLw0FjzRRh0NiGqfc+QayJmXSEqfD94lXaYAal03Q/mrrH0n18/qkXZyi
YqrQj41yHyIFDOrcUpFnnT6WRnOyQHYS0mRz8+fRmWaKDnNgVC5EDMZUrwvWJO0pNYtAGWsf8OCV
rNvFJsSTFhzOWHmcBCKFez4Cs9QmMjfWcDL1P3l5Sset2oCL6xiZllcaK/fbwnS5gL1AkRZ8xJdk
g1qv8Ea3quZUAsqpfiHPN0+XwNSggwUZMXCySgcKEFDRYBRJc2r0P3Gol39u/zzKa5CVQC0PZEXS
uSzqG05uac0JStW/urWwaWluPn9dOPWnU5/11OrtVG9ONf3hW/pK9vPiwkTO5fPXpUjdyLp4AHNo
c3rLpqPyxvvX2+cGOTacaQag/RfVb6XlxYAHZ30qyn86sDL1xFjZC5eOKni48JZB8hmJdPn4rkwG
hq8Ui5u4j+OI4N964MZv3b6f5p3S3vw6Q6yHex9EkniJI5UkbQvFwN3rVFlz4gmSkrTzabkx7Zdo
TVD2ctVhB5034II3kFqSAxnQ/bvVEPfNiaRhlYZ8ZXevfV78/SenGlW1aMsCn+/bh5S9FOnu+rJf
nrT4+RaEwk0L1RFwYJx/nxlulsQRvq+C52ms4n1dU58Q6qsOYLW68/W6uUsvBm4aQQpS+DB6QQxQ
uG1nx/PIT7y2PcLfY/vV4rdh/3H7ocqNqiY0HPFMggzR+ZD4HOcIjrPxxNGQalZNoH27PoiFNdFF
aRFThu8jN31uII7aAujsnsORwULxmCi3fx+lc+vfxxfw39IAMHX15Ki5eeo2rctAJXazjAQ4SBAm
iN0O9NGF6N5M82LS7MQ8ufmbmZ1SugGH1pqs28JSY+9hoyOzAFi+3C0Eta8JIVRqnNqjro9B19Iw
sVbihIWVOLMhZUeGzu7gbbCRplqQ8tdaX6sNLBxaQpUOFRRR8bt4qBpV30PVFxZYElD9CRfLpijf
1elOMcJcXYOBLMwZ3ozQdBTEQSKBeO5ZKtjdAd3RtZMzq7tcBT0Z6O3i7XX3FbfcWRiNN7cNxA6K
XEJdRz4Z44RR0HQ76omQ9xGcI3xEn/qQIhnTryzPgiVcKeJ5Ip5fFxB6ngKYg4zQdOomzVW8mjfD
vRbZ2lvOUzdAhBfdHD+AhBD4GTwP8G4FJvx8/pw5mnDBdcYpaUPw8XVrREgfOT1p7hCOagifUUIV
e+fcQKPbEWCzpX4ibmeGkEMofJoWDh4eTfs4o5F0BMCBERo4CYsR8BF+Z3DDBiqZ1PczcfI7VtL0
SJq6A09hk27xyrafoqmbHnQ6qcoWTVf9nqhd/qSPb1P1AGkia5cTs9sUaszDskE6M1WZDZI7M2v3
6mzH4Wiqys+2yMkxy6xxxVvwehAx8PmgwcALWj7QyqJRFifq+aDrpp8jHln6KR3sVy3py0doXpe7
MQVTAeRbtGNUdfUeFMjUx+rq20abrOqOo+PHc2c6Ut8d1Qn0H65Vb0eTFg911/1sHfunmkP8ZRpK
JICMcbR+zCRJX5IiUihEbXpQxRQO9Nc8g+u/LAPCkIDo6Xd1Xtqp57pjFmSNwkLel8rWbazxmIz9
eFQm1/qR0zn/M9M49iKltDYdYcRT1fgPq5NNb2epl6ZACtW1kvsopDX+EENAYXZHcpdG2c9MAVE8
66zGy8sOSV3juZxxteskqd9zSIo8jM2U3JdOh9x+o6VvSQnJPi+ZJg1HXIertIiNzdxAGtyvE/Ot
oZ2J6qudfseqW7kH9fkTcfhrwdsqmO05/0Zduwr6lAwbs3B1cEOUoz+QaN6lRa564HbIQxYpiJK6
/CXP3PihnRQ11Hvl5zwZTuMN3awlnh079I8yjSBOtrCdjZxZT2wiL2j8z18axpQdYY3mO2ZvF35c
zODpTEAVroe9l5H6W5937neOQnEbOjRTt4T1P/J6+EbccvRINWn3josF8EoX1DdNx8Z/MlbZjWdX
5gwJY0pfJlbhRa4pbnQ36aDsploGEHDKQZ/gNCUtgrLUnYPRaxyFNzQ2xHE3oJVimut7W6+mX6k6
vLMmbjc1a9/KGQlhUPFq5ug1MaO2VwzOK2fF69g637R5nhIPoqfqobNz5gHkWvi5MsWBOpcO/t0Q
j65nuWPV+L2ilL8tR4D14yj2hzYqjymSkzvDbb5Cne3NJOMhLrNEC3g7hmmrvneEN15UWePebWfe
Ba3Tm9Vjq1T9ljflnwJbOtrUHWkS6B+bX610qHs/YtBOD0in88iLB6d1fGec0hMgSN9LqysRiijW
iFwgR29K+kZq+zBlHdpIlP9H2pctR4pr0X4REYAEiFcgJzs9Ztou1wtRrgGExKwB+Pq7ss69ccpZ
jsrwuf3QL91GiZC2tvZeQ9V8sV73fSp7xEhR0rSBzHdig8KmOeVRwruSrccuHHaxo0Oy4rxr4FAA
+5nMhTvrtVpK3icd6Z9oWJAucXluVmFY8U1bLUViAtVlHuyzf3Vi6nZC1E9QmigStxUUuiPFCzT5
yXPY+O1unscffahGA5WTornq5OykWgVfdUGWKHMiMrJtzRfvhwmgZgv/pgk8Y65WflhGwwOiFofC
KORRaqttsnSiRUrMeSYLlEjQFn0GrM1VG6eH4ugVZI81vctdAHWWcViSPlBtNuVE4DCKwyyS/FdY
9U0WjZVWq5YFMgmUbuWaTWbBUoIerG/dfTUTt0noTPt+N841TSIdeGlY2T5tin7ORtnSfeRJsXVh
s5iilqoyFwB1v+xFouj0xmvSb0JZF6nNaZCWLQnsehyHgELzlP0gwH7XeyuGG9EO9U1jm8rH0hie
/Lrez5XzIKO2czaLQWBPR+qaxOT8mE/y1WNVCF0lHtAlC7j90ikb2quB8WofmAFurroRxkucjjyP
OId5iooh1OCIC09OEQv71Lh1YXcqcIqtDbriMJfR7GSDpztk6kGTCKcgG5x5xa5XdcNXlRPpfIOV
eicGd6NyqLdoX3yJXLjCI1MbMhi3ixWr8gmAOEpVwgfPvetraNANUy4ya4zpV3Ngr+cCwqSGu9ui
97YD1T+lCT2zhaIl++4j5VrDCcb9ng9rLdcGVmcrN7fYCjBruZsq6udAwUHyplEuux24X/NMtMHw
wgYyH9F6f9OV517XytzDGEFsm6aev/RBWyLM8LFMAfb1xtVi5ZRK4Ov2RQD2oAzc6ZtWQ74hhtVP
ELV4WprqFf6T3Y75fbD3ZUj2rMf6wHZ2UhOYPAHqUSWV4/IMPYI84VMzrxcAEfeOwLlwTUJjpkTW
y5sM49bZeHXcqKMdVFh+o4r6mbCQDNaI9oksaZihGU8zHfY9YH4qWNxUhm2cWEvjhDD5XUA4EGSU
SqZV1Zp8B93gpgBQ2TMsT6vAGUNYsdfEy1RvrVhPzZInCgLcCfdDizxveugX3kG8dtwSPb+2s2QZ
OJQ86fylvi6WYT/aUiXKSIBcPfkWI8dIyq68U9HiZ1D3IasgKNmTawGpDKyhyUg75xWHxq+Zcu6m
qm11xvx5aJLF4IKQNNrtug0pcu5tIpyBIlugQCQ289zUWKMlZMrpokiZKs1lUjYxyBBB++SP89Il
k6jzjKh8yoDJ2laRky4SFtFe0yS8wE90SY0lJS3ZtA7xV7z0Wco1q24I/jKRMF/pghykCnwTZfDD
0OjQBwD93Xt/KJoU3tbYoNT0UZdUkNhPeqmaZ9Al5LqbXX8VcJFnkg5zneXApaRobs5JIBeTkHKq
9gAhFxs5wU+AKftrxlymOG67lKEPfB/ORG9Ole2sjoldEWqhes793L720uNr16vugQLLV41TqVcE
QfsKvag5Q3xur1pWjo8M8k2IDBHt0zyy4taX8/KFl7IlN4727FcIFfrJMgwkBTy5TUv4gr0OQ/3d
G8NgHSIiJO5JN8lMfp52joZO9Yj5iCP9gxL16Frv2e9oD1iVww6sq8ia6TIcUj4BSkLQmUNhL8y3
HhnGLO/KNi0Cl6c0j/39XMJGAWYq4864g0576WMBxRpGTRQCOpDEXhA3fGwL7bdRlda4qm+soHqT
+8JegwZaJKycmI/LjVqShjX9Dfy56SuBbpXyWflsFdRYgon117JAbuZXFdxMR2ROXdRjy0zI6e7Z
0scdZA8mkhQVaX6Myo0y/E4voeMIre45d38UEl3tzHTukappnLZOaIS6M9Qrv48+chhDhqsBRh+K
1nzfL7Osd1RXQiQeXcyQwv9j7/LoUYRWYB17MgmD4bVg6r6r+nbrxPCN8UUJcf1rFkzZoKZ1Veab
YdRmJ0KHZp4zhTs5NyoFuL9PBtf4Zs1bRlaDt5zwfjiryVyPqd/AXl0H9W2xkGKV03JYTY5n8Bcj
tMq/DWNUp7p3hhWWh17xkGS866pkitmywTn7i8zem+3s2ouKBlwM9KFEvKEVy/o8+FFAxxdCILDy
CuB3m0QDh3x4VaOWy8skrqAC6YedSqFdglkmsk2pB12yzpY/4Rcs11MHeRzjjy9E9DyVfvi6zAG/
Eiq4s8QvM7Cvf9Vtw26rwtU/YOjo7jnL9XFheb7xZAOCoWOrp6ZQ7arO3XlbdKGNVzOVbnVT6KoH
jTIurt0+XtaSwbubRbbFzW3QgUpI6yDzEiDUrGI7A8nNcJoFjW6RuzldgH5uU33pZhx1iduT8kBd
Nc0pZHHJN22j4dUX41cITXyzRZhD4r0ckbVVryWzxxwqn4/9oIDQKhFh9u6oTJdJEUoXsdVOQ8pw
Cv2Y2MI2E6vMN2QMQ4aCX5DUlKOdV6mhX5WF06+CXM4r6JVV13CBH+782rr3I5yy1n3YBfgUoRAp
LNvqOOn4nD8J1QEYm/ujjPZKR62fFNQsS1ZEjr92fPdXXipzJ/3maQjDeoXIi3uDC2Far4HfDBBr
gN0Zpy6+8RES4Mk0hANmZ4zLDVQwkWEA/fKVOkN7jTtDhBDhQJR+39C694+yC5tmG/mSQ+YBiW0q
YV+1FrIXmeDlEZ3lH61AitcGVUoCPWdDrnGZiJdfcWwUoniAaBPh10PRJljVgokX4BrZfun8ajVV
oBPM2NMHFS5I39tefeV+oI4Ode76wQAsGEcK9yD4yjQjxDNW0NRv111TekeAM2CzA+8GXsFgqIEm
3bU/100JixsD7wZkpuhpKd33yBfhrlBYFywz7YSvBh/oNZdxUNwECt2ICDjOrcunlu46492iZW/8
q8GQNq0p9BVBHSR6VbIBpcFiRhsPPAh624ecwcNTfverALlsM6tbL+Y26WHfewV9vrZP4HtSPju6
LXac5IXNOr+dE9z7Yvzawm+v4r5G0OmkKF+msGAJXLYwD8C3rSX+HmQej7Sr2He/hcEiXNA6kP/S
id13CpKy41BC/2RceCqK6uh6MC6AfuKhdtVTi97SFYTKkd4VkECfYzameVnXd61bN+mEq/1LEzb3
S1ciEXNB4w+1i11dtuXOw4mx4V7HNoWvfGxmwjJg/JsrN0bcfgRFzE8YzfvmprBlX9+2GgiG0P0K
W8tR7/NCUfaQu+4gsfo0PMN6+b0O9NElEp6NQ4D1Ss1L6QbdE5Oj1yWOPy8vHdXTremHPauLMAMM
E/4wXcy+Gr68UPbWlA1Owc5B1hcGzteqqdwE5RawJnjU++WaQzvnMY/g4R4W+PW0baM3s2iWaEoe
8rIKVvPcPbeV5mlTYV/UbPw5mhOvUbQv1E5N6i24CpYT6P8RNLE2fSibdCRgjukpdo/Ie5/glcFf
XL+MvpGgLK+WwOtxhI6RTOSUt7d56086bSUusBJ8ppUEUGWvfVm6a28p8seWNXGTLYNquu1C9ePY
hMLuuaga7yBD3OnKGExIbfOfnpl/CqWvTV+12RjW3+ZoObQoYQjcl6DueKNL9p1AzRGG0Nq1q6Ww
Ency19NtEjJgyVjUwKKIkQm7q1UtPvjSLv4uVm0EDhrtd0HrvrlT8EZjXaVtgwAZ1O6bP0Krwkco
ShaOyUAPtAYaYSoxZ32unhdgsdKZeXCO1NL86im8GmQQFek8RItEuaEs9qox+qojjoZVq+32+VI4
cLgNAKeqfBN4mSjCl6kDG8Xj8/0kwyjDzR43PcsrBJb4OLj5iwORyCQKJN0sXHbpvBC5XSwr122V
a/w03j+EtjG4wncnzk5eDV9Bx1YZX5Bg43qapzqc7R4wW7yDhUOtWKQ5OnaR30TcNV/gkNuYbY44
fFcBtJ/4OHpMaiN6WPKKPfWgjG8j1L+q1C9dsZ8RJJ46UXDs8HBQAH66IfS+S5+8dkCN7hZ/sjrL
Wyfq101bh5At7tdB17gvuA/brAbY7xaJt16NdTuCwEK8b7JVet6aAmKEuDsBKFsgUuAUjJNYuX06
gkO86Sb2BVOfJ8hKwEJiyFXnxT22ktqt4Lj8R2Zbet465iq+cofIphDy4vpWKTFQGGHoZaUD7l/x
kQ0pAA9DRq16RmGdbEPHf41L3KKmNn4qDV6MiAASocE+r9yDzRVycFF8j8bu1cKyZbWUJN7ZAfe/
GHiRKRL20BWlUqthcGU6uHaQqePC1aUnOc8GhuuMmvO3SJs8DRxZp4TKbS39rd+H29aZ6yFFltzD
gHRZ9Uiv4lBuyfCFka0Kx8Sbg5/+VAzrse+8a1KWAPeiYP8zQOHjWxkpXL8bt9BZKGOZzLK5w1Xz
2R8LsRLGIOHuxmpt4wgSGHqUe1Q4D3zu3dfZ4d011D6jOrN5981zFrtBXOXboVzC2xxWww8i7+Ks
0jTIoGt8rNXyvSraYANpkwZcQd+Xe4O+8FO16BYyowE7mnh67nrlFojEOQpukptMYFukQnnxrpdO
nVWBgegzCrP0O7dN8Irz2Lbbpaq+o4sTXUuAw254EfbZZCcD2XVGrxfW+XfKqylKNbXjJobmsGNh
zpfYt/d0gTnhACHXVVspvrd+USU5yIwJ1JJ/sdL5OQQt4gKrDpGQyMaQL2fw/n7L8yZOZA68XL7w
aFcEdRheTaD+P9MF5a6KWOalJvIhsjThDmuKgbE0KDwF5cEKzlZF0CEXiB0ov+Sod2nPdFsyVt0T
bwqMV0YvJvZNZiTzHq0l3U+ue5hL5IiecJVfli8djoSNIrjVrifcBB+G8JT9h2HXfR+J8BM79o+D
p/z1EuJnpKoqrcLFqTk2IpyucNKi7zvHctobyaP1ZLq3qRAISKGx+kGPfv+lh+l1wsRQr4rBiW/L
pncRb8CHqsDRjeB5V08oE8ZfcfOv0kLV48sCGONdOPlFkTKWL3gtpCtXod9zF+XVPFrbfLapqyu6
BoDieR4H/jNGxfN+NvkLYHbhdvFnkpY1rnapLWe6WvLwxUPJTi4IrKEKlYe5Ed/14Cv8+gpGAR2F
U2dmO2d+FGQUP6MTAobnFkEwLshXhfvmtbOw/keuT5/dpff43WM2DSjEpz0KZBkEFM0KGLj+mMe4
y3omfvRNmaeGtlGCoIfN2NQ2kZTTdELQWSvaFt+gh98/VpCM/8loHb0ArVnpxPr8dLNwBMUqItOE
6Ir7L+lsteWjA9wjcO+AuXSoQ11BQ3/aULee70E4ZTfUcieb66DZnGLEoxpsvGSV27AEXoMmQYEZ
+NmC2AiXC0HDtPeIuNC0/6gjBQkP79T7ArHuHNDYddRDSjWTQ2RelmhlyLa1n293QjIWwBWYcgIi
Q8+aeCJiSCpqQdCvzbwKvtMXoIYfNAkh2g4bDuAA8c85DDBAfYqUI3o20H4eg9S7JD/zwfNPAAOg
iMCIidF1ft8eqYWbx2KM2UEFb4ieF51ePvgEfz7/HPQbjpFFUQ3Pl51BdWhLmx08Jj8/Se8GOevx
eEMxMxR4GGAMe5wgzoUu0kdzBLwNBLoBKQWF8vTf/4Ax+KjrwIE7jNBNufpZsN2/O5p/Pz3wTowF
wKCgpQFFnvdPZ3NMHLgAkANAiM6O1RcwEh+0Md89/mxucHOj/lji8W63j6OdWXZ23kQoRfz/vcXZ
PkAdEt0NR5FDs3xfpiN/+/97/Flv1O/GrgCUgBw62AXdNOTCF/5wktC8hj4HGuVhcPYNQlM3IUfo
OzTumolk7hL6s40/p1sEaAe0twC7AOwSt8PovD+edx4EZysgI2rILcZzmzSf9IX6zwgRqPdQpgOe
/5ykzKsR/dkqDg4U1UdOV3X7Wd7n6RX+GCB6v1bhibBU3YgBNIEpLcty9xJJ4KPdALZIBGIKWO8Y
6/0ITm8Iykw+PTx3MU5/SMR/fiFBeg86ZYAp/E37tDETnHQ6PFgcg0jWI+tcGOE0B+8bzgCNAJOE
Hj7oIlB1eP8GaE6gW0pVdDD2FtrMEDCxm+Exbj6/I94Nc8J+/BGUnLoSRcwwTIcGQVbIz6MffABk
g5OFEVB15zJhfYtKR1m2EXLj4EZMWVBvKBrDA+ov//4gfx8QAHQASAEOAHjvINu8fw8VQsy/7mJc
K+jC9zBfOfTEwrpLm0tKUh9scpBwT/J0yLwgg3mGT4mjuXTDZSAHht0Ry+Psw5Rx2aAm8+83+hvV
fmL7Yih0aBDVASJ5/0qTAINMc0oOaDQmxN5rSFSgRDGPqDagdVlMe603fr1DUo+i4YXl9wHgAcy0
EzgGtAeob9Kz9UdOVYQGNqUH726MgsRvgCMIvnf0KeawrOxSDwYQ8QWVjL93LXArwFeAdoOB/xIX
zXXYsmjq8kNZFJvccdYP/57SD54PqjnoEJAIh2rmeeiMZtfKMO/4sW/tbePVV8T7nGYpQufJG+e/
I5wWzx/bqYUv9+gHGEGjPaZWTvhpKCSeDyzZCVMWnlCE758vgrCsNRH8WFWI++lFYuKHMxSCj4QV
B3zcOdUu1p12pRb46rihRfXGV//LJ/hjgLN9OuYT7eYeA3Tuejy6/oUw8PfvRwqKTgDwtaDlQxT6
/fy4RuWkRanjAD6i6L5Ol+j+Hz4fXwC63KfLwLlMqPAKR7U2dw51dN14G3tJ0vrvMAYA6u9thwwO
MKSz7+s7igGGF4gjW3ZNfKzCdfNJmwos0fdDnEX8ZuoDF3gGcQycDJys+pLUzQdT9Js4C3IespS/
NlnBnF4EDRNH6u7qq/aSV/pHjw8BDQWuFdSvv9BnxpbS1otTHZvvJQDN5vMLCNR7AB0RIE52eGez
I/rar/s5FkcCF3Y/aV8+G4FOzP7/Pv7snuSbIVSRwePr5prpmyG68PNP6+N91vDu+eeCwBQtIWEo
nu+dBLnRYvYT1FoFR9+UyQtXgg/WKu7CwHsDFXeSBjvba1MVhqWM6+YYhU+tNsk0bbxLfKe/D1tw
eP4Y47Qa/oinfT1CawZYsKOz6ixPzMo71aFWn/4o7wY5O2hZ2EAPIccgLenBkb5emk+fa79Nz08a
U2DhAXd69hZ9kE9j1TRHBPTVQuerXOrN//AOUP/6f0OcfQw75mGT57I5Po/zzVR9+liDVSNUkSD6
c9KDPA9LQpphKtCtO9TiTbUp8S/kOh9sapDaAMeOMVEg3p99ZtkCzzG1eXiY3AxuLf7nP/C7x599
YOGAgguEf3gwfFpDG60V84V99+ELkJMlxEkUHWDf919Y+jxczGIxQQOwalHSBvbCCKffeLazgf7A
uQYcKgpE52zhKh89VNZYdLDDGgilUKxzs/73Gvpgs0G2CLcmFHJ+7+r3L9ECk+G36FYdgjhKaXXb
OtddMaTSXsgtP5gsXAfA2YVYHNQEz5MY2AxJDsVMdiiq7jq/qi9mSR9EwXcDnAXx0i/LAVLi7CB+
ARKm+DrgaSTBQL2w6c6TZFAs0NmHnBdu/Cck9Dmt33g0H7spco4qQj7mo2HsXzn6OQJbQevdEs8Z
sDqoLpcXQu9v4sAfq+HEHQGgHJcDVAMAYT+v5zWKE6/IJ3KcJ+AEQPYUNCnQzH6Kl5lseAN8ypC3
z1wF9mde+/qnbcP4uuls/quOw/qqyd3njtF2Xft5nDhkgSdPYIAmIg6uFqofIdsxy5I9lqov0lj7
5R0bR5hX8lgB1HplSApiie0L9JSnJwcOSE7TjauYD/EGHe1u42kCcB8AZLsRwIM+8cUEyHEdC7kH
VLB8tHFwBFn0kvbu2RL+z7zAzBYfBUsYkPv3S7jwY1OXkSFHHlx/2bTNXnz59x45W7v/GYBCfxU2
Cx+kH3IcFYTyNTm68EMFYHowl+wCL41wdliMtfJ8WuIVqH51Nvn/8AJQPT8VYJC/Iok9y0DKBoWR
dvTweOpseFVuL9xQyAefADQ9cDEpuJEwKDgrghHLURlhPTkWTQ091FyI2yLyuidPtcW9G0D9yQkW
+itu8+o/qLVAdMENuovoTxgbjeuI6OCq80X4WI+t2oA/4P8Krb3JgX/aur5lAMc6VdZXTreD45O3
Aa4QuO5IIx30RsCi4IK7NgoIGQPY+Maj5ZTOcEoA9G5px6QT2v3R91iNOo+c9TJP5Bowk0uSracY
8+cOhT0qikO4t4NTi+mOz1aiLHULC+6qfIjDtzjYVvxY8ys6xEkfj4mNLvkenR0P0KLCcGDpnNoU
UC88j0RjC1hyYfsSTik7bzhWwzNe63NL//cQpwwDm4CBtnZ2xgk4UuPywIoHYF6Zd2iq+08/P8IB
iumKweLH+fB+7zZeucwxEAz3PSgVHj36+nNZxmmOQKmFUglKdgEm/+wFZNNoxx9pfF/blbuOzOey
jN+Px9WKof/hIQs4d27yWBfNXhHE99Lc7k3wP/x4sJtR4vfhDvWXlOfkksZz2yi+d0pkFy+2vnAx
P9+2mBwGs3EobELBGKHhbL1WoVORubTFwxgkefWdhKkfg3TwueL1aY7ejXIKfn/k80U88cYWpniQ
stkAPPctGsTnctX/OwRIr7i+oTh77oRg3BxHAHrlD+E8b4ARuB6AgP/3Sv14rv47xNlc1QXE5ZYJ
QxT+FXEyBsR8s1GXqmEfbGlkR6gxIyHDqj333oyJ6XoDGvq9hHvATKCmtesP/36R87MGnwPVEmhk
4zTAjgjPtpzHcrUMoLrfK5XSYYtO9L+f/8FExWgj4FNADPPvplTtciZm5WLHtT9dePK58VVn/NR+
UnEM3xyrCspKHvY3JoqdJXyTZEEBxHR8v3xX4k4+a/Pp3YcBAogrgxmOb0JO3+rPdRuwZggKxu6b
Ys93ffjpNXtKIU8dFwADkNCdLSjPGVEzlD67x4E03wSfNOs4JS1IVXEge4h8SFvOfr2oIGNQhhM9
Ev9X/K0gz//+yucLFY9HMgHhXxB24RR0fjXpVM7imuXkiI5FQoFnmqYrsEv+PYh3fqD+HgUvAFYz
C9CHP3uJeonUJOKCHqM5ylq5yccv8caAVki/AuULKglpM/HzxJoJs3r+EXoPYfTVoA3nmAvX+XNR
ndN8nhRLYbwBx3rcmLz3q8GPxxwyx+3piGpvhl6uLC3vvW4BdjS4dsvlluSAUEIyiLTeym/bT4af
8+HPMkRAFrWuOIY3IzDaIgEr0OmuC7pcuKf99Z5obJ3Y/DC1BEP2JIX3/j2XUcdBjkzyFiTWOwdy
W2GHi4XtxJrIvlrZStz1jH+ZnJU3inuX8gsv6p9yxXdJVIgD6aRYBS4rKLTnyaqwBPVikD7vfL2o
m1bHXurDqSkr2u5Y9668IQwsy7IS9MQz9XdYOwoQcGSDAv2ywN1qJou0MPGvRVVBVsHFHEhkmPCE
g7Fb0GUu1QF+XzDOfzEFlOO0OD6wHnAHIyaovJd3o3KCFZ+8/pEP05yZKsa9HcTW27nzmmwcmiip
yhC9TwK/c+Dp3c784I0WF6bwgwiMrXKaO5TpvL+cKUjlykHWkj/Ywm92nRXqJvJ4kEoNlsPCw0vd
6Q/HO4V8VLFPtYqzrRG7o66Hoq0eyjID4XQIHwgYMORzYIfTGQ/1gf+OcrYDKr+bl1ZjFM/7ES8q
iS+R6s9D2vkAZwF5MHIaG44BhhycqejJM4/DpXzx7+2Ft0Cx6yQbhaCJ28L77YVbWDmAWFo8cDtf
C97eUodsIgdcgU7ru4n4ay/Is5zn95EHIlPDnv4dUj96SUAVIHGHSgIi2dlLKsU4AIxIY3BZyQpO
NmN0180XLswfLYg/BzmlIH+cnBGIxMSrveLBnxuw4ypwhAEqcB6cT3qw/F4TJ/NnZDMBdt55dq8D
GwN6H5cPwM6/lbz9EYagUcbmwjl0fgydVgaiCuQOoR6OFv3ZpHnNZFvekPKhgkhvoksDGWOAc7l3
6KRFi5v86r1LcRAl1r8iIRK1COkgRFU9hMJzVr/pAAAEcWm5dxbUs8ZczCC01VEBFJw3AIMq4P7D
6qwGPep2EU2fOZWUWRvEKhWAnEGgS5t06sYpUWG+rDoDphgrAOFcGt2cYJZ1efLx6rcGjdlEkkYf
Ck0AMNRy2PLaZ6vCjvSWztZ7IJMmmQIV+aadmNlKr3gm3WhfakqmHyKo421QcOdZzPSHE0FPE12P
6jEsRb0ap55mkRkBgw9sAXR889ZpDyBC4i5dnelWNxwmPXW+XeKuXjvg5Ox6PoXbgg4mUTpcMhXa
+jrm87zqXfDwohGkUVj+0pUuB+eunEeeAkLtZWgDAgRcdt2NXtp4s+CQW49SR1e5ARTYa5sO1DLw
WyH+4kIbB/D2qD919I0Cy8XPHS8tRcge2VDrB+sO/C6mgK9TWvxqmQtMcTDIOwnh3hRSkWGaw7c3
KUSLEiB4C6hmuN499CP7VQ+w8EoP6ltFwFmhATy8BzZ7GRAfbdKWdb6PitC9rWEq/DjWdF8gVnaA
VM/NBFpFXq94LELQDodiFxZqBn5Z3ODI9tZFGCFOVOxHENRLxquBJ1DvKDJZcXdVuQFm01bOKtaj
+NKAq5AVWsh0ChoXWx0V2ISGU+TtFeePJxlH8Din/KGq4jfSCrudhekMpn6MARbGrto6VJcgfJav
8TyAvAYFui/ewpkFoZIWOh2G5XUeqmBMG4/Vdw5zbAY9VP8NthAjzSzz46+cFe6rr9S4goCWU6XO
HEVP/uw3b3lUe0cwR9q9W2M19n78c3Ab9bIQcBcxPwcsjHmV1+pn7UzOYQED4h7rgz+xuqVsp0Cn
P9FPhjCjAWcJ1qLfbhG9f5VmCR/tCIQvL2Jg5NlcgGobmtQA0rqtlPQeYObMoNEAsP5z7IzjG++4
SV2nRLQafPstH6FiibKUk+WorhRpFZUg1k4yuiG9PXAJtHnbOh4w61QXGzBHQOafRg6pA1Psproe
bnmn6MpT1Qw5fSySOYDOwWTn+462BvPMvwsyV1+bgum7koBT2mAyniokZOEuBwFpDZBzeJhzzH0S
+mXxEIEHeet4TXGUfffVj7r6Zez8V5GHuCVaSAEaWL+CyADFPVAjvizOFKzxkaY7zG38Qmblp+jO
ehmoFyqD4Ea7RtOTZa1wX4GlDQKQ1Ec0PrnuUtxK8K8BZV8wFeNnCtIRxGvrJnMLMq6iyR2/FtiZ
XRpHdXFDe6Xxogz+gwzw/fktqt6MX6YwkQOT8WchgwU0BCEyz9YaH7nD/xiAuBOOUQXecTWmzMYm
W2AvmwUqrtYKHLy0Adw7xUXSWxMz9DvSxhRo6zJ6GmnlXhkONQNZzAUYW4SmM9ZcYpcc8OdictOl
H/uk5hFYlNo6IC6EIK2APQTIFofKKoz/+pfRUOcNCGqTLBSA6TrqTOpz6VyHJbebRbI6rYGDhyiB
cVMO94vUHzWgFz2n4yGSkHjwc842sH1o00FH0y+QNt3rAdfIN91yuQMFMQDdogVl0ReQ4JqBMt0i
8LgpzLxsJl3jPYMfOrbp3KpxD3kC8RY4wNqCmV7EKamG5aTsYa5I1QebzjrRykrPvPhaoOA5sc7L
HAPuWzFbtvUbRVM5lf4Lbh8sqcQgjn6t+GbguCAZGDZeG3QxHqZcdwjjDjgRQA2nFeg9t1pUwVo6
zvgIyP78UMlRZ1oxaLQ0S5hpJtp746jwyoGH31ZpZ1mBKCm+gM9Wb6t59oABBx9fSRdiZrxtr8IR
uPJcqJO8scfktaop3YPQXWWOqx5AUG/SKo8fCsfLM2Bjf6ADCxq4bcaESvmCzKhO2sKBlgxkOzMD
TuPadcDWdeJmuRVWQRWIgUwr+h4HA6hpN2P/f0g7r+XGkWQNPxEi4M0taEU5otVqd4OYaQPvPZ7+
fNBxJIQgQr07e7MxsUyVQVVW5m+gnoG6bW057unA1ciGlKqb7lA/QCXYhx10KguMY13+qIc2rJt9
UEfN4yjDlhEzs9wpdMx3UKyHDe6W2dbXBvXoeaK0d1PP2vUUzjeFJzU/uH3j3eCHwW7sk9g2hBwA
fCCEuzxiT7eZqt+VKCJuel2lRyJg/Oj3kvVYtE280cvU2uhe6tpK7ZdnjNLLT3mYJ4dKIa7RlBqS
6Yg5WF7Uf0nr2NgWHSRkVA/FJ3iXsOybULyLLLc+5EKV73yj6U9WHXS7OGn1fQlVYl9x/N+VEcIU
Qhnpdyqtl5cmabqNUEkwEEWv2Bo5m6eKDHln+K2+HRMK5cJAT2UDYyDc9krlbb0a+RBouepDPJjC
Ebkk4ai5BtwsHxaVleFBkXScGoMQlSdkRqQdUhXRpwpxloMCqeZTmcX5XVKOzWtR9spWGkzVKWHi
7bjOYiRB2/qfqJkkTMyhsC0JDFuo1d0hbWSv3IbMli1bXrrTUH+zI6y67mLZVbbIpBT3+UQ8UwYL
Wg27mG86qF/UXg1+hnoTbtsS0pIcWB0sVnR0INL8yrALsunShbYssc/6KJPu+WbdDTVbeT+plhwM
GDr2UJvjkXYAX5lretswrZUNii+jrYyxelenQvtE8VpXTzydhs72Q/ipSqW/RKGXn3ooWRDhRDat
Pvpo+mbZDkCVfso9pd0XiWbYZisnj1AcvI1e5ciJZFpCW470yjeoGSAqmm1cL/0epeJou+qowpKc
ZFZA6u47U21Q8IlNe0j1CrXXJgdirFm7vIfmmRb6T3Nsf5ZGb3xvW0R2XS3gzGtk8VC2WchTjNb0
EOTusS5z9T4cfA81Fz84KFGTfYlGwd3IWlMfojhVNkkFmbjwgnAr0k/ba2JWHlIaMA+kBezBoc3s
voFxWGattaMe4jSeb2m2ZMhQsCFfHgI3o5uY6TD4h+m2CeuWNZ2EeajiqJ96NUOwBHuqciNZEJnU
Nog3hdx2iPRG/c6tquCYgjc/j7DNjlnVVE/JSIFHKGv9iQ9pgM3rec9ZFYlPZZr5W5qOwj6UhO6Q
dTy3B7pDhp1A4d6ijJ7vw6h2623TGM3LIHu/Yy3bxIr2XEykb6nxu6+6GbTDJhuF8odiDNVZKpro
l5rX0Tdr1L2dFsI66UT/ZyRFcKOFDqUdd1QgLFrKpmrJZWWkxI+Z1lp7BDrEHV123y7aythqo9nv
EI/oN26CFm2bq94+FPTaHotOPcKsrHexILHpABZAssm+D5klcWJYybOpjuFWSX2arOoIy0XPTbsX
ZWXnqZmw8+Hh7nTN80U41bmsHdR0GNt92SFGnLY9FvC+99UbVd/26rqEYpf72k7ldX721bB90OiB
xafQCvOcbJZmILWBZhuqpXLSSqt6sjzjF4bonZ1nbHoVjYU92lKkpp1nHl2r495JuAeDGNPBIWxr
PNTlBjy05O8NL0u/KzL8cbpJ9WejFuJTVWXjWRe8QEczZ6yy+9IbNZFXrVtswqoaybepKT1XPQeC
L4+I6oAf4E6hzhQPEeI3sRadK7riePmkEM7dPN771LQf0r41XxE/cPNN2OXNqYevFdq1K3boNElu
gG5L2pxVwUheYuQ97hOobVs1gxBn176ebwqyuwPqXZPP5cDJoAWQiEa4yKMsdccYn8pjZnXVVo2M
HzXb4NHN8/ox7NzkS1/o4UPrQ7xDB0TbjEMbvPphM+yheSBmNZqKrRSF+NmU8+AsewL8aS3weQoV
zSFpB5YwSYrPbVwMG22EPWvlpOipBUvao/B/8usx3WVe/lWoymqXhvrkwtTk94BN6kdfab0jXIPi
WYvL/sXQC+9OLEN2CTS3u0IL//D/Crd+pzQgE/gsNX9oDxao3jueWsW5yAuy+lIyKeipnbvzI6/l
yZIJttAZ4U6R6xghAd4Yie91r4qL6J9eauKzxTf9uRb1bOf7brJNw87fBmLS2llftPeYrab7QW+H
T4Ga1J/UCPU+ZVSRWemaal9G7sYMzTu0Mr5Eripsm5CKnid36A8kafsk9zyWKk7Cjaim1R4mpLqf
ROY2SiV2B19rpS2k0d9uVEKE1dvilGHn9ZTJ8OxilCh6XYQwP3YttVezfkCrrP4nTuEiQYZUHmGq
wxkzkL+PugKx+KyPTj76T1D0/HwbjeLBlwTbtFKY4qM8njrarbvaDYsTBH9vr2huaXujV3+iMSNv
gIcj9FGXyb2Cr/ceJSq4fbCHHyS4Gds8tCyqfQE3eplVn1Up/RUGtfksKpxwugWHqe4QugoEJb4b
vMD8Ry6lhBKQ22zluqyf9SRV76XUqk9GI/7WjYyzuSmlU9grvV3BhLIpS8f7UQMD5NPn2iDao9pa
mQ07vYF77vqmvhP6XjqgigKhPTbDP6rc0HlRPLQO9Cg8BVmT7COECjZ0Y/1d1UFq5PSGHlZyJwRa
BeFORB9YscC0IDhYIgejIb+G2JoNAcXcikEEAdXy4zvw6dp9PynxuF3u21rg5d/rIhx2Yue68Jbb
ZDOK8Xiy5CH6h/K4vjdLqX/AxO/PEEbxq6oIzKUWfemsSthnjfuzwRUR/eMwP9cxSk1yL8vnTDZa
m1TU27XYmx5Iwr0NCGB5S22kQx0hU2yJ9blrAqRMZL0QTo0XIL9H1UR8QgkZunaNjFkspU++1El3
LtqTO88ahGe1piChh2p2n7p59tiqYeckAepKUIFfxjoB25OLifXiWuqz0orCq2AFkBWjOAvsIrT8
syoXJP+eGN9nipVtQtX9Y6VRc29oWn+S2yK9U7muNgFCF7YvRGOzEeUx/eJ68afcH4xTFIao/aVh
vkkD0bS7qvQ2bqDl90ohiYc2Fc1NkZvtPvHdaFMo2hdq5uYR1nr6J2rRdBsHqNSt4se7SPNanl5l
8QwlFG0v2Ro1O8ul8ZNOJf9Ob6QQPRyk/+En/ynjyDq2MuIavaeThgWVcl/Io7FPBOnBz7tkY3q5
eC7wYmXajOGutgRrGyjRP0kSBYeYx9Y+LOOGIgKKZcgxTep2CIRQMC21E5W//jXr9X7vjiIvyD5M
vkWCUH51+0A/ocxWHwLF8ngSxgLGMV5uo2bkbc2ioJzVJhIkS3d8agWjt/1Myz4VAVV+XqrufQSL
YJfkvXCEHwNpvYOZRjJh+HvRK9FciGNkvfLE2qUVOaXXFL9NWMJ2zGeNKE6OZAm8XdvoS2E35nnu
kB+PtkDd3i5EdpFnaXgDlr30aDZ9/OAnZbDSMJtqnldNgqmYh0YnzdvJk2POTir7DpUNtHHOjXSn
yw9jtr9d2F36feSlQZNCFZjE3a9rrmnlVTqF5fFcN099eOfLL//R778zFAE3Y0oBv289x+imfhDq
SCWXf5DmxbIBqOM7tGmPYo+m9O54hlxFZfCEMO8Q5ivNraU5ugwyaxlXWqJ1ekuQyEc00V7jz6z9
/GwJLForVV/z8wYlxswpvO8fXwJrUtOHcIKM9LylOxjFgJqhMJ6T6se5Uv758K/jaoAlADoDEwVw
Gt1F0d4tu1ooW108C6X8Q6YcRMXrYxzAaZHf+h6Q2+jeE+U6BDjTLsqrXDu7YvKsaWZoo0j25/Yw
3jc4phigQAA38PSY9y/B6loKPTXtLFnPUnUuUyoTn2+HeN/eIIQy2Q9gi61gCHA9jEbNVLrrmXZu
uBcr2XjR4paafPzDSOU1F6n3rQdiAf8hIOxPwl3HGigsFmOealyK/TFK2tPoNg4s0c+oUvwUh4by
4xqKbWEbE1JXUfudiJT6LKSYC2hLqYV2zsDdxyff+3V7+qbPYHYSIqo72d8AzAIgMtsFsRyRw6CA
cJbTX2N9SILBpnaKYAhJm0TVx1/56t8hdqdtJ4NUYFfDMmNyrudQyy0rTiHwndPWkHaF7Go0RMqT
5uqHLvN3UYBYxJB+7hVh16VIvNwe7tJ0TueayaSCIJhTwKni1pNBr34GFLMZulOofxDq/vZZXUaY
9RRb7nS/C2X97IETS9iSxl9s+Il+w/WiTy4Vs4MtI0HGd69mR4DupKfSqXRs0HrzGuGjk4VrAZ+W
rNIgxeLPmH1ag0Su3xmNcq4omfmoWVG3vb0c77v1UwhAk+D1JujkfPuFo1yKNfrF55EWmcejLD2n
ZWcb+WnMEddBukOok2+iqx4qKz341O/U/vftv+HdGTX9CRaATfik056czWevCaYbB4V8brJ79bfc
3Uvm7naEd5uOCEj04yRCwjEJWF9v+VLo3VIYKvWMCctWrdDKGT96lhOBMgr/Beo1mRpeR0C20PTL
EI1oqqFtcpeY+9sjWFonUJvAriCHALmfQ0+11qNn6Obj2Y+bbUIRL/QP1JFsITilxYD+3lMwvHTi
d0/ble7RLVbgWe879aC/AJaBRZFo/GI7eT3AFnXnEg3G8Sxpn9RS3vrTa7+/HylCgnd/LsstCBPv
7vaoF9YNkDkapBpECWACs6CdJFABwZjrrKeocN5H9cvt31/Yefwq5GwAZyQSc82RJg4FNWny4Szi
3dQ8qtVJ8D8K6QXWRpOcx6hEQ/4dndFNO95dqtifY/mXpARbSVj5euYkaW7cKYIG82ZC5cHKvF4Z
2UO1xyu6ns1d2kHdIUW/ARDS1c/kRkimf9dCfaf1tCwr7/gX8zdZjpmToSPIg+vQ0GczMePKPSuN
9aUd0m/RoL/Q/NneDrO0DchhMDZCvQUk+Qy1nAzoPeCePZyrQmxZqKC8i6N4TeNm+pWri5h5ZGvD
+mUrcNfP5jGwEoHHkjCczUnNrOYsEn+L9Cw1kabH8OkvhnQRbHay6x7qYmnu8TlXqDuBWojEtRPj
HV5iGg8s3QlaQ543H49UcntZgsbmtl7MGGU5PT40xfdc6mjr+ptkAH1Q7cVqBSO/OI0Agw112pTv
oJBtB8IKqORw9puKjLbVP/dQzSOdqr7WHKpYXDmZFjcHaDMJsjD+NfOXZCQWGjVPazgbtNMiP3kY
lepvQryZj0M6B3c5W6yc6h2FZ2U4d1X+Ryzdk5GYh9v7YfqJd5vvIsRsi4MMDr24lIdzVP8jpZKd
pM99itiytrIrFmfrIs7szUfFyjQzlzgpSudWjoqlupJfLkWg+EKqDAdAJkm6PhN8DsMQNT0iTH0j
T03snp7eSpD3SSzQNwW0LUwj8Kck0NdRxKFA6T2Ru3NZIagLNhwIatGjspqGVlXZqe8XKIlm8f3Q
y8FrhnroXunWlEMWtjp4XwyAaBGLfGqzPyIRsAtAoJHjj6q5oYe2iaeBjMCXIlWbNloDoy6GI4qE
kelkbDI7oMKKRtgkdHjG7G2nZN/6psIao9pUzVc1W2EpvHuVTPML2NuE/01GNk8LDezdDCnru3Pf
i19kzduXOkYYGrAGHqlDiLB4ug30+Kc0mpvbX8JiZACv5GnUPt7ReDpVyUtXkrpzA663awycJBDy
T+9c5UFqHdSENy6CvrdjvntWMlq036ckA2uTd5BNv8UgqZXMjjJmhqnAkDzpSY4HQLHNzFq30Tkv
doksrxnjLIVFrgpGK5/KtI2uN7FaVY1glVZ/1nhBIGfpo0oaCvKm4eHH/8zylUVd+DTJsMkeOX95
PM9f6jE+GHRAFfYrpMWEFtJanj3twNkpRoA3BTHoCICwrgeEMjXCz23Gt09J1rR8tP/pMtYffkNO
uFdQGROeX1aRvLkOwycAOE+u+vOoGtt+1J6lqLy7vSNmIwFdCMjxjXgC8Hp6NFyHMBT03pN2zJym
1R+0IT+ZdfZQuOnL7TCzHfAuzLRiF1UmADWKjE1Z5nDr2G17GHUafn1jD96TKn0P/O+3w802wH+H
AzYsc4dBT5yz8FO09zJRYlRdgJq4Ydpy9TcDuogwmzc308SiqsTMkVLzaI24YevPlZdveuOsUuAK
km+3R7S4TnBReR2r7Le5Kl7laWia63nmjHJ4NOTxz9AViMK4wsp+mJ29/zNz/x9n9hIJUCvOtaLJ
HGNSlUZOX99J1YC5CEBQu6W9+wndtmQllVoeHDQ9jerQpJl3vTtgIxetp7M7OvBnxaFxT16zciSs
hZg26MUGDIpMyvGcyBwLJWD95H0Oc33lrl4MMZ0JlDDQhJu/T7RebxXaDZkTajTlf1sFeMDd7V2w
uDoXIeYJWjLiWpb7uZNlIw1mB/Cpreu//OiXFG4/Horq1dudj2vafDSpCzEG0EzqNL61kbP40U0y
RLQlruJR/SolmDrcDrg0fRx1qgqojPfd/A2spIIYq4OROjJMmsDH3yXDYyVau3bXwsjXG6GnFSnR
dk4dQf4VZsCRi5+a/OP2UJaW6XIos8MhGbOBIoJJDIkerpxvtdjBM8mGqrjTx0+3g80y6rcv9jLY
7GgVvDHJvJgBWayNWn7RBjRz5WznfvBW/Z9AdJooB+oQ72a3kSgnGoKIXubIqXYvKN4DQsp/8ZUC
qeJNyj/mO2k38L9D6AXsgcjKgB49j8KXxvrYy+BtGJcxZvNVSp3gIsKeOkm/zenzS3+xjy9/f9qA
FyeNNugqNgL8vhDAghhxzWhbrGlWzumlVafb8ZbJaTLFsusoLTWSQtf7xJF6+SDgaITplZL8BJV+
e3ct3aSUXHDB41wW6WNex6lwVSIbjxLHFT4F2p27lusvjkOnIMpb7e3cvP59JekqK0CQ3hHHQx3n
sCwQWogPv26PYin9oAiAqi+1G8pTswsGWQCvN/Isc4Qx3fj5sRl/KMWp9Vsghh6F0jV52TcRmIsE
8W2TsY3p3VAeQL5jtjyZYsRlqceZ04faeG8gg7AJhVLZir0kHEKzUI96276i8gJqUNaGnafo4Q7Z
aXCsuBbZUgFdDVO50gamkW0C2cpOLoTx7e1pWToLKWdButMQsqFZcj35RovWwlBbHLnpl0jOwVZ+
k5u/uNsvY8zOW73JRUEShdQRZUcontESxwJs5ZNeXN6LccxmG/GV1MO4JXPwjz0ZcvfJUMbJruJU
hPkWimlhq2G0wgxdm7vZMZJIcht3dEic8ltiPJXJti3+JgLdUlowU8tiTj+C5zcaUmGR8mUU5to7
v/03Hdq/OK2mxu//BpkNo0/M0RgGN3PaNN+okBYKrbSr8PNfbDSyOxqLaLWQkc82GgZCWHvpLBBW
MN0IRcfYSMnaWbJ07ZJ8US6h/DyJxl1HCfNCabrBIMdrcZrElS47JFZpD8VnP/51e0DTtMy/78tQ
07F2cciH9GwlvSHX6/svXfukrPz80ubiaIeUi9YQAJ/ZR2OkWmxEyBs6tRc/eCbswM67E3zzYzX7
t1MKphBmeJOxCefv9SgMtwhyvR35NlXaepkIOMc0/709U0uLMtHn4A5D1uO1eR0jB9GAMUKUOZxe
Sb23QO74ByUHx7q7HWhhzmh8se4AwaTp1L0OVGYg7QXFiJyo/hmHu0LaR8bKskzbdLbqiLOSAE2y
IhO//jqElYWCZmhC5Oj5nw5wtW5tLAGbo/QOz8otyINiWDkDFq7Hq4izZ0sU8RiM2ATss96OlMcC
h71k1Dc68MePT99UblPpmtNsmp82ftDCvMGH0amB0ffhvsRjMzFX8rvF4VDxQrcBIww+oOsJVJLE
H8Hex47sfdOS/BDpx7Cqt1LW/cVm4O0CloFGHmLB0/d78X02ZZFissdmUIWveILYkvmtLlay/KUN
h/jUJNCKLNe70qyHVZk3+qxNOjlbbSGCi93v24uyNF/Tg58mwyQxNK/O6FkRmGapxpRNtI0Z1SAl
+q0YkSYNK5+pvnCiWZOaDa0MCN3UB69nDOu/diybMnYsNajOhd78KBI3zTaaEiboMCbCGfDGM3Ju
e8EJ0XUWYm2fkQABQMVqF8Pn5BsF7Ghn1WNlF3mo8z4d02+JOwTHbpSjP7HiF3trlK3HSAd43mK+
hZsnRnJarlVbDMfqI/3L3kFmDT5e1/WHSFDDLRupdco47B7bTsAKRuzkX1lcQ9rKJQFweKVYP8W8
UXuc68xmqzQQBEfw9n9qNSw3Sj50v0ssy169RAt/ellmHTM3kE5alqDmgunQgTLpa9imoJqBlB4D
QR+hCPnqvtaRKm8Ff+T1CwdCctXoGEdB+rtRUJoTMGsFpY82n6zqa/YB789MCn+cJBpPfQnAwuwo
y2JJjTBfiZyYAriYfNGKf81xL5U6EdfsIhZjIf6O1omItIc2i1XVpV5rtR9RtUjazzov141GPoVr
k4JpHnaHxr+j62srz5f3UadjRgYaKdKEBJx1vdtiOUkrbOoiZxg+h+2mxj0VJP9ffDyE0Xiq8mSd
fzxVqEZx4NecaMVBFOynfiLRHm7HWPxqGACVQCSIVHka58U5k42xQUeGGAmSeE9iWq6cY+8PgAlv
oXKQabhtcAhc/74OtjlVK84xPAJ/Yw8GnjX+2vnSQyIbK9P1fihTf12ZdKGmQv1cWEfL+jZo4Ww6
7sFt7oS1wuK8fU+ywe9PfPpJjY6n3mwoWSaN2I02TFUTZHblw5wtIF9gztfuMZ0+eVl/35fij8E1
H+JoPGA7800Mo5WNtzShZCEIVkyAx3f9HjFKSxG3AC4G0XL6IDzSD6lsLauOGIVvbm+O98+SacT/
H0u+XjwNmVNFAy/tNGO5zzBi1se7aKz3eQnX3IRXsrJZFleQ+hnoCxlB5nl60jWlofLcYoZbd4/7
xUMr6x/e71O7A0wdjRVUMOf6P/QfrNqkXutMlEPYVRXto9uTtjgINNt4NaO5Dc7oetJaX0jBdiih
M+4t/VSuSWIvrT+KjhLHAuJC0hws4IFyhbnVh07iN89xbO2kEMu0wAg/l6axkl4vxgLFJE4JyAS5
uB5Kh9BXZBVu6IRj2MGOVPt9aVT9tqWDv/WtInduT930e9fp6dTMpGGkUEOlijb7wuAHuJaFUo+j
yofIxJCWYuP+doil1cGjYCo48YxDff16SHoDDSozMkL0nrH3DDnfNRgJf7hmwEAu7qTZh2OReEgu
dhVO7ffHKYPY6EojbbA3y1YOvcUpQ2MK/Dmwm3dVbsQSoqgKvcjRsu9pX2FO9UleU/xaiMFioPUF
tJY7dr4sXW8qQ+lbgRPwjhvbrZXKW3WtM7CwMFdBpn9/cRF5ZqcrSDoETvKPahbbkMLH7ZVfHAUC
USwL2OB3b0VxyMQ4b4rQybtiW9fi13yIH2WvWXnwLI0D1Xu0bnV6ASCgr8eBKkpTIY/GODDgexWC
l9ujWPx5ma8fiWtKpPrsPWXKbU1Szc+7QrTRITpbKxtq6Zrj9clKo7ZDi2R+Y/d4KI+y2AeOopvD
AwJVLwhtJ/uS/HNTFKTvRp/9WyK+8Ki3XbtLszo9mVmsP+RtCI3nL4YL6B63MZXH97wMmQoDLo9w
pZ1eFrZt3z76nft6O8TCJQeim5bkVEZ83ycaulIqBlhSTqx8QSUelQP14FcPkKW2ki9vc2VlBZf2
IQ9wtAyBoAKYnB1yfq5D8jQSDlW3/JRo5ZNVBMe6877dHtbC2T1J95MF0OlY6Ea5/dDUuRKgClUe
vVb84WcuErS9EzTq99uhFkdkTW8uDjAgNrMRmVWQallgBo4BWV9Eafipqza3Qyxu+4sQ07+/OB2K
KUsVsUdC3kTKtoOA5Kcexmt7fy3KNNCLKGUPL84rDA666CgrT1p3/M9GMa3Zxe8ndQvD0uT3Rxw3
FaCmGjLDHw/BqgPuEKFfiNbs+Kk0pXV593L8pLsEFvvKDT1dj7MbWoJjSbGVw42Xz+znkVLhfFVN
6mz1UdbvZfPFwv+3vzeUj9/THHITqJ435PuCK0XSsO7ryHfaUdi3lrVTlA+yeqZ8nhBU3Hj3UAOZ
13JQd66R+A58x/+cWfYH7dve/fpsrWNrCHQv4NdRtULbu1qrFs5x3u8CzDKZMq+GWKumP18C/ZRY
m6iSNgJM1izun3UfKZOk6X8Pbf3oqf1rnq/VRZcuCuBJBjq/b1iluV8WZz7yI02BsmwkP2vtOa//
TYXmixx3kDmRSAgV7ZDW0k6R8DH2pJdI+ovv9fIveMMeXnxPvSa6hZryF1S6ehYz97UNrLvb39PC
2QYylv4SewTXB3W2jB6iEF1Xyp4jWg+98JiUzmCtfFPLISZ+D7U+juvZ2Qb9uUCbR0daT9tXCZ6i
J2HNNWR5reRJ8xTkDTj9CYJ8MVN6oEUNlmeeIyRW+h12Mua6g9QeBbMWHhDT9A4qprx2ZrjCprMo
S/mFCu108IS7SEEJ4i8mla+P7u9UH5o/kbo8g8uC461TozyWfNOK394aLHKOO50+D0R2KXFPIuPk
xbPPI0vElsw4DRzO2180LX/6nooH8e+6aPaSntw3afmKx25j+zX+AbfHt3CPUBwmZ4HvKHMtzmLX
JiqfSmT6jtkGm/7rGPgr1+HilrkIMMsChXLAmcU1fCcfH6ToIchpS35MRfi/58+kwIVCKNzf+enY
wIeXxCon0RyLXVcDdC4+/8UsAW2XMNagRzBPNM2oSetKaAPHQ6BiEym9aKMhtobKWVyLiyizr6sO
VQUrCaKErWyrYFiaQl5Z7oUMEnMnS0dkATYCxefrj8vKzcwyyiSgyF0gWhhgq/0Sjm15P45+dERD
dXi2RE/eKsjdrISejp/ZfcwlD++Gpx8v2nlzCr/50OpUknWhaE56X59ic/wsd+2rN6grG2Jxz12E
mu05tx8tCzEMUjCjdu228fMnMLjdxhTDte29uGb08zDDpO0G7vZ6QkctU4QwJes3mkP6EtUradjS
pCHZP1EfSGHegYjdIPJyqxkDB/uROOufTADLcbMpKn1/e4evBZKvx4FQJAKLJoHK+NVt1Hv0yuq0
v4tRErgdaGnC4FWA5ddRRqcccB3I7cM6TDPBd9z4UMrHYaWcsfjzlNbJkbBXpBBw/fODF0fJiBMK
8ISn7tUt/uICpLn6ZlADu9qa7SzaRrkUDrnvNJqEUcno5a+9p3UPejmuGWIuXoRwxC1kIieQ1ryW
kQ85qmO97DtDJdQbNwUb2CNI+mS4dZ/bSoiaUeAfkEXe0sBot1qYe5s8EvXfStdYK6WCpS+KtgVJ
Bd3+CcByPa1RGraahHKXo/fmvRQHNlpeWz8+3N4bi5sQFi8cgamCM0/T/CRP/bFNfUfM6p9mmB2G
0fodFbS8kPC7HWpxQCbAURWOD5Ik07+/yDIy7kStM/ERkSKr3XXFkD83WpGeuqJrVnb80pk71UAn
jjToq7mJ1SA0bTEErKOvN/1zFQOT0YqzVumIh6Ku/Vh6qLcq2Cms0EcXNxA8LdT1acxOfY3rMVpC
oBcivBmAUek5963t5HhQxwPyZvm2phEYG228MSrL2rhyve2onLuD8nGorikDzTIgyypgE+Z4FBRk
zHzM44Qnd05bHdms78Xam3tp41zEmJvj5G5puLJJjL5BqKy1NT2HUnKndOFKNrN0vAARQSqekpL2
TvpANptOipAgcMToiAQF4le3t+XiQKDST8LiTJk1Ox1pAQ7loIcJ2tHtoSq+0VKzpfqLvOaCu7T9
FQ5hzJYnHYq5qYonR8LQukPiKIjzTT7RwKehjazs/KXR8EzgDJN4Gr9TVtAUD4VHRGecctiPMl6J
dzWw2eQ/jDKt2cWnjMNdmSoKzi1diU6VVm7j/p/Qhyci/Pr44kDNApnJzWXAvb0O1KKeBcNNjJ0Q
ucRyg2qkm/0z1P3KeBbXBk3qCSkIiGteuHDBIJR6UcVOIzWNbZXJU6bUPxotWgGILMUhxpsnMKng
vIUVBr1iQaMDU4FunJ0pXmEjs3QYk+r19rwtHkSXkWa3JoCFtrSkPnYkpdinEMxD0XzoEAuKYu0u
CPSt7on7cTRfRsR28zh4VTNp5cNa+nCnAiOfFu00c94f8iqYbkI8xuj81j+Q5jhn/hrY+a3CO89w
aTnAHgIUBTJudklKudanQ5AmjlVon9ViRP0s2HYFw4uyDZcN0HS1wtO8f1AA4kS9dUqy8K6v1qzO
FheW7J6WISQBFGeu96mJ/kKCZVziZHJRbyuh2I6N6W8r4L63F3YxEKrwb9A5cpTZaRUhVxXgmcGX
10c4x6JQthclAR6Y25juSqzFBQR3Ck5vSg3mt2g0ll6t10yuVB2spzr+i7wRGMj//fxsiyauAZO4
5wZp0XJFitFuvt6eq+kh/W5zYAgz8eTo687B3WXY6G0qe4nj5eMvlDDQhEXo8aSM2q6r6t3tYIsL
g6UxNopgDN513iXLq5HGBWxomM9QS2yxeo5xG78dRFqOQrJGZoMm1rx/VFuZwWlYpU6l4nNoZeOz
5poHExVb1Wv3ahDtUFK1m3yLpp88Co+ZLz27mX/Evm3NX3ja0vPZxfXyDVRHnqrMlq9HcbJr6gQG
TQx1BgBJvZlUv/eSmZpbw0AqL/WK2G5S6xVJo7UTe2ltaaPJBtB9gETzAkTiup2XSkXqmHF9tAbp
e5FB3B14LOz6wvjT+LHwFws8KVi8oUmBwsyeOaHY4SpJM8MZhIcJDmMF31T5n9vru3R7o74kAXvU
6ajPj7NcR5Wx7ZlTxTzI0Q4BUtk6KO1fVC3RE0CyjaIlYaa/4uL2NjxLQKFUTRwaiIeiTpBHlJ7G
eM3rYSkJ1yhxUR6a0mFDvg4TwP6NeMYnTiJ9t3QfNeDfYtWiJ/+t0fGbkIaVj2PpuLqMN1sgVWlD
H6N5jqsYSeE/sry255YCTA0BkQyB5up8B2QtX3+hRVOWcBd499r59uIv/vzkyE7ybkKJnd0hSWK2
PGbMiKwddjYq53mxZkK9EmJeEqfWPkbYmkdO6tfJ3dAX8RNC/Guqd4vV1UknhUFg7cr79Xrlm64e
SrEEhaQFifF9QCbxKARCgtQoXkV95EYH9LCkuwJJTAAqgbpPmyFeQ9osHZWUzWndUkrmpJz9EV5b
NHGtt+RawrgBkvItGvtjGvebj68a+Rw0/kmjg7rB9ViN0Q+kMZkYcK67GagHdGtViaVFu4ww/fuL
z3XwqtSPQyKQ/U6WBB/Uknir5RqA8VknALKqOPt9za1M38iE2BnNx3jb9CuVwaV7gob2xFOmR//O
4DdWsjascnLrVn0ww9rWDW3TgnThZvKFBytEgVba316TpWP0MuTsgPNI9IPMAuxbkxiZWY/vwZ1M
F09pj7cDLeafl5Fmm2xUa4BoSc3jNDCOaRkdU1XfNUm4bwLt1OlIg8eGdzKrwbaE+iuGHdvUFD43
brhSeFjcIyTApNFcie90OA0Pk46s42Gh9tWrFXcnkOgrY10KAZWC9hBpJ/+ZbXStEPQsTwA4Qv3y
P5tu4t6bRtt/uT2jS5cG8l5T0gb4HGbV9WZvMzAzgzlGTq/3W997VUOqr4+Z9lBrLf4En25Hm37t
v0i7rh25cW37RQKUw6tUsdvdpbLdtnteBEeSyhKVqK+/iz5zjqtYQgntCwOeBw+0i3mHtddSfRi4
a8hFgQBOykdeWyP6TPhUAO9luSWoyYfgUOTBkWb5E8msxwBi8Stv1FJdFsmMPxaVwwZhFtTPU2Cf
RcqfhrqgUam3D2KY0ZVQ9I9TQ3baAKqKdiCh79mQ5+nGzf1BLy7kxU+QF+fFfWIWYp7ZXGRn3oYQ
M6DFSpC7/H34wQbqHuAtV2IyZ5A80kaDd4y8N/Pvs7ZGeLp0s6NP5X8GFMfC6SDFkbZYNVaIBODW
8tjr+XfLXmN1WLpG0HUI8DgYcKQK3PVE5WCntqgGnB5Bj1/ozP17oxCRleVfbeasLMrimADEAS0M
jvBNZsAvqdejjTA7I3X05An7I1jHN55V/ri/9osb/sKMPH4Xa59BoKJwOabOcZOQEjMikhWLaNss
K6FpvrtvbW1Qikdj6CUke2wMqnaNDe1oWNMmZO6bG1XkZvjv1Dm/BccuxtTjhi3yCvtZGx59hMPt
qfJWmKPuDwQ0DtfThlacf0147cEc9/wHgq/7U7V4710MQtnTdVu0nSdvotzq303UeC0Ac2wLB31l
yckj4wdurrXxL29voPsBLUCArOZnXJrXfhpM2bkNsDD7rAIBe8j/AlKNKhqgzmjAAJ+U6h+hzjJq
fgPUdqB9yWK/+nx/3hYHgd4E5Ah/S2IrK5Nwpw+gjZadB+iso4tlOBLdOUw9mm/aciVuWrOlrNFU
dn7hCo6LzYrM6WCP4ehsm3mlTLJ4RC9GpLxJDfUBPS0wIi8J0rCh06Zr7XfD7B8hzfA4CMhn/MUU
IrEO7AcgLCgTX2/uwu9qobdo9KLDQy5bPUTUQiUsn/7mXQCxITYc0u03iCpiVZ1rNkV+9qejwQ5r
FKiLZxR9F7JxEWThnnyWLq4BL3PRgEERPrXBV117b9Xfh/TTX8yUhxgMf0yoMytLA7kM3ucMI+ig
A+AcU8kRekDL/X0ri+9nIKEC6BKQNe7rgVTEygci16MryM+i0reV5ny/b2JxJ0vFX9S58eKYyk7W
EhawzEvzcwalGCcic+hKoZaVjbVwpyHzC+oD8J2iTKvm39DdBTFB+Lpno2+OGK0JTaKuDZvRec8n
/8krtU8indeq3QvxxpVVOfaLfVABeOZ6BJh3YJae0Qz3gMsjsp3+Ay/nX+akfdXqflfRvwD12yhr
SkY35LpA4Hlttqydcch99Bf5/mNbZyEnjy6gbvfXbWGPA4Usoc6/S7Yq8RMB1tkpfATWjbWf52ct
eGZsf9/Ewu5D1C4x8Nh9iNeUPV53fV7WrYuHKI/AfrcmK7z2eeWU+mVZZyaUkc6QUxHkofHefsnY
Ur4biSAfUYSuXGbdQEVe2sBPg7WwFVG54ggs/fzLzyv+U19zjU8uPk+KbZ6+gHVjZYUXTqYNLDvC
caCFkEpWthGa4RMzSAFuQZyO0JWAX4ceBEN0AOWu+yu9aApYfpnKkjqsykqzYqob0wP+xIOwUlOS
DTd/6RMJJ7NZsbR0EQBIg3MB1xYAQ8UPTLIUIpi0Z4BwoFE+dw96B34nEaAyWWtbM2X7dOSf7o9u
6ajgZGNoqD3dVp/m3BqQQwdCzUzzeArMR2iRvIxi7fFc2hDgr8NVLWnfb54Ew6xqH0LxAG03ZwK5
9Le/BWiORrsyMqjmAl3zzMwaHHnT2Wx3/itbK1oshaNX3zevb63CHxuv0YD715xj5ji72n6ezIi3
0O8qHobgI2m/zOAhtuzN/dVZcHLQBoMsOiCeSEOrqdSiDGp0cllQpxlykFB+z63HQjuO5aFe455e
2HsoMSHjIzORkujneoReMVilTsgImpGz1j9Cpies53/MNm7EZ71qVtZrYdfBGkAuuKHhTan1GQv6
5GLQrOFcBPRJS10wvjsvrFsT3F7YddjTgB0jNpWEEMqyTY0zOxAdHHBJD6Ggn4K/6FO6MqDcDUHQ
maIZerSmV2Ff7ex5Zf0X5unq+3KAF480R1MxksH4vl98I9pm0rfemiDDwsJfmVBu0hQi0sSbRzmE
j/rINnXe4ap5dvV865eQXVxjt17Y0lf2FL8Dqnx0dNxpQKADdUITmT8pdOfNu6yLW39l/pY2AMJQ
oB9RW8EzraQmWNCPOSj/hnPafnD2xpoC+dLcXX5eOTR9r9uJ1I89C0inZfu02wT9M3ciTvfN26kf
ASFGfRYeomy5VcNQaBQV3G+q4WyNz0ZXbJr5EzHXCh8Lbx24pYEG8yS5+g2YzixAm2W3Zn9O3M1Q
gQrIdkJZMBf++Hb/yUcQAvAontbbCq3mZ6mp16Q/U1qGzP4+r7xrSyt/8X115WvodqI5Ne/PXcwh
AFetbKylg3n5eWXlR6suMtLh51uAiaSP8/TAmxUXbWEt0LoDbJxpgHwYk6ScfT7pnQcZ5jN4KvC2
5Nahmp+LNXzaAkcZtEmAfgYmFbU0wOGvzYgsLwyjMLuzbw9ofJ3CpPlSJt8S89OYv2Rt+IlCIT70
YvpT8yPq7tAf46wR698OFXFcAGZ/SH+gaG/If7+45moeUGACaHe28RuguprS7dx9rao3e6WSZRm+
DoqHoINQQSH4DVWukYDjuHphUyHHtkajcbvrri0o22Iy6ypopAVI46GGU2cr227x+5AthEtgo76q
ArC00msqPTX5mX2qtJ9T9fW+u3G7q/HzMTe/98KtE2A2eTvUetrBGTzYLKryqBjeeu4RdAL5A5iM
rI3cdHVAhVkAztJosbsPoLxTDHTFib6ZImkAgklAIABofdNuXycEirl2lsT5u4qADWbl8zdTpHxe
2apNUxZicPB5km/QpAwC6x9kjRZlbQjqyUdRDOq1aRInvRU6LXjBzRX/a8kC+gJw6JF0BBRdsRBA
7RnUnX0QV+Jr4m8LuqZctTRNlwbky3lxol30chRm0AVx0lYQDeakCiEXYr+rUZdbSTcqY5GCIOCN
BPc+hiERB8pYqNAg5twOU5zVVX8WPiRzocRGPtw/GspT/9uKdMVBHmkDa64W3IogaR1HqybwOhuP
rX1wWqkc/lD3fdQjkTq83jen3Ig35pT563oxCJY0U2xQPTSmn775UQTubk6/37ejZIH+Y8eUVT1g
YI2byl6PdmBKnHKKIeT53klqCAiI17S2P3ncAOski4LBey7IQFY2oIp9+I9hG+kT+fjIqvf1Bqny
IUcWMhUxA7+vkWjQwGy2jsOhS/qjCV4q3A3E+mZbK5tF2Zf/MSu5zmVP1m2gqGmB03FmQGJnfjGg
1+a0v+o1MK5a7ZZGJCer5BUB4hKUptdjc3Wm8Xqcp5joJwfqASZnkZaf+sSNmMdDYz675cHSn6j5
SxuP49oYFw4EkolSTADZV4xR/vvF2bPHqs0tpptxU6J9FRK3hNHD/W2zZkJO84UJv2ukSu9sxn7B
UZDda+b5vgF5aC8qznIKr8agXLOtbeW9QzEGI0WMbe1ofxwBGknT1978dt/U4lgs+FjAXul4l5TV
QnuRaaWQQI8997ubfF3T2Vn5vKmEIFMWzL4oc3w+rM00nPM1gquFLQ2nBo0M8v5Dr7fic7DBhl43
wDVx0EIKqxG98dLw0XzIRsNZcUnVPIhcFg98+ogRAK1E+4ZiS1RIDhuVPscdQDYGe7Wtd7PGdrT6
ZNMf/izFwZuDXx0bewW4sXD9XhlWIvnUySwyOf0ctyn5AJmsLbU+J2PcmRwUn4c+X/EUl64n2EOF
BBsDCmdqE06tAbff5HyOa5N8czP9Ww2OG+h2g+eOkpCl5R5Ilu9z0ryzBltfuRwXtowkPkKDDBiQ
QMGl7Mg+qB2/6KEpZDphgs6U1zdv+MvPq50cQ5kxQU18HjQvYdVsO//XXxgAyhzVUvhfSPRc3w6E
M576Yy/igoC5e9KhFkP8NYyv/IhyQ4BQ+X9G1ACvG/RUD8YGwksJDECY632ZOS/QK/4xUYg76/qr
FsxpWPrT/v7ols4b8mPosUOkfAtvbFvIJhtJCmk4/sUFArHbQzr+vomF118Cdv9nQm6Qi+vV5i4S
JLyYY+Zt7K+tARKKA3dW9vjiLkORBBcHsPhQSLk2whH0WXyGEWveOCgBrM3T8iD+fF85sonQ9NoB
pDwea3BP7ImxG0F3saZXurwaf6xYyig6X/TlACtWs9WtkH2x1saxaOG3+Ipk1ALm5NpC5QoAaehv
rSrIseU+/Sc3+bPROtv7i75iR41OfUq5PTdCxM6kf5rQV0Xqogkdylfws8t2EOihmOHdok6TkjfM
7iEv51RP5RBNPAbNxP2hLG4tpHf+a0LxXgPSesC0wwTpc4g3VKGzxri4uLngNqKEaAYoiSqbVxvK
vuKpCwExuI/laIZT726gdTCa7V+MBRcxSvEm6F1xoV0vf9b5TAjNhmw0OhTDqlv5/NJqXH5eiV5y
CC4FxYDP097bmD8HcPOsFRGW5kp2AEhCQLQ6qplD9OhaTKSVHtNmw+qIHOcpctc0pZaWXIoiS0pA
+FKqP+8N2pxWHArh/iw2Qu+Q//Cdl/vbanEg8GxRr5KSPmoM5udJwohB9Nj3xm2Qtoc0qUIWGFs/
3d23tDQavPySsw8RCsKj60W3MymepQmIebf+sDdAVLohaIpcgbAsWZGtdMjtyUKm6rnpEARwNQZv
auQ7bTvN2/uDWJoumcSRiSKozqu9H25BQO0yO3MsrCE0SRPlnrftq4PbrbiFS3sYtWSwLCOM9G9o
XE0Ub2xQik1xySDrlH0tey8qi5WQY8WIej22vcetvpZGkNapm8+DDUGvNamtRSMIm6S6KLi91R0G
X70c4KpMWJE2KrRfsBU23Yf767K47PDAJNEA4PBqxtUEz3MK5dkp9tMkeOBzbe4T0v+6b2QhgAJR
7B8jyg5OGi/pWxeBbpFBq6d5LUkd1tYrViao/sYUCGJQIgeu+iYAGe2hCGZvFHE6CRAG6+1joBnn
oZqfwP/80hrJ5v7QFucPpUrJWI8+EPWqqfPWbrPGhtKnU4e+gcBwrZy8eHL+WFCbtjP0L3B0H4k4
8PaptpmBc/YPyZoDpnap/Y6mbOjSyX5a+Npqa1gCsYW6szFxJRVoefefRhdiWzn/TNq8e0z6xorm
se6helj4X7QeYiAFIERhMU3+vg/6sIJySeoV/YqDuxRrof8AYABEk3hcrevLbwDxdKb1kLSsi/Zb
YbAnp+5ppHkdizoIgYcBWIH2yIO+PQ5Hz9Afs8qOFaQeQQVERdw6Y1Q1dLuqQvu7DVqNGdANh9ww
5PQkZ871yLyA9QEtNGgHF8kItb56CEvhFzs42+6jLgz+CCad4HkCuj0cWWWFU6kV27TImmMDotY9
MVEJ13o7XYnIlq4d2TMHSnwZx6sENM6M3kMwteAEjY/0S99sdLq9f2YWLQBE4DpoF5Cl0OuRM5oP
PmPYaoagUM9uw0R7qfhaR9PSuUFxErJNqFmBSlWx0vhzbg8B7uh8Mjbl3D1AqJB35xTllvvDWTOk
7BUCfFQ3pDCUCD3W9Grj5c1pKiZILQX25/u2lo6D7EFHjhLpIRT9rqduZGTGfQ053FLTnswR1HCB
tkfjzLkxoHmaj+lnXWf/3Le5ND65TrJzWTJzKDEHaQaa+O08x3lyqmw0b+ohCCMgMnHfjNr+/vsG
urCjPqp6IFKzFfDaMnARV8zY8YaHASjS9eyTlz9aFTIsOPDpw5Drx7pbawdfmtpL84oXX4gmSTQT
DlBpbDjgtPPnij8YzqYwQ91b8R+WXg28h5hMvO0oPil7k2VTw9zeRKDYmgBy212IyJGtTOjigKCe
AEIRz0eeTFk3P2VeFRCsG2KvYW9p2vzOakgSJVaH9FGWe9vUHrMPvKBic38pFy3DcYGrF+Av1cm3
8pKAmx5T2fJDa3ZRi7rBbH5khg0C7djwVlzXBfcCnj4SMGhCgpOhuq6tz8agT5I5drQzgvtC7Or2
EfPq6isnfeHigmMMTwzMqKhUqU+x3bkTL0A+EqeaF83tD23cd/TT/blb2Bqy9IwWFuTtAYyWp/Ei
3cJ1Q2QCfSVxNX9M5p0zHv/i+2AXk64+IkkV4FtXpDCGqTFiDp4kETb+yhwt/v6L7yu/X29nUvZW
bsSAREYZxAZBZ/MXI0A7m8SMuwApy+1wMUM68h9FLiw91mkWQlnjrdxb8iIC9RqYby0Tb+DNhVf7
fCwKyzNi/0mkVqhpayBrefKUpx9bVX4ab7/k+b4eQacPOU/swYztPPM2fVAck9TZamP/aE3OoUWz
VNSOwRw2Wfbl/twt3OVgpIQGjaywAdup3AkQ8EB/T4ejMlfhOEbuJy3YDuX7vzECaCWkNFBxUoug
VpYYqTdRPc71HhRYQhz7RE8iGswvrlWsOIiLI0JHPKiTcCxvoiR7DEwNQFU97rn7HiwbHwjRjVAr
0pPwxcrAFu41CDj/sSX//WLnaTzNXXPKEPMP/+T5P0Z7BqsYNM774FMBYOz9WVy6bFAKRSs+qBIg
Uaa8EZZX+h56OuZ4aCAXb5phZyOgpW9k5vu92VGaQ0MRUBAAXCgehZkltpfMKC6UVhcFAX8r/Ppf
A2A3lzpruM+Uzd4S2yl1sCTETEMG8TGFxPL9iVq6cWz0iv/XgHLjWO7sBV5nzbHd7Nzxoft5//NL
64DADjeNBL1CKOR60ad29AATQUkrfRX6g2/FyRrsaXEAsuUdexglaDX5HXgjBekj6kl+8QNCQ06+
1l5x+0CitwF0/7KbG/9V73zDTPKUtql3cli+KckDCb4wQSILfUpTupLRvR0MbKHbAVh38NLe3M5V
KWrHYMI9VcYDe2TJmwsF159XjiAbM9eYS3y+fOdXUbDmMy2UyyWNhySoRtc0IhTlcQlq4ebG0Dmn
Smxpa2za+dQTAorRo+Eca1PfuN0PowQIXns0am9jTB/futuu7SvjC4SocuKNzkkLXhrHj1r20Bdv
1IPFDoARcBTKuh6ax9SkzxCMZTNnGKTB3jf9qUHHfead7w/kN0j7+pFDaCuFWTyQ9uICU/zpagbY
IoULfEJuvtm1Q+GO0UQs5wOaCtLPmGUrKqrifSB496mvTQuOaM1oqOVGEs15PTxYXcAfJ9Nrn8cU
+fBwTlL2udd6f9/ZU/9oM0riruyL45ySYu+QNtvXllSnEkAcRBODehdcES42Timmhwm+44Eg4g85
8BBHsGjnX4eGkTMqTxNq+b7xGWQT2mciHH3nCVrHA83Hp76d8zBxcxplZM7CEoIIoLMT3mbMeqPc
4+EZQmSX6ue0Sof9WNnWy5QGH7qq+8VGzQw1qudplM+sm3fIg9FjKwR5rdAu/9gKvz+CKppVUT40
7q9JH4yfuSm0zf2VWCiUw2OVcQA4alBb083rG2yY3S5pOsc60dpBkKjb0/eqKJ39mJZ9JDf7o5ON
7EBpY75mdkY3TjImG6Qe34i0lzcPlJqRLId/iD421ftIuOBWm1jWyXZ2c/0g5p1gu/uDvb1+pAns
N8nXB8ywcn5nZgR2zl3rhNWo6AYJhvvfX4hSkbVAkhys+LjmUJa/nswmH0VbG95woknCd62VNC9W
3gGzFlR19t7KqPlxrt3vUsB0NxSTsaf10D2nblFoYRWg13Xl98hjdH3M4B4gsw4qExBjwwG6/j2A
5WpAK2njKbWzflOjq35b+gOSKm01+dhtutiYQUs3Pg36D7rpAdzUcSckide9EY74+1qRLh9SO0ha
3ziXXpnalV44uFaaU053Hju0b2yiUE2oOQKLJ22JXeycgl2f7Qq6snuWHkokviThKUQvbjzXqsKR
nXrinnR93DHtMDc/66IL7eSB6G/sQvp3KH9sKTf91HR2jpZR9yQGf0/0n4DVrCQAbs8CeBHRvY19
Cv/uRrfKgPyo1cDFPBnDrt6+FSgtB+BKd0KagJ+qXiseAVTaIAao06YPPWLtxpFwsoO9li5cGgb0
3xAqAY+Nx0qZKJ4y0kCt1z8x/Z/hsfS/3D9BtwGEdO4cCIwiJLsl3EYdSaspCdyTYXH/PPmz8SkF
ccpHdKONz86gr1Ho/W70uT6x4DyUs4ejAri7eoMkfU+GOW9LwPGa5jzW4mj41Jy3LcvmCCl6HTxb
5auv19l2nDP+jIPKwrQsaZh0rb7RGfJS3OfBhwpvob/13bzZidYuMfm+B3lJM/uKy8I8i86fo0qr
+o/3J+zWIZauA0Q5galZwH2T3OgGrZiLE+QFdMnwwq2wfXMVD22H8B6QuJJkuOo1ThHU2dQY05On
N9EMRCZ3pzBdI/C43VnSCpJ+cLwX/OKypZWZ9l56AguFEdBohGbq2+dKhiaoEEvRTNXTooSIydbL
7GQVeuh44KvR+3Ccft23sjQO8FAg4gaBMpIXaohSCQdV4io/QZasOos1UrjbdAWwsRefl+Yvwt7U
6Ea0SeHzifM6Q2e0e7cdk3PTocdob6z1nS6NxUPiCz30SI3erDzKdp7QJ+wus8yfPD/Mq3GF3OrW
ghRXk9qVIJhEqVtxTC1Ei6nfVfxUm2D93FfV4f5qyPvo+nzj+1JTHJhXYMHV881snbLASvnJMHn6
NOg+/ahrA33IHLd9ZyfDeLQ03QsnOq4B3RdHhh2A0goa2lHOvV4oatcmz7uGn7ofaNFMX+6Pa+3r
yj2si4xnetryU5NC/a47Dn+ReEPNDbxvcB9AxI2/r38/tHuaBmx3/DSF2ijC1FoLfJaGgCsLq4K0
NLjulINiEcMuDRtLL9pnLXmnW6srINMlyuKDgRG8KbJvRYqKXg/B6E0Ktj5injrY2pJydKKkNXo9
0vPCCw5k7tlHJBSqyA1KO6o1hLNR0A0N0jsQFTRxNzja1yoJwJusJ22Ek/2CHWOASB6KX2EJbvSd
hoL9ORtMf0Mr6u+aINfC0hT5BqWtNJos8wMZO+fZTxztkNISENFprOaXKXCFGxqVSQ6clBDj60eP
7/QqnR9HsxlfCqgLh6PLRmCYuOZpEW/hO5ZtvUbMc/vgIi4E+S/qAjoSTmphrkxFQ4YusE9QthKb
Di7Ks4l64x4HpXxHJ1SaV3z2hVVHptjAjgJSBhzbyqrPAdPmBiHSycw3rg6lw2yNZ3TJgnwUZZgL
oUt142YIdwiZATSuqXU2RPd+1tYYRm5f3Ws/X87qxSXsZKQwQckzneb2qAU7Yr2z/O2bDzhgcuDo
kgT0uHuV0CYVnEI7DyZE+WwJFmrDt/sGFlb+0oBaP8kQqINfCgacD0GCfObBm6PgjZJscKxAKPNn
FJ5yvZtOr4FnGUZAnJ22IXrH7w9iaSEuv29eL4QrED+ZWTmdfP2fgsUu3ZfV+/smbh9cqCBgHUwP
nDtyONcmaNLNgTHq3anNxWiHWV0UI7S/9PJH4wbku8sZCds6mKPJq8w5xOFZuyhvB+kCnYcTik5I
yZGpbAVrHillndWfptHso4CQk9F6zwmwAW+ezStDKgoCtHYzGtjM/qQZG6PeiHw3udH92bwN6nCo
PUB04OBLMIDyKjp2MdkjlOpPeFKGDGCwCCDgzj4DPXLf0EKi5dqS8kKizaarZot1p8D8ZMxbhz7y
6cUsdw7d+xnfNO6eQc+nWOMhu719rs0qi6UJty+4A7PQZ5uPBXWdB1H0/fH+6BasoGIEHxMFVpBz
q3l83aDMHgykCxOA3eb0c0E29w3crpMDYCiefkg6yMSkMgya2V5eE8c4iQqvHw3boN9UZMuDja2/
/aaDKfgYEHUGzkVNiHO09PAZAOuT5R5z92yMazthwQdEyxB4mhBbArWkGkiLDgRnZWucWj0rHvQU
pQmnHwa0skM+b3BzC4TfvGBtCEVu/cCH0X1IhQ/IQ0WgaaUJ550zB92uTQ0LCCDRbiuHko/E9diu
bjrxRloZzIDUa/iztsrjUpB2mtuc9yeRaU2U1doQsaEsXrQiG3dZYg27+0stl/LaS5LJZ/Te4o5D
64Ja8fB9zciyrMNeeklejCLyxT6L7DKyyn07vrligBgPRLaocIHV6oZRnk0tnn8PgoZV9y5t9tB3
uT+W20dNxpAg5EKCFalB1buox6yoPLs2TyN/l6a7wIsMvhPf7htZOHwwgusYUyb5ENRHDfED2E6p
eYJ+Lfyjfi2tufZ98/rFYW09cu5Kt1V8KOzPtvP1/u+/Pdtykv78fuVF6wYjLQtbM05jzvR4bDv+
ZADOXIa9PlhNOFKTPZeG3qyEegvPGCJJUwL5QO9/AwTXKoPMJdKmJ6EfmvSxMDfeWr1rxYTq03Ci
VxzEnMYpg34AieDCG2uCd2smlMUXvOhKCJDjtpoes3+G9NiutfIvWACaAurFkvVRUmBcL7+fl1pl
NeV8ynRub8o8O5Zmm4eu077c3weLhkDMihobSrY36naZmWtBmon55Lf1cTbNx4EUSG4Jdy0XvbDh
kCpDDhe92EiLqEFG7yDGSVqOEbFp688vHAAEk5VPNsgQpmB7f1S3tz2eEciJIguKjNVNXYMmlI8V
RGFiN03RKfzLSc5T98Xtj6xKIm8VYnM7iVfm1CT40LO5KhqY6+d/3PxYVQO6sldesDUbyp6bRTnl
jqlVABo+5SV4Mz+gyfH+rN3eOdfDUO6cCXKhJaVJFYPHavRFyKc3X5rXBpRdnbpG05kGKnliSPe8
2yX6G9lF8W7i4kcki9Q0UNM323k2Bze1i4rF3jTqULKgB0KsMSS1t0vs/O1+3rU1xb20u2TiQ9uw
mLnj1vPTZ+qspmAWtrJkM0b7xG+iSdUJA70TY4R5NBbFpvLjgZ+dNOqR3OdnQV7ub4CFPYYaC3J8
EAmDuqpK/NCXnPcN9ViMPt/Qcx/amoTe2tW2sMvQlYVUHBwcpJZUcKA90J7b7cDizjp+cJLDXwzh
4uvKHtYNnvHUwNeRxj4DcPRsVNozwE5rWdGlZUFvGfhy8ZZJQZPrC7pkglfTaDBQMOyn9JHkx7RM
w0xDEXnTruEp14wpZ582g9V7XEdsa78CiaDPWmjmDAVwPbKdnwlfgyAt7oOLwSmTCJqasdJcDC4b
0DeXkBB9BBEjKyjR5Y2AOBD4N8Bs1N1WcC8lcFJYnLtt9lKnTfvgaehPv78hlqyAmTlAw44OHW01
/8dqJABtJ2FonPzQT1Hgffn/fV/x1GcrgXwPY2lcmPrZLF673Px038LSalyOQL6sF4kmvbImYB8x
AlIc9fRQ63u2xn10+zijlx34IKRgwVp6I8riDayZigEL3nYfu/IxybKwsM3QZXVo8zUc3fKK/DEm
//1iPL6jIefEsJt1d9yIyo/E9/sTtnRcLkcjJ/TCAIBd3kiYyeJE+zA5G5JOIXR1w6JON4iZQ6a9
TYPr96ODtkNULOFI3bJkmokwSmRMaJw8iNd87aZZmq7LrysbzNS7imX5QGNLs8PnullzZpfW/vL7
yvbq5kKMRoBfz3r4Sv3WrP7J9K8DOb09T4cs88U0yWW7WJbZLgsfosA0Po3ad3+n5SshzdpEKemK
FPxXLLXx/dIKmyFyt/d31dIxBKIDtRBg928dWK8qHWH5OY1n7m0sQPRL7oWztda7vLQciP2RGZPU
1cDsX8/SKAiqFUCVxqm/D4IHQ39vGSMoVKxoSn/cH9HCOUEmxIePjBMP4JcyYVU6jTSxBInBuxzS
ZNyJznzQJ/5i1OUBwNRjkbVv5yORckKQBkamR4KflOEZSak3TRCQWCMb7ZvPARM73B/VwjYAWgQD
AhRCOhnKY5mBil1jSJ7EhkNeCutooO3hzRZkMxYeLtQqUVlSTqRlaaPG7IrE4MUmD8G0kh+53Wjw
i9AMACAHekANtd/LnJivubbWx7XhhhqZmsj3h4/ELFauLfkzr3M+sAMAKjo0oGt9w7prFwAAAsw3
xFXmW89ojxo2gDU1YTJVHiSuhzVy79+p41uDAGuhDxhcCb7iVjizPujtRAYQV/hh8lu9aOt335n3
rqtPLZlQyJ6jbk3H6HY/IADUsdWQ/0MOU4U95j0eUBu84nHpzYe2Kk+UFtv7G2IhzyxtuCDeQ1YD
XQrKSfJN4THBpiHOyyEkWsh4FRn1oaqqMC+7qC/RiQ5txol5kJHVohXrt1cGmkfQJQo53N+t4sqO
D6Aa2NioDsSgC3iaGN1koEo13HLHhvTBpT3Y1cBA21jWVpT6FJIWiXa30LZ2Bu6Vuv5ZMxv/u75p
mmHlhlnaygC2ongik6839W+Ni6KanaYD15WlRYWTOo+U+kB8Jm2wMgtLuxnJYxT40T11W0lOfSvn
gBDzGCK3FfpQ+nmXG5tBfLk/2Uu7CTcXur8leBNFzOvrmfrQLtDAsRgX7nREL+x7qLOu+MVLkwbo
vC/b8sGPo2YTqDe0ukuLDmH41vDScOAZQBcrW3ZpHJdGlHFArKxFDivv4iB/N5hP/cpq3OaTJaoU
6wDkCA68CnzQ9M5Aut3s48SBJCn9OeU0nNnXyvb2jQ5tQZD5rmHqF0d0YVJxLwo0HYhaN/rYqg00
XRofC6vfvX3xL0elHPMO2iEVyzEqfX4CfVb5djaRq1lzlaCyTno7cVN8n5Q/C+t7bf7N70fWFacR
6L0bNT+QiZjc1rMhHvwxSvNsU74dDooRYL2R3oU/fEOHn+e607jolovT9gx19urNRF/o6oe/jZ4f
vPHgBr8+fQZvQbPfWD3yeuxQoP2ma3tE4MO7Ik9eqJV+zQxrc3/NF18tuCoAkcj2sxtsPiO2S3kR
wGa2D6YvOX0Gd0OYERtN4GTLutesaQ92u79vdmk3Sy0eEwOWf6zrkY6uRw1wWPWxk5/o10mc/3+f
l+YvfHEqHCPtgxnnEyiV7itAjfe/v3SHwTcCOR5iIsiXKtdLB1VL35pxGM32E+tRVXCmsBYrmMTF
pbm0ojgUkNXtDWFgkhJf5F9zzbaPRUKcj03Tas/VbIDpy52SkM30lQWcnkxLvFGnDXtR9iZit8vA
GQA25UqwS7eeu9nt48wGOfHO0dYql8sz+T8DgXIn+IMHteLc7uPK3aTQI/b3f7XXLsYQKIuleYTp
04RTZXdsa3JtU/+8vxuWNvOlAWWdkOxjFJwcfdx535xvifU3nzehJQSvH120qhRvm7JOm50J1+bB
gH5V76/leZd8C+m9SD0C4KRUsm3PyZihBQKHkb4SQbaFn+1d82i1K439i/MEZDVAkLLqrrqR7gi6
nqbH7aknz+xBr//i9gRE/L+fVzsLLXP+9/bU/eIB3Pd7bgYnN0ODTi2eiYNaZr/mlS2PCAV3B/h9
5EqV3RvkJWruJS7P4MA49IrntVd/wfcFqg9AcfAhABSrxpP6XCVt7gZ1nHl6BJ2CtD32TXPU+ySc
y7Wq/MJZRLuOLJUhXsJw5I+5uDV5PY/akPAmDip7O9bDXgdjXVmvZWQWJg2BMRCX8P9QAVTxsHpD
zV50okE56eilH/017vi17yvHsfHbPql7fH8oTo4BXOq0EoIvXcyIt6QEI7ILtz3tnJJpnIa6AUHr
e2jISFAF5Cme9ZxEufbU0HwzNq+iLDb37xlTvopKhInyhSRJAWuODMauFyjJfGHlQQvSugHNPaD3
dkH60fwfaV/W4zbORfmLBGhfXiV5K1eVXZVUthch6SQSqYXUTvHXz1FmvmmbFixUGug0GkhD1yQv
L+96TkI3mfjcJEeZ7ozky+B+SzhFbXg/+jQy6Ad/eJNobzGQ5C5aD9zDv0UhDuU4k0c/2cNK9mBJ
iS5+o2rQW58Nndt37Rn051yLmbfv8s39fVgToRj0rLBKPmNEnvviM2phVk3DVn/7bzIUJfIw4JA1
FpbhVC9IGZZWFw7Vir86u+y3x+mgagwON4CFKi69Nk106GvanvUyG5+nUtdOtCfotgjGIqKSWbEY
tLepLJq/UeC5e+R/khVFMnkA9LWOtGevpFFt723+HFTdJivMkNpnr9vm/CyzL/e3dOlezh1xmEBB
3If/uNZe0Mk3leFAqI3RkgbjrD/vf3/hGTP+IEkBNRYxuTPLvzBf4wCnz+xNfqZFG5H6W2u5odC2
A/mPcpR1oNHaH1PD4mfb3upuWLqPJNgZZCV9taTkSCQC0QTTYfDPFSXnlpOUdT3yc9NHHT8UcpOs
wRYu6R8yZKA8+YPApw5UaZjVbdoEj0sB6C3HePXZKR9i0XzK2IGsKfvS6V8KUzz+hOqFLn0Is6eQ
G1G+Nny29FJefl85fXsieQqEK342+EtQfp3qfdr+BDEaSogrCYwlPUPbFbB0kIqZA7VrPQsaNF8l
gd6erey7RwBggIo1RoWs5p/7+ry0Y/C64YHPTd43+mxyQJ2Nom3PSaeFYZ+vASAtfB+lSSgYcJ1Q
fv8DGHZxX/JStyULgEI/fDGNI2GHd/985MHxFMzROPgwFQuaQ/HGymUTuCgy95tnf/6Lz/8pSqF1
E2McirNCOkSWHNS055R8rgkNJ/k3AuCoYn4DnUrIiF8fs8Dz6xvSFOfBLiINEJXtmiP0B11deQAs
HYVbFCYRCSPyvxbhG4UrytZFiroPjC2xmw910n62svpZDF7kkSFs++YRYMIhSv5HvfJ/Tkgt+wKx
OZN7mgeRWbgPpGx+cts9YyD85S/2+N/fZyvubQZkEzQCWsPZRjZb5zxc62VcUkH0fcyuLWwcsubX
G2B3nisEn4azBz6sGZmty1dOcVYDdYtRxJgDTPRj3iQ0ac3KsW+0AZwH0ogmp/7g9+W+rrvQy3L0
f7civr9nC9YBDS2YgAWVHGa+1CgEFMxVAXKXEeQfQOVte/lj9GsvIk1+EO34+76wpf37U93wQM6B
xhZFgVKTZ3nvopbihc30GLAVS7fwBmEd+DDaC5DQUF9UK3E4tVu/P0u+qeh21GJ7Lee4tF2mqQMw
z0b7Py7atQZYFgdhslEM52kyTl5WvvQUsA2yeBVsrYyxKMoFBCBwVUAjpOacaKv5rSvL4Uxt+qWW
JO5o8dEX/r7rrRUHa/Fc8G6jCxS8KfDWr1eVojAAcD45nFtehBuOf90/96UIBNSfwAVAKRD5JxWs
JwDPhUz6cQQEtG2Eej8+Cb1+Mqx0j+hKHhCQbAcjf3aotQNR9F+YBUxgY8YJROqoB81+xeXDwYoR
/RY96GDMF9d5pdH9xS1pHSpxqKUjBgXCqWLZMVSmN+U4jedWawDz+V23TwldKUIuHRBcbgzKworP
M7/XSxiatpqQRRvOaefGP7RV7r0lXbv8vvL4cYnscYApTCQI6UF25bnq8u9jPnwM0K1xf7sWl4IJ
KsShAInAIMP1UhjvC4Du0RFodN+HfG9mu/vfXzwOlILmmi2QNNRHiiSG0DH9jRvaP5rN0SKnvv0L
hZqrTf9PhPrOaFnTBFMOERXYzO2sDP0VlVo6DrTLA39unsmBTil7NGmGJjogpjvJ1i+fJ/N57Pf6
yqVf2ihgJ88go7NHdXPpc7cXAuRF5958MeuXluxASXL/LJbOGlYe6L8zBzuq/9frMJqpZsRpp7NG
3rSoFx/uf36p0ItpPNjjuToHLId5iRc3W1itDqiAWj9LDxyOI5rA48L20l1KaisEIW+1QeVpeuhk
7sYjEHzjsmrql0YERnz/lywsFCxvaKGcufnQRKnYgIpbE6ClAFhpTMhyB11YNpv7EuYjVxyDKwmK
ERN9O/qugIS62QLvOtU+JMZjDhenB5vl47jG/GnM37snT1HBDFCfHlD3gGo6dZFlfdJLa+thajZP
QHOwBbMKZm9f027a9lUa1daGZG2UugkQD3bpIHZVcWb6Ws/PwrVAFAP/2Ue7wkyAeH3cnl8xm+gc
L6LJHkuP7Tv3S50AR1YUn+7v9tJ5wkvHEDTeXtN2FUnQK90p7QQp8maInHJjkzVUtoXbh6UYSMeB
sOaWmSQLLAxzefBVUlA11uZToT3rzRrz5cIyAFU83wxENLfUcaPVwllqUWEU9HsRsuHLu3fp6vOK
TlJRedQryIDOvjRqdwxITu8XAGcLs+Kzy33TfdWIQTiEBaAFnSK6Nab/+PlZ3y7Mh0cni9Qcn0+z
KdRPg7PGe7O0/5e/X1GjgrvE40XSnYn0w+mrpGsl6gUtQqsJahNo3sZjqjbt6jZSVCOQEjBmGwkf
KCjHTqyU9RZFGBgQdecBJUSu15s0CYuNU46gr+FkV8GuynHD/qJmhH4Z+IczNQEmX5SHYiLEIw5J
xbl2IszXrw2HL53D5ecV9ykFlNAkA208G2nMquhvrhm6NwD0M7dR3TB9FoPX66OZw8HseGzgz4q/
sXQEKHUBABGoMmhrVY7Ay5hEqyaYDkAB06VhW0by/RgAc8SJaAPwnXMGRxExZCLJvT80eI4RblAL
eb/X5yJw9lCvm5MrKkrk4Kd2P7idOJsi6rWQZitauvBcYVAaFV9wSgJgwJs14OIqIyR0qShwwkn6
JJH85lYTWeTJZ0eKQdxcrBTUF16iK3HKdiFfLEWbgNSMyOiH/r0dQu7+zY4BwxxuBWpcNzOgxdAM
OsDmx3NXbGW5y97um9YFfwJT0bhtmDINEBcp73s3VABLqEBamQpDOyJx6O3zzG9/mZLbETAcNEAN
TmV6TCVzNzKvs3dHNEizIZ6B9BniX43V80CzEjHnakbyC4C0wnl/o/a1AOWIyr7rHACWIxn0MpnH
TBzu79+tScHnfZQ6kb3H46RW6SvDgPeZI4zxRtQ27c/mGn/f/PuuHbBrAUqc1A+lMyaA7j7bDTgP
Ng09CXP3N2tw4aHPHbo3OcmRZLXfgTTnnNfPqXZag49aWgGAxxEnAU4Lna2KUddspxvLgQ3n0iaP
YgDWINx1grzZ+3nFkFOYVRlc0TOtomLemwYt4k7T9udSZxuvJDsdf8S0lpBZOHLg9jk4cWCZoG1W
cReAxEkqoG515+7kYkbS1NeSS2sCFHehA8t6ZRcWBIwA0ASVe2atmMk/QZ2iVfATkOB2MJGHJmNF
xJB2WdMHEEFZtpmcF+58LNrfzvilnPa63YdpV4fgUIt4W4T91MRT0myK9ze+wWNBv5iBbPLcj2Rd
G2skoCpt5v49afUY+n4duc5Kb8WC6iGiBQS6+8e+qU6L6fWt6PvOO5ncCq2+2VTMfHWKKn73BUJa
C9MH8FswGawuRB/7wOZF7Z2A6hgZJVibRPfuZ2AG3QNYFjqr8AioHa524rdZElD/VLo8ZKUVFfpK
5W5B6+BaI6sEMZjOdZTbY5Fg1DWDBDP+xzyYNbzf0l99XzFknsYSJxhocLKnqCvi9vP7z+Dy5yvK
RHRvGKcOnx95JMoqIv5an8niBgFsDxMG6JyGtb9W1zrtRl4Ab+LUlGVUluigXZvGXpOgvFVNM7Gx
NiEhq17kJ4TZ97fo1jnCGwtgSHTLoHyGMEFZgMnbyk8yfL6hT5Ot5WFNgiF0Nfcf4vf7JtAOAP76
C8W9FKrsGrr8Mfnf5MFJ1AD41fSoWpvNWbrklxKUXetys5kCBxJksU1pRNoDeb/bihoMksaYJAM8
u63eDZHRvG1BBnUCn0Lo6Gjdf3eiAecCYwy0SAMMdr76plgM3lGfeCfQKImP3RoT+q2fev15xdxz
Z5SOOeDzFfCq0FiUOVteH3L//WeN2VtglcyITAH8ymsFI6llFaNdJiedAUXg2am+31fghftx9X1F
gZms0EmO7N5JWlFQb633x4eIaNDjj1QPEjs3/bF2JfESySY5eeKVhiV9d/x2/Xlle2iKLEY14PNA
9er70Jfx+2nEryUoG1QMTmHLHhIwndRvivcP7eDzcBuQa4CyYmLz+nwHZMpo5XUJ3jk9PNj5GnHM
gpqinAovcR56BXa08gT5RNOTSjQa7F/VhFUKViFWndvOClEdWikSLspCD8H8mqIWqTalGS4pgG40
wt0NfrT9V8f6MJhftbV2mCWNxaP9PylqQsMEA87YlpAi/TJ2hwDl6PcHIJhJmy8dbDsiEcW+Ckwu
Easfk1Psln3kd2tkp8sr+Pf7inWdeObomT8kQM3KwvRoyb94IECDjgAK1FmzeikRKJottXzAnNKp
0r772XcS37cZC6/D5ed9JfqwW7tNxhym2xDHwvmROj9MbcWbXtoiVDWQl8REAloilC0ClihvrYEn
QPNmW0PqTykzPt5fxWygFX99Bt9FzgdPN7qF559wkdcwC682qywITnWOuTzppVHpGhuHBTvPTLfo
rSyj+wKXrgeeIeQUEfPjj3Iq4G130sHAmgzNjtoxD30rB+7Uuc5W3M7Flf0rSK0NyVIU/SAgSCOv
5viSsTa2Og5g0+CkJWsGfnlVgfMHUwcznMqqTFdjk21Ama1u426GfSGPk/fz/s4taQN8aBSYwYGF
VkVF4WrwggLBH06cLCgyNiFHf+t9CQtbBmgLuCNzmvR2YKhPLKprBXNPlv9G630NyPws+0I1Ejps
RdTCYiAKnC6ogCCmVpv4WZ/7aVMN7ql/8s0PTv/1/koWzmPGFEfwhK40ACiqN6f2tZT+YVyxjJiU
/5QVe/DHczCskWH9USPlAgFqeH7dDfSPQqJygcB8U/h8dE9iYFNYSXrMs+qhd904y8UPMY462Jes
N9MZ49GtNu9fJsaqkcPzZzo7tXU8rYrJJF3mnQZRPWT2PnsO2DYtg/fbIVDlIf08u1+3+WFMKdhN
zyCmN3bppl/jGF0os868hv9+fz7NCyNUgqs6cRPw4wClLNSbFBQ8sdMeRlCMTQ+sxqXFMIFtHgJt
f3//Fmz4leD5QlwIlq3LaNJgYdrJDT6hlWz8dF/Awo26EqA4NsiJCW2wIED0U6TnaF1FgirjJESL
I/77431pC5cKkNdonbNhXzEOr7g51G2SzHBxqTRycrVvNVnLeS4tBwguM6UMYLpvWKSrSvgMU80a
ADbdkCdvTjqGjiO2RlFt87ze3l/O0ulcSlPUIqeJ3yGw1E6paYD4NgXIQ5ofAUu5sm1LcuAVzhDx
sHw36b2yyhK9AFrziTfy0PP2kQDuIS/WKuxLmwdEGgzJ4p3FpJxqvwNrlGmD5ZgElDaY3j4hFTKC
3aIj7w+X0PGNNBecBsTkqk3S3DEvWlsDiJRdI+MW5cGKeV3YMcA5AjgKsAjol7bnv7+4N31QeITZ
ZXBKcVED8OZujGl3//AXdPlKhHL4XlWbDuEVsjovmQuqnBXdWvg8YKNmHAzUim7RiHRZa3bPfP8E
xNhDw/imLLOVHOH85isvA0p2KHbBvULDunoKEu6nGDIENYGtRYH9xt0X5m6tAEOY35L2uV0djlpa
06XA+e8vToUwKUCRDYHdlzYtIrwDK3q1cOwBBu7mISWgrd2UalME+1zvKoCVAChI2wd5qFkf3n3s
6L4HciBKbD563RRHahjpWI2WBbCNB+mh92PF4C/cQeBQwteF1wGMCLXnEZFfKdPOSM+iqayo7/yw
zsSeDz81C8xvvSM/vn85cyZ/HvEDfIhaOagN0Qq0DWXn0T+C5co8/MXnAUkyz9vBUqpY2ygME2H3
TXb2vF+io2Gw8vOXDhzf/f/fVxILLZm4PyU8O4M+aYrcicckGTaTMaxR8K0JUrwoVgHFpS6xEBQH
uyIqi6gdVgKPBeYoDPEh0wbmUmBe3VQkTen6xGsBtcNEum09/ggq730vrLj0zcei8ooQJbEYA4F1
CC7Gc2YEyMZOgNK4f2Z/sqGqXbj4HWpgQtO0t+SQpGfb09pTa+UO23DLfAmCBARShZNvUHjgR1vA
Efc750uRut1RAvU85M1k/tTrNdz5JUN1+YMUt6GemdU8ho3B47XFOGLYFR9BaJWmZ3OGnEO7/yhX
grOFVv95ohJlcwPkdOC9nC/qha1i8Cgrz8XFCHDywKD5hhaj0DPqDwKQG6HNh3bnjYxHhl+noJoK
eGgyAtLfvh/CuilFrLe8jknakxhBrR1TSoojikvNNrDXBrXmp+bmwBAhz629/m0VpqMUUBMAZD8z
f3xxivEVdHKn1MnjIOAryaPFe3AhSjHhxpC6udbR7Fx7Fryd7xma4pJ85SbMH1HXM+fpUZZHRwz6
Bq/33pukno6tTE5tZUZOsWfV2kOxJkF5vLVEOAm47pLT0J+HaUP9T/fv0Nr3Fe3pmpxmhYvv679K
GjvDyiux9nnFa590F4i/DT5fJUiZRzZfiaeWFOryAJRHzm2prpe+kZxG99gWE/gUkyinL4W9hi2z
9NwBxwIJVfSNos4wL/TillUJ5aXpJ8nJSZ604DAaNPZ7A7zGAJFfw4BZlAWNwmwJUq0AMr6WRSyh
Iwdta1hU9hRkmNXhL7ybwMtnbMz3c5jMY8YoacytmkDEV3aQ14UewFRqJ6CabTgtN9xOPmdM+zmm
9e6+ri0eFqIpwKQDpv0mCUeGuq/AKYTcdEsiK30022ljpo8FBlP/myDl0owOkF8tCUFm8UAwzFx0
B+Z04JhYsb1LNiZA1yn619H0eBMlcrsb7WBAYldq2YGX9AmUm/t2SlfKsktRPULEf+UoCjH2CFES
EMOj6BF8zHLyfSSYaOrNYGOV8kkjZsRAgMNaa9vp+q6zyi/393NJIXFuHhi5cHo3c/WpoxUVqg3w
v/MhrPgYajwPR+2tQHquWnFb/2R7VZt6KUxZLHNFx8zJTU5pBYqgwrZTPOXeT079/sFKBrKreedG
Vk30SLMMjI5VQEDbB81svqBRoTl0YARHm8vGm0z2k2TeZ80oj37i4kWW7WPimmUYTIX56BgocoPF
k267QnPCQcccO8OQT6TBTwgd2QVxCf8BrCVV+urmeXLgbRMcy6lyo6AEYBmGoIOoyttk3+hJD6fH
Tp6zigK/ZzKCY5CW33kumqNEg1MMsBO6G4XtR7nIx0Nd2ex5cod2k1SdGfmlmzw1efFb9GTbk74v
Q2csm0in7vCsdS2PmnzyQuBOJOFUtd3B7FGoQHu3PYmwLI5UBgNoyScrYgkqh6lL0w2z03KfD+TL
pHVZDO44/GBX/oCr1IQlmbRTAjDRrZR2EA7tmO1sWWJ81hLjb4f4Y3xfhW6uCob90EUGCEO0YABy
QgnZKbLYTu8iXHCyx6D6pLlRQf65L+JGSxURivNFkrqhI9NTgDQBhbX92Wd97AFZjnwhtrdiYRaX
A9uM/DEehZuI1AMQQaJ3bXpmBpAQqgdz+t0lv/9iPRcylCeHo1/esVifnjuhxeUEaPTxB2t42A5H
Ya31Py8uaJ73gjuP0Sg1vDLRHO57wBU+g7EjTs1vY2luaz35i20DvQSGwmdosxsgQ1Ax+YCAwcvm
G9ouFQcHcDCWt/LMLC3lUoh1/XzKlGR2RyGkKdMI8IM/WiK+6yJbiRjXxCjHo5FBcr2ec13+25Sf
mXwu1wqHyyICgH3P8O83OKMDfFjMaiNJOPCBRpPW7w0x0BCssSvnMv/WK5uLqwM2MR25rrmpWy2P
2Rbq3p6Nqq67E86nyvh2X5NvHv758y4CRgwXGcBQm2/uhfPERw2QEL2GdUzBsxWAvZpYD2TKYn20
VzzyxS1Dd9TcwRyg9qIcPqoLwO9IXO2kG1/d7Gfi7bN3w4zOq8FQC9gpEfriWbxeTYYCVZeZDaLO
fJeQ2DY3Kd/c37DFVSDDNM+DYKZFnV6ua8MWAAnRTi2n2WECqc3OHUSyq9p6LYSZPXDl6NHnPdcR
MU+P0FDZsMIHL1bHMCJr9NOHPCidsGfpF1mRD7DYvxoJ91P4xhow1KJUpHPQXDh3zKleZ4VBMbBl
dcaJ99km1Xe0EqFTf6LJppZHCRTK+/u58DSAtMVHihLTzNAO5cgcP0m1gQX6KWG/0wojzSQJR8xj
Wd6xBs7ZfWE3SQC4ahidnRtd7flKKR51ok+gsaIVeFSqMTl6FpzdiQzFtjEAJ2NrFGCinrOxS5eE
NvXWuKcWVAfS57AB+3pbrwNeZDPmKTVOg9FFuvmlaV6TTFtZ4m2tDmuEMwgaHETytxgiKeVZQFrD
OPnmSybNsB8fTKaH6bClXpwmG54jp/nj/r7eWBEfE1iItAG/iDzzDQhjDdY4SjUfofAQ2vJlGw3m
ip1a2Lu5CRrYwQjmb7vvrASeXd/BM/K18zh8A8Jr2X+4v4glS3spQn01fLTCtYbUTkURMRlin/7b
9+clXphae0KLCXHwfSC4H9n5Lz4OqzQPiM+5IEWz50d1soIExpVkfSgL70nzm5UNMm6OGeZAxzyw
i74GZK7VAU2ZtCa6NeCJ2AJcgbWXVVsYr+TB720U69MR/Sc++GbRRsMjVtJpW+lmswOfK40cg5N/
dN4ZsUXKYOPIPJ9CrQ7WRi4XzMnVT5yt28UmW0NlVk1bwNMM6n8As9Rt6n568TTjSdZNRKp+JZe1
qDQXW6Lsu6uLRBo5Sc8eyTa2n0Vk/Of+yS6uaEaeQfUdg4Iq9ZfJqebyDC+0636eAj3qyqODCSzJ
X4HceV/U4mL+jQRUrL50tEkpgXN0Tuj0VpT2h1obtysiZldfedTQroQpo7n04WJy+vqAugRBalHU
zslmeb0BtyTwwC0t25C60/el3lpxXxpvuSwbkH43st0NXVdFUnbtL7/xRewSZjwHPGvCgHt9mOtu
tzObrPk6WG33oWoaGVr1lD+NNYa84M+ar2Ytq62R4lroU4knrRbkpZncr2Kqy73whBnpej9sEV6W
kQdckiJmBWEbt9GzrSZzsWlrjDiGAPhIIwGn45RIzf3QN+DBrQ2+1qu0cMeu9mf++wsFTjtLz1q7
c05g5YtbY5uBxRd4XYhm7x/EgkFFHyIGv3FD4e+rd7no7YCJxvBPjr9nxpHhKmcrZ72wlCsRyl3k
0OeyYBChGaGFurZ4yKaD9vP+OhaF4Dmd0QXnSq11vV9U8jwfyeCf/PyDbexpHbEcqrHGXbfgOaCN
618xyuPQ1Zns9QJiCqeMkX0wrF/ZGIv6xPkUlvVXwGjdX9dtJScA/PqFROWiFKamsZZ1/ikpgkh2
fuRR9KwlZNMFLEzKozltLeR8TOOHKDe9e7gvfkk9wDMwe9N/kMEVt0zUXspNrfBPNXGOonaPCWk/
jv5af+GSt2KDpRFQxKge3k5mZM1k556GKZa8ZlEggHfWhloGj1NjoZt9N/OHynbCVRrQxeVdiDWv
taYES3CTj41/8tjHodnRLArWZvPWRCiKSSTRSC9rzJyk7B9ryn8MgmxEuZbuWNL/yw1UFBOkrMwz
UmygJT6zYl/PySd9N1qb9+sD+uvn/BASETe8qR7B+AOfTO8EIImQm68D+Vj4a9hYS2uxULbWMUZr
3D51Osy4lwk0EtmDtammILKkGfHye0tWVmMvSgJoB/AQEXYCs+n6/B1m9RXVU0wMgPdwK6jvRVzK
4c0qA0x0uaT54tlE2yaGPoWdIOPWAWXUnlZ1sANTYobmrcAAgIOmWQ8jqepDlXIe9ZZHN9zJ8gfa
FNWDS1BlHDXbjCRAmr86LhORW3M9RDPbGPeidbe09h2A4etjlYbMoc1rN0j3Fy1YfRRO4W+RTMq3
LbfhXnhAm2v7xH/MiDbFjk+aLWWeeDYkJYcpoHib2p48dxM6WtHoz0LeutoTbXo/vq8Js9VWHvA/
eCf/2zrFqtuy0aSm4ZDq8Q2wzXb72LiAr2wfuHwZy+19YYvnBBg2KB1g35DIvj4nlovRxbvungYK
uolyX7LvWGA4Gq/35cy35GZRaIxCHxGyhjc5NvQdNJS2tnuSDosy41vwfv5kmPO5GXhuysAApFo5
Kp2e0qlP/VMWNWBWDVYD6SV7Y4O+BfyzoDnDiOX1VpVJjwoby2CxUVrOY5rvdf8vTuNSxHxaF76J
FYC0155FtMZLDho9PUroY/p+JxRzgPMIHUBpbhNeTkEnW1LdOzXOq5ac6drVXzhpzKDN9UL8c+P3
jCaBiRtaqC/g7dwcI7vTSgS+4LADkwToaWhjBtSAmlIbms6jqFMmJ1DcRHwYfqLF8MBaP7QyuJEN
71ZOZU2eciG7odTBPohSl1b0z1Zj76q036cmShpJ8MC6bqWydtvaAU2+XJ8S8jRJkFpaMyWnpOMN
QBQM4yXJvF8206pdOzXBljRFEyZGymLda34PWvUV+NLpXnqTc2JWJt7u390lxffgP8CK43HCFbvW
SqrT1gEGE+q/GF/Ufg09xqRXynxrIpRHNtPawSv1uekseLKM16J7Zf5KuXzJAs01vLkKg3YRVWts
StApVpPkRET9jWrgePU9sr+/U0sBvA2OCd1FvQd7pbZSA56klZUbIE/jSwO0PWFm7CMQImYAPaF7
rWEPbQFdJXSXGBhfnoKDq3Wb3ks+F4W9u/9jFheMuPZPweGWqWusLH2wWIFaV2YArYQWn9t2bWJh
6dxmgEHwGMEkGqbi5mldU6d2ZeJqODOsHK+3dW+LUGrGX0RT4IRBAQ34f+iwVWpoWSe4TwD/ceq8
8qk3rK2RF8+uXIuoTHPpQbwUpFTSPFs3/m9bSzBY5Fhz6m5NnxS7Ykw+oyAhtzoKhVRrrCdhafVW
TlZy6PqBb2TiuNsqa5uN79RtLI2hDnueIzKznX8s1EJ3xVSnD5X0+rhLUIfVzKTcYP4AqPClYDsv
9f0xBKomZHE3+OqMzAM1VFDGWctQSIVftys8nWz41Ddh0xVNXJsAyi1qAzSFBYqzVTAMx4IIcgi6
QLCw8dG46yXggECzThMNZHK2FWfVQ5dawdYmctqKWhSYPHeqUBOYx2sxqb7LGSx2Sttxr2fUC5GV
lG/+5MGBGsZ8ByJ2Z08NI4lcHVXZse30V9tDiUYiHQUUp9Dj+vSsJymoDhz5VuL/em6HoNpIT8pd
W9pfPbf4IXPb25pCc0GCSh9tvdwViLU21GEpWlpr/jCOooiseqxCwS1Qtsh0eCQT1YD0UUxRAaCW
0O/T6RXEcFnIi7SJGk6T2PUk/gJ1mA1IifsYNJ7szamyJu4Npse9y4odZhDsCETZIkJ/eveM8TR3
B+I0d9P7QHcHxqOISYN2ZHfgH4PcH41QQvE3iOVLMxq73o1QbUVhvOUoSaUkffJyTuKaCBkK9LyH
hSV/1ZMn4YUY+mZkZo0+96YLqxxuLFps+uehYvrGFlMRT1ZWbMzSHo7tSAwMTfUDfmTyrW9c8y2h
g/EQNN4YRFOuDd+7KjWcuNIsdEuDuSbo8io04OhvwTPzuxwGESIzX/5Oe+27OTbVkyzgRndBRV77
SQOYez+OEbp4PERi3EN3IA9e/WCbGQ9j8kFUfnDOtNLdSadL8Fsn78grp4/TtEYPMEhfupj10nnM
K1I+lZkuo6HnQTi1vIvNquRvmenVZ+kXUEaoUnUA0i8J9VHoCKUJnGUD3b6e1pioww+esdWJji7J
Jv9qF91vr2nKZ7/vrQhVNPO3Xaf+1i7TdId55PExoJYf98CH3gqb8bjoqikEfl57Kmo0q2pmyrdV
3Q4PBIznYCyTbbVx216LPbgGx9YZ3QdUeLFQUZK40ItfY5P0u2HMyItGCYnAX5y+me5odGFAB+T/
0nTQDx7Lp13Jmzq0UiN7MKgW7E29cyJPZhkIYwx/x1pDxMwYh03NGxutV20SyWrMDsRq+W6Qv4fe
jDLobYuacGwBgmHFD1ow8MBAQv882rXnWpJiEz3pJY0pW3pu7I0MR3tz//1YsO1Xn1csod4DpVhP
GnoezQT9kPSZ+vrBtPSVd3nB4F6JUZ6QJBvabkw7em5l6CffONlmfJskK07vmhTFhyETTitIanqW
2oPDD5r9kbUbV3//K3W1FsWNMezM412AEyEAIOQ1ktX2YxusuKNLiStIQVEcp46UjsqPwlq0Cem2
Qc8TNwrcACBYmwSJHKA/TE89QyYQFybH3GVplxHtSz22RUDjMs3ZynqXNfDfX6KoCBgCtZRl+CVe
ElvTRtNXlrr2fUU3uixD0cvT6dmcNm4MoJf7Gr7g2GOuAsUcHXEpcrXKcY1jrpl0xHGJ9qXMn8z+
NcnPFjmAjGBloxYkAdkQDjSuun6LvaaPgze6jCUn5rKZVLivw7bKtviff7Oke3SbNRLFBX2H44di
PYCroCJq/kWkvdWk4CE41SLYWzXa0plo96xJ8ICba83oC8c0Y9jMLZt4W29A3dlk+QyAC8kpS2MY
UL7Wz7z4fZSuHQc4PMChVAKivqFmRQk6XUsbVMON8dKCBmbFmC5Yuxk6BeENcvW3lN9eBaD0oCXu
KS92OiAE6UYb35/yvRIxn9lFdI8W0FxzJojo2davzNAE6Wf17q5jZLQ9RCDwbMEIAk/2WkgBf8+w
MlCLBwB7e2joSnC6cBQ44Llddp5Fgipff34wEbNMuQPmcj9yY/fdLd/49WhLQlsuJukwZ6FceE03
JC99CQNatuHooQY1fbx/55cWgAACLevoysEalP0pDS1zswms5W0aNRlwKN5vstBs8e/3Zz27OGRh
8K71XHzf+0ztrdBWdGjBkGDwz8FIGEgy0CetvGM8bTDES8DPw53ggQSfMB1MpYg6D8W87p+/2KoL
WcpWwS91qkC25Cy2k/1B11/vf35xKchF4xFDTu2m8Ur4mu+7E6PnofBe0KGKf9uEbZE2iiu+cipr
shS1JZXl8hGhxtnChF4kUvpFDjo6JTu3iMy8ckJA8n++v7wFg+IhkYMHeo6Lb7qxNH1KrW6i9JxV
gHpLHifCHv4Pad/VY7euNPuLBCiHV2nFCbYmOMx+ERwVKIkKVPz1X9HAtdfi8IqYOQc43g8DqBfJ
Jtnsrq7Kk5dtIzJv5okwsO/j2IJTXHtb4lmLPuJyj+3gg1OFpQrlzedFSNuCshXgf1xdgG6I+Qwz
yK0C+ZQCugteOOMtxPQfRjLtk0ABP1EZEja+P+a+XzbY+Jbx0/e/1pCtT7pnR6W9IPGDq/EI2wfE
2kad1wgo8vU/Coxx03thBco/J33ozW/bayNxgCtbwvbRfMhIEMMs4qGJreQ4NnE+Hd9hAhDcP80S
HCN/vfx2ljHbbLD8JP/K7H2BKElXuLF0YQALAimBDnUHsRvcWSq3RlSLXUrKBUw3VZE9QzQ1e2z7
HOrPVqMrUoESl74KyoQDFCxHBjIAI1xa+wXg7/pmliaQ1F0GfcJR0FWaiwZqvDeCDiw+iW2TiOBt
ub0wPCJ5tW84FI1LsaNgIATGy6iBZWPEvqlKvPTnKNO+r0Oy520zfTqGQ/Wzf3MvMh8XdirogtDD
ie167QuNmTkpqiokLsfQch5qO94ekmxdgGRwOLQEsaxIVghN7qxeSUBi+9gOH1eiYH+T+RkAdeim
hsLLa3xV02dtMKcmRJ6dbzaNpkNgHtzkeXsMr7tJMEnAxCCU9FGbBKDhepJKMiVmu8AK72nvnuZi
5xa3ZYo+wJ0GEMXE1nDRImapBFmlkwf2f9hEm/ir8hcYjQ2HTCvsognjeeoUUYHs86AUBUMqb059
xYuclDU0C7upjAEdm4tDnn/fnjfJ9znoEa8k/taDJOf1tC2pw1bfyvM4GR7tl7ZVQDFUnxd2C5Bq
9VQE+HzWQCkv32XzsNsegOQsvhyAeI/RqmbGVILLwE3sm77Tn+YJBQCnUz2IpXYsHzc+UKhoYBMO
FxN0+X1tV3ms992u938xZC3fgYwHLP6fDX7HXUSYVTF69VoiBGRzF9oj9CrzBjWGtwf6KJsByAuy
behiikJjTefmEy7+PG5b5Ja0Z50qaiWSDY9gn98qDjcksqmlXmanZWKBytNZAZv9TVh7sLXbDv0+
22svM4SdB1Y4gL1xxAjzVTispQMkEuMq/ZhZv7XhN5u9yF5UZUmVHeEyNjsPmIcVA7KM73V5Q/Mf
3bjzmKrJXbZZOLwa0R6iylcvAH3o0spe8cCYzGWXBBnoVlXveelITMCo0V4KOnexlL4aZae7ZMli
UGekoas3J7+oP1medtIaFW2pbMeAt/+vLeFENpc2Jx1CMFxbZhAGbZqgLKYlO9NJ1v22I8gSZ6Dx
5RS1SIu4ryr4WlmkzMlGMJogQRYg/wKyi19+r92YNd05Wfbb7PX9jOM7TLxgPyb6L2InivBGOt6L
38Dn/mL31lCdBqswxjsaoxt1tb8HX/MDctzvyA5fDVZw+7VfCz+hehbXudbs+/Wb1fuaYkalvogH
DodEoNAoUrbWfVmxldlZDDnNPgKEbnvBVJ/nf7+YK89d5jRNXPihvzPwVn/HrQa6LVRqwasBPg/B
9dCMlSd9CrqIUQsmdBTmd8YM4O/2GKR76cKIMIYBUj7GNA1ZrLexZX3LXOtomlVkmE/bdqR+hfQi
R3Xwqo9gh2ZL5fTcTuCdF3ZE7QHlDBUWjn9ECGvxUkf4Z6DDAsVYwYiX+xC0bQmuHus3IFaprggC
ZYNABYHTtiAV90rdcoLSaF8WPha83tNyF9A9FFq350k6hAsTwqJndbWWrISJoN2n6c7bbX9ePgLE
/DzKw6Um7DqUqswmXZB+a1xQtEKlYmH7iiqKGZLXRQCQ4F8jwk1D9RJ6fi5SC8hbO32s5zeadqc1
J1J+G9rvbFSEZ6ox8Z9zsQ0Zafu0SGGO6s9JloNg4+ioKN/ly/J3SGIio6ZzRXRAxKCaeybeUVMs
i2LGxGCj0tYaEtpYltkxdos2n5Z8PrX6sPfL4b63q8dusg+oJysOML4Qr/bLv4US4RFNi+61fiYw
q/2XWkNYJHFgxkU9Hee+DdGT9T853x+l84uFCqZlcPUKk5gu2pFqawYKFDNBSD0ogkOFR5h8NS8M
TUMy4/qEIZf+TLIHFyIAtUoPXnZwXji52JfppabRdUaG6ma6z/NT29wHbdiqEHdSv0MsxdFq9uuW
sSLNc9ebkYTUIMaQkGLH3tE4xNVR/loQLnxDs1AeBxg29mgTTi9ozA23V101BOHIcZeO+L4GJ2Pk
Y30aVeTc0rXm/JdoXMe9IkqgdF6N4qyrId607TCfH9rlS50omnz4T3y1Ty5s8N9w4U9pWVVs9kHr
bwQ0qsdfq/PcDwd9xdP89/ZkqSwJq2F5fToBZIIE4LRnaxc2ID8wjTEqgGPos/WwbU2+NP/mTlia
oGCulfaYO807uZCPyRXnC/+1W/MmXATownBKQ/ORoTfuiuS7X3ymYE0fyY/tYUjNQKYCmSzOGusK
d2Y7DBDbXWeUYasgnjJ6S3MzbLU1KoitSJpKTYFpnidEQA0oFoDSNm0dbwzyeK1cgDsXk93l7joc
7aGeYh9U1YoZlK7QH0EpIMtelxYJZXahA1oW+9kKPcRFm0K7VmXRpUbwjMZDF82bUK+9du+5RHIG
RbM8ttvvBZQA61ERyUr36IUBwQ/Q1kndojPzOE+9E+cjJIH75GTpftsP5ONA8gF0kDwhLPhBXpYd
GF5w0hTTQQf4p357Gguh37/vc/sXx0CXrzZdElwr5DMU1jwVNY7050MjAbRtXIlOTMr2mcdyUFED
N0G+2OyIyOwd03PxffP6588A5BCmIVVO1igdHzCO/+37wvSbc9+4ftYWsT/tgmqvem1Jtx4YoTnN
E5qSxDzJ6oweBUkREuPrT9NZorkGmNr9Uq+6Yp6k3oqFxjvChhidzn/IxTIHvZU2iJ1xIxpuCOgj
OoGNyJmm3fZ0ycYD9CQa+4GmRlVfCFubYZ4SUk2o9ELeHXWrCrQ4q7MbelNxARuyAVmgrNJRTkaG
XBTCtYqmMdMZh1aXjccsqZ+1Ho3vo1ZUQGkDF0ihLUKycVdnx6lcd0OwhG3l3ZNkPoLC7uipqOZk
jm5DuhhpNdS5cS5cT3CaotZZ+yihLNPphU2n7XlVfV1wc6tuu3FMcBuwr9ays1T99bLJvPzxgpfb
i9Z0KVmK2MoOdb9barChv2yPQOYZAP04AHqgbIp2+uv5Wf2lmqYW4UZA7LB59m6HKpo7VT5QFvxz
BnTo1aPZ6lWbAqH6zJiH/ZSkJBycDwx8HOQ00ccmCNBArgKwSJflwpxwB3RuNy8gtCtiI/+Et6fB
HrcnjU+KGGugmg2cITROoQLD1+1y12auS/LET+NVtz5aw7TssgQ51N6abhpm7wJUOdNkeBlGlb/J
QjaQpuFgwiZGekMwPGm6VgQG2Axxux6qad5Z1DzMpncyTfbUTcF+e5wqc8LptJrV7Dc1zGXog2qm
+UBcbQckCQR2l4/AoL/jlAKvA9qKQLMMSAdf1otpJWMDMtQ1B7erWby0FkFvBQEGQgudQaUDJttZ
gKbYHuYS1kTikVzrJoeNfRZDZ3psj+DkAkp2e/IUJkRWUr0JbJd5nIG1fjHo5z79MQc/t03wCRH9
kBfvOOc/2izEw5YRp3KCFOWPpb0l/ddMpXUkGwJAZsjecBYM1AyuF2TOsyr1nZzEdYungT3f2sZj
46saJ2SjAHADPLCwhfqKcIjCy5Ag8gmBdvr3Ov06v5n4moeaF98XTtG60Qr4K6rB0GUEsJZ0ijS2
7Ai9/D4f34XbluDDTiwH3++DJ+Du9ey3rv9wieJdqJolvlYXVtBA70MKsCbx1H9c7hymGITshL4c
hLDV04EUFQBBGAS7m6BP0Ra/SsgvpMMtyh2Npnqoq+ZM8CxtaUbPZDA3DxEkS2jy6CxHZUZDZUW4
ByCuthgJ455l92HRv2S2H65oLyGf374PLydPuERdb8i6vMdo/OZ3B9mdSUUP/1oF8tqHxcOk1jmu
npYkJl5wYuMtCW615Kwln2j+s9DnaKwfWffDCs6DcbAM7WZUbSLFVP5BE1y4n+HlKysL/ICkiZZ5
l2andAXRxfkdE+lzEXeArNAMJBTXs9IztcmkQB47RxsQV8XnZfcZKEf/fl4IBqs+6FoT7QwxWnsL
50B+dWSfGMc8e3nrMIBEBxUwMM6cSEgkyMmWoKzGFZAXvKlDG8nNURFmv14NsCUAbAYZOpCO4pV4
fRjgvJm9zGdljFb5cMq/gnqm02/mUqVl+foCMMCzxKlgUC+2X0WHdClQofOA1Wial3F57Kwb01Ec
PDITto2eSo7VQdpROD1tdAlMejfmca0xdM1BMlORCX59cOKJfmFAODgne6ktWsMArVgIjCNT1m0l
FpAwAcEMcLQOMCfCahSGP7I1q6r4dmk+ddPztjNJJgiwUBRLAHPFK1EkgUNadgpaTcNal33ItBos
nWUY1Koa6esLAA4FikEXaRnwsYnVGjdt3ZU4WQlw20OV7NGo9FDmDzMC9aq/sdmb3+/X1oSTWavd
zul8WCMn50OuIlCRLIgFKQqON0WTFIAB19tjNoNqbtO8ibXCD+dHn02K/acyIPx8dP+hh4HBgF/s
gG6Zh/32mkv299UAhAul1mZPXxt8v26+zs7NVEVsvimcp7dbgcoRlGfQkQCeBWFn5MXM2oAWbYy4
pTmN1rlLT6Q5bRuRTRWe3TgM8Q8CPGEtms5IjCD3mtj50QafbfPT9ucluwM//9/nhZUYplyns+E2
cVOOEe2jatj5yRq9w4iLKBsyHYDKi7ev52lr3thFE3vDTZcF4QBShXxRBHjSkYCC0dR5MRMvoGun
pV6eaxk1aex1y3wieTm+2HkxfLKnNthtj0e2JmDhNKG/DaXUV0wXVdM6TpGTJqbkNja1N1fEACy5
+LowkMpdS9ch+Dpzbrq8CS29Cbvpza1yMALkF9R9gckGGfv1bBEDCn5VgyWh6YzujvOyxBTdnSrt
SclMobaPOcLpC1y5qEnoaEvieaC9iW39oalj8vaFuPq8EJBouHi1vsTnE+yPJlYdUxKXAngAuUU0
+5tcM/56ksAq5nntbFGgOtCp2qKVy0EhcResBlNEVlJLDlCdyJhyU8IV6OhF5VjFSmP4XEjA5G6M
eTSBV2nbcfmqXj94DX6m/zXDl+siCk0QhY6JBTOk+dx2M7oXgtB0Pib6rabFlsaiafmxbVE6MAjo
6OggQwJRxH+1fV2zdLWx9HMVQtpkoR+1SnEOS53swoYweVAw02nFbeTdTxDW75j/a3sQkuuEZ8OA
7YHMITqhBD/wNbcmJbSyYrO5W9dHrR6O+UBP+tQr1kc2kktDwtb3qsLXgNQDaWOUE/R5z6rAV7Ic
UM/hvKYuaFsQQ1w7wOiVDRgYODWn+aJ7B2adbRUUSjJZDrY8QndUeF/TAIGMfcbTdISqWPBkFyCS
d78zrw3Xab+9KJK5urIjzBW4CoJq6GHHdqeQli+tij349WsHETWXRwPDB+cnF67GOs0XoKAgOhOY
LXaKHzWpGfa9EQHiF1rd27Gl1+aEExnVw4TUDVhBCfnSOfdBsu+zY23vtmdNQuLG3wmoWXEgAbiN
BA9gtLf11sxAh25AfKCLgPI4GNDeYM2n2fvqAcBO6uekmd/u2TCLYJKTGAKzKOxRAtAP0rtNGoP0
oHqZi//x89xZLg621RyqoA0IqERJH+Um53FQnNB8tYWj82oAwhnQOzoJgg501ej1LncuPWr5Fz0D
Lcc+ibaXSLpHHXR8oBcfNQURYI4ohhRlDuL1stIfDS3IziCX7s9G/Y4iKXzhwpJ5PWuWR8GvwBVS
/A78hFHZKCIZ6RbFQeOAGgo8V+KbyALj9eBMaCTofujzMW8UviybKDwZkYCGfuFrBvFl6mhmE+DK
53R8YYzuiRXcwvMVgaVsFJdmhHOAVZPN1pHD1zXzZcztp2V4z+4AQEnHLYngFWyr1wuReE7fDTXL
45TeLt1pPm57lOwkg9i7D+5QsFRirq4/3w9WQanlAL/rcepsc9cVwa6gNzTLz4aluI2lq/LPmNjg
Yeu0CWrqAaW6kn2WOl+gPRKOk/1re0yyVUFKHfrGBoJlTzydQaxj0NKDmZHd/Cp0xW6Xfx3zBRFd
wJXECpWfNhYoOYBGXtxdP95rb28i4ToB/74vXF7mzGq8u4Cottlj4HVHEEpFYNtRnIqypbi0Irwd
IS7ot7aOUTj0+aBlX1xPYUDmWBAagMAr6k7ovxAcK9fzcewptoZngqakA9txUj0yfT4XgbbPtEKV
ZJEtC4jgHGRykFZDpHTtyFMdNJaXYJ8gXAs/DHhKbjuVbDyQH8OXQf8HFWhhPHqll3aObsR4Zjfu
eO+DARvNo8Eu/7ltR7YwOBR5IM4vFRHF4wxraQ9mCzt+VYTukJ1Mrbn3HZUqgXS+IDkPQWaeoxDl
tjSw2HVzi/lq7sjoh/ngKiZMbgDUeaDPwdElKgLQYKzAHDKj86bL9j6ExguVEoUsnESCgveP8EeE
CBRac7/wFn/G2dVpu2JKwsF+GKZsB+4cxVjklhDroW0QwbGI6Ul7w+99tiDeg3yPV4VjSEA0NLuK
611lxrz24dUuSep7MJNOqDsA+9QC2k37/ujPn7e9jHurGLJAVBQ1Wi6i8AqF04D30JxXxgPYkFkn
ZzrYxh0a190BL/4o6RS3vaQjEsHEhT3hFqMJFD1ApJTGCwLlGkAVqzuABKMO80MJ0tFdDpgffUeG
4cqouGXdNisyQDFjq4yacqep9NRlW9WDNhEni3OR4RWOHAMsmpZBwbMeBPf5uOzq9jbzVTLWKiPc
Zy7C11Ff3KIEdVG8ts+j10F96uwtqse/bK8ijQh0MpqW0YApzJQVmPNEPDwuqfvCxsfFPm27m3QQ
gYc2MuQYoGwgOPYQWCYNoJEVD1b+cZiXM8dZjlB/2DYjab1CCgMayVxkB88zV5gsbTFbH2yWsNNo
PdSkk5u0TQ6WRuLVmaNl4dU8O6LjEELIIBqSaeeWb2cmvf4Nws3qmrlTUKfNYi04+PrtMqoKvLKb
6HKQwl7KbCcPOos3FE23BX3R7Prgre4O+gyhrSsOPplj+IaOxwb8GyGi8CQc5sZrpsRDmM5OKzl7
5+0Fk/kFWv+g6wnKtdeQNn7b+shtpXFtVA/T7N5r5vTQo1li24x0FHgJgDtSR5ZL5NRtV4TlBkCH
6GVd+gMpNO+32Tm56qUpO1TB7sllrV0OuBBWHnIOM7iSEEt3NkI2ahzr5hyUWZiCmDNzpp1DnwZH
FWfJ7oxLo4I3aMysmMmMLPY542OdAf730mZJlOkqX5AtFjJdfIA4JgAwvj6J+iqpQcMFYM/k0/tM
Q8ksoHmUB8OPt6/WhZ1AqFSjnXcdrBE9ZhCy2KWzsctUTE/S64irwSOVboDm8/VKaXNi9msWz7p7
26zNU1L5H+tBC/UxjUEI9AymW2BF3ZiQYacV7X57hNKZROYbwQs2FUB71zOp++OS6CTha5Z9QO0x
hsLyMfGt91xQ4Lz2OAoRBRbxOATZyQwM7ASx5GZBmev3zH55jSoxKRkMvBocR8B8cd4GYTC0SEfb
7Ep0VZjQU3W089pPR8jJn7fnTOLnMONCDRvhHsi3hc2VgrixskzMWT57KGbPIL1zo1R7SIef24ak
4wEHAadRgBq6iDAYm2zKKUNzvdkV53S0jsxwIrN3FVUWyZmEoBsYAPCNQTjLEaatMmxQOIFCK9b8
U5odVaV56Sj+fV5ksjWzuWDmgudXo4EsdWGh7/0YTUNxPaisCNdDDXxrmhNQKvROj8gkCDUkwJZa
FQPJMpMgBQHdN8TFAJUQ6WG0DjSgM7KucTF8CbTy0I5JVNrNrnDWcAQlsEGeDLMN7fxh2xckV+2V
XSFuSWkwOQ7DIjlopMtoBtrUTwk91ytYWDPV9SHzCAuDA9ESPP3VC3MZ51Vrx0n7iHLPf2VVR30+
fXr7eABwRYcV/kUjtbCJBuZOpmtDu8pgX7uh2+sAvAXfgSvfaaWiyVayXz20o/EXM/JwnrhfW6+j
wIa3KchCEOX7EDtK9uuADrv1HSVkfoi6AH2COAj9ddenqZ3ayMVTpDKqpd+T1TgNANMErbPfnrs/
eWjhzXRlR7hpa5cNDU0toE4X7T7RnAja7odZ7495+wg+uaNllJGdDNGIBi+UnU6930QzVbUB8HNh
61cI5wYrIFoKDlvcjswKbUajiqBiPt+S9UuQTCHRwf2zPm4PnY9sw6aIHSt6owLkCoGN5/bIFHxI
/SKaB3Y/dObRoVPsMkWiULIVPEQZ4BfE4fiapmeqi5bVDdqn4WE70vS7XvUAVlgQhzS0hTVaLEAw
k98DxBy67Nc75gywBsDUQF2Ol8+1Vy7EaiZkedLYqEEhvFugWGXsAvLcTsfpHUAvFAP+2eKDvXgj
NlMAbTYLurzJsk+tW698smdFpltyEsIE0qng/UEwIdaGZhOlhyxw8Aydbo3iUJJ78HXYH733FKGu
DAlH7mh3aQK4CJ4ExRjqwxAuelwED3l5V+vjTeUNEbRWoiL5vL1cUn+4GJ+wXNpgpHbCy6tW8LA2
UKv5vv191fwJSwQFdgrWI3y/y/eeeercCCz546/g7cyNvNcE/+eQNhTThBu51ToN6qIVps/10pO/
JJ+b2f6UjzYLp4XZ5wJUuuHbh4anFdTzcDVj7QSTk177jTcjcA6cOv3gL0G6y3BWco74NirGNTgE
E6G/t41KIg8P91gANipQVL6K0rreNnuIecEoVIib7jtKmt+TVHGHSY0gcYUSAt4K+Od6X/UGhLvA
oJ6CZ+k7C7SwmD+B1FExfTLPA/Mh74dD0g3X5bURp56Z2y94ViVFH85OE6rebTLXw23PaZxdhOdi
8FT7Xq8B2JjFNPTm2zy4tVtUeL68PZ5FdgcgR2hAAKQivmk8inYQWtR40+gvRXeTtW9vdEIS4p8B
kYcch5w9rXqFtIf7M/f2aRVZBPQ6oVlGs7Pb9i7pmuDQRoEfIwJPyPWaDKTsg4GleMlrN9re9xVv
GZlfoQ8d9wrqbq+LbgxcSkPd+trH1gUhz9KgDwfkh3fDlKjatWRR2IUlseIGNj2LpRTIAd4quPYP
Y8UiSIyGpfN21ClkciAohs5jwETEVxNb9MQdF1xBfgrhPqjx+LfZatSKeFwWiFxYEW/tyimDoeL5
Is8vX0xr/EAH52TazlNK/BNi3iggP7c9QbZULopYPPnl46km7M7WZG23uLiOPHasMhamZmTZirmT
LRK695CxtFCNecWr566UAGAG3IU5rKGhf6gMxHFeH/rGfnswMkOoXqAeg7rcayXqUSunYqYwlDjN
TULTJMxs7Qia911K13cU5BAu8BQLnAJS4cLhmQbuCMYFtKtSw4yg4emp2M4lm/TKAB/tRdQToG3C
GXU01U8O5BQgkjC+4xiABTB5QcnKg6iPkIlamzTRaGqj47aA3oRehwrnkqwH4AlAEXIJO7QQCyNI
nZUxf+T4+WwpQ4YtSk0v8tLxV9d/21562RMaYE7+IoM7o3ItvBuqtSBD4qJ+mYzJnd/RX047RBlk
YdBkeUrTNR674iZo7D2joypNIHmzXNoWTyG3nHM7pbC9osxjzXcV8IWTfsu0aV87L22XR9akOClk
zoE7D0UZtNjxzO+1c5TIvQRpiZRvm0NSZjnOehFtz6jkZACtNHwD6X7MqRjg9/UUzEHSoUPQcyIE
PaE9ObsyUNVppWbQJMJ11RHtiLlr1CLnXCcr0muWe2MMRuT7ySmzA0V8L5svVE2Q6eey6oa4WwEM
canGCcUt79SnUGFRRDmSkxt3HbDXfxJer55DVTs2PbwShRhSRU57TMYT+MlG1w8pCGsqx1OsjiTo
8ZGMRF4A70g0YAtb16raXu9ri+CZTKOlIKikg/PFPHlZeuq8/bYrSDcXelR4JzzKga9YuClLurYI
WhLrNA01aEhmZRBmo4FjaQpNCNMEAzTHflWO6ln2p8leeJpzvCZPskC6Hf9c+zmSoV7Wm+hdBMbN
uwXYqgyzrrNvWTnP4FTUq51rNT7KYJRGCfKaUH0aSDg603LjuxUI79z6Lsm7ogtZ5hWPoELp0WTt
BvuW+r8yb2luhsme9w3iV0XAKHNsDjHnLG84ZcWIoTb9wfH7huDWI8/UXoChsnFNUBWASpa3QWPa
X0Ni0OAS2ixgFyNx6wZzSPX83Lf5nYcXLP3YN+MJmdi7bqp3MySsoHZ30Jzy3EN+c9tHZBsM6C0k
4zmlHfrkrhfKrdt0BA1QBbYEdpwy7ZS9o/AIQYB/FsxrC97cDOvgwUJJw16/HVRKb7IFQwSEcNLH
//Aquv6+1bVWie1WxUO13nTlsw8aitT88Y5pwvPBBpodnB0iH1djmKSy/KSKnZGT/+xKFb5GdhBB
O+SvAeHOzVvbyhoCA0C/HIZy2E8LFKuwW36jXnQzdXoVLpWW7baHJatMI7uA5ksucIjioHAezcA+
t34RlKC4p5FVBFHqgueK/HLyOmTeTZHsgxHS8OXBa3/mgBhtm5ct3aV1wfmGcqwdJ/HQ6NbcJV2w
r6z04PcqkAePhcWzCIoakJ7BcxOksfxXXARkwFv6UApKK+RQ+hBUSieIT5+TrAU/SWmeJ+QFCK+4
2/7Nao5f6sW89efing7pr+3RysIq3+fYbN6QiqPx+ncw6NAPFanhqC2ak+2ga/Zaypo9ONiGMEst
qtjaktkF4TenrQdkC/cbn5eLcWt1ZbE+oDXKy3UEzGCUe4/G+PzmQeF4R8YDBDD4r9jKH+h1NS8z
LtC+ANAJ+MCQuRASHxCZQiB425bkrLqyJQxoJbNTJYlPYqM62EFIzGj7+5I9iGGA3YPndqHWK1xa
1oAGP2dGi2JhPeaGs0+aO1b+bsv7ofoPCskKa4Yk/Lw0J8YCydABnJ3AnG8+GOB+bs8GSGSz8t7R
h5DM9/kC4bFvjY9c4/LE0sdlnnc19Ninb2Pyu3YPWvB7e/zS+f03fjFJZw3WOqLFuIzn8bA+GON5
+/OK6f1zFl34o21BIK/TSAkqEy0K1gfmQ8DwYaSPafK51P/bNiahJULEeDEYwVm82uhHN8hhDQTh
y/q1S2+b5T9d+9X4t33CQi25LWkfJsyMaPGxZGeUhcLaVsT7sj14+Sv4lF+MuTUQvuBqL2Otfxqa
sEzDVUXZITlWMFCeEnJ5qdvj035hYvFcaIv3WDXiDHtn1Q6OXp5IYH4EavC0Pany0fwzJWyQAYqQ
jl7BlF7eVkUfLVALU9ETSSJkJBsAz0TdDIVuMbkJ6FqT1w5O68aH+Kf7XzD5u+WujPr0ZXswMm9H
HI4P2mj0Qwvb9byR2cOF5uPqK4tDAy3J/fbnZcty+Xkh7MlsxjrTwjja4pSXO90H0yrADsdtK7IV
AUwJ17fOu73EyimcImAWM0ncZDu9PE/dqX073SmyPxcmBP8qg35tKIUJmtu7Mr2nPJZ/h4A5rKAx
Ash1dGLpYted3rqLPRkeHgxh7t2l5TuuDo7lws2LxxBSP9eLrfnFgPbXBcF2M4TzB9DoKB6S0oXA
mwGYS7wiXzVe2kNfOK0+4dmQVpAf1KNyvLNdxWkiC9cQI6IdEs9uVCBFwXrdMMelTjFLTePfDUZ+
pjow384aNVAoQh4tMlvtaPepERZt/dS5dWRCjnnb5WSODVoCKA+CWdHF/rmeytaeaDNNVQlpp0E/
QE/U2UMoqTqRCqKhzB3rp3fYQ9QNACieJ6AIubY32kFtd01ZxTlmdEFm5jhmX1Go2rZiyG4nABz+
muHDvjhGeXuIFcygdCgm726q3NBPqw8lyfa17d1moJHRM7KrkR7KvPXGaszzWIMl3x6/Oax4YWb5
YcibfWO5927rPyt+Gz+KhAgWHUPoEkcDHKhBxWwvT5GZ+pKUMbK+P9yWMUSu6LgdIIV2kxJwjYzE
JmGrL5DuM4o7t2+P4OEeFd4nXfiLXyHcZYaerCZkhnFgLmnofV51CqnrPuztT+8aLtybN+Bi1YXN
muF6bqzWKWNrKe416L7rpXG0MlzaRd1Aizr74M72Y+ctH0lVf3IXVaAiH+hf+yLSr8wWcMaksB/M
T9b8mFqh3kEoTeFxshMDhTXcch7fS+LRndOqbZlNaoyyjSz2oUYftZ4ftudSZUQ4vHsbCsZ6mdfx
6Hyv2Ukbf6ym4miVXdicOxZ1YsBpXtVZ234JvDR1q9hEmV9v7xYtiHR3PmnlTdu5ivHIIJKAsP6z
JlyrYHCb7bb2qtjL/kNpB21aWYQkeTha6HIvsijtQGtc3dj2PZp6FSsmOyIubVvXR0TT2o1embBd
DE5Y2U9jkEUgtg1dbL6++ITanOJSkSXwrkYrbDkPOQA96/wqTgxymHuQhepPxlzvh+HB563p7d6w
IVAzqJTgZW7juGbAKY10tEULOZWxo6lXrgw5GzST+NbNUn4zBhVEWOY4SPjDZ5C54Uwh19M5NV7f
LClO3HbtnlYnuK1q44bpLqpZs3fOEyWGQ3aMXhrko7444nuwRdMJhOTx0B3yNgRR7Wrtev+YE5Cw
hqP5ULon9g4cKjYGpFWBcwVQXeR0XkD3YCw+MIJeWUVm+U3Ln4iK5YrPlHg/8HCAl1TR6y8WuS13
HSZwJABIrkXkSM399iEi/TzwDPwKNMxXbUZBaae96aJlioLprGru2/60bUDmbhx1+if9hYKC4Aml
ywK25sBrjs7jSM9a/5gUiqhFNoY/Jy3IKg0kYfiZf7H2jLK58C2Id5j1bTV+8XJFlkl2NiAY4vfV
H3Fq7nsX30/m3KTZiCHUIEqjvrNrBu0BSSB0cqyx1Y37aq0et2ftT3uKuOyXNoWzsCjBqNfmgASD
pP5Q1iQCw9AxpTpYfsmegF44RSZ9qModurcOtM0OiZvvkHZGshnvKb+O23KNcvzNZ/SuYtkd6FXO
tdPsMJooY9nPwib73BxuGSjgtKrd+QM70z64tRLv3NruXq/W3faYpJ5g4cRx8XpHz4+wTECgr+AS
5u2S43mge48eq7fzbIMVAxlcPI1w6gCVdL1SiJILx88bdC4PO2SRNFexW6RX1IUBsTxroqssHQE/
jl3HDx3rvIBc12HlwdUeSm/f9w9M+9GBuE33VbMndcJ/QxMzjBb0pNAgAXT1oIHfHxp/3nM6x00f
J5RFpYpRVbqlLqwJ7lclk2tCsxDSYmx8YtmyGwlRPaukaZzLyRTuXHcG6DKoUDBNXHKqezccOyck
bhfmuX12wRfY1utXQCw+2WZ7KCr/oXTQReVYUTaDF3FyP2/7p2rM/O8X23wkqEn5vH7r5WDkZKhd
rYo7X7oDLmaV//3CAp2TEZ0m2NRGP4VLclrZo6UCrqv8RNhlLtNy0xuwcgUdo8R+XkDCl5bnhYwH
Qn8YgSJuUk2aEE30hDmNl2BDaMOtBQWQolUk+2TlRuxpvOzBdfOnsn49aWkByuI1wLKkJrpgu69J
8YyEhZ58mI2HevzgO4/a2oct+TQ2X6qyDUu6t/sksi0WluORll8N+p3Nh7pVlK8NPpOvjuiLHyYc
NvniVWm74IcR98NIi52PdoC0i/XlbPbLrrEA2KfxYH5fm596/W1sD1nyu+jP9fiy7bf/n330/2YI
ZJXXMwRWg9rIS5x65WpEreZ+mAEhDHOjPjiIfVamhz14iFK722kzO64Q7rPxc8GpfTIS/QZBzM/t
HySdGIh1OQAAAkEgvn7GBQptzYIm6X4ZQoud0UZxmqB81zuKi1+6ny4M8b1wsZ/W/yPtypbb1pXt
F7GK8/BKUpIl25KH2E7ywspkEhzBAQCBr7+LOefuLdEssZJTechDKmxhajS6V68lGPQCRzQb2aY8
1Kh993V3y1blD5aOFPCY6I4HwRr4HWbHdsy1JMtK3P/ScSJ0DfauiKgD/UAobQqS7spkrfl7cW+d
m5ydYiWztFMdvH3Z84iwbeB/HZHrHoLHgujRqKMHpcjisf88ki06oSJTGzeuOPYNQvpgTV5i8akC
4TIHtNHAcn1AahiBBvnPqd+qVm+S7iDLHVbihtGTw0nI6Td7+DwWD9c30ZJjObc5mwHXzEqDT47F
CcgNDTOV3Vw3sLiqZ4Oaea666RNDFRiUI+gGrWxRTb8ErhaqfogN+5mlu+v2lp5ECCFBnG+hYPmB
fXXoWT56Eruoo2TH2zEWiYMikLh3p5aYwlwZ3vL8/WNuHqlYJs+ZbWIHgUeNAjfPV4azdPY8kNbj
fAORBO6Ty7NXF1Az8HQ4HRMYYofvHHQ4k3p7fc6Wz8GZlVmIgL1sMwbsxAPlqLDIJ9u9ratiB3ad
sXuu+ZOdnxLzDkruoUc/UfDzJv3TOGyran/9hyxulrPfMc32macBz4epJQN+B1d31WuQR7wPdWvT
+XeutzbmtZmduZue6SY0fGEry75p5SN3fsJ/EvK5kBTKh6+t8zDInZt/9dsd92g4NRVDXvb6eBcD
XaiGYYWRUAewfzbxaqiV1oD46cGqH/XhRZd9lA83ee6EoEmOggRieZ4duu5jvnYul8AzSBxMTVwA
rUBqeGbaV1QRkPShuaoU7WawDf9p4PJr7tAqBG3AL9dty42eGcnWcYccYOz8nUize2ak/i7yfi1R
s7j02OWoXKANGXiKy6X3xOhV/dSQ19ndpk31hwyinRpeYaQrtmVXxIyvvf4WCMINTMG/NmeHC164
C6g3JRZ05wgw1YYX5qasu42vy6028Niu8lNf9d/GPLnRGxLDVcZ0IHfcMuPrO2Ft+LPVcH1u1mJ6
CdjSC0EcHpFJx7CDNnO5Ef6NTt+u21vc/WdDn500Q+O1xk24Sb2H30fvPJSB3qVXfrtuZm1Ys0Pm
80zoOZvi1u6mtoK4ZK90gAdL2ijVUczDXrtucIoG59Hi+ZLO7jOnbgeoFsAfk7R+Ttr6ZzWO+yxp
wlqC0NimdsRqvkFx5uYv7CLRrkOBHo1U88K/r1mihFgL8kcZuzfKHj1N9AvEGzZVWdzqWr0nhYo9
/he9mAGe+KaF3BIkTubIrcYDttOo0TttBsUNUc2+BS5wAB6HOs7KzC7umDNT01Kf+eYmM5rEznBY
rFJuuKE9GYrFPK9WAE3TAn1YQHTMeI6OLtYPtapqHIjd6jBT1EPYk1sTcI1q060hiRbv7TMzs31S
S2ZSLYAZMxm+FZr9njfeykgWt+KZiSlSOZ8wK00qoeDRQCN5n1nZnUlZGWrS4QDxofmx7N5UITeN
hCTq9c24NDgYRgOVCYYuIPsuLadgLuWihwSS0xURBEnCpF0JS5YsBPaU+gEA92O/gaAsN7gNULFX
74cjzf/Hz8+8U9BpOZIT+LxWfZXkW7IGHFr8+RORKLAeeGzMC7CD0PDzFWDraHI/krR7xBFaiS+W
jgvwBP+YmA0BvXOlxQyAyG0/Jk5U8Shbm6WlDXZu4sMyNwNhDkPUNiS3ARjLPMqhPC5PlWSRYRe/
cI2etLSLru+upRMKGc+p0AsaSdAXXu6uJlVpV2cK+SSCrJwaNpbFXu0yPQJAvTKJH00hVw7cHTo0
AFvDn0tTNXRIQIoNxT1sQWArydcWkUifeI9N47vx9WEtxGJTYh5htmWBI9ecIwM0Uqkgn3SiwCUe
KfUTEItQyTzUml0v3nSD4hgh1+OSTa6tvUQXBwouSBeBYDApE10O1GODMu2EQjTKFehRBVY60gW1
dojQOiN0wdWzZvHj/sRoAQiAVh9Ah+a8PjUKYLKpiUd9K7QXEF5D5bdAomcldbA4ron/3fcAj0W3
0OW4EqGSFnIYIHKTUGZlTrcpDftQsuDOlGukcR+PA0Z0Zmt24lxXU4HT4S4svBy8/9ptUZkxl8GW
dklMqmqjD+1jV/GVVtLFIeLunXYM9Jjm20YVLnXBYoEmTGbHXT2iJzYVYUCGQ9FCm/D6Jl1aNWjB
uQ6gxsi+z3M+Khmp09TgBDLpz0ACKYqT7mkrscxH74gqG9IPvwke9Q/9L2aXGG3WI7HkSDUiqdWi
uNeucV0tGTEn6P4k04E9OLsdPZNJYQ8ImBr/Gd0coVOt8SkszdW5hVnAIoRTJN7Ew6JA+VM3QAgg
+iOJtfnzJYH8GgDCLriVP8jLpWaClguGyqFKDq22r91wFCsed9E1nduY9uBZKAHisVTvBkS1ssnD
MYB8xmvVydjNdwkToTAfk+Eoxz407E/XBzfN0WU0hgjibHCzVQJlpVEqC8+S3Oo2tLLDTP+SoamV
qgJlTA5yhbV9sbxq/07nbNW0wUg77sAiJc4nVnW7lpdxDvq3lZO0kPO4HNrsGsu8HlhyCUNVtWvT
T3peR0FzY5jvWfa9K4u4LW+F/YouyNC2DhXoxm3GI4vtvez5+hwvOZCzOZ5jZRrI3UHiDeUKT++y
UBfOk1mzQ9GVW9aa++u2VtYzmN0zpE39APV7ZPmDoyHvkN4P9CJMkPN01RdvrcV2bd8G5uW+JT1P
7cbB808Fp4L80s0OTUvYsPQHgzpaUoPfpJ76B34Y4vH6QFdNz24eAukW0xTTrLax3rwBj03oLxE8
cB83evLFUvdQFQldUf5v7mAOyTDQjlRkGoYcDJuKP1JjP7KVsU2H7sqhnHf0teT/DyWiotfCNvdp
l93kGfTBWRkzT1s5Kcue+p8TGcycjwpGK7F9zCQ33sFJHkr++fpaLV3c5wdg5mT8THPyoIMH1Sw3
zDSwPg0g4eVkANVFdttr/pHZw4Ngf4EFnVwAHtBIwWF8c1Dg2DW5VpWITiw/2xVGFiqj2vWcR6Ju
IkW3hXkoUxIP1Ta3bn2xUtlaXEawEJhguUC2f46eVobRO2MFBxToxzGJ3aSIGvnsap8kwKfXZ3jZ
1FTec6Y+zTkcsE5zyjnFS0GAFM+MhiZu0l3mxs5aDWPRv4Cd87+G5r7M9og+5hMyIAFZjfFKGx5O
IMcqvTPtd695uj6shYoJFvDM3MydtU6VF049aXkGz2UN7FzVQH79xaUH3frZe/dVfiPalWf9ors+
sznzaWkDToEGWTMQ7Hq71r8zWyfsh3snWIkrF4/dmZ2ZA5NWpmfQSkYV20EG8LUdf16fvLWlmuyf
xRR2jrdxa2Ic3dhtGDVDq/U2Hg9iCeqazmzirENN+7rNxcv9bEzTv5/ZTGXg1zVU1B8c9yaDBnwZ
VVZ83cTqnpi5q7q1mU4qzJuj1Kn2SZzWzmNvkQMIEuMKb0mq6zuUwG+MUa7YXnRkoIVCBX0C3szf
VDVacXXwSsKR1X3k1XcpcEEQwcmek5xv/eR78+fyV9j/KN+B5xklYDTnXc4nMNZmBvQSATeHsW2q
4Juo8hh5ul/X53TaCh8uHNQKplZbqEfNi1AgHLS5X8NTlTmNRPCNeit1kDUDs3FQo+HKTXFpDlr1
Ngqourvp9+tjWNzuZ2OYfsLZ1vO1XPRVDROOI0OLPPnK36W8DZvh0chf7XEtvlx0E2f2Zls9LzyV
9g3mrDWRXfqUCS0UwZatiscvTh1ScaCpdlELmmcOsoQPhI5gmshZBOmoxN9dn7fFI3v2/Zm70/Qh
l9DiBCDKj1LxBMWttYh/aQTIukwBxsS5MGeZ6jOwfwbSwwiIu2lQYNH7+M/HcG5hNgYmNZYV0set
BGaMAAOxLbpDWfO6laVLFq2xOvpvfLT7zPGRilEvH2oNlyz4RMyObaT4oqV9qGwrKvqVQH550v41
Nv2Ys+3c4NWemz2ModV/25GT5q/JKS5aQBoA7b7I3HwApQ8tDbrSdxH25UFYMaD8uvD6hK1ZmC0L
JeVQtaNDHj4F6iX3Xq9/fekAAgMA4loUzwMQKVzOUOKB7zUFJvahDxvtRooIBdVxrc9hyauAAtNE
Rgb1lw8NwsrmbjdKcGOR6het4BwJiUAlGRY48XUaWvkKXGNxj/koMSHTgJa1+WkP2lQQT8CexMZK
2q/UsKPc/9wY9k66X65P4OLyID0+SThO1ZhZcNUAEO2MNdJArfF5AN7n5/XPL64PWrmRfoc+DUQx
LtenTSytLAt83hXORhvGWNkeiNtJ1IoVS0uLBGYGxPjmRDE8D/NbVK1NpiMiMLkT9QIcg9p93dzS
TkxFyGOWFX+xsSF7hZZx3YYGx5y6g0mftyDzRG6rjnlY6tH1mTMXB4T03G/RiklC6HLqgqZMkqrJ
i4dcMh0tDCWq1qlCnthyUNschYopAZsdSq9vBkDtX3kN7oPMSdpNqSAcXqVcRcIZjJ3oc7HRQPAW
oteXgt9EihNxqQhVij7bJDB+2o1s0IxHaQziZ3QqacGIUrGlx6XG/C+cJmplhy/tOtRF3Um/YgIw
z+5Nmg/McUE9/KBlEEjRobqG/bFWIFu61M6NTHvz3HuOpdaqEhMIz9AWeegjlSqsv3DR50ZmLlp6
HQEbBYxoYe1vx7W+1cWJwksLUDm8tj6UDKw6AId/1hUg7XD7g946kC1RWr4SmS2dUtsHkdUkSuYh
T3s5U7bs7BTAQnR96vlBL7Ww4vUGbUqhovbKqVlcFNBloQUKVUuwOF2a8vw+FU7m5A+6TeXN6JYN
+HcTL9Q9Sm6un6Dfiad5RAvgH9jNwTrtgi/50pZVem5RajY6MAc0ATkKJ6AaPevk2DWUJDJf+KFv
1SPwdwnb9CpBanXs/c+Y6i+6HOpI53YT9+A+2nsat7F3uAp1h1rIjwbdEbdRF1u6BsKdoROfSwLJ
WNJ18oBO6i5MUVf9kUidJyCW6uxTWw5fdC6z22DkVYyUh73xS4JuSZv59z5KNJHKfO+hwn0fubL5
DLaK8anTa7VzLPYZqZlvUpfFk5Gi0zIHzOhW+m6xGdD8A/IlPHtk8V2XbbobVD5R4gDhVUuF1Jc5
PvOsy6FhzMy70XOScNCJE0Kl6Ajyb/dGNJ4TDqIpQ/TdkHDg5Rc9kF8z0KxEQFeobVa8VuMnXz02
QA+C62QHwjO5LToGwZdahVmSi1gAvQRx056DNElGTepESQNlMM/wdzSoqrjt0WlpNRb6om2kAxur
bKLeHPyDDxhY1KJCtc1p0/6NA0B1HKA6tGV/ZLxhTalYwfEYVGDZMLsqUvZbw1dc2dJlfW5kcuPn
XoaVZl+mWQ5ItR5BIfnVLIONqiAnI9ItVnzl/CwAlCelN+jWmsA/os9oZq8cMNahHPKH3Bx4WJNE
PASZ1uwbN0huG2zqyMjkuPE0M7g1mJ499y2qTBHVR3GPblh3a7V5eRjxeN4NaWmt5E1mx9tGbRXl
TfyF2qoHxz7zua2whkSrmDgyLGytHzv7q63alatx8hFn5/q3ERThUNachLMhqnc55T7Qa6zMG3nM
O43iyaJDG6bTO2xhzxSHbGi0t8K20yfLrdpbG3xeaxmOJa8M/BFyeiBewKt85sRo6RegLXDLB0O+
oZMsebnuuJZu/rPPz+GmpYFSgcrweUkO7XgAtNVztpxuLPKjJn+2YBYIP3UfwHIHbal4zcwD6H5s
dNALoUu9dJOH1EvvXVBds3INV7R0w6BqCwQTwLo4j7NrkuVNarBgQKvyhPWu0WNrx1njbDW24vR/
lxTPNsd/BnRmaXY+XOgto1bHYMlNTzkTesg0c59AD9WRJAKKNy76Mgx6cWN5aiOC4ZiZ1pubjZEl
6c1QVrEmzFiItTt2djL++7t+t73hcCBuvNy0man3iUhE+dB5P2z7a8B+OWv6SUuuCIQHU2fdbxOz
w1dbhmxpLksw6X8b+uc0OJl0mxRPKdjsru/QNUuz5UytRDWig6WM3pflibOtN6IJJ+rXqIzWZm22
miXYOzOzxaw5tgyDaj+MU/vwij9Z3pyYtin4QW/MLE7oFQF9at2DrgU55WTkkYf0B/H2KNqtWJp5
rv9ugn8tzTyX5uodSRpYQreFHoExpItyoqyDmeRkm1i4okgDiduU4oLUJUqR15dtaTYBsXGRQUJF
4kPw5VroGZRBmz+MgYpKvYmJjkbI4uW6laVB/vaNoEad9KhnO72sE5rbHRIxxHbLqRFWfMKT9kfp
qybsBts9pRXjOwPx/53r1s7KGBe2JrDOeFuArAYZ0/ligviKgm+8AtGWAzCPyd07leT7pHZu2tx9
q21tc320C/RUYA9DOhhMWCC/8OcaW4kFJtuApyMgZtDGK8ZbN3vTPGOb90egYbSk2vTZ5zboQq99
F7aIiH6g3Q/fesbDKMRWQU81ORn+Gm/ix0sEAS/UdvAWnp7D88ITNAO1LE0TeayNN17Qjdt+lsQC
cuyX6u0DDZ6uT8PHacd0T/e+h601EUlfurexdQtNs3V5pORJVN/b6ksJcu/KKGLd+Hbd1Mf9dWHK
mT2MwcrdNa5U8lhUCSA42yDfFIAY+94LSx9aGYMY8LrBj9c9Dg0axpFiArEI6q2XYzNKzcwgn6GO
lbXNeZytXMGLn0c8DxpaFO4+pJdoKS0pnVIdu7SMG+PdSp6v//6FMjkG4E9kUahBIl8xW5wSenZI
ymryyMaTPUBQyNxr8q3zj8Ww7e2Hyv5VikfpDCu3xOLA/jX7u4hzFhpTBVgALXJ1BNDNDZ6yvwDU
gXUbmCxAFIHmgzLh5cJw4pQZzQHfL4YusttbQqZexZ3Wva5M4O8w6DKquLQ0u4dcV7KMFDk6ZGp0
KVsAAGwdoX+30s5/qSBvCpKExv3c+V6+r0pq7wvbpTEDk+HXOlHdd89r0WXs4Ofpo9dvB3S7ofHE
kttK71/xIHaOAGuBZoEU7ga4du8lTdKfBfMcFhHlJD9UoEuwPY/91i9b9tki3qecNWZEe7fepY7N
P1XGmI+bNA/IqWtM852IlPc3Ll49t+g+aV803rURZS5EDUXi35GKjk9tVXVIB2nDY+Zrr5lXBI8Q
Cqk2Qdnou1KOyA6ldZEdRep2O5R8nSKEcIO18SpK/YgTn+95X4Dx2s00vKQZ4IulmaYhBxZ3Z/EC
zQ1Mg2ZFaltb2ifstspGus8NB8/jlquD7Yp0bze463I1ZDsNGwbM9uiX78GBsOVla8bpYCYPBh4v
qKugEcm0Ja6Poe8j0yJpEDJH9z/XQ5mcXEuJNnSEw78LX5QHXW39jr0nQffNBvRaEO1G5VbsgU7m
Kcvd7rbX+WOmDfauHlu2z91m3GQNsE/oTtHxYG1lxKk9RB54m04Jp92RoRr4xTGJ9rNBH8uWjDl/
tgNNu1VBqyJpDd7X1p3qM2SoTk4nu13hynyLVFePN3HplF87ZviPDWIA8GqRnwqUntteIXEIhmCy
rWjbb8wg87aKOE0UeIk4oOwD2UGrSm5EFlC81SGcALwLgIeNOUaGUeR7dOy4+IrgUTea31nj12Ad
kCpWjp/FiHKHSKsBF4ledGJEhTYWT/rgVS+q6fynwmzy+wxEWWGDktNt7aXGiScliD6SrgIQBApT
1EjpW1sxtpN+6UUlyO53Xpk494aVon0FfRBgvEcKRZo9BDmhC472eW8IDaf0DqVTW990aWnvxoBQ
McjBguCiy3XfVQXb8Eavd4TpmGxRQZvDF/kGTznINchm2HqawWPT6dneTRrjoFms23kpmHFJgqSD
Jo02avuER2aemzvXbhE4Vb6z4vc/hktQ8wLl0PSYRTwxr4gWDLhng7vZaWoXbar+EFj0SVnjH2ff
JjNIiaHQ48H9z7yYwZzc44WTnTzDiFwcyd59aSXSs2Lljl7wxxeGZk6sLVpNQrguO7HgLQftQQlA
ynVHuWTBmYRbITQERYR5IlG2AXUbnyGeMcZQc3QIFKzcKQthDeDTaJKEbDTiuDmiNFBB0+c6ISel
YZv5CvxCddhpWog8YAwC3shc4+hesgg2LwBqgMdF188snK0kYl3SUyxP6Xu3iA68O+XoamPUbXDM
qOsXoV722bMazDUBg48Pk8tbZ3Zv24lGva4r8hMaC7dm8LkluwBKCUnw4/qyeQshFeYSfC/oS7Yn
QYPLixRJ7HQs6pGcRitzv7WOl1cQJXP6Q2K5DE4Y6WBmJ/7G0wd1g0jGxeY0g5i6bXfwjCIIx6rQ
4p5/RS4/cqC1cz92OWh82Bdq6xCM9oYNI6CAEGpQD1mli+9+D5dlumTbD8KMIAdkRq0u7FONvMcO
Wt3jJhdoDc9Z1cdtVzb3QzJYT6hUtjvNVMmWJ5DBGU0lHgjTtJj25ZsM+u6GOMhAanbuxZxxsBWD
DH2XV5R9Z0NZbys3+CFraGimLZJCniJB1ASJdS9bJH+7wN+aDuufdKnExg/8FmjiwuXPrVWUNxZ2
/aYrhveqt6DB04E6w5I623GcWIShWpdFVQmPNIJ4CEgbHXmFxOKh15PhfSCGHeo5F7ukh+5WVkC1
uC17cqoMRqO6z9pHUcu1CtLSYfTNyaegjQMFsblfIU2pOdzIToaSDWj50O1Yg5FuZetgZ8wDIzRG
w21j40N9wLrcOWaSoo9Bquxkitji4FbdqDwG+CJnf+Fazg1Noz0LJhOSawoXGwzxU2KTsK5WnhVL
UTKyxDjlKLmBcGH+bq0zQ0IfV8tOraWOmcxeSiY4eN7FuyLiMckc1AzMe7Tb3PWZ+EXb8eX6VP4m
EZ/NJZKJmEl7OoyoNl8OESJcuQ36zeToqUaSMHOrYNeDGOLFMSuIBeZ4HvTED3ZBx8Y4ZU5/11Vl
vxFUQIJ2bPMvoFYw7iF5nmxKiIdGyqXpS2N4VRxw7IAOAsfbJNGDmy7x1RZ39zs6m9r7Nij7fTqk
tAOKyii3hdPyp7pU7mOGnqPI6Et5JzI0BZtoioxd4o0xiiooFqigGL9IrMpjIrn3CCLa9D3p/OZT
qiPIvT4502adzY07pbuB9Z8YsOZNQn3l9xx4L3IqLe++STIIuiTmq/TaQ1CXuzRLHq/bW9wN55f/
rCZWjG1V17qH00O95s4lw3jXIre5EQ4zN6p28kOKrAAPEYYHJ2twg1umMu2AIniyJjG29FtAG6jj
WQ3qrymrcbkxSskL3U+UdTSNVu5yYZkvFcihnjxTVfugBRzIRQkCik0u3aY5znjWkmBrKiN9vz4r
Cy4FVUjATpDJ/U1jePlDDF9aImXSOtKyPJCqOaylb5cMoOFl6loCUy/ypJcGzLYuilSm3rG+M5xT
vdZJu/b52QmrhDaS3gKry8APZXmDMuD1+Zn+/2yXTmJJ//z86UI/c1INt0sDkDDviMRrzX+Cebxf
E59eyjeh5oHgB3EWNtwcGA6clm3IirhH6pVFgt5xzQNlD4EiGdrJhdduPFDkP065KrlrCVDAKFHS
g5YABtd36RM0LUN0xlnbgnvNY64Z+oajNvTN71w0pLM2sD+D6GMNKLc48Wc/ejYxYKDMywJdVEfP
eyr2XfdnMFrknSDMjj0DKAY0fVAvv5x3v0b9OrGZcWQFhKTy/g6PsLc/WtrJhIMmWCA+kD+xPuBL
pNUYMpCVd/Qzk4XBoGWvepYIxDCcrZiaTdZkClg8gD4n+a1JN/lyNGgC1wT8L8czMQ2qsMxs9p1o
eBz/8YjgVdBb6oAXHTHfLD7gJmqzCK84anWAi0ALnvG3zFiLQqaVPTsSvweD2AMEFL+5t+dQD9Li
4ejUUhyT0dqU4B9j2cbV7wa21jW3aAjyJohhpw7POTLP6IZE6GoQR8Ng9Z5C5XeTdSBD6/3si4Ej
Ef/57KFi9o+52ey1jYduThfm2jYPEVTHo0o3tvPzupVZYP6f2cOjGMktlOg+NNCZrPYYCnjiyJHd
sIm78+XRtkWY5996wPUCuwPIqdheNzrzYr+NTt2i2BqWBcb82TvRAzHGWHcjjI5dOJoPbteGxFqp
my9tcm+SgkfoCPThB5UDUx+sHiiko028UL0mq5jZpVGcG5idIle2zMYeF0f9FWrqob21jTWNvGmN
53v73MQ0xjN3D0UWWZYKJtIbHTRO2s9IJUimfL++HEsbG/gysMyiIgCFqtkrsNYHP2kYrCgeasFu
hHLI1v3DPsrfa46CPRKpkDFFTXu25qnnsV5kBT9mfbBFPjqUCLFs99f1ocxx+7/NwKvhpQmfAHrR
2alxB79rCwPtuXWPg7kl6BPjSG5lQJ/cFg7YsF7lGlfU0kY7NzkbGdEA2bTShh/lvdVsRH1zfUhr
n5+tjkDE3po+Jq5PHwd1gpr39e9jmRd2me/bFnwN/vrQqatraeoMmjYcU7fHSQxAobMt8FZR0GVX
4jt2DfKuto2HZF6myIhlYOsNCpTwBYoZEcTum1jRYPxUD5VzQwww7oyWKV4TC5KOaAnpI2ZqWoSI
Pn/OfLvetkkB7R8rs6pQVQo5XqgabA1iqjtJFMfz3tQ2UKVlsaqM76QO+n1pKDeuTRBac3t85fBa
MdhTaIzGYC0a8s67aTRZg/m+NUItdYJD3dUvCdBIMRe6ETZpZtqRbXQsZEUyhmPe9zuX+cMGWiPm
Tcmy4dZDJLMlXlUcB1w1z5Kx7uiJgMe1aj8VYzKciKH3t7XVhdLfGzQpt9mYtoA35toNpaMWj2hI
1EowmTKz7V89ofF9nY5D3Pk6BHX1wt+bPoRvM6Q4wow04oBHzi+4Pv8xg9oLzgJX955ftXt4BPGZ
5BPciXFQVklp0ANP6RhLG80AIc9BZoTN/y6R9AUkSNdiYVrltq/NIW6dvn9u0EC1HQeeH8umQ/sg
TQtnixSKAgfqhNxqSgsIT7c6BIFMaWh1BvkkbeVsbKaN0Vi6P0y3dffKbauNROrkUCUG6KDH2mvh
gUYLqjile5+VUkdkaMoiLJDMwdyW5b4lSfGqtTaPhWcARwqNAnB098kv3y2zjehORgtkGgE7FB4U
kpgUBWow4466aB5k7Rm/TPCOMLDmITEMflE8UxPV2mHfu95eBUzepSYIRssahV9Qr3RRoAV2VGtj
005Yu/Q2cNlPUlnWY5B7dN97ykI1RcuPhmrKvQLbW1wNQbUDpA6UCLLoLTBBQAZHAGT1GBSQexvN
kUJ9mzuJvZV+QgmSzdVEvaup2AAeTg9bF7DCkPlyRHJG/eAoSyJb0BpFmIlisFH9ovaWqcbMw4wS
kH6ZGUoqwkV9xFPgQytkc+vUw9eeBeQFjqPd5QVSUYjY0mM76GOc5x25bz2n3rQa12MlBusgsoY2
oQMZ99BHZf2Ral9k/zZExDTVzi99Yzd2WfbiWxQsSc0d8YuIV0l1TxTrkCYtY6hPNq911ltfuzwt
nlOUIHYqSLM9NSpxYAbLjoGAmgXS1U0WIjmKlXGyUQ878APdEgmBLIh0tm9NM6iX2opkpfob6QYt
GOWqwdiQVGLrJN74qHsAM6Z18qWT44+kt+h3rfOTKDeogrJPrvyj5qfgpi8cKwwUZO/bFse+tqCb
gtqFOOBRLK24Y7UERyRTOwTO/q5rWWKEUB/MAVNGA3DOzTefj0aM26sqAVo1kEPvAoLsfaA5CrmD
xNoKvTDvARlMD6mr/aSBae/yvv6VmphVgOqCDX5C8u7UGt2OWspDoQF2aKKdO8LD/11yPMfdzIN6
bOpylFh076akNIi5AxiYaWoulhrdJlptmJ98sy0i4Y7f3IS1P40uNaEI4ZE4MGr7XsuC7lZzZb1R
lt3eJY3gG9qL4A5QDTcEYqIPhQNMtTS1IvaJ4UWVTQGgBtgyXekXXbpO0FcysZQjJAda6jKkoH5j
GmhZZ0cKn5NNNcQ/JFr/fQVPAno2kPK4iOdApA4sZCn6Mdgxy1/M1I1L/rUqP1+/tBZHMVXMJ2g0
LqBZ7KUKT9qOU7BjHyJpHtlU+7OH9n8G4aKmjaI56trzV8Ugkh4KAzo/ViaqZPsi2A717i/GcGZi
CsvOgjuG97CRM4Mfh/7A5c3wxyOYCvHAp+DP1OcxmyLKcePkncuOwdAc6NDfu/0T0L5/OgZDn5ju
YQiAwg9PvLHWwFw7jOORDgcgjJD1u/79jwEwvv9blQCJCBskH5dzZAhZMAY09dEGZx533xnKmpk6
JDbflHa5gpNYNOYhPQs/4KEiN/372YL4ma0RPa3GI87svpL3ATpLpU5CfXBCvf+LmZtUdPD8AXsi
aAQujVHA7gNE9vKYfqPWje+vTNxCIIyuB+BXJwEvHBN/9n1TWXVZdNp4RAn7wTIZaNB8GoHK5wls
CqB+7oIXuyieNZ4eBku8XF+2j08jJOqNSbMaNWtAWmYx68i71GYWY0dmmK8l1T+hqe2X1Scrg/zo
BS7MzHGsttsp9OQJdhSV965LMKEhX3p9JNMhvHyBwQRk0FDnANODPd8ThdHyAYJS7Jiqr4Plb1GB
BBtQH4P4KP4LS8EEK4NbtsG7drkh0t7vNcOn7FhY8tZreRpxp42yDi//cuxXboE5ihX+DfkS13MB
y9ED3AXTCp7t9SRIaGt5Y3+kjWi2sCQivWq7R2Gk3m0gzHHDXD2yixO6E/Kw+z/Szmy5bSXp1k+E
CMzDLUiKmg1Jli37BmF725jnGU9/PviPszdVRBBhd0e3bxSNZE1ZWZkr17Lz4DY2jRKARJ28TAh0
H0I1ctyyNOdD0Zm66/d9e3N5RlbO47vfuKzNyW/U50JJ875vHutUPiQhHN3pkN/O8FvpSv55ysrD
ZXtra033K+VWuLsW2t/39ijG2z24iuYxqNTCVQPpWq36A43ED226yRO2eC5xY8FIRh1mkdOGrPm9
sbozcrkqyuZRUX/Ow89IerO0137yFEixc+LKWzmRboyaqkr1z6htpDPXZvbU+HKwTma25j3mhF3V
PDZ5Q5lRHb5V1vA6JrKzm3PzWuu3er9/Z1vOh4sjgpgV3W2xcD8mi+ak1jSPqZw3S8FWua60CEF0
dappmuniuzLV4g+8FEHG1kawc4igXKNWuh13j7Gx0mv+iWQxDymZZ+9Z1qut0iztw7l9rAd6tppS
+pD06c8x3ILjru2oUztCagBldioQMqXavHpQungvpdIuTsNdm/+hBsTv88xwcPcQ6tG0IZxnO0hL
2/fr9rELpeA7BE+NmyRx+M/lE7I6b9THAICbZHZFzKfZN/NoTkr72DoVr7Xp2irHQ9SEG3xvZ2YY
DpJ2lspdjPMVEa+5Jo3kPAqHc/6gyMWuUtLdMG2gYs4uD4yA66PHg/gCtjzBu0wBaW+q9JIXWWSM
icOKuzRH4+wPZ2yxgk+BUo6RnAWqfQaTwzBWwZPdjcjQBHfWoB2peG5cHmszBvkMMBIbY2eg5Mgp
62yIgLJZiek5/fAYy4C4NrHPZ/uZ0WAApWuLQjLcFO/9RqmWlpRpku9psH3Y+UCuJnqk2ryjAepP
016YApwCZxUNnKpsCkcnrVPd7xMneMqpkr6kcqC/Gr5j7y4vz9omOLUiuHxtptI19GH4tNebH1rz
4y++Dt5qYfSjoV+8UPShmsyKp+BTPI02At6WuZ95Fx8uW1lbFLqrZZNDuYCHhZvEUaIpaS0jeHLU
X830bSq/lvLXMf/+x1Z4T4AD4kgq3FqClXRCSrq10/DJtgpX8Xdtq7q6UezbeEt4ZVnZd1cFFbZT
S8uanVxOXYS+tCzH4VMT+vdWnT31YA1grW+/50Z0FavWS1aq//zF6OjOoKrDm/WsfWiIYlOdfHbb
pAa7KE5dcsXy9BBRsbxs6PwiXEZ3YknY16U9K41aW+Ryx0Tdaw6Islgzy0OjS8ZLJKmD20xlvONZ
Ne9imkHvinIm/ZpWGl1TET1ol3/PyuZhuHS0A5mF7Fd8JToxOuihTGq5cIxdlSPPkrua/kXbkrRe
cVA061FyRx1ZBmCwRCQniwpAU1VGow2eFNMPdlqUKUfV6QJ0HKL26vKQljN7tn9OTAkz3EI34fQI
2j3NU+9J05TTSJpCPd/6blqDgc4cd54H0hJbReLVjUvr8aIkaS30r+/HmMXlpA66JAFSQlxnjspf
PG6fdFn/ALbnE+02X22//uMi67KfHP6hBEFd8rwvIs6zQS+Dp0irjhnqGITxe9/K/tzJYIaM0cLk
wJNOWL+y0DK9MsPgKR0n+lynRnlMAMkeumqadkkWbRHGrC0iumMWUn0IGhiqMJeFQgxqzjg1eiaa
2wy+9CszmIrHvntAPSWuDrlSxm5Vjf315d2ztlG5cgjJSTgoRAbvFzHv53xRMwmetNw/hhOShBVP
HLo9NyZ03Q4kHL/NwMTx3o5vJ8PkG3gc1bgy+se6+95uDWXtbIO5/NfE8veTMwePBdwfSRA+VXXm
0iDVWA+OcZ84Hy/P2Modynz9Z0bYGi35IWksJZYqRIV2TJNvfbLFXbo6Wzy/f6+IgcD6+6Gktkxz
vG3jNSnazNZDTa0i68IN57w6khMrQs6kqtKumxTWRCvqyUvmOr3JbX3L5W6NRdjai5JN2U8+Ywkc
Ur4a+JhC713emBtbeX040C7g3ZG1FbMwet8HlTEv6z86T4NsHJWw2XhIro0FBCjapOpCrC3mYStI
kmfYP3zPJjZ0lSbPDuEwfbBGetX/fJdBOQjJ7zIWwAPvd4BplXYYWbnvAUR7yXQT7hr1z2N1UlWa
Bu6Jl8FZEB12+BupLXwPVlzYcfXpn0GbqChRYNjINK6dTJ4DS6oBvp8zyeHEr/RcLUPfa5oUDLBa
G8dCCSipQNttppvJwLVVIpLQEGiBYwhNo/dzV48p7Aw1zrseryBLQgnmuo+36Gq2jCy78cTbzLrU
IqC83BAOdbvHpH5Axe7yHlgzQaMIiCXymXQcCp5GGwsKgkqEz/QP5jc/uTJ+/m8GhNBhWpJDOiLK
T12Sq7vMB1ynj+boGl1uH/43U8I9Y01SYvgFY5FxllZ61I2fcnHzFzY4l5T0qfictYRnQ26oRUVA
EnJbp3dq89QYGybWfAzxzr8mhDum7DUjm0tT8nxHBkwfQc6xkapcOyunFoRFN4NaUYORQcwoLw8K
/WrlIffznTZuuMtlxsW48dSQsPizPc+Ulln8DNB+clv2j056S30Yyfko5b9/4dDgeScEpLRBI7Mw
c7lmjyprI3mZW1T5Ph63cgJrS0Pdh7fz4tPIKr8/kKov1XM1NRgo/lHKH1tEIWuHEa/v0AGngpsX
D+PQGb3ONUwuoJT2KNI/pu1rAfPL5S28TLq4KAYNUvj9RSFEzGt1rDj07jkxdV5m6FKksnkMLK3Z
TZPUsB/C6ZhG/YDW+GBnG2mo1QkEoLa03KDFIzJ+GYmctoqZSp6+KFQrS/V9Y8utziEv9wWNCVxJ
DDaTmJtuqBPJKy0ze4Iqw7+Fd0S7Bi+RbvjOtWMEmhBlChgICDcFf2PC75j35Sx5xmjsB/kNuMk+
Sr5wfjdWbHXW6AjnouGpABXH+23XtMVsVzHbTgshgt2HWz1LW98Xzk3Tz2GdBa3kOcE9wGSrer28
47a+L/gbrTSIAazl2Ay0NYC6s79cNvCbQedsT5/MkOBoar9x2maxENkoVLpK5MafpB/ak/RD+f2/
XqL/wa1/aaW7wF+0661+7dVthz6aRihACfJ3O8DJVS1FwOwjv8dpd4cw3Y3ODvnRy4NcMUG6EwYd
3ANUliLFIK0BI4IAoe0hkbSX5mlHd8GHYouTb1kLYSbfWREC9iFvRnnSJcsrQu1T5mRXxRh4Ecx2
uyAbfurRsLG3V+0Rd2jkMpZHt3CIKtny25oGRM+ntdbpimujT9ycXNVurLUbtdX/4jDxAEYUgi5R
WjgtYTMalqTlYVjbnhUP3yYn28PB9fnPV4pyN/g/AmsDEbD357XCj7cwZ1ie5T+o4Ys2feirb5dN
rE0bN9ESVCP5faZPCC8NCjjIR3smMoVuniqPEsogbqdnnw3L70k4xTeXLYq6DCRVlmn7z+Ryyk+2
eKNqlU83jwMRynCU0oYm9uIQZvbjMNOeEAZXUmwfw7j91PXNB3keaXJKn6Emuo/V9MYI65up3Hpd
npfkl98E6FGl2mcuLXPCbxoBTjoB7wt6XF5KKXoasuQQ99lt68/7sS9/KogiuVVOo1uo/XN5Qlbu
UdR5iJvR0CF4Fm+aEVO+YumOp3Vpe9RNv921aloewzooD11WFfdlGH+PU2ergC72Fv3fSvBllSjB
ptAsjJq2DNs2fcnxlLzT72eSmNdjk8kPUSUZ931lxMdiTML7rh7L52ys5UNrmOaNkrU/L8/Aecl7
mX6bVBJpJYpkpuAsRtpPWmQgfc+MNGNXJw0gNRAY90k8KdeRlQBTqtIEoki/+1A3YX2f17Gzz6ta
/wh4vNgHBeIefjlWR5qXgtENa6l6yKsgebv8Q1eX6uR3CgeyU0pNGyLf8QDth7uQRgO3IMR+bafB
35WtGUK4KRt7J4QW/7LlNad9OkPCoVGqgYxBF/kLdcTeDm9Tc4Kwc3/ZyEog8m4Zlh9xcjLHcPDN
dMQIqD1LPYT2Fdrns7Xxalh+qngzAA8zF5QbyVEx95FYRicNYeB4taZfOX19BSHd4fJA1mfrXxMi
+mQogy4n9rW9YU4+Zbn0STGTp2HYDIHX7ADOJ/dBGwOIAWHC8sGWTLMNHa8PnoOGpOeoXwXdz8uD
WZsv/L8GCJxg+4zKMlY7HUFy/GUOlaGWOAQFz5ctrK37qQVhc5lzI6tIRDteMV+X9nVlfs9+aH+o
HPHb2SARxgEn6wXXqJAntJw8N+rUsT25sHZ1Ubqx81Xp/plVSEfCYmdFh8uDWp02MA2LBBrJHLGI
7Cs5WNxIcbwKhG5+5agbRerVtV9acxaBCohohPHEju7Dfyk7XgoS8mCmPQy6c+3chFa89R79XZ4Q
jwwEQf/aEvxjRvarrBXEbUbd/mmEzn3VmA+6Mz0UGaQqofE0NBHoVtUdCvmatuE9+FhvtP5Qre//
ltAkWYGinA22XIjvezqkp2aa2ImdlteunmrGj6SmvTgsk+zHrMTlRqywujFPDAoxFmBrHcm3mY35
ikgVVCXfIjDe15c3irq6U+hsopwBbRmNhO/dXh5ELcQ7ieM1nTXcKF31aS5VZTf5Y/rQJ2lxkJtk
2teVabyafqrdpNmc7a05LXf9qEN1Fvb5foYR5zqcs+6ol1V91WgQuBm5M+yc1tCvhiSE9j7L9X0/
w9sMtyq6z44TboxkLZgjhiEHz4tcYSjvBxK30tTWs+V7iRYfNfPaMK4NuTrUwJfTfn951taW5tTW
clWe3BXKEFVd2TgQRxZWSWdp6l93UxD+Y4cFQul95W9cgGuLRCcUGUYeyQs08709qeiVOFIz3xuH
K+VrmWyc5tXPk+4hnQCuwRCDMEMqU5TsY7LlyZ3pKclGx9tabRkdD4AZ8HDxH1GXy25GpUdezfck
wPgvZtEm95OFUtUAKcdOq8Nv/eybD2jHWp5t5fb3SZLlwM1kpX+ystj6m8mknQgMKvUBHkzvJ7MN
YNKpltqAFu5lA26gjc2xFifxogA9q0NCd8aqONtF3BpVSHZTKr5W/vApL/NDW6A1aKkQSWXlrwj2
4ssbctXm0hiNbuISKQkbxEJfuy1bNuQg3Yf1vtM/l1ADST2Pz2+VvEXctub94bwALUfmi7hd8P4l
pZTA8jlq2uzN6o+YbIStbsVjq5vyxIjg9uXClKLGsH1PhritCDN3qzCwZgDEH0eK1NOC6Hq/D/KY
9hXIWXxvOijajV1s1FK2Pr/8/cRH0LhSEnhxqMJR+2VH1gfKdvvLq762DqcjWP5+YqKCrNXPAkxM
ygfHuA2Go95tnN2tUQi3nuUk4VwqTFLzKPcvdbjx+a0RCE476LQotqwAxybLt0Hjf53hTrZkeyNj
umVG8NehnzfGBCmkF+VHX9v79HFtcVWsmsCjUAZSIJ4R085Ok9Pl1VuON9l7W7rubQp1GwHB6lqc
mBBGkbdtDQMcJkKeWhpQnA3HuHarUb/ignE0NDHEoC5LzHgc+x4nIh/9gBLDVT1/rdKHy5t21Qpk
JnRvA+4hnHq/abU4c3JLrrgMul34AeK55iXb6jFZfdwD0fzXiOAPO3xhD/jQ9+o8fwz10q0S7aEf
xxcC9NatbB4S3Zz97OaFT6bZpaXyfHmUa9HIyQ8QL5lxyda2NT8gy8ksBdXdmBv3Q669pPBYwcbz
F8V79XdLEHVoYLBiGZqmzDExaaT12sjtpqM079AxvTyk1e2nwZyAIVKMovZj4mSNXQS8/2u4+lJ0
3idzq0Vr7Rqj05csFNcLWCXhYpkhGRxLnoFeHZkpaY9Ye6V4rF7JVqvcBl3SXpOSjPc9KpRPlwe3
bAjxkcHMcafxSFNI3gq7MoX5K7Txc3kfv1Hae9IhTSzH2quS4gD9hbqTrNnNm3jDM62eBjhWda5u
EOii2EnTarNmdTPwgWTqr1NJI0wguD6OpiTvyMjXV5fHuWoPfvqlD06hyrcs8smVobTEYnFEri/S
PgbRr9B5TIOPdfl62cra7qfVjlLL736F83BEidN0UG0PaN1BIfQZig9D8RpXVBWUjeB1w5aY7ujJ
8cdSrJH77r6nweuguiXpKDrrh+rL5VGtHYCTUYm7Uw3kwewHLPXqXrF3W6D8rc8LAU8y1KbUkjvw
YvvbUL1pf17XBUTCDmOTK0SIgt+VkpRUqG+SFkrcIHH74fA3s/Pf9wWX27eSNtN6apNPffNzaPTi
rQrb2hX73wjIOb3fu4FiBwOdwLZnFo+aeYTtS/ZvLg9i9eI4tSH4gXq0NN6RS6JGDm6KRNmrSJ3z
bHptCukZdeE7Rc+elaQ390Wrvi0MoJd/wJofOrUvbIK60ajtcnN6fVvSQvqazbCeWW7fP5ZVSB/3
07ClVPX7WhddHyTeIOiRi6U+IcTBPt4gavPU9iRUpPojevImOeU5eu5qX//H4dn5QYl7MtBl5IcP
rTXNx6b2Y4oySQdje/jWT0NyTZ9B9QG5sPLQl/H8IQv9cR+m4eciyIyjVJg16Zph3IglRK2oJSkD
hIBulaU3ku4SMX6s1M7qrMz2dGcOPxpGGHxI1U55tjJN+QU9ebuHIdz43FaasqfxXa1dmdE+kInP
OAKNUt+gG4sODXwce+iHg5sqlLtdKTWDW9Z6twsqGHjbGq7fsKmH+9CYladRr6H6zVpEMB3featy
rkLeqqnbQDW7cahWLkSezWDnaTgArH/W2MCKqfbc49wsfwSp3057x7ejgxbCMim3rXwIxqqEfwH1
q8sbcdUbnewK4aKom6Jpxjm2PaO7HUq32+qRXHXbBoBzOL3oQRCB1z3E8BWyG8v3qyvKpcfB11xI
dvUMdn492zhWq6M5sSY4Px7coE76xPaS7DZObpL8r76PSqWB5tt5W3ZYaJXSp7ntVY5249fNa6/Z
Py4vyNrNzTP1XxPL309u7oaGtLqyIra6X0K8+oM02E7379rx42U7q16WLM2SNYb1VawGBkiWhEbF
UKhfxxAfG9KxjvPxUDpSuuFtV/cAvQ103rEB2OLvhxRrXBrUsmxPLZuHssuuSJ3c9mn4PE/pTT+a
x8sjW90ENn3bC2wGtnzB0QWSpKUhje8kh29Qhtp8dCz//zNHSjJhadWG4UXEBBlSLRtRWxO9dlPy
c6KCvCuszIEEQh6ko9I66u1MZWYG88wGrForuM4ToC9uFSuTGzal5AZaKm/ER6vrCUCZvlqDn2YI
BzmVisbsTYrcM1y6fovAXbmvpee/mFoomhal1t/t3e9XUrKCuImb1PEsu3Mf27L78/PFfb/gdkhy
6Wdl4kxv+0quCb3krzEwpHl/+eevXfsa3S/gDagzkEQWtkZZ5GqjzA75R2X8YNCfqOnZ3kxjSC+k
jyEt/S7kQwfV6p+rXLsv5m6jLLhWgwdNBrsznh4BKUuIO9Qe3s0S3VOvMG3X0h60NN417UvCNTVp
/VVltLswt3aytfHuWfEq7+yq7xduVseglKCq8Apr+u4U01up2NejHsxuq8VblE6rxuj7X3j3OPKW
4IUzu9PNydeZ5YEiWPZ4KPjH2sLkrxxzwGRLnyaNGlyPwlTKU6wpfahYHq3jwZudfr28V1bOE5V6
8Enwki6Ee0LIMdcmlDMTCKIyKF+MKPo2GbANNXJ2fdnO6mRRl1l0KxiLmEGgd2UsJgsMUau35k0Y
048MxYS/163hkzPG5p/7YtBD4CG4kTW40IRhDTzmpDbSba8bCHb6O30e3FF/kvVfZbhxk63NIKMi
P26RhT8jFne0OcjMlss46vddUxGSHRLr4+XZW7cBpTdDAuYlHuiCgNevbG4xGw2AAFnPrPpgNPaG
W1q5wCDdonrGXiPZL2YNatnvBmgQbRLhtTuE+rUf6I80wyIeGEmuYkkbe2LVTy29jnROkOM5o7ae
7Uhv1KBb6sjS1z7SXsyovBuT7AnNQyhnspBr1HflWjpEsf6MEs1GwL12tk7tCyc4yf0EFcWBK7Tt
bvskuGsNayNvvrbvaeRcCKmh6tDEW3RA1RjaL8qePrxht5ID//JYdPYRoR37RgtHfWNOV3eKzoMY
egvoh8QgZMrQlKjUigKo9oB0Uaw/xVsM26uzdmJiGfJJ6EY13i8qCxO97MOq9EPeakxfNcADAdJK
LsmzBoRI7Xsd8TywTPKjASg4DrYADFsWhIVPy16XKiQnPW28Us3DVpCy+nkwWCSm9EXwdfn7yQyF
4zg6eVgwQ4Cppalzf112B2sgAnaTQ31M1clhivnRSYJ8bLBHcHf50Qxuu19WzlP+gBBpPR2G7/50
KItdau2lL5cNr7znSbXR67SQI3Nsl913MjAeb2pbVLznU/kx8z+pxke9L9yqKFy0Tof5e7d1fJaF
EIJQmioI/h3Q2xRzhUgmlJxCHjPCvTzO4MT27xG2uS0yZLa0eqKbK/HRowZld3mYa+t3alVYP6fO
w6yRgDWNmfIxm7q3roQi5LKN1ak04AKniGzTeinc67mvw8hH35Knzx3ak4MbZbErzV+y9qnTn7sm
3kPrdtnkmm9AZMmGjobO8rNOtcGKeqsKDW6R/E5PjmZ9k6aH/8mEmL6s2magbVy2vSCOvzud8lLL
zqIua21U2tauKgJLivwcMJRUhfvdyCK9TMD6e0NU/tBgzMn7JNzBivpTiQFX+qUuHy+PbM0ixehl
+1MwQMn5/db308qf1FEPn/z5plZ3Y7hvjWOd3FjpxgtnbfNxT1CNBlQHCbJwxqKZanzUjOFTHX/t
lF/TXyQP6L8nC7MU2M+74ua+lRchpPBJtXeDdqcbG8H/2u/XLXLx5EKIKkWihNw2mjqdovBJL+6k
dO+YGwdn5UZFZEclXgC3RIZPWAgoN7SgJ9ni9f14DHrZHRXjkI90+v/51Q1g23BI6WgWxQVhIZbX
PLxUg+n56EgWSnwjj/MN4Np0q/C9MmM0phDY0aIIZlmcsciodLmA/szrYmQEW9eZtsgeVk4+VVxI
woDdENyJtMA1sOxhjlXD040BEF3yEQrGjy1yLJfPyOpAeHAup2R5TggzNupJ184Qm3jxcLcg9bM/
98tLCAUlCrKXCv++P4NRpWT0IkSG12v7ZDoW7cvl379y27z7vvb++xB2lqqBbpcnD4fia9Ykh6aO
D7YNd5LTuXbz5ycdZUuAO2DwuEvFtt5WNeFrAnzo6RSoSZ5seCxRY3pJJ9MzzPuHLJF1/mqQZiCF
ZTDonjJn8uPoz84XO08bt9Wr/jYocGHWYNb3ds7jRctymRq84hwLkuXHlHZ8uGMN6VA55njvDLm8
vzzXa1uSVBkNWbR+LeQw7+caoGUlz1are8FgvxCMXRtBUewtyf9DJdHfs/B/fdO4JHrbhU2ZpXJc
+maue1rSuxhxDZqBax5rSnS00BG+PKw172TQCLj0AlK9FZ/rc+pMZTZluqdKnlrne60IXFt/ndW/
2KrE94g+g1cFcS9cgLadN3oQVoanOi+hlbmq/DDLr4l+X0h33VbYt7ZWZNvYqzbNK2e8AGWYFCby
MoZnBMg9SQv3Bcyj5t6sYG29PH9rLuTUlHDEbR/KqiJLcCHji14+O+ZW3LVyj8NHpVPMpSh/HjmQ
Te3toebQDalN37E9RXuoE6ebGJrQQ98b1v3SCbRxFFeNQsjO0xpdoLNuPTNLO3skV+fRPLH30+CQ
EKzr9n2bo2L44/IMrjkxk5FxvZOTgCbl/cEyyD7nSWMbXq7mv/QQPnErv+lr5ZNut9+mIf/oV7Dv
XLa5tkF4wds4GRB0ELO8tympdE04GbuxCIddlXmKiiz3H5Ov4c5o6EG5Q+Xxc8Z4m/tZHgyVoXtN
/lj2kYvK81+MgpQR7VlAU89oFjpaw7QxsHSvVPdycVWpLvI7l02sRP2M4T8TgteLlai2ZuATXifR
dohgohQhcdb86q3HPgc4Ghyd8e2ySXUpJAtvKDJThGJLby9JquU3nTzayqhruszhGgAo1X6Yxz68
jcLEPOpwhO+NEjyDadJoM8ezvJt7s7mr7Q42yGJSd2ES/yytcvSSYN+Y4VUB2J/nuG8dEauCsyVT
bYjSbbutN4K8tQPDUSSBDFcn2UlhQ+lGr9XWsPzm8SDxztOuHfJ4VI63oKZr/oamZygHKNydR9t6
H+cguvHXAfofcUapDoG4LWzm6miIVpd6Gk86McBT5UKVLHQsvFn+PKl4Hctx++q7WtM5ofTHy+u9
PqIlYHWWUyLGx2pKCVkeZt2T5w+2dTNu1fTXvg9ug1cQPYaQ0wlL06RhFkgqQZJURq91MsA1udUh
tXaJnppYXNzJjg3hQ2+lxte9pFYhGu+lq9DEWRLCHoI+21+er7ViBV0sGnR7Kj0DAIneW9M0KfUD
ivFe0ATmrpjSvSa1d2GcH4ZO+yql2kOUVQc1jz51c/7ngCl4Y2TuBFUhTSjWEMo5k5ShlrFdtPW+
rsfmAGoGP6orw5WRTtXG5bDmqEnsoj1EixPOWli80tDbNi1nC3SE4naBdhwmle6d8S/2IIfK+Z3t
h3p12UMnCxgVuaY0ZmN5ZuX50kP6dHnJ1ragTdvzgpPQeAsIV9xYaVaYcst7OtpY+zy4ufz53824
osc8/b4wS8rcWIke8/00MxDg0BHB9KoZzWI7VvR4QY5ox0qSu2IHx/AbygYxz1xUzAcrlNC/zNJj
qmbhlZVQDUpo0d7r8tC/mXUdP1GUohRW5+NNMRXOdVCRIdSc0v5SpOEW/GctEqAJleCXaBqKCsHx
q0GjOlFY2V4zHDK0PG6yN6lyh2bn+xv3/9qBPbEkpn1ArNmhkja251TSU+ibL75RXgf0osfqFsBn
y5RwWi3Nl8IkK+nVzgoI+4z9bJduRHknmr5f3garu+y/6dOEUFTJ1ZFGarrCJ2OPvoS0lYReHQnh
9FKjQiBMRMNMeV/RPk1Rp4uN2wq+R9k6dK3xMAbSRmCzuhFOLInnhVZceVSx1LTf8lxxe+eHrY+I
mPDGa/6Jt5KAqxN3Yk44PrYfFlGuA8FKTdVNrSViuL68NKtu7MSCcEEYso+e78SztUgQx7hSh8/p
lhPYGoRweNBfjGtiHBuCimer/a7rGy5yYwgiVBZQQG+FIZNUOq+j8VWOUDRJt3J9a71KFtnl/7/H
xEI8XON23UxQKWjNSPRWvur6/Bbb9X1fKC+y3b7odvWz9KWjZkQHHeq6Qu0Pf7NWS9IUIrxzWqx0
CPLWVkeLCrPzGFfWMXCCL+Ugb0SM6/P5n5llPU+unADmcp2eRgrMTgf7nvpDV9DONNWNo7RqBgWG
3zVS7YxsVnHGUrWlzvKi4HMRfS2DX2m0kRZa9Qvg+JaqqOKQQX0/kji0cjPswZKF0oOB4I5p0JAU
f1TTj5cXZq38StrpP0PCKUrKrh3Q9LA8f6r3VTPubPRjmv5DJUWuOn0Osqe2s9ymyG+m7O2y7dVp
RPuS5ylJdRCB78dohkrSlRHwr9x/QPw00nfxFmXn6gE+MSFsCDVRzKhoMdHU0Noew2qDlG/9+0ud
FVQZG1u4iLQUNuYgsNgJvvWljPvPqrbFOby+QqAzfldzwU4I02Q0YaloqWp6gfwlCELE2MuqRa4H
piwzauBw8N3Qmj5khXTTz+3VSIv85XVa3YvANhjfEkYYAkg5VSN4ihG297rKrYy9+ZZSVyw2oofF
lZ6FWydGhJn0Szm3Fq1vb1Dlki7GvvzeSnr+uWit4Vly5O5bPgfDIZ6aFhy2P2/E4Kt5UhzH0v2N
WvNZvTkFEKsiLm55ymjehkVytHpl39JWpaj1R9pMj1M4/SiD+B9tbG7gt3iK0/7Wznook/vbrLN/
XZ7z5XyfTwd0Ykv5e+l/fH82hiGYu77wTQ/ZDSREwra/D4oo8+S4mZ6b0NGPgVpuvepWjVJyp7GV
qtNZyVqCglUe5QQwE4rA2p1d7amn6fr1nG5c3WuLjU9biPLAsZz1k8KEnKf8CNNTCa/cCKnj1NA7
N87757mf5cOkFleB0l2H4180MfEiodWHhmraZcUKXuDYkVyj6uu1+ddW/wFI0wSsazrXk7FxSay5
hlNLQuQYz35lVpNkgs89aj60G/vLO2SNd4ehAB3kgqCNWozsZT+d57RTTM9KkUVEshI1QGWq6Q+P
mvLbHFafuPMTV61kdMVDOb0tszC9H4ymfOqGvr9p43C6riKt3E3SZCJib2680Nb8+8kPFB8EZhhL
ptqxypMW37YFDyX0KErzL1zwqRXBcYSJkkjwU1ChyygG7bWtvM3qKLjk8fC0oQEje38S00aX/VDj
so99+2uj+7e+Wbz57VYGYu3s4eFBDjvoCEH7LJgB1GVKJhGSA9N71pSw0UyPten/UPLhTavLrb60
1e15Yk/YnlbrIEQ5AikMZnnvZ8WjX21Vy5fQQfRhDIbsEEIG56yI5G9bFDJtE6jBLvb3TXU1mIcE
uZf6Ttt6R62u0omt5Q47ifx6WNYmI8dflontmsU3U6l2SNBdPnJrFyHE/xw1UmrWWV1HT2x6kyMy
GlJ5g249Io31dRVLrtZvwchXhwN4iLmDh/eMajxD+3jKjAEMqzb+KCdKSLP1QlF3Y0AbZsSbHTmr
eKxqzCj65FV6dE2y76CZW0Hm6l6DBeo3Ygh2x+XvJ4sT5clYR5BKe4o//gzS4l5N9Y2q8+rxOTGx
jPTERNUiDGhVi4neVY2dnRwk6b4ed+VWzW3V0KLLAGSHrJ1ILBGQcQhI4vBgd7JdguRlnT6VIYB4
O7jVIbH6ix1HfpXiML2N553FaizXTTDxQCyudQR176L0SdU2buOVXUDgBbwBSBD1ARFHg6CJopRL
ZiBLX9J8cNWedNdWV+iWkcVZnCyQHCRdn8Y8pdUwO+rzceoBsDobI1nZaJAHkAykysbjWbwSMzO3
1aYE8+7I/evkNHsjDYONN+aGDfFW8wP4FuvZtrwx91+Cdrq3k/n1j1edYfCeWKgcgGgJc2VGRtAh
/kXuJHxV80+t9dLmn6KXy0ZWx+FQoQZ5RqVLzDxJZt3Fi9SgN3JitJ3659cydNsW5TqeLrQfC/dZ
QJvZbPc1l//o5tO+MDfCq5UQ8t33hfurUooBNdXc9PqyuMqt7K5vhucxz/a9Bu+KPX+DvuMLtG4b
ZleuAHw/FXfAFISvvwWeT7ZxH07jQGnM9Mw4cidcf3NFybjSN3bAipfBjA66zSQ6PmsCjBR4y5sy
Nkk8yTckdnQXXr8HZequtLC91uZyA0q3FkwudxoKWvBSIW2zHN+TcVVhIneSXSxRlPqsq59ByAf3
ZjrvK8sMn305CG/bNKSdzekgn84UL8uSK9+MYXrUU/lbl8jZDW1kW4dtzWsAwsQxcXvQhbNs4pOf
pdZdVaogRzzVvJP8LyjH7jQqgJdPwupk0z61gHQX7hQhwgtjDaWbFp57hd6HpV/pOMvp65xbn1iF
W4O642V7q1v3X3tn/FRlZRdzXBIXBQkvyL2NYGSZ7GJrN0EgFPW7er65bHDtqC+6M6CEoSAwRORX
htOPWmvkKWLtNSThnv+3zwvzN7aJlcsynze6txFJ4b/5PBctUjaATyj+v98Ddl70tSzx+Qy5xOLx
bxopuSz++/6yPU722MBraWp8vp/eqMpVFV1dnp211YYMAcDHUvyFlu/956fKkGLetIbXpBnKoKa9
j+bmC12khxxp4ryQfip2YkBstPUwWnNVp4aFs+MMDvledQIDgsjRgNB3j860rv4YbH9/eYhr+wvg
CkhSYHnqWbSa/D/SrrRHUp3n/iIkCFv4CtTW21T1dPcsX9BslzWQsIdf/x5aep9blUKFeq40H0Zq
CVcSx3bs4+NysByAW2wE+m+ZfvJ2/+nzapQ6CFYORODzmOwO0Jbj6x9Hq2JQEerk4B/H00s9Iqch
bS+7wTxabk2DBsjSnY1BXytSls4D9nVuSp+J/9R0Z5vESDxwzTwStium7SD2pNmjEHh7sxalAJwP
jDcQslfqZtBuMIq+IkeOvOBougfKSOyPGqZ553TNPM+BiPLCQ90KDevwhJjnriI0MrRsj+AWIMdG
mjHg/wPGB7lfRFd9q4HM9gvHi/0aebPbS1y6UajMgu0a7V0YfqvcKJZbMVCmowl8Ob8XgGlSjr4A
M/she20IurT6anoo1HWFt8aItKToANvNDWwuICCql0SzWg6GmNg86l33kjDvPp/Yiide8njIx1tg
upxZ8VQ8aJmOokhoYh7LZo+JWn6khV3y7fYGLh3bDDVF6RzDb696AEAjBFiAVwHjFCOp6BsD+8U8
MPyR0in/IZiWti9A6BpGFQbm3Ja8uDq4cugL/N7VUwOUfLbJddwBoxn775zW4xvlThFyMkwrF2FR
1DvOCu8nsG0rXqmYHElcTVjHKK8eU8r2uZHcRVW2UqhZVIl/xaglPBTwx5pjdPCcfhJlkPOV4GR5
GdADdNx4gKMp3snI3KYaHXx/qh+FvOuiH9R4/YtD8YA5x4V6nzp26aGoVqZNhbfAsa/qN9sa9l4a
/RYd/W9i3iE4Z352Qpk7GmrHhB83RViRxNtKeHzkLBNnJRuwuGn/rui9pHImKnH0bkpKah45eozt
BBlm8HM6Kwq2FDYCLff/2/Zedj0T0qB6leoyBrI6dQTxkYDS9sytrI1suhwjngHjGcxV5NXS0pCi
R1YIve8Yz6MYvwnjKmZ4unXU2Uaz9kn8mOUrT7dFEYAiQQIcOjBRl/rAO5laI9MBX56Kr0MknsyC
bWwMgvu42gH4/j8xsyc72z/HiFliV6Z1lBoTL3lqpaHNmPZtmIxuTRRZcFSgU0ECFyZVR+L/UtZo
6Mw0k9g+Ynys5fep1W+bLG0C4dpF56dxVj2wScptVYoqpE3kBJxrY9BgLioutgTeOW/zfYuRrJsx
NuzOH3S92DXdWAWk0ps7igF9fua0gz+5XXrnVOKUoff9k57VOeZA2dE+Rpf8VgeRayirzmc52kmk
Y8C8186vqDGr0sdQ7CgYhsrxEZAUvjcMXTAkJP6jMQIUaqV/tzVd+4oXI9loiWweGjkiGAaGACQI
FnhaUD8zME1TNz/bUWz4WZqkoVViVnhtV+lW76O1nPWC7UMCAc0xaIAHjF+1fRqvZN83mXmU5I7U
f+KSr1yxNQHKsRUDM9ucQ4A+hNGdI7e3NXDx8wjJEb8gv3bVc9M7FmcxqUxAYsQ/ndl/6qq1tp4F
IzGPBMIcTtBVULwxLxVvEswYPW4QKF60B48i1919Vb7K+qTpa+iHpdAPfgLFIMCjUVBXZFUiHRur
9Sxkv7zQNEFMptXoPAUFR+79hVc6F6Xc3SROLOENiX2MPfCpPNZIA6yRUy/sHN5kqMQCNAKIvprL
KzJvygoXjq/q24e5vsOrKMb8PvtT2VNrW9prjJoL2jAPvUMtXwfDwhV1S2e1cdNplnlEpvSH68ot
coen2wo3n4AaL5+LULbNS+Oo7wsTwZ1hhNKwn73R2M84wNtiluK7mcSeggFrYeD9VOWjVnauCW5l
9tYa/G6qp53DLMDlEx62YB30i3wNOL+4fTA+qFhYGFmuEjpPWkzyPkVU7rBnzNKxu5W9W/i+hyz1
Oz0/An+1Io6pyHbeORzGxkHPIk39OkpXtHrhAiG2B4EyRrQszFyvxqjTqhFhg0O9XzFp9c+dyfiG
cc3aWIPhrDwIF1cEuAGQRHhCXQ1BHNqmH7se3U+umW0iYoeiX3lMLC7oTML8C85c7KAVkzcUkNAl
0XNpe/tOS+7rbgrcrlwLVBdXg3knoMzByxOt2peyPK3qpjmAPbq9L1xtE9nG9rZaL9weeOf/SVDd
DQYSIpNB8HiQWfQjdgDKHQf+hY6wcn8hCC3SgEcjJr7qXkWrwFAXUWQeh5b/0SIj8elkJj4j9Zqk
eVMUgwAQ9r+SlAPi6AidiITGaV/bbGO9zTMn3KDLQvBrT3Ild724f1Bd2DaYOGQCL08I08TR3TIh
YLWa9s3K8g1lJbDfdCW9+Z7IUBc1zwMCJIrMoFbFa1tkqtvUGcixHfXClzpD2cpiNnoom+6YtrYd
llWn+14zmc/ocu5ebH2UvomwufWdOhv9yHEFUs2tRh+0LE/3WToPi8EYrS2x2/FrQUcHbMcNfTB5
3RwcqlUvYAfNAyOO+GccXn7PJhhYC2TbgTRFsm/7CGR2kWRsSyKrvI9yVNp9l4N+yE0sZ8/qtv4E
sqvi3oujJJT5fmq7Q402SRqHtAjRmr+LMTVwxExELRjjKCwdep/FwnpEWIVcMeN1qIPV5jnBcNCg
0vT63qC9fbIbGv+DcJJubC9rtnU2TFvOmiqcrGb43DRxGXaOSAM07Lj/yMpNfa/KiE94p4WW1Ywb
M6LFFrWy9HlMTfPOi0gdtr0+rZzZUv8D4hTw2IOpce5RU86s6iVmXxQMLybSbuB5X0BLsgXF1g7Q
i73R9Z8yjGW2HBYHwEe93L5u728WVWGAvHIc0DzgmasSPIxtkwOmB7doirwGMN66bxO6I7h3GaZs
T01u+0bO0StFtW9ktB0/8eIdgvbRZzF6v1d+zQxnu/o16AtEMRS8d7Bnl9eEJF2XTFDAo5Pf1cBY
RbbwefzTM9swwvQoYuRhwh9T/edtuUu3E63+YPGBC50f4pditYrZhjAkOTJ6T6ZD3N41/YoBWDLR
5yKU8IP3Bp/sYSSg2nltH4t0xdusfV7ZuAk+RZge7n3SfTXdrx9PtKB88e/+zEHPmS+zBTd6tOaR
I3mzxzZ0YjO8fQBrP19xYKbVFVK2EMDGvaMLHwHNynNmyR1bqFaBUA+DNqnaIWlUuWdpwMOjeNg5
/pAya9dKA4NFdA2MebT9CwbtGTQK6jBEZAYahC+3TDB3qsuJEOQS7TCZJK6LHvT55uP7ZqPkDhga
cqJI7V1K0XIS57GLXjBubGSIGWe3P7+0abiFmJeE5wCyYMqx1JgWhzas0T6K5kFPTlV139T7lK3x
Xi2dPiqfMLSY24boUlHenAvwZcemfSzMAGOIub5iYee9Vq2KjegV3h7Pmat2pV40WS6Gxj4y/uS2
rxPY6NLd7Z1aXMJM1IiWc/QcmepxtwAgY8o1RFifyUOfrVzvxRUAYwQFhv5eEXXJmDMyRsw+tslP
MdgBJmWFxrSyhsXTdmcAKkpJ0FvllltiygQaUdH8BkjNs4jDMtuEt7dpUQS60vAanwk33kvhZ4ak
ierEwkxO++hEGxcjulO8Vlj2q+c/bstZiu1A//Q/OYpGubyOE3TZ2ccke034Jmk2GKecZ0OQjpjf
zlsUftfqMYtHdCZS2T2gac2qAuXu0Ru26CVxpm28Nhh8efeoDn4DF2gh9ZknbFQoRq+HFuhIYaUC
ZczE3E9D9k2z1uYqLCq09z9ZauEPyNxMItNlH3PdwDCmdDOUL7fPaGk1wKPNU19gv8AVdGm7WAxN
4CgMHlOj9GvjmdJHVn7P8/8oRrFhkRTTaEqI6Q30IZBn030a8Qg34mQleJl1SrUy8+0Hngdd/1en
AwLv0k1STo4ZJkVLAURsZ2AEHFifqwlRTGSvXNelEwK6BwPZAB5D+6qysDyumOFx+MyRBEOa+RZC
tdsntCLhvbH97LayWnM7KXVytPvPY/uKNpi/+T7q82Bb8sDCohhNalspdNqE1y/bcLTTpybLVqoR
S70FCKwJ4FwWyKOumNrAUNu0nWiMo0wd+yUavXjjVpX+Woz1EFbcyd8M23VCnVv8pddkfCg5kUFG
uihkDIndOknr11Lo3mMsSPp6ewOWVAbuCDAwPNpxpZUNqKfejIdsMo6Jme9Sj9FQJ90jierRzzi7
b+vVqvHSkSLQR3CNrkdQsyhKg3R2LoGNh9Kg5XHbdiuedvHz8/SjmfBgHkJxeacpA7WDVieI30s0
Lrk/k3wtjlvaMnDr4vc7qF9cTdZgrtdaqRuRozYes+q7EdOAoy1lsu664S+oX5Fj/1cWuVyNZG7D
HT3GapIAM3/2BctX9mv57XcmQikp1UM5SjTfkGNNJ4aEcVU9aoJE2DubgKBd6lu7Lct9lUkO/Ara
4I25XHFbC+dDUQ0X7gdoZZAyABBr3vKza04M3MLKnOC5MJfXqp7nvglM614RMq/kSgq6aVDCBz0V
MqSXUprRFQWjoEUwhtL51JYuCGHBM2D7RJs67ttD9yvuebmfIn3ymXTiIB2yu9x+HEwLXO5DYUWB
I5j9FHsayElJH1kBcmy18CtpZDBRzPzUoMS9Ab0nSkipbDY5SCxaPzKQdsFVdn5J3U0OU9IjGpcy
T7dydJyvXAc3csw8GdiWrDa9Kcgz77PejwmvB9+toicPlpV3PIjjndbuClfv/iSSZycypb+JXcdv
SWmUG7sfy6DiZuXTQhb3MEa5P0zVsCXj1PselHavR1nx8/a+Lt04oG5nIjnAB5FCuNxWs+jctuK5
c8zaO+rdIY1z+/tLyoHeLDIXwD30sSrfz3pjGEsLQWGECkrdaICoO4fMbILbYhaXcSZm/vuZDhZG
ZbapDR3URdBhtCPf3v7+2jIUwzSROo9Lgu/biM77J5ucur9gfvWQ+ccjDBw81lXqTWoYy1pzZP7r
PPuupdlXgWetP7bmit+fL8rlRTIA30B7GpwZOnrVbhVDG9uhKMCYUpixe/A6wG0SgFPlBAKEoqXj
fToOXVjzwd58dA8hGHwm4MmYGQ1UwvvCHqkBHmkbLCpIzCQb18k2ML23hVwrwqUQRRGmgqEPooCQ
rN4xFsR0RRHWvq8oAk05M6P5+/o/ff05bz7f/vkLHaPz70ceHsUMHbukOFjbKQQ2MLOBTOh3lW4F
g9D8qHaRZGjaBzaYOzJaug/efi8w+vKnNq0V767jakgGtpw6AEpdd1OCe0TrssGxjnrNDyaSHr5M
2bYu2edItCsqcb2bwLAjekf9GdUBVLwury3RAUCbuGsdHWvLxedoDWl+vZbL75PL77vVMOaWCyKa
RD7gnwaWPrL10vD2oa2tQrFxiTVZZjuvgjlB+dytYZxnlbq8sPMiQFOPfCaAwK6yiBH4XGBQsYip
9ZHAbcvXRKzcmkUR9kzOhVAXyDxFq1nWeYOAYh3lFNt+QcYCjboy1M1kxfgsHghoXIGRA+gUGa7L
A9E4HjM2IIBHDxSvz2Zhp9t+iLIfUxzHL6Ke/oJzDNExAK4EiEqMBZ8Txmd+AcMmxpbJGnY7erEf
zeHbX5z82ecV/TXtVu/piM8bhm/ck7VS/aJiId5Bgm7GOFAl5rEm6VW2VdlHdBJY9T5b649c/j66
UDFsmYIgVVFc4pQcJTQ4Z3lXaYB7xn/+YntAb/3/35/ln+0+hsSUutbi+za4MR69aqUIu6i1Z59X
lKnVWzLUc2zRf6HSt/VdscaDtCQBHI0wTsiZIExSQlsEgU00Tbh6nB64sTN5vus4X7kTS6dwLkQ5
5SySdmybEOKU9yLIx5Xk++IaZjbseWY9KIOVz6NQFiXU4fbRpJ9I9dCQQFqbj5/znH0FkzNq/JB1
ec56w0HrOlAbr5ADYufqb1YwD2ew5go/YqTLz0fgcwJ2lztHvQxl+ppWT9P4F/HjTLQCKzvTWagg
MwzgsqVhIQzGbLF+a7W03gxDXe1v79OS9UPgM+OuHQxqUAGAeMkzOF4P1GsxJjRoVvIIMr+dHncP
gA2HfyELEECkyFCfQ8XictPMUWJmJECCR62ndQCKZHaXGlG9m4oeUDdiJubptsBrNQaiG7PPUOgh
GB5pKXdlSHNMiZla89g2h5Tu15zstRrPgPFZv7Ck6+ZNzBNILJZU1nE0hwCjNMIsNrbetAZbm3Xp
0tleiFGbxFKmg3tz4ogYtKJ1d8KO2NEcjPJtTEpyjFOSA/xXtOlhqrgEbf+YvP7FNgK7oGMqDZDW
6ljHhmkJ6MqAlIiQzSnHoGzkimYsHtSZBCWe6LU+Qd4ID43kRab7ghz+2wIUpxK1/7+AbMr8kQdF
ucaGPWvS1RmdLWBe4JlbqTiQ1frkACNFkqAQW6PBo31v/cDc8Q+bBWgDgiI60+3NUeqlJC6rPCl7
vJVs7yc9JMb321u1kF3E95GKQV0RY7quUYwMFZN3Yt6IvHTtGwhYwQ4CFlHfiVnApERb2eSnwDtk
qDv0xrZzEv8p+3ieFr/iHaYOIrOZT+hylUzaUtQJ6gLTr9JCcPl8e5VL+oa6FopC4EMCmYCyibEn
UhZ1pX0c9aOWfTE+jl5CfXTuuwDyD05O9T750LhZA+dxHJB9Bd3Rij7P/lHRNlBfAbZt0zlGUikX
K2GbhetiJm6KDFJh/pz22nc0CfmFhdFp/VoVYMHMgU8bjdB4eSEfozoirS7tguQYzhKLKOTRrqR8
O0Tax/UaW4Uqw+xPEdoozkGX3EKfLSZJmOAxRXFhWMsJLpz5O9MvzDUIovCQvFQpkRgm7yqNnZh4
+yXFy22NWtikGSqL9zGGxIL7UwlpWmAxzbyU5clE40sfluZ3r18RsbSAcxFKzFExlsX2ABH2VoMH
qFc4ixZMGHoAZqwlNBevE+UAaFuC2p127ETT/oDxGoFlHMEPgCR/oE/b27u1Jkux98WYYqiq3rOT
lmxSguUE2g8Xo1PNz7flLOUuLhalWH4DfL+a0bbs1FW/cKX8Bi25pnhMZXznoIknLgDE6yWf8V9+
03trzOALRwbODVyaOZmJBi/VjI0S3Qhxw06u/Yn7brdyZMvLO/u+onWjlbGKtzU76WJrR6+EPtgC
BG/7eaZimxy4tbHTRyteeeQsrgqtKu8oEEQFiiLicQLIHJorTslwxzeuWPn8onJgwJ9JAPrDI3O+
ame+1DNSsyNZyU6Z9tg7E+oUL1kHMhGMZRzjD2OY0DCCRzhAmMA4gIr+UlZdGYLHBWjp2BjoQBHa
Sbdi1xYMA7wo8kkIPwE3UYHndQ1scDpSXCRwrRntY42UiWZ9u63nS0LwLJ7LEPPsJktZRqHX/YBh
Z8Up6YPMCPI0nNZc2pqIWSnOToWndi0zcNeeQLwRZsMrRlfUKHXcXsf1awRjK87WoRx9LvSSCYZ1
REVoUx/IVbvZIri+LWVJwc6lzL/ibCmCsjGPpFVgVHQXVPnvZvRQGvmVZjuHrhzM4g09l6VYAF16
gmspZNFJoGtH32iAkmLUjC97/ifp5Lal3Q8SizD25FEr0Gjz39aqWAgXLF2elTnFSTZpkCNdU7cP
vN7FYm9lK0Z98fAsi7p0HlOBetjlthYpWk3JgMMbLSBdzafaDQZjazsrYpasDyi1/1+MGrsxFFYM
VAigiAnxvUz4LVmpsC+quo0gGKwp79XSy4WkREtYIgj2bPzeggFM0p9krUl8cbPOZMx/P9NBk3lt
3gJGfCqTMHWDDKU7kAOuOYiFlYCCHnQEc2wyL0aR0ogK7OZFcerRTOViWnE5vXjJh3MhCKHPhCiW
AbxTuo4u3wJguqc8/T2Su2qt82ChqHwpQzEMJTKagDMgHOHtznEfdM9HnNUY2wRgZ++eut+aNYah
pZuLZQFEjGHyIItQuf3qwizrXHDoGSqu4KKoors2vi9RDO2cn477rdX3mh7qyeb2hZ1viRLbX4hV
QqOs0DI3iiG2AYBzgoaj5DoGRPpDt2kJWvPWwvsFTcRTApHr/HyFB1F0JLe93ECePT+RIoSNADY9
mwLn43PacYBnUhQlaSlPm0g6+Qn5eyIPrnVohh+1x8MUjGfN9PP2Ji7qPcrHOlghwfKhFnF616lF
lWn5qST/GPqrUT0N1UrksCZCOadyqIzCriCiqrdd+itjG31tuN6iKpytQjkZIHYaVri4WHhy7I3y
u5W9eZjxwfvfdvmlyO7KaCXyWluTckijpD36TLPipFfuhvMfTXMo9WHFIy0KwdQwYGnm0o5KXKEZ
fS8jOsK62vdltOtROizdv1nImQxlIaxomrztJljXIkBrUluFGEX1cRXDUxWvC1CUYCGKtyuNPKUA
e+SnMXkuSlDufB4+Do5EQhbJCbQ1IxF81ToA0j6C8WRdfvI08FAciNhX/adoXIN5zpuhWhzgjpAM
QZp07p++dBJaHvfA0vT5ye4D0e+Z/vwXO3X2fcXV5R6fe+3m749f+uSbVv2h7YfBxNipMxFKlJUS
NthDJnO8VsOse2Jp+Be0dpcilEDKaTDlomJDfpqaTewZvpkf2nTNFi/cjZm5Gul4JN2va4OmIw0G
1Io4lRRMYFIPOb0XZA2QsCQFZRc6846gPUb1bMzpnDiyG3Ey2jth7C1xkMnKBVxwKgjQ3pEVpoMc
lWK6ei3iYAFsaqhuH5rWPm8LEMn+TuTutm4tyvFQSUWj0Qz3Ug4+0QYxViX6ny2v9lvp+TTtML1D
+o329bakpU3D0DsAIUCjRjEs8vKWoK7KsqjT65Mo85BnP1I0DrUlWTGOS4EORnr9K0bZODGWhCbt
gAUZPEyyDLj4Cnw7fRCbm1x2e5ZQfxCmL8WX/7Y+xWTKWhsmqU31qZjyYHCemEX8ci0Rv7iJ4LsD
yRq88tXcKFfYsVNNOK66H+/6dNhN42tUfzwexTsbtbl5EikoaRTLbLUtp5bT1qfqTdeRdTlFgOXf
3qwFkwlCReR157QBwgtF7YAbMb3RhXoPuTx4dhGiL3AlvlgTodgbREtml3oQYTAMHojH3wQYv9ur
WDgNVP08lMLhwgA9VXRtSknHKE/ESWbFvm7YE5Fia9G1dNF7OlpxMBdyFNUqCgJUI15Up6LI5R3g
5r/r3gV3XMXMh9xNjQPAKiQAWs7dSHuI/Dxy6WNruX/MXrdPItbtPU+G/nWKQfebaSXGHwor2wyO
+0fjWYdhNxinUuu8v7cmVhxqK/6TdUjqTZb24ghhBY2ZlUEz0re072FTXevzpGfmThOut+eeFr1M
lU4eaZwUb5ZRpoHTeMQfbIkWPUnSwOxAxeOKKPKNWk+RYOm8oPSmap84Zb0VSTmA5Ytae8nEtC17
ewwQGMR74nAzRJGhwnCUNHmpsrw5TIzoQTIY1ptnFe0GVCXuC/CODR41evelF2UXRI7TbeKk9vBX
T/+UgJ//nhocYxSoEX/x9NhBL6ccct8CxwQg1vN/48wqNlW6Sao7TE7L79ARaIMqy+s+1ZVV3uWF
AEkIpjT5o5shyTUSbZfmjh64sk5DWRLwFBYC3DmdRTe3dWzBQOMGehQlK5QOwAh5aTYN0Y4VF0l1
cqtvff6pmUZf4NW0FiqviVGs88jB+p6zuJq9M2N+kj8mgLxX29uLec+jqZqMZwxiJSAV54HXl6uR
SRxr0JLqxKzJ3UdWjtGEKFsHpSgz3zZHbTfZqRYSUQIE3IvUp2Rk/pg6xl3r1O0pa1m6N9sufWAg
NA26RJ/uR6fNN1MvzOeWmVkwctMKUqkD72h2dUjitggq2oyvY2t7uzIdJp8IgZMU/Adv0z99V2a7
YfS6jaaD/jEWNA5qzxahbmP4HpeoBqNKRP2CkTIw8GTyDTKcrKiVflnW1G9Yn6ykpeddUHfp3K7M
ducst+HEZTZhWL04iexPGW8y0M/oINDmwyHx1iKm2QxeyQJh1nuH7ZznuJQVu42hiyziJwIUiSNP
QvtiosgLVoxD5j0YH+fnwiADAArQr2YuUNRxz5pSFPyqU1Yj0jTSp6xdIzJaMPwQAUgGOM0Q1F4B
36YCsxPdnJ8GMfXou8q0bVtmNFxR5YV9w+NlZiZxcTdVD5bVaZUCcF6d6kMWP2Cr/tvnFe8lmyTm
Y6rh8/aPB6/8efvrS7cdZRWUIoHenh8tl4eepIbW6R0mD8RNi0FabsV8UHbXfhVpD8hBrmzVkjpj
LiH4B0Aeg8hBUWcLLibVhgTSqgwZmX1ex36rI6rIAq1dqxgtCwNbH+q6LmCCik+20tJsirrgp1Ic
iuLVRvAfe2ijELXf0NVZTnOdW709wNT+T5rimTU6xlRzIG0Aa0ASTX6shS39RsUpdj4L9i3WG79n
P26f3tKVRf/w/P6YD09NzhjJAGqGwatOVok5Zf2h7pgfWVrQjvt03DGnDm7LWwpzzlyQGg/KiLiT
IaPy1EzxRpMPYwSUxhoz04oQFZbRxnXbaSOEJI1+b8XZYdCMRxFNa00nC6NXwcEDcgN0MAADcjUQ
necxi43CLU8gEgGbBEuTHZeg+a1SB9xMYySHJyOv6EZ0+resz1lgRc5JT7IiHMCZ7xtlqR3QPJaE
rKSfkdnIQ7OLs1DDkID7Pu5e3aJaq0EsjAy7/M3zfT5zCAZhjW0wuzwhh7srO+2L1yb3kTC+eFq6
rc0+KGvpe9a4R7fVQxZVQTetvTyWrOr5tqme24vyJs2wbfr0TdPuzGhtXvGaAMXi2T1ivmReY/dm
u77I/0KJ8fLEsx2P6rk4ermFQDqyliM4PVWiDO3pkbPnDnJu35TFNZwJUcxBnVHAyHQIyVggnSBZ
g3ktXZLzRSiWNK141RTzIiwaZFMoWUDWCGuX7Oe5CEXVqk5SCu6R8sSG71l3wEDiTScerKTaootv
5UzeN101n+fCFKWiHtOJV5tYj/zeaPcRGJFz7a0c52D7tfI+6Xa1bax/et3dgkY2i1fC0SU3eC5e
UbmRVCBLjyB+AJjZ3CMjXOThNKw8RBelgH8Hc8QBNbpCbQ5FFYlioOVpKtBEGhh8l3e+7W5uq96i
aoAKDT7dQfCjxiPgo4/J2OH6NGwD3mxPbKtmJS+wqN1nIpTtmqaKWh11YKLd17z/5rkr31/aKIpg
ClQvlgkiACUUTXLeAGTUVCc7/WSNOzOYxl2drbBpLuk3QF+ABaNpCBl0JfTxkiLGHEEsgtNP/XQf
Ye56Vr0V8cvYsxX1XvLTSD5bqByCn+FqhpnVEbO0cvhpd66PV3E46i/xcNfIX1W7Z/b32wrw/svV
y4RcBFwamL+RAFUuk5jSHGxS0OYianvfGTgBlqG06z1+G/eLET2UiQ0q1Kksk+1o0iY0KB12bBgd
8F5qxd7TqOFjSlS6pQNL7hyzK7a5TYsATT5FoCUcpbPBdfizEK18NRxEA1nmuU+NLcpnvREvICXN
MbGy/WnLonthReq+lI6ThUjJjYfRQJk2tZsSU+sqWoVd7A2/6jRrg1IX0U46UYPOuL7yaz6VL4wM
zcfz9HhZzAOW8fyYUTeKCzCLVsay7vRjOb5F7BtDW8ztI7i+g5cCFPNfpQblUwoBVO4Gpw9BTqW3
efg3QuDIwMqBrK2jvNQJzdjktJ5+lFYZiqkNJu3ZalaEXF9FhJUgkUFbH55pYMO79JbAoDst0Tpx
wqkEmOAhy9fGe42stTGD1yYFTxA0bs8jtvR5BsOlHJ20Sa9BCU4VDdBpBWbXj27W5ffndZ4FTuhD
a5OxxPeJ7U90640br/zwSw0iACGD4UICHdTrlyJGOytzzYvSU9K6YdN6fvLxXgnYdGDFQA2Ouw02
qksJzOF6YokyPQl6D4xNWYY5+zBi41KEYtr7WMsByGXpqe/AoBvk9ib+OHz0UoRi3SWGUrRmglU4
DSh4weK4orJLqnS2S1SBJFcp8kiVU6Qnq/gnRgrLW5s+fH27Lxagdl+MrnRqL8YCZPrF4WgVrQN9
DZy+JkO53FRwdL0VkNGJQJe7wryz1mLIhdky8zpw5TBYBvRX6p2TmUy4JrQEGcUeeSVgN/O9cB6z
8tBFrwyJ5NY8EO97l/zpnN+a96dM90m3zetm+/G7ef47lLvpmX0TlUaUnCYSdmSLbhlnrQC8tJ0u
QkhQiSCDejWaQIv6QfI2S090CE1n10ef62z38VWci1Cuv1v3vZvnSYp3RaDHh67dA2FwW8SCMQb2
499VKEYySqymBoNGekrdrwZoxsu9KwLn49wxiFDOpCjHAW9gxMDaYq+iTTPshf4Xx42gBLEpnNb1
JAV08ssszk1QhukHkW14uWvWMDJLJuBchHIWZkbbvikINLv1UXGg5f72QSx+30V0iriRIumjeMVG
M3IBKs0EyR1f04Nm7Y26eNBn31d+v2cCX98n+H7nPcUM81efwKsr1ybgLF6KMymKOpWoqKQ1mvVP
drEl2T0m0RB6ur1RawtRdGmQSNbXzMVBfKWY/kcDD2CbYUXI7DAu492ZNPXf01Dc4kDRhdRiLPdp
SMqtaHU/55pP7R+dtenck6Mfi+r59rLWzl/xkvaYGCAUxc6Nchu5GH4c/rfvKy6yN8Eo44zz982A
miC8XPHyK79f7ZzW0hLzdl18v6785k+x1sO19nnlaWW2mVvXGQ4EqDvx1fn5nzbHVlwjyVuTwtYm
p7a9s8W2X8s/Leos2nTQooP+FnSgXEZZ7dBQV5oyOeVTYIsdS5/Szi/NL3+xijMpigqNQ+IOpIYV
zGlgs33krajQ4uU++76iQo1jmVXsgpixmQ79MWOHcdjcXsHKPqlxVleBsrcZsIJBv6MT4N9+P/zh
0dfbUhbWMRc7EeziWTDnHC5PQ7Q5xkONcXxCgUBgbijfje1KlW1BXQnqA8gHIhcwE7RcipB9m1o8
6bRjgsK05/4W+ri9vYiFrUIrECi18HkwyKoPTt2K9ByPB6TLBxMsxvde9tkd9qxbQ1PMv1SxhBdy
5pWevXIMU6N9yazoWGjfAa0INO9EvCp0vBRVzu+kWtm4+SbcEqc4EELjkXgxxOnmV5Ydo2Qn2bfc
eshM+eHnG9g5AUWZqfMXqKsjITAGJI/0o+3swf7klk9tt3JhrrVgFoG02cwFd510cmK8GgazNI4l
CdzY2rTJWoS4IkGtbEy0yBr2LiH9BjbqYS0td31VKNQLgARQPi1Q5hltnWplOYLOLna2XW4/cyb3
WtXvbivz9alDjGUR8k5oinTWpZLxzNanKW+NY+WU+4i1O63mv41IbAbpfBJNt3J3FldFUcRFd+YC
D97ER8lkg1Wx/yPt2prjxLXuL6IKBAh4Bfpmt21sJ7GdFypxMlzEXSBAv/5b5Dt1ppummuqcmZp5
mNSwW9KWtLX32msp4s5MQtcuVFdVP68P6nLnIGOjooIHzn8QDs7fQqZeQ8Q4RqzQxMN9Wvcv3Goy
ZMjkZx8CXSvlqx3fnuaETUL/rNXEcTiLIuNYOCAez1RIBlWxK1n+Y8Tpo9f9vtHZWrlryflAzPLf
bNHMGNP1xkzLWAscfmjlEyKk6xO48v05PCUtqNLJEDuUU+EWvlWtYawWDUB1lQAtsCBqY1Jhaii1
awEzXpPkM0Pl4/oIlhwN6AewKoBwEYwssxkyLVLrHAS+QZxAy9AOY7qDKiEUsaBcu+LTi2OZks/g
hLWcixCj7nuQZitYDINyvw1BL7emu75mYXanAVBKIlnb8Ge1eo3T8tXUsrU0qrZoBFQ/wFYAvX2B
TdXVvmdKa2HGaAp2wBRXTKwe65p/VSBJa2nS8KKG/wbFaeXGcbIXtNwDzupydCrQ+nZCatB4TlzX
6NKZSCpm5xJJOqF2gyCBqXv1N0ULuBYARnbdSZaGjJZ+RCM2bvMLSj11HC3RQUIjSPU439uDmft1
ZfG/2EyAE1MIDaMBDJ1T50csc3rw53MVbcPoM4u+4E7/Hw3M5squoHeD81ALrPSYDPd/s1dPf/8s
RG8gOMyaEdylMnT72C9vjp2x0ifTM9upQPOYolTxecXai+pQqivfvwzX8H1ocUBkBASf+hxX0VVD
wfIOXduV4bX1jjtPjnYkt+dZzq3MJimsAUokhY4TuU4BGEz8f6676gJYAO1WBNEAEl4Adl+U0RQz
RVCTqEGSv5naa0HZLgbrNXkkSXmcumfNNvRFNnilfBL9zU/MqdcLsm46GKJ0UGycu3DZyqqJa1sG
tl34CfQ09tdHtxSFgFbDBI++hRaYeRIWANayyjQpAzaUEBxCB2LjmQrrvg2IgLaCqMXB1EexEvEu
eQaOa22KQlWEo7NXVQHEKu80FHb6AhKqkCWTDyZHea1sze4O1cRupUi5ZA+VYhUFyok2cu6Jychi
vYk4blWN7vLW3vPikNFtGq7M5tKxdmpn5osgcs7NcqyncYXvkjX7phy/3b5gIGHCNWpMMqPzCKtm
IYUO0ShBFlruzDh9MNUwdw0xPEA48R6yfbcn0SYeyn8NTnN78hjKYi2NbRUGC/5uiruS1n41fhFG
/xdnKZC5JkZl4g5U56cRUcK6Bz9dQIBaAKBZlaV/feqWVscBNBN97yBDUfXpz09GosuxQkVxRCIr
ARlutYuhTXHdwkLsAwAU6nu4OkGQNe/BSqokiUw5+XVfeRBYqiCBmLKf/5OR+a0GZqXGSmMYKXtt
gD6isalyCwgIssZyuTwahNQ4GgD/nOMMUzqELJ/qu06758qvsL1v+i/Xx7KwJLiZUUyYaF0hXTmL
rxi4ThNLYRBNNd4j53d2exJqIu61/7zmQMk93/il1spGUYgEj/VDw9+hfM1iE6xBL9eHsTBTCJfQ
sQCa/em6m/muqGutHBVFBgl3WfsExmPz5oYyDAQSnwTy9mhWmWfTeBOZI5JRMtCHapPk/UM7hJu6
Ye+3DwQEYrjkkC0CQn4WMVVaY9ijjbtOKg+q5J4lU6+pVnApC4sOAk0gx1ADAXZ5zklfDoXUW4k7
LSwf1fEx+/0XY4DA8x9Oqokf7HybU8VhUWyn2OZVvFUaAUkS5ysor1fO+qU1n1p5KRYGuYI50Hvs
LaBVux6uJchuVMSWVe17ErOVcvhS+EENyKqgmxCC1oAjnQ/HamzW0CLC+es4oRsSZfT0LDkAFrJl
XG/dNo33RaQdaCWPRVN+NsThIKqIXq/P6kKggJ8BD8SM4uU4v7IHGo/AAKUyyMSw7bP4UTHzb11K
3/QwRn1gXHHEhW53aFX+IUEGsSd0C2arKMDgG4KGTwbooyRbCT6zX13jCEjjOKof14PYjA4AYANV
svemg7xAGRo9ENcWNLyuj3wheMALYmoQw7EOmtnZAkSN3ajK9EsiEKY00CwfQwds5syz1iRoFprt
MGhIAf0hF0Yb1ORzJzfUaKIpCQo3MiC07B7iiL0xZYhKJDW6eJdR8Blkik7v1MbgXhtS2+8U6y+e
vNj4eFIDNwbO8/lZRsOssvJOk8HA441uV8+tbt2M4Jt0SP81MbuIiz4tCq7rMkBKwKXDg+EofhMx
L43WEJFLR830/EBftAY63XmuMJYORC+1TAaO7kWDm601XS99f1J0+7MxLqnIWA8BHAvKykHviejR
Ulfi5On6O88MQ60JbP5ThwfYZ+cJbyfFG1mQZAy0rALs7HuSqZtae82jCCp9L5p4vt3TcZpN8/Tn
ZJvtOSKt2CnCZgzuifW29ZTo7fbvT13EOEBQZtT+UP2duHdXGygwsnYM2n0EibP4UZLHJN5eN7Kw
JPAughvGAJkesoLnewiPuMGqxWgGDgRhvqTN17/5PPbmdNUj2JvPkRF1FGrZZlDk3wvzkKAmcN3A
wprj9/9rYPrzk0lCuwWEGgsYwFGwa0iDUQjfsb8QU0Ccu/YEifzrFhdnzESNbootUK8j5xZjZvej
mkBYqwH5WbTLV677hYsSOTpQN2rTrsc78/zzbS+agjetFZQQVMI+eS7SvxjAqYXZlDFRCcpNbgWF
/MVQDUp0a2VR1sYwe7B2SUQ4BmEFXbjRtI3a+HxlbyxbALwVzAr4e84GqIe6WYJ8wQpifofUbMmO
JLz9IsNC/Gti+gknnqVAYmfkyLwBr+m4uTKdhgb7Xny93ZtOrczei2ZmQyBVYiCJureyHVmDW0zu
MjsTQUdAQM2IjjfAX2bfd2hZANaaWYEZ/6BoLx12VfLD+Gjk7QA4lEtQrkCiYqpnzDsctKKDWlBR
WoHMPrjy26luT0qcfX/alifLUdWdRnHeWmCxFV6vbjjQmqHxq1rTxV2esH/HMVv2lg8EbcYYR6+B
3GQPAViDbcOfaNC8vvALcRLGM7WCQGsJPfWzg5c4pjIi4UMDxfyZKegOfmKGl/6Nd50YmZ1VddiR
wrBD8Fy39luck70Vdj+uj2Oaj0sH+3ccs8dcOhI10Xso9OAZ9lELto0KMaKRadhft7N07OI2BI8K
undRM53ZGcoos7HmdqCUYE/wobp7/fsL44B6LXJeoDVARDl/oNTSSbRhFODrdnZmfuh+WdHtI0C9
DYV49GEgCpo/TYjBwZOtUzPosjv+mSQrDrU0AIK0sY1/oFx50YIBRbCCCxM3YQXkfVp7cXPUxZfr
s3S5CtBERwlpyhE4iHpmXkt7PPGMISUBH7xRdx1xuP79y0Eg/Qz1KYp+Tbxi5q8HSc2opAnS02Dg
RbtzuCkJ20XxmorH5SaHGcgfoHkW2ie4yc8PExuNAGWjQeRqHADwULbUes61Y8t2RP16fUCX2/zc
0jShJ8dW3FKVlQ0sKcOrU9/lQIJrQGtmt4Mwzu1ME3tip6KpkpeZQwKN9p6hP3V15lYtqM0Lv2mO
7e0wHDSwoCCPMBvMLRd927YDloaMWSSwrAheELtm9CAszSXy5fr8LTnciaF5iqUcq8xWJ0OhTTZD
970B0u66hSVfQF/GpMA7QX7mLt2DBQLqRiDKrvIaStwsdUna/6xatk0E+0lk/37d3sKIpt7gP33o
OM3mLq7UUSg6bRgCq7d+ZRRHjbWmMbhoArc+2nQBFb14GEORzeBpZkCPznyJt0a8siYLmxR8qBB8
wsMHQepcWrateEXiCJ+33lh3bOIHCLL/xRydWJhFLabV5UMe6kMQMuZ27eu4FtwtzRCdBJGghawC
BDGLgdXYthKdFGOQJqNXtdQVkX77UYaKzb8mZkFwHtl0QLfnGOiIHFvp98gPZv1KkLqQ+EHqAZz+
FPlBFSs+2/dROepEdPAmwQ966BW6W9Q7Gu0ixcN2NMdNR326VuRYmD3U11RkbhFQUsRK54dNJJqc
NW2LVDeBcgLv0Jt8++TBAhLpKHsjxTPfJKExcq3TSzRLRT/tuACQzBdsd93JFvJH4H1D8tZGNIH8
p03Oh5Fl0N3qBGo1VfUAxvotQw+YWlBXzQ5R9xCVd5nID1V5cyALq6h3IH2PppoLjVEkekE8R5Bk
58zxYik++9rYqIXxHQofN6fBYQpNZ4jIUSFCNvx8gCQxc03tSiRdnX0hfvfaoxJ/uz6JS65wamK2
U1NWoXmnq5FvbRWf9eMDqPtWfGHRBGpcyFKA4hKJtvNR1Equ1UxJkNtMReSKsn0kar9iY9rv51Es
Zso0QPwORAmY/2ebFRxAuhw4hqH0zhb02095bXs0F98zkOaD51W4Cb9dxQA2UTxAWgT9MBdblykp
nvkFVkdvI9dEhvLX9aVZOKbhTEgc6YjO8ZSYnXEltQVodcIxKJMHtWbuAP4LkdxccUe0DNwL3rAQ
tcVT/Hxx+nCwGY+Q0suk4qeN9PK1h9LC8p9ZmC3NyKWSCg0WsCL2R7fWJjv977OVn6SK0RgyCaEh
B3Y+gAo9KaQxlTaIzfquzCGUnWqlW7TjY52SRzuqqcs0w4UW7kqiZ2lcaG9ELhStUBSP83PD9RA3
ZdwVHUIoEFDFodffjk0CDgIPCqBzJ3rYeSpJD+lodGPcBQr0eUx+HJXd0INua3Pdz5buINgBVRto
ncF9N8+Bl6oCUIQCOzo4grpyq3L6oCr7pgVJv9xrbeyzothFtkQH5Erb8bQ6F6uHuA0X7aQSNQ/e
UK+SSqSzLiiSrwqY77LubuyAbMtuB0dhLk8Mze6KUQehmWNlXQCVmNSbiMyyeq10suQRoFTBX0CE
X0JnUB5KrLTK+iDP3hQGKNvKXl2aLFCxgVUPIQ/6RWcHaUa6IaoYSnx1bm9bnKVaRw96ZPsyW4kQ
F2JqIM5RBDIgpI0+7tmejcD51ud5IYKev8io37DqR6SgeBFG26T6uO5+S8ccHiEA0OL1eym0ZRg5
NYoW3kdiaw9xvtLL0/KXoqor4cLCFYHSxb92Zh4gudD6zki7IPmHRvyh+dS/t335UH+uhHRLXoBE
HTjSLbByo2B6fi60ZZpnejW0ARN+6xpr/FRL04V+YTDQ4LaDBN2sZt2zJBcF513QjVkwoOEurJsX
y17Dzi+NAqgOuNlETY28zfkoKIAKpAdVaSBZ7P+OtLU+9KVjG0lNqEPDmVFgnfmyUSaZ1idhBwW3
oEz/McQbAnitO1Zo+Eq/W8X2upMtbR24MurkSG+CtGo2HFvRmwL0h10Q8tQt4o+m+swlCsdr6YIF
ThIHb+p/DU3zevKOd3rUtgmfDOWPOk99oxiO0Avc67T6Wuudq0btk8HKbQ4yHM/IfqXgE8Qir/jg
QhkdPwOi6VM2bOrDn11OXK1s2aq4nAoCRZK2feiTAlVc1WtMClaB1m/z/E1V2ZGLwnEBG90ntv7l
L+YcZxWKIQhhLh7mVa85Tdlhw5HOcPNsb4tnywKP+xqX2p9LYn6JgA8UuARAt5CPnfmSoBASVkKc
IGZvQaOkuC/H4UvVC7RYQm9bHamfp4afFG92G/0cIGhdmrmFVEfhNar9CaJUn5TDY2ejpKmxXaVn
T1aubbi6RlewtHWB+0E/ggGlH7wgzn2jKyKU3BNMSEb3ZX1kaDO32e3AMiiQQMVpKj4hcJhDZ5DF
dUyANsfAUB8Kbaf9uL6oC+cC0kYo2wBUBmnEebxYxiTqjIoMQVJyt3ozx9tBxngw4njDJQqIJrWm
STzZQLKPSWgW+P0lS7wa+TBAJq8PYeHoMfSp5jvxCF+yRkDPL6rUuh+g96F7Fljdxvq5HT9180us
/gzHe7t+vW5wcc5ODE6H08mQoqp0mB3ijV8rR4UT187f/8YAkro4eLDu89MNNU5oH0XqEJjGpnH8
4S8cF69QoJoR6QLBZM0GUBuNOQ4OFUFkOe6jTb7G2kowvRBwwAI8F4RKeFers60RkdYurVoVgd6k
74p0tq1sE9cBMJKVHBpRZry/PmULF8KpwT+5hZM1MYyEtUmjicDKINw2bMEW6lXJq9re/oQ/szM7
m4aSgac4gx1mOw/qaN81cfcldprt/zacWXDTaD0pil5ihUBH25FH2nwpxMewRhO15MkgXgUiCszO
QAjNNiehYFjqOCJQkbjSPIZ85cpYOCHRQ0NRlp/gi6DgPN8ppexTsNV2Q2CMwuUEEBZAP/jH9bla
GgRgbJMiKeIoaKufG6HG+J/tWIAekLOXck2bYskAUnrIRyO+QXPQbBROXDVq1jd90MUIL/maYvba
52cBZmPrXVpK3gf14EvLY2sR5tJePP35s72oJsDZyR7ft41t37phsdO0u6ra9Gsl5xVDcykhqOlS
LUU3cKBzv8nczH52Ri8zkQFdeWUuG0LvjYPH7WWJoLBbU7Hjsg+oKVzHSLyIji6zXlSZuUO34l5L
PmxNSooTk5Zz8XbqSwX/PRmw+vIDshS2eoR27HUPnlZgFvDgffFfE/OJQ9cCNLNs0QeSJztwqQ0t
Og+9przPqiOlCRjqN9cNLp2WpwZnp1hTGBpnEgap+JFn931yLOuPbO0SWJ45AC5BFgSS+jnYSBkt
A1hZtQ8UUK6OaF8y4kmcZk1/YXH/TJoh/zEz2z+ocYcZsMBwu9KX3Ng5ylo2cnF90OeBfBSazy9Y
ZHMA74cmwgFQN2p/z4SoH5y2z7yQNMW9NUDSMe9Usbf46OxjNpord9vSPCL4R2oS6OxLjlJzZMjv
D+iqLMNXTb3TB1+sNW6umZhFBLycBFMcmNDKj5FFvua8OmiVuO51Swv1B80IQCO5xJnToS5ozgmK
CBCY8jt1JZRdqh9MkoDQB5z6hC8gHHbYj2ElOzRvA6Fn1i5vvxXdccw+RzN1S/rDsAvXStbAVZN7
zTcvar2Q90XF8hIPXhvG0Nn6oAWd9gEh7k2l9duK3DuFHzaaN1HYXZ/FpaWCIpwKiXH8+yJPWerx
SDMi1aAFZZ6H2y97HKghnmSlKCsL9keF42JsSLHg+gZ02pr3b4HiBlWhAWUfW4xbzp8S9RnlhS1S
2Z7Z+K0mPZAru3rP3QbJbEXdWuodVfay3xR56Braz6o/tsWn2qFbiR3qWmyuz4W2tDPRdIP5AH3v
VFY5v/vtyhmLRkdrlDR2YWt5Zag96R318EwHC+7RSHborUUkDErDH6ZxYPUzDgvPGBCG6M9CHBAA
+VW2liInk9mLeaM48pCkBM/n/NHGrSJkdoZuIGQNjPzoJLYLfTNV6Z/z8qdSpM/QJKihZJBbxwHy
qeVPGeeAEgu3ks0u1J27rqtcpYk2dvrUd+mzzTUv4v1KkL68vJi+CXaBVtl5tpazIhSFhuWt02+O
HbujfFTbF1lDcBuP6cpG6i7cNMYh5J9Gccz1u6oI4iHG47/widZsmox6pjWAMjN0URV4punz9fVd
8PWpxWKqA0wE3n96j0+i+rCx+yHM0WshOB9fxpJEx6jQ6w0txjUExcI2Rn4FbUZTKAzs/izISyOh
mA3HklUKr46M5+N2SMV4Z46Ce9CL519s1lUvjeIoh+uDXLT8hxMUTVeIZiYfPxmkSZippajpBL0N
6jOq+tr4yMfHoom2Pdg7ZLOyqy+OYeTlkW0EuAp9ATi1pkk/sQeprRQk7HkbJPY9Ge//uT6ai9AC
X4fi3uT3qEBha51/fZSK0atMQ/2mNKHr0bHYBR6480wZJnsQoK7JoVy4yMze/Obqa4X3Tt8GPfg1
B9DVu4UKBASygSvTdhF0ToamyhSyX0ApzEkwJ2Aoa/uhC7RaUI/TyL5HNVF3bSX5SgSkmDDfa7io
xcmciPnQQoOK0bwmVTpZl+vUaANtOHJDc5X0XpZf+c0PnGloJ2YmDz3xCEQwrSADzOiF6asGc+Ph
47pXLKwSiobYXVMaCM4x83FO9QwKVrIJLBl/62SdvRSV1DzdCbX365YWpgwtYARIZDw5ka6f7WM7
p8BWJgUshfQHCLSeIPtyCPtsI7JujcRyYVQGWqiA7kN4BND7bFRFIjUrqs0a/X/PZQc9noNqfbk+
nBUT87wG+lctiFLDhKbc8Shya+2xX+svXrRBUCCi2LhTvul8+XPUU+OkDquAJ1aP3EwuEMRk2WMe
SmtlEy2sDo4EqIugNolG5rkfQJl3dNqyalA83kj7YMo9F/sh+3l90ha2KsAJ6JaeoOgInGc+kIcV
EoI0bQJH5Gbulq027DulJhAcwiOnbONsTzuZrABJLpP0f+6oiSMXlWvkZWfBSDjmXaJHGFwm7tAm
UoX3lfVkadivTwbqO+07S57C+pCvqSIvHOhoqEaMhvmEz8+zLLLL+lEhZRNA+oYdUsWSHtTk1p4I
l+E1eDWwhVG/njofEdWcu0lt5cPQU1kGUdd+yTTyJojmCT3yQ/CkA17D/LirfK02R8+J1ZUn8qWP
EoDDQHKMJJWJ5+Rsq2kheDUHtc+DKBU+UyNwiqju7fRP6H4+sTLfbYael9DHknngFOrXHnm3UK4p
OE0/9Cw0nJmYbbbYpCAn7LU8oPk/Y/nSoTIOfpmd0T100fcqDqybEUEzg7P0WFzpBJokJA8grORo
lqtoa1jXS//DrGG7wS3Q4qvOzw/pVDW3W1go/2nus5Vdtfbx2c9PW7uw2YiPM3I/ar4IX66fFZcn
0vmPn21aMP4PkLLAeij2Xf1lpPs83RvV/rqRRe+lSFjZaBYHMnB2wUbUUSKT63mQWndRcxzje2qu
gAkW5mnK46LXQ50Q1PY0zpM7nBdOwWga54EKKkpXpJvrI1j+POrHgBYBWzRHaDdpaVBdYXkwaH5D
LFfGa2mcy0Mb58rE4PkfC9MvOBlAToQAwjDPg4zQ7ZDhaMnjfZVaO42Gx3HMV9Z9aUAAGaP4Bbg5
AuLZaRYnHS05yl1BW0ICUmce07zrU3ZZO8YhibTx9C4FF9tFxKiGpd2nw4ARsfB+cJL3SObH0OxA
2K3eKy0kemi2M7TuLtaUjSYHb6jLh4S2K4+oyblmJ87Zz5hNrG4V3CmZmgfSFMxLkuEJKNUNL9ud
BWpAQPx/J438WBn7wraCUbSWIqYAdckFdQFYim2FizwwhRUMTraPeXKE8sG2AcnsKPMNFF4ehnh0
NYhW61x6bEhRs04h0Kd6asM2Nfqj3es/amEXatB/hryzCaD8xR3SdQ6nkqhZoI0NgBwBlAX8rFor
eC4c8LAyCahCjx5E8DPHaq1S6UfLygCBOo42JCWe4vQlLqhXNcxt+5eGfbs+rEWDeJGAKWpqSp5D
L9Duo8hcpHnQFE+W4G48bmvU9ZL4oTEsl1cqMgns9gMNTP06Mq4GqBAuunMUpZQibXEc6PW+yzaj
FqGvfCU9sbhc/9qYtxpEJR4/LcW4YqTv7BgWku+JXFO8W7AycUoCaYqegylhc37s2BJZX5pbRRAV
b0P9xvKvjHy9vkALR82ZidkGTKRhMa03Ic+l7n8TZ3f962sDmP785NxssZlCtcEAYnKkABYb5g8l
7VbOsoXtfDaE2e1SCpJqeg0jrfbWqvlOzxk4vUYvWiMlXjM02z110zQD7rgiMDs31v0IsEV2yPU1
951WdXYmno1ndiEbCdUlK2CGys5j7JeV5W5lxm4Yb5Fu31jZT6tG7rAwPLuvdwXNXJrvij70ZPnk
dIqXIfpVj2ouXaoca5n5afmBx43XC8t1HLYfWb+xSe0OIFYuDiTfkqT9Atm0rXQ20EdxHfIbRCVu
wd4yPkIRpUBKy68tzY+gUp1ChMw2f6niG4M4K0tfRvXngMRGWxIgKL468YOqrd2+Cz6KrYbMxlSy
B5Ji5kWJGEiY5UU1YRooKTfcTFfmfNnCRBdK8GbGe+XcT0tzLCpqsiog2uD1NnoS14CvCzsBY/jX
wixUjNBfPpZWUgWl9kWEu2R4M5XN9c22NojZadG1AmrWTVYFmv2TkGNT+Ne/v+D+Z0OY7J9sZtE2
aqUyfL9XH7IeGN3DKLdRu7KbJ++eef+Zldliq9TsBoNgKSyd3iOx5UbhDrGQS6utovQbp/t5fVSL
9sDGaOPdbyPPMNvUGlMzRSWkRMdA7lVR5lploNJt1Yc+Ue6jmxkBTEC4cTuhlciGJ8/xYyYyJkbb
h2UwSP3e4B9ZfnPJfrIArAFIQnWIK82JOUai4xkaVRUe9cfUcts1CNyim518f7ZX2lFt0XVbYjea
70b2s2Qrwe+im00UmRMnDN7Ts+Nczzo51A2BA0AxqOxeEvItq1FsWAPzr9mZLbwjjDRhoVYFIZQq
Eqvb1d19aEMiauXxs+hgFKQZWG6EdvMykJJyBsIdWgWMuqj+cLkvNLdK35TSk2ttw4unzImt2RbV
8kR3ohJzF472tsql3wl2ENy+PVid2C3/O6TZHi1kldsJwZCUcGdXpjsUfpuucfQvjQXzNT2B/r/z
7vy4magVVW44VWAXjS8ciG+1LUTWbiY9wHYBaBU8t1PZFzR552ZEWoW2wZI6wBK5rHuy42fDuWtG
yzPW8qVLHjcVlwGYRCXngu7SoqHOQjOrg9HWI5fo7FAAdJAK5wCpt9sfVkDQgSscGgFT/Wbm3fjv
cZXUBYaFJuLK7/MNZDp0iBHIJztZ4dJZOhHQFonXpAlu2wteo5GmtTAiVgd2+1VFAGHq2+tn9PRj
53fCqYGZW8s4JYoM0xrESYpvi3st/TDUrVn/rvTd/2Zp5tkQfi/VUMW0ma+s99EcH5XbsDvI4ctf
2AFf+NQVPTF/zQ7ROhRjHo1xHUQ6itRtr+6TLPQhp41iMerzMl6xt+h6FvqukOHGY2Ie4Cg0ztRS
YFyx/lmon5paIkH5U4s+rw/r4qwDgx74DBFAoUgJcoH59LVo9DDrKgukZh8tnHMqkuhh9tqH3S7O
lPtUX+PEBhBp7hywiQcScsxobkW1fRb2ZHY3ygrjC0gKXlWtoZpXct3Yl9TKd7WI6EbJisiLu7A4
hKMFifWxKd/sPBT3fdpDDreTzh3EUpKtkUfSF4i/vYKBBkx3snRL5NgCui3wp47w6FBYvsGzNxb1
7caJqQJmLVu4aaLovqqn5FVUVrThkrfg5276jTD6+s6ukTewQoW43TBq0A8U1JVtXBxRkFQ2JEm6
xzbNrY8MocgmLc2nsW2JF8PRK7blEDREBtNtstdyOGo9e2lK6/AWb2RMDzbklbIX5aBk/TNVyCER
JNvosSU3lRRAfGtq5VrorvE6YuZeolaZK7HzfBbj9w4DxIATNEZ4dlZ2eA50lptWo+oSggxXnAN0
DSI+fZeC3t4Tsv+qK0rrK7UOjLvDqy0XssOIIuIlbWN6pWrygwFZT1ZIuk0UaYN0ltt+1YW9p2rR
b6vNBr8ei2yjlG3hVrmuAJsUh65SOq+xAD9/XMvfOOWly+MRzB16o7tVBTnsgQLSX6rObygfF26d
j8YWZI2hy20jPvQpQsMmCg1fZzrkXMKuc9HwMe6qPmu2qjHGbkwS4kGtJvFUIeKdUicmSPpltq/A
CO/qJsaXUjxgGM0yv8APfgeXanzX5YCeNp3TbRNdV57QW4KHfmhLNDMkaewqCR123GmbjTpQce/w
uMLGorqbptLYp2PDNyhpAVJeZmkS8Fr/HAdT/QBAsIWsVNp7cV9U7oCEzf76LjQuzsuJI37ihZ4a
eaem5fM7TYJoLhSawLObN0dzqF0SO8+V+OAmPQJ47aal8lxR/d5KHytrl8l814bty1jvVFX6BPVI
xBFuTlOsf/iQA+Wd8t6r8QQt4h4OBDzuyPwejOqMqq49oNHyV6+pbm8MnsThUtxVItp0doZ8/kPE
HqPexPGWuUb4JQLMJqyfSGy6Bt8lBMQThvmiDXxlCtBvd3ksYA5wwiJMmfqKZkdRMXLRjYIVAXqC
yL2tAAaSstBwaQLxlHIAPMga4IWQJ/9qO/1jmrjhuGs+jKT0M5Mekr48AgVGQb6hWt3vCnyULhRZ
XU7vwKy63cpMPoIw4zsHdByKig4J98is9T7BCwlqsEruVzwffDS3hR7URfF6z3sgvMz0h5FSxbWk
kmz6qAHuENSq2Au5icgwSzzbQSkE6L0oyd7lGEu/SMkv9MzmXmg3IP2PnnjUQlux/AT/qrrNRwVb
WseZE1WvRK2518WG8NrG0X2nJ292OX4aJDf2DrNALJnFGZKrInvjaZE/6Oib36dNu2NBGgBiuG+d
6Ig0cGQ0vs3UgyPvBYtelEzaO6sHRX7RaJmvskHZyCh6r1VNum012G7+6ZQxDpo7PdtZ5DAajufo
2zSuPem49mh8dqyotnlsGq7K+2Ez6GPhmUXhhuEmig59AXSYYqWm2yelizqeX9aKR8ln6ngpDl0g
zQpXDnrqJgO6KWteaoihM3Q4Wa3+T6U0zVMkO9sPFd14VxrlR64boZdbzIDEqwoAZCTTnaPnv1LO
cWhEIdm0jY4DxpARWFwGDcLpovEKUSnbUJaf4EhAn2NUOps6STlUcOvMH2hdu6CNR1Bg0xit/2ry
kAO4vOlLiJs6WkO8UEBYts2a9KmzubWTgzH4TBHxMRGN7Wste4/qnvuWkv0UmZojeZKVaK0MY4+I
tNvKUGTvIEPVNkWr5Y8lh9t2Vf09E2PoFiOo3TSI2R71Hkj7PCx/TjSAXjdaH0UWcUwjEFFm7ZBN
qgNfZrVdvCWZ+YrFS7wC1fm7Hiklr7Zsc4/m1OcR8rZeVmWgujVK1RPmWL6GzIp2A3O+4mRhuA3R
HhmmRHOjrjB8u+/5ncRtEahtaG9xQhv3hdFHH3oPhei2kDjbC03DZWk60ldRbv7R0cjajGJy8o4Z
9xYgluBLyGxXL9R000VjeZfywjrwHLg3Ijj1lNrWXV6DaLTrR+MYprnthkMz4ATHTZbgZHZ5zyq3
VLrIVSJLbJK0Lky3aWrxT1TR3ONRqm0c6eQ/WmmRDcNTe6Nx9f+Y+7LtuHFsy1+ple/Iy3nodase
SEaEIjRYsgZLesGSLAsEJ4AEAQ5/1d/QP9abdlVZCkcp2nlf+iXXckoiSAwHwDl7GJIIxtz2em2G
wSR2OeN274z5J4LBXPGyy7OIEMQzHuVpOYsCNWMSrhUJsWZtTyUVfJhTRWsopMBt46RC7TXtvalE
1b5s74GEaJPYnuNUW73awBezO7XV2K2CIvKrhE/aybo+H1IhuhLGN56VNMEM2Ec+9mnhV2idV3qb
O45KLcJHAMUpW/VMuNsx7pqUGGlDQqmm6cRcLylNwbKQmdtmlDLlxr0LK/8bNlZ3U1suoKQIZt0Y
fCl7x96MwoaZcchfQ4/BysMMOh18fBHR06emkyT1COOruKu9ixyGGInXsCFjDAhiyFwVkOSL7QR2
I9FmEiTKTCfa80pU7raLYSqHXA0WpT3CyNtQe4WjLjKjtOK7RsA8ucPRI+kYm1dTvVBFWizjpmxN
AnNjhqQlfxqIHydlGYodwxcnJemmdWR1zQkSfmZbA9UeARibFl7MMsvMeUZGlF/KoWMZCEpi1UkF
gwUHgvMg4B/Lvv9Su1h20TgADwma5kC/7e2ijT3FFexPGlCgw1vWXbrhsBq9B5zbDPfgE5in7nBE
vnV55LuLzl6Te5dR0siyHUAfvQSA47SOdeZjDVoyymJS39IAyTZh0+3Hp4VfS4E4QOPytjhq4m7w
C0TDtC0K5GNQXoZTu436UwfYPnYGJ5sUfqqWaNaqu/e726E4q/VpMB5D+Pxye8Q3Wy4IDCCwhMjC
LRv5m7Qi6pDNaBSK6DS81C5PDJxZPv7CYy3sDaQux5zOBsiJys2gOtH/NsZg7wv2Rg0nauo1KHVc
WsB/zDNJbHHkWvrL9e19C84eEXuMRF/1LsqkzNnlMQ65eZ5wy82E22cf99UvWZe9lvYupmpyzehy
jEZOZgiqBSvPF6goHGOOHv6ghVaONRaiDP1+0Asran0TAHSg1bo1V8w/KWgCxO7HH3OwFcghY9PE
gvlFgc5Cja7ELlFdQi0hccRTN34W1os+plF/cH4FgB1BimERonPefwz8ogeUG2Pceu9JkZrxr0zf
GIAxAKOCRT/n/eM9ypSaQ4m+YteL0apzbH0cGvO314W9wbC8we5i2uO6EG+GaDXh3tIdmcDLI34J
bAsDLoJ8CcAme13UTBXq+MXYXCr54vZ9Cl2BFZ2fGc6k4reRj+gBKOX8u629/gp7hpNpOKBqqs8c
bSUTLqhT8RcG5W0je9eLnHgUxzc0ovwvYXWtwoePp+6hOfX2+cvUfhMVrd7mSDrg+dAtT3CWio9l
oI41sDfoQV4r6gwYkRwpgjmRx9wKD629tx+wF3R9r/RwPsMHjLhMmM/Cz4LuRv02/WhvrPdCb9WM
QYdrHsrXIYU2G64olpUp8vzxYBxcID9n1D70TjbzENQE31K2KaSdTHtHvSM51CPd9V035814u70/
BOGMJtpXO0pKcUZ05kTrj7/jWCN7qzAKS+FXE8a8olByXtv8U9WlgfU/7K29hNxcNyqPB91cEiDr
i9QTCTkqZXdsRPbGvY1rDYce6HkUneWtSo8sp/NKIn8VuasoUCZBKXkEh8Wqgd4hQI73uEAI6HKs
IGjy1Jb1VzuP7uMxPBYYDr8ZdgIP4jlISe69GbTTHdrkdnM55CmuZGRMhJV9PIwHm1gspUDfWZAu
e0u39mQkwxiTntGLub6S7kPnHMG3HIwOb5rYW71jb00EXEJEB57B6ZHZR8Ln4U8AEAlpWxDU9oti
tZhzjUN9cykDgDWoTLy4x7HpmPzCwc+AtAyOlaiFgjnzPor2LS6eISka0EnylRy3Lm5xH4+Fc3BN
vWlib00pzXBz0Ly5RD0nyFQXTNtIeV7SOUAA5wPSjUh23CLFUUDYUQ7nZTDWJ/6ERIBTdDmyI0WU
zHb+GJYQR5l9lBxalVuprBjySNyW6dSOfIUcd7AKB2gUjBGdsnDwdBJHyMBRO/xtQc0lpr75or31
O3q5x9E6tHIAChvUJ62OVEQPDj7cEIDPAtjC2sdLh6asxhJiGJAcfepxhw7E1nKqIwNzeOj/3ch+
zDatNSvc0oEstEsbSBg7tRgyYx+P/uFGAG9bcIRYiHsrsek0bk4ib1BlM8knC9JpHz//4LEJcjP/
ev7eMiwo7QsJKtwlcq6s2YzRmmaD3tl/5bDxppm9mGW5dBCa4TN0/UyLMz9+/fgzfmUffJ9S//6O
fSGpphRDOykCoDQVp7ymWenNq9ktPtetnfljtQqps4N7cpg687jKA9RWPLH6+CUOz7qf77AXC0JX
95pKiltg+ynIC2ACbwcQMD5u5OCEgMoh4B0o9kOS9H3AoQyUuCloABGjqBghve363ZEmDn7HmyaW
gPTmpOBVpYPQjByBxWGaPeqEhjvEuP9hK3szGzZoppcGHxIPbdo1dWp4vGHHbMePddfe/HbY5FMn
B3PTn7NFS6A4sj4PBuc3fbU3seO56xWFrQF8Gb6UMRJu3i4WN2V+ZP0caWYfDdpENSJ7iM+APdbF
KJxkZkXiOc+j+7uEg2Ud/fyefTYDauSkHTx8T+dSjAYHvI98/XgGH5levvN+enEKEpaS+JbOlitT
4mLecWhaRUfMtw438zO55r5vpkYztTMguWaL83lmSeXcQOv84085PCw/21hm35uVEpRD79K5bS6N
EyRFf05ImLJqWnnDsVTh4Xn8s6W9Zc/7gMkpx9fQ+aGwyJd+RqXw44851sTesocaUjcRjSbENA9A
TcvPvQhPPm7j8KCAYgxQPLT591EJk56loxi2m4CutANN881vO8h9n8A/W9ibXeAvcTXZCCuqXo0v
ebfux7+w5GET6UFzC0yTX9TmaQNXr9LBEintDRVV4vCLuFkxSL183FeHJhewohGkvSBR9gvjTMIB
OQ6aCF+CWr+G1GwPW3ExnUl+hF12aODfNrQXI1uP9NqXAWKkddaFKm2m39YSxaC8bWEvSo4TkrqD
QAuxvxsnpOH+wlp/8/z97CXtLChGOXh+H361nC9ue9qZIzN36YT9/NLbJvY2dwckKdDGQyxAsTY1
bn9tfKawo2jygIxd2uqXj0f/4KCAYQBIzUL622c0zai5mxCIkktjvvg6QNXkd2WEljFxUPuNoYkK
XcO9/Tc2PYEfXy0uGxvWe/7G5E+5KTMdPzfi2KHlYOcBiQSGE3jgdrAXi4fBjsrCx5XVCU8Llfk8
IU9s4z45zl+Zym8aWnr1TUB2eSFhOYiGoi7BCWycVx+PysEPgRnWksyEWcc+/AioAtSsRFBfwtUg
oy5DgfOyaZ5Rl0/JcPL7eubLGIFyCmotEIoAKr7/HCCtSls08cJeTCS7Dasjk+zQ6f/t8/dCflkH
LqfNcmIF4oKkOISBo1S2n2R5pN8Oxf23De1NNk8P8L308SGCT4lgny3SJCI/kuE61sgyeG8G3+FR
TCA3DCrQ1N0aoy6qyU/to0bBS7D6JRJAZAcK7djEfnFxpo6w7NatkeOainUJeJB4AWkWrCOR5DHq
w36zmspjFhEHN4M3je6NVA4+d+csYJMgvsynOptYJuGm4kNs7OMZfrATI8eD9Cg0sn7Rlu3i2FCz
zPDevvAVkucbro8s0oPfAtMB1EtiCDvs1+MgtSB6aYF02iCBRuOzru0TXn+KopuPP2VZ7L8M1Jt2
9uZDHBQ4iwmQHFGD/lIe03s7/HQ4G4EUjqW5zxmx2EQhsqrx9NY+G73phkTTkcP4wbGAjMa/mtgb
9IGHs93mPTIM905+7QNtHxwZimMt7K1Ly0ytP0u0ULKr2r80+iz6bSLbEsNwHgP8Gd4ZIEW+X5Xw
k+GeIOBCmvjZKu4Gs+H9l78y0D+bWIbqzcKvhlpQYoMeP9jATj1JcySddGjFQ9XAg8kMwGso1r9/
PsmtKogYTsZTb20DNUAqKAYi527yX8Vwm7cXvv4r98q3Te71GspxpC8gsHbJWXtmt11WA9o4Rvau
G4/Zsh2aAzjNAuCK9Qhex97hjMFo24ThjMMZsFFT++QqF9iN7PeHCKRQ8FxAEULg3GskctUUKIEu
jKi4smSwZREk8f5CG0AYACUOgTBv/0QTMK3LirbVZQk55M1RjPihBQ8lPSiPwSUBXLGlH9/Msr6G
m2uPqtalH9/4+pNzZLEfevyS04GMxWJ3u3+0MHUECniDdaKqpB6T8lgN9tjz94IJGWVVVAzR0K/W
kIIDzPX3eh/y8JA5BowlDuFdATWE992DU6St8mDoz3MABsPoWZh89XEL+/vGfgt7a8ItxiGyoUV/
Xg4nlrwI4tvurPQ3HzfyXVXr7a6BVnDZwtEOgwAtp/2M/kjiKXYH3p+3g/3JkWw9UXZju82mKp9q
dh3lxWUVL7lxe0fIne8+AKScJxqe0kdeZOmw/RcBHxEFDBsledC233doxYFCHMNIn9M2vqqt+Klv
qAaADBBTXRYbWMptR8+DYgPbhK317OYQm/LnQB/JcewHv6U/oKsCJXJozMGabK/XIxW3KHXjNWxm
1tB92Rjl5Vk/DbejBFzVK1Eei2B+nbhzdIzL9j3d9L4PIGvrxVDmtr0Y6pN7ty4GTyQfCrHd+QyG
zQZWZfUuVM15N8MiIOR0QwJyJ5mIzuWkdrTwHzvXfPNY92KP+tYwVP55TK+tiNdwX6+tC2r33boD
1mVFp+EzVJmcDMr9DfDlc9Zxss39GfJPgO+G886N5wtsZ2moaFbBRRY4wWajA9jj0BFWCFN82s5C
ADMYfotcwJ6NXWSax0UaMb6epb/hoAeYEsUt1bK1VQDu6mCrsPR17YR5SkCzZbY+ZkWwv8wXFZzl
ZLW4q8a/ak3Fms5uNFfdubqr2c5lP/Bj//V1/F/sm7j80ffqH/+Nf38Vcuo4y/u9f/7j8VvT8ea/
l7/59++8/4t/nPOvnVDitd//rXd/hAf/s+HsqX969w9AUHk/Xelv3fT5m9JV/70BvOLym/+vP/wb
sPx4ys0kv/39j69CN/3yNMZF88c/f7R9+fsfEJ1bzGj+620L//zxxVONv9yq6ulv2153Wh74u29P
qsdDvOhPgA9D6BAhhEPxGcFr+PbjJ8Gf0AyBNRmODt/pOH/8rREAY/79D8//E+cJkO99pJMAIFq2
XiX09x95fy4iTgAVwWwApydsmP96v3eD9HPQ/tbgrCl406u///FDBuHnQsJjUDvCC6AWBh4qgsne
/iunuukEqYLbzrdfGlORJLA6lXZFXp6LGaBeJyhe87ah2zIKL2a7ntc0r896S7iAX5pzDTTuy+C1
DCtqjqt07J2rgTrtlVJVe1FP0bgNx67/DDhvs/Hcyv9kFbX/qTIsTjwgvpVBdAqrUWWznoAlj+Pp
FNSIr5XlXoWyyLO6ae/r3C7XTth7WWixl8nmEKokNEKsldf1xLaqiB5s415J6fETJ1BQccaGCRz2
HCV+7V6xqnjWonqkNR0TMMyL1BqiG7BZVGLbuHH6FZB5tJotVMyhrxFPxWNczndOy26dvH4ULB6T
UEZgrJMnSI9tPV29airapLC8Cz6ztQPnja0r+i5xHfVl6mSeOJ207+u2fOZ2dKMm70RCIzGxHDQ+
quCCemRn6ZCs3EaCt9Hkp7lWIiNwPcjgdQK5QwB4Uw7FyY3VG7nWOd6usEMgdEfrjjK8ZlXTGx1U
QWKDD5I0LjqrbapX6kgr62Przqq7aQOdRpXak92vQob/DF7xEhLVwica3221XH6iDgtSGg5R1oH5
r+YRuKXeqhKrFvkLA9MjGXmjTzyj6OMgfXrPijBfQ9kXDg+myi9NJb2MCZJJG6ohYqyGLNZSpapj
qHmAK7CNW4hRq7aUK4AW/LSASRmAP5Z8Dnxh32uJGcBDNqfeXMl1O3cqCyz+QirvKg7Jzh7w0WHO
65SI/LUh+SvkxF65HBzIbDVncMGIslKii1gIcDHvNN1a40ROuCHA+xPKU5ALrBM2yM+odDeQ/rD9
k2kGw0d3BQRBZq/dTThBZFgLORDO5ryvkIzIG0DPhWPahDnTnYlyb2OAQ07Abum2BYrHu6gBVr1R
3P1STY5KWI4JxqjazNZwR0mFjUiZPIMcypXywIVk1Hc3zAouIADjX3DptV8b2HcnMuqKhEnvCjZb
cmWF9lUpihdI5NwVUN06KaWYz+VAxttat0XS95hFTE9d6s7NTRAYZ6Urwk/CAE+RHFm7zr0CqXRU
oDNgFD23V1nsmSppGL2hbfFMZnnd6CXPUqAPSqli4K3R540EdgUB7IrYjUmAzC2Sos1PAXq/tAZz
Dv+RM5vbEJOeGwl0PlZSKEI/Bb8ih6YwZqc/+hvPAR2jEJi6UO8EaJoAzwvH7W3cWJjcyI23bsiv
5iK4cDCaSTfJezKiWElMMCau8E9EL66tBsM3zuKxVfMdC6cqmSznjvaYJ9PQ6ITUUZ/xvjmrINm9
5kxz2IU3mHYguCQoWmNF8EjdKDiyriBDRG9kj/hStLWbAEW5qki34h6+vbPgnxhVZ7PE+4ZTfKPA
XxYG8wk6ihftjG+yBrSe57VM1QBGoc36IQud3qTCL16J1OdtJVTmOqxO29GBo7FFSdJ3hKd10NLH
7/FPqHpJ01ZgJDAw/DoLswgw/jsSAB8ISoNY+RikFKK7ElkpjHFbjXGKy4afBhV/Vo53ZRF/THDO
Fp+aelHfmMMxs7iPmBu5ZGURSyVuW8m0JhgR0dnAxjNTOhJUQHSJsPFzhsPNdoZuWFIvGkJh293j
aH5PamUloUbIn+I2ysapuQ472Sbu6KnP5TKQtR+sfWt0VkgLRxli6l0ZYPY0KrpBQsgF0XJZn013
r3PsFJI+gQD8WvtDtxUVbIhCafrV92c3rlNm1uxvjQ5vaDmzVachj1fO5fMEWkqmRK0yxYRJhqqV
a3DUcvBT3U2TT3eUF68OhBjTmVr2LjbDeWuDxj4wLNmq8Xkq8uqsncqztsbfY9u7iNVw7lI6ruYO
21LkFY+N1913unZ2fZTbiUXmO4lEfSoNJiIyqhNA9brN0yYIYFzRxKRo10VImilVxdydxyBPrLkF
kuKA+146mujClVBLHrDuLFCg4rp5bElxW4AGiFiAuVC24A6EGkPr0dZN7AGhyJ9LLyur4MJmrDqp
5qa/dksZrhygLVIHnEzLwXYwanVftUO5G+ziBaKTbtIC7pEOmkzpAIegXeUbfsIcb1xBl8y+sUPH
T83gwp5x9q4g2wVz8IrEW+QNVww+WumggOQfaXAjFvrPWEn0McF8UX3+OpvmevYgC+GXjyNeC0wP
/HLh82c24U+Z05wV7XRH+uDCiLbdFI4JoUkFs0lQAMusZ919PVdxygv0RB+RbzHD/65YuG3i6hHz
4L4ZMakht3wT1/FXSvIXeLaOK5iLInrzwUrcaaafcYiGIth0xyp5T2Ghnsqx6M7dBqQNaMRhUw7I
N+w0CghF/kos0q/bGj6yVV0/2oTuJhlU6ZCzF8KWrhcBIpDMcQpvHJIMo7ofBwnCCMM72uhmMJvi
LQmnu1EMdFdGRqzEWBdXpGTYSm12Glg5uRkmqN50XodX8MuXamSv08jWfc9eSo0oI+GMeAJXQXEy
SeqnLtS9kmjAXjfwPE5gaT9C/XZ2Vq0fEqxPDCw2LDC42OBltRjQSaR4jTlWW0cwdvaAPZAHWDO2
5s/GJbsaZNA0rsmN9hHKtY4B2PKXDgkQnHWBuW9LXsLxakjAdMSanKIosYKuTYZu6cHciMz0DKwx
xwIBKPV8Op13xvbu7By9wXoEXX+Q+ZTBqezZd7EL9KS6lI3rZRboa52LT4+LuElcMt6VXLeJX6J9
uSRonZLe5J511cOmPAHeQeK2h4Uxt6G76apZXrDehgJ6leefqrgZd0ukTLUa73gT0afOBPiYSt0v
5zvFa5Xycmg2BTBTKwtnqzRqcKiRDkKOw9t4HXKAGYVCnKUWbRKCg+DKqaozVdtPYir9rDDisRZc
r3Fu3vRD76xMw154qTD9EK7KEtHfIqArwtkaPDDaCGDhgu7cEqG7niD7scq9WG2IiwhZGPzHkZia
oTdWSeEhdhPTmQtQEfvE+NaVVYRrlzn2GQ+xanp0ZtDQCdwxeWkGvN9kVSD/BqJMZm6wGSjESJ6j
uy2XP3c1wk5VY+MdYdmB0i3+MuoRzpgdLISv/NoQR6+nDhO19EaTOsv+ErjsRcjykQ3wDzHLETuv
6uC8d7lMEbKgM9rEPKVjPWQ5jW6i3MVxOmhAa5ztLetkl/pmMz9TlAuSwp3IMwNqLPPgJ54ogoVe
UW/cfg+G3MujFbiKO/AmX/vGDKCGeyAq9zgHSdqfDKOjNjEkJVbwHse261fx2vSYwYDdTaeswf62
BBY2YPzbkU04UIc3s8J5eZyBKW95AJ8yoNeytsNOVBQjurEM3J2V5/2PrM1vXUv/453z3T31P/7W
/4c30+81//98L10p+fR//vfT2zvp97/4cSP1/oQIAyq70LhBOg42gSh//LiREjv6E2SsRYvzO3MF
v/bzSur+CSNG3GBB0VyYd0v6659XUif8E77eACRAGAWEWCCPf+dKCiDm+2KqD6NwVJl+OEsCQGs5
e5klCAEoXlbmVcME2VzloWewU0HM3MrGHtt6EtaArSbBNM0rm7jzGeX+vIkGx/tGY6diD6hcancT
dLWrUxGBMf6Fhe1sZ8ppari8TnBgxW3R1U8aAAuddK0N7/HOnQR0+2XYjampUFkHSH12umtJaLxE
AFdcInrY7maseWBWkIrycdQ3FID2cW4tFP6D1qrSZq7BBY0rHMRWBayZM17PUYuLnGwvCcjwUZo7
BIqtVlsgtuZWgZTRXFDtZZCaJrd5MLWLhSGn3aaP/ObVBaTd7ZPAKdoLbvP2IXLKwD7txyne0Lwb
cW4cUAgGHxncSISFAqdxrfmsV1yFTpVJGPU4QJ7nZxT3MWdVNcP0ebAkjCggZDA9QCHZYtkIyjq5
nlsAWNaFb+JguREN06oqC37D7UAiklR82OQNm9xERB36sSNlk2eqH9vxEX9NAHmQoxlg+yUCchW3
o9TrjvoWpA9yYX0uALj0zw1nsBAgVRdGqWtRLP9W0fahB1Neg2yqGgqhRtO9tHVOw2vcwdw6gVST
nE8i3DjhqTCMw4PfgNO/ziPoK+KUwPIZ7D2Yb6+hdgGjQb/FIQZh10Y09Ho73/mD6SEX0YThBbPc
1v0czq3hGS04vgLFFPkgcO6Lt2DsIneBIoJIBbJfO9kDHrbyoNswrqd46ry0ZWZsL/rclTKhg/Km
LGJxW69c31jttgoCpP3AlZt3odMuOgZWFd1rhfpKZoxHq8z1df4lb0IaJpUnQRL36dCoLWEKjscG
xPj2YeB18SqQQIV4Q+Mx+0X43XgZ9vlcpBoX0BF0ssZ7sluAanew2hjomqq+Bic4mjj0S5Uu2qzD
mspXlvBZfiv9cnh2RKGdRDhWj5WEPMecQYBK9qlPqXY+zR3IqDs24oS6hgoBYFK4mDWgdrecdLVO
WnwYetfMAT0VY6ustPWQcccZOR4vmxicJ4j0DYZcV14feduI2FhsvR3NgCXVNR6qJxtMY7uDOeAI
mYLJS38sxb7vDMd9sTB4hPQbNT6OgvreSU6muYA7Te6OgqW9K/L6xSvdCvizPtYj6RJScgFzFagT
xvHdmItgxJ4SYKvL5niUD5ECBflTVdaGrn9M19lpqX+vbY1Br0mJ0PBj0snB52yjuxB2oY6am+Ys
LwcXqyOoSlCkVfQE+rLxM48TuKJ0hvn3TheJYAsKegGNuCl0U+kX6gp9Ag4pRz7sgfS0PPOrsP8U
2ANBsqXIveeRDF6fNFS8FGVlnaA4WpzmjHYrUFD9LZI/WMqN7KuMRY45YXXzyjQYTDPwS2wdkLq8
CCsnBKultHi+LgTYR4mhvauSGT7Gq6ag1pfR2BrZrBJc/LmYHkaJnJ0IreY2NlHZIQXAxONQWfFp
NXHuphOBrEaqS+2kGmiPrBOiurOojLetD9NgX0/TkNRMFpfu0EudgjHgnjAbx/dknML8thp91D3G
zsZIcSTlPMv0/VXkDFrjVABgFzjYYeGgf1SIw1GjuZ0GPjFwIq1wNwINjEPiNmbcSSa/bZFBCidc
OjuSZ85k/MvArsWZHUmMgUv0jR5jsKCo8ndTOCKd3kVaJLIf/Iz5Hf88ybwc0YfR9GludHvGBlHi
TGpDeL3qb8uwLy4mZ3q1iqH7EtlC+KvZpyBHBIizZGtQK/4ylsW1nju27VsNQeppqDITaf0wxgPI
9IYjCxoPJSgSWmxkiakLqDKQFiEvmt3sYUFzkwOKT1CQTYWMpZsCZYWVW9imHVYwGUZaDaT7Vw30
wTUids0SSQHmA3tIQQMlZiX+R1jnn4a4jcvV0Lbd2meqjhEvgrlNc+wJTopMRnE2xx4DzydX+muU
V7xIZmg8kixuDX1C4tY9sevGedR1h9utR8L2mXMSWCtKrem6HdpgY6GCTJIK3NIyC6H7E6XInzgr
wYLgYoaL8NZSdYRqkqvPwKEPIeXgsR2oQe1J1YTzo5maPmXa0UC45DJwE2YV4hlbY9ElZdvzk0IU
/UkNV4OMzbkNqamo8Zwdhy1qeFLVBRGJ0RixZOxL80LE6H0LcvNKLdy1WSVY1uMocgtBD/oQIZHz
SKJx4FBAks99s6jXFBPkgzqLRnXCQmNnHPMCTZUxkGSFLOJTqzLtZ8+baIbC8MizLh7kN0gIqteo
UJC/ynvoakRYexdQnOu/QkAivNa50Vk32KhUCtg8nEF+YpZw7QNHxKVOdCWdKXxCWrW9KkjAPyNg
1ivF2fxlUbI9XfIKiDaSnkdVOX9V1mx/0TND6hpIzSs/hDiJnHrcDK1JZHUgmXnoKW8QPwCxVRe1
k883cy3h3C7hpNqtetVJc1ICBRg/CJzIoNyGG2O+Kkq7gf4D7wBmA/F7Os8FDR7KcsZid2YDMo/r
N8OKoKTcpTFDsjrqBxCDikGqO2i5YO9HOIgqqF7PMId0oDyS5Lx31k1eG506vYfNuBgwiSAW0bjh
euAQ7F5jNyi/lEFvgnUPm7xTKC6ZMJNWXG0U5JZySHwYCH2IVvTW1SQiddL3tf8NdUixm3ME9wT6
lGOQVnZQzRvk0e08nZ2J1ysUOzRoRSPGILo1sT3hHo2qhlXgMiQQ5ljhR/eBRoYCS9mBG0vtj4F3
Qh2PVRnSqblCwh/TWHiLooVtNzLOBG3INyfUubUeUHijGTA/0NHyidNC02/s1/BQwn07l6AXLHlI
xG6bgNuWWBoFQRxL4sWmW2iw0GindKZaJyCfh5DbKhMmxkUywr6pIFZkV/aj4J79qN1wGi91PFkp
hKI8ufE5jkLYAywD2Y3BtPmqm43UlwFOSvzMpqNdYv1PTr9jvkaNwUE4L89w4Vb3fPLkFXbkyOw8
KAIZaPC6uGWSimPnQoFBgkze+9UG19fY2ZSjp8U6HF1sHxWqfyduMdRsU5jegr1gHEqoaEGxKhkG
HxJAyrVwagWNOLCvqtarILMRG7P4SuMuWOa23GikkE5riYQDMlPY8TPdDNbJBCoSqjaoNpzCUs63
cGWHPLlLWfHZ0SP2VQ+SSq84HF0EdQFdklY5bbizXTXSJAxmZJVjGasRU5KTek3oWCC7LCA3oSLp
bXDr12UKRRkItoh6xPwnVmTKBMaFHUc6Pm4fQrnc3b15aC9K7KHIeY3iykM9qsgsbcUoNUsLh47R
uGO/aPIg19UQb3JTeCVgsVe496xqpnBYn3EMeOoa1l9XkMzCEVx15Xln6wAm8KFaTySfUurjtLUa
i4BclFUtH2ObxV1SQM8Oo9HqwIbJpoTOCO9NUSbl1GiVKNROnYTOHNabuQLI7aRphEa2zXB3qUUN
TbmuLXiJQaqFOShBzD45s5oialH/8om9w8Wnhyi6q/ldbArlpyxuovuhhu4I9z0otA85j+5a18pr
vDRiD9DfsdwW0K7YOTKKJPJFIZZvFzR4zdwVzv+l7jyW6zbSPf4q8wJwIYftiTwgKZGUqMANijIp
5NDIwNPfH2SPzdMWxTIWt+6tmoVHtppgxy/8wye3SoorKjDM/wTbN906XeJc2b3l1ftQ7cx7o03L
ryZFwWPaesmDiXQ6hyErxye91cStK8p04jeOAvPUKbZxKnSjGU5qphbp1uo69SFoQgw7KE/y96JM
G/WrKU0/JRiBY5TmzWJG/HEo3YvWHSiCmQqOl6QqwYDskhZ8N6whvlQRxzrx/rsnzXDbK68pymQr
lAzvlDwyZgP8saIWS/TXbKNZN+bPkVbPnzpt6kzaSt38wenBqO9BWhqXmZXGT7oRlC31h9G9GVx2
2KbITKh4y2VhabWhb0taWhe1HtYfCL97FMMUB1LkEF9UwZIQRiVUGiY+vfZ0tzw1EW2DynGiU1RF
T1TgKirf8dLdNAZtm7lhv0lrNWeRW8W+iOIgPShuhaRnbCXPtZmb37veUu5yL64fvDHyPoATDPdI
oxg73VFyBVWq2aWUXBfOjc3xfQ6GUYlA96rGl7YL6bmU0Yz2dxFTHT8KZEK/anVp9Du7UaeNsky9
O2g2/790xfS+1z3UnaKyPbipU5gbLytrHKB7Jd0ahdEjXWMW/tTG45HHEuAaOaWbOU67BbysVDSB
xxuVyOOYePXn2HHCe03R7Uu9xm4L+Q/9Ys7HC6K36b2Jg9AXqxqqeZOLIbrUymY2INGF9ZH+Bshu
WqM1nGhCmyO6VN1pnLLmEE1af4+dhXN0aPl+EqpxKHOrf9+0OqCZoDG8qzlznlBLU+ZNGkQqR9Sb
80uqgslF28+ckSAE7bL1Yt3143LUT7w+z9EQhk+2IvqLKdKgY3OpIpFVKvYVBbsaYTLHjsttayUe
HpRZG91xS2bXudvl+6GKPa6Iit3JW+8hMW5AwDgMU2J/KWMPXSgEnnZGpRHaqohJ5iR+W5H09U0e
x8U+MuiRDXP2bLX8rX5qlVONvdelmSj6RR/YW3qoubmna5E/u0lloPvbiPdehvcCEV5ZW4ekznvr
GKVF+84sm+a2CIL06FQ4XNUKzYJ94wVElp0TORuyEBXpqVZU0Je82ThkCkKCXdBk0TZxy8Snq9Tf
6k3xOIfV6BNetBcpxc6rrHOQzUP69r2eN9knvER6sR/dGuEni4f+M13H6RhZQUN4oSOWUbtePByA
aLOX2J+noKpj42IsBu+bWcTlXdGoLYtvBNSE6yhrL7UhowE2xEL19q2e9N+zWpC4wJEALtB6dPBq
KtbHgd7XN2cws/dNVVWdb2FZfNM4Coco0meue2VO6id1jJAoVdOWxlveGp/rlpzQrDutOKaOM34L
0sLVNglRB6d3ogW9yVGNvGAbz8TktRnSqxnj7oPp5sqJYLxJttGiimeADBp4EVVrD1Y6MvdNZ/YH
EehfTSG0yyJBgCgvtBadVyQeD6OiPKjI7x9pfBRbjXrlZRQo4Wkk/9ikrVLtiVF4W+uk7TcA84OT
mCJyA60tposac9T7sXXibMu9YKV7u+WbR1Cxnyu3CNptO3oj5SgvvQnHUjxYIbL6ZOdN+XEag481
mnvvs9F26tNQKxwcpOW65GMNvMGizYXo17azk+EmNnsleD9ZvbulTu19KtSsRo1AHY4TtKr5MNJz
sMlW1GknxiS7Ix6cD9pg6HTiNav+llpF/dilYU3FTPS/j8jK1LvOQD8rVrJjn2fmkciTwi6KhaY/
9qLaN3mvvOMBFN86TUmxo0Dov6YjSAo2D/q1TupfHpWpDk5Dlg0nJOiT27zvD5iAuDMiYlP2bY7b
ivZanXonLcovUwP9e60OogvNzLkoujm6cEpqKAPBekdjrnOf60GdGuw1Sdp2rTN1xAC2gpDgqNrz
rTP33RdhTdNF2elNezPV6XQoo/aB5zj/kLjFuHfTPLvJp+gEJpS0X+k46K6dds/mYA+WPyd0sv3Q
cdHXE/moPMy1Jb64efuuSvR8X1L8xCPVib/EYaHe1TXa4LT0dApoavzVS5vqQgk76oWO8gFppnGT
UCqbLoiZqdm3OJJQIIjDRZbCzq/6bk5PpJPF0agD+0HJY22XhkZ0nbBKbdnbya61gx4JutkqTtR6
2t3Q6NMJnUXlrgGEcSLmsTgKxp3mdJ1P0Q+xWZ6pA40D8zow0ewrY0eJ9vrcAjTwGgPG/uxqEyGA
1cXv1NrTvgYdkd3QlDXEu1QpLz0a4Omur4oHJzKI4bLpu5aPw0HoWfxJR/qQwCqIAZhYiT96UX2d
hjPdfCe7nxWi/6IvnpzSVT9aTcMJavKmoP0zbEx6cJ9as4jiK8Ut2k+NaSm+wLP8KzCKICY1SEv9
BmA+NaDCckOKsE6nZrs26JJuRz5kU+4a4hCduCo3+R0p9SEqHM85xVSHZmm0i1TRfHRymwjQqElf
NtNSCQrMWBXHyOgpXAqDfvEOqz1VQahVUe8nZBp2oo9Qpw2j3rxUCpX/gMTevpnMIf/Ii1v3B7tA
EWdTDmVooagaUh7oddHnO62qRXXZtmUQ7WgFInkfuekQ761RG6srIhMv2Qm8CyzE2xySLtbUpfgU
5Wn/Bsb2ZxVzAGYWAaVKqV+2bRKlGQy64T1j+jf5LrbbC8LFjNLtVKLcZpY01HZ6UE/vnFSpvrzA
vP2JKXuJITvHgS7VegQ6dcNG4nlx4qb6fwZ/dm3EJ7VyfnRBcV/HntEdwwnE40zRdRdrorsoEda/
U4LUzLdJhxvyr3+8ZHbMz7fxv7OW1AMvZkwHpG7B4HZ1GIl4QXH1+VLjUob5gr69bWy7KrePJOBU
LL1hgs7mgAnqUNQEmkupYFpy7C7ICOrHnD/RgyUkNjNShH2Xxy4wEYvuwyLbHFS7UnXyauflQ+Te
/dtfAX2tH2rcxvL2gu47n8IIyV9ltFGBnFUtiva5WjjUQL04nn4PctPqP1YY16o8Xh67aFRU9VuS
JGZzqB0KtPuh7igxkbaIZDdZCJWeAoAC2WVX0sM7WhGotZ2ZNmK8KRHHBhwzJYbyBtFSQkezCoRO
8NDoKuGcDKpRWgUlghw3aSasVy1I7WNUR5TylaLQUfjsKTDu21TT0GgNU9YoKlwmN8y0ZeqVcfhk
NmmeH+daGfud9mMVFIE93xuklp99JFZzyGV4KL9ofOf5PBsG74UDEWBjV3XSYymt2OVl3od8F7HH
LTqZ8bOXtrSbknRmkn/sCq/02CdgAZGki5IwpmLl1BFGLZM1e2+cY2P5gr/hmBb4TGC6aNMYiLph
RKyq519YJRZQikhAVKDnbF4Y6ZS5D1koqn6vTJzwx1wwa7tBicz0OqQvrIGH0KPkXTjZZXRpOQaC
dhkizDS09CjODvTCmnA3WI05b6w64vZMlrYQJYHI2g7tpH+yrMCuN16d4ULgNgkoF0EAPe5yfG+W
ko5wj4pb5iUD5sp3UqfkDlVFiq6xoHmyHWdXeayiwR1uB3D+H73RQHgUpbWqfGuPLcfgfHIMyyTZ
gsmBi4DnLhDnF0QLGhfAiwS46bbLvP7uj0u10ZtkPGoVNch3vAtWc7Bj+jE7p0QO4xSOaBtDwwa7
TatpajWqH2NKeJiJxYu9GQ2OUSBG+tZ5LIwhBHHU2u4bPCFJqmdZVhOMugtmC5YIeFvpgM/0VnKH
vtSm50tQnoORGG27Np6DbUzYV+4LqzSN66ZuyQnrOMaAevbsMPUtteCfTfLO9zQwmvjoFbRot4Vm
4cbIzZgml6o9ueYhh0KibOjs6s1OpDiubtwc4OKljoJjTJBXqN6wc+sucR8Rq03nE4Wj5As9CnX6
+Ovb7Pw9cHQsJiio4mTLNoYloUqrFA3aNJlpkGxy9DWXJCDcpvGYnXI1r3w7Rq89VEubcMgEozEp
Xt68cYj0c6g7X8AkL+RYiPhIp6EpcL5P5mjEVSkBRzNHcCUOdqiZxMGzS1nkj64U0+yYJy8woy8x
ivDjJovq5WbVQv13K7KqRZ/Yis2dTn052KJJv1RtQIc9FAnvOAl0EJwUcB5iD0TbPFrQi6qdIF/H
u8qaFVjguR4oe8uk1voHoOEMZv/ytf0ByP77EMBAUSHLAerSLNg0rm3o57+cFdkhni7tE8mVuKZY
VCBg3AEF3lDk8K5JhFEqjjXH8AMnjR4rtaAi6jh1GuwBgAfGfvAQeQbnbHvvkYsxdv2UJB/0cWwn
2mKa9cHrpuTS7tCof6cGVpFsaUBhg6Kqg3Ydj66zpapN5d+djCTdVUXRoRPFqdvnXlXfmQH53PbX
++mHAJ30GwNVsHUQYlzawBbOf+NMKREZLrMnJDVoDRo0bkiDymYp/4FKKLYu1bMeWXQrudWnaMCe
o6R0TFpBZtYKIxrfohudR1vLErgQVOFQLFYqaK1JEU9umjFxEELCoBPpd5ZdpXxIQEk5AHO1QOxG
w57ue9FrNKPbLEBu3Zrc4MrzihgEIIDAbjPQawfnFSJ4VERu0u6THGSwg4+AdgAQnX+vY4tuq1WJ
/LrDPSP7oA7uSIq49Gi5aKqvetVY0M0WKOOkqhQgf/yp0ls4N+hqj+DIFPZxj1ecm2aHJlDYImUr
wo3aN2SgVlPCJLOQf492U6411XagEx9uYYnE8TEvx4Yd3RcUHDPyChS91QEIUM4t0n7xEAJAM/VH
ExWFdyO8KJxOXGDJrh1ckAvkwlbQBfvSJSmnUxuU495IMlHuCif3zFMxJZyUTtHTqwmqzX3jTRS1
Lbg11NCS2sk2fe5dZ2qFoUaha5m3N9qcCNzKMpuGH7OrbCato2P2Y6f9K7DQxzLnfzI75f8tUmiJ
ymgPvThxC0/mjMVyV/7+2Pzn6fk/V/FjARmmbl8Ch/4a4E86i6H9hrOBxrXGNe9x1/8XPAQl/LdF
525Rb6Ey5i5isX/SWQznNyi+RIXa30yXP7FDy7/iACEoiKQFcRmeW/+CzqItl9+Lq2JxUTNd3YRP
irrvkhOcXxWYm86lYmXlbZh/T8z7Ua03dUotyHG2Y1bsyzqkilptUUnfRCGmEsFbElmSpDVhvPQF
EjEtAqVuEEuVtwKXkGweN00R7ko32Q3X08mq050rbuPuIbep/CwdBOXpf3cPn+30z3EaV89P8aN8
Hv4PYuI8buHXIXHH7vHpkWbB89ne5q/8sa0VW/sNQKsO08rDl1jFvuq/+3r5Vy773HMMSMomhKu/
N7Zm/8YmM3EJI/uEQ2X8DYrTrN9cZE1cDxsUFVkQEqJ/sbGXF+Xvfc0BXjjyZLrw9/hBPyB7LyNf
uyIcRh+b1DXXPoPgnDel2cY7aiqLQYGyeTE1N3+M+zLG+EFllX+cBcoP02zyOutHHvUi0K5NUCp5
qre7OqBqiPOR2+510xseAG91WDE0YoB5kGhUjUMneqL8WRUXVW1opxYYN52WQWhPGNvpyINm2UVc
BMpdkvapSpphHGbNKjG3aYcnvGjoF3sgqxK7yOyjkprZycJ9hzzRUg9wtnFhjEXsz1NY+Fmm6x8j
KyfCAAe4pWept5sxV08AARccnBVQcZgsRxxCe0IFK5+nykNsr09vh4jKzMago3b7xlQtN4o8VYhW
sWFc+LD/CMcUGAZaMS9T5WXioajz6t4ebEvb24pqbHXhMh322KMBMhXKA/9kwhYzs6AlOQbMyHsX
qRTlEho7zkiDy8GunJZFU4b3CV53Wy+N44ZeRVxPm7mY0ZO0RCo2cQLlddPPvbbXSlt7avo+SQ5d
B45rEMl0ykRiiU1b2Bej2qI16OAHcdlHanlZqnp5LKAiad5gtdvYaMpnMBcfe5tu6LYHWjUHsVrv
fj1PcpVm2cEOFoSUnHUNJTlZOXaea15622t2Kgnjpu9pOlPla3O8NFxsrKgYVVeWaJSjNtibVuss
WrQYUUS5utVj/EgKbRw/4FZmUVIm8uob2kRqqn7CfD085g1Cjm988HJRSwvrgUHlrCHjQbAnESPh
LwxVqmftrijIZfjo4KIfvS9xHcB2Afu5sbQ+BkOpRrTk5vaQz9Ris7R+S2OC2+Wf34EmKm8qWFgu
AP79i7PYZtYcp1bY7ua2NfaWEhhkf43z1vqcv5w/bhjGt1kCTjMIX+ndShIhAK0kLRVonEiB0ow7
F2AXPA4TKl9rjBeLRMSegQDPzyGciYbk3yrtcKtlUJjemP1/XngGAlSaDX0Wh3jEqM5/aysPCkcv
oVZl5iSugItVp5BeNs5V1jCAhRjyW7RDLZCteVs9JvrsT9B5L7t0cfvW26PRu3NxSBidYLQvguuh
q8VbGqxSPYI9TQpgAXmi7OpYzg8jqBdLM7bC0etAhboKKQfcRXxNauS39qD6nfu+nclvf0zLvwpQ
X8Wpn73c7/vnGmLy83+uH6vmP4eueHpsoTf/P3jH9YXr//pD/il+bovH/OUz/uNv/Bmeqt5vPIXL
c2s5nobJ2X+fccLL35BLIBq2PXUxZWAx/wxPdeM3iq9sNwIAk2fP4Wz8GZ66vxHQIjOA3AKvHMUM
/d+84udHWdEpApmYKRjLZn+xT9jgUzkDp/CDwt4BIFOmN33Xzi6Jv0e2zkceY1vjXs0GH9Th70aa
/q6I8A05uNc+evnzFx9dJVBnSwXeTpsg0h8L7S418rdO0GuDS9VieO1eNmbJ4FP5zndjmQPVDd7y
7nxtcOnG9ColhQwQDb7ldFeelqVbaqpvdVxeG1y6mBB4B0jR8eVAgIODkSpkFST2uxd7+mcR2Cvr
KeUvY9EaqtCb3i+nDEtE16P9PenOZtXoMtc/jKOkdVlEXyxmeNTAg0svnYZ1365LVTdITLEdIDMC
m67yXTcDiuMcfv3h54WXv7a5fNEOKUbsQTr1fgZbAThFETdwL/QkFY9gQeZx202BDjgu6JVLE5Tp
ysWWBcn0qa31tg5af6wtfdPrRr/JumndfMl9MzsLtGyiSevbfRzf5HkurmvL/Fdq+n/NmCZdDFXa
uVasF52fO941Mpiln6bh+K+Uif4efDkbL64GjMXUzgZ64Cv56N0lWdR9VJT84tdrvQzyd/z11+A/
SukvBh+BS4/FNHY+QKfnyCp2AIqe1g0tTYqu51XWQAryR63ygltrLrJTrM/h8Ibe4CufLtt2uV0P
HsCLOt8QanukzSyOWgcHdd3XS7PusRGdBBS+X7TKdaPZ+2bsP64bWrqONVgRhQOGwBeOM9mbfNH4
Nue2XzcvunQhNwriWZ0Qnd9BJbiDFGNeTGjbrZwX6UYOIZ1EqlLy8aL2KLfY4Q52/e26mZEu5Kqa
Q3sO+XRsLT2xm3Bt/+YZWvr46+HPw92/NvuPrOnFZo+cwbMrlQtGDxUFdbUMMnJn5PkdaqJTswus
WD39+ie9tjelJR5VrDobq+G2SaLkUgN0gYMnVeN1o0srHLvtbIeD0fpFFVA+Fkkcvx9RKVz5LsrZ
yUD5fGhUbpyigagL0qLfwND4fd3HS2sMUd5JOzWH8IXU1VdF0aYv1azpb7xdr0y8LHDXUnOIkf1k
9KjDANGrB6CA4ubXn36eify1f1TpzdUzMVVD6DR+UlvDdwGZ47KoZudGmYSeYHEcTOnBKwxr1Uwh
2Hd+8auRXk953da+ULxrI1vkp+vs/te/ys/n6Ud8/vJRMcMQIp8z1X6G7oIdjLtJjLt1Q0vxd5s0
upni3+jPRfMZIdi90jZv2Ce+9tXSk1JWVQnri69uI+06b7NjUpurHkJamueTbUUVABVLa32j0p+G
dLrSlWHVV1MsPx96sCvR0EPqfLUPTzSkv48zSjhrJpvK6fnYdayHBejC1s/c4ZI+wUdTrz6sG1qa
7KEbEogPbov+R3SVqP0JJ/vjuqGlyVbhYDF2SPBqlwCZO+WrVcN9Wze4dPdGDpi6SuV2bNE7oUaQ
jsdy0KvP60aX7l46jtnYJmHje/URSDlug28pDv58c9OiOV9KC1v7VG312lcSrF+bYRfEb9WdXhta
unMLGtR6VCi1jyzO+26M70tXW7WUjicV7kaKA0pSzXw1kgpwcO2P0YhmxZrJRkfmfEpmB1vHjmKs
r6Woc9FCCst1UwJr53zo2IMOrdlFDfq0fPS09k6gjL3ys6WVrOppVMqwqv0xMp09vEhx7KLuLTHv
ny8mEqXnX17puh1hFVX7hiW2ppbvukRfdwm60mL2FN3rvEhrH1CGs7Md5clz5u+r1tKVXjMwbTib
2mxvzTAeoqm8hVO76tF3ZJNRNGVKO3XD2mduNkH4TNNp3UrK8v+V4VoNbMbaxyV1Uxq/UyzYr5sO
6XbFODwsworH3UE3Jeoia2MMzbd1Y0vX6zSMddIZZe0DNIEJmnfPgWZu140tHUkXs8dYZLilO5N+
bB1tj3TEuqvElY6k3VQaFcWs9stBvelr+0uQx90bn728h//Mc8GLSIcGlvxYOTzvY1cKddOJLA1h
N+biOc91K9+ZQMdX5euOKW10IO+IbUOR9mEttkhwZTBU2iiAirluBaTzPxVmPiIcV/v9NF5bjf6A
HNXdqqEd6fxDiJ6qsWFxmwpGnVfh0we2/S1PwFcuLkeamLAp1XZsNZ4KrzjZbvMetcRV5VMABufL
C3nWTFBuIuacXLz2FhfyJgcrtW5apCCrTEb4V4GCcKE27cOoQ8/orQbYa3MiXQM5vbBwjnmGKgfN
qdEz0VqARLjuu6V7gECoa+yOexHL4W0zfiDI2q0bWboFGm9WUq9m5BrSvagA6jtvgDhfmxDpEgjB
UrkjsC5/su1u09oOImrYRv36s5dZ/ckt4Ei3gNobamiPAxrFCJi0G6cyhHcH6doqPwVgle9//VNe
+RVkfPlQ1gPSxI2AGgBkOY+53+3efONXeGVwRzr9Hi4NdJeZ+WQML6CHb4UbrFtUWYFejzIifMcT
PljHXT8WFz1B6KopkTGi8Kuo0emu8NXmqQEmlCTrtrhMxVBnu1HRXxC+2eRXwkwv4goLxXUfLR17
mF8Q7EuHqS5gAQ59oIIfWBl/2tLBR85kKJuYGNHp5+RCTE6zm8pEX/eU2svueVHp6rwYuK3HfLuF
s806hEfnf6dw/d8iCBiM86EVvR+HqGTGRxcIhFB28Risqpr9w1+dyUWFAsaA3xaIymXGlUaetW4t
pZOfNoY9jJXNhIz2Lmk+AI1bubWlA4mMICRRwVQ3g76DEn4oEmXdu7MAC1+uIigFBIFj5sOAb1qO
3obC7sqhpbdY7bjuKhIIv8vS3QiyB7GtlUNLb7FAezVtkSClkgInSM+upj5at0EWde+XExIngygS
2xA+hFX9zjQQq6iNRF85unQkNZpzju6iT2waMF+12vmIDNob+2/55X/y8ljSgXTGJprDjqqn02e2
OJgdjaJp1AwMkUfHe+rnaRq3o2q+Cc9fBv7ZD5SOaT0HUdohcQVAQtsNZvMNzf1s3cUoW0emgZhE
OQ21n9Zzsp8DFw2UOllZUVgACi8XWcBvtWs3Fv4wTn7uovRVr3w8Zf/OKYHNYZgMXXbjLVyPD15s
v0GbeWW+Tems5nXs4SKgMd+z8O2s2AS5clh1d5nyrq9NyCZeKnxtTkwo+AvENjesdfeX7KdSa44I
jLwSvjUH4HYda0LlZl2hD4DX+Vqa3TyOTsQuLBvXB2m5oPPyf2c489dLJJPgSPZTvZ95Qr2sa/Xd
rNa1dkR5oRzX7XNTP//6Lp90M8kJ5EhdtovEXIUA87o1lTa5EjRItCTsREyyt3QsblrRr7vGTOlB
CroqCScvEUyLuEzQNKMhuF/11TJKr8GHbUhadmKjqDsYU4ewyG/XDS09SKOioQ2Chr4PeS7bhlVW
wT1Afej3dcNLj1ICGMMKsgmoBLzvuzGyxotmdq3ndaNLJ9TVAy+PwPT5Y6I/4/b+RVlQluvGll6l
aW5tvdMyAQQweIR8/66JUbhZN7Z0POMItg+CfMLPau9ZS8W20rtq5djSA6T2nV2aNguKJGag773R
q6bdWFlojK77eP38dArkbQrd4+JKY0/faD0uL02ycrtIxzNWjGzSSs4QNmPv5jw4mcJehRUB5n7+
2SXK8WGkhUQZiv65tly/w+7z1zOyvDU/efNlxFFkIBWPZghZeTY11q0mWpEcXLT8YMh1Wo88D9oG
n5CpchKU+ioMPiKjafp1v5iMSAJtYGRuVgo/HsR3VHDmreGIdWCqf4A/lSSpW5QblzYDQqNFpZ2i
2VyZi8kgGPwqB09H38XPUV4vDPcT4dmXXy/JcpJ+tiTS6U0Mfcz7itKRV87q9z4enN2MA8xbBY3X
hpcOcD83k9GIjjAeqcpWJXrMW0S81n27dIIhF0L/LZiWqcF3JKi+Rir6sOvGlg6vCowpKio2i+va
F/jr3gPfXVdB0qWzawPrExjEcRkbxX6MQoQCm7t1Xy2d3RZFkSqdC6Yb+xc6Dfh89N3KGomMTin6
ODOUeokeISZUBDF58xZf6pVtIkOlmgpLntQh24tV9FR755Bm3bpTL4P2vK7IZkwfidZD86K3hnw7
FVG7bpfIoL2MSjcgLIfwUQ9v4AxfN6m7rkovQ/Yys2nKHol9f0a0dhN0wobHq35btU9kRg9xjFnM
SwrseeVDhnRVt9UATU3bdcNLB9NEC2HxgiPXGIPbOLBRR9bWBY8/KH8vCkex0LVaW+JSE+vFTb1Y
QSCkuXI5pZNpaoFt9gYvdmMMAbYKqFXa88qKhiadTaGEbWfUqvB1J70LjPG6qNJ1e0UGFXVzqxWh
w9BjHfuIPdy0TbjuRpEhRZmLMwMV3ArrpuCTPiLt2Bsrh5ZCXmWYjKENOPRul1wFXfOpcJHVXbUD
ZdjJ2GRpb3Scegv1cO4AjGCKdbG0Kr2YjZ6mmldz5tsxPqLScpm71bpEWtZKKOPGdcaWIqA9p3sn
y991Q/lh3YRIR3KcG9TStLTy1aR9Gmu0z2dz5VsJK+KsINK6oxV7M59ter0/h8o7UOUr11E6kUrb
RouKJaWFoscALrrzPOVi3YxI59GtJkOfDS5Yo1PvcS65mu115xEO1fmElF6vGnOPvgWGm/cCcxpM
w6p1UQ+6J+eDt6M+oPjL1oa9spiCtOgO6OtaCvZCi3lZ27KsEjHptCZnKV1l382a90VxhmZVsIkU
x/noSPlAial5FywzOI6D9x51sjfqlz+PIKDonQ+dGwKAMsI4/qiEX3tX/VAo2Sq8Mibe50P31tjj
8cmTo1tNjDefMuKmNUWrzrwtQ4jMakQOLtKJTxSMqRBF9zZVY6/a47YMIiJ+0Iw4sRBa6YoPbut9
bKPx65rjA8nqfFYiribkVEj7h95ukJksdihKBquOPRSt88GhCiduOLANqxlWpeml3cbO2/2qL5dB
RI6S9WWx1G+VMdo3qPXlmBesG1o6mwk8pkmpKchZzTBt6M+Fm1QFBbVudOlwDgFiRKk1CT9I0de1
Ru9GiGZdqcWWkURF01kIfnAddp0B8yTFHStW14FyEGM8X0871qtZhXLpw1A/hGZyX4fNqofNllWg
MM4tei8mirDNqEJY1v6AAfEq1IbtSo9mqOm4tXZkPMmAZiH+8fPeVFuxbpPLcCIUByP0MZvKh0S8
GdTod2vQ1r2bf/i8vgiTBzVIkMcCF8YLp8UbPDXDHG+2oHqrlPPKfStLa3ijjtB2ZVZ+EIijM/Uf
Ey1Z1alASu58swx51Nr5UtXGYSPftFEX7pRRGOsOkQzyiTLLmQOeCz8S1pWlGic6yCuHls4nyAdD
yTLobmNpYNuILnSMpO66W0tWGQpGs7FbZySmqBH/VfqbKfTW3VqyDl5hJsJEixPAVo14RKRm7VaZ
rFXVDsQZz1dzdvoWvTgmRc2SKzTy32VRsioXRHnyfGgK2kiMCm+p0STTBj+5y1JfyY60Fxbwy0gI
zYgOdDmXbdd2ySIpejNb3jqInC3jfGp1trJJTWA3oMyVi/JOV5XHVY+EjL9B01AxhM09bpqUaBwF
j5WGtvG6LS5DcHDum3FoXt5OwzzUaXvfO9b9qg+XITik3IaBp0Lli9j70FfOSQzi07qh5YOp63oB
jLX2AwNXRK3cpr277lja9vk2SVzak1i90KHIQTu6g4oP0hCtq4vx2JyP7imVh2vvUPmdrhwB3z+3
ivN53ZxI53LEdbDMFe6TBP23poi3SvKWMtorb4OMwME9GyplG1KXbZ1yO0axhrekWLlNpHOpqWWK
qTj7u1ezr0beXZmhue65t6WQtsbQIpgUar6eke+8Kr/r52BdemJLAa0uEqGDViMAcqLsmxHl1l4v
43Td6DIORwuaAeF7yr6GO2sHpCXfTXVrrXsdLCmmhYKum3lPoB/qt54eHc0mWzmydCwds/O0pOf+
TkU1XFQNVkl2aem7VRtcxuJ4IcLWdcVG8ezuWPTz5aj9qRD3qvriKxvcko5lkCGqUztslNlKDshe
3nqpty5FlnE4czHZQJyBaXhJ+X0ccRT31pXybEt6LvPSci2j54J1kqo6tHMzH1NMBtalmjLmJrT0
qkRYVfj1aF1pleJXWfhx3UpK5zL2IhCCApCGZesb24yPE0Yq64aWzmWg9okTNpycOjLxTqDqFmXr
nkoZcMMbXOgzGv4+DloXVNcvA3XdFSgD+OED4P+hsJBT3H7NPa3aZbEZrvxs6VB6mlu2VcFxnyN1
i1b3lam+BZ9chvhnr9GWcUJUCTM4XrR/Z+HZ5kMOsvQhtvSmPqh9as0XntuoN5NqGvUbv8tyRf3k
B8pCEc0wFw4litQv+SUi/K3C8GoMa+8SRwIBrKXPyjs4FujN482brbuM5WatLnJdm+KaOKZsky/4
tE3FZk5Fsm7HynAoGgeBG8QsPlpzN6hQX5daue7LZTBU5KHxaAZe5Relm29BMD5kVtWsu45lMFRg
Zq0+azQSHDvAdjR7hzvWqvaHLcOgeP4QtG/47qZBmbZx8DYw0FlbdUP8EMd7kUk7bdxlFtqxsDXj
70Vv3LcCM49fj728Fz/ZnzISKowibxgis/QrNdpmhV3f9UZifw6m4fjrH/DKQyXjoSCz5Lo3OhXh
OuboZlv+D2dn0mO3rUThXyRAlEgNW0n3XqkHu9t2e9oQdmyLmkcO0q9/p7OKmTwY4CJAECD0NcWh
WHXqfN9a1f4pY/R/tvMrOPifLyTkRprjIEj7gzCFJR72+8+5mQLwanmyi7zuFu+JT5PjqWdbxsFI
dm0nBYVU2G6fyBE8xnJ3y/Dajky7HOc6lUiTnikQOt4AzMzYKLe2ouhvk/d/rKCpWQEjxKq8G3UU
/hK+LyFn0tIxZR++fvt/DE/CFeUc5OzvDiaPFx8YtS/hK5DXbQVZQUPYL9Eag6AHm8doqgLiAcM6
gDDjNroVzBtvNv0JWC7KdNuIYlo65CoATMxtdCtuODt0ou0UryehDHq62JMXKrcjxxZJpUhm6Igg
64jKdgsOGV3UmkXi/MMNH/yfk8FWSsGQsW7HJp3utNxBBYxEd7zZobdoCmOUAg8xltMH5JeXd6sg
/svY7sZDaDTEPxI6dPdiD+P2OoLfdg/ukfcCi94F7pyIG56bV7obaI+gcC2ArP3YPebNV1z0G38g
CMfvlbdgLDUr/iovN27SZtwkvy/TcdlmOpATYNRwuQco5bGdUrcU09+T+I8d0BitqO5VWiEu/ClS
oNEm7y+nJfS3t/w/hu7TaVzTDkPT4BE69fV0u2ptpjksq3bVgMwEIkEPaitWUN/8Iej5P2e+ba+j
OGmiDQ/Cym9F8vx6W73H82r46jYh1p4CvfBI6wijr8CLmKMu5uaH28hWKE7qbu1VDdgwBafR8PsE
SCunkW3hEgfoNI34lFbjBohkD+ChW/s1kA6/L+pAwN/UbBiZhfPl2JIHDTWa24+24nAdjmyRE4Ym
aXsNt7NAYtnturNVS2JuKNprsPhGBkRUXaN6nJyDvrj98Ncj7R9bhh2gUAbBAoB6Dfy2r8YnNSaO
KXZbuNRyeY5RjMHB9shido3S0XGRWBddLfpwAzg8rWJQEFiyZLr94DYh1iXHzjVgYEbgSwJQCKuL
LNVuNVjbBwnoOQBhN8DH4UDb5+cOoh0ZuaPQwBYs0Z17fTy0MbTFMDVNpBAgaIDc4TQrtmYJGnFe
e+kaVS1jzX3MmLiM59L84QL9P4egLVsyLAYvKJ6jKgVCF/C5nn9YFuO4xG3DnHTxArqZiFUJeK+K
kesCUrbbtNj55LXX5lSKVaAEg4v+tVlPt4ejrVtqwGrSYLBF1b7OwFn/WECfc/vNrx/hHzuecglD
bN5j5D2di5qSdy2ZE7ckoc3zgssXXJQ5ZVWr1Vt+msdNO5aObd3SEZ4tIDyMVf4Cf/B94UMGSL1j
2G/b5QDc2FB2alYNLHx/7O3TurnZIEQ2Fook6AzxOwyN2KRaSX23Uqe4Fria3z+lVu2cQB3BcHgf
TUk2KUveA1PvslDgDf376GsQtwQCF1bhXBHX2PN3gA0H4aT0ZbZ2aQPHbFOAplYqRXdkzO7Y7ibo
Qp3v9x+uNbSKbJSsmnUK4CHc5qnTQcVs3VJNl5aczcGqgyTDJWmlf0kJCNRuE27tzDn2Ut5JjJ5o
Nl/6qQlzH1GW4+jWlekheboFGssQ7UoPk2w/TSd1uh2YLVzaqaBiA+uu2mTSfsPzKta53lpvczpV
YA79+wc9xMzQJ36aKp38UmwBLPUHp8CN2QKDkwNbAFd4U0ULvMP0kX5AS6HTGc5sG5ERiPmkJtJU
hs3iMnf1cgW7anLKFsHP/PdJ6XYwf4wi+J7zLG4hXorluhPHhW6F96dIosYXHqsaeFm1HMwoCrSt
20q0JV1Jr6C9CDD4VC8UpF1hck1V5Di6dWylSzS1hCSs0nUL9xa6gJ6U7U3dunXJwHD/94lHE2qM
uuBKq+GcC3WueRCkTq9BZsu6+okkiz/1frUBXUYAIw514LbQbVHXAcG5Rr+JXzUK3acGNOUgdYqC
mC3qmuGJ149b7VdgD76fg/7DMvwJUfnfkSGzNV3DKPpuFuqsgiH4CNcPWM512nGhBL9/xyhU8x6f
yVHBpVtlZ5N+0rF5djrKbYMocDLVuQwC0G30iQZIADXqAzCZbt4CICb9/tPHrjVB2MY4tWT0GI3D
ZUv9L06/3FYuoQ0yhTtZa8AnjjO595dRcMdjnP3+q6NUkw0Xp67GGUkxVB67bD3oZ7ffbV2eU4Ry
kd+kukIfNFRA7HGSbh3zwHD+/rt5MO/i3DxZIaldxJuoupi6HeK2bknOvdwaJVTVbEdGaZB5zClZ
y2zR0gSvORMTLqs2Mpc24VfFf7rNtLX4WnrMYpJUYoVo/Q68TFYmc+jW1QPgw++T3U/hYELhy0qR
JS4ETAouIHu6TbetWkJjfxi80neqHgjUgZHH2rHVCf6Dv//uqKWmSaZaVXMo32xyKqBEc5JYMlu1
pMKlpmyZVLUMG+isXVd5ffLL6WPamiVwLwEJhyF8JVj8Sqkv6jVyOwNt16AkVQkMpbECDYXRQT8e
41X4u+cWc9qyJWZaAjo3kRCeheDrgoyT1elOCrdpse6GYWnhDOwbWTWj9+5s9bXpou9uQ1txWwyz
A8P8VlbEA+w5GJ+Ts//oNrS1Mw+KdqeG7bKCw9QTD9KPwegmwwcp6PflDQdPBfw3ds7c9bdeH2Xs
6HXCbMnS1orDaA+/ug/8OgM66L7u47+cZsRm95K+5WgAm2UVRJ9rX1/I2LgFPbZgadz7HfFbipHR
CX8O8rawP7n7RJjTfxeaAYb/fa6DsadAcWhZxdN8pJd4ACr8okCO+1KjKAym20ZbtzwTsxVMBlQu
f0olDvOwuQ/glrnPnlt8ZSuYWklTAbODvUq7OedoJfDXwHFoa3uCczofASh61dFq/rL5c/PAh9jN
qIXZlkFRtMS4hLy9CgfhZ7AMju9DMx1ud5DtGhQL1cqWNThxx1ffhBTQrsbtxLVFTK+oQx3CvrsC
BvsWptsDDBvdYjdbxTShTgkTdm+rzi3N4pWXcxe7PXpsg8OzQxEs1GKvoq+JuoST47Cvu+sfec44
Mm06981eEeXlLG4rI/mL06liq3rSuMXph/RGJb0YJi1tCWufP6lM/s+Lx5b1hNQoX/SYjSbe+b3G
Liq9qN3cbk1b1zOYaNagE23V2rKX8EiGbEw36bYrbWUPWFaLD6X8XtUe9FlybV5mse5u71db2QOd
QZjCcWurknS4tnFctoa5pSJtYY8Qcduoetirk/Tv22AtWG8ckwW2psczIQgPQDdVgwp+kZZ8nSRx
zBfakp5oT9ak7fetCqafzHRFlzZu4Y+t3mG9XAK+Y7L5dOaQM1xhaeJ2b9rqHX0cwby+Luh62HQZ
Afp3AaF0+8Ph+hpt/8fVaat3Um8kMoYZA67ONrzTUCx/W+aB1dD0NQu97N5Wkyxc4HrstuZt0aLe
jG5nmNdWg+etxTqtfhH1bq7ezBYL+QdIA2qbt0rU/pnNiVxygKecdBgstF61w75QL1H9Vo3eOV/n
qJ2LeBxGtzeLTbrvvN0M0Yq1CYiS/9CTGCHA6mgYzF7Rvf882wWazAWUqGuVElD5xDB8BqvdzZaM
2WohNgYwaQ+WtZrS+M3YPjd19N7p3rB1QrVZdopmn7UKO5XpNPzRickt/WELdnbRmHVsMfQ6of8J
J3EWaUBm3X63dZXqnkzNOdO1IgT+N73/sG+T24Vkq4HCJEy0ktNaJUdS+DHPxsGtIg7U5++LRKc+
rJLosFbNxK/n/DPwudsZZuuBfJPABtuHlyRouQUMA/Jkd3xn2Xqg6GwC4cGCqVq7MZOpyZJ5dAuI
bCejY5g6tCedSzVMdf050aZ5Ov06+O62Rqy3ZzqJhIOHtVQ1PFhYz7PBOIZEtiIo2Q8xyg5D60SA
cXvINo/n2bitQFsVNMnJgw8sRl9Ie+smWUJG7VYAst2MYN1X12ndD7jrAJkGJGkshYTk1mnGbWHQ
/NpvFp5jXRGogRDKPSezY0HPtjNq9MAa7psWUhUCZS0fe/1x2M7BzYr4X4xyHCecbwLjq12TYjm7
r9LrHTOIxLrYqEhCWOB7rFRbercfYRbDMNBtyoPfjxTRDOeqaBOXkycLHRhQDXp4GrkNbl1qBzxI
pAdYfEm3MDuhPIqI2960tUH+3tBlaRpVLo2i10TU520/EuUWLNraIIgjVxDfa1V2XvTgCXFJ1eyW
xLaFQVOyEbYjiV2C9Kgzf00fA944FgptXVCv9RZA2qlK4Nk/rKCQZLOXOsb9tqVR6g3ISmyvkyJr
kOPipIKpt+svZ78vwxC0K6pNKsu0hiFrEugox+93SyLYtkYDF8rrTYzBOX8P65pPXLvFhLY4aB3m
cTvGUJVeP+ekFUWsYreNaYuDiFgOT+hA4lUoChUk0Ad9c9qVtjBIrmRQNDpU6bP2S+8NV92tjvNh
XZm4JI9VTFqVbDH3s2qu6enm/gcI9u8rZEYZLxBiUaVqB35Na49kik6B04MZzv+/jw6sCGlR4lDl
auJi8dsXfi4vLtNNbVmQGjrkVRapyn0njwFw9nkdELfyOrWFQQiPVT9KhQXIljdpGk/INq9ORxW1
pUHx6DfTIjpV6u3M8Qfdwlg5rRNqWxptq9+xpsPHPAffy+JgunjsdEulUtvRyFMtnxe/V+W0ocxx
dGd0gZH8D7evad2XoDsoJtGPXE5muZ1DlGGSnG4dastf/GSfkCfH0DHr8n5r8rl2I5dQ28+Ir+RY
4g5DG3NeU/VqspG6fUpb+rLKxYexOHYOQK57No3tS+KvrVMAQW0m2oK2KLaaUZVj6+cslJcxcoup
qK15aZlfK4J/ylTzXyhe5WKJfjqtEVvz0tC0PccdGyc86XXyJ5UlyLY7Tol1U47Dsa1tK1Q5TO37
oPs+ebGTLJ/aopdlnNJgmzDZoW9wJ7BbvexOgT21RS8+7GCnVmOymw2GN724oa/H6bFDbRejicIE
jKCUDAz7mEUgakTw13D7jlb4uhLslG5oVVk3Z9HF1T5PTpc7tdUufaCmQHmeLI0AUVyKDKBip7IG
tZWF/rIeiz/i9KtfibVNgm7n0xFdQm1tYVq3UUdq/O40Xb/3J3uv+qN1m21bWxj3vgedPMYW4YMk
Se6fp+PIVrKnJ+KMfDwUSjkf2cF/zsknpwViGxfttYjYbrBAoKcpoOTOdL+4XQa2bZE/R2LdxkSW
i2ERzEAgyNu7zXMcPfw93BFJF9XyNdzeCJEFxCmfqOqN43RbV+TrAzvWK376Fh632Rw3Pbk50FFb
AkTiIDAxuGclKrxLNr1ax6S146a0nYu2JuZIboSyXGmX5nI4l2eT6u0P0dTfLUL/TuRTWwaU7iee
S5O/lT6Spn7pH2L13og5lTxnRPX8fd+SNkEVctXiBs+GFbwbptV6W1MztbfeHxqa+UdqujfiNItu
AMTsqVtqkdreM6zHfaV0v5Uz4bCaI+QXcGTfnbaJbT6jOo/xAfDB8pyHL5TVLTLFbnQpaqs41BRS
EQfdViZbUzZ90mRkcZOFUVvGcZ7D0iXQgZdGzUG2LOrIYGaZuG0TW8gx+XVjTtK8znjXZXEcvjbI
nm7uH9QWc0i1TNu+YM4l9mJWEz7le8J+OX1QW84hW65gUI2fzpn47O+6ClfvD+UuihPoP3aJrd5Q
QXMKRTl+d1AX1IRlGrt1fFFbvbEP+6CjDUslIBPNwfQh+dm5VS6prcPjikUIQMxWkj68Z60p4Azn
FizYOrxE+cnaphuGTnWQaeZVHawa3G4CW4nXDDVTjae3svPlxbT4A2DU7GYzR20pXlSHUgx83cp6
HIeCqWO46HQN3eJVW43HeewP0My9PiLjBU+PgeoaPeU7d3vZ2Hq8th1ER/wRvx5ftmraRTyku44c
3zaRdU3KVNdg7WITLeoFPmiPnWzdkhm2FZKv5541WCIl36cvk6mf8A3+cJS/vjL+a3taIbHSUVAn
SY+sVErHe7gLjXcyDQ8ffaVb/NXtdLGSSASNcP7uMxzpY5xketz+4mp2S0nTfwmKGvBe+znAemft
Ldi+mDFx20m2ngi3u4cGUozsp0edt6Gf+yCbuF0WtqKo3mcyjycGF/HyyJcepZfFqWpObVekyHTT
xNA1XUZ09ooh6t56NXdMPNi6ogFmOauvw63sXzUE6Pv+OjSdYxRrC4v2UJ9rM9OtPNrmka5Dvu69
2xayVUV8gbdMHBKswbppkCgVPIeV25Y5rXBbViTWcDongllJ5r0cRVjgTe9UoKO2qCiavHbwICoq
06a/8WjMkyFy0itRW1TkT6aJDti2AQzmoY9CZaJxqy1QW1PEzJb0MOfAMjEkg2IjiZxy3dQWFAXR
unSrh4EVyE+PXp022dZGbvZG1BYVtalM/DCQWxnzQdfFPi9jnc1iRt+d00KxpUUB3D0T+BK+fs05
n5l8CUO3Hl76L10Rm5ejWRCw9GYIikCYUstUuB1XtsxnWeMZ6GWELENPb3pPM5H6bgvcFvl4pEeL
U4+hwz6+QwqlELMbopLaCh8Oc5FThQoL3EvFY8cHzHmP0qjbt7SuzlfZNuw9/bGkYU3uhCfFdUj2
xG1z2hKfc6DpSpYFozei8bOp36YhN0O9uPlTUFvpw7xjbFk/jyUfhz5b8J6Yj9rtxrelPsMerAvv
lq2U65lBu3XfNeLFadZtNZtot3RbyLCUgF/KqxbszD0fwAC30a3M0oH84L72qSmbFAlwNj1F7e52
LdsyojP02NrNpymV8ZoCzlTrxUy+Y9hvK4mg9d1EtB6mnPrkY420bzYy43Z32loi3oFnQILlKAHy
22ACpYLblnZuDizUlhOtAV1RceWmHOJjHzJoOsIhT5dD/3T7pNY2FeMEW0aDT+rhJ0vdXqLlTxqR
/5Zy0sAKbKeOyMYofFIUXtWvFJ+XXupRr39NC+3hrAVD8fajd8bD5vZytGVGp/HnI059U0b7O2/z
YPTk+BVsidE5DjWFlNOUDGiMXfbZztywBNSWGHkHhTt5glkSenvbxuRGHLk41NYXxcfpDXtDTIkn
BgwPp7PPmtUxKWIrjGrK4f6+rabktOlekDvyZHasQfinDAPx/y57/cfr61/uQ8OCxv4uncsRfb70
A9DE4k5FymMPYkdf/jtYm5H5w1Z3DVi8x9lt0zcT6fCA9SifezVkDape45Ihkzidd6DVwFLHnLVY
35MhYss9WXvZ3K1qOfY321E36aXz0e5b7bDyWouxD5isjj3SySMFpYxcRh4C66BYDZeHjLO0/kw9
FiR5f+IIKHq+TGuxsQh4zTD1el3uDZJRTzSQHrt2u0/rW2Sgm3rSc0Lzkx3GXFCpvFNDQD8iiJLf
qT/tj+zj/DxexDukm8RWJ9cNaue/JP60I2eAhUQlPPDgbhQmfvLLQz0Sljh45dTo72/i+hoeE53e
kzZQv04DOzVYrQ5LCCwK8BHVZEI2/CDjiaoX8/phKkUbt+fHdha9ue5J5B3XGG2na4UWpj6597ZU
LY9sYGP4FbbohyxDoBaaPIn29mWrD1bnnEGSmEsyzX011Lpe3wxw2Dw+RCCONkU3ocEv7+p0jHKQ
CRi/7uTk290rjVwU/tgd9C0qzI3OUh546fcDk75W8KiVQGL2adh+alrD/crT6OIvTCT24ZpEQ1Dn
aYj6wCWKjfdWs1PQC6wIjiSnVPLo7dE04zsdtO10qYUc6fMEdwX8mn0cX+3IpsTPl3rrk8zs7dhd
fTjehG87Eax9vsBXHvWpU8HRVIwD2m/iTkPwr6msvTwd42kvTgMVeu7rncBpfeERLJsInaZbkkJg
ly00PT/qDXKtrA2T2cu139U0Ow8Zd1cYTvvpZdhk3eaJWeUn2fcEHpjC1/IWssiLf55wsArLkM+k
voUE6PNMziF4Px7sm2TOF0/fxT6PYd4NyUydn8scfMMfs8FgN+7VHR76c5TBK3HePss22boMad04
LRu2+QpGRAEy6YZiF2X7GEbySab04CLbglqdWTtM4VEww73xKrvkaPKtho8w4DfnyfNpnNA3rcM4
2S7rHEA2S3ufN3mQiK6+9nyjpiAQ03/TbW1U5vnTBC7H2EpeJH6Xqg+LpPEnJA64KGbN0jUbuOb6
tuE/96VMwv3Mmn6hyVuUDqItgy2ynm58SPDvizAxE5kXLT249R0MfkyxSimOz+RIBXR88L5vp59x
k65p4TeDDB962Eb+DM7G+Dcv8cxfKxAqX4+6Cz6QZOwi5Cwab33H6+70YTAT6fOeCQ2P4ryl60wu
Ow8i+qSHg/lXWQ/9WB2SB9NN6Lhbso1J9XZRsh+v2FuhzCe2zj90Q5H547DQliX4QV578w5Vf0oj
tHDP0qcL7B7XIX7RbPLuOoX/kjVwdYk/7XMy9PMFvpL91F30pmj/3ES8H3+hmkeiC2xlgkRCS8zD
6M7sIVyVs1HVTIx5h7LQHGaRHzZHjr/ssb6ZI5+q2+LRIHmY9fy6Bry4xrFUzzU+F96F/D3a2Bry
vpNeMwJaunGyZPNSI4sWtcP8MhLfb34kSzjUPzZQKJbCXzlC7Kbpo+G+gX23qcaInP3bc22jj73p
vDDvfKXZdZ2E3N7gNPVMThs5RVdUTuMgg/1iN7ygfSRMX+qJ8LtkRl0fLdF8q+/myES/ehkMUO/S
eNSP4zgiXAgGtX2KWCpBXROy/bX3an+ahOFxNszYUV6+nUE3vG/l6fGCnIgxMji06bBoEC8tN3/G
mvC9SCRvTMpr/9Z5cqkvLUI1L1+SuA4vMbrM6mJLGm/KRLwx79J6nv4Wjcm4VFN3FuGJsyPTqHe+
Tu+7IFW4axIEkILTTPADVrzr27PeLnOzPXfemp4XHAkxfmHdcZzOY8Kpf9177pPKgzBjIkWIDpeP
y8GQLyPRln5bSRjfJ+GkH6PVa6e7NG6G8MbAuAiuFJtgf8QFeDccc77AClKa5jHVUYOukpaej0k0
Lg9Ia+F2D6EbCfIjHnl7nbpYi+ygyBhn2KDpVzh2Hm9SQfs4hw3yl6Bd0h8sXervwezP4/McNydW
QkMEySO/SQqzkA4XIswyYb12cHgWBqBgdX3znarkqmgn78bRXy5IoIsCPjbjZdr5rTGmpH47FUyg
dLTF4W0NiZ+l5HjLB7NmIT+HLIU5XCZg8YR12T4jjJBZj07cXBpPZyc8Cbo0PgseRzLjUzw9tEHw
aEhXsHj9zLWnroHfNoUEEKkApfzhjNcDqbwu8YodVLeCDyrNxeSpNCPw0buZGv5XOJ37+DFN+g/y
WCXOc/M95ny/wq+cFpHq9IdY1VOxtLC3hrPAuuQp2H8SyzapcfwwY+7gaBdkgDB96CheEB5OeFxt
48uReDgP6yXNKD5uDg0FySg5HsnBb6Q1j6la/Qts7w34qYPI97hr8mPz3/SR/IJpjC4LnBtLJLK+
C8rPSxjqArJWXgxH+ws8kubiSVSUE4DOEACY/iqMuB0DX/I69ffcnyWuFUme/CF5K4/4LpyhFWwY
JD4wSxqzuJa3gS7pw0z7x1oYXUTR8dyP69xdG+N9oQYXQld397s6H0nNp4yT7WXSXXK3Rcl6qXX0
q2vUG96hXJyPmEPWTzt2wmTyxU8e8OQ8X28AWJgbNeEIGr0dCKyAr4i2QhZuVxFGXZYYofKgF15O
5+VdHfO4DHYO//DJf0YeK4S7Up+HIpizTq5ZO/v4f+IRXQgKzUOXntGuQrIiqjOi0WPSIemcrWPP
nsCrj3HT1AX+QnwsTjA9RTbH5/YUcBL90lG910WqmuBDM4XyKBbVo+hIgrZrHwgjDLkDJcnxBrSh
uND+yMWNJ73ocvz9SJAzb6jJNUZmytz5U0geI98TU0Y5elEzs07JX9PBxmJuQy+pkr6OPs3DwEwW
Hrv5DE5k5F/Tdak/6b7XG2I+9IXepQFNDFbmCg9jPjfnS0pRCb0kMAbNh2MMPgEPM63Z2jbrp3he
+K+Vo/JzPwwSsyM77ClspyUGcLppT1wgSJS9iTzTH+/WMeXjXcz9JLiuAfehuB68nV5msg60SPqR
Q+006vrNxupN3vqQdl+Hc+9eFeuCjhAiCyyrYN4OjfrSkcqC7z1+K0W7TP8cpg35a4sBl3sRk9/L
LJiRbEWOVC+f/X5YJIKqpOnLpp7Hj9N+0PnLtMf61x5BtZStUQgl/4qIGLUrPRJawEA7SJ6UGKbp
EsgePnXdePRdGYPQ9N4ntO4u8ySwIBeZoJ2TNzsQqkLG69tda34iNFn3DhwqI8eneZl5mw9yDAkO
ltbfM2RY2XZNt/Ek2drxY8nR9EzeLrDF794vsJvY3q6b7y/X2ZebuLakRmyYhug6zrUJ0A2Mv8W4
X9UctgWdfL9E0BykR4Gn4ANs3jbonwm5g63HFt/DzTxAPMbOc730OGc++UF4mh/sqCH3nNTi7bd1
hod1gb7glj93oJOG1RImtMZUtFGYKUWEyP04GHCuRNxkGt+zLxk8qeFVbDo03zHetvOzN5qxfUtI
NDYFQ8hLsn2CA9IT3i2ghNPtpMkFsfUTvBYbdDX5Ca7SUx3HWchYRPetoUzcJYTv0NdEsRSQAW5J
nan2XN4bmazf6AJTvFsPHb2XRy2w6TnthP41eYkIMoHe4Jfx8GDDOS5Rz0v43SMqiQyaKAq1I3bP
vClZ7/d28i4dLvJvVIbsw7Z43R3Ac3hQtKO5w1FIxBsW7lRlXacMvUsFbymeAAr22fQ8f3WKbR/x
qkvirJ/XOszXwC+DmouL1+lhL5SXLPQWUs+YfFKUmOedtPuRh1OvCpx1yedTdjVctUElHrHH5vGz
58eJuQw9YoGHBSfv+bZDuJpJQBevdTRO/nd/38Izx2OnHW+7d3TT5UwJfwfhYNpcTs9T5C42qLDd
81keH0CeFL+g81A835ZpbG4Lwq0W9SS9kOKk/cOuBh287bvXwGiUNYg78EqcfqRBS6OnmNPzMh/j
Fueo/pUGlp4m28DcnLLao49sPVO8EAGOGYEyqY8NiTYa0kJGlPu5aLoO8Vgcsuelmb133aoEbqK9
i58THQv59mTbvD5pcgzfRz2aAH3Fk/CyQwS4nrYtXOG4O5/BGzYK9dRs3Qz+u24+i/Ywy+eaRJPK
wxptZmGaeF6BDQCnAN5vryf8sawpTvtkX3Nz6rW56e4M7lSyNy2M2k5q8m3CW9iHd1P/GUFdH2Uj
DVrA1PFD3p9p2v5kQuhnpMvDlyZmerqIcxfVBgAugqQ9OnpsyMjz7xoof4rWEHWp412UApW6TJgz
aK/+KE1936nN8DfN6vOXRbG3YGXTbArQvBuIXVxiMOjDXDeQ8F2i0DTd/TaHGiZhfbjDUo4f6HLh
cyouu6G8fSPb8PRuwKL4D0Gy6k+1Dr3H0YvpXoRRPyGFgJakuDxXvCsuZAnD9bHeAvHdtKPoMh+R
rL6sjMjkPiJDXB5p10NNFagFmgsSifkys8X7eHSEZkgixPmYsP4mw2F5ldn8NSv/DZUzmBdeEp2I
KfrYK8aYhPzG62VrM8XP9DnV/fltYhO/I/p/nH3Zktw4luyvtNU7e7ByMZvqB5Kx5BaZykUl5Qst
N3EFAYIbwK8fj6q6t0vqa6VrY9bW6uzMiGBwAc5x9+NeLKe2QieYJk7R5ibGHu5fkT7rl93msQce
pn4xR0e38tn0s9e7YY167DaVM8u+Lykxt8Dk0JQvDOUh0keLd/TQ3UM7TlDa1lt4HOJlebBYLC+Y
52V4RdxUt3eA8dVHEatkyEzlp5wNTl1yWaK+aa09TUkBX0eYAWMZM4ngXwbotkTKYBC47Qa36dNk
mqnYlXKNbilSVadjWUxoS5Un8g1P9hmsIZEP7u3guhkNbWKu+86Zo2Sz+DJCj6lQXyXLulNUW9xV
2BSbtB3r5CKEjapIfRPpIHPJsLCropVFkg9Rf94SuvqB1vrULoLnbbtdNpsf0kYaco84xu3aELfM
N4zH7nHDXjHsumLFiLmFEcJuoDoKL8zsHLvsizl6rEbEluGkV6rNkKxDn3HWBL+sedtvBNL+gfUj
Vp3Ru7xch+UuFBHW0ZoG46eqikskDlcqudLd+gHRZ7i9jJhv/+jZAjdf0JBt2lbeZy6AEexhLbwn
qSeYPuyj6YpsbidFR+udUpW7KVlzdKW682oUK8AJFl1g84fkDGZ4pJdZgHmod1/E9Lj4bXyoKZvb
DBNHCNygHR2HC6Fi+MrHo9jug62faTp3gr1AO99+XdjMxZEo7EnZwqUb9o3HIFTbIR+h8Gy9GefF
ovxqdXCYJfCObLXrVl0SeEvPV34EKZsJy5i5DloS4+SvFXlsS7KMp0RibGTPMJYyPEAmrcdMrV7N
j1Ot628gGSadYwteAMPo0uBdNkzvwO1wls114HD+GXfhndRKd3s9bMj7FbP18iihIGVpkcC1PF1r
Km6bmGmZLVjYb4gu1peq7lR0iFoDARpWoQYu2/AmpHlT1trs4Vs0fhWVA8uL0DusNhN8NtpMC4qd
D/lueJbNXLHwaKJ+aS9qj2f8ArMo5iFqEyqvjK073NRC1/nSi75JFTa0KkUpb5JLz2emU/A8Mwpc
oubqt/icRptjz0AEivSIH9uLVokxt1Yl3T7i/VifdKkLdD1sCc1unqrldYIdF8nowsAzLlU8xxkd
6vgBZmhNkQ1BKOtrwoFoPKIJSPwFn7mnj6xEbvF7VEGlf1rjdpovJcQ47DAsZWfvYqUM/9jKvq0O
MPgrvi0TImyvKLr1DU9ua+UtrQEQ5JWt6+CuZBssQlJagYjAkz7GFpsoxXhvPnuFdtpViFf4jDCj
CE4wE5MnDnSTqTTAqiPumOzJJembaMnXaFA8nQlOxlWD4Rh+aFgytHuhcAY/r6od2c6Vzot8iZDN
kbXrpPov8+SxuoHiGtwtBR74AiZk8GkRt6TMYJ4+FTkMT5cHxZF0leuiD6HYWdFOp9hEqt/CuUH8
1VwEQA7maTYodsORmlOL2DeWF2sU1Q+uJ4HJMF5J1szYzU130dwMO9XPaBvRgqh2X8Q1Tb4BRZLr
ro86OYC1QqGdjsCjzD3UrYuBYyRecNHFJGRtWuq5WvZFBBzzy0DLStAU8AWGO/CQ8eB20AEWWjVW
MTx0gj6pfRoJNS7XLYqsyqXhwljxUvIkqdKEiNamE3KjXqoW/xsVUiPXVKkN3wO2+vYFoHeIqHpw
oVNWNhYXSPXRZo8rPqDLtSMY2mtQS4cvRCMH5tgZOcr7ZFVrsQtL3OMp85G+Ix2Z2rfYBjB9Ml1T
NnnjSRVBUcAw8jHmSvROPI9yC5I3vmgD4GEZ5mYH5W+A9km1k8giPZIkdSjF/f9OBffjbPDEq7ap
C22OI/I0j31i41tgZeJ/y8b8oFKz1FBNlDXHeCIu7/pWp1tf/ZmM8V/fJRmO//pv/PwGhy9bl9X0
w4//etQK//nv82v+7998/4p/HT706UV9jD/+0Xevwfv++bn5y/Ty3Q+7fqon/2n+sP7+Y5y76ff3
Lz/0+S//f3/5j4/f3+XRm49ff3nTcz+d3w0rYv/Ln7+6eP/1F3ZWI/3XX9//z1+ev8CvvwAEennX
4z+e+hr//McLP17G6ddfgjD8ZxJxDsPJmCPhXpxnbteP86+gdP+npCwhccJhcRaeKaJe26n69ZeI
/pNLEfGQowk/08ajxlKIl8T/TDiTNEkoi2gSgQr/P4d39we59McVwen48+d/9LO603U/jb/+8rvO
4t8c1PkTKSNJSDkizRMe/8jZd7SxPcWU0Me5eZqTHQMOFHRAX5Z6+4wdD6g3MjLQcfaDH7FoTcxJ
2CIHuiCvZW9FH2SaoZFDryP9jIo86IfjmqhuvOmkMoFPEbQqzatsgWxjXwjDruFZGWG84CNy2s/3
HRDw7iWOpSneOBK1w1MZ1gOQXwVVNQ5FGGnVLeKJprXPS4SoAQsFOqLUNQUUikMulaL+iimghN+C
cdF4zV+u6f/jJH1P9ELiTwBdJDLEXCYuH/tx8Diiqp4rYK0fxYrBuOE4KTyZwHOX0aJ2HsupXjM4
GHf1tzNtwH42AkTPD+dfr1EC1XjE2RkuwpXCweD3fzEM20C3jCEJ6/eGthwg26SBP2HFTFgwNHvr
wE5Nua2mUoBIEBBe9Her4B525BQ1xsovp7DqAZZrPXBLUabEA3739+fo95CQfx9khAuWhAnmtjgh
uJ/kj6RsTyY0u84kb6RhMnxG+uISPLCwlTJILeB2dlyQMtIryClRPkWwauvGCKv8RlBQTbx30VOz
kjl4+Mlx/XF5/n1kUhIWRyzBQ0OAP8fxj5puYCHgd+pqPNiNkWrcMQknM5aDpGCz/jYi3DEOMz2i
lYWDnCq2iobgwUuE3l3hRsZjWWa6NZPj10wApSDQ4cqy1EePZGmpTwW6MOp8ViDCh30dBySMljvb
MAHluOrmjQHL1NCqqDy2ktTdNXdU8/Au8VEZDfs2jJeA30KOg73/pi2rBfBUOy8htuKUQOTGj8MW
YqfPu6Axts+7bgHFlEUBXlalrVoj/FN2Omaw1vFtFD6zxFbzBTxVcDbXSrFGZiAtfADZ9sICFRw1
Ot3u1LMZf0DPMd/RiY+dxBsEDRs4wSaOaihIiYmRKoA+ZIKqL+1HmwCeCU3UNXOqa8pxGOEwhfh8
gjyx4CFpSvw3HtUV53eDr4At9tEAm9iLiARtyHYmRgP9oFrX8OWSrPBMKDMI18axPnTwe226J44A
gISfgL4lwsAiGNNky6UcF4s71qMTgdtCsnpwx3nVzipZ7tfGoahUaQPuXBcZMOVyRfITUKhYsrtk
SEy07sohBKL1iHp02fQjIV7hRBa0JSw86WlEXMcjHMhDUea4z7EW7Cs7IMUsUzQe7TcfMaBJlzIE
Tv5MpfNTfBKoKsBno/Fv2a7p4Z3apYaQ0E2Qr1bxwHa99ri254p/sz4l0IYDfxhwu4M/8OAm1+s2
gSZwSy1C4OrLPkhQk2Sursh4EKSb1teQqNZXeSEKQHapggmW/dIPQwxFQkyBO9lsU/Z81eASgzSt
61jVERYEWJOHDIyqnCmuvBKiwAXy/RTjnz9uja7GXvSMCq8NCeaSmhrVO8D8EAC/HUsd4TBY22JI
oQXX8Ggn4MEPpgf3v1e1xHwc3GPWB+kBxue+XkGOiIUfa8JR61mH+Txb6vvIhgwNq6xOUQ1npmwQ
i30scFMfRSn1mOLpq14bazrYn2L22gGT6gBu8ulAExplK+vlVWzIM+Q2wFpWqAPDtYYTmKgqXF0S
WHjtObFrdA1gCGZzZIc7d9rFnsD3pAXm9FaZ+YFRYQC+BeUVGLdpJ4GNZfMoyuOi5yRHbmb8KTJo
YtsaAWT1OBR5V6Fx8aLvc3TZwyXYIbX3RV9YDHeiRU3BHveZaPpov+ItL+LAV6/W6fnAfIU0HCAk
h9bRbkvR+8h91RD9AOsUtqVdSaA8Drgun5DNE790QS+RMDqrxzVm9Q6tMLkUJKnqVAcBvxaT3Pbw
Kes/xiYqPpFA1lNaTTx5pxDtLGmEku5+YU1V7wG4BTs6quke/Op0cV4KcjTp8yUfrUdLqNY4K6Kk
qOIv9RnrvcBeN7+NDBzaTs8GmFdZq8qjCZDxRzzJSOVBEdhLlUgtc0Gn5pNbeJtJqfSVHCc6ZEVc
6RfSjObaRYJcjSE936GFrE0qymW9hATA3ZCoXS5iBUq4bkGBgCyvu3e6IpMs3baYVsg7NMHX1Qzr
xxCAVWU1BWgwNpoBMzUoKbZtxJ1bwb8xDYCLzLnZ1tZdQvs/oJmlpj55GmEhVsZly8o7fokZ3c4g
O3qwe2ZmdgWu0UGuID/L1b+RuShOguLxWcZ5yjFuQuq0dGqJcuk134lo6k+mEvYrsrOXPTjHeQJH
Nreta9ssqktpYLrKxcsyDzrlrOsP2q08ZURNnxzt208jwKMWkOVUPg2VH75YZxRGztzssoJa06QN
jo+DIwmL9jwQWG2ZcPF6h4ltBEZDndG8gKWGeLIk6jMkbOCuzUI/JVrEF4bZOJuBC16KuhcvYxy6
62ajdkmNFgAwpmJKizkYMsAZ5XUYB7rGAGALFjaICMnjwQxNKptxuAvXsN1joQ/DLKm36DhRXd0Z
rQYYmlf2ieneHJbZ0UNjlvDF8uJpbbbmCbkBW3wYjPBpM6jyw+OEHKopmuedlsQ/TDaRRWrF4K9o
W04pqZblIoTH7mGIEglJSTQmT0k/Ja/cGf7YgHh/XbZl+5hxg6Mb1uwGmCU/EOwU+YDpSnS7Okjl
2i/XIAnb543o/sA7WoCMmzdxqhDyjL3MYUUCbxpD+SFB+UREQOU/9vDMkrN9Gj3jOP6FXWIIiO/B
SoxfO1MMd0gZt0fqu+RBKbtdlSOaYYdZpDZtelWfekGmSzuL9a4fC/to41i8wR0PiwM0kctJeIWH
Z+DrLeXTfIXs1PWiXh3XqZ7jHpJ9EFPVgDm1M2STXGyBLa6LorKfNnCKTzHW7a/DFk9AjqryiIct
utloMN1hq6/3XVLI6xrmdjybAJrkMbKfOe532+83AHd3UCBXd6XTaPNhJEv2dm2Gr2aaQbsU4Gqu
bSLmq7pY0Z8DsXws+ZaAYCqV2/GojY8Us0TZYjZxGy8lP1SzDd6DAvgwufZSIG4i8wocYZxHs1Fx
fN0i7j2adkTbtpugXjLF9RqY8i6ZaXcKhO8/d5N9wWtKDJ3V9POoUME0c9RAm9CMYSoNrS8TNNLw
0irmNeuqldz4JZqfathwDIeKgbDLkopGVxDf2XifENUnl6qKDbp6YHjpoqo1P6uQorTZJggVFC/6
kw5GQq98MEQ41yFkS/Z6AITa7amzFFkOYlC33IngUwTkwWShg6fNDrme9h7A2KJ2ttO+usIgC5Ct
wPbSH3xR0OAQLeO43fu4t+DYz6UHyZPBaQhYcNb0WrbQIsUhNFUUEk9w12oulpu2AwST8ZmWj2u0
aZ+BSQyv+2ktaL7SM1A/hTKcPsu62mKLdcSaSYYonMoeczrHBazVpWQOGNLjxn2B3A+QFiSZLxkW
O3KB+dXFH+CI39u8WiDSeUiCssUELis76I1sUJRdmwUicQ81D5IwZYC9P2lPg+2AuGBM95NoYOR6
TRrXZ9Bpk+gm6rCc5toPW677rb5s2FTDdiFqgdd7Nza3nQ/CZAOLp3riVE4JU+3Spt4wqW6nSTTx
lHuQacgR6edR43mIN+ClgOuZ2gk6d9V1WxmQJKo3bkOwoIOMnSu/PYCia9pjXwsJJdsq15u2RusM
WqR2R14KGudhDEwG1FFjKULEQOqnZpaRT9nqIMKb2HQKJCKpgY0VYgSq1CLt3fsy/ExNYN+XBKUJ
t/DiPmhdUL4rF+CsoL1DVwUYoUVmxhiuKajDex8IHaEwm6EK64CKzhP+QJOgdvUbFqEhDneV6Uwq
QUo6KClVBLnmzjCHaasbGizh/NTEvSqOzRCLl3JZnretKp/KyjyXiZFNijZBPaxr1OyQuG5BxsBq
BYtEaB/CONquOs+6k+X1vF8qcFAgfDeTRiEnBtiXVA9QA4QAT0OfznEtsL4uk3qbymLbR7qDgr90
xY1psa9k1I3rABHf7MRdMlb8IZIWuSD1EkMHxyrcMKkr6/Udmsb2E2Zcxng3RlF5DbMQ/YCpqKnc
gYBaigvktpQQHyiXwJGxGXLWD92+HQr50LeEAgir9FVbyOCGtU5cMRMumS5HkrUJ2qIckN7y0s/R
fNjAN3cpgPNO5QSKS0iJQMKdxjZepwtj1yJNxpVAbtFCNSjCEehiQlUBREEF/XwxhvhyO68D+rAV
tn4v2NgNhyaoltzioYSixrfQhM0Mm38dtl1eN6gvcAjFPXadej9HSZghk7v63NQlfQ4l/FBcS5OD
JnBqjkzU3AUNsdmiQow/9+qpawg6KTRuEEYUzVcIo8FbSq71V04Kezkz6NXTwromzupuFpeFYfjS
JSn2AoLwLBaM3zZoSy6XldZvbcWjZ4hL6JcWLuLXEBKd6clBX3Bf+s866lh7XtOcScHrDzdhUUDO
OmJxPN+E4g2oORox3yPxATJFNr7qJQ7qXRfWNXYohZYFuasQVGRIc3YIwOs20HnIN2toxjusI2kY
1I286czIXquqgqKAdTiGtOmiKs5avG/WhyHuCUC7CBcMZxblaOGXDlw3tu9LZfT0m0HXVmWt4Zw8
Y+PFCHoSxCtsqqCtwJxUExzrQbInsLjVnm4LROS1D8DBIQTjdUbKBrYHdJ57DYFhD42m5NejBI9u
PAytQUKhpLl242xeWzY5aDKFRWF71u2/TZPHs4KHEn3abCQX78ua4JdJsyy7vllgoTwMZYHNFcLn
4xLJ5UPwZCn2KqqmKwFTBvSyKEems3w5kLtgUA2krdsiP09j132NzOKyduRjDr+SgZzmNaIPE7q8
ZF9MqOHScFrPNBWKqkusfv26cwOYFZRyUJalFqE7+sSrlQJuL/gwpF4RJONZs2ByDBHVuIkyUSno
2NplX4LmGBJwak2LIs3uzm3skoGNqxlqat4X25d+nPv2FjT2Cvx5GYsWS1oS6s1klkKi4g8BYU0v
bsOZF3HaghzhLx2JoqDPoBlwTbHXtm8duYFvb6iTDN22ExDVbBUkuVmEDVd6RNZg3+ow8oddHnqP
xReI+PZxAUgnG2EjQs1dtwDG5KkbyzmZ9xZEQv2lLMH9lPmKRyWC1FJxDsZ1cYMOp32JWq2/mKs5
UN/Gc+qb3FVtW6t+JwdP24eCsCBaDiaAaqPPrRcBae4agIq4DiLQYw2Wc577FapaZ/H1P1SQRATn
cWx6D7uUyskvEi1u9TA43K3PgQmBH0wdHH0eAkYLZ66SBPCdzSTWcXTC58GM6B0ifuLCQ6SCDc/b
QMek/jqbtQpAvcUrxgfQ2SLOOcQWgeV4+jxXABTi6wkFpTuRJiFeZDOUREN7AOHIcLWw5cH66JXH
c79gBL6bZt9f8RlfD9Je3UPql4Vy5Kp44JM0dbgL4blW80syz4PXRQ6dNmoc9A6I2jMmbrAen+nA
VnblDfzwPEp3WIgcNn+ebJxicainSHlv9pVYGB/qrEc10q3nQRMn6m5n1lXoBNhBr+PrDaUf5DFB
FxZLOi2gUOaUiiERO4xKcHGwzKrPMOnunoINdhIp0wCkU4Eplm0HFl+9Q7COKmuWpLLtTkO5CatC
y3rkVmxsmD4BRJw9qJXRXCZ1udxJIqG3Gub6WkMinLUsnG8a6mELYDjM6qclIQcQdbCsT9waXQwo
4SJoOI0XqevXtj/YCXLOycVmhTIT6oR3s5Hz6IEVqoD8OxZzPvHN34+wNHAoEIJuhwoUHWLRGCkP
NhQT1Mgqdq/BVjhvUgo+mt7Hbd3KfK37/s2SJLKYEV3QGvRbgCQUuJnRaodywo7HuZLt8l4G7oy4
oKKG8+3WVuUe2O1SBHsF36LkaUb4dJ+BdoaMS3gC34ZRR1+7pRMALOHcWuoMgGIN8baP/HiCmpvM
OSNynr6M22pLXBxTQBfZU7D2KJAou4KKv0lOUFhA8CVAv7sbZ2aodVbeRlAahN1lUEKBOW6zzCwS
VE9GQd/FPFhKcHKwyomCqTpsxOPCRA5CIO7i4TjAVLsB7ZeI161ZLO6NIvmETByN7wkD9ZAad+dx
sXORFHGya2a9fgQI3gJ4CJL2OsAyPD6juVyrT1GDSBdUXZzVR1QwIRJhI1m/YomEBxBfRHMPDXJx
A1KwfC8x4wE6cMWIz1QUmB1qN2jSU1OT9Sl2cr5bbVfhKwDaRgp2pDRWU+hVU9fK5B5GuzTKwQ6v
FxSgRZ2vvKx/W+EC4zIJBdOxF00DVbCVD0NR6v3EevIltCOMgiK3gbPttgeBOHNkk8XSn86OQnWO
Ed5lQofSmzFN6iVZLqD71ljm+82NaVmsMK1ek65KV4tuODN9BB0ykxDHpUgerse8xNgolt4AVqN1
OpkIhDsvxwFFQe/HGz6b+bqEsAR+4LI00b6ZOvO4umiiez/1+JaqDaNnYaGFSBUK8NshOFe8Yyyg
V0VN7es0bItkTft2qKscG3oDjx7AJXebAgKQbqEx4a5dtsbnHD5Bu21weA2ihRFK4IhCqCM339ax
6ncMsTXZOkn/NcJqsVy5CTrRvBuW+H6UdsIwVyAhIAggVL8EU61veFewqxihhdFrEhRepZYWyVUQ
VOzVd3V76QIz3nF1jv6uY0gl+mnud9BxJRCHy7EB3ryK2ufz6psx7WwMtctc1XGH9dfy7qqhzMs9
ZorkZ0xBGHcCctVCFikgtwSTq+hXKP5KD3U7tSddJCOUNav0aAoSZrFlFkQqaF+a6rHFmM4KcR72
5wX1eV5xO8Tn8xbeIkIGMDRnujhBBQkVjkdocYpZha98VPqLnTSk7nUP7HHCYxMnJURzSWe/lsFK
StRWLsgCVB43dt5UNgJ3ee7LOUDiCB7q3NZtdDvNk76c5AA1jo3aa+AC0TEoSPwZiHEd4TYow1fD
NsgBBBnvF+vZBaazJpY1S7yeqzWiLmTSA+KJxjE+jrxCCsCWBCicFIRfhx6ah+4eDFqdW4BbucWt
LrKBy3mH8oVe9V5jnLhZ6RcI8N2XBFEXqRlnkpebbHcq7opvoMRILqSYnmKU+wcqCvqKdLf2C8FL
ZBo4nDjGgy9QxsY3bgjqg1kgDYMz/AuUJdMdxjXOovcJE0x4DrY7CCJbVDRUKGjcNwtv93jkeRzJ
K6BowfU6MPtbA7Ajjx0alQE845a6iurPQdyJh6biQmUCqP4F1IhU6rRZu5bzNz8D/be71gAPsq/Y
oGBbmScxL3z0BR2tVubeQm0u5C1k9gNW+TGOkwE01gBOFBJg5xs1gGtoDNe3wvsxgQEZcw7EAtcQ
bVUXBKY0zXYRFw3Em0XtVvkme6HbY6NjBY6+EBahbnm8SLFaLF5tEj5H8K+aLpqEQsAMYedAN5SN
McE8kG1DS5At6R1QzDQEy7kXol/j5xBqWSwqA3TcrsM6Jisic9R5vQJK6sOy3A2DKJGB51qU8c3e
efCjeGhCLoRM/VIZTGoMgY/GPASsH5W7EUk3LUTkW122IO5gD0pBbuAeHECDIA12I8OnhccTWpga
iiBrP+sYyrgmXzcZo+9jIa9dc8IUGKxu83EN45DuiOHzOLzO7bZQn+JdDCTrqxYoydINY3DDgoFG
dMUJBPf+/E0wWkeS7lBhoikafsNc2sZkWkNwgt91uode+CqYMPXnrho/IpU9cySJo2X/9/QceOy/
UJtgDSPBw1DEieQg6cDJfE9t1tKzSJZ19N5qcyY0FC4TLr9qkw4XPNCgpX7iwfA9mXv+RFCoICtB
BdIYwVNnx6q/kKkA5yCBqMr+Q/3xiUstDRotDG3YUaAhriC6yqaFuIBBkdqAFPzJVz4Pk/+bjhQR
4ZwLBLDxkMIcFgT+9wfgqjpgsA4J3sPAnnnIcvudB+xiMeE4ejuhzm0lQTzZ35/q77/4758Lh15s
hJIwPGg/fi7EvRg5CXj8Xnqw8yEKL9ONXzCawdCzrOCA6ltMCZzv9arCCOzPLMHPxs7ff+3zGQdB
DNV/zKA2+P5rl2d/KuIq/h5EXTTwDPOVoXyB5AAPpN4w4neqgfHTG94OfoZgk5AN03uQtuGk/P2J
+P6ew4mQGHCLJTA6GeJs8B8uwIQA6ca3ffFWJFsv7UEPRhV+FxTqvMh4KL9wVf7+I//zy8cgkUWI
QNyE8ORHz5UqqooOKiP7jnE86CH2noYbbffSriCjdjUmqcJnO+OsYwAvxB38rIlfbLJbak3M+pMb
4Xct0XeXQkJMBT0BaB4O4cmPtqVlsjUyMVPwWtUWPdIRq+lZOqCcrkZ9HpYXm8hqBeTcpC5hHEcl
Ebo9PygTNudBGCDRD4mqFJpzMOCW3aul7sfXvz9n50f/r0dJ6fnpJELSCGoX/qMv2LwWQKSHzb06
EJC4CcjcEpwsAsYF1LSzHD2gYRDY4aGZVn3+pzbl/JOT9Xv4yF8OI8bdClEDJAsSfrcUU9zf37cD
uOVNNz17iqeKD2Y/GWg3ayjp+TwVKYdIavvMwCgTuoekLSgmSO9g0zyg+h9s+xJUFOIU6uT5/9JD
O7YvXdJE4gh8H+hiCp2fDk/F4PBXdcWBaEPhpsJx3waR5XuDaRo+Zn7tjfY/uSl/N834/qsllAtG
GY2JxCjvD18N8xc06mbtnzjqB7AFkx3C5X7rtlq/TSRugdn4CUrUzxHrAwC/KtBU2aMLVVf6HVyz
6VTuEx7M6xNWFIvTAZST0/6SLxu0OH0dJG45iLUz+NU41yG+NcOCit4Pdw8+ECZvBD9BOQTPE8wV
CpyKaYrQGiOoZW7A9VeYK8BPf5yfEsNZ7U8chX5YDGIRcjwJEcOcNU3IfyxLdN1E6MMheFxUpCHH
+GMpYlXsljaDXgo7xU+UMuyHDeD8kYJjESZoo6Ap+FFOhCFCPO7GRY/jTHGHAG6acEMN24TzA9ms
0HKHYUAwH2nYcSgVjt1S9O0LiHyCs7Ra10G6GY4ofIBViXi5x47BlnvQGfgrtGYS/4/rx/D052Ur
h7XHqXRd3ENVtY3kfDnK1p0vBICZc/GBADtIKQgKRByJBIKzfT4b//xUSfWHa/t391wYhUiuYoxS
Qf9z98OjO4LcBIYP0AMi0HSaW44ErpVgWgEsOVxBdkNlQxOnCWNJU6XWDvVwibEs7mRqVDUEV7ZU
GCZBbx1xtIhgs95ALJPjWswihMFzr7t30XSbvVc6VPZlBdi43oqFEnSOcdMnEvOmGDsZYSSD+fvl
ZIeqgLF3qIii15xYmuSAWxKaNW6abZFqdNlbg7H5xUI+UDpYrLbpslkEFqYukI1o9gmjs3gIO0yH
AWZ0FCGpB5OsFS122hclQJEKEhgM6W/dum0Qa+FWNCgZPVpM4IVNuF8STO3mUgVue1zD/6HuvJbr
VrIt+0WogDevMNtx0zuRLxmkKMF7kwC+/g6QqqgjVfc5cSP6peuhGEfa4oZJs3KtOceq9fRpNAvI
8YY56FqwEEvUi4/rr/dCL9UlendyRwdiqiFsaxWTt/AqVd1rEln3LlawC6pRk0NTfMSPG+fKo0fY
PD/M6JiGS6UfaB9ModQZP6zOtrvHFZdohbuhrrWkv/Xmtcj3ONOyebdSfMb34OW1oSeYzSjxuO9a
SdHjA1tjPc0hQ2Vpf2BmlpJ8OIZALSMlULWWG7JmW4WN151E8hW6DiXP96RDyeQnPxK3MgaeMlR/
tzMvV6OeGNJUtPsmuTVsdbDVqKrMpnGOoyfSpDgDt8k3m/MUD3I6S0tAddsJpDijdScq8mTHLRMN
W4KxYhuUjKZ1yw1i8UmltzmQbE4Yieg4YB9l3CsJPp+U1pPkCDzyaUs4NelofaOHDsm8I4NDKiKQ
nIpRzY0NWE0P8TxeCvu60B2HH8PXHyrYx/k71TPANwXk2Mz2fR1bT59Omd2RDT5os6I4TrBkgFac
PSoyDfqSZU4KjkSUVim3ExsWm8rbLBZb9YLMSjwrvl5kIxvnJhMK5yqQDYaiN8d8XDx3urbRNaSe
33repiNzusFK8icH6J+ykmkqep6UsrQs2Zes2m1iXSiG6JzirKVtqhU3WSZJAkXop2QfR/+Wcxn6
dkmYFQpVj9Q4AS4WqtSXOjesBkQo1Tc9JjPYckotPJJksdu2QUfMwpPFM5eyg+D9TrZfwvUbODLa
1tsCKgC83D32Guog9i5L5PbEDHjF/Kj7ZFDuqxJmh/TNaYjdzcs91AyAldyqvR+8ruRzzdetJkhj
NnhVtkX77CW94NuKhHaq9xXZC96L1piJbj1rcOj4YAXJn4MW4viOV6FUlM/NH1T2PLvdIf53+SXS
1RYHL4ubWEjoGfJjOz4B0RjTiuelJCt8BCQH2nzpZoAzPB+peNdQyGRk8Q10CNDad6HM2wDD6769
eTLS/FnhbVTTECMkH2WLdVssCkDue742+HU/XWcY7Tsy0oQ/s9CJ2fe5ZQrPCEzpEazj+0WTqEa/
Ro9Y++2k7GTKdnOUKz4fxsio6QIdTSUvx7PWTSOoG72VXxpq2in3vx618vXxfz/kr88R1en5paNT
7ncCraLC9p6ndpN2+7TCaTFftvo6812xTpZOvTdUO6493/p6UfXKQZpT7bCg+zqS7Vw4QGs59Wr7
2ivHmqc06WXBR/SG81BHYsYQWNhzdYl53XFpIUoLOBirLampzydYN8wg1rWve0r0dCSf09SVLbUD
iYWEf6Z+vdqv4YGapuD52GS7+GHhXOA3zvYCZXMXa6RiCSTMxOYPl5rKd/K4KimFXjR3ibE93q+B
tI7LBlHgJrffoqUdaVzOhY7B6OqHZLv0rweqrHLlP+rCqE0nUlSryrMjx2dnbvbxdvpQIwkggjn9
JYhsesn7TSdkhO+aDSrKA7PhltvNd5NguGIm2C6uxhDDD3OKXX4UlbpNh3K1tuuvRjtO5ONYxEWc
YnVDNHqftIYWG4e8XxxtuDC+xkqa9d7g7H89cuplHZczfykn2QFqvjxrUqxl+0lDbaI+ErlltNxq
WmXAjqL2seDLrSyhokRVseEcWlBrI7z+0g46NalI1LPsr/wZPe/szN3lBIvzcqKzczHXhwFfcVkG
hWcW5eSDweCIh6hv5PMJNTZ+EDRaxRXWav5/QcFqv1qq1AjrWxTqxdVEnYwsgOwyvl1LyK482ZWY
EbCKZd3GPrVAe8u1GGSnUA12STG6ESYolY/MSkV+kTQcW9X8giIzY71BH1vn+eGXSJrEbdJluzEp
qrr5Tnd60zAOUDt4HHvjc860tVvw1HtENGJ9MhK3lsMjap9E2gdKrdutz17c84gMpA05d5THsrci
e1U30eVA4pO/0+ZmGzWq7W1D/OusC7lG8q+1Ud/ud0hTnR8dA3w7TKUcWxVYMSs5AM/Use/4XZIu
dnlpkDjlEzZVNQY1zWt6Tj8qEtfWXzWrQGg7Vsht9WMssI4p/vp1TBLkQDjhtXAGONuieEWaXZaY
gKtgKIpisS7IWW/zaTBlirQ8zrHAbuZQOkBpwKNYabId0ozt4Y2pofF89RF3WXWTFeRzSRIuBXf5
IgnPhHKSou+69ArA0XagRMrL8uPksF0oIi0giEQ0iwzF5M6WjVX0YUVx3zbRMgoXyXhswJvz2Qy3
FNCqmCt3hRZh2zZKS2zPnEqWxuD7epLZQBH9ykjVFDExubFSOLf5OkrlviOY5qi4Una1X1lvGV+K
bFaeQGaq2z0gqIW4s/slny2o8fHFiL1r2bza3pK02ruJx7e4ouV6s1Df16mbKT+RcoFtIuHnGYXl
9wW5Cmhs9JDtnjzXlPnwoMZtBk5CWIuRzHfSIbZpP8A0TC3ScIGYGL0t4u7SC3BG9fnTao66WeM0
szlw+ICXamJKx4EMQ0MHLijz9GDiD6mi+o7EbzGHv+7k6122Dco8C2Wmscm7xaf++pdAHHzxtpoQ
/W+TN+3L7RPofHhmIvtUeVuaCnsJveCyfRDYj8UnJpwy2+cL0TCVY6JFcbUOiwbE50tqzlVtf/Nr
yP4SfltYGEjXfOYutuUUgFM3Lx2VFU3vVPdmTJxY1j4gCjId5rIKTz/S3HKb5bGybpXbHvcDP0zC
suGITJrxbarkiq5U3hvXlX9qlr2vL7I6jy2N5DYv++vEVsGMwE6QVRTUbvOvBQtN1vabW1fbEgdK
0W6C+b6zMeOHZQyNQfhI9Cgoj185wEHiTZlOqR5vYVxiznyHMxXbZY2fE06pc/YRRHafyupG38wz
IdXrbUw6AmIPRKmkJzMcJVmxid+/HohuO9uil7v2ppg3e03JLhId8Kkb/X3K5I8UH1k91gdGMDUr
spz2n06HZCDfM+eNfp/Utc1VO3E8MxtkzTKLjX+bQcVXgnVK2+3a//7rt9TpX85229eTy0VH41mW
xvdvf/+X1CqSXzqW9o59/2tpzFietudPJq64+vuv+iOhxmxSEa3yXSbaD/J427H+L1+F3bOlgKlV
/x4jaj7XdQAswzSvHY/8Iisy/nR+jGnGG66RljBPfi2Of38tv6cQLFVl/LgaCWwbkxfj/I98Ik0U
9GVg6t1vOWf7NbW0LR6n/uMY0VoTOv/Tc/7vL8TOQuLAdj3d5l3/kUrNk07VilIVd1+iiDhnxz86
n9aPXzP772/wsw3nf17sdofGljZ1EH3qGqnDP75wLjIzrobCvvu1Ykg0jEylBWGhZe1ms3dRSzdi
7W5HidYwhFeyreefFiAFdgf70T9c0e8jnSviKOV6bF4oh6mj/JnCXDxVkc5itHfF16SiN802x+eR
OmG7S90p5RWQyl+YmR6Aca6gVZLtQigoteMaTC0n+52FwhhUzowdYsHKQr+5DSphCO0qXQzOk4H8
yj02X8vsP9yE8ft8ccCZOCSD2P5d0g34y34fxJhECJrxe74D/FEw0mVYyNiKp0VFonNhCAvzHUoc
ckRlZlVkD7qm7DTr4CrZlo5rEyxvm/1u2TbwKl2L6cJk+oMz+4cL/WO2caHkXx2WKVdnGPzXujIb
pB+BpRnvPew41uIMKUgxIlYeUppAY1RuuTjFKSf+Dj1pyUnazdcF91HTiGPv4XDBxbwiXLgggVOR
fqo81SZViuREKe7s0oupyOqGN5OL0pVsIYfIsl/wW3N0zGS9/uGGNvrrfwY06T4bBYft2apmsHaQ
B//9yZP0rtoJlMSrg8OBdeFXJIWMgXJ2oK3OtlNQqtwmcvG1i4yflQra6mwjf5aDwThjtP9zreCT
1P/7xRk4Qi1P0yiIsbb9MSwwG/QIEOrmtSH26xDlI5g0L3UtMZYLoydSbDekTLE+gUpYFscfk062
CTwAXdp3cbsK5UDxF/xlt6lcr1zyrgyT2ZzKwtvno7W9nrpHLYeUd1PO3TVdlq9Pa2FvSWCVqJC3
kPL0eUF15W2J2q80t1vOM+/OsKi4ktClR/fghpisYWEh6N3eXY7AFJdn+/n1nhtvaQC3JnGC+TDR
tvRlqhDzFcHQWCXJyh7GW0Mnw06bkHPU63DuYBp1flGUHXwGlNHlfIhBecUvcOuE+YRaaIvfHDcm
wTxh7COj+fdj4/fFdRsahqM6DkuLuWUq//QxUqDG0Y+s/nXVyPsgmdVVBz2JhMJYAB5oJcvM33/j
n4UO3SFzSw5+swZTFvzzG4kJ+0SWhnwx0P0wGOVobpWVX0d5e2qJ2fFFrGylEkdKH186X+6vv7+M
zVP826SAAWVTbWVH0VWdYscfk2I1phF+lF0+4YAvB8MfagLCH+jYIPpdJKhotKgTTp3eTKCVWHGa
BFJTFLsDbfB8kiiyIIIFynBREM3fz+R+3MXvpUZNYXAVNQ1aa53rCwYRMtuM5ONmFhK2tk12iurT
XT0lxBhHkeXDNvMn9v5rnVIi7d6MvDOoJfz9HX+Ck/8y01yD2hfpI+6auzW0P8tyuS2SSgK6eiTo
VXESo5fWlwt9Wrdxa1K/NQ+JJrcyDbjeTeYZD5/2YgVdwjYrxkzq4p4T/Dak9TblPHFIG9QXLJEt
iXZt14JM4KgNFDdn1glZbsZmjZ7ozE5Ha5lGf39Lv79DhHdbXGCoFsuapmnun1VWznKAwGZlukp6
AE2coj4P101vVePtorij+Q9Ndf5P32epBAfb/2z7z55gzswJV3fV8erXUWqOE/TKcEZSpCBdn8b/
q3KNpTIvNZdqFYcBwr//CjFpV8VwmdKMI8xmNSXxsu3wTl4Qa1V9ux1C/v6B/h7TUvPz2CNMojqc
+yZVsj9qZIhF57RDfHNwKqXLrQAFiWO82h1B2D+Fdf/9Vbw6VBC2a5I9dv5c90uhl8sY2/Hh63g7
WWTciU10eCK/SuD/r0ENl+n3ru7rn8OfpIbf4A7/H+EctG2n/7/jHC7fircx/SvG4fMffGEcDOtf
BJzWVr9yGPDoOP5NcTD0f23REZooZh7V6q2f5i+Kg+L9y7DRPOCMN1lXyfMQyWIZ30gOiub8C/aD
5aHPAR5kEGb9b1AOuvZ56vnPekZgRhUXuyXlRZOY/fM6/noqKkHpZSupWvBZrpMFwqN4e+6pTu+g
XNZPSaVKMpoqdJfENbsdFUHruMGgb1JvtMPK1cuLnoQa/prUxSqBBbTV1DWs4kY797AZfcuOZRCv
PbVJc2qHUwzWF+HXsIS2lwWspRedLS8sSNY/8Jm+lFOH41ncDWsVcXFNUKN5DG25uULm5skc1IUr
mVtfb81Twbc3oxZQRbo2utkKlwZSrYKaDnc7ikYlb7ydXKYLtctL39aUn4ruPY91vovXMaKYox0X
DbkQ5Qx/bEyFRKDdnBBKj36SpRv1jt2crSvENSIe2vZtgduYz6lFjzrKXLEJALhptfsYEI5ngPQy
FXO3quXDbBd7oIkhsK8DxsHDkA2h1y2HGqJ9MAKAjibZbyTn5LoCXdaJHoEqBgAK3pemkj8KJep7
BL+EX9dakT4nao7kD/lmkUY1kNbYbl4Fhne/hNOAWVX/ofZ98gLtpgpVJJ6HxdLAwDbaGoxtYRzT
mH5as/CC2XNRUcYlBli0linItruqSy7gDKF/NsqLHM4dkNUeDXKLG6Ab1e/ACZNwsD42bW+iKrdN
+UCql7LjDvPGpYckvSykfOss6pecvOM7F70mqoVTMzxX+UlAgAuzPqfGSRTo67I+ykH7xoiqgsWd
LnRvuKv0Cjgz/GADus++GO0b4OA/OsfDkdVXR2/CIW7V83ssl0M+QPxzRH6SSJWRU5cfaTp+j1EF
rjZjqXMRHdDyNchSCnHlIn9ajC041tWRhODOAK/l9+pq7KjXQAwrilBxrAz4AtzsfFJVAD9Vl11n
mOz8MZ6KU9GvZ6pX5r6SMt0hZb7r7GJHZOOT+Wl9IdL8oDb9VU/+3odQ/F2M2veqhlC4LEcDZ0/m
2IAXvQLup6YBnhuakv7e2Q0e4R99at1q3fpTpxBN6mWYo1pLf5B1oTo8+yra/sBq4LtS+3lE7PWY
Z+CkG/XeVPhE6W4op0XDPkVbMHcG4CwShFHtKbGrd8QTa+Sssf02md27OU3fJs/Ak0zfvOtOpiG8
oAevNkJja5ypkJukCByQPP+IB/QoDkJx1b5PacF908YQDbFwQDBXR+2QxfpmVNJpZLNV+DBsUgJu
cOIpxanNrTddGlFXImWHobZiHF9bUMo3a3yBaC9wejK4qesv2kHkZKo97cNerJMu4n0znsaJWu6M
U8SKw1GhnUBdF76ddtTZy2OFIhPMQLl2Yc05fJm7V7CAi08druVFw6WHeDkbKpS8Z6O/r2cn7KAT
ZAjn9ZRrZ8oHefsmzT1unsBpnifX/kiKAp9gPTnUKlIb2SMEtViFKjvWTvMqB6l5TM8t5+yT1Ufc
ZOddFrfIHa0R3CEp2+UOMahC64JuxfJnGCAOvgMUhJS5M1l1styvlNQ1j54ghn1VMypSZeAuTl7d
qnZvVte48sv2pW7SUjsk2PUwvkKSoHzeO2XjHADMgcAbB0PkF2sBH4L4mHpqSKxDdG9OScJFDbHx
zknfvd5gAF2ogei8hRJuKoFuwcSYMw5lVBzLiTpDNicxYt7MTfYJmobnApUq3IZFbTpoYob9PVbB
KwRdlSFaxg4xsTrDRCW6t7u4JQvdZaYdFRDpMbDERjaF/bRlWwc4l9Ti2W+ssNdHZP00cRew2ckN
d75pFPXNVvCKyPe7+6Qw45eyTzkxF0x41wpUijaxb5tTdUnfyGPBLLdwVX2DmF689at2VWXFtelm
ymXdV8ZDTQMK6nskr4i6l3uD8i3FcWd4wQ1chbMQTwap8CCV44dnms2Bsnt5rYFDMzGi+R16DpdO
L5XenZQy8U7tulugEqNvuhjwlpopvjFAI6WNCZjUz0hrqCnLojifePD1jTR6f/I4Ghu8dwXQNbaN
iJV2OcQrTEpoYyKGoqeUl5M3ZyEomIcUE14KvvKlN9JoYxWc5cQfjP0PEKkHxy1VX9oJxEnnIKGr
tciPwhkPFDL6fDdmqd8aZh0Uihwi2YzipAAwE53cG+NkvXK4hSkwG/QzwDG8W5lFR/o8P9kJjpNp
AhmQnvq1CSWWTB+/07Z9Jnd2Ki7dJt6tU4HtiqRWw6HnIV6S8jwvsxHoIHvteL4taqU8mkVxUXZ0
TU3NWeBcwjc0wfHgbe7HGhhIs/Q/RFH8dPNM841OSw+Uc5tQg26BP3cpAKA7+KcBQs/NEjUzc2+V
RURKtryR5bLTpvJnNypnMx6wwvdh3qlXbvJimEu/i+v0ouybmwGQo2HgLjRosJJm+zG+xuo6RZPr
PSXKfG6a9Q5GqQCBMOD47Eo2HcQFQ5PvMS4fHLX7qS4ooajgbsLVMpzNdd9rnRshtjhTIbtCEpEh
7PaQxY92nT545vwm5DUdvBJACIq3l6W2S1L6DuGZt8sQb1c4ES6xlbrTR20NT5hQ0qBxWPyHGfeQ
UuoDmHJj5yRVBee2fRyc+USn2/VKKOXBVjvAC8ays1L9BoIQbjOPAqgylzcloqo9/pmHNXmrpiGC
KLWbVgnWUmrhosKDB5Mq5uylpGkDEhMAWxvXFLzVEfzGhVubS+TwBBonxeBRsR7vbYd1GVfIoXfr
OEgbGztHnvx0jDUqTOW96OqDWzOQaPkg5yJEP4hUAmdD1zIAKHXn+zxdnhq93S3Y+2JVO8RO+RKL
7hI69aEVTBDV8Rel+oHeJpBlGRUTsZjJt6Z1/oxa5WBbzEVRXUM8ZRqqCG9oslIdoWrujRYuRz/T
qst7h+AbmulNL84JR/6GczQYYpZ6FmPvoZ+bMx2OiG8eaRgcCRW1h3xu6aqoIhB7GhuVXfDaQ8iz
ByN8bMlu6Tr6T8ULEObAgref1fZtKpXvXp6w9Z9rMak/Ukgleq5TbBG4ZzcXqLcfU+WxxF8cxZmj
71GBYIqT3rNGo5d75qQLoIJdDi/FJTnhfVzYP1HYROpASNN6ktU3TQCu4jYGHHEHT6pdwt4Cmm41
z0rrUjMXWuSi1NxbtSmIoaGVdSyFJEGI+MiXKVdlhiXGe7WRQgDuTW+h6SBmAmva0y45qNM1vpFN
/Wy5KeReFULmYO4ZahhPEpzGqRgv4AQQ8dAPCKxNA4bIyzXlCC258+esO+SIkNcACcJmSmMFi4qu
R6jTr99kOlXstK9N4dUhTvY48uQUIUWKezbyjdM74CXdFPoHobcCFJegWeGhqeZv6DxvgapSeKzN
F699x6cQjnoCQWcZooWaq9OkMiQpwcrQT3B9MJYN+diD2hBOmEiJgWiBmMP4WXTfRuJJHmyPCLkP
6WPUEhOV3WNNBxtcWLa5focRBRycSTdBysL1MALY3ZFkkqGmK/llX8kibBvaJnVsMVoDKp/WNi+r
3q8/Uzxc6Yg4RDOSy4wxFHXjjTfIR6C4RNbeyYH+XFgCQq7eBZ2WB5hwwT/GZ4pxu6mxd10lQ6sF
FGQWQ6CUjnILznLwkatOT0WyPpQ6EZayXLSD7OmbROOaGnALWKNnRdgXnSMORjkdKRqEhasUMJu8
Mzzdc4ZOK/GyK6Vyn8dy/o6/9Sqpbr3RehdI2NhcvqEADpMSGyc4lcxle5Kisx8s1DiH1aZVTW8W
RyXuDvZQX2jZeqlnscbqL7kPQboWt9ZkqfearV+Xst3NW88AE5fnzMEVQE3bHWB5EYZwvgOeSSXW
cm4aV9kn1EK9Zfg+oZU8cHpIgn5AHkkWAhBPgBhVAr3g4fWWDcN7ypeD5s6PhjpymCtdOtkP+YPH
JgszGJ+pOBpyfCQQPI1oSXd0zsEy3S4nxM7EBM+tO+JNTiz9uurN71aKYID1C/TZOw2IkmgsBA7Y
NBqsW7aVB4t/1JmjjHJDH9CBmqaPttWXkxhPzTw+I4YL7JTUUwOpy+q0n3C7fyBO2dGE6An/8nlM
sMGjCPtm9vOludAlKPYOC6/FFog4FiKOV+HsSO8AdiO8rWmYjSMjgveO9JPDXVQU1XMLKOopW8bh
TEXqYJYOvIJi3Jmaer2m7MgUmhYURJwJY0M+243xWuEQDR0vvSoG5a1d06iDLZBg5Qsy6v5aqn3g
1QwKo3VOPb12dNBxTndoYXLg225D2Zg3rpN09y0ggqwr4BzoRKeN09wWrbuTq9P6Rip/xmvHLW6d
e5xkRVmms66qHiuWN05RO+tvWGpHCNTGh0jszq9pXEJNvqQh3lztOisPDbqEQIjH0+1y+DCcqUSn
3hMlmm+0qmEd8VxO+NZy71L5ibv6geM9NjElcLCYCW83jOMOXVce9rmzwyJ+J8dmZwn9jjZJ0aQ7
kUXbvXo0PgDHHVw539ui+dYQuBeY/8eeMxKdCVr3witMQFfFo6jPVV/eUvFr74TlAK6YDp05bCEO
ueb3cS32qXweR+Fcdm1r+cNqZ6+wcLrIxAlOg4GEBhz2NHJSuIH9kHyPk1SlOUeK1jQ2xvUSoa6I
SU5W2pERBQF7yEZeMAGJn+BrPSZYp3Hnu/pDr+nNjaqt6hkMGuYv0ZpBoabjc1mB7yZLqB4Lx17C
buHwLNb1si0Jcc3GsYPequsd8XzCiZoBjJhAC21H9vt1Hekz06g76anvwkwW4C9qDN2k1DxS4+18
aJ202KMIe8UgVD1qSqdwoIv1d+xa7XMPd2SfdOW0Q+6Z7iuBRNo03f5Iw5r6hiOsdisMRR6EsK2D
aKeEZ1+2xg4yt/GID9GSAd242hy21KLfWavIsEarNcccJDjWg2ArO+GI9RDeVNB34QazzKM8J6rP
oWORpcjrM1tL3u6RaRYhUp+VNz+MlwmazuvKFhJSgpuWO1XmywfZVCfolnY+sgLVxxgy1nGqY+W0
DqApOvx5NdUVEgapvlvg3ETgXubnHMbP0UJL9q1vMDj761SzAXCZd/Y8y5+CeCpM0YDsK2MSBzWV
8/UsyuUDSzGHXrVcwIVURRP0COS8gD4DuHu4s/qcZ3ESAT5Z93hdZlTMsbtXGA9vMSWyvUd6/p2F
/DTlRRK166QeaDExzCE71fyD8nPzbZgmiw4BuW2gzqYlA805zLNB+Q8YKYC+w+TWNJhuTT0EM88c
6kqWzAlo2lo1nH/b8sFlPwTDlAJrGHn4l2XVV4Eaw2RG60PztMmZLN3f8osNS4lt3JOEEcDEVgth
/OC8z3qZPYCn4nlhLMj2ntoou0ZXxcMkAbLUFLbPZTrlYampF7kCetpHz1ZFhmLyayQt+G4dE6Be
bCXjS+Lo9BLphmG9dZCCpBijy+I9xjrvQH+olVAnuj04wB3R1CwgKM2ZQ2xppdZHpRbT4qebGC6g
0VB+bK20u8DJmp8spc7OtA7oviHrXY7ZaCA6TtO48x3h2VupWhcng2/1V3dozV1RdxbhOhitZ85P
qM8VNhmhOkf63NGnbEXEZ99iKs3oguPdzWP9RvudPcKak8y7eJ9oYJJsmivTRSunjcMRWsdQ+ks/
kgHA7ObSwhBC8wVyR5YRMbH7+7MBLzxIKm+PchdHqpinB1uRethRcUh9h3M9KrvBsTh7VGLnDYoa
4P5v9hSjHCPMbEfgga+SvcpTWawF4SRzYJ+LIS5Qu48cduAViD3FF9CsbqOFJWi3nvqYfMN0+zxN
nnajqLNJHFBdFIa8bBSn8nXQWigPvOxWW1fnUjGdu9os6Sxc3S5zP+3BIQzjoW5hm+8xjTmXuM7b
MoShOt7HVfOaV9o2U2UyHEsUoGaAJqWB4QO8/QJRg1VEQ86SWrhrt29m8x0yCiUujeTrZWxV3uwv
RWmfiZC1iD4oZFtLQ68w6CDtPWkNZJlxa4Jlg6zDFdNUzUeBfA3HumPHvNEZiM9YdbcSYy4JLM5S
BCPj9JI09P3xV7SirH5idH1Fn0EspmhMgrWtukelR17nO/zek4i7LEoRfNH2yqQLrx4fB8C4AI7U
8VLqjRsZ8OEfDHPdQo/VnY7S1Gg9YzhiwbJtamyvedNfzvCgdqNmWme9ETRuwQ/r7RAwEJVa2qqR
VBmGI0mZKC05BlajGk3xiCrPmcZ3DaYFhlpOw5ltN/7Q1pFnTztUwnsKv+d61OWdPpSc7tGyzt+d
olZ9C7uzwoE5t1bO124SZGzitNTL2x9WSgOe1e2zgquIUfQCi4CdkMwXqw3y1Nf1ZELXDLH0ZC/1
jeVCDomGMu5uaRGpv9KCMUPeP7agFZXZZLZl8YWhsWJneTdd6078hEz9Ma97EotDfKtN2oA5T7fD
dq3pGcOBnnQH6ko7o+2R1jG6jftB3yOrlC+eUOoz9iJwCU5xgqG3HW3SVxSeyUHimbfL7Eabh4dJ
aD9ZRuBx0r3KzTiHK1dT5wCnWsA0mqYMEd58IwXGRxbxbRBaEdmFKwO6VDKWalgJtQ2HoOIYNj5j
WVkZpaI8t86LXpsU/QttL7qWLjmFcSNnCF8qvRFLywlonQJeCKBA3xYJLllzuCXPdJNW8y4lt5qp
D8aqOefayt9n1j+t6Mj3KpbZnsdKaW8VhWR6j7UiWhdeJEajZjcxk2j94msO+bpkkbtEF/qrwHQP
+Na0A7lOzmPa2ZFLl918VB8W8vP+7LrXc0/kYHnld/pIXKlm3QRE2PQGcOvARA6xayy1/m4xVhpW
5dAYi2uVRi5R0orILY1QOvK+sM0BdkfV3NEf0Y10cz63uf6MrOZ7P9hvQ/bYCydQRR2l62TsC+e5
LqhAjChm6fBZFmhzmyXUrLfVs3mIqfMoVe8Sv7qkORFyS3pJkEVcYaNqJFOgNDQDdDdyY1Zc30xk
+aae1ilNE3GrO4sVQVB9KQcaeeXJ07w47OulCZeozU6eBKhLh1KouqZ556DTJG3aPchxvBYeHH0O
0Ge5GntMofSkLXQ1SpfiRwIqj1ykczfhgz/kxGln8g2H2o3Ty1wjyHNdY2egzr6hFJ/5KKN/GDYB
6VrX1Q0J4juKyVicJs7KQlr3tmWdlobkdps6XjSoGqdkeaCmY34bazql5M1TYSc7zkVtOLjlD5lm
cg+9FfWyBLt6nWaV8mjobnWUHjjGvWErL2QOLiAtbf3z5JMLJBeMynxQp/4WSs9HM45psOJF28ka
nlGckd5Sf86VRm/PMQsxo8eM+AxEVWyl+47uoDsyKo904yGZHre3MUaZE+nn9VJJBQ4ZLEa0OSyb
wLGdMUT4fq6X+dUuiqMXazw5smG+BNBINl7x+1I9CTulo9YMEgLlNcUjihlHaymD2qS07evCqi/r
0TZCD/rW2rt7emKooaq1PDm6mE409+I5W+Ry5m+LldM7bvLOOQRq/F4q7WRAd93OI8wqzJ2EvN6y
W3C6AO9MFn8eh5w7XF32XNrGtMUtLdzcaI71B2wLrq9lmf460kj0oGLcvjKqOE4hkC8ZNiSFTj74
tXyXylowDx9u11vHVcn7+wUm2Asb+XxR18k7vSzTF3ON3SvRi0M1MlxixeZ4QtdEdUUiFjftiVOR
aHMRgSJIAxiCMdoPgznh9ssZrJuyw88ZmkV9FmO1H9cmQun1NtPW54O0h0JKisKYZyyXgwXfYpY/
dNbltsi/Ybnf1ZSHgmnODytZHFY0ERR6rUZJMlqXus08bWYt6s38A6zurlq4a8I835Fih9T7se0G
+1hoTWDShhiHixFJReEl0QdD4RwnaPwExRY51tCTjx5+Zn37bc295Ow5cJJjR/NpwEDXM9QvtKHK
9uBukd1npwq+Y4+sb2Cz9hNOuGBwp1erVbpoEr30ReU+/g91Z7YbN7J16SdiIYIzb5PMUUNqluwb
wpYtzmNwfvr+aP/dsFSG3XXXjQMUTp06ZWYyyYgde6/1rWU0XgcnIWgsPcnUOaTY8zzyMhxwNXal
DgiINhaxnJeJFjXXo5DhSuNjmIN6hmiNcAHoBCwnLqEWicRjUUv5kvSuqvoSOeRRV25O1dpbB+ld
lqZVHMw6B3QZahDiatPy7Tp7ABj2rBnTG1Msvu5ytvWyYmlfK4T4xaPB1Pf5FBhFS6k/intwfI9I
qA1AO/GREK3jPIUXYSmJAbMR4g8c5fv4IjHHExujogcsU+QO68HSMuogNTmKOEw30syg4yi8i1zq
wFcX61ktHU/OOLqkL1ryxDjkQfNI8+kJ1Wm05hOg4zVdJTSvMr7JrrIJK64LO924FnWb8VSln9T4
1iiGHRqPfiyXlColsb53ETb8jjxL/NlVYUgGWETlxaBZHivLIAFqFYLp0TX+5ocqSb5Uov0EaKz2
i5AgGwVwI7puhpyftYHXuOSxuUsj1w08Tpie1DY4i7RNSHlG2RCBy+SylpK3Q5MWm4L7kCbjLowI
DbVIvRHiAqJ/cag7VocF3rJP6jQHCM3cmCUuJ7kb7cZX6XKALZduVF0RoQY2IuDYf11MEFtySzLp
SqbTBJFiHwOEeXTWUGAMsXGgZY46o0597Zl2DIqwI7rcg0ZCpK2TY9wgrg5UvXyGe3abppdwl7cF
8ZXBkpscYPLqoeEuXC6ZZAGX9oPM+HywgYg9E22QkSw9c6N57qxBvNniNR3a8WvH/HBnORkXvyEM
DdIUKKBrx3FvWyK3Mwd8IlY3RiLFU6aDQyRxmop7uNeoNQ6LwITq9V9anq8UDO34ZNCQTUm7xaVu
3wo9Oiyds+H/tqenylAjNpmQs7VPrONC3hGg4CPQyDYk+z42S1SR3Wa82csOq7QebsymyoIyjl50
nEEjNI490dG3CwDMzTTJE1mmdyEliCli5s6MSKLiLbJzECE1VCexjHurp2xlqzk3LPJODanYtbCw
6ZvKg7dbpuFFNBYXRlNw/FzsHtFScUhL4+jV7NWgDfLXNW7aHzyTzCZN7StMCQdVkb3uIQFigos5
KyzKM69WFvTVcsdZyLdthnJhtRDMgeUogAhKKq4zPtABpt3V14eQkBcpv1H4H4qY7Leas33qgMlU
hPLm7TNMMF49w/OH+IaJkD/wJGeSBRmFaBDNzWVJUVg852N/hLts0Sta0ZJ98lTIfGcscxQkHWmC
bla/AuC+UyNvmbDF0bQ7mo/JhVcjGJDRS+Ywwa9l/VZUyBFmLSLKDaOMFMk6Kptp+lvgofQhuSpi
CcbGrq701XstlXkhor4PcgMtwxBvvXKcP0PGb5+TpRv2o0bzz6EpRLYtJOtZ+zSZ2baMG1p01hig
Axn9Nl2Yv2Yns/iWp+E1GXIY3mN2x+khBvnvivG+ktW21bs3ep3MMwVpoZhKH0c3TT73Q3kzc1gd
IaOJeoDPpXEccpsLt+uAn/Y35fIpEotfuwXaAUkCmXNL225vxOa+D5PtqowBBoa/pt1PkuZd5cys
zgqXcj4ec1y7e2NesY/JdTe4m2IY+Bu3u1bkRFcQrZArnBkPHOtU7qbKeNUa1v2o7a7KQVy2rPFe
o9FOux10RZ2JpAOo1dkoG2BhT0UfbSIGf555T8L7qZvFKY7XUsAcQ589mxMgZPCSHdHVXrSmYK4s
hwvljKh/5r00JioldQmwYMcuC0qpV0epQw0YDsItKCJ59hJ3383xK+EwCEZrumvVitykFMVrEjkP
hGxvsiokFdCEqFSzpXvZna6aZ/DofpdFOGXczWDFTcAGGb8ZEatsZFS4N7MjZ/xNW9jbZUHSFHXR
EQrulZIJb5Y+bqDGPguNYHhJa6W4pdwcdylT4inNtU2RfrFgWUWm9tAVaiuGaFuHjHYXzg3kFKpW
MjbQL/rWPNb20gWLZtDFLYi64mMW8BJRSIvYB1pzKOHxGpO5cdWyl6E6FYDpwsXeEAn4xcrN58Eh
Atq28mCit2+XF0PbkN/E5mU18a2mylBj/jNPW0fM9OnTev6uhxydwtl8m4g5JwCF9b6+E152v1gn
+OjBnOv3STlcjwxNWNhbTlS12k5e0m1BiCKLqPaMGmNO5xrnaJcne2Z/3JZNdm3kzfKoKE9ZIGMa
rrRTzMjEi1xu4T9yDpXLK6zRfdJm9x4MPRhih4R4x84qvKt0cZvLRvTpNZKk5Yy1/4LwCkqd8Nsv
qrqbn4q0X1OHPhpKVqGajvSePqnh6cL1Pqgqa2I4QsyNSGkqxzrPq2ljb5Z99q0kFuaZPGoaqUk5
O5fTUA9UgAAy9e2YM+r9i/b6Q2wNar5VeYf/AguJwH0sVoHrL0aiJKHQLjq4uMj31BcvD/mlJT1B
IFhFmd01haZ9o23vPgBKUfduZ4w7BpcKN/liZ99/3Jb/pMo819/L+679/r27+lJ/lF3+PxiQ5Yhf
fvo1f+tjPhYZsWh8v/8I21oTtdZ/4aegUnf/wU0kkB+isxcY1pBG/ozF0uU/P/OE+Meepf8g0/yP
oNLy/rERYZKhiBQYG8eKsfofPaXl/IP1DMSCCxnEc1El/xc5pXwvx0XRvE471+tj2EYB7PG5f30y
0AfpXZukMqBHpF+QvP1SR7baa3KxLjvEXKdE0sHzCK/bu6z5e6NFhrdxnLypN/HieOQYM6gqyyh9
/OUW/ubtWXX4P9+pn/ePD+aaJsJRLCI4hz96nxwctMAgTBE0U91cAGosKIvR2Qclwkbfgsv3nzTQ
651AbI2nAFK3tBC/fnhHTMFgTU05Ous67H3Ruu0Jfln39Oev9d4G4TAgtnSuRZcLDbSDu/nD/QYf
PCUuKrQF9dt+CheD3lSDu5fMFP0RWWTzHOZm6Vui7u//fGm5/tm/3lLkb5iATZYC3Vy/6YdviKen
GSoGDluDt/pzRALnSXGgQdOWGyW6A3vceTZFOliVkuZ13Ov7An/ede4o+0x4lfvpLx9oveDHDwQT
D/+JK1C566t17JdlyanNCBsa+JdwMjQ2WmobeLGwe0utZKPylvguncZz0vTqokZ/BsVbxgfbHsRz
Rn8jgKh1S6YthTwe3KL9ywPx2/vlYSY1wNdhyv7xz3/5eO7iuEvUlmEwMSTcdZgjApGa7RdycKYD
TkT5zJyQQ48Nv2xPkFLney11zuqUuKgJTLv48+36+Ebw81k//TMMB7Eofrhb9mJPc6zaeGul7prf
ERf9FvMU6thaaC+x5c1/SWn81+KwXhE7JDYyBw8mDsT3v4/uEFaVxE2yxTFp+QBEjWDpE4+M26oV
9207j8wYktgH9sBJk98BDbLqrkGtA1jWZX2Ckqo9CoKA/vLTvDdGrm/RamdBjI7anN31h8nnl19m
UspqdCDx25Cm0y1MrmlLXxQQahSikEsG0MUEsf7l/n9cKg35w7iAE1Pn/WHB/HA3euCTEHqYODpo
P12DNitCv+ovN/03VzHXdY+ALDB6GJXeX6WEl+glWZhtMchxQ+2OeT1YqOLuzw/Tv+6gRLio41fC
W4rN1lr/+S93cA2lIDg6hSRFaPdVRel+ZLiZ95sM4NueX5nmhVbYN3++qv3eY8kPx2U9KfhqpjQ4
j3/4dp0Jl4o8IjOoCvpkBy22tDdTUiHucFQChR2lilCG5ZYIRq2d221YVuif2mXUR991tZZwRfbG
Ye2rdveZhhx9Xxmjgzy1wlSmLH0EpmXO9V3rwO/ZOOYy3aWpFV3yKHHwJjjgtrEMGBZ15yAcaeZQ
XUaLISefthBUghrH8VXshtW07/kye1qKesXh3bCszTDE07YrjXrXkNdGA2XSV5Gup3qU+rHsnkAC
29fQOcaSmAu9OvGcpHjrHA+dZmbGOG1hd1cjubFOfg+uKaebKBuUsSWiguGYQ0Ypbyfo+ofarnJ3
b8jZIjsXsePnzmKYvaXllz8BK0xC381QzAawhGUShKIzCp+5uPNV09O2DbSC44/dN0dVe+H9SJ/2
KTdTB9xhW6rgz7/p754kJsQ4+rD1SFao909STm9GD7HbBY5eaEEFUmFvCfJE7KYvAgO77nUMk237
54v+a+dYnyOdRDHT4M/C4vb+omNIA8mIaisoDAYZi154W+Lh6kDXyr8hPX/z/agJuJgh+Q9+lPeX
UioC/W54XIq34kLOLT6TmAZSbdTmied83tk2xrg/f7/fXVRK2sk6hklSYD7e1IiEEogrdiArr7vK
5ukcxk4eIAFpAwGx27e7Vvz3e7qa/SgEqQTxQn9Y7SvTiFFNmHzRJDExh0jbpzle7owmcg5//nr/
2sokqzdWIK7EFSmE3t9TqrcegwSxa6j9CdyGV3QYI6jgIh2t63wCXv/n661F9vtKA3+eRBfIPr5a
0K0Pz0vuWCicstgJCiIvdlqo5m99Nk1fySlKHvqs0F+gl/fjnvgnuQSAxJY7Ea6kI5ExEfcX5Hp7
e8zI/Ob9EvgLaAYHZqnmoyo1t/vLK/Wbp9tlbfQoEvHpSn3dI35ZnEPl1SPBCU5QNqV3ybymWKEP
gvY0AsU/35nfXYp6FMoA8BW20g9P90AfxmvKyAlkXJSoVbXkmGoakgJW5b/8CL/7DRxrfWOx/bH2
fzhqzDHt93RInUAtVnjZL7TkFnZ66PoKH8PY5ekFnq/hL1f9zRf0LGF6IGlBaPCX9/ey8ryENKTF
CXr8C1vIJvgEdNo4fTTp+z/fy38/1ZwgDPAXJrHFyMnWze+Xnw3nlIOrfMBjZtCaT82wQ2XTt3sw
jSKQWZdf/fl660d/Vz5LQ0jTgVQhmfwbq1Xv1+uFsZEVOJntoLIba6e0ubv02GH/8oT87lvhC4Wc
uq7u9sfs5CbptNozlRUkNt4eTSb93iji/tqwvcq3IZT85Xr8kf/+XqwMpDWvv5dOyfv+e+UoRDiH
lSLobNJfgzSZcCeU0hy8newm+illZcRhoOa4PqmJJvemH7t1Wqwk8kfXrdM7hwyIdqtcW9Cxsm3C
vJMhLYMZOCAqITLfEWZNlBHY+4yDt3TLA6U7KQbhXOevJJTP+zgxxjdVJNU56tFK7hoH1tkmJw6n
31Uje+tGuQTkEmjRJNcTxuDPU4ohAW+WSU513XrRprRU/qlJp8nemHR3GfKItv8OtQZ70FBH2KtG
Qx+/hhXll+/RJAJKvaTNBYc08Wq29TT5/PTFo+pXAQS/9lsWq/A61GmSUYzQXAIK1glwA41G5HDW
rMETrlrHzhYMtK8otLvw5AGKW29iON+gE3CI9WQ2C7QHXTxuoCJur00N2uom1XqGd1225JwAu8S5
MPqsQiI3RdN3vWuYsMWRXXyxayQ5IEhq/YETw4AXZ56ZauSjjC773EBi4c3z9DWEyJYzrnHhPjX2
gsBgwGPyHA9OCV14MTjMTRXAvF2WNGrxZTwv2T6ZHIvSCRoTUxGtZUGa2rx4XWal3dWZlzKdbkI+
yGhl3MK+nW1zF9J/xWHvDdZr0YbxG5BYTOtzlkRE+yRjdJfPQJ58vRnrc2tr9ROlG9IshrSMTBMQ
vi5Dach/G5pgTL4JgzUipP+YJX0i2gbuywIUazN0E4GetlEK5zJfprA/9rbbPeYVsVp+TEcUgWkz
lyciPAw6z4vr3Xm0p719M9njBSSbNTlUoof0wSHiI/CSVRvD9D684BecpE/1CToKymEGjzjSHJAS
a7rExqllsuByM/prdBhdT8hx6zykotTqAIeC616NgEuPMCvjb3qle9k+rYzwuHTMG7ZZ2pTHxCjL
hj64iG4He9EfuJDI/Um11dM4lcsdz3VCBzWuh+9N1ZLPk1UTn1Yv2OQ2sPibs93C09r+efH690mA
AgLbuQvkCC/4x8UyYaaZY+4nAzMW1r4p7SpgC9avenRqzMGRZhhiHLFNkirR5ubxz1f/cVj+sHbC
5SUXns4chmdnZaf8slaXOixmvaj0AEZaXG5ksTTozHTQuUDA/KKz6l1vomlUtlYGNZnQZ8+snLPO
Dx64Vj9e1lKb/3Kq/fdWxeu8eqypUqjErA9bVacV7qgVEmWTy+nCNGV2o7kN4qjYy2//8v1/s3dQ
dq1f3pPY8D+WGB6u+x7vmREMoVFe9CbG1LJrup0+tNP9bE/qS2w5ZTBgC9wgqtK2HEAq3K9OyOsc
QsiF0HIxuIi3//zB/v1YmJBqfhx/cXjb+odDdpLbI2Dd0glEW3WXoh8xMxqMtneVW7M8ZqQJDwkz
jqTJGXR0KGT+fP1/N33Ak1DoU3lxCgc95b5/MBamvwjYSM0qwiG6rtH97GgI1sey7+j0hHa/I7kS
QSaT5Rsyn51jjuK5QM+ZKIK7luLlz5/HsNYn8d2TSuvYcelKcnimG/zxpC7badKMwSCBYxn6kxnj
LiROnQMi9jrUK3CY50RH2df311FEMJ+v1zxIm5Da6hTxNH8bSMVm2VhKBxSzFDzdeYy33MD3KLZN
S6UJyS9r6yOHZ1a9ErXoKapd4k1b2SAzrmH2PqETEwcddo7OTtwANi0woR1QkEQ1eRrEhm76VLKh
higmO0Rylv0cW1Fp+2LGrx6gdjbwNnc9fgEEgVgRdVmRH+QyEvbpotmv1axwb8dSddOxIAzZ3hDs
OD5WZmPouIpqDYuaOUZHye/wYtSAXn1jjCrSZZrCRV2JDLF4ReVu5lsAE8I95fOE9xQUj4utx3dI
q67MnZE4+hnhhXq0l3HpiPMzmnPPCmz4YWfLaGeC2liCZLLbB+XQVNj2OiKDA+HV2hJ0lrgqqtYu
bwZDemj2J8eQeGNE/tT0keHHE2i0PVhyWl9xrRSsSw0oFinysGN9MEYFZsC+6W6mCnc6CS6ltmeH
zIvvxYrDekgWOiiPi4d35IBUKy420dymYkuqmIMrOwnVcRnD5npStT0gLkw9E2NhuGQM06bKPKZj
17T7mRjEZOdYQytv9cztUXaaJMn3rStwUtJ8Tnyrr4mGqnIVn4E2EqRad+kI1nGyCCECT6Pza0Z2
EwC71To+fi3JxxTk3O1aQ6jXOAzHW7bs6NXhIUo2CyCUr5S/hOp5Xon/qTK1+gWRN1tmGQv1iZNl
TxuLMOTUjwl8Do9YyJJuY6txoGtXZPQMvC5JNyBbNXML6Kl7UGCTeEon3LbdXLlqi1zPeaia0akD
poXTrk7wSPuVY/T9RpAmmG0JT+vFbil5TEFBZkBoYnNwzunqdvAzKy1muAVdDEZM79QT9YMSSCK9
yN1UbVLM9ORph+7aPCkeOwMHKYT60aLQ04b6+zijsjjUZt2PflFKVHVrGicDtL7NUWvnsUVOdevB
fEgiV79kwsl1nFlTB7LsYsK4jVULlMxzuIc2i6ajW0ZcHDyEWAMRXopHtCg8gExEtK/2CF1y9VUq
HOELeONDZWbxS2RNaAOZ00UIx+BNB47MjRfAA/anvutnQKt9aJvo9xkrBLNqKRBJnEzEen5dI7Nn
MUP3mcvp86jRUgyMKcf5psFcwgbDk4bEw6xQnk9rjRO5L1qlTavfN/NgNHhmw7eolXjsCVFVfsJD
dZoWM/1uOUq7jZRAMA/bbYD+C7vPH51cfMoaj9CBKXGStb7UbiEujUAcaNjcd0WDjGe0h/wTwa72
y6B7/YMl0+xtHOzhitxM9GeaqomBK0y1POpeHX3NO6ibm170PYCErANUb7Uxgines77YzuVYYQds
pMtWUU/N7HPERkXl4quokPHPjrWBVpoz72fkhDg1YtCsh7lMeC1zec4przHrJAQ37UsOAJ+JZM4c
H2P3fHKHsea1sKJUP2oaXLVt35VkSmGVc1/VZEXjFjRqNl04Ocru3cIZ8yacmvFlKkrb3Og2+ras
j6yTahppBMSUTrjG4iW6kgDhwSVlDuLuJh9dXKyjgqwhSeFtTqqcDevAxtLGJB2NenmMCD5NjnXv
NBoyDUK8i7Jt0H90nAV9w81dCFY2qLmglHZ4WwO7f0KHKewNijhcG7o+qG+GprGeuVGqnQdWSYyS
DUpFJJN93/tNiyEYMXYmnsZO81y0iUpr995CqxOrjxk/CeI0c7aUtvT8Cj0rMh5RYeoSGYOsyIWj
e3bMjlQwFILTvF8gmr8Zc0Nu+UiI1jO/NNL0SjeKmlswUnBbGFEHPx5kQuaAK72XntMCJtoozVaf
IE2CvEhtdDF4Dx4JimDPinoSEBARipLOp5M9d6s4tRGMHALZl+VlMycLqrwQMCOxHKsDvDNNIskE
JtB2O5J4MmxasG1fI1vHHqav1PcQWPTXNtbC4RBXJbtoh7kFj6Gu+ssJ7RQjJ8eia4tYbQYLwMRh
JL8EXwnEcw/3QC9fihaF4yEG/x4FQi+GMEjDZDR9DdIcveBCR9j/o0T4TwP1/zuG0f9vY3eoZ79U
S/+auz98SfIv5bf3k/cf/87P0bsU1j82YCLmNkJ36B1Ry/0cvXvOPwZ9QAZIDHUsk87X/2EZ6eIf
9IBoJCi66Oob65jnf4/e/7EZ1UMpp27md+bU8p9G7x/aHDR2174xRSafz1in3e8rTQa8TDgnrTtk
acLZXB/6K82C2u8X/SRQ6dbGqh9DJ9T7Lud5ixPBYBV7MzE0XrJudlHct53b/qX/8qEC52MZdOgM
l+QSjgVIR95/LCurYxzwMR+LyPfwQqdFirevB1YQ6LQLLuuurK+0OEzwHTdGdlPqYmz+UoV/OAnB
mOJkwggeG5jO0O1jfJlTDb0z9MxgIq0w7H2E59oBy0SvgVx2Usv/cvD6oNThh15n4nTZDYBydJw+
8s9oOM3Ef8fOnmVC9ZjUjBfseehHc1w8n0nPGM946xNAO+NQ+Z6VDTp7Lc2Jwy/P783Pqv6dZGht
2f1S7K8fBL07VeJKGQZQ+KFHWmccAGadA3EeASYMUmfSb0wiBL6FeE6uPQSbLPFphOstEcv0WWh1
eZ8bS6SxG+kSlqQ3ME63U0yWf3ksVgTuuw9Hoo+w16deX1UZts3p+f2TEY8EWBpuNeznElF3GXYv
EsPPyRgqcRV31kONJdtZqpocYM84TGkTndw4TBMUltYE5yhq2HcNmI/pZNyabUPeZye9A8kZ+UMW
Z0B+yOLaqzF7JSMDlUJpQORYSKXW7a5g+06gHLQ4yABA0JWjkmoRBBTWSavCOg3cbmkO8bye5gdR
EyNbxImGjSRfMbjjFmRo86Y3aNJGuVyUk+EgR4/mk+MNpKZmUXIopiy8UK7mBlVXFi8UEPFRn4w3
fEbyEuAE2TgZavkuTd37TCCppesan/OJL06EyA2npHOPAOiYuBGyGYXXfINJqvwsM++lmwozUOw0
l1DlWxhiIEEDXYHEsI3homr67uAh9Xc3QFsjn5RNd/adTM/hS3npPaUCs0wdn2+g0615mZak3aIp
XRA/98lucnh4d9oylMl9SXIXqaA0ATF54LWsOUOscNjWZ0NtnHhH+naaURgxVw03gwktCNyCu3i7
GfvHUG5yl14eBVLGiQsLjNEVaRCmhI5BpkFCuZjbvlWmd8MsluTmDekqMXzU3OoA4tgORvDdZOmt
hcS9qT8BgS/rS2GOOi40F4CPdpUjkf3h4Y7KBXXiRFR4XVlD9jyT8Wgeci8rCI015+lGFYO092A6
+CtFf5rcmlbHf9dLPZoecwlx7pTEZGHuEntijdJ7F+ANNxRzCvwlAbd3vejM/W7cMkXo+2MxIbao
gF7RjsJ86yLJHyvtyhzuQjRPkhhTOP/RTKMG8KVj9mQYFPTALtj18Wfla5W7ScNUoDvvYcs+Rylp
TcCDSv7aihShatxkiYJsQnW4pjfz8RDzCj4YQcsNfVaFpKS4XsohAugzzDRrMztJXT+0J6c8TRyu
zU+GDUqFs7ShZgziVYW9KO36S3NumyaoW81yr81qhcKNWiaqXdOKtr1QUTGpU4kKFI9u0brzJWCM
+lPTZ648wrumRjR437hRrHSkcsflZQkQFHd8Cu/OAWSvAmLc8DVQhed3spiMPPA8zXIuOaD34W4k
EVw/y6gBtx55YZ7cki9idrsZaFT5iqvy+5KAmQDAspjf5JBM3hUxyPW5ti2OS6PprLnXS9ihsSVe
w95gLBWvmtGJy8Gg1daYKn7rFPdqY9dzEiEtM2vQIn27WHd5upTVgfmkS/8icwdUyokRvhD6iwjf
TsuL1iz0wbenXNs289JiDGusdT2KbaG+9FFSiwtZtc58yIWYHhxOufpmsr0h3LXCWnyt6VwZDAz0
nZsMp0Zg2UUUnadqSApUpnJJDk4KPwUYytp0SQuOgX2a1/3Oyr1WoYteppaWTGaP0z6FnQaAjgPj
iEI/gXEDCdhFpl4M5o0hVhpwRh+AcbUn5s9LFS3lASulFgVZNrLdIzRZeMwSS197HnBGAe7Pur23
OkE7bFSJtwe/j2Gnx+6K4t5ZDAvtEUPxgHdT35J3mDf7ynWY2sgJyFsJXgnzhcquys4pD4MgqP6y
oNLZSc0N7zJA46TpVOVZSs0+DVM+pn5nyeKtpEXgk72UnXVljpeLJxQEmXKJvw0I4OVjVYcQ77hp
oV9GiYY5b5DcnqTr1AFHSnQOozw2AgUaJPTJtPG29kiPDyNuUrUbbTVMM4kZjV0Tm9ZXsDLru4R5
YIdFft7KPjTP0+hFFzmhEKsx++jUekt4veHtp3qh8ta1SONUPvWIzafQ2RbILB57Q8cHY+nLLcou
dSC0It3DIyJRZG7C/Ciy2DoWtcuEBkPWwbNL7ZQT+euTN1DtBtCAR8WRj+HwbOxQrCQXxIBFV5Vc
noXMcClwfOH4b5QOBxe1cL4p6vF+wLTO/IiSD1EUioy9O6wJ1cnCvJlADWyaY44rwlWN5KClDeWR
tW8dSY52PbFOCfN7T63Fkdd2vgADeRbKHq7NGphLbC1uYHH8Ok4NETCLVsNhUFAjtC+cKliiVDde
qEJWMWgeL8JyHhleeJ2YmnuPS9S6yaKFJd3M6q07hGa7Zbxj9xdGBNyPsOz8ZvZazJVovr2XlnS8
+LRUOZGAaubNoiEY4YwZKxLVJld5iOCt/ntNawgSVpSoTdER8VBrimjIpsyOFooll1+8BuDh5fOx
qKSyOaINI/MOvEmoobX6duzT5sAeIS9nAyYUc0BWTlek18k0dGcvZTgmqoVda0itG+5hGpAXGW17
lbNRp0l5j0S22C6it0+zXYuvhjV6OGdivv2GkkELGHvJG6Psqu+c2yEmDA14Ed1o6Q9mSVnoBPeM
6TFLs+I+IaZrNyZ1fJVETXfUzZQmqo5/chAMpQHnqUsvEy4eaqN2v9uZaRxVoyRLtupyVEC5Omdt
P+Y8F9gOa7uhKwA3iHTRPq4fMzwdh6jzeDdSO7tpdQ9YCswYTtF4DA9WObVbizyVvaWoE0w6N3Gs
vo1LPQYLb+dZgL87D65+C5sm8auwHPdTMVkA2dCqigLzEdUO6FE7zUqA/pCSHLPMA5h94jVyS3U5
UfSAl2DF88PeQR41D8ZZIm+NHVWepE5IMzSkZdO5GH5csJvWz6hRNAdD9mTOlqKL58WooHTO9fQg
Shp8bTR0VBZqxEEYe9l2xqCqb9wiCbw4lMepxC6+zByxO8LmtgPNhV2n8LbkjCiHITtDa0A+ycB5
qzXTg57Xj3k+PnQu4MliWNFIa+ILybihul5mfTmJqTFO5AU/cfJ4Swdv28roG1jQauPEDI0Y7h9a
FkYmR/PVNMRfiJOqYImhZjXN6JEEFeYGS8376i6PKJPObhoWgWiw9LttfZ2Wpn6lJrxTcTsdBjgb
V7rdP+DkiHdRAgijAs5WzQTcyykadvrY52991s1wH1P68l28LbRYQbghytFp9XJras5ujm08+HEt
+N9phJtpu1wnCpFt6gHBAaeWPpmF+9b1bnJs8/wTWfbaqcNvXWJLh7jT8gAO8XMuyi8eyA3aN8Lw
l3gkYtsrxqepyr+yBF+xqt8URiOC1O2zDUQgDaz9vLqMSotZBY7leXhO8iHdWZiKAnb5q4Uw8m2m
Z84mtmnaFdQWu9gyd2W2YLrpgC+0eDhZh5LDksBxCjsm/ZyQaLzJbAUppVvXSWkmr23zmS6eoRBY
dHHs7W2KoM24qOgaZAksByFnKEHhPWYyDPKJRwNIXg+aWDaYtBKfPjFoJEyFG7dJs+9eguuIshKz
jGNgChLm8kJIsrVxBwUNgiPXgQPU7TSH9QWLp4E9BU8lkEjxwJr4mM6w1eI08nZuNue0LAfQqiyb
06PVdERfKoYGoWaHPpldKaTEUAtmWQjcvM6XBgFAsKQaM5Iarsaoo++rnFfwajekUtxbMwCzyu1T
fvxG+l4aPsUDbm1eCahklWXfOON0MADfiNoZDwNBVgD2lLFftLbeuTNz8SmqtSPIk9NMUXKQeE2Z
2kpzgy/+Uc3iMERs+nrTxAeiLjqd+APhBRUMO4yGlXdcwvraIUEUz9q8AodFASkqATWxKWoGUmUZ
zwdjcc5Roe6H2Qiv9WVYTnUDhAasRUl3ekiZ26NebG3rSdbp/G0wxvaotcK4c9gF7sYu004ZikLE
X26209wpeiDIoryHq7lso1w3XoY6bV/p9VVQNwRtTSsalmdLN8ReFc5q7yy/zlPWYizjfn2h8/lU
sLOcJwGhQeoF46ACgG6RT9FVqmzXF4uu70BDZAHtvKbYMd0ARNRGOLudIgBDZfp1iwU2nbUqQMfh
+PEYi0MmB40Iu/ZFxy5zXRayvlMdUg8cVnuzbLCWVUX67AwCX68qdIQWullcu9lQnkvZ7zoykq4z
ZE8+SQM4VwHz28dpTMcZqS2wg7Sl7hcS095SABwif978X9SdyXbcSNddX8UvgFroAxg6kX2SSTLZ
a4JFihL6HggE8PTeUJWXS6yy9H/2xJ5oIFLKRCYQcePec/bJ/eHG99J23evZ95ZDrFvSRKQ7jG8H
N8QNx2b88fBmmg45BnjXBrrNJlNxR+FvRXHQR1m8JClHZQdQNzGIoO4G8yFOumsbYP4WZyuEj4Fw
uh7PPbpQvz1B8XHPJNLbpwrcyX00dmxH9SzRKWjuVBzjrIre7aTBFzn4Hh3xRqgh0Mqy2xBTIw5p
RAcnqJx5MrCtQ6jou5kFepSRu1SUNFVnuDWBvcgEuIl9e5dLzmBSqeJL3hRzF+TsJ+HabwwRrluN
D4GWE7GqR9wNTrPF021e6zkiEy0jnWNVJFZyJx04EAEphSZqq6F6kHqRlrtwsiToYTzLJHDHgiMw
pixnZ9bKudVqK1oDtYdKLA3a3ChkRnuFwKq8CQdV32a6whExoXDn/MBdjTsSUg9sJjhig03tsp2k
+zSiGwqDtI66o966zcskcWMHSkYERVKrwZqgUeFgUKzh5vSM/nG5d964w7dv1quwrWFmDt4ENAxz
80r4mbiaYj168wzZvvmDGo6q8JCZxhbAGXPBodFNP4XS9a7CTgMQZEg+giwrNgll+vd+Su01JOlu
VWZVcuAgyJmNWei4dnNn1g5t0uLp5BFD1TKG+ritNel9I8EugVOSFK9e1H7UnejeuCzvQEmlZOBF
C1qtpYvOrbr4JzsdCTXSfG5E/aY3DOe20HpxldBvfPHyFKLdsvXcULzEpI0l9vWYOSbvVNN2ghYg
hmSuEzx4xTqZlTOzwmLKe+i8BO85qxZFzD7WDFQCKg/zpwRWxLYy4XfOOop79mW1xTFMf52Gj3mb
mt587XY66yR2tkejsBQinSknajbtjCvc4xV6gnq4aMobP8hUrN84Rd7YhjHcNV0p96Xbm2sp85ZP
2Kglt6D9kFVVeo9Ccj56g+U8ZomYHnSFnngcshzRIFxHI4dzUFNjbzoa7vd+pfRjGnPgHgg1R3PV
MbO2PAc0WEP3KNs45iKsn6t23tXSTA7MqJyjjHVvzdjKRTw9U3eiceCAwpnfsVYCupW5Zs2Kmcz4
gp21cPBXO19H6V0SoD20agxzlWsTKS+zf1vnU7Ei6PdU2TYDwb51kxhbaYhWPBH3alRoKFq9ea/D
lkNuk6TuidH5eOdorncsWENWY5S+wdGdV3AWvQCkYYtBMpyKnWocDux+HQ8QjGb3JmbkCGFOQisB
xWmvEtPUHxrH6VErNxiAB6H1O9/qwg8Rd90NDF/7KIT+3reoQtamq2J83gU0vVSftlnUJXuZuoU6
+cSKbg2rNfkgJgl9wnuqAav0gyMB25U7w3fyfdmbJq7F3n92jAze6Hg7suCeFcYm3R6upCYYDuW3
LcXPGA32vu/7L1MFGs9SpXmq52lsACu4HQRgvi1yobqgGr1oPet2OQVe6gyPsQe9u9HD987D/Um3
yXiQsU1IX6IC1EP1GFSeHuW7JlHgOWmXiO7cRjrQVRwcfrsnRgM5W+52fc9RtCOz1c4zYFdji/4Q
ZT13wppovbC/TTpK7pVZ9b5/nCLMLGsj13t/S/89w2Ogj4Y82IoS4iau9A4coJWJ4jTH9ZChsEq9
71Efy/GINSjErcrU2Agbl8DMbj23wJH7UpwGh0QBAiifx9JO1onm7At/TAJldye7tt4zY47RFCQN
OL8149mrmJ7VpMwjApB1nQAEcsSTluIYnseXbpbuyZ6BqJB11F1BKMdjoKqoYGRlM+ozihvIcy+e
z7GkTvCYpn0YBZbeQ/LzORJ7qb8R8fRt6v1rywxP3PpPZZzvoKxdtQSbrDQQNqAtyZuLnYICWl3C
xgKemiN/N9v7JS56VXvmG7zwhoOKe1tUfGm2su+7GZxvnMJkq31iPhfkadeHLswZ1+EEKE/U6fk5
Ltz3qvZ2KU7mdezb6Q6ezqVpsDI7AytWtujarsyuzuiM+fNzA1pPZFEYYI0+Fl35MbktDIQwHq4q
z99yQGJCkBompXpeBMCGy1XfsaOR03XqWHA2emsVcKZaZufsLKBsQpOyYnrRPOb/duPWW1KeVb4t
S1QJRxTYXxMDk2NKvxfyj6FqNmUvvBJ56x5Th/6fjSDIB7uI/YIP1ITRLQR1dG08d6l/HxGIvQMS
bz5FgMrw47nXcnZ61HbkIiLGo8IvWFtKx83e6qJOwADGnuauCVrPgEdi59U2Mi7VfKJ5kj7T3K6m
70amN/7jFKbh18pK+mhNsdrF5xEprItzB4nsqaVLix6iggYUTGyGYKpBKn+kWp3MW2FX1XBrl4no
33JrQBHrlHOunabapluxkm2l+h20dD6AyDFiGDopp6JVgymm2uhU3MRyS/XYduOljLVbwxueaOMH
VZsaeztvs7UxxvGaXY737ngPSApd+OFCbLFb1y8UP9420scnSsRs2+EfA5YoLoJZ9Kax9fY617qr
WEbOrUvovLWL5l6ScAgjZhUWbHOrPhqKuzaiCFcKBwPanFF/poXLE2f6zFgNGKDpPirC9iqFbXto
LPjZNGqi9BIJ5skSrcCXiI8SnGHmM8lxc9FfHAmggxXK9o+m3mnApLNoOOiEWxLOm1JtEvfLh0PO
TwMZ1X3uzcmdTmTwxebR7wv7UU/CbzSd5RnHAFyfGkt4kEsd5rQRRSBraw70nJMEFAmpjy8eAKWV
YjG8LNKVbWT19aFWLYIgLY8Iem/T85wLeRFlO1zScZF2o6oPMrP9OhXpcHBzLX4NWe+f50bTar73
rMXSX+u0prErAEwiae4mr/tjk7e4U5YQOG7jLkOBg3zxnESJhYQ2dXgQZLEf0He8MhWbd4ChCY6f
RyJ9uxzAgaxIc43VkQRufV+wY8EERmLG095HV2YoTReOBwMGoAf6DZwLP2gTwzj6MXKDVY58F9zD
lBxnf4GSFZZzCFGc0XGKwDIUk3AfS9rfKKfKdFsjM920MYUvmY8UHR7UyMagiQnQjw2wyssAHxZW
kcRE7ZT6nccNGo9Hix1ubVqlvY3FQN+iFgyFtGJR20Zm1JcbxOPGKrJq8GGJdK9gwBevKpmH+6ZR
bw06rA3xa87dYPmEaZRT9KDGxdA4pJe8VPmVNZf4x9AeGCu/7kHLMiDedaqwPkal8qMVC5O7ilt3
lvxUT+jsjujKj2BUy+2QRNH3zp3jU02E2xt8lxkEq1RXWjd8lTRA78JCu85EedKAGKMJ7nHkrSvY
Yxdy0butzjBknfdMGb2Cs1Lm9sQ8AIlB72xQIxtrZaRPEZKFkaYpSNy0d6Zdzl56NqNZPPXJcss3
Wb0WEwIklM4pgjs68Vx18qJKeh8TZQ+tC9/YGHn2rYgLY5M4LhyjbnwgE0rHh9a6d4nmTzuzn/2P
Mawa1Bu1dkItEe4qIsgDLAgWHQmapnUtgGRplIUnVBHuu7aQ+MmR10kk1ZJHJgvONpYV30dV9YEX
LwihBHDznAztxQ89UJ5xb39vIXFtvBj1Tto59toytZE8ldHD61UUT84s6/PgzOXKq3MVxH4F9EfK
ZN3X7jJk6LPHBrrayihb+RJLa96RZ1CtLchDgVfHxbVoYnmVGW12mfLmHstdvBt6F7aySDGtWekE
v1EWX0qrSG/4tseL5zbWw9il4Ifgt8lHBHOlHeiVqYlz6zkJGsqEBhiTKFJFJAf0ghRvBNY2GCAI
h9VXNxs4Lrd1Xq4a6ST92k3g1gcDB+W1ncYcNiqyEmEN2q1ap5bsvoLA8XRiK0L3PNaNok9Ta/U7
Jun8uTRhLrNFlfTl4+Lr1JgwC5nimZdaVnBe/KI2kP6kCh354NTpYZC0TBnnRRuE3z0ZSQ2gS12G
Nzn9YTQs1EqO0WkHcGvVEAgvSV6lWfvWSWuiUVuNzE6K9Zjb2TZXjXtXZ2rigQKkpyhVrxOuuyDk
OHJPbqShHZ8rQJ9Z6Q27cjKiR7YpbZ2MIPUJITUZ+TTNExON6QLyBlGZ5rNXwYF5TKsxO+juoF07
lp1uU3dwzFUDtGNLQqkIFEo4dtPpfTInTsiiT3nWF4RbPaqVNU7WjnTweWt54KmMesJiOdrzigNa
BVCuqg5LYMjRw3dE45GJKfnJxn3Hhx5khSZu6CXbG5HKfsvoM9nbPho120ErFOlLrJG7uIfa4lkB
yvmqc5cnwVTRIIvH2maVhPQ0OvN8KLAi3JqVX21d6W6MJpV7hnQ0GAmApkSMhj3dGnetKIgCTtV0
RSWJK4mWe3C4U/lSt+Vw7Sa2fsznQu1oKEDj5/i09jVyyROfM9xcZpzhIkGDS4beHSIOcjKETGCa
xvG1Y/vAT0M5PXcxfCjlud3SQvWqFyFdn89++EpdZQTYraqX1Ok6AoG8/sarZ+PM8dL5nkIgCcrE
ddaekfSET8DjZ/LnvQ2Ec7NkD0/pSCRG6cWoj0fuhF0eWqh9bcAhHuAq4RWvVoGEEgdIsSPR/YNB
VrkeOeatlA9BzJ8qe8XpCEWLFj/YTrmMmWARocMaXoYu4jypL9Mek7J4RpUL0LNPH2JLITzTcrpm
BXSU70bqQW7KOcR2iZMfuhRA4xppJFkj5OZtgSdaQeZVZkC50w4HNc/pY06bZF4TUhNxzHSbvdHj
h5nADBor9LIASsHQdBu7pkG9MRblMprJNgcflJXlAXhY/UX1XUEbhzTCZCN6/VqCVE8pXwsIwUur
7aoYZlQRahx50oz4pbDhCPVdh/TRH6LwJsFlElgEit85NH4Oet31TzWyagb789jPGw5kKGIZALir
Ak+wviaFbOq+p7DVor0/YDbajZB22WTJfrCXjpYdENQ4ngbyRU69F6mPfOyAbEdNZh087qMqGN25
WNXRMLErKe87JO7psYrxFFuDYxyN0Fjm1cjiDonGl4KKMtVfevQ84aZv8uitygqa6FUEyd4W+l1s
ESuBzDCrTpMLeLGPCC/xXSSsK0QtCtJuHQOU5aBprgo/FyywHZN4Kxl5WKxuiPeKW/TFxabzFTZT
vTGZjoNsl2+xgK0kDHrRUxSnt8KBkddZLlu3GQ0aayLmqSTV1HFskXZSCDjNzpxG84SA038sIZ5X
gdAs5xXltXcbA0MaT3WMP1dWs30Kc40TUVyId6soadIWkbNX5O9ynJdDf40Jy8pWYOyGk9m05l6P
GLX2ecSQwmpieHZz5T6LptMJ6CKjNZB5F94bjegfLCvTbvVMwTM3I3JmJhJFUSP2Yj50cQRvic8O
WqVWEvgWL60g1aXW3qg0aLsebGh+gd+vWAQRdaIKoI2X+6fWM+IAIr5Bijql1jMsba9mmCIKAgUQ
3rrTtPDrsqmN9sqATMOT7Y8noy7ndSjItzLBSXZ0LoE/0znZ2bZVkBHGVJekbuxNNkk9XfYkiHot
AxT08ZFzjdi3Od9j45pyT52udYHumXxtQMswp0VyIKLGcGcvC3QGnTuSyG70OJkIVfLkOozgKtoh
Rjx6JPU9zkgqXM0rDYhkqPPvZh/325kOmAZ1y2gJJKKtcj+MUbIzi6KlvE/0IRiKoXjowpQ2qUCp
iQ9MKQBVnNhYayI4z+zI/nyDPoAHPelhD+IqmulSiKZBDK4TGIMFUj3KRFiSg40zTYwpmuSIFTmf
dhZDRCbjZYRJK2TKuCoKUFVdl/v3UjJZizGB2avWYIlaezObWs1i0631rrKYszcMRSIQ71Vpu+0W
0rxnXORgDu9a2SZ3qXLFtOZkCHmT2Toy42m0kpsqoR6C8DtvNKYGqJc0yaC8DUtgBlPTzzH1QB1v
0rm3KG8ZFijVzRet6NTe9TXVg12O+PQxcBAvUurmrkkn92BycBphdbrjCqtXs0YrxFOWp6RE0Tbo
I87o2Cw6iVSAVLlwB76e68r0/NoQ/XOGpP218BXc4EmMHMO0ONpTqsyn2C8iMOAEgJCMNqhFjY+K
nSeBrklkzebLbEwpXnvr2tNorHHbl0E2Osm54UTDSZS9hKaHFM2GUQr8XCQuU9C51oUoNCLUuJYn
ERJElzEa2CIbQHNSGdNdoc/wo0fro0jcnt5vD8uwwddRK7jSxPpRZHv3qWeEezVJ+jcWaqwa60bT
t18BmXMaqIt7x52Sx5pi9y61GMnphjVcTNtjVh9nLl5Do2g0AmqjfJyOHHgZVWgwZtURDDWEU84B
dPhWMu8VLDFX2mgw2pKiYO8rB4FSHrdIV3Ly1o110mBJu4xGwt84XiPswwDYdnxUYztlhNosf1PE
E+0uo8v08jHy9UbeAte0CYZTlJv0D5sc/ZBJXE4L7A922krLE14yyxSmVaZZ7jfDDmvWjDCUaJjm
grb5oV40UQYY++o4OTyPS1ovaigI7byTobMb9YVn22retVihDHKFVr96ZobWOSYvTD1qPCzdWWM8
BBW2K2vnVBMD5e5mq3bD0596ktxPgYJ2AxXBWqgGNYbUc5jzgeGkBNIS6odR+EAqmCcvKPUbKs8y
9HDi/BAj6cqVcISiGpcjaVJcXWlgKCcfhlBZiB1qGg4aOoLmpmBPMm9CTcTM0obUrF8HzWXTwo07
YNWMdXrQXgGkrJ3NpTMelYhkO1cnK4rwqREv2teKgpyeh6H8fQRuOSD1BC5mZoizBVmTMUndDxu8
E7T/UC2a53Bo9UuMu8xHIRaPBw4JBCLWoom+Gnk/PnCavO6ZqjAIGrJ03LStS2aJD+Z2R6Cj/lIn
pg/4sU/OScreF1K2YCqusoPtUOFKb47P+IwS4icorz18Y99qGI3k1ydGDwO2ohzHUKkfEllPW9QA
9ts4APWuqGwfBxINylVnih8sHcYjzMVm+31MzfQ2lCEhcsKOKPmm9JSl5nh2JU6W3uvVcwRqpA49
Y8Byw+MBf4ePqhm0S1xlt7PmMu4XRtocOO/MdG6jvn4yDeMF74XEwKGaK9nTEVaTbd30ocb6OBl0
htL2Bdl0uBOy8B5GS9q4mmX2MI2j+8Sw29xw6LRRpIh6n1BVfhkQZW9yAEVM+wkyWLNydldm76Fh
Mt3kmCRadV2As8Cw6l+gMOjMDlCgeapvX+nQvuXYOU5NlmdXZJ71r3ER33lUdldIVF9Aks/RxqbG
C7rZBIGR6UigFPI4sEtiPc8UafqwdK/9+uTmqQFIlFG2I3PzKjWLNoh1v8OWjZXlN6nQP8thEQ3j
02QQauoGNnVD6J8spFEDSoPBidyxDaHFsuOY2VmbAoz6jTz5syKbF3J4zwbYJ2Ag+BJ/1t0aPmYC
u26GHZOOykPJClxn29N8pQE0Ot9Npoz4tfohWleazWIQ9mQ2/UaR/YkCwMXiSYXJ5sPUsny6lT+/
B7PxaZKrUu4IJUAEm8KZQV6hJnM9Nq0VXeljYv5GcfyJF/HjJX3XwP4IT0H3vU+f7+jErUm40bBL
urx+BQaHuISJMAher7IdhisOvVcvtlr15dcq7H9eKypnl28U/yemgc8K+CkpZoYTA+GdfUFPTav1
ZXHmWIH2Og/ZIaIkZFT/6xf959Xy5ZpghHTbxJugf1J+l5WY7dHSsZJ5Y7zv/BbBXkq4zgepp/WH
6VaMlLNM/g40s2i2fxKcg34SPlQHTMCQoMRiUvibDzpyAYMMZP3uIL9QhaDZaL+LgjtqN6URqAdB
RI0fkNgNCMYXPfvFj8v+j8wrDxX8heIzBvKn9O3/mr/l/6OMbtPA8/C/z+i+T8rorR7avzMlf/yT
/+lssf/QfRP/OgsCd6nOLfynswUvyR8QthzdhRG3eFh4av6CShp/2MLjl3mmMHcAe2Ed+cvZYvwB
cAPTC6sLj7mJ//w/cbZYn3ijvC3BGsGLw69cKKifyXkFftAmabVy5xW3UyaeGCys/C6eGLhq4NOy
HD1gqtG1SDk3TKi9ii56NHVE/nMTf0RMuOFffS81BSq9oaSOGeEyfNumgnht6eZXFWXKTAgHoXw6
7UREih7qZcCnnGwLMGAOs3KdLEDB9k+WGI69fDM6nb1WiU+pz+gN3M0twKDzpEHgt7yIoyRzt8zh
GS+jORAtpTyQnruUzDyTYIPlVYEj3uZ0hJjjXEskCRBAgsYpqHf9NflSt63V1VvSPO9Lf85XIKrY
rdAoDfVtrMRWG5xAdPkXfEV4a8QB6BRd6lBeu9P7wtSw0uoWuzBul0uv9WsgurfK5Ndw9XFm3yv7
Ui3Rg2YcPugZwMamJWFMk8w5WuUeYIWSJ6iVt2Uy0Oel57IjrQM0e1z5u254r/T3jEvRjPyK0I51
bF10aPLQYwJeT88KDgfanjDwPSj02yjXzw0hOmw7jBTkuu+JvK2CeY52gCWPqMTvZyzfYANxAYbd
y1ihjoqT+T7TigCt1XVcklSW4jEu+EBRC2w8zJy95nVwPZ51vgzekTMaTwBngkS/5MOlrC5QMghK
H58aNDd6dFxe2E8cJGXOyXTqS05ut5g/aN9+yePCWlkM8KzW2WfUpzwPFFXdC4dozOftvWaWAfCO
jYJbsdwV+AbOEwqhldtrmyJj8spuvSpTec344UuW2vkKGskxRRWC9Gs5nK19cDPO5IJVibYVAciQ
M58aL9sMXfouJv8h7vWnH/dNbvO/8TsCCvtUaccmce4Y620HA5C8SvJhzxADwwHvkqtNS/2pb/2H
HHcTcfWbxkSZAm2vQR05mfK6FCNBqM9mUu/8sEWLvZE8AdITRB7FO63BooL2i6SSZpdODqyOHAXj
vFnUr6FX3kuAc04RbWi5XMcuYbVD8mGXkb9YsjejkX7UprvNhouFrGyu4lOZdmbQtihM7GYbTol9
SlxKs2pyOaKOkOk5+nI7peJLEdvThT03OyA/pNnViPu5bMRVyc8InacWnypxAoeCXxKEwjqvBnJL
ZBlvW6YkS+sPnIRpIwYfmnDbuPFrHfFrtYEc/McPWzsDMlRmtzFe553ut/G2EXTJoEQhU+A0XwZF
PbxEyv/WS4uIbmHf4mkhgswg0C9V0XTp05bASt7QpLvhoSK6ITAKt0RFXH7HTc46AwHrpPk8u5bH
fEoQfBykjlMGse3mC+u83NmFnxz6ArcBYOl4S2CQtkvIpwSMuBwbVQhKXFZ7C3n+bUTRdg+spNng
LKOe9bc1YqzMm3e0iYO8TbZ6Vn1x/e5U/AhJC1/qHGRQJY65Yv6+xN208qRBn/nbZvFvPrJP0Ig/
F2DTcwxMW1SN5qdtXUscHyI2GUOcseg1XSRuh9h9FxVB3uRgFXp2ySeG4Nr8xPTnt6/+uTRe1n+m
nEw3aDDpzufSzSpcSRMiq9CJ2LvCr491OMpgqD2C+rhPIaWvYso6RlYsSaoTWzyGyb6dyRTRauJ8
J9Uc4V3R9+8Hk6hXyEcZ2TTgix/ksHG0BgNHRgdnFudksHfL/8JZCXHhgxbmoNXHO1clL7WOKAd+
CyPonBNHvlm2IZ322ErHNicwzpQYwJZluc+9Q59IWO4cMGz34LAvadJ9W84xAq+fzcO7PDhELxww
6XNyjlB+TRuyy9dJ4u47jlPeEH8dxaMngyjJV17O0CECmqou3GMrwI4Ir4f3iIgKg9lVNRS37kL2
JCJhpnEl6NAxO12BMNsNnXqqx+re97LvqAHOFI1n7DJnKyJqKJRkrc+0lGcJGjlBU1to3mrkRIXl
rkeRkJqoXTnFysZD2sVpLfxeu95BsVxrSbGJHNZiLHJj/j4V9f1yQQ4bK4fAVtFV74riqu/KV1GV
e8ffVMTymV17rK27X9+gn0vs5QaBdaMvlC/sZ/Zy5Plb2cmp3CEWdkLAMbRqJVm1/Zhw4cr1t3pl
vP/6xT4zXX48DZzPwJzanoFz91NtrXeJHKJ5QfhV4jwkHaseYxCUpHeo1XgG62HXNO6WKeymJMWC
GAQV/u6Kf1zS3yvt5ZIF5FNL4J+k9/TpBOV3kU1wpFvtRnChTZnQZkVg1oRUFTt+wDJU/fhCl+2s
UU8yz4l2tDa5Rt8INPN7Pbrb2mGz0EzavAic6C0iEl+1/J0VYpGDnu/adGkn1itXO8Safg69+TYG
fr8UCE3vIFAdSRdExotIiaNP4GJ2RCcOLcN6CM2jRpKzQYhsX+3T+MO23/1Ev9WdcSewGqRa9Bt+
nbV87p8/Et8Bg82XQgH6mWgMRYNsOMTEu0EzGPXoB4sGpHIHdjZMmzm9MCvaRvmpi5+hzWxJZ2TS
ciusaT0qdsvkpNyQYgztamrvRVNcdUaMSCwvdwihcFF+9Np4sW4JgjnZSj+jnL1MCPl/fXeZ/3Yv
+2Q0utZyNrY+m4exJ+mZPbDWDgqdRVORRG/v0Bu/arG76XJ0jRZMjNE75c7D6ExnMmH2eksN25tv
YK5ZBVImCFVs7tF73pttf1aSmhO9mdmI66X2BA+7ZqDwG57xDzLrPz5+1wIBxUoNW+iT09vC4VmO
jqp2xNe+Y5w9OSj2Um9emcaIiFMiHZtYOfvJ3sc+BMOxv2maGuEh6v2xNIIon38sbjUpt5Cgot9s
I4s9/5+3B+cHdhIs97q3uMT/tkiQ8mC5bdQxyYRPtpTEhs1i7qf1l1iVQS2yK8soWYPFuWSElWrG
LmIDMSi9h4T1fLbODHIfUaRuyS9JCeczugusz42NBiItmzttplfSxk9GYe9oj2/YzA5uJFcoy3ax
kGAch3VVYVU2OpLBwvXYZV+lFe+d+OPXt9C/LlC+AIkpwCwiFf/U6qB1FmbEPlQ7J7XulmrM1OXe
DK8karsCXfuUunuZjNfLjjJNpARF7f1v3sK/3sWCs4eFsBqK7ydzt0O/lOYfb6FWcF9178BqGrTq
famyjSQ+IQnacBT5QBi8XsZxpqpe0BBtB7v4vlTZbvQ7Qty/nCJtcAvAQoXhwM3/3GCj9VtK1Nl8
Kjpxmc0lTO1b0bpbu65uRZV8EOmVr7L+DHFlk9m/4XD/y3fCq/NtWD4qD0gIn0qosTFDbWod7j4K
T6G9Vt2js0D8hLaBAn/HOZUB2X7mvWD4Ommje/71N2ItL/Dz4/nzG/iE92xwORcN3mQ0FW0wQ8G2
PWdXc3bhW7FNFHZUM6WL6aqiok87lHkQGcxXCLfX8TztUZviJLqZeZ55ZLD0fF1W/QgR5HJfe/Sj
m7rbNX0cTJ04h22xqaiXvJSj7uig6kn8/wNOyf9Nq+f/wVyQBSTxiybOW1G9/bf/Xnxrk69v5dvf
eznLP/yzlUNfwPvDsBf8hE5dAOyZJ+/PXo7GmvyHvjRRbJPJIb0cbpG/mjmawY/o5+DRZWWEO7vQ
GP7q5miG/cfCkHCov20Xnp7v/iftnJ9XBtqDTI2gcBgOryQWtc3PyzADfyzpjmRrmsE1RpOBeWSc
+k2Wl/ohRFh4+NuH9C+HF+tnCAbX6cK9RqtiWvS1fXgkP7+gqVkkas6VfBA+PiZEkz1u0JYYX6SE
HbfuaJtXDsFIW72xrT22lWjXTRhq2R+i+JiGiDXVkFDtWJ60D1ZiTd8Q/LwWSChAchmGfYEQn3+J
NCvbRaGh3WipoC9lQXs9TBCK3xjcUIgwWtfXePjGgEiA8uhwGDTCJzF46LH0ZjY3tWqK119f+8/g
kz8vnd4vBbFNJ5je68+Xbphhgcxf9g+ZKfCPema8HiYQX63h/KZs+bnfvLySgFFM3WU77K1AuH9+
JZ9mSGv1kHFLZCfnJI+MA8o4g9KyF+nKjurqxIDe3P76+j6RVv58WQfit46MC1iI+FT4W5z/VBmr
4gF2jLE1E+Sbee+jg7Mmoosdk3jOaETd0MdXpVBfJ7dTD79+Cz/Ovv9rXf3zLcCfZnhElx+N16eF
fRHBtDa6gwerKc1zhHoPqVRPCopTnCvBJaP4Hzc1uvBtrM9E6HbDgUIiXOsZjLkMMS4x09q4I1gu
e82QGK0mWyRIme32aMrvnBVrIkdb5MzwTPa/fvOf74+l58u94S2YaRhF9Gl/KomiGbFPjkvyPtWf
XTNCO3I06Zr8+kU+P/DLi5CBwws4vNg/HngZdQzLo0y7d+Ni5ybf+oLto/d3Kn368UL/UfP/v9bZ
//+NXAVr/m+f+T/IVedv9Vv+036w/P6fG4JHYJTOhy7ox1sWazg/+XM/8PQ/dG5cwsSWP6jU+Mlf
24EFtWp5qjxbt/ni9CWl4K/dwHRhXbFDkCfF4k0dY/4nmwFv5eeVQzMX5Dgn6c9jSOJApqgf03YP
ULq9A5o83MRxWBxa6Bgbh8TpO92sWKn9XhYG3E32pZ3ZkrmZRmK4VJmGNg1K3IZSI9zDVkg27F/D
9wLdxzpzpux9tAa59+Dg5YBnUvktjxNnoy+h0NU4kMsUVeO2IKlhh/M0vic3vDsjp85WdkwoHHm1
BOqZw6iuvSKM6E+XeFZnQ/+WjXDbUtgpnJX1TOytKsnufL1ISDEe9Ye5TpEkA9f0LlkBKcX1e+9F
EuN0SIs8f58d/G5dNqh83WgIjdzKctdjX3gntmhkahz+vGsTlGGATz5be0w9jqMS4sCakByaIhaX
sIimM5qD5rkxCQtd9aNPBCZ8XzC3Rm9bW9U01TdY0OquIYgFZTC0rVeBVAGvfIvtt0mm5trVpYOc
vXBu0SAyAtWjU5dkxrkvHLVvwnG6YK7LIaI40WOSNXhtzNQfoSvpUxrYsTV/kVXfn4pCM1DnM0x9
CWGXq82yTO4y3CyMY0xkjs6IIJh19zuEEu2c2sXwkaHFvEo7X4H/i0CEagrk6WrIpHFoiNN7JsbQ
gDwyY21WNHVXjG0jzo4iNW3wznb7TDyf1wUmjcKvdTMVX+m1lyCqu/oDPoylM06W1mqWI6reUp/W
HZiobWcBqmhld2+UHrnW/UNNWNSqqgA8NFn1rHJjj0kN7gEhUnBDSWOc/wd157HdOLZl2y9CDXjT
pXeiSHmpgyEpJHh3YA6Ar3+TcV/dVPIGparsVSM7yhgEAeK4vdeaq0S2T9vnWJo4kKy7vIxRMlnS
mQ+DzJZEkdoTJfBmNu6TKgg51WrN3tAwCo6jQjIjAo8CgMLKj6WBYOAzYBFZYmlNp2SNYH4wMN3F
45s91CvNy8hIQ7/tWGAzu4RcCE7LXWve1Hi7MMyk48pPlDk8ijnJ2a8SExFH6wPWEWS2uaJNHa03
ejzRpvpL6gR7Iij7LMtOPqg2rNOKiRkYJIdRk//cXns1MCaswMo8Sg8aWW2IBKGgO+vrN1sXRF+K
E1TEWzrSAUGBz0zVXyyNr5Uk45wUJkQ78dJRvPxFH3pr4WY3mtmdIliT+wSab6retQbegyy8KlvX
XqfEk+O1nNY5qnz8hUcNC+nEzLD4QdCfiKZdBnW60sP8nVIWEdJuNs80/9HO+7VhxXh4o9Ge5oMJ
AMJV10Ktrk0WFZATiKoL69mNoDdo8XWLzIaWlvUBkOSQRL6kc0WMC0K1eGYC9piYfQgUa/RdJOi4
DjCeZCPukhpBy8STBweiTIjd2ITYB6eaTEwzi27G0DlmviPuoY8SXNtEyVK08bLWcMVbHY47Un8z
G2ZYQym2dzwJzAkzKWfQSeO48aqEkTVBh5HPmih7VOlL1gYW7aLtUIGVFgIvM73Vq/yzTe+lS9Yw
aqB2IoyBZFHGJ8lUBMs3mokOrSk2PfEiKBONtac1NG4YdXfUlN2DHFVekP7DHjHJANa+V5o0P7Qo
UyGh97j2HHfhKYhCmWMTp1uEWTtMota4zSsFy1VwdJ2mRD/eq0ekoM5n3lDPCAd/3nZZP7MQtu2J
P3p1/BKzmV9m7iu5SA2KuMIDARyHdCzIgcyOthAtW15+NK3PxbU0URorTRnvVWwAMMCQ5GxLjSQ+
oAb+hnjmk0UCoNA9ZocSv5Cmbr2Q39eS5fsgR+NVASj/PoZe/mHQbzkEMInWUVWR+uwR+QLDrpwV
Uj5YzSn/1/atlaVoD2lRAVDRSl63GO+xa7VygqtEbMak1AD69wggQK/Yn+TmbQWc56mgoorVUi1o
JjYvKSBEWF/lzFQIYtcQ+W7yUkWW1JvNVGvqvUte0LSBwHRXemV71M1+m+dOeUAK+gq7GpChgfXf
6dQazVThXxMtlr3TqnDe08xHb2W0ubn3YoZq4uvYrppQuLSXIkJPXYX4aMoE8WnhGlqCKO4Uifix
D7Qjoq/30USviOxaW1ihrd91StlBKNBwSqtkCTCdJf0u1d1w6xOp+NT01S2OO6lNSITwX1XHgsEd
w+/tYtAvsHhiuFJEOWs5U2qQYQ8bXdYcT0tXCDcIuc/k0vUJq9MCmE2wrGvcikPoWPYUf5x4K+3c
WRFcJrdYRcd1nrpy7xRKDrcjFiYv3yg1qnxmRC8kaokHTGRrwAvjPWNTizGg4YMww+oUp9rOw3IS
Vwhe8xaxvLkzyBHct81TWorsDZcEytbE1OZq1fvzXs2teWNzUHMIoQ2bFDZaiaXPUxG4xoqTgt9W
VvyI/PTJMKckqlwLnH40qjASTDQOJpVr5C++lmArUE11TKbgoR6hnhvuhLw+lgYvAu8MxE9MhVfX
EyPHaWM2nTdDz0/3A04fjl6aYMFVboKEDSgWh7VC0aOxaDeBO6rsejG64kkk0Il789NVf5/3em0e
2rXP0+nuYeCwSI9UZyPlhDVgKLkLOk3YFE+9EgXqOJuxLZRHiolgoaY2lKipsFg4xtOnKtlzQpIF
XvpfitN08yzwXnuH72nn1rowUTb3rXzLkmrnFo4zzQyFFJNUfnQ9Rf6JUCQ+2gYsomT260yQu6Rs
6StDsQpUudEULfLGTeQUFuS0dTRlhrsVIa4OLs4vvalhBHjkLBUhrDcLo3Sdl92DOigvvV3l+1FD
+BCxZ9gOHd6acDQ+Oahfj0GbUhDFcYdEwEviK2hDk6aHfF+OfUUdSn13Ehzu0YCKnNzLKfEayIGl
Uc0do/6kH4sv/Nq2xDNOwENvBjCDDaXanBgqZLVMQsr3Hw3a3ypwT6YoSEdB9cImp9m2jcd9lEm0
9PA/zEZDXrWdlRyDdqsO5A5nVY+TNyy3oAHI24URodUEZFVXaI+7J1o/K4MmXAvnpfXfw8rXd4Fm
z5venTXgAGYh4lGT1EJyIBad6lDV7hZ1kz+GEP9RXWcP2knC4KjrQT+4rXmVNsNaRYu6iSvNm/Cz
QB0JXyNcTHtah9iPMzBuxgiuKdgNUbGvU+fQNeg7wwy0BnP0ytLTx1FJMPH0zdpK6ivaQlq3ws/r
bEwg4ZXZhmvAzmhf0mDj5OFDnSrmLXyGT70YcFbeYpSsyGtInkpQkJMg9N89B0SLmu0S2RMOnXZv
9hgdDQlyuMp4WRWI6FRqX1wZxbsKQUGiwlQmJ/kY+hYF1EQjVsGY4Ql8GjI3ui5bU8xOj8nS43QB
jbC6MhGH7BP7lkzIB7fP1xY5HVUVpTdG23/SiKF5WRTqpKuVcS1dU/yiCb2tA9DWrZ8jylfvpENc
tprVO95ZSEVkJbheFDMFSHc6kN1OVSVZmATkseSNaFOs8QAPSptYJ3UJJC5q/0riTkWWPjupnNSd
mAa2WS80S1Kjhq6fYL1TQMkjVZgOqE/mSR7vZV7s4LNx/31+0wb2qqTk2SvundFKdhrAym9bLVnF
MgQpkuazOkLAG+J3QjkRu9ahBW4jA3sWWtgupUSVVw3eTitHjBXVzNbaA6XvbeJZVF1LVD9dgFeU
YOtVmTRuMcNmvhsALk2CoDyZUit+DFvBmm3FFFqB3Vt94iy87j1mVC2Q1NJ+oUKytOx2LTAscq4Z
Ppj4lSzYDuxF1+0wbHSqNUIl7J69acSyUuseJHSyHeAUBQo4CtW+VxJjo9IM3amUcjzInFgE0MTD
Y9LMFM4mcBB6UrGi3gm2PHplvFWd4KTQWNddzSRadgbdNu2abAh2uHGxY03a4QN/UPqR5HMdBy6T
uEtXFcjTKkzTEGRDc61q15St1rU9HPNYgQ5HrGQ9wSmxxWJMA3KE3OQotyZshXldhy9KnRHJDZ2L
lpNDpgIZRczToryza7A4E1V4+b6Tvv3s96TRxDRDqk6+8cKyDg8CFUGK1SRs6wUL6KdlyWbK8rgD
+Q+eTA/2Sm86E1d9YjMF9IPOB0lILRsfT5VzR6ACiJx9QRoM02qRPHQ2uuLW1E5zUszrMKbmxEYT
hJNhUUDSW3vil7B9CTaKnxpa363D2gKa9kHRuo1jn6RA6Z3Rl2xcadxONZWVxS5xfycp2RgJ5TwZ
QJvM0em950nUv7S2t4+UTaQ0/QxkOOp/Y4fiuJ40TVdOBt1VOPdWbIAaE0xC7MqF04BiT4p7pYcD
Y+u/klZJmAu6cW0kYMYrc5mXwX1OT44cORyooC/WbmHhtDN83m7R3GbSgE7pVy7Ps9XxWtrHPCG1
SI+a66KO3p1GOTrauOoccNOIoJE1eRsNi9OyakFn2GSsTxSpoY2Jumln8CCybq/H2pPAWjrF8bor
4uajd8ZoX3rwj0wdKhT/pPHRb3edLxaJoi/RncD8R6THy1zfaEHUr3tQQRMTx9wMRiRu28R7idA/
zguga4fMzcajG/JKAWaaIgoz2SmOgoCk/FBUzU1E0uDUy9p4Wnb5DlODWHcoLGdKrrxlbfgLZeGr
YyYoTORJBlJ4JDbZ4skhq+spl8515vbRjHNEOQuoeE+NMlnaJ7GcAwvTtuIGv5Dp3ljkGVRKOqxi
v7QmleVupVd+iLCRs1gV/RbyDipGowYFibtuGaTVxCr7jSHVG375bG5bGIYtoEtpDT6uAD+FwwiB
Gq9ndtU0lD4SXZ5C7sGohtQH7AhOEREGeVfpMwobt7XZLxB3aUsFv880brpt5WcrOw7uNAqPy568
tmWtZ+rM9ZzjyE4g7sz3GgZo4F1jJcTa7r4HMVOc18Qfeey6E12Yc9KPQ5AY+Up6+gEqybQd2FI7
7LwGE6E+SW99UNx3RalNaFMsgzDaVjE2MxEiHsAd7wJa0qZSnryQgYI5FDUxpGSVgYo1ANYYTC3I
biGCssix0LyoQluBRuNOnVOqVzrz7aEgj6sR80EhMqXDa7MrFfuzddRtZgF9UrrgGk/jYgTUMq1k
NMexiKamehTM0mupWYgabRtOZOk/M9XuTahzKV71SRVTOwJqzI1KzIMivC58/SnX+0NbyWRuSwl1
wnc3Zam+RdL9aAuQryCz4mmrKtmCzfmRZA7cpOCLYZCyyWRdXShd0x5zo3rUOuPeDVl1bdgZFbbe
sLWWSBm9WQO7BBjJwuvNO6Jv5nqpT8G0NAzScK1E0cHU67cmg1uXVOABiwPVsnYaJKgkxzy6I7js
KPTqE6zr6U3xB1wh4FgwIU+BnioLLPg7oJafCdRS+nrKDZrag1qOvOmZhi4VOaLdsvCMrH0Jb48Z
IrtSRuVNKsy14xCPzMapRSFH1u+1Jv1ZhnECwxn7UQsdzmheFUM4rwIBlCL8jLVogfNmomp9d49s
bZkobEZLyisEH3A6KYfqwYj0t9RlJehKrMcquLJ5rOrXmWU7y7JS1XXa+zqOb1MJjzbBSbPBY//A
wWkGR+6Jbzw1uuwmyyoq7OZcqTJB7mmZb4wmqh47wyL3t3YpAjXRc4u0ZRgKWp6GfQtA7p4Y2n6G
dh/KZ2g9nMLz4FzTXZAUfRAx3mK0n0Otf8rtuF9mwr4DgXSVj/IqjjoOB9lVat1jY3VnwIwfI6Gv
E2X4qC1vVyvimkidecsiisNcAV3otnAjFPM5y0/WGKwQEc/DjsEAM9HPU15FJyvnRVesdUtZebGB
sKgy5gBf8FKmRCbJwN/YZZVMqPYks8ZR40dxmlxA6vmW9Rih1tK6JFxg4iJhdNzhQV8IN7rp3BIS
mh8+JIgrM02N6b8n26rq9lqrLaRWHdugveIIW+yTQF4X7siJA9wGSevJjroAz/WESk7rhZc4swo2
LZCJQ5cy77B2Th1dgWZYxv0E7fC+hT7qVXrM/jm59k0zQpcTrPw8X6SYkwzWp0QNb9IxfzT7XsX1
rpUzKAoUXBpJAp+WYH1XjwFnBCMWzdSRvlyWClNP1wXqbV8/Epu3ioyFjsqd/LtAoO8seSVQfcvs
nYLYHGt3M29DzTkQ+TfA7LKWWuAvY913F65go8KrvoZm6o0xDA1353gF4BOxyYhX8ssW85921+PX
naup8hAWlLDqghTkfHiEarDCdcMeoLzFKlfNnOLRS9hpq/geazEYK9nfqiD9OsHZv/UxD0basIjV
tn7BZf6iqPVWCcO5oSDSpXoKBIeElV60BmCg+tB4VgCrc7jDcHjdNQ1GQwuYSHKP55+sU0c+nIjq
k0FEJ9ns1srdPcaapQ3Ei+SuUjsORYtguh+mVtdsGRR0QXHhacaDz5kA7ZeCALU8xFI8xSW7Ns0R
7VK3vRAcIWxMXVRbIMcL1zKvI6y2qp6u3da9rhSolvTYYC59OC1FLsqRCcCEaJJWHO3001lZvJSE
b6Utbju8Ztj5lqo+7K0hZxaAF6vHGT56nSO00NnaB5aYO1WKC5WNvgkCYjrKaO8YnP0y9G1ZXWOs
raaxTDZubg4T30jXXay9q6HyYDS5CmQWWbdqeB9RiKdReLzfwCkGagnpcNPWbTQHpV4+UltEH+/P
QslJJmB3HsIMrAbr2ema55TD0ixVZbLz+7hhmhS4jaF/WYnc2NUYLyI9A3xasM3qACZkNV1jcWta
zUaL0k8iacJ7pIoIzCwHRcfIj9KBBzrmo87W5xSTKepKzO0GWqAHA/Akktg6OnGdCpY1w9dWufOU
cPyYD3VdcBh/j+J2PpoUz7KwIyWsWyqk23SivHct/znNYLBTfyHC4dVLgzsVIgw4h0U23qSQCM3K
mqkdPDF26iadCXSFL3oq3nO1RCYbzXurnieW8mgJZ23rhF9L+DB99zAmJz5E/Gvgtx0stitNiAz+
qHDOa0xnq9rpUVfTftLYxq51g50fl/PSqVcxZOBJo2H+83AZTeqYcmpkd8OWICvzKrIjooVCfgWP
wtTwEOtQDChYS1Ze71CM8d0o0gP9Eba3Lk0Bn9KR4Hi36GJsCNjl72xBGdr1mFOoGDHfWQmkd33Z
5uFroyZsY/0FNgJjYRvmve0Luu21dkh6pZ0oUNEkOAG5iGQ6wj1ti8VASXNeDVc6qUt9eSNILnQo
ip6itkDQS8o+8GvjjgOHXOphsG/I7kws57WRWjNtpLVw1AQdPMURp2Zf0kx1zLFLl8RorMfqvubN
qu3+lgPcNeD2gf9t2zvLLdaejq85Yu9qmXqww15IMlevvLQigQRBqVuJfrGlfHBpSM2TkncmYf+2
VgbNmYhe98HtqpswO9VABTACBJuzgAjPiUaDIPI+dJe5yQnjVR9GaJdbXLAdLf9CIXSP6jdlYvGJ
QZNHouDJNaN8m9Ny6dN2FkGyPIKwi1ac+MutR1bbhEI0O1zWS1zOXjknWWsqOGpPa021l/TsCOvr
EC27pEGoyqFsVaottU99FeJP6KNzjqsGlpP+YrQMnNFQZmEZby24gtNejTLaFg2jDzMi+5bBVmBh
WFa9ysyYek482nfknkIMjkYXB4tRWOuBCs+Lo2vDFd734tWqKaIxuQXeSbsPj7W1s4YNaR2SkZH0
5E0V8ZYS0VHiQFBnreXYPcX+3r5LS7Uj/wMcxxUAcRSyhYraY5FrZkUyXkTxQG8RFURv2aBW5LTU
B68tyIOy43d1QHGpoTaPswzr9HilKSYxhH46IyW43JO7W74Rsp0f+jSGypjG7jEwkX4r7UApLXUr
M5t0QRovS8TinOZ18RqrJG5MCObK9akqsnrha5ggCy0fN1BlYpg/Sc8GpLSrZReY4XVOLuFtGCIB
t6tBXeTkipDOERver1KLIXJKCteiid1tYQTRHNxuOPedtlr0OrkDbDO0+di00Q7bt7sHV+lCo2wb
CsEWqCQ/L8XHENECHSzRzFGpAJ7IW6As/SiblcU5YiNhWuyhjKg3sG4ccpBda1z74ymwlp29H02T
FkM47sa2WXejjVrdrtI19nkOzR4sVTWAK2uVHP4VtpQlQNFpkQ1yxxNtFi7rsb5QiGnoUe33wQqC
BvtdWIEd3MvChOk/OnYQTPNU9EvVirLrwehhpyoOBvKg1MRnH0A04jzHkPGkE9+PHYqcqdl2VItU
TXEe25gglzopi5XQAQJPx8Qz1lnlddtasLdaxL7CSmSFeZRPxtrUdhCM2Dd1WcOeKUgXOqjtl2TM
lF+KNlBoCUVrLwxI4mtfQ7RhcbmTNJ/sGIM39jXoez4tice9VYbjgk4taCOqbvpzn2n90Ryhgvod
+NmGIZIQC+LXy8Fuym1AIWiV9EBcKzneaZpSLA2PUwbrlb8bh6rfu+xnDtQwhnWMA3xhaGAJtdSk
ymCV5to2QIBJqljXIZCoOW4vddmlHOJJUyxMec1Zh7ac2+SCzXsNh2aNhzOgos7oJ74sdvb10PYH
C7LIjWtwYJ+qua1cGdR2EC1F+MRJPYyeGy8UV2boptdSK8ytJj3x7GE6GjaIXNR4VbAr3lFjr/2J
6kRK/ewkTjMdu55dZaGW2WcAuXdZBorfLwKi6qOVGwRaT68p7iiKBAPtx5zoBvTuYdopuHeTBh7N
KNuSbrneWwcmEJsaTVK5e92uonCVZuTXzJySbjZJS7a+0KlfLEdT8W/UUrnx6d9D+XCZFn0tzzZj
4/UPIwyFR5da7pxMWNCJThesK+BEV1CFjKXuvmRuhYsMbThA9UbzbsmFy2a9bpTALFSnnFsExRzr
pKuYg4oGy1shQJy0TPE3vgyNw9CcZPuMdj/YmZ3kKCijnlq7ix++nGCK9tYpKZzbyghtyoytAGpA
OHQ3Lty6Oeg2DvU8bsMrl2Mkkn9FGeZdVjlTw4+99Bd/K433WKWUZ3ZhIZYiyweKHF7Q9JNYpggc
VNncBYbuGPRkpfXQcrh6rGxHUtxwBrlpzbbfUWVr1k2BVLYYev+lVWqLkgj182mRjwM+ac2/Eo5n
zIuEKj6VanYR5NW8gilKgPgMZXfafbvbwEvNp6oPgklnZgp2mbw9Vk5lrgzwWYsk7/uHugpvUTOG
xzjogoUWCSqezJ/OM4KBQC4kmkQ6grmzMLG9qAdFjK1yOwjpwC93ngkKUD9aasWTqD5h+S2TDgpS
AM5rwvRgGTuZt056u/QPpGbbd6MRjvcZixJSsFPNbbinXwmzBcAR1WaFqnBJFl/aD2R5Rj2zQp/H
cpzVPWIIDxUakv9CeYzMgVxRohyAdjSnKlXstQDl7OGRx53tpOlR0FMUP9mqHHzhXlPGye1KTLsm
CXdDPfrASEzTeFZD13scaTMsLTNbhDHlqaAD7ZhTLXtsvcw5ItFQHcD/PNOTeRKkXt/IuyyWUIZR
vMzhrHGWAWEHzBvu6Z1RwCpF8djPIkPj5AgBcxHHtIfqrImRHcD0njlVks1QvLCGe65xnepdvR2S
1D/WuqzvhpDQryRtsis/HE78fT3hTEtASkHtCGkMSlGNM1VCiyDWOndfkiwFZSUv4B5BDcL3OpJm
1E/gUwRXwhSNWJE+S4y6rWbdYRyAIQOSLs2rYTR8dr35IGeZ6ozaPC9LThuE8NUn45G545zXACjI
j5S2QR+nHtVXr9WhPBk+lcB68A3mPjooDpGVb0QuYekM++6atAxrQrpyeW0VXQ7C3LLSGTPz4M4i
rXTuuoK4jpnn2ECAUxaWV6hTTjE3TPZGRVZTb1WCFPdTrUEylyrrkdFFUbQgrzt5HFzhYU9Fr3I1
iK57taA14+vV6FuRt2YuCECST/HvVpthka0auAknflq/2bVutna90j2hzgxeseVYohHQFS/cO5BC
ZxSJ883QSPFp06CC8uGMB91S653ZG8FaZXeKMdCw+sn/Xjf3P1BS/1+yw6soGS8rqRdRGpVR/lp/
1cxRBv9vzZyGyI1sWg/whYM40rSRlf5LM0f/5r88nWHlsivi/KYiJv7/mjmSHj0DewlFf5Ag/Jt/
S+ZMgh7xTTKSULnpyGSd/41kDlXeFx3/v/RyrmacvtNX+4psFEoQVjbueluuTdm/62lm0szlqDFq
cm7R8lqQ0v325cH8QT39J3Xe6Wqnb/HFLOPKOABL4Q27Vm9+mUYO5bR/MtX8TrGt11hrfzIPmRfu
6kw3rA4Rk41W9Tv2dMM4731PO/bCCfZpHDdHW6rDsfBPe1iQcQ+5lROGU3XACak2kKeaoqm+6fWR
mlBqZWnzr4EBCiL4KP5w83+Xx/71qE+K1i83H+QGcdIiHHZgAF7J/NVndpuNGwDU1fT7x/t3bexf
VzjzIhWCPMRC1N0OcuOqcuROkKcOAW94rozCmf+zi5ye+Zfb8HWOGqqbuWuncSmhFjONyr7qUvr+
hxfglf96ATOLaa5YVbcjyiH5hVa0ZycdK1N7dLNj0wFG//5G9L87/P56XGcaaycgf86JSrnzICzd
s9gXCzQ1lKkHN5qHRd0tShNdDhh8bVVyGHq105AoNfAz+SyiabZTvCh8RFVJcHeALvAGqi5iy1ro
0TWbaANYl2smm7DqquP3X/lMof7XVz6TVnNCMTJg9t0uTofw1WtsfWaVgXrXplByJ8QdsryA1Mye
Br10s4lIKa3nUcXh6fsvcPGZnZ7l118fRJNvKUW3SxOSAd3wUBn1e6EOqybjtJVW07ayDtJ8dAnJ
hOGP9IDFEYw7MLC1pHirsTFNa/M4BtkcNc8ycn54NBeGvHU2kY0QD5Dw8NZU2dbgcNkijPj+ni+M
Kuts0gpFIBSKh90uKB/KUzUgQpjm7z3x04i6MDFYZ7NV2aErAaTX7brhoGIYca+wQn3/3S89lbM5
RwdKYusKM4IpHszyClXK95976ZmczTRmV1fET/K5QN+mMX3JMOYw205rKqPfX+HSNz+bZjTK7YUe
nZ66hruBw7//Axnr0tM+m17sth006EXuthooJ3KwuKozi3wNQm2+/+aXLnA2rWSe3gVha0fsr06g
hy5X0XvaYm42w+H7K1xYRq2zWcBKo7qsiIjZtnSrTEQXsCm9X6jjNqMVnFQN2Q/D/dLPfDba1cJV
c8Td7jaC1NKwaY/1lu4M/VPn+ftbufAzn3vs2yKLVCTY7rZs21XaA4wpsrd/9tFn4xbfFecwq3G3
WQDBPk7UD6JC7B+ezKXvfTZmKVkG8P/4cJ9QwGUEC36WDuoPjK8Lb5B5NmrTCnBjWDrOlui53dAk
N7aAsTdUN98/mEsff/r7lzkcyzTVnsh3tkHk3NTRsAD1dcS7t/hnH382crueKoAlLHtbSBQImr/t
FM7EmlnPvv/8S4/+bABD/qXwXsLyrqhAa8k9h7QfvvmFzfC5mzZWK9y8Y25vw9ym+yH8B9eUz+Qu
7+tQvx1q9JsAIP7ZIDbPBrHiD00uS9/aDkriTPLAWkZB+Q7S+CbOy2xWU5n5/nldmC3Ms0Fcj51H
BDoXKgoAhmq06FokBoHvr0VFdZrG2k+7g9P7+Zd57d+7E+NsDa5rKkGt5EoxapmJ03EZ3zVHoqqL
DWme+T8be78t+V/eXw38jnQLLtMAsZigKsMRbIw/zN4X3q5zIymQPzTTJ1I8MFZzgwJHTAe1lj98
+qUndPr7l68uZEJAR3T66u5rnr6a7VVQPnfDD5PppU8/G9gpkpE6IjeFEOFj3lyxzC0k/g1YLT8M
vQszh3F6aF++vucZUs8HZo68MMOV3xUfSay0PCAi4L5/WS/dwtngzkkWlyiNeVn1IV8Gp/0Wx6aT
FKpWEa7oP/wOl35l/e83omKV7MxeOtvGRt+gBw6U4ur1+1u49JDOBnZKiGsACdPZQr93V0Ghz6E/
Y0wszR/e/0sXOBvQOuYSUdQB7VKFGh0R6Zi+BHapOtt8fwcXno5+No5DIpEAaCo2akj6o6kKLcqW
4Q/f/tKHny3LdIjiAYcZcWI6pVtUYhF5rvE/25f+tgV+eUG72Cg1W3r2VtSSoA6ACBUJyo7QSqqw
4oc7uPD8f7NWvlxkMIhqMQuHxxMZ97LVn4nve9U14iO+f/yXPv/096+fX8QkkREcv42anR8IbIHZ
RG3H1feffmGE6WdjGGVMVGSmbW/raF1Ex4rQscx0ZgrK8u8vcOnrnw9hdNFFyCF0mzXRe24I7ylL
QIGkyK1+GL2XrqD//QHFieu6ZssPYIZ1QMhZ7s9IrNGJxuuLHy5x6SmdDeJWDHFcR9xE59MKVhZC
xy0VI5fx4/n3j+nSODgbxQIT4mDaZbmzsrZ5MALXWHp28hOn4IxP8u+1WDsbw4GBqKCFhLcbwzSA
29Rk4cKH1/Ti2oq/V5veeexSO8/nCr4MPD7g0uOJ5tTdHYluzfr7e9RPv/kfdgS/6T5fXuXaV2Gi
53WxU8immaeBFG/4y9q14QfoptssJh09JYcomqDc9yalmbJn8DKj/o2QMiGJNMM2xKV6TFrfIhpq
dLauHlfhbIwG/xCBltiohA7iQCQCNAp90hy1wFF2YNZ/XLQvbAvPEUS51/XCo3W8M3oRjJNhdAKS
tsoR4wzkQGZI+ls4+6K0RIoT4cL76fT++wp/enynt/PL40sy5AeVlae7DtKP9Lsnwm0wBPsbz/Wu
Tq6mJIw3inHV8LVEQfhwDR2NCHF4HkuMsgd7JNvMJSTmn81MJzzs1+9DIQeoehOlu6BDSt6gAlpr
sYUB16urH4bFb67Wn+75bH6i20X+i1IC1rZKt957oezg+OMFZpsBczVPggH7F29fOLOHjp4zein6
LRaluLoPEQORNLwD2Nz8+v4d/n1z//mFELn8/aYzdAjEKOXDljbggsV8Fs1vDji5JvWanvMkXcY/
zDnan6cEnYr+3x7vQFxbSu77QPbwxHtKn5PNCMjx4Mzrd+PTRrIYTDVUqG8/3Nif32sEjH+/nCYY
R0XA5dwrEpn3xDpVwC+nNFUn7/F+mAGZmDr91JiTifLDyfbSHZ69QDHofnIsimEb9OYtucx3Q2Pe
/XA7p8/40+90uuaXwaLBue91tqdbYsNv7Gk2J2tygutgYkyNKea+mZi6P7ykf14ddPc03X25FJBt
2jcyG7axlNdN6RzMCIq+7ZZzRSJl+/6GLt3P2SrncXBrRy/h56nUQ6wqRxFZGxrRP0G9/3wTxjnY
LiRkq2uKMtmVpqJjjtPCmWH5SB9wQMxbfMQ/PKzf+6L//GGM3xCrL08LtQTOecPLd5RSkxcm+3yj
Irve5AHxpuOoI7GmQUN6LHk9q4H5ZEH1I5hxzBe7ohuyB5zL/SYncv2zw+CZTQaV+IiJ6dMYxarV
dQcTmDQqJQdCMrBneWh6/L5Iv7SnPG5O4Q0wSUhha4Z/dErRz9GhiK3NTthuv43xnZTFS4VwnmSl
tRcUPzy0Sz/+2e6gNpn1Biio20asU5QWxN4R7Hb7/Zt12gP85w+in/NtJDqbOkVis227tnlukhJk
GF594zqA0rRjuiPiytesdXwytKawx36Ycf58U/8icn95EfrIxumq8cal3rWWJLuwOERO9UNd99Lr
fPbEWheLSmRmyY4cN3USlUOxokduonkgrEsQe/wDe+3PUxhgwr+P/UAjoqSNi2TXicYEuAzf22h/
KiteavCoZ4tN04aeK0fcgKVXnBgPUyOkSD1+WgCOBRpyl5qvPUGX/P2bcOGhqWcrTlsXceU6WbGz
G2OiRoQ56bd5guD0p7bMpQuc/v7lJydVM3RGu+QC8f/j7EyaG0W6BfqLiGAm2QohyRo8u+yqDVGu
gTmZIeHXv6N+m2p9LTuiNh0djm4JAZl58+a95+wT/dinx4QCW8lo/fgHXFkzoR/8+wskVU49LUny
WGP2fl/mRWxazshAUepyV9UJPYhZLV8toJbHGhwyVZKj3NO13b64sWXQ/zJmO9m05Scr3LUffLkK
QTQepGNLqkzErpinu7rSf+TKAVxCOcvHP/of5OL/DmAgw//+0aKmOzYZ2uo4BWpdbKBsr+UGO+DG
WNN7s6a6bTXdjNtx257kFmrI+uPvtc5j6b++92JJiow24jiWcL5fz6GzeTdWQGmDOKyCX+Pq9Xi8
tYLvL0+UQ4cwJFbm6unnz+GT4OjK3HEuq/jzRaJrr7f86tzhOQHJUMjlajU9GOa4+fi3XRvWF9MH
jZuRpSuVHWPKhb6bKY6+vho+Azb+dw7W9C8mjYxehFSfmJxiHT7ms0PDfG0/5MsP4vmPr/+/3zvT
v5g44KTpRjzwDYMGLlw6NFHovR0OuvUgzOqz+em/n4LpX8wXys+lbzTnSZY2nZEOQYr16Hj/qykc
zOC/n7HSwKebhMBHc6EOU/s5gmsViItq7ZP96LWbdDFZ6F1s6t15jUB1QENTCiwAH413Rwnqx0/h
v98i078Y/Q6nzmCSB3n0U+uhk9WN431mnLn20RdjHozCyKzFsQpa+P6oOfR6aZH2SUBz7bleDOyO
rVxmuLTd60n9i5Lm1z4ubyITH8LH9+Xa51+O3jPHT+pFdoQ2clKp+SuLjD11Ur8+/vj/xH5BoPQv
Rq83o8yjUn8+4DNc52GxSUPez5vudrwr1svuBz0dG4yz/Xd88EH/S26HFXjdIAqRfHzyE688H3Ex
xI0uLrRSsf2wKTFC9LeVevtXr63uXrxVrVboDcWdYj+Jca8JZKOZ+jZn0R5vxt8llUG4/Xvs9bVh
JQYVavs0o9z7TRa/FpgTHz+e/376unvxduko1T0Fsu0w0gBuukkIiYFOQW398cf/96jW3YuXCzCZ
TLxzMxAto++1Tmdv3SOhphL1rRu9T57BlbyE7l68Ypa1pD3kA7auBpT/SJ2LhdoXo6pege4ccPfe
udn0bJ2B6ZruwHeRyX1W9/0KwfYnoed/ryL6ZY2Ln6iusWiMPNDWlm4TLR/WReHJu96p6X7xPWNr
9OKzLPR/v8/4Ef79Qgxe2syt9LR9ponxtDjpApRlbp8/fmbXPv1iITkbOOQwWONhML6OHbSoT2aC
a597sYQM1BVpHTZIklOuedu4ehwqaDubj6/6yovsnP/+RzQ7+lHWaHM7HITfdwvyHHNcdUzDp8Uu
56ePv+PaLzj//Y/v0NySvg47BvxEM+ANgAUa8xa3/fl3n34xzGkErRrT4C3GXd3f+x1lWRzYf5Yr
u3btFwO9/2cBZwnfk6UgXw5Ooe6nZP3xpV+7+RfDXBRRk8ILyA+lEuR/ZeTeLLE+rRfhzJ8Ujl77
iosxXqR0/2ZaHe3NJAn81FuLdKZX/5MQ7crwvax1ceyGToPBzQ9q4dzakpYKMPx4q6WW7zFtnIE1
WLu/ulf/g/vPZ8ufE8UKIbYLzbyavoSlP34yF165TZdYXlXYVmGURX7wEchMCLNaawWl7JNrvzKd
X1a/gKoExGTQvaqybwKKv5m/DyaFhf7Dx/fmyktqXwzipVbAAVpkxKnKaZ3y3eKF/q5PT++uXf75
a/8Yv9bce/Zczdz6Bm1P34E1uDMVHXCfDbJrd/9iCDcmuBG9HqJ9OWVfTenTpuA920n86+9uz8UY
rrk3caf50d5qp/g4NPqXdGz8v4ozqYT/982pY+mbLQHOQTY6KBrte1rYe1l2+SdB2LWbfzGAJ1er
8kUtsGr8V2+gENS+yZOzCWf78c25MoQvK1zcJPa8PE78fV3QGw3G6hZSN5QSHSHsuQlce/74e668
o5clLoNUXkorFTDxGbNaVDnmg96b6Scj7MobdFnj0mgyHiW+jgMhxLoYR+zEv6gZ/vjSrzwC6/z3
P97/LkqhqWSdfdAogOYURtHmK5O33P0s0BZ80P8mIXTrYvz2seNmiKejPRC6NBirzn+U7hnyI61I
Q7wX9/dl13T92obP/sl7de15XAzqEZVfTbo82jfOvPXtGoRJ9HfT0T+g+T/u18DuXJ6hffvGdpeg
axFUT2AyPn4Y1677YjBXSZ71dURUD5PsNA/1G9TbT1azax99MZSbIZEYubX8UDW+eWw1VAwQL/+u
Slf/JwP1x10pYKHpYzzB7yrAxDpwY3FTTeNnJRxXxvFlhctMzwWt773Ym3X1o3Z/qfKUGt3aNUr8
Wl73yWxxZZyZ5zf4jx9BVz70dehJeyyILMPZE9DI7dL8Xa3U/zOw//h4anF1pfvngaA9mXG6Hpp6
5dOiOE6fPOIrQ/my0AVspzQaHMv7tH3X9EHQD6Fx5KXddiVdeh+/odfu0cVojpu4S2gMEHudjBK0
2V2nv9aYDP/u0y/GbQG2wm5jjU93oO62oWgwa7effPiVEfBP0cMf9780uj5ygeTuq4IWyLno3ker
//XxhZ+zBv8xycFD/9erE0V2VshpFPskhuqMNSwQzVCvgEeDkolgYkTHyJJoUsBMfPyN1x7ExXg+
V1RSAyztg0IJKmbi986x1q6Qn2xerxQz6P+0lPxxu7ypzpdsGDk0q7Rl26I6Q2eXNi/gqg1g5V0e
QH7uNn1H2OEgSHphu4uEzIfvX5iGv26dyYXfOHfGLrOKKRwKs+V4xAD1/PEduPI8L0tmTKG0yECy
c3Bl9dOjrTRfRVDDfn786Vfu72UpTNF0OVrmyt8nkCQN9S0d37TlkzX32mefp7k/bm2KCc6vdE9R
S2yY9Mz67y7dARX38O+u/WJNL0b8JDXlz4RsQP7mL3n9nPefvHdXpuLLmpJxVGVezcSbnAPDleo3
ajhMDdUVcw1D5dfHP+Daoz3//Y8b5BTTlKWUPO8tf3gBK3rQq/yTSfLa9V+E41betyXVDP5e67TX
0Z9/m2ZJ49PcGsPRGCJAK8kUhx//jCsT8uVJej1Aryqm2j7EWXJv9nKH0vSgeeUdZRWfTGrXvuJi
GkABB8gw01kZBywAHSVVNEiXcMvj8VeECvXjH3LteVzE6TQnOwmln/AcXHtTqBLf5Ger4pWPvjyf
bY3FSyxSBPt2qM+wK2hE0ujeP77uKwPt8rwU/7vX+SOrVTOClE69vVe6j2ppP8k/XLn5+sU406w4
ag13Xg7RXNxriRZELdujprrVP/uGK2/r5XEp9iyrpRHVOEQiPWQRJLBsstfgkcBgWYDJOVizP3mT
aM269m0Xw04uo2PVeOoPMmnN0KTw/RlMtH4zRU29xcPR/u7GuH1j/CQvw9yJbWmlCdAQqHMbKUT6
Kg3HCYtZgcAXegv9GR7p1lcqeWy6zPoy2jAeTQk7hmrA5L5zQUa56OExYxfiwJFDfGqgSNxYUw3C
svKX27x05ntTodNheQXPrY+oFWg1Q43cz2UoaI351eR+GZrmjAQjb4Hj+vUANcKFugQfhC1rOeTP
pouoYkWNhnvAexetHGUN95GWUPGqp16/4T+311glpn3fJvYGdWr6e/Kd6kvTa9aGGtz21Schc+/O
qdp3aC9vchASD9i2Jj/odQWemMK2dJVWsX6jF9F0B+KlOjRwTn76WheDxkviNZTg5E0mS/feap5+
TGF5p0GdT1m+KSz6V5vYKA6qcK21XkMXgIKkHoCcRK9LpYx3jb1+mEd9+uh5Nby/LE6ASFuQiVdN
OhDRpP48r2rILoFDe/ih0Lr6tlZJiYDUQwfMCJ6HPT98iQJnMfRqneVpFyY24J0+ktqhdmb9qXQq
GkxcETlHr+uN/QhIa5XDMHyGr4E71KurGPJ32rSbNBUcYaMflxs9q72HyjZnqs8Atcm1bXbi1og6
UwRDQb7AyWGcu3q1PE1uA3+2jwxeh7jZtMhAYEN1clND/tprTTXeVMBM9ypNx5D+BRnaZcUBtupb
iCNmv88hX+/Memn2OmVdN6YYzLBUvfMQiaZ/Y4M29NyF0tzNnmhXSO6mHfGIu+orq5PAPhr/Qemd
evQt2+O9MbVXyXq2lUqYG+GZcg1rwt7OKnEQ4Y7ijB9XPx2RtCCfm/qLO4ripLdls2YZae5U781v
0RkwQYHJP3RyrAqW/92FU2IBl+adrhopwlE4VVD3EMk98pb3jVDOmuVmOLZ8HRrSlLaAqJNrC9Ye
yBh7vBNeD3gqr9Kg6cbqyXBHYIoxqhPoTOlyQmIpXmNlVBu0DOl9qUBKcuJorEVnAYfJ4QxZs1Zg
3RN+2FtG/8UeZ/TE0dSEUhdFGA8pN12ncMxL+JQpsqcg5kmcFhxRR9g2E3QSH6BvPuNHPIu/LV22
QVY70W3D+dMqsUE8thaSUb/M62922wkQxbU8UjJmMxi78ui0tnhYpig9GXWkgg6y2ps+g0qDvaQ/
TGbZrotSN2PI0K71AF7F3OHTNXa64s3MjXG5LUcSEip2k/fFXbwtJJloqwmzh9Fp918Ma/5ai9S6
cdrFwNjW6TuFW3Rl6os6aUKHRGoZQuIy9Iudh5riTfTDgpWwzYxVpbXQs3tl39YE0EE2N2mMNhyH
BVau35yLlYeia/2fpp9BsIqx+sKSif1NmQJlK5L+S7SIdOXZ8cZx+nyHeljHygxJ/0sWT/HPJY8B
lkkQH/vCdbv9MDhaYIMnCbQ2X56EN7h14PtwX6fSKu5NO6sf8yH/qblUSeiJVz02KJ33/eJZr1Pu
AlQrxsFa1UmB4b30MXE4xfhSWI0exrCevlr8256Iw2O2y0YPe4Ko1/piaIAYMTfEVfWVkgbtptOz
5QuQtvI5hiZKyWiRfM3nETQ3Jwt0qYNSsHddNua3MWr1rZxj6lvrtqie4NcWNxQ8GavSmIpneyIN
G06uE20LFD8wW+buO+T2HoB4r1W37lDAmbQ9/5fTJtoqIToPByn5vToAVbTQKpjGHP6bp7kbTuGN
3ZRiybEw+R2EhYC+zEr4dCnM341a0FZvnMiLt2kJjnPV9bnXAmaC6m/bXbItIjfDr1G2B9W13Egj
MkKzdutNGRnGfo5xGPSYA3h9/eQuth3xhKCnfkKcPL8YTSW2lFPNRyGUwpQiPfb9/bx1hKJH3tei
Ebxel77CXNfXrkRAvnSLvZq6bjz0SOjBitWUGLdcfRHRMu8y6awWy3deaD5pHsu56sO00ft3+Hyk
Fqa8iHdFmzz0svbpVaiGbVtrrKTJog/rFrjayjEG7IEi695cyNr3Rt3b23hCDNB59hjkGnzuWB/K
E4e1/WZKWnhCVFb+bOpK3gom/k1aieJbscTdwRsyOws4e7FOmm1ooDKtasdrwRsinPKmjM1iM1Ux
iN5GdwOnnQZwk8zbDY8JptZUig04E/2lKsspXcFzch6G3BXgl/1a+9mR1zg1fpTfOVNjgMSyl9uU
nrAvhWmKt5Qigj1ulPyUuJO7Fb2wEGBEzX4w+IDpjFo1RYtJd2y7fWKkk0+DlJk+e5oF4N2N7IcS
TibIT7N4om1tySA3DHoXQpqPXiUOoz0V0f4auWK+tcoyewXNWzAxO1FQ4pu6L2g7Ceges9DpgJNs
xFJvuyatXyTdqBvcD/kXe85+dNIZ3fXoefMRrgSou2YcnwkmGPLw99Kb2ZrArcwQzVaN0eV+QO2O
HFcOU+vySPeD+KorSc94UYBtTMz6cfHq2yL1KdOtkU4zLeYWVK/ZjsSNEyWWceeUMmpCc2zVJvNj
+QXNN6Y/PFqw/2S5s7yoAUPeptUQlBRixqfOzJM2GHCDoJJgetzpjaD6229ZfZdBVmh6cr180kvD
QKtin/H6hfFU5aa9kspia1CSj8BOeDajO4UWanPkPkAL1EOmLR0vwzT91kVXh9ZcqOZuHivOxCd3
Wbky4pDagVIPrAvif4wQ5isFvKpCipFYNitbBlGxJf55a3D8vKAALH0ENGa5GahYDUbeFvCIrhnB
lJ3t+CteBwola+N3U+jL0zxKnzKGaBDojnLdgoQ2oU0RXuucOduV2GhRoYJBOBO0OW3YMhVaJ17v
8WasNHT36XLGq41+T3txrcVfHc3PDxIJVljqzTQGLlPpyiFQ09alazElzp53k3jesLXjZbkbReUD
aZ71A6lq6yBpiQ1qhsLPJhc4guYGkvPYQAUYx85A1ejm20WlehOINFqSdY2u5cw18xEypa0GIS9O
R+xrRXvoCosjJYFPLHeXfDPnabUfSjd/RAAd53euSKpDSp3Csz0OCl2JarVbS4sryuAb2G2B1Wvm
S1mV3u9Bc7Lvuj+w/HqL3e3ThXg5KznTNvSmwABC2RLd7YAmvanYRo45PLej2z6UGQtIoXJrbTb2
4qE1oWabDWKyiFXf6MvzJEvVrVvZF4C1nHF0gQondtgw3l66pqR7oc1MM5QIRO+Eq0foPNzSvPPo
SGMqcovJCtFqaK+mXKI2oFXN+h171nKg9aa5paqDs7TUXcLJKwZ480aGht49oy5L2US/7WaGbt1G
zrehL+1VoRSUetuzniC0qNsctD9MzBlQ3xrPRfSz0z3N2eV8FA0l5uRPD1TA9DIQXdFvNLfZZXVj
HxbTi0kc2mmHsCjOD5orXQWFNNc3S+r7xoqmA3XflaOzjid2s65oFyzcQ3Rw/BFFPJw3Aw+KVRLM
KJXKJx2sczg0S3O30IE6rPolMVE217Z6mMp+gfR1Tmlp4KLPoT3MRq0dUpjoXcsYAAxrdB1BU9US
47cNiZJiUmZQNk2+b1ljyyBvBmY4ymKli6wnqh6LCAboit5jHZSqQKWDk+jAMU18E3tNdEjTgU3O
2Ec32E61ceUXmh4qujNvOpWpkP4jeaKiNt1zew2wmb6xGZ2ypgTGyG7puIu2Q+c2UM3ShVZLW2+O
rQFWW/l9iZK9tU4OEem3ya3G9oau0najlWn10AjfDLt4oN4c1cyGmocZURooQjoGKaduoVIdcIJN
d4LWxzZQXTbvaJ12AejpEf9wk+ZFXzA3eYYWhw3L7otW9O7JtmrY001VURTr587GOnN3u54QZCWp
1Aha08m2kUz0vV2MxRamXvuoYwP4thBkQ5OMq8PojkW5IgIr1kUWFc4qm/MGt1S1JIFT6xABwBq/
NZDR1+ngVJBD7SmB6MbA3VTW2TQWF96PfJI5wLkCmUNSnLVWi0iOAg5hqJXDdC5PMvAcpUvPH/Iu
ftHdpTwuwDx+VRGg8rMscFsspbG1VWGuc2+w19iKohtSn8k9BOklC6c6dsBGg1+33Crd2p3hHP0Z
FaVMC3Mz90PMxrMw9rHuNGlgWmP1knR58469zf6KQcf5zvUjBShEbX5RcCsDzdDQvbVm+dpiF0Z6
R8JggzBjWCPB8Hd27vRvbm3YN1pTL8+trtb+sszwJNuuHzy2dYaKbrqklI+VRZy07soMWmmX6qMP
pTjCxOZm86ZB9Hg21Rrni6qWas0Wb1xR4ViXu5SV4E6KTjzowJsPlGNMYhOLuDq2yCbDnu5zWM99
jB5j0rL0a1UMIt82Y8UuJp1qdl1WCwkYFHaawhbW3Uywg/dHWMpnLF8zlF/ApzTfRUlEGgKzcry7
tC7L9slMqUr6mnCSlYQZm+Y00Mtm+UKpgHkoq8zceQvQVbA/w1a2SLp47IrMyZNbCaxhgwm21C7r
dF350qB20uhNeidKhrLRTPU7pwVyZaJreoM+b9PcMoBQnayuDqxJNs8YnfsYr8yMpczjzOVlaQwn
WceDY5EPqXxj70wWupFkWYAijyUzQsx2dNP70Q8T0uM9sUpLB8wMEUrRQ+8FWI+UjdlnN7A/kPfS
M6c6WGzhyaC2Ghi1fpUm/jrCWRVoZLV+RVMNL2CoYDCTCpFbP8Nc3091CV2h7168qEz4baZ/Y2nL
9B4LMYLab/Ng5CY+mv6sPzeFG6373raYhGj1OEjSPzR5Vnq3akB/3ox9L2/n3M3CNpf5hkIt7W0o
R7X3idH2he7HR+CbNv0BeqVvpklk64Em4t1Ec+rWa5z8VI0GyRZS6QvyMNve2tacIn5Z9gvR9ooc
EAeFcbXcFuyN1tZEALgqYvBdtjaXvI3si3IKtmR5Kv3SDXEitVsNCx6aNzfdRG6qTmqYpx0vsBcY
y1iFfuSUp7qQMVsBmvg7ux1XHjvZr2BcqR815nxjlkZ9H00eVHzkQWXInI3rga2S6efTk5fPNXuW
wd7Z0QACGd/SRpaVuGv9yLwZzAhspbHY0drKehXWpdfvBUMY7NjU+99nh2G6atBd4hmJ/J1sh+G0
CIqgmn5Mn1Mll++Ej8UbclLYqJIlfD0sg0F8Mhbq1ig0uRCBk8ZIB9e9K/MhO2pDR18VB4es0OSP
Ngsb04cBF88vf9LoqALb5f1I5QTcfGRnjWQUJkaAApFZuWGL1CFXCZmIv/pJcYoMdJOOxEOkAQ7c
eE1jBgJ8TRjpBUxll0oGznZy+zAp3VqPsT9unEy45Bmt9KWR3sB5XzaxUVFV/AZWLn1gNMXY/Iz0
6OU21dmLYxNrzphJztuylTTZANMAk597vitzjy+ToYhDpxoDKzfjr8RQekjZnLfvZtXsYbpXJ3y3
6GdlW9+6wp4ePO2sCXJM89B6SX3Mrbx892FNbIZZF1u4hTTcT5mKtqQSvRulpLmy9GL6aszWvPVQ
K4GMAP99O/iLfsgMzEBu0jkvSQ7uvIgBtAVDrtt7AkH9ht43rt8bwWuXZFppRHKPpNbNvVvMTiDY
AbHg68MugtcHSjdLvEDGnO6xUgB7LbHL/PRVxsoZyZKFzaxa81nvG0PspjISu7JWIoQhPPph1NcL
5oRYZORAvLwS510d4id2yPhHB6UQTrX9VmB7OPlNh/vWmZbfXWsnW2ylxq2IbZ6YZ5rjsR0W+1EO
oj3UieLwPdciYtJIm9ShYI8kg65hM0jmz/5lSKpuSabVsPWhiN5pJoeWdHt73spxPIoCRvIZ36xi
TJ9Qc/bOfY5AFmqdEbduULvT8NsTRfZMXoz25X9ckMKEa5/3ngK4uWR3ckH4zmNy7kfDxIuBavM3
eIT8UTRJv+4Hdjecj9p1KEbRhjnk3lCfsLPPuq8fLTB4O1WZeFGL0tzUacVWyKD1npxvI14juNQ7
opzqPmIiDZE3Vbuhq+OfRWZ7ewiA4naJlNpGrtXcWNCjn82hEcQTnLm8Qe6vVyX79nDqpLXr3bzd
1ijkEBfoamdT1DEDu+a0WbAc/9ZsM3JWxdy69ZoSbvM+UqLc6UNKxDZjeAGgbCcal1CaDbx1zdgn
LaXEnWUUW/ozx5NyfR9ZiEwQeFa1iG9bCK/ryEtxy3Wd+bWRdTSu48632MM11Blk9fK4WCUAX8QB
HOdqvPFbS0civXXbMf8hiKH2oihxBemxoDtqISkWdJPrbiaHutlMlcv3SrW5QRmb227H0TG/RJOC
SI0pbVrXQycCl1H/OKqe7eEk9e+6TFC3cTmBRpPcMWqQ6fmpae5GMnqnaHLHtWZk/s+8137rejtu
xqSfX+reKTaaX9VvOMzMr23j1HdWreZv6H7JzAq/C7sxqV8qgoxQlnG+1pNqzSK21tEbTjsxT9pW
2Y6Lu3CqzC9u4yoEOPFQzw9xrpOP7VUJrdpVJOUdTgRevHNsFoPj3RMkiLCaimINDHjY9M6gBYbL
1m5WaYVjA+Xf85D0CEaxUb7r4+LfIJwrHuTQtkdSF/J8Vi42bMX83RARn9UpCfWcdWxblYMIIYCX
+4Rd3hRQf2NvnaSstuNivC9e5D1WWiFY/fg1eUy2TnVl/tOhz+PYk0875Ewtz3qbasEQo4Vuumi4
rdDfrjsOAlf+0hMJVPV6ctkGLVKMQeKScjUyr8Y2YmUnzWK6tlRMD3czewezmoyw6fMU9JBBboEz
jVOdl8zzOSVVPMEUcePMkUoXkC+W4RilBCpoLx6ZGKLNAveR2NWSJzFHDlEvceCTqcUUqRE4batc
LjfFhCaMrRg7D5V1hNjkwa05Mrfg+p2nmAKANVEHy+qAWT2JNIUzUfOwSPdOc+sMSfkNkjuStwTj
C9qlMjBttHtejALLUqkRmLSqhnajXn3Do/Ta13M+eS5fVZV0d3NZG8/G4ryOrRZhcI/j16k3fytd
m/EhjqWzToWBDTG3HRQt4jdOp+lnb8Yk5BS2Ui52CPMpT+bQ9ph5ViTcfX212DqZXkwcG1H44m2p
yuW5npMSqMZwbsIBrumvMtdXYWLRo29jYApLxC+so6Sh7WpabsZcA0VLyeMjSlGGfw/SLR+TZmPC
x7hBHZSGLGPypPciukvbtsIjOC3bOLfkttWpfbVpHlyPNSthM6IEKIlKkAcQvG88w3M3CY7BBwLO
/FYRBuIOB22K78/TQru1/E2dm2ZAU6+/s3DjrYlERei5A4UYyOKAhM7Wm5NOKiyWyj/m9oIAbomG
h3Zq5QGnIu6dWYshoPb+LVURXThYhNh5L6s14eqwjfqGBXyMPWhfkVi+EBM6t26WG7/xAmA97xFj
TIszw+SOfcQ5OiaI2Jnek5j9G5oslFZGoj/ZSuBAamU+/PaxmAemPjeb1DPq294kY5+5Wf1qYwje
z8tA82EjyrXbdefXi92JSmkYR6uFeFPXp5WhsUbZMk2/FS7/3WwW9iZPdGAjE1bwG3+OkB1EHD5p
5JO+plDad7GWjBtOpdkoxW2dHKPJYRSSBwX5RreKJ/qvzEEkCqLKX5dl3T8X6DQ3I8mKXWy7zgMd
OhY/xOPcJddwJWC5JkO6VZwCnKftWimqSXTzBwV5xpvWRUgr2UltKxAuq2gYvX2ycFCTlp51MDPy
0ZwetWvfjJ21mjnpzJLprXDrZU2kw6eOVb7Bi67vu3yqb0yThsKS3PY2684I8jHtsYdW5ToqxYBB
nrdeSVIEq5k4/FFoaAP1IYkOCknwWvkLDbE5W0knm/ybyF6IpPssf67c4p0jGBlOZZGGfm/HpOHJ
mGpTqm8VioVzAWzermwiq1veUGMNn3y8mYs6p9PHnffRkKh9xhndGrx9ui2jDIVxbY/3bSzHLfGF
8BjbCEqbOCqyNZHVvJrqFrJYm/b70ebAVd7hDLG8VdyI/r0j9R80cprpO3WktzeE1W3RLtLVu1id
c08hcZoEaYeBy7en7mdNov/OsbJ2fEpIsMYrpJ/mnZpHBiaNbjUqFkN+N6DuH0TeG3cmdPZ957nC
DaYh56QqzXovJqutFVwBMt6SJHBTgNg1Rs7O6oFsZhLLMnBKo8T4RnyCVscxUMaOy8kvFxtODIvR
Rk4Ler9iImGYMCOOUVS7G03W3XcTT+OGUvoMBfZY0Ok4u69TtzgUOjV+9j21ZIVVUK9LK4Qm2v+g
oaVawiLRx4Ofmekeqr37rUaYto89qX70HHF1KzeW7snDeHAPPUWtyFQaJ7OrbN5nSKps9E9p6sUn
Ggqb09jxf68EB2cOrfKl065tDrwPSSrirUT1WIZWLLud1XVEO5xRZTetluOS6zA5oRBdvnUJGo+g
kG0TTpUxfcdIMb2qxFW3UxPbG61wzS0nU+7KNurs1BRje1taU3lA9mI/oRPR9LUcpiH0SjYRDHf8
hLLzj0VWzg8Kd0boxPO8NaoEpEfSlCQsIdwgWOzZnzM7kaKtTeL/orwlg5eEXjEjGPV0Kw6Socea
rnlLQIou10mMKcaFb8vom93VVpjRwLr1rCzFLir6h9JwxrAiXxJ4wxzvSaDLB51+RYzMDSgUUOxP
XhyrZy+VZ3eiyE71D2FowzM1+Iqe/M5s6VKorRopXYcdaZXx+gU2+ghkB+Qi35w54tUZvPzombnH
5c7RxjDM+ZhnObs3fWidW90d63eOvU3FFsN0MTkg+1ghv7XGdW96WIGzOCfVAYKiOJISd2jZ7BOU
xsyKHCCDjXhAZUbOwHUsN5xyA9VfGqGXdnurCAU64XknbBW/RQ2cDfSgudiMU6kdlcm4WSH/kN8S
3xx+A1FIF0rJHJxmepGvqQoy6GZtElp62jKcKQtgP7TYM4fOdq+CGiYXJ/NDEjo2GyLCUHUX+Vw9
aKYUvygmx5PonOVnmmhaUOWjFo54EJJA6pm6y2fz/zi7rt3GkSX6RQSazdivDJIoKjiPPS/E2DNm
js3U/Pp75CcvrygCxgILrLGgyA7V1VUnTA8yGaPfpllM28mcRmpBjj6zhUALE1Ei7k5wDYVaphK9
mVORbkemZf+6jqd7lJi6Z9opGtxjJZRt2tJ4VlpteIVaP9aHKPknfGrYc4Uev7KtSdruWIQMoR1S
48yGWDnmagPoS8v5JxlJCrJbVm2kGO8HKEoqwS4atU3UaTJYPPN6MBTc00Um45aaT6cmi3Dhi3EK
Oh2st9RtJikR1C9TA0lZQAhxNSh8SejD59UT65BOWx1E8AgctWo4zWsRaTcRvLNdNhmt2+LWt+8E
CGAWpBXZXyPS80eYZsAGr+Vt/TCVRc9xBReVaRdqJ1lyFEF8WyamXVZjdpen8Kawc5QAPowureR9
Cz8n4Ohq7grcINDohRYLTNEbM4DbKuIpYB8yjsgqgZuMAoQOTA6pFt5P0Ffz4l4RhxatiDcormlP
MFjJjkia2ofMENmuFrD7aAu0KUw+GSjuNHTbmrhPD5ifuwIaDy7O9cw2NSW8r0Uw3BnDcIQWxL+I
F/IJRl2106QQqAozOd1CtAEkXaHm7lhilVoJT1NHU2L5c0CT36uDqDlPOBjhddTmW5SDy00YDswX
8YRLtqlrrjTCa0VX4Dynh3r5id2W3MmwiYWWiTbc0WGKPZR0jDuK5ofdwHTUqesStQPatKiRd2Pg
omMkdgIqJdaAS+mLaurZWSOmemJKKx/Q5olsHRPkKt3FsbWfBqcRgEFAgI4fGk7Ve7jWq5+4W5e7
Km9aDlTKQLYqjBkbS6EBvYctT7K59KDhETqk4MDChzZERxQG2CxAg0Ye48wlcHhxkxYVqFJPq6Nc
ohzeRajpOOAFBjus6cQv9Sbc1IoGa58szXCcDV2DlL4wmgBWL3CQPKHqETWF0KwO9+K9gYYe+ks4
dfsaNXM1UsYT2h8dPD7b5I0gex3sXsvy9yItPkUWVNs0jnS3TLCCbiPnlqBtM5hkaqR1Zpi57Isc
0Jm8INoGIINDIsFKDdbZPwOqkhlsWs0DJY+A3PB1lA1zEJhwR0DRPkufbn/FEv5vho5suIz7JquF
H1eMRJaUmyUQVDD1jlLBVkCeSwDGGTZSTEB/lT3t/T7FbegeEff2u19nMOO4umDNv4FgcaWAYNJo
Svs6afdJm+IamkT2pUEK6TpYjtf7Ef6YBu1hBBYisOheA0ydVK1gJ69+18W45L8/z0I+IbhpAEDn
z43xWAHMffvDrk4KHnxBH377rhwyP0MKfo6vZuiYQFZQ+qsD53/74VfXLR4+g2SiRpa2CKQgFAsw
1uTGhvIC9u3jYKzgn5fe/vL3b29fSTgYhjAO/V7AKrvbxX2F8qX5w9efITA7Gc3tFs1jf0KnTw1p
4OBWutFgj24RUmgrUM+lQZptbsHkqSJhBJ2lCCCW7ESUahdwSCJq00r4WFo89L+jFLJG7TCpg5/S
yg7VvwV0UW9P8NKTZ1sadddIbvuW7UmSb2E25ZKxeb796KtMNayd2U4uaQsYVKhdbkP1CejDfzyE
g1Qz5rgK04bZwux/SROMyW7/3MIs/J8CRcXRxwum1tflNy28ozA858lD2Ugrs7wwUnMhxBa3Eibp
jeqjw9Eew7pkvlyb8fvtt196+mwXd81QAghYg03TJ/sUPsAQavrhi8/28AgoWoxuFttrkxlYsJSV
CjhL3n7the1rzravwBV3nBTg5UsTIBNZGXYc3R7YIeZ3P/uBy3h9iw9Z26Ooh5643xXVSYlxUQAx
9F9M1Lfbz7/KNCKwk/rv8xtWaGPAxxyYcxFBZLSEDBy5pBS6KStbI6u6+w59BNi3VuZxKodizQ9p
abnOtrQOjXgYeIJUYgrYSBMqnQYkHnY6XO7BaiOvTNB1STV84GyD8xCZmMrAlwbAFcayqkuz+gxA
HXLK8X3MK19Wtceg7Ha1DNmh24NqLGx9c7b1oSxWUEnJCp8Zo3KSZJadYQRfTHBjg1ttYIaVC5OB
fJNJnWb1MosdjRrRhrcJpLuoKtlcGtVd0owDYDRBsumruDsDzKht0elWe9y/R0AKIlSQ4L2nVJ8o
3ieWlmRNsota6KACQCSmI22r5JeSle2ugsDiKZ7M8ShPY3rH40DZqq3MD9xsx8eYx7hVNG2monBS
wOIDKraqi9fNn+KuoyWg3qaJykFVIDEo0Zg+wLRD3KtNxmyNjeEmGHV9ywLTSCy054A9Mps4fgmU
+hnwa2mbp7LykaO6tkO/M9tWMEf0OtW4II1N6ssgaUBnWYdltzIIW6QJPQnWZW4iQQc4D0PFTSc1
ATxoQnudSRq6qkM7HkUAvHXEL1lklul3ia72m7LWcFUazdbA3U2k5RbutsnG0IRyAOCUrB0aC7t+
bpvWo1ZH0Yox9wDmX8qDctB5ervCAlmIhHOXtFzpAREAwXhvIEkHnzOM1mjMC3v9i6fxLZZoQpOm
JFHNvVw1d1XAO0cLpKepD7lNkMnWbem2auLJAHPf3gdLnzKLvPCljQlXkJoZEEXYjDk452B80JWk
YGEW5jqWZgS3dWAI2F5BgxpmVK6uPSAKrxynC+/+tbW/DVZPQhjYDhPiE4rNHoPt7mPdq/ru9sgs
vfvsuGs6OOs1Gs4ks+8sgVZvibI4Q53xZ4+fDbwkVZVBSnnygfu9m6YRcGbSWoLq9z97/uWzvg+O
HCpo+uP1ZQG1uSBwsvIUJ8ZK+FwanMuUfHs64ajLJx12QIBGuLzjsYHmlFgZGvmLWv9/5FrCjNmR
F6QTSaAOG+ynqtZslG6789CLDUM/3zeKHE6jjQr5+hLmmS1TP+K8yt+HHP+/1GW4tA9CeVabSHHG
6FLbY+BZusD7hZsiDjNgFar4OevQtiVS1hzQRAPqswiFfs8UgGprPTbO6AbyrRq18jaQ28pRSCS8
kESAJyZNDBQazsAnEgbmBhex8b4h7Z9IzuMO8KV+uMtUM9uYZZe9Mfje71EbDlB9L9XHkSG+lSZT
Nmhs4T4PmP0Zvuw0tHk7Zr5qxibAc8TAEQsz11SBY1ygptO2k9rODyYZqHspFG6byNJe7wFMQNmU
oRw8qn9QwoMlaZ4V+4KOJbSo2xJAiFZ/jWJZf+ZSO5xH0k4nPQ+nSwNAS1Evz6YNo3L2LDdVexoE
jOQzI+9AEpLHX11mKK89k8uTJDq0J4CXTQ6CQeG4i7mKckws/wmKjL+ZqjoVTgAPPludaLGFBJf2
YKDluQeMuHmgU68e80kHGl+YVNp1QwmTed6PL7UumQfCNBmdshSwUioD24INBv9V2KR7tNISN01E
BnqLAJCvIqMVA5/1BHqb7rddLQO+jmagNUqjZkUxBfVCH1Fi6YLiL6gC0qOSyJXPaaz+lrS2fpch
Pr+BZFN/iIMU+GbQqQ9qwgESAu0Jxu8BynwyIExNJD/HgaQBtWCq0SEzOgTfqISdd1enT1KlJ3ab
cYWsrnbsmSuLXZ/tVLCt8kbmMpJfbdT8UHTtMxBq0dMEBStg05pC3RG0sc/xhKuzWtStA9oRSnGg
mBzTQB1d1G+nlZNtaV/T/+7roIdxdUsGtucSzO66E2ES/O77laixkFAas0Sv7wWySUbYXu/+gJJg
ixAYYP2UD6uR4/KeV8bSmGV1mQ68Ogo95n4cxr2Oe4WV52hkNconaEq9NdGRW4CkJZbC20dC2S8Y
QrZ2bKwJt1zXoidANPx3ACc4DTRtwUc/LBJQFYqxOdVTL95NGsIFOpr+krRRHRrioqyoeujCewFY
MB2OyDZNO3EIuwBwSOi+o0ZaqStH2fWDUtVmKyyHBbUyKVDDDszBVei0z3nj/uSYUbXZQRAgRQcU
EAmLNv3Sw34/tK9Doa7IjV5fjao2OwY6HejnkVaJLwq0UFGl3bQAmQQ6VTa33/76glS12XKvQoWr
wGAJH6gfZxz/6RN3BuOjXvXSWfqC2YoHVqUrkQQpvkT1O9FkPswegUKU0pXhv36LUbXZeueZNjTI
5GHB0cbNfUkV+EzIKtDqMmhIbqVk6E2gNQMVpwHeaLcH7SpnmKhzlTQRoiOMm2HskxCIHzalTpN3
W87bV6MMAxT4q4+f/dDlo78lGZla4to1RpMvseMIYhIYS5YUoHw4gdoZRCtBaWEI51ppg1FPct6y
xA8z9OwttAqDXxwAcbSVMy4fAOoYDgFRlDd05tQfJWcgOP/3y0KDkKQJAvhIKMk+S0f0lx7DkT/d
HreFRTfXTwMqWOlTuBP4OhAlgH7BzAXwcFlZ0QlZevxsy0sJOug9Nw3YA2ROWgGG3Dpy9XD73S8P
+f8ArqqzLd+nGcxcEt3YN6y7B6X1pNexd/vR1x13sHBnux2MavAvgF3EqI/nMI1OgIyiYCNtZaG5
Zsse27JBJaBG1gVruW3TtSsjthBm5qJqyDobyo10guFiiVoDiOne1BnAmsYKBe9SJGv2L/LlU64N
3yweoCc4wb1L4P7Y58o2mCTuNb1UeFEGk4Y0zU88qAZrEILuANkurFIxpVMLXB4u9YNYu9ssjfRc
hY2abQmitin8kYhDWUOJoaiwv4JNmpPgFbJgKq4kEIFrpxSobpoEXquNa+ZTCxt6Ls0m0gZU5R5B
vQLBNRlf4BAAatyw7/l7l5xhjrMSBxf2wVykDZSUtu+KbPJB/SwADG4nuxkDGdT8/GdhYq7UBjxr
r04cShnq+LsnfwsUTgxJ2Le3w9LrX/7+Lbp2DfBaPKpMsOufDR3sD1mz8iDb3X76wj6eGxESOUl5
Fnbmvg/EndIyTyvWhOaX5ncWIiA/hOpwZwz+BB07eO60kUA5upJtlori3WwC8psWUr/X6VSvJZYL
Z54yCx1qzkg9hVCSmuDUzcnvRLww/ik1H0b87/aALU3HLFMweloAOgSUWQe41KmQwCCTUANXcQ1b
SXaWpmQWG0wYMDEdbCCfNMoLEnGQSPrft1/+uo0YUedybQRhh+Y1ViqBZoUDcuMIwFfd2FTt/6UG
IFpSzIltjgQXSaJn225s5HsTF/O9BrzDEdzBXyNgiB4H6OWtQ6vdEnwAkZRM8G0BIO1XM8TMRZ+P
7AZI+MCBzADa6fbLL4z8XASOyrjVwsnH3Ofa9AjZQuiDM0DyQu2Hz58VkhQDgofV0E9+04UCahTc
JYRtiAZaz8oHLJwvcxk4XnUGVC8hrl6KSvqdt9FfoSb9A0COBuS56u6zFCLf6ql5pKopnDGvofNu
1j2IJ4S9FbUpAZ1sEGgbZuldAN7fb/Bvgd5Vgv446EHzpwQrAzIAAtR8uY/splEUUKWyD2AtE3fK
isxu0w40GSHkF9plqW20Qnx2yDu2KaB291ADqNwGGB1P79GdrUGrtCvWNrsCJqI+kfX3sAbERCsC
eKqwBPUYYABbHzjACHrwDR5NqQLEODPLO10t9xGooNpQkru8gQiMULLkT9lXIgWk06yOGuRz7Ip2
bPzhDM5CJcvoUJp6XfoDeRsJ4EEld+rx8/bsLWzLud1jn4o6yKWy8ZWqg4dM1QDaBsWWH+l4Y2fO
ouXAiphBp1Hfw53uqI/jB5OkH775LCgaZgp0UBRSX4IMyyaYwGzTm7haQUN8DcCVXObLW+XbAaUH
E5EJqt4+qAkOqiRWVF/cYB7TgUATwbTASvIGddozGeEizfpd0j1wIdwEjKqy6bdCgKQJdkmk1a5g
6imU0m06oQ6Gg65GA0Zbw20szeAssMZahZKUGIy9VGilJfQJ5MvsZynAXPKuhhbHCECY8IeCW60M
cbfuWavHtchxPV2cS961EDFMKihc75EqxcdODQtwhGi6D5q8XxPtWwivc3PGCNBpCAo0xj5Nd8N0
D7Zrrrzf3joLp7J8iYffVkjMOi1JLo+ueWcHA8gfCbQXOKQ0fhdsTYl06f1nm3+ADHtPR6Lv5aQ4
GW320vTydsiM7e1vWFg88uXv377BoAZUNNSLpWCJgljVgGM6tb9+9uzZ3u9ROiyR5wlfhlhURP5U
2creXBr42c7PVAIZtEp0fqkSJ4vzXafDAZo9EJ6gRRj+qBipft0uvg8N+vbdACEC/4L0NuVfffLZ
GO7toZG/PBuvhJevbvS3pyPoCk02m96nEmifFdGbHdiVAwj0oCxJjpYAcoKq9zT2ttzJ1FHirN1l
PWSPmDpFvhJ70LGm2zqsSq9pwRdjoMnrdqdcykkA8xJrCKQQVQTwhkACV6p2tHQIY0HrqVBjMAkH
lmwH0N/eAtK8DhFwfeB4CDckZbMh0AtymCkNGxyf5lnXaxmVFTQkUNlpsuqVwQfQNlSacQecWjoe
ij6B/ACAaZULxRDtMQXlwaFgGFuAl2YHriWxn8VGslOAy3frWh0+09BI/vQR1DsNrUlc8AESnNsp
RUe2GR/B2teg2REEyROrIRx1L+QQmAOjzIE67rQw93sp1b2SRNoWqnjh4wAtJi8Z5ADaR70BCY9o
dII0L7ysg2BJFWsQMGkowNp92+3kBCrKSpyCDwgIY25lKu+2bd6p2xJ0I5jdFcD14jpCWQtxkICD
bpWD9jxo4IeVilT6oUL5E9iSYHICi4UmS5DoO0kTxi8JwDY3GFoBaSUqXFaAI2gUevsIFed8o4aG
6dbwFicWIPsJ1Jtg+30HD0Id6i+JdlT72LAJ3nuXmr3yHNAJpGxDcEBOJTkb37N8nKAYP0EyhuTJ
MQLP0W0Gnp/lIoEhVQGyeqdVfJf3AQywEJ2gk8lpge5NM0LbrAKOWzWp4oZ1l5xAMEththOX/6CY
hrZI2UwpBMWiQtSuYejlLhsNtqeQF7irTfj/QMeDo4p9MVV2ZQM2124ugLc3ScBtCdf5X/XQSHhP
lXRWwcHRPkqUAWWelXkSgVoC8nXUJ9KmEPCSBrb56woAXHUH2qgCjt5WrurelXWteswKqn1olSBu
FgQDVLx1s7yQK1j83ERg51j1YCr3FeO4j6LCAIpaNk3D48QEB8tAgOEAoa8Oq9SpjEdJxVmrMEn9
6OuufshaOd6QrKxekiB+QgtDbGktCs3To4vzmxmhoz5Nrc3DnO/Scvg1UX3SIQXHQfKW4NIF7iJA
c3bdBIoGwy4o8KSdMsSOmobdj4SJCS4l/43LKmpoApov5j5RpM4uJ3ObKfRZuxjH3I5AC+fKXOgR
qknoSEJvz6fQnO5GXA3CpnEDCmD57R+4vOmVAEdmJwt4MLRTY0nbV8DVQLqtb/bQJoNYhmGAkRlE
wUpdbeEEm3vd5aPQ63AaEugYduE7qGwSRIEjg67kKEuPn501MYgcoIXIkFZUUwqvmKTwINlNnZ8N
0uzaLWmmEMCca3voeECiww6RAlH5NPZk5fWXpnmWHEZCKTQt1dQ9JCAoCn01OyZr1+7rz1bmeGE0
x7OBmilEc4EUvxMAwf4bpYA4PYu0lRx/odgyF2ul4TgmVQL4DxeQmUpG8xXsa8Q0OdqlsnQGgHub
6fxnacXcW5MlYBu1KtDwsfYKioANj3dohiCnq0HXKPjK0b+0oC5JzbeDH9RPLZpEjbpdAV2K8qIA
3JZj++f2gro+YMocRA1FUxSfwEL2qTYNfidH4J5GAMwVwKW7KjaHVU2tsAyWNyv45Ov7XJmjqxWj
NAwt11FNrbtDIYPGyGT+MZjc45m+MmZLv3H5+7cxAyWqDSSIPPgR1I1fNDqIR16VEvhGieYqUSSt
pHwLWEDo5f33h3DOolTNtdjXDBPUUdA43cYwFLuJZYirJdkQP7PEYH4ZgIUExEfo9k0zPNyeu+sr
Q5mbAxYyhOoGE0BECs2gargQQhn6Tbcffh3apbBZMk7DTM2bMcN5HpilFTRT6wyk+UtYYPcmfhLZ
ZjLQI9j//27/4GXI/j/+K2wWOMsISIhRAXxTMcxqJ+vDTmLIR0kkr1nBXx0vcCcve+DbqgDzS+HJ
CA/k2ujKRyicFPuOqN1KaF56+myfpmJSCtoZoy9Bim1ES7aCRNQPhgYvPlvOo2mCmhPoo4+OXoW5
Vqt9G+xuP/vqVsGz5ys41XqQ2uXRN6cjxAJS5aQ2b1XykxCJp18G69uQTwMpo7rPmB9pfwUUBhv0
BC4SRj0g61P0cvsTrl7v8COzpQqpsT5iTIz+1GdujpBlmgeN5RuhgvUcrSzPpXGaLc8MFLOwiuGe
bnSQSmAfONQPFFgug6x8xdIPzI72npMLpxHrBxqBHtREoURXgQaWVn9RVVqtvV7bZBiq2fEuhpqr
YwvPhKD6KPruwHDrmdp0c3sirm5hmc5RrEMf6ipFa8yHB5AtZb0TgecarWQm1+lGePps+/bItqEq
rY6+ug0+GfS9juWRO73LPvmT6ZeP5VpQvxr68EPznQwqn1lhnPzIg+bW4E4HY6PbhVM4oyVvjWNw
Rv7119xAU3ybr/zoQvTQL6vi20apIUxdw9oaHwcVuQ3X1dQGneb59rwsDt1sk2cgfRIJ8mI+NDun
DTTaN7pHvNDD+rKED0rlyhwtfcVsu+cRJHsgdDD6MSoQlfrKoL1x+xOut2wwKbNNDmVoIII4bn5g
AienlFfsToYup58paMdOnaZDITBW0k1EAeDLIOLomOhuenIEyfCKaN3WbFqoUfR1vGOsVn+xtBo8
tHeLQwmVQzsfZA5qb6ScqgRXsygLGUS6oby+1n6lS5tjFkBUpFrFNGFsNKvwzPvxNbjPT/re3OKy
Y9d2ZFrR2TgB9GUTJ32DzxsY/Xv+VNndyhB+9e//74TFEM4izARAaMtqvAHKsg42py1Zr5mXW6V1
fnIfvNh6zzbFebS2h7c/UN2xsTiI9ecOap/2xQEcYnFuvJEc001WlsvSkMyikQ7dQnNogD4j6ibq
qcX6Z5muXVi/Cu9XPnfubgptMsnkOj5X2nEXemKWtitttPbsf61lIHK0rmlRK3Ui67IByMqJtzTK
c59TUnRCklTstcGeNhCAsaSDdtl0+Ee4kBS2wUiwE691SotZhsVdyKxbEHuwIChkZU4M8/Nq1+67
D/Y7OekfAQPX3dLsyA1WRv3LIOfawMziW6SGzUhLvGGDVSAfQr/YQGXbbtwBYxIfwm3lQprNavGb
oRMl7u0dvDDZc6hhO0q1EY8dpgM7qwwrxwxBLHu+/fCFwDOHDPYdGoXBZXN16iYxzln/fvu5Xz3J
a2M1i2hwtKDSlOLB/Uf4YmDGLgtJcbpTvAu2vyGLaiGltyCK5oyfyv4yU/vhgGz8yFfys6++7rU3
mAU+s4G2VGDiDTT8drClbrqL7NwN3XYHz6YDhBmdxmVHskl2hZu4kgPdMVfx2g2EmX+t7VTlEiOu
vcUsegF2Vhg43rGq74U7bKtzsO8PkyMjimRYPVAPcbUH6lGv2hXWn8ou7GjfHstztednuits7U5z
Vqbk8uHXXmUWxuoaiCsuYUAMqNAggIUPBo602r6MSIUCnMV+S7+hRhCdZButd4f70lO9W/v5LwzF
tZ+fBa2mB5qjBMfN7x3VfgXj3YqdwDa30d/kLtxpvSVOio8T8DnYmGd+6P+om9wpN7oPFVBXdqER
aknO2rx89V2uvM0c3TgCPWfG0SVXgaTvuX2qgE7/pd8ZzyESpAM/F//4u3x3e+SX0oi5CywkhFnA
e/zYdDYeizvpPT+iMe6KjbanB8zySoXgq1t47aNmAQon+JDpUFfzh311KO7q07AFPeABA/oI3Xs3
2mk2sRI322qe2N7+toUAMoc4oonfs6HBrELjE+1YOGpBWv32oxcC3xzfKKYatokEo1Z1DKIbW1MA
kiCvwUGW8gp1FqGI0RRoBuEQbTYF2rmRTe81r96FJygT+uDLOfQj0zbqmW+ASHlPj9AtxlFeHKN/
ytvtD/wykbs2X7MQpRe4RPLLkddvhF14lWduw123BdxyH7v5NrUBU3ZGLP7OMxGkqu2wkjUvLv9Z
WCITm2jFKBLbzJJeq7vhmD5TT5xTDw3cN6jxPfZr+cTi6p/FnS7oAw1aWaOvb+Md+DTH5FFHDm2+
mrvyXKBj+cOlOAswsA6B5GeAbwo14SQJ/CZ4sJICfrWar8zUHOk4iEQS8KhBuDiMG32rvaY7ZRfu
zUPskU3tdZ5mp2e2EqkXFv4c2cgbOGaMIQaMBWfDfJOIF9S/bi+5xQ+ZhYgRgs6QEp2QOt7nD6DZ
Bp/Zm/oM1UrUqlCEhYyWFQ8WunaSJ600DpY+Z3ZFg5OVqUg5frJuJlvEfgCch5avcAcW4s/chLaI
oWUjqahhSHpmJcV2ytZo0UtPnsUHLvMSRkwo8DRcdaXoPW/HFbrk5eJ9bTHNtj1gUUMYqFhMUPK0
ugLCydEHSZ6r8UMtMPZrFmNLx8EczSi4iKqIkktGre6pi+L0JnGkh8pv3PKQe8kOgltHw6uR9wTu
7fW1NGizvT6hsBpCbBS3zekpLZ57eU06YKHKM/ehleGtBTsGzAaKOxZ09KE9MdgtbAtGsUbK/YLD
XJmX/0M36qHU6pcA0jjTa/wnPNF9vCs2si+dDFc6ll54Fz00p2IfrNx5lmZojknspWaAHQZ2evC7
iSHQaslP2q/8vnwO3mD+ieujW2+Evg18egg/up2ysiOXsnM6iwKGCksZPcSXovluacF53KBK7Tae
4lwS5NSG/rgTnarP1Mu96g/bFw/UAVIVmcNasF4ICnMsYz6ZRaGXmE/eDq+NCacbDU4oawy0L/zx
tam8/Oy3spAShZORVvjA2q1dqM/jys63w5Hjutg4v58ipN7ZRnsHLf1oOoXPcWvHNd1q/oHs7hcu
/u2yO4hsrZwfS187iyVm308QQ+pQLKZjbFFIIVpmQewKAIof7bs5/A9tWYWUHDG2AVS6Hw9R+u/2
g5fqR3MD3KzU9MJIsEQ7m7vSWXZgB7EZPbZJzuNOdypcoeDChNVRHMUuP+u7BiHl9m8vjdosmIBq
VKXtgEkcW9ni1Z9Yo+irrozY0sNn2ULawjKwGRCpUH11YeNpFROAJZp7+9WXEqw5oC8eaJiU4CH6
yll7bZ7UF3LMHhs/2LQv8V/jRQBFu5JFsuunyRzcF6oTg+A5fsmAeAUZUxvkOasKfpnDvRJ/GtBa
neR+7bS9jM6VfTVH+cE+MRgowWp4pfZv2Uqcp9/H1MIF//ge7zfvpbWJrYfIQaUos0abbXUUe4n1
GaEgllif/st9Zr/cHuGFk2YOCuyHMa3gGIWaOVE+Nb12FV1eefRSBWxuhQswRTbFAs8u3fJTyWw4
IsFADvrYj8YD+12cIFmySVziaPfjvnc1W/eTn+Wwc5ggZO+jAtL9KFpU8NVoOguyxc7tAVs6bL7y
828xERAvHXbOCLnBs7CJ2x3jPYzVvOAgMdQpoW66JQfqgNntZXBlfLj9qwvb7IvB9O1Hi9SYElIg
PxvIUVWf8uiPYCsVnuskXBm88f8GeRg09VIGhU5cn6Rzf9D8+D5/Ng/jvr7D/Ozjs+HUK7+1tNpm
0aKC+bcBPU1EwREoIVNYrXF3e4AuR+6VHTVHXkAXkYzwS0BtIHkuAYmTI81pB+hRmpBLVVcyzuuE
MZnOIRdZUvXwjMCvjGflLPaVx6wJWxRip2eAkT5uf8pCJJqb8tKcSyobMddEDg59e6I1Sm9gZQVt
dChV2SVC2+Xxmh7TwpTMkVscR4OeJ/g1rXqqlD+1sjIhS19xWcnfVmzeE9Ab6OWGBMq4Jk6JmFwx
aE7OH7OI2zrkllW6sqwW5+Xycd9+TBnQvezhbOCbGVzGCq8pa5sjZGcqKtxQ2tDAGqeQyY/0Q13f
demPyCpYD7MryADiFsyVEOG64C7QT0n5EporJCF9YUHPSguFCetzZmBeYF7xXAXQ8zegFT7k91zK
VqZoaepnGx/uH1k1lq3hsaSfIMdb8AdNVtYW1tIdmcw2ezplQQ4DKMODkkkbWrnaRdte65SNUcq6
J8kt2Rggw2zHMqvuhKR2W+AAuA3Jb3M3Gv9qGrQ29KLrCs4ePWxBetNMVw7g69FCnkPBmqBjJey6
Da+UIM1av7Gph/PTPYMOqhKvuZtfj9nyHNukp0ER9nCXBad0UM4RYJlnJdEBD0jgrXA7VCz9xOwC
ojPofLedzLyyB+8InvD9Nlfj8KwoRF05Spd+4rI+v20tGST/ixKv6WWoiFrBFB4hO/UXCMaVaqux
NBezQAGJfS2/WKF4Cg07n6qAgGVTmziTDmCsPMTmX4CZxAYqz+aWdUnwRMt2ALTcVHZKWNaxBQYr
kG9FwjWPXrC+XA34eQKdy24lNcJ/yumGgBWyCQV83EDi5C85JeWTHJXFIx31CCd3ku0gGMLuIaw9
OdBlr9xMD+GdHMqtE/Nm2sBRCsoXSRG7SThJT3QykoMJzR1wr7oGVR+axqPXK+DGWRAeQYeJhHs+
VhC0j03dy+OU/JKbcvyrw7D4HewzCuw7iQi8IcJe9mq15J5KZOVl7FrlKYcsBswZNa3atPCEtniY
wComg3IwDAWguh7WTewZoJRZ6DkNZJM2fa1YJEkpMg6z7eFT1slHXsDnvh5bo9pOao4WXhgC6Ax7
Z4hfM5iwylk2HYRRtvcSE+15ygfUtkeg63+0NudCfBnLkkKLGhNKQLqXNTL8jcYjLPk2tx+/sGzM
WXzMJj2ER6DJPAb3TlgRNsN07FPA4NFtT91CpwzY96GIvNs/dz1WynPkSiVieJm0devDCVXAgxXc
mXhUVwoYC3tsDlzJwY/RC43WviY9SflJFk+ZvhLpFh49B+nlXRDoHQ/gYifBiCebLqL5hmKNPPzZ
NM+BepyIKh6pBl8pKc7trExGC1Dq0G5gCercHvulb5hNtdGGBgw9Q8lT8sQesWeG+ACxIvv20xcW
EpudggqEj2mslKbXJd3T/zi7suZGeSX6i6iSQBLwCrZjm+zJJJO8ULOyg0Dsv/4ez1OuPmOq/JpU
CWvpVqv79Dk4NtQ3QrF3Lftzkg46W0T1evlDC0dIp08tHQ4G+Mx1D6LMHyEa5eX5uHKTL8TwVOdK
7Q1eQmycuYfSUsWBomXDz9Hq3XpD1eI6CIVxg8biDQQm0E9ThF5T5tUeifjI8vMcYTloUAbwZ02Q
IQh6B97g8pTPBzFUp1gtQbHSq9GwMWV6M0H5STQehN5B+blyeyys6b92pS+3k2qrtAMJlnvIWvkI
jSGfVtPK3bo0tHbx9bbJE0VH5wClOAlZDsgyxGG+xpe3tDLarWfaJ00qO4ddAv/jQw1FeIMDUA5R
D1GN6vHl9V+aw+nvX5Yni/Iy7BPXPkCw6RmiWHtSDWsFqaUZaHbTVhGwJkYVHnDvOHcCjQdvHF3S
940pybM9k7WX3YL169SjVtVCI4079kGKedegscscO4jYXxVmU51zsVWW0Rd2YRxq3Lz+VIj6tReW
dTAtEMn3xFjLSCzMQgf/ErRGNSHDatGJvqOX6DXJkqOd9H8vb/TCZvwLrr5stAWR4cSZob4EhY8t
EpczjTZOfczGlWtkafzT37+M32RofQVwNjy4aGJHY1nO/CYK7+qsuZ8LufKRpTXSbMJmYVxNCTpt
qgmtcjmY7qA0D0Gnuttet0qaOaRZCBIMDlefZS9p1PslPSrQusx8xQ0vXCU6EliSgWYulOoPDZsc
30H71h5aCndtO8bHEBLpIAxca7Jf2hDtTsx7KOUNaqSB5G9Qi/IGjqpHXaBPciXXsbQZmnlX88xy
c2zagIYQlCsRlZtt/JCN/fvlvVjIiFMdT5sId2ijuqRBXaXGvjdZ9ZZXbrFve8fd25advWQNzXfC
Maa/0NGoH0A9gVYae4YCLx3a+BFMlHiyxVIoH/0Nzi2EZyGn10MwSMp4eKyEO3V+5J4CBhINubvr
U9odQC4BrsLLc3DOvtGpjtQ9Sf+1syPRchum3O8gVhqW5b6x0HVIi/rJmobvQyRvLn/sPE0QpTpG
lxhumYdM0aCvOvs26sPyFe+/bNh0YCFEv1+fxdDkayUgWKkBlFieQiyptewOPaHWmh/7d5b/m2hD
d+P/e4I2byLmsBKK2/YwjZ5iAprdTogXNbTEEoQWk2NlP90qR7g51KT65MPU7+MGVIIKWh03ZhPh
kZIjIQA+V+bN0P97Le25BxOakfkQJ3Duh1EkkIEt8s+ctvlDUcv2B4TJIKYVxeFDWE/jywhhbtDj
Sqvxa1ACmniFWQh25roJ+DSWjwDTyEcJVdgGFKRzeVNCgXWLjovprXfa+ZG4KtsIXp3IRapeoXe4
syB+YnRP6dC4GxMaTDcRidj7BMCuB+Wkcd81it8gNVfvm9FQsOTB3JCWF5uyttpvU1HkHQirp+nW
HTJ1hMjjvBsMAkBaBHEfREY12F2mEo0BOXvC06XdTha6d3xVkAx6VQ6PTR+askm1KSqF/KWd9eo4
9+UQxI0swHmIDlPqlWPfrGQZF0IDofnCLktASteDNgTaktOmdk2+EUPsXOc9dLh0hJp5mEAhPWiK
6Jdxkk0TLjhacQxWTG/B/wnN/7m96cgIT++gph8NPCst7qrwR1Su9bwsuHIdrGyNTM0SjeRBmeMR
AHDWTuAl7ZPEPqa29TH0xetls17aBy1LpuaIKUZK5+BmKCnE5LOrwhUXuzCH/yCQudXGZVvRoIRS
5abNq01UyEPC+oepxSO2c9PdVXPQMcdJBT1c45QWj0bzG6hKv0HZbHN56IVriJ/m9iXwGAfQeDk9
MrtwK8gJ0ZweSiJBhNrwtaLvwlHSie7GOIReq9vRIOfFk9kMoO3pyFtfyyfDdn5cnsbZXSa2pSWK
zc6RpMjcGuxnt3YJAt6arTxfz95BGFkzBNEyI6bAARzzEp3XEzTYD7nJA3RS7o15gsJyFn8r5/H5
8jzOrhW+pkUFUGYeB9oIeP9+UzXDE7irbosRzcyFerr8hbOHFl/Q7GE6sdERY5zRDMq3LlqxLbv1
y2z24xyirHgmXf7MwoboIBWeQ511UhZopqZ8Cz79zRhdkykitg5GyUYay4JaFPRSIxgi2sQDD8DH
db9aswY6WPkEWd86cHA3FYkNJeDy9+WhzxoafvZpx78YWq76ySlbRgMOyVQfGqXmEcK3fCuGZiU6
XvqCFjmYMi65a9iwgTROA0ghZnfxWEO0dOz5NW92TOK0218mwR3DUlU4gCSrST/aOL/P5Brx6dKB
0SwYea1RgPPROEpe+XH9t4TQ/eWVXxpZs+DUTF1GrNI9GpbcljxQoI64PPLSimvWCvFnSFGozD2y
QnZIqFsNYEpWmf2OZBGvLPnSNzR7JUlnczT7ANwE1hxOMhADfzKr3VyewYK/0fEf0I8vmsyMw6PD
ggLYLjF/hyA2GGhX1n7h1+uoDyUii/MZHNvmdNehh55mf6u2XFn+hY3VUR6qtoeTiuAcoKW93rUh
NTaxK8UK+Hjpp2ubO8dtQfuyrANotaWeSBQYAot7BJorIdzZAi6x//Wcf7GlGGnCBikeKIXhfoc0
XB3kobnJxwE4IvK7LySUcof6GLNs5ST9W5f/PC2Irdfw0XONEoljQSnuewd20A/3nQNAW3ji1poA
q5X35HX8fJFPTuTNL5fP13kIH755ula/zHJQ9TyDGqYJxorTTRhJh/lycMqfEFgM//CKF1AXi7vv
aWoUAGw1kP2esizbSQhAbnuZ1xF0zCcCgfikrv/WYzk9tHae/MkrCzKHlALnkA3NcJPVHFq1ZpM1
71aSOuYud0wGycoCHWjePOXJbyOiRXmd2eil1xwk9GUZQZ2wliX6VEHf4De5mW/cyuL3GTS6Vszn
vHkKvY6aQJimDVVDg7YdIGnx02iCaHY3k1o54+ctCOXM/9+dFg/sIYswvguhKwqv0q1qvJ03H6Hz
QEwhSi6CEhpA96aHYm4vtioNawgGjf3u8uE6H8oIXWtP5DkQO6xjAZTpkxvahVtzdCdUILu7miY3
Q5NcUz+CuuVpjl8OsSx6o59jZwikofI3w3Ggj94iVgbJWDevJOfOb4Wto1Lo0JDR7BuIv0FUuh/Y
LS2t98vrtDS0Fnpkhpk3YOCsA7AN3yIIea1K+vvy0OcPqK3TBlVx3rKyNGlgk7+u+zPKfiXon7ey
K4c/zejLwjulE1Mw7bPAjvIHsx4ex9L4DZxW6RGZfL9uClrgAREC4P4J4kkJT+HQwivZSab7yQE1
/nVf0AIQNSvOk3lkQTmybQ1p4H74dKICPm4tEDlfn4Kb1S6ruI163kQ2CyAwzQ60qZNd7DTRZwMB
0t+8juIHyRi7nRoQ149Z42xzUqOSCFryJABfmMCxiAD5DYeY7QioRq4pH8FwtP0TdcPKYgb9jEFv
LTDOmfaaZ1xyL9quSZT+OX5sH9QiYGDBqo3Ms64qq+Fnaxs2peAkThjyjrnzo4M6ui/RG4LFcb5b
czZuL5+KpRloWwb1cAJOETiVJsn7LXjoILRD+9wT8bhy+Z5W+b/3vdALokpUXHYc1NSoTUMgPiZe
mcxrZd2Fn69XRKGOBlBEYhjg3Z+A/6zaPPagXZ8+Z3E32f7lNVqYgV7fdFyngbAMSwMozm24mh7B
1vd8eeiFaEjopc0kL3uBJFqKt0w17y1wKKDPVRYgSlQ1vTFy8Loy5vCn2Rao7oKVeP4kEC4JPVdU
yi/zMgLTQFT9SBvpPlm9mz4zhr+1rjCv8kwgNf5/78fCJjba01N9cHG6naJlW1oPqH7UYb2HTPRa
j+G/kPPMQXG0C2LgNVp9+tOzbozmjWWC4diW6jhNIYDZxncVG48h4lObIzHsdGspwPMJdyJ0Lcwe
KCriisE5xq3Yhgn6SiD25kUckkbINEebOa85WBq7FALl0AJMO+WAla5buXDPx99Cx88kFgwfIp8T
Eu3de+/K3wkTttfmxv0c0o0rwdxqQC+HCWMtp7pkMppbQZ+3aaQdtD+THu/EUQAU8L0BRf/KgT69
CM/touZQsINYx5jbeMtFfh5zPzLUtiGmZ4ZvFjgcVTW9jGnrmcX+8hfPX/5CrxwjN5I0eN7ZR2bW
W2p8QHlnl4a3XbZyeyyMr9eO6UlHOSUDKOLlPWi9D7LDwyRGTSSbni7PYGFH9KoxpTnqKODdDFx5
l0Hbi/Y/XGatOK+ln68lk6C4lNmxW0D9AnUcF2pZE0fpg/2s5ut0AIROHJVy2pZOmqExqC08CN6b
LDlY2UsFtOmQXblEp6X7EoJBFCtlMUjuoXT3IMBWEbLfzip+YiGC1/mjnKZkPLFtELkNke/atteN
9x24cUJrBonm2+VNXvqIFiqo2FIELIE0YIYFkfc8Qe8iCIILJ/bwVMs9RusVl7K045qB89glaJo0
IOmSvjvo1UnceCOh16zMNZqZpQOr2TjSqmXGbF4HFR3+stqGsEE67AduTZvLi7X0AS3dhNpfBDKI
SUAHqBzBzzpWezjp+NGazWjlE8Bvn/dUOh6vnIlQJAXRdzHF4mj1Ybox65ZsunBqQRxW0wbkNSKs
AmdyrZsBHTS7sIKE2cYG5PdozMyFBGYFlRyo2PoW6cu9LOz5FgQ8UeV1qPXd1zaRgRXb8pZWHagS
+NQc0dyGeqg9hrdFAg/ZqI59G8Kie+CQfrghvWxfu84OnydTyU1WK+fZiiQaxQDO3dTQEQeJLTM3
6LedN42R/BR9AyCocKKHpK1rUIHSYZu2Q/JgtoB5eWNFpoexdNBeNKagFIYu1i4Z++ltstWwYW6T
HvI+mffCGcZjxY3sKMC/e7Ct/hev0nCHDrzkiPgnup+yqYAAohv9RDE8db2kjpy/EA2cbkQKXcV6
JvVtFc65X8ddfVNSAxqCEGuFuE7Ftsk0dLuxt2p/kO78nrlztQOHbLMVdR7fOW2ebUVrGrkXZjW5
p6IykHCRjulFptns86Ep3zvh/hVAZPoyNQSqrIkbzLQdbnoIPvtT3zjBSd8JvL+x81MMotqB6rd4
t805em+tKN7ETtT67kQeYnhboMFLawtyXnXoVPqndiK6z+Oh2PMapKqsj96UisxveTSguZPTYjOh
yuJbif2jL0j8CulG+85heX5b26p8TuyOe2LoHChHpmgnm+c/V5mBzrsxtaWtQryLjpZSNxWF/Fan
mqduzFaSfwueQgdn9DYBt/LJqzIrDr0qATYwa9PPsTGnTQLF95UraMGadQBF3yKn0/dpExi18RRn
4WPUN295Eq5Y8tLwp9l9uRsEVF0Lwtop4NA1VfZjqSKvn9akKE9h7pl4RkdCuF2XNgPgJ8cmtR8r
mr3CUfy8vL1LQ5/+/vWH906cVBw8u3Vhedy4N8mVA2t3DZd1PKSGK4N45G8ime47ylbqXkuLrV0u
SdFV/TQNE15z1GvrGyXoRoQrT42lwbV7xYhzhnaNfgqsvvSdMsN72vKku9azvjS8dqtAWIt2czVX
wcxKtYljcH2DyBHtDnZqrJzFBYv6TzEeWtVGKUsBiSeAZHIRvzMDSnDxWG0EQCVXnRu9EF+LMBm5
sMoglx9m9a1rr8rQCb0KL2snqYsCDrC3YvWAFukO7ddzEa+cyoUISCf2SRNrNDjD7g457DQffdo+
58lL1QjPMldypAvf0Pm/IlHF6HXgMhiFCRZQiA6nm5KrdteeolIbxNb3lMim9y7vxMKJ0hnBDEC1
IBEOIuvSxJY3YkejxqvnYcVxLs1GcxCQIDbDJjEYnqZJc8w7Xu9qiksUj1PpW5AF3JrQ6n25bi6a
0yAlYXncQlVldIH4BLsYeXLlvLJQ53v3iNBVRZNYdm04Y/Q5z9mxHuzxYISmfexRYfHDlIW7cVIl
dCeSb2YadTcTkGF+X43WAciNant5iguPba75l5anbVvkMTrLVZi+jKfO0bAawl3FXQhiC/vQjG63
s6Absa+kpCvx+IKb1/VICTGG3hq7KeiEg/v1QSVryMSzI1Oqn/a2IkmJULKF2JBj/06B33zO83qt
fW5p9NOh/3I9ycIQ4PNsx6Dg5LtlF1sapiuBx1m7wQ/XDnaFtkcLPbs0mAr3weqTx8ieHkUfrTjI
peG1o1y4QHuXU9MEUlE/y06Vag+vh8uH6KyLx2/XbkCIbvRZA/XkICzvU/UhkXEk9q80+XXd8NoZ
BUx9VuWs2sBmreFNU3OKpaGSUhvoEHPFj8tfWdpb7SoEj/FgTTPQUENo7/Lc2SVsrdVvYX30oNUS
GTruZhzK0KrNTev05rZ2rcHnbubsc9bI3eUpnHWOlOrXSWMhVzfMLhA4VXwTZV29HZjMPUehM27O
JJpd6rX2qqUpnX7CF0uAQktGWQbUTG4V1p8sHtC8KNGe6HY5uWFQmdlcntLCruj8cFXpMggTtygC
sfZOhHI/O+bb5aEXTELnh6sspI4bKBIGqdVVkCmY+UGin+DODQfXv/yJpVXSjbrJwojOE86UQ3YG
m0cPQgm/lEpfUTO7CtGFXddMe1QxzhaUJ4Owmcg9zwnbR7Ujr9wAzfhcsGP3XVp2gUSQdYQOttom
EPJZWaCl7dWMbmgH4A6Grgtc7h5rxm+7eI0FbcEYdMq1Kq8hA1ADFz2aAMbbzT4qUcjpzB3E4Hao
Kl61wzrXWtqiz7lv8iZwaPqH5EZyMKrxaQxdywN8xFiJFRaOqq4hC8xyWIKOFOcI9UMaCegR0XmE
+BRbY/l2zr3pKP2PhmxuoRM3RC5OycTrssc6fDFz65BCLzWVtj+UxjW5Y3zoNMUvjgOpoGQuc4sE
Vvsd4TQ6l+9n/sEjd+U1tjQRzeRi4GPRO8MJmAlMJPNTo950Ld3zyLlFRgQcv24/+M58HX84Gvr/
fzppa1S5GNwGeb/0llEBAZLo6fLRWtp07VbtZjZMNeD7QTuCwLS7Z2MMFNLHdYNrZs3LQQHHAOcX
DbcGSzYuKTzbrlfMeumna2ZdInVmJSWnwWzP+7ZC5tu0Yi91riNfAh/E/686ntsFHAXQDaw1fXOq
X9osvunQ/395cRa8ko5krWIrnUjVtUEb1h8dN597SG6tLM2CW9Kp06KyPcERAYiWToKH/Ae6SvZ2
/FKqyTdqvvKRhfXXMa2CibiA5ACkUQ37tcwE9ahMX1oc1BWHtLRCmhVzpkiHTOwUJF3xYLnFjZT8
ujhMh7IWqTPlxQn61LfF2ximt2acX/PsoFRnOSPphAQrx3Wcp4ZH0DIvmnZ7+cgs3PQ6zZns41Da
amoDyLQNFI3aeKaxOR/2NchGtg7L3JULZ2lrNcN1bFO5KY5nUIiy9LsYGe2UQnZO9mQtv7f0Cc16
BZ9HZ+7DOshAnJ5QdD36yq42lxfq/LOXAuby/7aLrjoAXCy0vxUNutSMcuOofEBxuXuHDM1+Stlf
y4CWXguFuXb+acOt8jZ6vvLjp1vjy+2jjNRRyjFw+8guhrg8eEq8OiRwTjao2b10glAlNCHyrUtQ
JfQEkH+bEe1WKHOUPaQbQ7USfC4Y0D/ww5cfEo6Rm6QQJgzCqvVKi92i734l4bM09OmIfhm6tyTp
HATowSCsHkxAkjyiQW0tnbQ0umb5VVmhsauTbcDs77x/M6c/l7dm4dDpzGWSTehmlxhXoDbkULKH
oFiA3729PPxCWKCTl0UZEyqcEPZN4ruJTHiN9rYySnfErDfUzfxO3Vz+0NI8tFtbpmKQkDgnwWQ6
j11hMQ8p9dSzRqjGXf7CgqvRactoZrp5bBUtiKuE4xsNkbsm6tINzyGFXqgmus7T6DhoBxLekRjA
/JE61ueISimxije0Flw1Cx3zDOpSXK4d7lgVMuKHPDReKmGBuN5O0huXRtHKai3sh45zrkTOoTsC
Q7PSuSEIyjtjM0PM6cjnjKxEagt3ug4RJYKACXLG2c1p7EdOfoT6sqXQtln/qtwrH2I6X5k9t+pE
4dMi0pwmLyXZh9u6a2mzpRmcVu+Lz3CzguVNp6yATdkPItMjsHcHMxt3UWTvJjBpXN70pc04OZUv
n+lRXGNx6JoBSH7/irlqIEgx3RklJNkvf2CBLJzqxGRFziEHrHIr6NO6+wPgV7NxyyzbhiENb+ra
UoeiZvbGjYzwNQQBJPqmc/ID1Fv2G66GInBd19pd/i0LnpJonkBkrEoYfA66EJtvLShBUONeo1RZ
WkgtCnDjRoS8760AGGLuJbz5mCtQb4um2l/347UYAFC63FLRgB8/o+QRz/37RNq/l8c+f9iIDp7n
mZ0XFpE86MwPKcVWRnxjkUPB52NevF3+xvkFIjqAnveClEXRQ3Q+es5sxzdR6u+slcU574GJDqEn
qIhPlLc4xsJ5sIvsOSrdH4B5vs4iXVmjpd9/+vQXSzGq1iEVDy0oGIImhZlF8gDe9cYLY4ijX16i
pVmcPv3lE7FAVaiYBEPqf/IaNM5PsvdbOfrJGoP40iQ0c3dcFncspCxgsqYb05TmXZdDi5EbyXjV
JUVcS5tENHEVgR0gqKMQRg7l6cH2RXvl6JoJu5aDcllSFEEsCaA9eYoGkjSf+1deieyqihklOg9T
UqP5OXbR52WW96N6Je2HcD8vb/F5F0R0oDHEpEFTTGMFhGhW+hN1jKMJEZWVVMuCHetIY0h1GzXr
4M3hyG+TqP9TEfXWpvF3qfjvis7by5NYOKc61hglODTaWHgQDqLcM8SeHsp+oE3oLD+C2O/uuq+c
JvnFGpzMsBPTbaYgqtKXaEyfp6m/t1T7NOXpymlamsjp718+gUC850qgOWlqnwliUDk+EPGW9H8u
z2BpOzR7dhj4ztKqpgEunmY72UUdeuRUsG6t4sMQCX1XVpd+u/yx06D/wYBQokOgge9BD5EFo1AC
NCOTLORejeFrXeRqpSC2cHZ1GHBErAwCO0h/5QPfx6MNOqp25eCenprnfrxm1uXA0ybK0ANNQcbp
GRx1pLA278qyvEWW+5NjGT0XPEiArEFQ4fKCLe2OdmOXc0tC0YM+BFOJ0bEoxhuIx9D40Dl2+1mG
aWFs6JyVfy9/7vx7h+gQYA4wgdmyaQYtcJ/84KZ0d1FakB0dqRH6AskzABR5iMh7VGLtZbJwKHRc
MDjPDOpEZh/EbBuW2TYvDrxbM9ClwU8z/WI9BqTeM8MK8eyJCAWv9Th4Rhy/ynZayUwvfUDzAIZy
3MRt+vDY9epuJORn7eS7zjCalROwcKB1UDBlNAIRPhqp1UCeqghMEWlEu5vL+730409//7I6Nqq7
EGkc3CM1fozt/dwArrfitpaG1m5xqOAkzdTPBpqp7wfwEogp8SqxEoQsDa7d3+CbOemkTOFxch+r
SfqxelZNtvL2W1pxzc47UEAgh5QYx5TIl6JA+wKYk9ZaYMx/ub0zbsTWTBpP/TJE0QSCDxHUybxi
6Ku/Iinc50xEJPPnxklzz06Ldg98qOV3Vfpu9en8SyFUB9LH4mA+BeQ07ER7aBBgHEH5z7dpMlU/
lFuYKNfOqRnYJp3R1tI2ziZUxhD6RY5OtVlIF5z4cafuC1VnGxS3zB+n68UP23QI8jpU/pR13QMz
5hCZglK4ftGN7mdXShALuyx1QVxpGECUOGHZe2PSAfsFxtvvtTvyxivtdnxVygabaqYK5SeqRafP
6MbGH2FkXG1qUC8+NKEBHEFlcpVsXcHaVxNcUShOORn/laZpSOBBY/E2p/bsDwq4ZT4SG0LNU/3O
IqP7HFJhp16flWJjJb0Hmaf4ACix5cVpaB7RUwQlFUHA49Sq7hUgpb85i6q7OIbfcmgcT095kpXh
hriR/BmDtcvLU1J7bVEwfCpzhj20S9snkUTNzgxl+RxO44x/tz+VGBV4kAawQHZue8xIDL+S9uTR
cWCXDjAOvxgX/KaEV7hPhOA7M6HGNgI32ybmmXlowT3lS2uUfi/G2rcn097NymIPwOX3f4mBgsRd
3sCzlj1Q0l5RAqhUhER6rC+7T8M1y/fGsABMpgwVjM4a/YoJcAiQuNiMQ2L5Tlgnd+ZkxuD4GoeN
AaKRYZuFMTBbjux6toc2jyx8A93TzSY1VfZJsql/rgCA+RhYQsYtU9zOd9Q03MLvyjC/xVt0Psw9
EfVmopV4rxN3Vp4tzHQ/97EF5l8Yh+MkFijqecYBwI+osxlZNXwvB6h6biJuV1vgVPrcz5VFb4Ry
rLtEpM5zMyY2BRcVenM61A33TQ/heq/oRQ48twDuEmzEhvQIz6v5YPVDzrY25XFQQxZ1Z6epD34p
tgekS3kz3ACeCaT/lhuzNWzs2Cx3Oa/CJ7ebxoPbgcAEkX4DFIjImy2ocMtdmFX9iXXLqYjfyBas
CVku/iLXb3y4YP99q9IMhhOXldVuldXIgxUy66ZKuHjsqyqt0cNVVncpAO72Nm7S+bujICZuz83w
hpouyza0SVjjD01TttvKYvO2HQy+w5tjAASIG4dSkfwtzEbnm9O7aKekPQPvgZCeU1fTU1QZat9I
kSID0PVBZ9vltpAkeSsqlCcdkLh9Dztl7LuyNLZOWrwieUEPk3SV8kCe2n/W0YifQ9xyM0lGPOw2
OZK5SB8Th875DXVtLlZ85oJD1gHQ4oRJhCuoAxdoBexFtnFsl/jRnG+vuql06DO66WQikrYNItv+
iJz+BEmcuMfqtSrPPw6LM35Z54szWQQabcjQH+cH0njx4/A2/QApW32XfBufjE/zu/N9eG2f2rvw
nj1fntRCaK9DouNaVCxOHLQU1XPhocQQAp+UzUbqNcKpQT49rzVpLOyPns/M6kRNPLK6oEoodElt
oHoKM/9dGmuJ+IVAVSd8Dq0pA/mACb4XFzIVogWHoNhE8bPsQCco593lBVuYht5pkpNMgjphaIMC
rXG7vgzVazr2I5R4jTWit7OfIIJp8Vw7ntj6VFMForGgTJ39QoffnkThldhpHZoEwJBgYVHVQRjZ
t6VSu7JIwV9XkpUQ/mz0gt9/mteXkC4TVWhxI8KL1GGPMWfviF2uCXUxtBbSVbSB2jl3iqChjWdb
gIiZ4CcWj5f3dumHazFd37O+YoWJLm1jOoB0+8a1o2uqBvjhWkRX8IIBtJXMQdR9a8VfwAI9p/oQ
3Von6NJP10M6Cu6aumP2MUad9a4S4M0su3FNtOysaeHXa0nVyeWzQANLEZgyRfRQWEHH3fshre5U
TEBuL8k1TpwIHfvUtk4IxCf2lybSH0vq9YBkdogqLm/wWW+H4bWn2OiaoNEGiX4gSbwxVHwIOwo6
SokM61XirfiEZrw1c5XIurEPeEKGw2R3iPXmDnGHa9c/Ls/i7BMZnzjN7ot9IXSnnPN4CnpR78pE
ppu0FD8QfCHanvNnvNB3HRiFL39s4WDpsKciypCPzmgZGFnphd2BrMFWl/ZCM+WpCsHhx6gMaGH+
gjJn5LV0Pml7mLcZdBiuebtirTSTVmE5lkPvsiMZ8tfGmb7V5bTiLc4LO2NszabnruJTWBRgQ3Cp
9VJUzN2Lwo0RTroG+ouRAwLBaVR3I7Rz4i7x3UG0z42U0U1UT+RmYOBwAsUpMZKbzh363wpMdKD9
cfMk9wYIXvgIEZNdxwW9NSuVHA1qDE/oaqRvtDfQdOc27t84jNBKZpsJFOKKGpmfmSfVPWkRPxDF
x58JisfoGk2a18vHYeFu0ukEM54gVs0ztJnN8mhG5bhxmvClrpxv142veRq3NfuxSZMqUKb01cB/
QK3gJpPqmnCHQBvg/00nbvEukQ14L1mYH2IZ7SNZ7WKidnJOVgxmwTp1DJYTRWbbhaMMwGYc79ls
vVimdROH6N41WufFdCE/Cir2lfO9YEU6Kism0MUBU0kVZHXuI5vpxfmfWrxV3cohX9hvHZA1hKDA
TUJUjCwK1t3asfL3yMr5sa+5ubJgC5fLP53qL+4sd80I7HYj7hQJmVwCbob+vRy/xaL31VpBZ2mZ
NGeDWumcRAmwO6Nw7sGwCi5jyfdzU99G4H9YuV3+Ib3+E7/jdGnOJsqmDKCpogEFrT/uEsioMl/5
+YYYnuEzrwGT1Ma467dkF3rHl2gT3hfvYrv2+QVPrSO5WDwB65CXZjD2dfFWDbG16+qI1leeNC3C
sF0gnk/YuSCrfksO3gTrYYTIFVujBVj6+ZrlU4qcYmuC0yiuHd917Ft7WpNuWBhaR24NY2KmyIqb
0GdrXpA7fhKFfXPZXy0cLJ2OMK0Tms85hjZFdygooFgc3eJeEVYEqflhDZe6YCM66krWE6fSGdGq
GYGH22mz8SMpWPQ+pkT40kyyCIpp2RoTz9KkTn//YpGZGXZNVqBIL2a8C+oHVX9aTu/JbCUxuzS+
9kBgUVoiHwEKv9jYzTPuy+w7QNy+2a44rX/u/Iwh/geTZTa0RIaPBcRnvvM23IGWsPjW/o+zK2ty
k1eiv4gqQAiJV7A9XmbLzCSZ5IXKcj9A7Agk4Nff4zxNFGOq/JKknCqhrVut1ulzwuf52EHlt9u7
38Bv4b3au3IDve9vw9f6a/nTfhlFyDbsgGhtxSUsuE8TvcVVnc9JkuKJtAvuoIc1bwJZvca07bbX
99/S1jZjEDkAODL5BKzawfwok0agbN6ZVhZqqXXD5ovJC+phSDCPDjmotvhRs/7TbR03zJ3HsnHA
cu2dOt0IJKRU9QpGAlSTXm9+YeJNlBa2MHe4R8mpHK07biNZQ8eshSLjGpnnwtSY6QzEDsTSDCvr
g4e468b7PA5WfMpS389O4IP5ldRquZoHwEyc+q6vHmYeR6h0XdmSSx03jBtlgJYOYgKARjH87qD0
NVrx7rZJPw/oQ8dboilVbk1P08DCQn4toReaTPLGJT0P6EPrGdiqRq+U7snPmofeZ9vBHtgWrPjz
yrwvzYxxfPtdmmZuxshpJOmhbRsEbGWwNu0LHtw2DFVIx6W27bDTeOauLsYUtW7xo5uXaQihoi5i
I7vl/RkQPsNo8TTBNcQF6Ym2rIyyXstNUngrwdrS3jTMNhhRfgHSCnXK3Tc6taFqUSQ93XY/B77x
7yVGLambeLaHmi2lf3F7fvdT713EwWPsFLdxJ1ITYJUErAucWsO6CNRIANpNt1rmyJT7sx9BNqfd
XjeGy/cAanogETs1vCZgAKnb/mJgLTzO01SBjczrKsgTlPZnu/elCvFGGf++/snL56rHDMeRgCja
d3LBj52nthV0tjacTmLjBxBMFN5tUEWbmiiyoivtOAUK62R1I4Ier8h3MgFXjWxTths9y8MDStuo
4zQ2zY4Wrd4xIuTeatiwb+zc/cYz3HOvD/myzdJ/GFvHfC4rHpCTrKYAD4/O4HwD8Axi8Nfbv7zf
qUnUWndpFbfnY4qBwpKQH56gh35eK1i47BSoyWY5F2zqAiYUNArzu2D6kvrJFuHvTvD/mPh1fQSX
NwU1gWYqtirfk+cQpGUhbYBGKfcogg0BeFiZo6U1MFxboRjIh4IUMtRVEkSJiEFu3VQridM/Mdu/
sRw1UWZj2rIp6eETgKvpoyFm6UvaV91zp5T1eFYak2EJbOH9HNjVISNVtwP5AQQ0ldW8aVeTLuyT
PI6SYm6/XZ/RpfEaPpDlqIqGA/FOiSoelLZe+Dzf1rSJTJs8irx83rl4B2fJQ9WqFAm+NLvpZKAm
IM2KRSMkwWWlSNW0H/CKuBvimq5EdAum8g/9pVcwb2iwmXX/Y7aeQGSNx/n361O+1LYRtLjZFHsF
zRT4JLtdNaWhEwfbKvl6vfUFEzFpI4uqQl6ogIl0fRum9r3Q5R02UWgVN9XB2tREnY3M78sRD7Io
4OIHDcXfcBTeN6d21vKcC6eNCTor01rQtA8QjkLRL7RL+c3yig0YzHGUQvwoJykkycVaUcrSchgW
j/u061YxviYCCiXdhG67lKVhYCUr7zxLK2LEMAy0YYI1mC+tc5C06XrrkkaGTjF+CsZ8Ddq2NAzD
kOO8EBDbBJDYOwd7teCfvEqBuv4mYJZNTVhZ4yqpIVcIoDLUzLOiD33g89JpDX+74IdMrsmxHa1E
l311qmT1FSV8b1VP1t6TLle7oe9GLNFrFOXQBk5upGo7tZD2YyL+4qdWCu0rD3QuIJ/LwTha8/aH
nsSjnY3fCxHfFuzTfzBnBeJwsOjBJJFUebdVmh8tkOduncpb47pc2GPsvCs+3CcoIy3oWHFbGQP/
lRXnI1E2+wwI/AjPc1+uu5alNTr//uEj1VDUNZlxNnKd7buix8NZ9ny96aX+G9cVJ2NJOXeohK4S
L6z048ihdkX+i1Emfv0DCz6FGVZesYmKSif0NLv9azWLqCX+nULdbJ1DR8gDL2tzU8kWdpth7/Zc
uVMMdtZT7sB9IRmP5zm8Ku5I3tx29pnogHEAEXsglH/yEYOX7DNJVxpeWAYTEABRzUoDdWSDCqtg
YRdU1VsCPtNo5p3Y8bxcYwpbcFYmvsVhPQmKFgMoUKZL8ocEf81kJcpaWGoT2zJJahNeaB90agje
1H0cFOE0A9gWt6FTv9ptubm+pxaYoamJcUmFLOIswVPyMAp2F0vCIbSZ129a2/aegGQ43dplXAKa
zegQZa0sig3P23Qtjb3QAc/0LL7vZTmnHV7KFUh4InuCRhX4EkNQ54OMklhgnbkpLgaJ6t+2L/Fo
ngm/1ahDBM94Mj3nDbspMQdA399N+xJPYzSAFmAn3R/jWPzo6jUeiqX9bHis0oPapu1gK9S2uJu6
Rzt5Ye2LJ25iTrGpKTRoqWJUsUb7DFDTsmpADLgSPC9ZiOGvBpdwO8sL9+RUEDYHWUexg0aMG9U9
hGCub98lOzH8FLLKw5hMMarlebUh5Dl26zfbee4kubM6gPdujEx8IzJx2tqpFOP0BEaKqHCSsFK/
mU6210fx5y3ywp3KpDYc22ZEuItTqdmQV/foR+VRfmY/g1NzkFv6PEXeFiD41+wT/2a/Bg/OcbgX
++JT8b367rvbNYLFhbPR5D4sq2Qosw4Ef9Su3krWPwyTe5PpgTHcsA9SxawDU/nJduUn0g5feOus
nIp/nlYvTd7ZcD4c6UM52FXfnhlnIIECtC5rojhN+leViykCdmakERPtFFW1np8qBhEZITV5T12/
e5p8BOMgCk020E3wjuBgQRoz4+V3a0ZiM8iLbAxzL+7Dye/Jj7RXeic7234qSzDeqr4t7qw2YRHV
Cd84WTHcdAHyTNZspwoa1z6zYkzlb8sfdnNQbKT1c2zXZM0vOxXP1FkuOofXCjL1EG166EWw7eh4
KCDgZb1f39GX2wf65e81gQ5rqxRKZU9zt3GtEFdR0Cl+S0e1suhLW9Vwik2PejRf4xncSb0npwI5
pCpfr3d9qWlidB2oEIWEGJ5tZ8K2VTvxO3eu1uCKSxNj+MQ+HbROK7879bn9pYvZPp1SFFaJ8VNT
0u/XR3DxrsCCwJRejXkJoTFqQ0S30zsLpSGV5HsaVwdVeiAoqN5aPWwCUkdkbvdICm6Umx2uf/ts
0KYxnj9tOMraYvbgdl1/HK1Pmasfm7R8aM+IKOI/zr3e3PQV01+qNhkGiQfLY2YNzUaUcoiA7j62
cfU9z32xHYbxxi+dD54PzoU2bqpsVGUc67L7DhT9GxFQ0eyTEVB8Of3nqTHdXR/TpdMSM2e6SNaw
uR0lijc6kQdRmttOpMjEQqXWgB1LXzjvyQ9jcew2K+0Bs4aTWD9BI1k/Jz40rlBoVa08R1wynvMg
DLuf3LEHpidoj8jq/6SltWMDLqjXJ+iS6ZzbPn/zQ/fBlmkpYaH7U97dBdabO9tbq/1P2OVtK2Cy
Hva6JdCkLvqjnlF2ExY0ybdg46LhVHdrii8L9mFiiR3bYsxzk/JY6iJ/z5rYiRpw4R1AxQGYK+73
IRsKteLKFhbcBBarxpkqNdvFEagzvcnaHLQVvecf2rxcq4xa+oSx4HmqkmaGDMYhcO5RNLRl7j5W
8sYFMVa8LmRg48m+hfxIU95B9JQciCeLEKwx1UqS9FIAiU1lch7qQABnX7D82DoCqh0j8Dk/RM7Z
i6oIuOxLp2ijUTKUCc8OVICu7+QFKzExnJ124yRo4+KIWpWHqbFeE3zltqaNKQsyv+6F6sojhez2
02DT/wbAoFZO9aV+G0djZc1pTLhQR0dIUHvL+HujsjV+lQXLMNGbUjGgmAQKyxE8FD+KZMrisNVe
/gBW5vZezShriizQa6xkNJc2rnEQe4Wfxwz+9dBp/bOY+JvvT98bsDxeX4el5o2LiVaoAbdmXR5H
WiogpsfqYLPOCdMAQen1TyyshgkCt6hkg+Y1hZy302+T2Nd3SG+u0QgveFsT+T3W7ZAORAB8U3Fo
YT0F9RiWOYd+7Mv17i99wDhZC1TsjV1JmqOXBvr7IDPgZoc5GHfAHqYQ+ox5dnf9SwsTZULAJ29w
FFEOzC13+jspg+C+HLJic1vr5/F9OJY0JP9cvIXUR9DeDFsSg+Qsdrt6JZu14J9MfG87Vx4fBjze
9meN2sq2vDsRZ2Dv5+WZkAZwCKRlf/Wk+nLbaIz4rSuhv+Iytz3Oc/VSZ/mbLNc4rxcM3MT6OlMJ
nmWbtUd/atPIj5FqKBV98PoS9WqZF5WiW2EHWthaJuS3HL0EJXxNd8yt+otQ1V2Qedspt/a1kl+v
z9OCfZs4X1xje6CBVHcUk/UaT/IzZ9N3OYFw7rb2jV2l0iaz6XDOYSAk6DKU+QkQnHfz/nrzCyZh
YnytCW/EXYDuT0Q/1k0Nejdergl9L03/+aMfLEKAXl6woOugexyTELQ2FnAA/j0kap4sj6+s8dII
jLNoKONB9B7WeEzZeN9bqb4rZHljqGxid6tO1XL2vLM4M8qlE53+qkeHRVNxY9zkGueDr+PcgdR6
d9Sdo6Kuy38FrERdtFybn6UNahgyyM3xViBibFD9tfW/9tNTEa8E+RfrIhE0mfjd3EJq3aK1Ovp4
2PQ2jhj9TYvFhte2rfEbI373HazYw5dm1Gwb80GcxOxNe6adceeIhGzbBCoLfe+mKA0GgZZX2D8H
H3nfRBfk+foWvwhUQC9NnjMAX+ZUZnV8KPOCcHC99PJTFwjKwPYCXDBpRLrP41Ii1awCCkjqXG07
J8eLxAyhqpwHXwVEE79YcWFvr3dpwZmb4OS4mqvEQVbkKOr4hGTOfZty6N50LwD4Rn1LP1mzvaYK
seBtTYSy4KrJa8Lco/Y3lhvsID8euo29tZt3P7gFu3XeCKaX8lK8qnhTfMA6/5a9mMJ5nh+ruPod
0LV1XNjIfwRxP3iT0YG41txM/IAqNHAV3EnXilJdrZzeS60bvmoQnm03LQqvs4npHaQC6yd3btLv
8VyzGz9heKp2wHOwM/rWgWJvy9afI8dP7lpbrnHoLvjbP2mgDzNEAGxLZubGh86p243Vlw+6guMd
i2KvA0gdX9+8Cw7XZIsMel6NaVPFhzj4yob/3G4lwllaAcNRWVBRBC+ksA69cz/6daTVa4oY6nqn
/+zEC/koE/XnV9Syp2GOD3bctSdLE3LfpMwJobyawN2kTgs11KL5Da0uf8uTMYgcqNNDTaud7/QM
LgAv8XhYx6gMm9Ik2E5AQd52RTARy1lsCeI4GHgtwQgAyS45P9OqXPE1C9NqUkn23MlQ2I3WZf2Y
g9GvEgfX/rUyq+dT6tKsnj/6Yce1MiOxOwzougIdnsxmFTHShAKOvpTNLtW+DCXH3XYE+wHIx+0t
m/OVp9EFx2YbFutZCghI6cQHtxme4iQNRzqEeVbuJnGUzdqDz9JXDKOVTW5nXtumx7IjwB3ZwbOb
gpkjod7THCvwnkz2SrZ2aaGMi6jAySWqoE6OCGeyfYyqwR2bmv8J4jYrW2HBck0Asg81rm7iY3r0
gq+NhhwyK1bCyKW+G7bbOUkwOwWPD6R2f/h9V+wSRNh+DLqJ6zvt8gf4PwDkYuCQQbDjg9beFGVW
Rp8apxte4rhIb5odCE7/vZcZkv1zUMNDNN1+cJLIrtaeti/POzdxuQMob8cAXFOHIke+vQvGbNOU
eljpd3DRBsHz9Xe/Y+J0etDo92RPcQiukneb0B+DTn/OtfucTNwJJ4uGQcvvrq/F5WOGm9DbcfCq
OrYsfmBilAflOO++KF5l0A3Q7G1WsgJLC25Y91zRniaMxIe0gIZm9ZJ7fVTrWxA0LAAM+e85E1lG
adV48aHvxGNKul950T9xJd8Gu46cjHwp/NuyM9xUmPct0SCli4G4xH8YaQwlv1ukIs6jMO4OE2AM
pHElzrS6+FRV6VuerHGqLG1Zw6BRmCzLOmuzI0kRn4O1MppBa7RyGC/sWBNMa6EKu05BgHN086B8
RdJY0AgJS1SO1GDtPgW4wwEqOerufZxZcJBBNd0Wg3ETaZvpcXStbkqPLsiuqJ89evo0Td7bTZZh
Im2LcmKt1WNg/dxHIt9Ru4iYX0YVX6N8WzALU789i6WasDbZ0cv7PCzHfTuBjxECsrf5WRNxK5q2
DBI7g/J8Rg85Hm1BK/8JLHYrr4ILrsOE28LDunV3tuqGuWGDivzO/s6LT1Z/4wIYdg1CIwdXTdh1
ngPR2aV2HAq484I3b1nKnRWPu2Ac3Dipu1p5kybw54629ragu6Hxvty2gwyTTjLWBomE9LHTtJu5
33PZPeJiGHa1vbvtC4Zl+4HkbdYhzMjL/2j+ZDn02YofB+o8X2//csAEKqe/XSupHchSOQjLaFEB
8JP8DxJisOZ22DtV+7XuyRqU5PIlmpso26J2FCV5DMc6QHQZ8SXIbALSbaYClq1fKnELCSXcrIm4
TSbPmdjI+cEbn+KiiyrZgyNm7dK2YNEm7A0yQoGP8gKcpo76IhiqiHXuvFG5tt4Lm9UEu2lWt0E8
dfGhysme5+4G1GGv15d6qevnT36M/hVVDkqp4oMjvFCRHLC9CWXJaxfNpeYNY04LFGu7kFQ7QPzz
Bx2QGgEZLHgOS3i+6wNYcEcmkHaYie9bNg5QHMldVodJ8GXsC/CYspUPLE2+Yc7IInhu4OFGzpv2
reyRpFRsxQkt9d2w49wpUxyLiIihy70h4i3IvWiEpCgpXq5PzsL0m/hZD/qhqKIvEoQAqdp1cEoH
T3ds22grXrk2LIzBhM4qJx+BcYAv4vzVgWSb5YOC75XEN0YxJno2d7I5yz2Gyg63vw/sMbJjvZKt
WHBzJlx2ZE3tTxXcnF/63jtNLbBjTul/TTKQ0K4d+Vq2VboyTQu7yASVCpE7Wk0Kb4i61tvSKvOt
N1K6skeXFsGw4lGAmd/rh+JY2UlVhESC1Nc+K242Yy0eCkhCrEzZ0ocMe878AFRbgKZD6/7B6T/x
7FnGPyB7en27/tG+/DcXwX33b280i477lHfJ8f396WBtnx6yF+/OuzvpEAyn4RTZERCn4SmOftOw
DoFFi+Qdnp8iskEAFQJzvJEb50iP85f6wO7a+6kOoTMfvVqbIRzC3yu9RGf+7SQx+dNZCxZqSET2
pyrXT9yr7yGatjK9l3cJMaPqkVXBaKPW6NQG/j6TdOf3zsob+VLT5yP4g6NP60wElg3hFt99i+uX
PPh1fTYuuxhixsseKJJ01kJ4RospCScShCRxnv105X3i3L0Lk20Gyy6taySC2voIKsX0pS8thlif
qY2ec+g3xMSPbJB1Hn0y1ys5qYsAXgY2//NIP86Uj+VNuio5yULi8bpspvmtKBXfzUi8bGavLodQ
VU57cqRH8AQSp484gCiQfzIbtqlXZCeWxt4daT1SRbPU+pvlZImL43X29i6f5iyidZJBF543PrQD
Jm0fig4xe+hLIR8oCQac8LUVFYSpz1bg2fWLP6ZrZTNLK2YYWSACr6IUe5Ylkn9qO9fZ8jS2diit
q1c220W2HsyhCY2yBxRa1qjlPNUgiW4iegZO+LH1Vdd1Xh/8hDZB5KWFddIWaI9BMwzG06LTx94F
3XGUOnaf4P+dcuNbafDFaUsv5EEzvCeYoClSTLY/oQuVzFHu5sVz3TvWNzIlqt+iiEM/8gyCqte3
92WHh0vy35sh75kPoQE3ONjzDA1bv87eIOYYiLC1UaQ9lvrGQIaYVYbCThwqlRMcal7Fv0GkXCMY
U7yxwmBohQiTClxl1we15AuMkEZZqgYHJhfHIO2TJsTJhKsua/i3680vbTAjrOmV6FJVyuRoS+8n
4yCUONfmFyLjK8fdQv/N+0nCnLaqeIZ4O3Yeu9h9on3zdr3vC+tt3khirZxRgX0fOTErQiXLaRDz
owCAKdSV8+P6N5a6f45HPjgYG0TYJHAthu73r13LNyipWFnZpe6ff//QNGCsfiN4ige2ZD7a2avb
ii1pg2gC8vF65y8nfsg/d5F8iEtWanZwafAgVbKjghxF85z5Rdg2QCZW7u8687fXv7Y0nvMUfhhP
DcvrKstmh5yOL67TfJ286q7wSBYWwVp579I3jJjGs2jrWZx5B9HG8953usd26gFhYWTepFKurMyC
UZj3FNXaAFO3SPEqP3/lvX9PnfEF4c7Kvl1q3jBpp0O/Y2CIDtzPgne8vcmXtojB2gDqb/37+mIs
fcOw69En1gB4AD8kTqWPXTCJIZRysEJXuHBTN33EvLIAsA/SBlnwg9NaTw4kplKrPmStXrG9hTGY
15XETp1xBpTlUI70k8zsz3GLQLFS29t6b5h23vXdSGVADgm3w7FU2yzGP/nmttYN61a+kr3uOTl0
/M7GHT0B652vxpW+X74OEfOK0najchq4poOwdrE+S55/8/lwN2ZW5PLd9REs2Jpv2DNgptLqYFmH
uIh/N5VVhpo5TuizQkS0Uish3Lm1C0GjWQbHeVKBCN8jByr1Zwc6B6HF9cv1ESzNkvu3R5KQVAsy
6pKDUwcbJZvvXj8XUSVQ2eWDWbXJ2tfbPmRYNGjveUpAmXToOrd5n4upP8RNPWyKoEt+1TPQjyW0
p1ber5dGZZi2NfU6g0QlP/TWHI1i73vBfd7ty3neZeTz9QH9QRdcWBaz0kNkEAmxqeMf3JHlbihG
7f+aax8VWX2XJFs/J3FkN9rZdfPQb8jgjK8AEgGJlDHLWyvsXzi//lw9P5woiXRHoFz69NQ0w17o
YDeV/kY76cn25ztRBjhdTjFpVnbi0teMWxfq++MqoFN6cmf/YFsc6h0xqO3re5jtgx3LndS4AHD5
dn2KFz5nVv25XELyQI7gHaM+31vag2+DJMgh8YI+JLBu0KSeCTIK6vqHPmuGlSj5YuEv4n2z4KXt
oaHbWhY5gKbACqkzdfqUSlcVG2eokqeglDRkecxF2NjxtAG1DP3iZvEaQGIBH0ao4RkzwqWgPPeg
jzDOb24KGM0pHibiIZXs5gwqNbneJ9NAAL6F2HsMCYYctVJ267ihI0SxzbxpQNGpP71PsgpWPCq9
7IfMChrwCvsS6p/0QILpUzzWc9QLsJJbYny+vt4Ljs4so9GKVDwRlnfQvOrKsLcGb+eCJW6Nzf4P
hPGSyRqxUUXBDgO5HHbgfzAt2bZJ9UsDjMuIJyuCq1vJOXBi9RmvudFxGiJs3pIKNDWfBRhnbfuN
QlzFo08CDyAlKffcjlcmd+EooYYjbu0R8ikJQP85Cu46K4taf18V01PFv942uYYDntKuUpOmDFe/
5HONuyxqhVfW7Q9H5aV5NfytP9h25nYJP6BQpUKs6bEsskZQgGsNRR3oxpTHafYC8KiPdFsyoCwb
q6R3mQa6t5q7fuNxn/y+Ps5LE8ltKPL8faKVvOEdb1iAYo3Pjl+GNRxE0LwMa8qel1I45/aNPeT7
Is3joQqOPnPdDQsGiMq0AtT2nnDDaqLFT6sj3WF2Qcx4QxB5/qSxNwrR6Rq5RH5M+KPnApYuI+au
FbcszZexL+pJAo46Ksh62N1XDt2YJIV/b8VnlPevHMeXHMe5/8b2oKDr5bqY+TGPVaQ9cAHR5oss
035lfhaGYJ7Ek1tS15p9dgxkzhh8sj99pSmIzFMnm+yo92oR3bS5zBNJZXC3kArjR4sIQO9KXKu6
kHoVeIdWzrxLoQvmyjx6hJU2qMsB1cXoyZCWOixtFXEJvUkrxH+uzNjSV84z+SFsoLQY87Jy+NF1
6p/Q/3yAGFe7C2z9PuTDg4KI4u76hC0svXlm0JE2A9CJ5MRr0UCBtdy2tC0jyNPfcAM6z5dh7tBy
Rlxp5fNpwot6XtzFLX1jdCXeWdpYhq3jTR2kjzaWm6ReWCg31PxHQu+Vlaysw9L0GJY9OEE/ikJy
JC/pwU4mVPOjIjnO4hWnvzQAw7hnK80bz8L0zyXKWIJWtQ/0DGUBK528K/HOeMPpdV4Fw8IRC+lA
w+UdOXnXFqSuahyTMrsj1v9u2kdmnKtbqYGYF/NJp2oIfd79ChL6LsQtb5cYgFlgC5n2VoGOPzji
j7BO08hS/5Vduq3nlQEsEE0HZg6ZpT6dIV8mTn5R2y+z77bPWaYq5IVdaIk5TXP09VmOyvOTegNh
tDwcLJpts4HEG7earbvO4vSuawt6l7Lcvy9ipCItR2YRJyhgAr2qV4azSCxk8xNnH7sA/NTtnG3n
zpIbIEbHx2mchn05JMFXnFAuhJBlSlZqXhY2slmTN4lJTpWesxNOR1Dz8+5bnpFuSybrth1m6rE0
pC7dzlbzaUiLr7EaUTOSb+c+yUKrWuUrXXCLZjkehObyfE4hYOoHj8LV+5xNYW4/OsPTlK3RwJ8d
kxkrYaeZkiwolgp8OfjuqclxtwAwtUBpr/vluplcjHDPrZ/X54Njr1vadQOtgyPxWbvviMw3uTfw
OpQ9nfbllCsIBGbd50KO4n6C1lA4y7Z5LuKm+d/UNslubmPEwoOXTZFwqMND7TQslFYq7m1nSPY6
cViza72m/pX2rBhXDtaF/WPWg3tJDhhOrMFHS4L/aqbSDYEO3+jTw/WJWWrfmBcia+CBVTyeEo+0
dyWbyNZWROwJseLbfLkpOOWjfGKkDuVHxa1d2ndVmGTJu5Xh+ev6GBZ2p1kQnk+ZhookPsBFMOwn
WsWPSed9VgUSl20C51DVJbvtWDVFqColCpXMOJiQOUu9n3VahRNoLm8biHEqkSppsh4anqem4zp0
wdEZgB9pDE5F/D1N1qA0C4ZmFiErzBTwszi8seQ8inl+6gXNVtZiYT+R80c/2Flsa5QxlXI+Kc+K
HPU/SFeGfvF2fX4WrhimEtGMKgJHd5U49bz3vtt1ob6D3Mn6TFQHiU1SxmC4roBd+2VDyG5tURZC
BbOYqdQdnICHIBrv01Exk2QDN3LXFfVjlmcv1we2sCR/8h0fZm2mLhy2nU2nzkWhi2hUjTRKd5sL
MQUU4JY6Gbs+PdqDcqOUN1ul4wzqo7G3sm8XFt2sZnL8wSENNC6PfaA2w9Qc/HzaZBm77Qw1y5jA
+c6tSnrVKelJOFU5aPWqLR1ua90kMSggIu26uBof8WIf6vR34Qyh7l6vL+zCzJi14DlBHKt6G4Ey
G49JzN6LHPpf6S1lu+dTzQgvbVKPJSsoO7rsdai+JoXcqiyNyrlfMeeFjWkWgEtIz+aVghgG0QNE
6307JApUmTdNjlnzrXmQMlrh+p76KVKZEBlhdgYDLlZgNguWaxZ8qyae56LC7FgCsNb0E3jEwpz+
V9QrVrvU/vn3D1brQ4KlBTwXUvLZfeyPESleZ/+pstYKHRfONbPiO5N+WeHVEpegSiVhPLJ7KBKn
UWcXj6rxXqGbtoLjWNilf+AdHwYCkH3hAonCjyVk4s90bHfE0VVEoT19faWXthH5e6YgedAK0lnT
aSjBHJo/ZzeSywdm1bfrFh34uHHNTVzQFMpgPkATJQ8z9xbSEZiYWfXtpkkm2mQOjikcxVs5OmnU
NP60H4t+jRFxafoNK6aiV6jDPU8/lY/c7X80ovgBvq/d9clf2EZm6Xel0xmyHJh8SEMG+1mTejNY
hRumqRyPjTvkdzbtfl7/1oJJmOXSRRaUJOnT+RRUTw6QTm51zyF0Bdbe23yGWSPd51KWgTp7PK8G
aX0d9chMlyAevt7/haUwq6PjtGp94YzI//Qskk0R9hRy4/NaemmpeWOl414phrqQ4SSRmwvBwVfh
hqFZlDJt310fwYKpmdWzWTsEyexBbLLDjbfwdiJf6/xSy8Yj1wTlzzkPeAPO/hYvKz0R0Wyt+eql
xs+b94MLKpTOgIq0q1PvQd+j/WytvVktxIwmpUCeoYTbsTLEJnb/yvLpcQzUM0uhGpIU04bEpRs5
abW/PvkL62uff/8wipiVSdbkRXtKshHEQXWQRbksrQ0QUiuZtz9CeBeuyWYtrYM8j0MBaD7psRc7
qLClYQausLDK3Pq1C3q6tyZfgNCak0/JmJJjrf0OZS/JsEl8VEP3caV2mtt+H9Kk4QcfCeENHgrB
6wBFkgZ0smn1Ds/gbvGiVwIS0CUbqYrg7foMLa2zYQFDDHgq8VR7ErXl7tqGpNvCK9fK1S63/k/t
qVX4GfYlbU9cDRGA/N/xaPZ+veOXl/afmlMdcJXagtAjLdOd5/a7dta/Pd5sbmve2P/OBHF3D6Rl
R1IrCK2BpR9k+mQzy7UjeMEz28YRTItuAhkf6ENT9bXzxxBheqj6PvSGdOWQvzxDgSnPBAhl3UsX
WIXJJr+sxomP0qXWpgNkfXt9ki6+P+MwNsuiE5CuWVSg8LBH3jMSlVA7ineaXQsNt0i2AeDhIDrZ
BrrMjokzQRq2zNY0oS5P4L/Fu71VqXYcINs6bos4jaT3Vf6fsytpjhTntr+ICIGEgC3k5Ew7Pde0
IWroYpCEQEyCX/9O9srNZ5zxvOoId4UShK6ke+8ZdJ1M6fePX25t/MXeYWoXelF115wGi0Kna4ze
+OZiAFLDzSaoxe5zP3MJnTdbFIfKq8k7xz+KaesHMk5FtiHittD1lQPo/WXwP4Tdbh6KHjgE5LJw
MjDVGTfusrh2/K8FuPffp/cjp2ulEClURMtksm0Cu4QrEfj+QfE/FN1w9K3WHWxgmfV4HGS2SHoX
MMvYcfh8mKDTlkRRap+GTsxXwIJrb7PYDBsnJUVoouhYukH6QHiab10xRlde6LJ1/O9JES5ZBhQ0
LMdry/QYWRPXHt2k/vPFB68O69he9V9aeYclTTfNm4bM1GfHuYH2uwNZZcDbvSu5+drgi12RmlaV
HQQcsJM8Mif6Z3bCPx+HwdrkXKLwTRhEbtnXEkSyk/Kpc0aN8oC8liSUhEGMK9qj4tcEF9beYRHX
UaEKnNfzxcx4uCspev/ONZjd2tCXv795CUlGyqKy1idahCGcfr00bgOx+XiGVuJ4CVTvm8bJQYwK
jsJj0AYJgG+647pqp1g58u/Hv7Gy5y3puS2kPLMiRDi7SKuoaDbtBJHK0caZePncLyxKqlxUle5q
BxZy3AFbkCZd4R0BqoAVy5WU5z0wVkjCcBHEOYots29hPZibwSZZyxQ2pZEk1VR2iS/dfTOQ39Hc
/Uo7c+WlLt/3ncheAuMB4+MDCCnq5MxpHiW2MO3OeKOyn/r0ZAn+1uEwZKCYmWOv0SEBmjMOWmwa
ergmAP/+dydLsfRJdq3pfGi1jdW8ZWB+GAhbZ/dz9OXjr/7+2iVLrfR81r2lFTXHobhVBIli+ZsF
n/PLI0uIt7LgJfRjZY5uoapz5zhmV6I6f2Xu3z+GYF//35j2TTgLOY7D0aYCMs/fChAUshAkomDH
0h1SuyuJxPtriCzNXCJIVLYK0OWjjvqL5v7QnkrcyXcff4CV0Zfw7pwbQ/sSotK9Gtr7PlPsWA7F
tcvyyvJZorvJUMvMs3N5DImzdyESAXm45g5N3SbRGQxTP36HlUW0pKS20zTkcp7qI9TvDtoH/HcO
Uhm75hrp6P2dgyyJqTxgnFNkcUftZfV2KhrIqVY0kNuqpcWvss55Ejb1LwOP3B2t8+GaMsXKElsi
wGnFofujsuoIsEMYl7L/HXV1kDTAPENoA8XpqKmwnTnh59IysoSejTASVm3Z+Te40adxpsMO1GTv
Ggttba0tMhumslnKAVJSAwX9LMobfVPXeXj4eBWsjb64cQ4DiZx2EuqogyLbNo7b3MOE8pouzEpG
Q5a6/yzshiAboNlLjf3jzszGYeU/SKqe3AI2TmPZ3KTdeDfM0R/ksp+RygoJDG7/u8mgIiAdaBtV
x9Q/ycwmvBU7QyGjZw8UCJWPZ24lfv4HfcbzTsnOL4+8p/k9nPMs+pmFo8952BZXvs7ab1yW+Jsb
UFY37ki4bU958WrTXdNpqCepT77A4vaphzqcUurUJ+tl8772ym6TFay6Mxyw9o/naGV1LQHNotL9
ACJJfXKb8K7N+E0U0CvJhfev4tb/XhPIEmNGDVOz6FR0rAB+cKCfp+g9TY2Y40HJ/iHQmUnqEpa9
s8f1PmNypCgHdCaZRAboKZf5GBtlAIgqOjjOkob2dxN0Heu4J8Y0B49w9TTiOkuSySvVn7x1tYm5
1s2ZekDiaJf4SDCVMScX4J5L86UbE1yhilPr50EyN1GO/JlkiU2j6JlXnbVxk3vsvlV82sEurX0g
0Iw9DYoUdxJezEfqihr4C7qXjfEflUiLRPWe/UrhsbuD0gvO44K6L9CK6mMyT2SXMr8OEwYHj5cy
L9hdC1rAGe1QZ0NdxZ9HAbS2G1U/oyJLf/mthjQecZuYUEL2M3fcPwyek1/tUNOfvPbLXeEIBoMO
34HHFkxHnlzP+PoM71mbJ0VtexhU1e6ZOFrvqj6yLhRTHdzNRVHCmKdLQ3nrZyQIk0z7fb8FsoO/
FpnjJmkA8nA8R5l31+BI2GBnbvfCAnkYCy4FhUtVWl9qGnSrjdZn2FKaJ0gusaNfG3OfTt5wl9JB
bdMpB5a0nvy7wYbRYw6H5Js2wIbVCVrepX3mv4CjBolXAc3EzDK6nyLf/TFErlLoYEF1tRao+5V+
I28KqdtdWqbVbzWMZNtHkzzAUam4cYHG2w9wjNkHs5cfwOGIfoXMaaDO6Gdb6cLGfGsnVm+dAUhj
6hf5Vz/t9DdkVUBBETNENra0j04gOvlwr+qCKvbQAcQ/hbtCOBcPIQf8K3ZmShP4f8kCtrsVL/Zd
OEWHSldYfHbud0y2zp5QOh4ovl0Mkkm699oZd0p/kDdul7pb0YzTrYkaGGLzLD8PVVQeoEsfAf9c
sw3RIIHHSHTGL4DWZzcR7DAeMzOHuzHlXMfWo8EOAksNB3G58jZU6vwkFBOJHoCoLbJq3DJO+HZA
5rhDeTBLAr8ZcUkY5u0Y+qO3neoeSmI+DlinF+49zIeyrXZMdheR3H5vq6JIyiw3tzZygTGgqXtT
Fno0iYFgS5xD92SIkV10Ow4uyc5HBft7q1S6qRvanuo2MDdNqqN/IiHqM2pGY46SbQeEfqZhMw6T
dIheJ7bWdRhXWlTtppkzWce+ZXLnTSGMMjI+f52p521TTdjz0GbsXNau2PZ8UieB9GY8RsDUODgk
VLeFlS6BPqWnkroHrrtu62zv1bl+5pMs9kpVJMGlUuxGGH88u24o91EKyqjMs6cMQRj7cxhsuBCw
GUJxMLZp9pdDTgyJ9+AEMFtVMHYP++kMEZngNIjZTQKo7saqK6uNvegud2q0Dy2fwuzGpX34T0FZ
RsDyAWExGaqQ7nNCujiKpmxj5w5qaH3quWkSzJbEJb7NbxcwL9jhlU7cBxDpLkTnn4Cr6neX0Iog
7AxlohtOa1bDVV7/mkrAcu1gi5uGMrPNCG9Ql9P5P2nQjd9LEs0v+Vzqg2L1+I/lLbnjofR+qdbp
bzTRVcIl44e8V/O9BG4omWhTb0zhRndFmZf7LArb3ZzODTLS3KdNksOP5Q5YTjce/RbOHHDwlPdC
psHObWoC0Q/rgxbLdN388sKq4DcO/qNAm7dozmflUNK4GD1x10VTqzfwMwBqLYDzITvRAM2hz527
/4Mh6icXvkF9c4Kj0xiTCooJENxUMVOw2vn4aFw52pfISWMCVuadbk5CZzugNE51MJ2G2v9chrLE
TQY0C0AQQjer6yG8O1T+ng3gMX387CsJyhIvCbErH5t4Wp9C8lJgXU2pv+mgJSmcazLOKxeHJVqS
TrI1gcyaU+DoH10U3UX+Z2TIcTlcIsezSBFSllN69Fvub8GA6ID15PgMVbv91PT4ixs7KvZpZ6sq
RcnE7lmT/hoaOiSV6H9DtKu/0o5YmaElcYg3ES2LtG9P3lg/hAyOGJO9UpZ8v3gILuN/b53MVbjG
MtWczJBMd8ZLinKDq3NwjV689uiL63mnSseZaz862lr99ry/TPDnj2d+JaiWcHE2kIq0A2tOFYRM
dF8mOali17mW6K2s+yVaPCPKC3GyYFVK+ija+eBD5Ddtp5+0zq5ca1fmZgkXN/no9JANhDB0982/
qHT8+nhm1sa9vNKbTEJPIC+GLG9OdTM/2sh+cbvs6eOh12bl8jHeDD2MqKPC9tKcDOVbL7yVubqJ
5LkepyvxtPZVL+/05gc6Lbg3C8wJrsllCB/IvfUfPn72tWlZhKrp6xwKBhg68v5WzTP00T4ed21O
vP8+ssYZ1WZOaU5j8IyCwI64uPN26d4HPPjjX1h78kWQ4oB3HDFCv6dH0h4PgMnHfXnNGIX/W959
J7laAl1N34xZ30BHv0sHZ+dBH+mLlTo89HQsd6MLH7K29uzW93PtJrNf5o+lHlQMgKfIEj/18nHX
RJU9hU3aPTjguuw40+79wLPgOxFG/qRctXcCTK0XiNurOM9QWK7hXXenUOo9F7bXWx+aRXs4UszH
wTP0rgjaOYsp8GFePFcV/NinfnD/mbRTb/vS+auKcfoF9ne96QTk4jbEhqPejISxHJdssJMJh5Fm
XIKJdLlnhX2AfFdWN3NRjTddA9H1BMZh9pznXhkmNjI1Phsn0Oyidt5WcwCPN0vzXQgbjqfB6xqA
6zs04kteAZfL6ODEDpC5G8eihZqByNFK4mwcjQyz544983IOfs1U2tspteUu4HAAdYeLorubWeBu
HZ6XW8FHcYemx/zdQMomQb+/5nE9KHXIYRXf79HapD9k784iRt3f7mTRIAWJipLEaS3bc5Bm6Tmf
imhfTm75NIMtvHFDSD7HEKTI71rEaha3jeJ3AXrmP0YT6iTsZHAoIcm9yfzG/TWH+fDb92Z350KX
HnUzK18m3Dg37pxFG/C66BFpNf3tUqc8RdFIX4EO1JvGZFxscZFlO5k3EnlsN2bT1g3mYmedNEtk
UE9JPul/CuTAP6dxQOYeEfakOKkPfh6xhDhe8b3kgJV4xgm+5LCCeWa2LbqNxBttfFXgXh0MAODi
r3FVCXsqVe/vRZAFz36qL4pWRX2ALUBWgcDghNFGNSz/CZ5qdDl/w2+N1+ZhnNe8kLEzQKqBpSWk
WESEXq4Zw9gpVH1OYdEB4W0d3NRTipzCpj4KozI19ITHLN0TlJ+QLw7CUTqpdTBW2wCWZmRrQlGd
cHCaI/d9+2ht1m9hRTfvRGmaJgb2zXSxjlj73XNZhoJBZy7OBRTMLA/B+yWyFb+HTw2OW9eXP8qZ
RH87kpa/J1Qs71EGhLQ9rJDqV95U9sVVpKYJidJZ7nwa8vsRFjpIeHpTw7Ivbc+ojrTH3r+sgNmv
Tl5No4dec7IJQa5PhrIud1LARsA3hTFxYOgUe3p0dm011QcypM2mYqU8UsUAOdTcOshfqTiaENAW
BtXkXWUM8JTI0ja4ivioTTTmEARddzsgrrfctQ2yKt/u/XQutypqih0x/JJkCLOtpg4Juei928qr
kUQHZNwba+TBNAJ8d990UUxE982TLIcepq7czTDpJo9Ja4dHqLSVSQH5usdLWvGAnWpGx9+dYPpS
UmAw7Vxj5UYClEPZVQ+TSMsnHowwzcMETPvQLSCvnWdhcyN7b9zZdG7vKreVN8gIw5ccuf9OIWb/
ZAxbDjIZSMSM3MG4UOW86GXUr3kY+D9kNbDNoMvhTkFIawvCM9CATpcBvWGbFJ9cWdo8qnCCKYCg
tG1jD6rMB8fl0wZYC2eLTtcEuhEMHRrG1FE0ck6ALnAemz6UQYJEOtxDvWv+6ZER3hkKM59Syb4Z
NapfGdg5W4kNby8iMj+LPE2/kDkoofqUm7jKI79GsYHJ28L1gkdvjKZzwWb1ABW9YSNA2D3YQdhj
SvB5m5Jn94rkwwEwF3ervAmCwoCsbanN+K/QsV08D3P3U4p8jtOCkiyem4YnWdoVh0DX5XZqiX5F
x27cmJ6aEubGYQavAiJ3NaPkTngVVjkZkb0yZ1Lb2lbprixp/qqmdAb/yLfg/lgKV3nSjLga8jqW
IkRqiYptQ3I/GWSdHViNAp7qopfQ7UHydrLLhk6KA2EQT9UBix5Czcc2BtHO+HEVymZnfMCCXAa5
AgPqT4zkejpHMNu7KyHEqTbMBmw3MmpQaeE5uFMEn2XM2C3Ro3xJUyJfegksnUsqf8Mjr3hlpJN7
n2fiFAC5DwVJkj2qsSh2qjJRCzsYrb46rdvB+hnBdwRRDXUJJs0+RQ/zt8OLHnU71iYUqnUHQH7S
3awRAp6qRAKpWQgAtACtQft62OPrNjFMBgBMd6mXyAF3WVnASzem4Tjf9C2EaOJANQC5jqpHpXMM
YC+G/aQoL+X8ikEHt2Rucwse1PB1rLnFDSoNt40GmmGyPEs0CLRfa0bGrdu3ZRJmkD4deZt9U+kk
bt2gh7dsqoenulB0k8GB+DBa3m1I3SEfD7oiySqvPRKU3E8OgypJHEAbcMuZYLtURZC2E1lQXiqq
7q5RBhbVxSiPY25p0kxBuh8jD4QHjb3FieZfbsuzH2Bq2a32HH+L/5nGBXBwR4CfDNYVnK/8oIeo
C+5S98Sie4V6pmP+5LIaD3Df9b/g/PFOMHKjc+wO2EV26HC8uI5tYEdIam9TWQi2gH2SywfRjXan
wbC/RZUdVO508CD+5TTdT8QH+9aGqM/Oowu7aDbUT83YejdpoWbQpT2gEF0zbaKUTk9onxzyKpd7
3JYGrJyG3SJ22YOaIv67Q51vo5FwbgOh6wMKjsN9JGlzKNOUJhU07fd2asObofOmnVG+c85rx0tS
0TlnXEzdw8DIvOGtbe9hH5c+FGXpPDfCa167wpWvve0qsFLqhxz+ubHQbbfB0VDsCavay7EOU/ap
nHcWS/LAWkZQFU6HjQvvmMSwor2V8GL4bkocABueW3Ur4fN91w28R+JU9js7Od2foUUZDWd78SBc
z7+fHXhqeKidf2m0Vj8Fin5xHaGgNjVutFO5oI8cKeVjUAr9wEev/GcKO70LQhmeupY/+QJibnXG
ir0Ojb7NJs99pm7t/Enhbvo8WOhDEDFSuzPYac5RoYP7Tro2jpjb/+yn0Psb9KF3xAvbLTFpfZOX
KXtCsSDaR/M0vbIWnFluPfZn8KvpOzDnEIbsTLpDK6qKW7f27tK547+rtBN3/lDNrxmKsRkaa9Xw
XA5Z8bMequ4vjvmmjIE1lj/Loq0fh4KDuoSv6z1xQYBKHdUw0LgVGUqH0WwFwW5VS7plBURa4gyK
OSgc6To/4MBuUfdyWXXOkaufOyOic6Wc/nYSzNuCuum8NtZ17kcAXpp4BuQVpcCRq42iQX/Uc9hv
GJF5AOARD8dNbx37CgqmxlrX9Y1oVAuBN394QNMij6saV7B94RAUPaX3xSUKlQfL5T6kOtxHuVbJ
BDWXx2qw8q6Chfy+hT4nrNA1vQXjotk00GI5F96EDglwDPugC/0H4aXiNbOSAa7HzbDN2OhvI+MM
GxzO9OfAaIATJIjC2KJQfDBWRw9jR+hGeJA8Skarpy3mL/qT5mXwjLq1vbRjuq3PPfe2hLFZHkNf
AxzfISLfwqIDQ0mOLvBonncTtty9GWSXe/h407T1qiy7FwVRJpYmtOitpO6mLmy1gYA8e/JHaBxs
PZTT74s+4OfIEAJxv3HcFh3MMHXKsnud+8XZ4U6xm8s++OMUVEOn3bM8xubA7olxNsyBCzXAleVD
gAvneUBa/k9LJhkBRVx7MbNZdwNBJAJ8cQMeY1obe5fhqvcoLRB7VeOIx9aJPLbJcavCHt/VWzpM
expQvvfSKtxTNjWPKFewF6800EgV/rwtWd3vJ4Omkm2UB7a+7+Da7ub1P31t2UMhc5I0fc+fJlpI
mUwZLfwN09E1g9WVPHvJP/QqgwJ/6tUnCJ4n7fQNvUH4wH+y3rnIiOnokjYnFDixFIIQ+liZP8M1
3a+VbHtJQ2tRAJ4ci7E7rENs/QkN4jDb9N01b8SVZHtJRNPaIx0bouY0+c4xzPP7wF5j964MvaSg
NaYmLDUO6sDRGcc+MpArtbC1gRe943luWWQdgM84cY797L/Wqvj1ce1hpUC4ZJ4VTYPWgmUQdnHY
0Xb8q0jlLXoFEiZU9KVJyyuvsLIgvUXRKmTlAO5Wbk4o0myAJEgoP5d69/FLrCyaJf0M9dkIuSEE
gwrcNEcPKCfnu9ZhMpPsc3WrJe9s0gNUdvKLuESF/JGCC9AJcz+S4ZpHyr8M1HeqNP+yKN5UxnqH
C8cM6FN0aay2SKBEkm/UK/8eJFBKw3V1ulKWXJusRfSmsAYMbFs1J9nCFayOBRIk+Ngljfwc15Ms
iWiFI8cwDDJzCn1s03BwQtISu94ci2tw0rVVuyw7t+FYhQ0qZmkw9omm2bEqzKHUpN+QMbBxUKCY
8/HaWlm4S06aUoIG9QjcQzkA+TTcy0onQv343OCLwFZ9R8qJoDzfpM8VQ5fYb6Gh+Tl8O1ky0Egb
OpPr8EsJvds4xVfOIE7jXJNiW9mUlgQ0nZvSgV8KLvRhv3VwSW+B0f94Wt71gEVjZ8kyr0iKOzrq
jTelaVFCQbEbyrdWDGOcw6DlR2gk/zJH6VgnUhp1nruqQMYopxtDKS+2KSTRY+l5Le60o/PHKjTx
c+DXIP4DtEXejtcEI1ZiaUlY99ySWCF7Cm8mSIyIpMDmMAFfwb3PdS+XfPXG82o0+kP3mELt6TYT
LvwDHGZ/NIVjr0z22jssqs8q86BF2Gt4FGgCN7SbKgjxKSlSkE+Rm8m/gLI3O1tKfK+tLfWOgZvF
ofgjIxjINbF0rszRykJc8ghlGYRZX1h2NAFKGSWVB8j/XzkeV6J/aaMZFGDGzVPvHcv8qdV9Mkb3
kGO8srWsPfhld3szMUPb0sAZ+YzNa3gEgfqRodL1cQStDX352G+GVmrO3KxHJS0bw6+glh+lUJvP
DX2ZqjdD054Go60774i8eds7AYpq5poQ+dp0X17nzdhtA72PgHjICfsxhvIH1Jyxaj4n/UaWxLKB
dhmyfCwUVPAjGWxqlCqK4RmOwldmfe3xF0drzoaitb3rHVEqiBXHGne/t/znx/O+cuYtGWU0yoCo
SXt2xLW+RJMCglGzGl4gn3jUfvXXCOcz7oLYfcnidM1QnZhY6M7HKP0JjEeSqmuX7/f2Glg6Lx03
56BAvTDyvSPQtd0OLSN1iJAe3bsDslAF+dXyyqb23pe4/NDiYJ3nSUQOhEKPHthGCbhYQ0Ld/Fvg
RLuPv8baDyxitxhhplt7jXdEvzSx4Qufz1ZfO//WpmkRvX1WB33NjQfL2cRwYNOqb2XD40bzT2zJ
l+m5vNWbOAM7MQhRspsAFa6iTTuLbZX6O9xtXw16IJ/8Botg1pWCf/slmLNQJV00Q+brTzSnV2Lt
vXC4vAL97yugljuXjcSpQqovU4OC1qEqdz6s19FBuvICa59hEc6ddCzUYSPvqAaKHmm20Sbfmf43
EtRPvsTi7GUoVzRhBJ5P2uH+lL1EZXafy78l+DhNwK6dj2trdRHPLa36wYCye1M7AndjNtBjFBXN
MadB8yoq5T3mqrRhPAWi2AELNG6dMke/DZYWOf55BGiYEEH/MJdkvAUBxr2B+CwDFjFsE3NpZcUI
Bgbo2yBnYMOCBmXJrtmA7JIlfd3XtxJSCDLux7q9heaIPpcw6UpC7ftPKGPzbTAOUyK9Lv+CC06P
eiYYxmPciLyDO54QG88DWTx2R68/AiM7YIZ0deyDPOwPaD+iHtsrdvB13n3hXppeSZNW1teSk+jm
odeg7eqhkQNnLC52fdWBjDh+0wAlmsF8QlgVy3hJSnQp9KHo5NYnYw4NqrMlmA2AkV5Zwe9dAy6j
L3Yp1Pq8YWrA6PNrPDStdlbzT1wDLkMv9ig6WxuihA16fPYUwjdsviaDsLJal25HXVGIlINScMrF
DyhDbBg6pR37+qlte+me06gxz3o4wJxSBsmPAvLRwQv3r2lorj36Yk8a5hmWQJOcj91wcizEkvsv
OeQbP370FUnxaElBhDzjVBThHN4UVFQyKUFe3nGi0I4NIELpi64+RSpC4ViEuNkkITzpt8odoIzQ
tt0ZTrvRrs4nMBd9aFN//ExrL7zYvxoKzH1TjuQ4Z/MPCd1ryJiTvYMe8ZUFvPYDi63LA8KbaoYt
2PH4ti2ewfzZ1O0/Hz/9SnQsyYmuT9JMX65rKqgODaU//bb++7mhF/cP6HiYwCta7wjB1iTNH9z+
2oysPfQipOEk0cGlHjOSEjvF0Fm8dysbXfmeKyfe0je0H8J2ELDQhUqX/gKw/ytt2b4MIUpVglT+
8dSsfNIlZbM3hFcMcKBj77G4Le/AgoituEaFW9m2l3zNVHKgcTUjx6n5JWe2rb3fqdHxhGPGKa58
3LVZWoR5CWR4HgJJdAyDZxP+EG0EhVaT+EV/BXK29hKLi0dK1YUR40H5oBHNTx80tUNREZJuyrJG
raUUvYteT2B/fe6LLKK4m+s27LqSHCnjJyL8rdD2wMX3j0dfW7CLEHYdIPZDJZEUwTKj8n+47MrA
KwtpydxkAJNDJ6p1j5P1gx06Lie/tQ+5ca4JFK39wDKIHQ/SCkqTYxEOh7no4SaYhfeF6+4+npmV
z7ykbfrlrGHmOkNub9B3A25TcePSZ90imaPlr4B7n7vKLNmbVcdFlOeIiQ46FNu8lndBGeznydA4
j5wjv2rasjZhl7+/SSumvhwq4Tvzce6mbKuIn+4iJwq2vlRs//Gcrf3EZZW9+Ym81J6Y0y47aTke
nYB9lUP6o+CfYQLiVsMXoa2i0VV+no1HMdRHFN42YJ69Aoh8Ze+jlwheVvkv4y8iG11kTS6uXsce
treg4DvDrgBecVt2HRgeI8CBOp6lLX8GrXVPyIrrV5jhTZBxMdke/LtCxagY9Zsa+lZ1kg8adQaA
6w9WV1EEnWBIwCUF2G13jsom4C+dHN0K5XT3gjLytQq9/Ms8+/M/WdHrHe2H8RHMYe/ou8ApwTML
NpawJaiAD5rGPx9/sJVFvkTQm1ECV5rS5hiaSca56u5EGT74Ubcrx+FvQPMrv3MJyndmdgmi7zwa
5ACZNEerne+pArRnMDe5lQ9KRQmv7Td4z1z5iis72hJUDzAkgDd1akBy8zYgRGWxK6+JjK+Nvdwt
R9tgU/DNMZrhBtTDtKtzZx5//C1WgmeJqZ8UU1BjgNgA6H1bmrY/rBx3pIA+3f9/fAhMLL0Kc5DQ
PeA3q5MAKqxqjkGfbfPg4ePB35uZy+CXBfYm8h13KLKWS3MaPHFbeuUWbKnfnxv6ctC/GbqPoJ4D
QXq4T9AcqMwvU3VFrnLtmRcbYgENXlU20IN1OY9De26y14+f+L0ryGUyLj/45ontOBAB7UV+9Ab+
RZlMxj5s7/oKwDwymmuyp2uPv9gNQYkICg2O28lJZcILELbGCzzk41dYG3yxFaKjXQVOh45wm6VZ
nDvu376sth+PHb2zGVymZ3Gj0cDQyt6B3ilEuJJZ+GcmnD0Yf7dVT8+Q4Nr0XrurM/6JQ+nyc4ug
HWrBSqcB6qWu78LUjTP6VwDp+vG7vBe0GHx5zYlSIBPRIZtOzVShaRIkATAuzkiuDL/yGZYKFU7t
m5HoUJ18iimpAIsBGemat9nKMl3ecBhI6RMkIvyjCwSjAs7F/eu34KtcW6Br4y8CtySk8hQx+jSF
Zx00MDg8ifCJ9J/bcpbyE9PEQDOQrT6B4FDEZAr++GB/ffxZ1x59EcHK9+lMWAlFpLJG18oHogmY
sjIOQWzYFTCG+Phn/pWeXp6Ll+WziGFVFLasCPrXaPlDsU3hzAftssj2rAir/dhV0OiPpvHkaM8D
scMV976rStTxHFJuPn6GtSW2iPS+15p2CMlj56in8oKO1N3L54ZeBLrMQScRHDr0LrEwVSzGxAG+
/EpovHeluEzdIqxZP9ioGAErmQrYljpgUrP5obDf+fTsF1BahV/HlV9aifGlAIUsOtv5IYN6GDMW
tXJwk0kDMnINUe4rP7Gy3pa+R3IGJpFMHjtGPkSHiYotEHe8faHV08efYu0dFuczoDd5W2kcSWAR
I1H6OgOJ6o7XdsGVb7GUn+AVmd2GdVBBKz29yya33eXoVB+kZA20FHuHbgBCLm4k8uI/n3uhy4u+
OWPHPiey6vBCNduOoHjMFxi7Ha8ExdoLXYLlzei+EelkUzTvHFndTYSdBHhZkxXAJJfbASbkcd/2
7pUfW/s2i02gaDJHpgTC+kzaCOGfncuguHXL7DOFQITK8vYNpcteRgHeJk3lHre0/+PsypYc1ZXg
FxHBKuAVvLXpfZk+fV6I6ekzLAKxSQjx9Tc9Tz26xkT41eGQ0FIlqaoy89YcelAEXOlB9Bv3xKU1
tTYK4JzG3FZhsEOp+eG6VdaMHOl3aUGsECU4oOx3fRUL9RJ61+TAMC/6jTtABTcu8TOsbq62NsQS
SjZuZrrCjLVg0zqI1eczb+sKpINdva/sZxH+hxTJUK59/FLzmkWrAFLEXoiPt8sbpPKeCOgiFAFX
QP161dzrkjGTxXviol4r6U2xJ4T8UIglQyB6WImjnWzpzNnnahbc5ApMiY1p4XAD8YD03TYK8rU7
5oJN6WIxQBukqTJbP/Hz6qGenTTqZBDXJ3z45dk5G/A/bR7NapURDENY5SwhE/hvfGhL3SNdNMfN
jENicJ0wGnBdTMDONYEsw87e6rwPHqpKTLe+X9cPhA/ltrcg5HDdGaIXuCq8YiYUjLtJoxovIk7+
a2rNx3L0702K6NjlYS/sOl1roa8rJB6twUu6Oo2AZJrUc1EH4Gf/53L7S+tm/+14M5KD+hoHYGIa
p9D8l6TDxodC3+XWF77e1S4k/in8iAeNC15tEkGLNA5QQIGS78iw1wTvl3a15rECRIZJloVuwr05
LqyNbNeOiYWP14ksvJnktO/w8YRsavejo2B0+2zWMvZLrZ9Owm8nHjhrx5qCxiZh5NPt3xob0K7u
mXorNQ0L06IzWbABaIcuTUkCKixki+uxjVAFtXJKLH376fdv3+4xpNBy+zQzso5EemuA8VoEPztv
XHFVC7tSV/2CMQOD4pS4BpA6pq4TW819Vq9tmZPHPuMIdQg4phrsx52yE6sB+shtP0F3BtRxCJiP
ScCOnwq+ciSdFvNcT5rPMoF2MXrg9ZIQQB+wZwDk/eoBFzaCh8ctfg7mWh5sacI0M+76ojMlHFLi
AcreSXAaQY5q44p5TcJ5aT9plhzQqpy6HCMxWQ6Rt5e8WHFAS4uh2W+rqixHcJ8kY5APN2HTAR6k
arWdqw5V92BvBCjTo9vL/mhhPfT6fjqkiJZ7DWqxkZzepYSCCYih/lW1SExWfmkX0ZgF9JDPefh4
ucvz4/MDbeJQhywtVdVWMlQHiG3vmZsd2v6zrsULbVfs8fzi+DqVbebNhcVbFID3vDAB0knv+pmt
ZUEXtpaOVRC2IKhinfykNXg0NOSQgq7d9dbuygtMioEOVwio01OJ3EXiwzB41US9uW9RtSQzEHfa
RpS5D2HZA8C9Vg26dJPQ4QulQ9zUhdhfYhdAwvmfxfzZQgt16u7M8ocz/DKDR1a8m93DhPvX4D1z
PHYvb4Y/5eBnHIKOa6jYBMgZg6ZLa/M47+sfxLIiCgALlJazAzKdETH4zdTnexTY/DcFs9zkI3k1
8+ymsLyd6Put1fnXESUGugiPy4UB3FhnJWkBUWnlsidaNDc+apIuD/f8vgx06MNoTqC7oMxLcgt6
79yBxHv3dl3TmtuoQ5N7eeojQ9v2cTmVkd+ugU8WTjcd4yDBSZZ3NbeSCpImZQDl7/7WG2kEft+V
S90ftqcz20CX2+GAHLceXF1Sus50l/cD3YOMGmyYPAU5AED9sWp749Ajf9BEXW81BwMyqg9gknMP
liTTJuvBeQWUZZ/HVQmcLop5A5QIK/k7nKEJOPthAX2O3HxhgWX+mJFo+iSWAVYF2fDsn74L58Se
ivzDgfzSUwHE+RTxzpa3oG8jO1RJG/eZ5RsgUEiLu7Ym5WtaElB8TywA499VK6jr84V1MTeQWeWJ
EXagYiuSMHP/u9z0Anwo0BET3PURLhB1m1RNN36lzDV2GcgvDpPpD7+A7PfuJ1V5LFZFkz+Cb28a
I8Sb0kcUt8u9HATgape/ZMF56qATa3SHEtUj2P1Dg3Igh/6oOXkJLGctYL3UgXYVq0wRuKwPvATw
kzhrp5ixOebG8+XPP3944bP+vuhxbwhReKtAc8oM526grQsyHlAuPTajN75Vbl8hry1ACXpdd/bf
3Rm1qkoL5Y1JWnGxQ3z0ZmAgK5zI9Ijiy3tXdiu344WMiK5MCF3qUIbg+UmocMCzl4EV6N6rqL3p
WTuA0X7wULDpAtTvNyMYRUxvzNeOgPPexdfp+dO+JM3spWbiQsso7lv7YDdQz7NU82sa1uoolzrR
JrIqm86QtLcSmr4LVLmW1ZOLXPpg/7q8UEu7TvO+M/XBvgFikwTn9o/CsBXOr3A2W1CSef51pqMD
WUDMwaqhpG2icvWjyMCsPo95GTt5Zq30sHA86XAW1Os5HZ1cOzEc777y2i9oPq5xdZ9fgcA8WdS3
J1LqhZ1Ji1om3dD8qsE7GTXQYwQphf2PNNuny8uwNADN+GneI9fm5yNIvrKHQjW7GVDSy00vWIiu
iGWJ2ZCpA7kqqEntRAH8PfFvczXFokAURRYxMueRQ9ama2FD6epYczOmTe6UoMtlza3D1CNn7meW
Vms3naXl0BwZqnxMxrPWSdJMhagpMQFPm+om3Aanc7aae5dvLk/c+SeGr5dRsorlIE6eScJqiJOP
dnrHQV8bhuO28DIwXk35v0S2n5c7Oz8sX0+1+oFb2GYP9TWf3DjDK6h8tyb0n6vpOkJMX0+3ymlo
UZiOl36Lkml7qPdsfAvHm9rvVl7650cQ6OJTNSHV4NVgHpzne9bcuap5zgU5WKmzsh5LNqK/v8DB
BfpVFFCT9J34j41ciwefX2ggg/62cGU2oBhzGztRjdxVyvgEqQEYhGRwy0GI6cztv8SgK+t8fhAo
lfq7L6Sr3IGI3E1EMd+5UHeJrGlYeTz+CSX+/2UUZBZ/Nw4eFVCkg2M7yWa7e+nsKXh0HBo8ljyY
3iBC6W1CMfe/s7b1NgUJWcRPzL6cVkaB5AkBZYhpuNbG5362lVDZ3jVO3e5saofQMawR8/MFOxjS
AR61dYMn25PqCMoquZl4F+xB7QtirmwQd3Xjg5JsJGsc7ecvL74OJmCo9Ddp5ckkKBAOhvnR7hG6
vuIjIEzeT22K7BJn9f6yKZ73YL4OLrAMt68tEFInbZgdKsk3Nqpn8Gy7rnXN06sadCxOAQYgQ9ZP
XgcdrSy8o3X/cV3zp0F9O61a2gUVsTjSPgjotW29ycZ/ar4mQLk0Nadd/a116H7WEhqGKsm6gUag
s3twJvcX1JrqlcPqnBPxAfHTTNHwU+oTaTjHovskgkbM90FnUm0ye62Q+twQ0IMeC57HERlKnBJQ
2p0BEXPbHvpohbljlb8WKz+3XU9daGY4DuZoonzTOTJOk8K/D8iNjZJtyHlEfbpi60t9nH7/thJp
RrB/TM85gje7AYCHUrnxWUWfFQHjXzMCtjSOxlql7dKkaZuWz33j8cBqkr5tjkKIbTiSO0OuOa6F
VdeDxJUN+h9qgoUi6O0uTqswu52huLPFWqm9appqxbKX+tG2LyWoh4OCuX0UHYKGkGd7VYHxOORG
cWuiauCyBS6tjHZBITVCoCB9d44y8xTo2fMbyIZ8mdzfC9m9+2W/u9zP0prYf+8AUgk1ihmYt6wV
/9mmHde0/CnH4ed1zWunrTJaF1A0vHdbkJ0HuUJk9a6wvi43fu4UPFmIZuYs7yjwEhNLzGk80iY/
GFm6udz0wrToubxOhrTxTEy/mfMPIzNV7NP5Ix3kWjJpqQPNuiFC2qUDHczEGRHhaZ/5wKPSX4mz
LTWumTUJnYaUnjMlVnZvg2YV9Hi7ajVoubA19QAwdCnyUs1Nk4DOVhwQDTCfwULZ3Fp0cDdOEVa7
oCnctULIBWvTw8El6kzoZHvBcQ7l12Dbt3ZJC1SEOR9+OrcrL7+lTjSTdmxRDJ0/9Qh8sl2rzDDK
SZVA3eKXh7Dw5S21sFv1UC9AJB0fRpTLgTTh3qLjKyusFR7zpfXWjLgKBs9rQBd4LHISgZ81orUZ
zd7L5Q8/G5GHnelhWxDX4bVkjWZiQJ2nIzY9uq7YZ4H5BVrbuK+soz+LbRqqT1Wt1Q8srYhm22FB
ywzSAXNSep/StjdgIY36sjrY3tvKqE6eVL/mYlR6WNdGjq9yFdy4MYPBPjTG7AAVme4VhPPiHqCu
/oXNhnUE9ayz70Jivk5stgFjt80fpsGqRzGZa4XQJ6M/9ymaMwBfaT/MCD4kPJ9iD+oUBZGR7GUE
cuI7K/1PhCtubWFW9fCjXxWlzRppHZ1xZsAQky1x+Fuq5Hvqt2varkudnH7/dqlAvbKXTy6QR1wU
ysNjgIQPpey9PVAb9YYjodGtDGdh3+shY5Av20GBIovESm0JKMC4UU72YXv8ilv2aYtobmEY/MHu
TMs6ApcCvk+kzr8YA5Voxvr61+VtuOAV/i+iCjUdJQRzjn3TffVQVGrN8Ply06fH4LldpXkFowcq
PW9ryDe3UxW58pQ+M2NkYB58nj5ZTQBdlvE/Z6SPl/tbOBf0ICqpHdUMqZpPytQ+AQOwmOIgeBic
FtzY79f1obkFj1UGMPA0PEpfbVLhQUOqiGzyu5BhBN7M3eVeFvaVHmqUvteYDMrvx9Kdb4yMVRFu
d+/gnw7iyx38yaidWRs91DhB23yqpQdBrWkyrU3eIoJWDjZ7y9N8hhg1M9yIO0K0G4aYJB7XLH8Q
ueU8ThBNpJHf9OAh9Trv2IA3LglT5r2EhHg9MPiU/ev7gj5kYVqVMVGg+mVI/yQQCgcQ4vL3L+xa
nStG2syovZGbEDwu76qcbxzar9j0UtPargV8y/KIOQIbrIh4KKhV7oa8LFYKvpda1+6jQcktCcE8
SMGBhv2GC1/eg8kgXbGABc+nB3ndum37wZx40oBiNlC1BFVUdpfl1qsD0Z+VvbM0BM29pmNYy4ED
pA8QB79XuUtQqFyunRBLW//0+zfnTdVkDcEEhklhhzdZkL4i4XLMZvF2eeP8OWnObfzTqL6130M+
0LDBOo5a7sY8dFWdbwrwkuws5v+2+qzYGbS1drQXUAErK+cmZ617cKfUgCRB90XdIt1kIS1BjDP2
T17YOq8N2IhXPOb5c9jTczEmbSjgeP10bNoRhYNZAS787rWe3CfgVjYlyO03TOL2eXkulqZa82Xh
SXhp8FWTNINzy0vyJev20PjtyiPg/Gb09Bhhp4oR8BXbPOJRfJuBBib8gfIsiP2tpUvOf7+nxwmt
rOlAFTw7xwDUJj/Bps6OAzgyj448Jcovz9HSILSXDCToK0Ay5JDUxi0pmyfTugWjyh4EQCvWdP7Q
8kLNmrKhqAq7IkAZK3UQ5AWBvLgwA6SV6o0/jvvrhqFZlRhmRoGXto8FUFx47llHjApUzNV49Hu1
cjYurYdmWl4ByIxMoaE5D+Pj4Ax7M2Q7VtPd5TGc9zueTilkB0IicCrUcRw9XMNpMjT99nLTS4ug
+XwWzHkeWgOUGyC/PFDvFxmgVw3a5f9qRapYuMHb5Y4Wzl0v1Py/AhlyDaRkk9j/8n+mHTnuphux
R8ELro+f5NV9IQ/Zo3mbJvbhpbrL39aIZJfWRrP1YRbGqBj6NerXLuxiGkC7bk08dWFldDKewvYn
6jeDSDJRflDpfVjGGmfbUtPay0SEfsYyByGWHlQaMymeA3IlC5mnR8hRWmSWVo5igqEU9Ta3rN/V
3II/3Rcr22rBeegkPGVv5kFp1PLoAadyX6bO/GxSqjZMzc57poha8SFL/ZwW/duZNo7Kb4yi7yD+
SpOwAtM3xKbBFb5jubESPFjYPzozj1k7tW2qEuvQD7Fb1z96p30tS3CEXDaMhXPZ0+lzwimE1Jdg
uFW44z+pW4I94LcHBaQine87CNIbNuRkiThKCOvEBPDNKfBi3xgjbrbAXEJgtqAxOK2uczZ6lWSG
CvQJ4l1tklF57ImzT+dpZVcsTaVmilY1cKcJccOBRNMD8+pHMzO2duFcFfH09Hxv5mbIzYlZJIyz
MvYt503VcwNo/9pWWHCWOoycshDqE2kNa1coALtFUPUQOikkjHLojWSby/thYZJ0ODnKySBx26Bg
SjHxBYBk0jnzg+LVGvR1wa/oVDojxGgt2zVwDy+7nVP1kVdeVUDqh55OodMgaj53cy8SlNb8gl9M
6tB4yxynj7mg246rJyfjrz2zdk29qlK2NGGngX7zAaCTH922Bm4imJstqFxv1VAfiLt2mVuaL+fv
5ssyg1YsHnRJC4FLHvoiNkJxDYnzacK043ecHGeWiotEle8MpTvE/2WPK4Z8Pgjh6VjzjFLIERAc
fLSVyMCpqi0+cdSbMQln69fg8vzBlES+Od0IRrDcnlb6PVvydxqUZuajBQKZfO7bpKMDBBQeCn4P
UQlEj8FHYVo7x53vi7Y6Ngga8ObBSq+L5Xl6hYQyLA6Nlha6htNQRnkatV08V+MWgiFRO0PZVa4E
pxb8gA5NL1BKVuUza5Jh8s23DCrgm9EznF+sHsBWXGZGbLFujZplYXvrUPU5RRzMEX6bzDJxWRGT
jEfBMK8s1lLr5O/d3dmIqqlT63x6L90mzhBtC1ev+KdW/v/J6ek4dYH8NbQ0cLThePZ+GqDQPclZ
kt9QOCo39lznKwuyNArNBVSQUbenGn5H2iEYQxlIJwqQ+6Qr77kFF6BD1YuxhRZKV7BkNoYbk087
6tgr+YOlpjUH4GSgUW0qp05ChJlG1nyMfnFFZSXMkGgXblpYE8kr+EWB0pCdnIONaZMITxXrNpuh
/jX6xn6aQ28LvpRrwC+nPjXT91Ik5yVIAhKrMhzIx4vfQ1GCYXN01kpJFraUjkhPa8WZjaqXpOGo
j+iaXeXf8Sk4psRZuZAtbCYdkO6UOSoClCUBDHjuwixKwwPx1nicFuIc3smlfD+sZjBaUGeoE4P9
Ow0gPfVE7LpGXPZvvu3tA3vFIhb2lQ5LFxUY8/oqRD+eFau+ugEBw0og708m9oxVe6eJ+zYGaNlM
Jod+XxK6gm+EZZZxmDsOdBotoMMbcIVFaTlMd37nOwcQKqW7qcrcd8hrcXD2SRJB+xySYUNWR8yq
7d9VmQ4gYQWKXRauekmLzPkIbct5Uqzit5D1EuCbq9kWTEpQgygotBugpbaT41Se9PeqNwRhh8fL
t6+l9dE8ydB4folglEhSWikUDeW7zhvi1JUf/gBIF7WgWD9dwyoOa9EpqMbZKepJzeAGAUSoT8E0
zQ912WwuD2XhlNKh70EHf16nuUjME21inwBUEEFQZZNVd21jrzzAlvaZ5mQU5EGEwdAJHz54vmuL
tTKfpa/XPInPe1GCZUxApDh2zP+8UKAUo4psxOnWTtaFb9cx8ECqgt1YFjIpQ2iBdIH5gw/z9qrJ
1xHwxVxb7WQp3IQFJC/lVJaRBQEpSDzOYwRlvjvKitfLXf1JWOn2iPLmUPMpsjFlLtvMS4Qs6b7o
GYofQ0hfvgNCoW5bXIdfZ1YXm4wXxsbxWbpRhpPH02gbu7at8li2gv64/DH2aX3OfIz+RqrFJMCn
3E6JMILxcVR1cciNzEkRd8mzfRmG+Vvr+6N6dixS9Ls+c7m3QTjd7hF1asKNXfjVLquC0ozzkmfO
ds6c8cYAF80XDwc1Ry10aT9CNw85AFpQV1lZsHObAZOo3+lCexJOClBP4jEB6TSS2KW5csafO1BO
TWvrk4bhgNNZkkQyheLtArTsIJy8TukcudK/vfE4gq9a9qg8h7xrGJWzZLHIs5VP/5NvPbOcOiF7
UXA+OvkI544yE4Bb5ojncxyo6idNaXvTiOFzHqpXJigkm9N+O5D5IBooBU9zjet+2L1c3lfn3MFp
j5+W7duZ01VFgPdw7iR12/zyCg4Zrnpjc0niruk+O49cU/Ry6kh77oUopLeGnveJEXhTVLMi8Vn+
aiig5EHz8nR5NAubLdRufTaYslDdBK2vFIKcsZ0aD1ZZ/Xtd25pHzqaSZpVDrYTXDsUrSD5ySMGs
3I2WPlzzyrZdjPz0IEnSYNz1JAEP7P7yZy8s8P9FUivULVUBdyB/NvOnocmmJ6PquhuwtDqbvq3H
+5ZQsuKlFixSj7EEmURig9ZgKgAFhXuiBRrvJ7kyknPvbuwgPcDSjOYwWqcKcVKkkRDPPnS0GXWj
AGxyba8iVG9HJgtXVmRpKKffvxmGWTRhDqN3E7h5UOw5KO+2jpa9YnbnbtunsWhmV5VQfAiN6jRR
DUSK2gOI0yIB4CET/vaqhfc1g+NsNGRppMCbABMZCH4IRXA0DAioQhHKEmslqgv7S4+0QKPJ78GW
1iUTKP5bJWPlsBshEkf1KLP+eXksS9Ol2R7zUxFIIwfJAEe5MJDTeKjsvBkPlcZYWW/rDxDnjEvW
WXNtN7R838BxD4X0Op5mFjzxpqwPtIMedFyJNH2kJSh4IleYzU/WBtZLFmbkrjQHrN/oNfFkz3bM
Jf4ahZ0R7mdXjnk8c7s+uNyywI0g7GqD8gjg5JUMjyDplbdQ5M63iH/7hzb1xG3rM3/DiD0cCjoH
YO7yyuDVMkEWazTCj8qaQ+6q5P/gamLfSS7ALqRcf8+KmWxaF+BpFqZ4qweoBRA5J0+QiW1i1Kuy
h2aS/j0vQWYhoXSAtQJoPyK9ax1KI8zAepC6+57wEyJYhjO0SlvwI7WzeoX4T7b3bTwEHU/KG9y8
nJsU6CWUFCLqeQ867CBGPXkYi7mwoYFtOu6vFAROSa+gVU/mSf1gjvXk8uIzHXkCMd5gb07VsHH6
TDxSAg3UTOwyA4nwcSyKozLLAlrBHWw6DNLwxpm8FkrjWTlsBDi0QP41O1DfRiTI9Z10M09t+ayQ
yDuasNUS5SUGhpybPv/MDUDqrYwFr7WNWpdNPWbWwewqssWS2i6mPYBqau6Xm5G7ZuRCdPyRZwBj
bo2hGSkUQHGdXNlgCw5Fj9nQBqLSZhkIXOA8dbBHI028Ke13xPbK644/XaHNsmrVmSlD0WQpY9qA
9cFiqway9P2ayzKGEoryrd8kkwOUn4RQOur6iiEGq+c1mWt4RT0e5IwMNHttimp6l+69qRcxN42f
EIBOQRc63kLIdc3alwZj/+3dWz/owAnkiMQV3XSTQznoaVC5A/KkYH6/ymfpYSK84X0ZNghBd7ah
UERMatR7FMPHXJfqzjZ9uuIbFwgffT02xEcxVO0A4B/xnfa2rLp+3/Rt/hXWU+NunQDMCxakzOQW
MAj3CYLW9Hc5uOV7aYW+vXLYLNxf9OhRyVjogawXyS0J+fimU7sap3R81UzqgaOAGKFC1A2R2rIH
ZKv+GgQu+rbrbPwpX8OmLOwIvfASejYFuKlJcJyCr9EGC3P9A9yZK7a/ND2nw/PbZYKgtpwYMxJ0
3lQcBSkPQV6uzPzC0agHpNg0+cMwV23ChHgiZTpFZJQq6k56nxCDvHIJTrP2bQD+BJVFocC4P7Us
Lunwjz00u8ZP753G211e5YUF8DT/UkiLW46HOjZiCzA5VEUEaV3zjg3VtBJu/sOBc+aE1+NCvQ3w
c1jPdjKZZQ+KIgoFomqyKjyocr+94TJjj0ip0+0k0vEw9tI/oPvsBSpyMs4bp70PrIDsQxrOL56t
oAAR9tZDNtjDJhxFsIecX/YaQEuti5zBgLwCwBWRMSt2k/GgTKMAlBcsAmgdrKW+w9ceDwtXME97
PEAEEVLhgBsmuf01BiQaZR6B8CwqjJ+DWHsOL+wzPahj4/zNwPIvE8vj5XZiE4SrQqv8Ms3J+20x
L7wiwIozQI+uQWSox7KIIfHK8U1141PG5sPlHfbnHDm3/vo1UoSjUZvzgERWd285PLdONHo5tN1t
AypMdFaH3qTOuMnrgr9Dul782+IKfVs5Rr1Hmbl12w6if3PswbuZeF7fQaDN2AYNgBVe3XVmDM3b
/tAGuRXTnrs/vbnLd0GbWb86wXkCBbN+n5asAyMn4WILnA/ohtLQOgyjMe+ATwz2RTOpg9vREoCE
vH0MzLz8YVbcfjc6t9ilOQ8Oc5i1W0bJ+MOc5+Ymyyc/ErXlbfw+l4dJUXbj8k7e0WyaD1nQufHg
VMWxPDHngmnKaePJkEF2CIJ83Hp+j5gxKm1UFUPvuL2vq8CdN7SpRXkTkpx95UEICkIOiAcibeYP
a8Lr9/J6nIsJY6n1WvS+ZQpKXnlw7JWT5AOU3MjG7eXGysJ922XRwFb21IJr+b+K9GKaUpe2PmQq
5v6IgktrExAxb5rAXqvCXepCu1DYaj5FZ6RKSgAv2hs23xXmiprHwuGhhzx5mrr9DH3cJMtK8Fl6
wnobfVWvXFMWFsH9v6NJKqelvpn0qPRR0nyyaQXxUPks/WLPq+C3MtXKMiy5kNPv3w6Rru7KnMPf
4pJQQ5QX+D8EbqvgvcrV/vKOWupBO6b6fA6mqQTRliHFPSB0EBKrx20mvSbyUJ+2sm8X1lonAoXC
VlX4mT1CubsEJOCDFtssz647aXUOULNpUaBWt+lx7l9bl0fQugZx1p0R/r48RUu7Sduo3DBsyfI+
POZdWW+acY6tIW+3lxv/c98742F1NszJaUq77otTlHpGaL4xQZ882pmH2Ebhb2zPzR4nyYuYtTS8
lXkzR6Jt8hbaZo63ba2C7lCeDLr79IeHaD7ueNAStwMW2bRz4pSSMO5yA2ooqmNIRgdFvrVBDRR7
QVocq7H3trbht0/5WMo71wva7ZRux3Qa76tceru2IQXDC3qqQdivxg0BWd2LZTdI3qoOCoxKFulb
2Iz+x2A41qNt9eKWymq6CSGX8j6VaXZbGg2UCpuS/kYpp7Gxg2aIpkkMBRzy0N210ptAe+jmMy5f
xnTDHFN5G962dEuosve8DIyHuUlbc2XCz9aEwIfquHAgvuyc2cQ4Ii6wq1u6Qfp2mxZqXxV70/De
/PTdIMWtK14HhBDwQlixgYU7h44Wx10ZteRNnx6l2f32525TAthBXPZcQrjA9dc4GRcMWkeMq4GW
ZLJhapDD3vaVs6EWGGbIm9+wzeUtu9SD5v8GNkORvQLdgGuKaA7myAx+DmER5/6K+16aqVPH37ye
kVl4aPamcQxSE+RBkHKw2KEIjhZ7NYo1bPXSKDTHh7Iz7sgGo+jCF4kQYporsPzfcm6uuKUFt6ET
iorcq70wUwi+Bg2YK7n3mObhWrXWuSlCvlY/g+aiIhUwiSIB3BbIDxaNSAfTOkQlJrL4vbxiDKdu
tJWQjLRhTVuGoGv/Yfj1zjP5Sj7n3PScmtbmPxUVZUbHUG/W4+I4pLvSanaXN+ipCd2lnpo+dflt
/wA3VfVeiEywx2YoA9uZuSeOJVnUiCZdKT1Y6sP5u4+RENNPjRNFsuvFOSKXAesfs3qNjnJpdrQz
p7V9lRdOypNBOfs5tDeCrKFvlprWrvRQmurCsM7AgNJDrT3nI3sLwq5ceTGeM6vT3Gsvq9brkPwb
qEy8PovdptmKUEVFhUNpXJNoWhiA7kgHyHR5Xp2joESyrc8RNR/pKmfuUuOnS9+3vZMh/iqMnNYJ
Vy9O2ERhc01EAzOjky+Log55lxeo5/DFf2AfRE4PelzTmnjFwob8wyr57cOV9K1hMAOeOOCQvJN4
1LyCWyBNRiSrVl6DS12cfv/WxSC4PzrixMTHs3cTwV4JU4sEp2tgoqXJP/3+rYPQS2mpLBS4ohD1
Nk/5a9CMX5d9wlLTmr0iEyBTA/JniSSQ1KR13K95m6WWNVOlGZ+MskPLWW1HRjZFDbnOxziapfaT
4UO8EUK5FHkcMLklZh+++ShEuDwlS8upmWrRowADiifYMRylLGb6Vp0g9oquQcAXziidPsNy2UCa
scRNZKy3FfmPTuZ+bjJI0JRR5Xcr16qFUehc+KQBQQCom1CdM4p7brgH3jgftF9jNV9qXrvsmGZd
26pzx6QEWTcv7APlR/A/XmdROouGKCY65xVKi9K2GTeVBblJQa1bA/mwlRN86ftPv38zqWYcBub0
cwayzuJnXoKBziw/Vdu8XN5DC+5eZ03uuUp93mAAQ1o8GD10zkFufue4wdEvrxEwguPUOTMymtYQ
cm15kju3rsH29kRWLgpLO1Qz3UJYQ2HbaBl41xeou+66YHwesnmf4jAf2TSvLMK5PPxpBJoh+47b
phLqfNDlc37nqrjppp5HtlM89IMPgaka1VghmaI+WGUUXVp3zbin1hucMAUKucXBE8sC/aWcW5HM
+7UK2z8LcOaepZNnUMhsUjn3A14vsnkqgTg8ZhxvxU3I+/TZKQYcDuJpMgs8sgIUM7KoNU63pI5D
X8nEq92KU6RppyglHjRrwMeGq34nCgJ+goo9KK/vPjPTFCounRmJrIBbJyXvHELCQe1d6b91yr4G
PHbQDZ5OfJny1arDh0plz5et4/wiuDr6FrwUYdAFckxyw3500+Cm4/4TmDE2l5s/F4hCHZKOvZ39
Mhyq2QSO0eQ/cgf4nDS9r3tfIOt8qlV0yy97BKzmcm/nB+Pp9NSDIiFRiKEmljOqKGisN9CEl5E5
rRUqLhykOi/JbFrKDnt0ULhPPgOp2sd1H37yXd9cICiQCqOGDEUy27dF+SXK20F9XW56wf3pKTDL
N/uA/Y+zK1uOU9eiX0SVBBKCV6BnT4ljO84LlZFJgIRADF9/V+cpl+N2V/ntlE8FNULa2tp7DX3X
neAS0ELo1lSOigyBLgKEKHhzm9Y9ufKxL83O+e//vEXmEY/PYrZgfAWRnu4W5xrb/9KTV6lRAJZM
pimerJpvvPvpXTs6Lz13FV197eRkVFj9i6s2uS1uPet/7JaxVhlxwjMmOijsSS5TDlh89QyN5h0v
IEJR6P5K1L604FchNOdWKFvCUauD8pdLyX2YZVs3u8YUuTA9a30R2oDpz4qsREY6FHsxzu2NBmXw
yo9/E/2KM2ctLlJ4YePbbsB2rQexd2BeAa8dwuKuq5BpzLWJiiUdnMgJnHzbTRWF4aetY+lXIoLl
YQVJ72V8HUH/THQAfZUg9UD8cwiAowJK1QkbvPY+ZLK+kgpdmo5VopUXSrNw6eyJmLZ9LquwvIXh
evf1QxuVrGJAkxddpYusP4aQdIYkepYdnHHpk1zA44BXymw+Ns55Lf2zS+lcFnWX4zAZZ2DtmAB9
vAif50p5iQMq6wdHOc/hP6NkGlq+yEntCZXbXvyuUQ4u9MFlV+4dlz7FKiCMjTP02sHSMep3Uf4I
62tt10sPXkUERskYZrDUPkGaHklADO/fK8v9wl4lqwxrWvCLF7UgIAT1U0moiUs/+1ym/Pn97/r2
L2drYPsCIPvf69KJkXtqs8hvrt153/7lbA2azuE1XmrTg+NjNho3oxLwqa7+CGrnnCKs1iPSvmlQ
pB1hpBNsuqmIPOImKCt9bFZW6zCgIgPgAL+9kvA9dm4ne40a/PbByv6DfW6p48zLCKkEWFgQZ46X
UW+G8vNUXztPL837ai32LUWKbMx48o0X2fyGnhWV5ispx6XlslqOGlqRaQehPxBehiif70n/8v6M
v31jYeHqTOq8WStf4iahHXs0eRvTzo1s8+jKPFkA+np/lAs/f42ADjuUHjwfhQdRikdTmtjt6k/v
P/pv8eK/lwa2FmAOvH5U5QxQI+zhSwZDQEpgyl2wZOqMn8wDBYO16UUy+g1qBUEDkUHCXD+pMl0m
aLfTfZiBzu3CBSpxbJhuFO5SJ6dT5hFM2C4awDaLobLOY5j3Bnecz20VwTCeRrZQ9TaVeYBIScc7
Uapw53q62Ig6Y4msQ2QSBf3x/nteWMD/0WoowT/PfRxnnIs6bvJ82/fBF47OU+zhev/BD7WK1KJl
Wp6D6rFNH0E0xWxe09x5k8qDyLHWghCV54QLdEmPYxflv6oMfrVx9du8Fm4k76pXr43TOrqmjHJp
wa32CyrpLUyeMFgHQ4qaPqbLlVbSpc+w2i8lQFdmaCVWW3lE7zPqeB2ljozqySbvf+i37/ZsLfUQ
tKVTDq4nT8Jkv4yFbMyQfYbOTxkXhmyyrDoY7dy2Mr2ygS5M1ZrV1MmR2bbA3mTzK9OHs0vN+y9y
ISCumQjt7HXDyBGzVKDCDRA7NlKemQ41PGqvDHHha6z5CHqUnWZ5UJ1quRwtr5dTryfzh0PE7BYV
fXXlk1yaotWhl9p8gVX11IJ3AtyVDQ8lM5/fn6QLb7CWq2nCs0l3afoTDxovkqF5NMp86RcITE/q
8P4YF37+WrGmkwFQ2UEKzBUvH7hJv0Mr7cp2+EuMfSv6rqZmNjhWra/taQrCOQZomG1AyXViLkbL
IsjISQCHy7SNgSwcNv3Siu1clAEIbmk1bep8zHelMcOTz0xzI8qCwkBSB1GbFwQGIDb7VEPU8Ilw
l0MtHowDzIreDvMcJGhWQoahdbNtERbdUyYHc/QA2gfcrwvKPM4n2vxhQ+M+LrqzWyiUCRtZ9LLv
m3RuN3aY3E2IwyPmuOS59QsRTlrvrPRFAmkVcmcH2h0UfIe2rPGqT9Rk5E+dZf3LWPX23sUzdkZB
K3gI3WCPvAWEg9Lj97nRaF/Az+AqtvBCVWZNVFFgmpUukOungvv9Dliz/gkmiXPCGG6mkJiQUTf2
fhu5oYGX/ftL5sKyXDNXBifz3TTEVXvqxursioe+cHfjLtP3bLhmv3lhWa5pK9bYqrMtUrKZlj8K
mv8EHfLaaXMhrVkLhOB0nv1WLfKk52mIa6f90izVKW/El3Hobz1jP3hgrgVBSB46tTAgw7IpS0bU
hNqAfCznW2t+9CqHlF8B4IUcddLTV5L+eP/jXjhh1nzQs1bvAs/D/lT7c/BbeqbY2oJDmXqR4kEN
XhF35ezAlM7PkwHebdv3h71wHqy5opYVrl9JXKkc5W5AE9lmwo2y0VxZspcSjDV5yEJ6yy8I2k9p
b9ssVhBH25jaD24nFpb7Pm3aRBFabLNgaO7gHS3uG5+mMPEu6k9zrrI7iLOnT++/65vkUmQ7azGE
UnaQvuIC/XZv0Btb0+oWggAqZmDL7ueG+YmDaLxR0CfZKOnJzVg4dM9HYJc8OnTfshYAnnpMqyvn
zIUgwtz/v+HLrqcLeIH9qasGE7EeVQrfd/cezIFjmpsqHgL9Ylvz68r7e+eM8Y2DYc21qbWbUQhr
njtRXX4CCY7fLIE3yCjQevlKQCQ8aMBXXoiyxdPkCv97IAXoR94MfexkBBcAnts1ZDE96YmNV/Tq
RNJBH8DkSu+HsCIJIZ7YylHq724u7G2gcrEpFsbHyCcsv08phMYcN6x/9LaH3y4CV3FTcaB/sn4p
78t+dm6YzunWccT0QIZWPMwNfDonaBbtILU6G3RxnCDh0FJ+BfS2e+hVwTdGt+Nz6hfFUy7G4hed
6vy26WwQZ0aTXTEvmY4kleUNZESXR6Ya4M4GrZ78Hn3iDKvid9C6YBnmHa0+o80xxWO9TBDxgXMJ
lcK775fCi0rUyiLq0/KOD5kf50MGx1o1oJTWNCDCo/pcxEOr7rT1p+eiGelmJL54taxB34O1/baF
InYy9Nbf2TrXidC0/7oUnEdSBjTmmvB4tqI9lgQsXdwC+9gUEASnICxEDnS8b8dcOL9Fyt1d7vtp
4rR+fzMSnkb1iLmvG833eR6QGOpUYuf0mfODGJ7HkILIErdkskd+n7vPwWCc7ViX6klANjSaOcnj
zAfwBwvf3WeEZnFfQSgEghf501AtcuOP9fyAiiADNog2D5UHc/cytO3Oa7026UaSbjqVoSoOZbk8
8pyUx3K2y6nxwj+dsuMuTSud+L7qbpo2HHfCCiitdq38umRD9kvWro7qcoSyRz5U16RbLpxla4Dw
6Hlep1WIMl1OihuXa++Wpx/xwUMsWWOzKFgZbjfg6he67T1utWGkmmLrNR9C054HOGcB/5T/YLFn
tK0nsCEbWNnf5+3vYL6SIF5IJNaoLNL4XtvPTX8qlzbhoQDO/azy1yTjNWm8S1N//vs/P17PPoNY
DyIbbDWBDCrK8IAdxa/EzQuH1hoLbAusLYXs6zRwkgSMwygYVJWJXykzvnUUB0AZre6ps5yhwQK7
lBMNuB95U2jRFCiXzQIGZ1IotsvV0G2g8RomfTc9vx+c35qx86CrO6z24LYwBmASwcX+m6mzXxTV
kvcf/dZ04dH/oaiMQVuzhbhQbGh/EBdMd4gr1A/+gGz5/REu/Pj1TgMNWShZ5O4pD5sxGhxxP3vL
l/ef/VbWeP7157//s5QaulC0ZgJ6Gh0b+6xMxspkYJ7D6G70u3v8n4f3B7o0TasNl1HtZTUGwwlD
C8SqsIqkX4/gyZqP3FnP73Ie+p936QEIDiiMmE49L57EnG67dPrgNJ0/zT+PDueiTzldJmi2/Vom
HVXTa+C08WBuMzCwPzZDq0KU6iG7AR8QehIe7wETVya2psbxX8Cw/f0h3gpN5xlapUTCgSJTiIwQ
zXRf7AO05trES2W7p20zH8PWyI9Zk/E1JN8Q3RIngCZDPaXieRRDtkuZSY8g22Yv77/Mm3Yq57dZ
bWru1qqXMy5qxUiyA6EA09c5sy9VVs1wGlFhTKbOPVQdyw5TldcxBN/qKzeVCzO5BlDC87gYAOyF
rQo4EhUuQYvhEllQ/rlo6ZUO7YW9uYahw5HBnd2uoKdQcH/Xtem8gZZJnoBpiVoJMBwvFI3H31dm
87wG1tkrZnONrcwIasJQVIY4RDDyR9y71XGhgHGgcWmO0ICcn2jnv85hB0NpOwOIIgcBdxxZheKT
zFsw5N//IRcCxRqEGcgqc8ol0Cfu2ISEToKCbwxm+ftPvzSnqxhR9X3daWrhQe79cRwkYWgxur2O
Bv+7l15jx1444tawdVn2BP7HKWyjmvIh1JVzgANk7EIRjoP+X3dyxwr7OtVpc0Uc8NKcrUJH6ZtZ
w2uZngJEpU3ZBGlkU10jpx6GDw6xCh31WAd1yJF0BvO+bD5ZeHpnjx/7JquMYGkGLhblTCc7+BtR
jVskfFADar8bv9kAdHIN9Hxpz67iBeVTwORQkJNpjkVbR7OZdmRukm6+0iG/8BnWaE2fuDPWbkZg
P+Q8kjRPake+GulfWbtvXvexRdc4zazqmRMsCzwlULxI4BUFf/pa+HHXp3NUE6liktUVnNBc7waF
FDQypM9xn4LTnolgy93uwIVjH1sQf+nO/xyJ4zwydGdodRJV30XG1xuvbOEp3qqPnbn/AXbObu07
SHNPpbQxBL02LTNb4/rPQ93cjY65VkU5n+FvBL61MVrvNTJreIqAYxvw2T2Z9OWUJ++v7Qtrbg3u
HO3QBtxJF/j8ZrEB1Jsps4eeCFQTPyJpfF4Vq80fVhlQgC1ZTkZWyRDgfCivpSQXouVf9f9/vrGG
srQIioqcRphM8pJGvX3CqbuZTBAV5ZVlfWnXrLY/0w7alKiBQLhFx6O3TaE35l1bpReoarDp+P/M
rfAgW8w0DODpknXHIYDAUpzrzsli3xbhyRnmYouauNg4qAfuGhRTkjCAhefYCwfSMvyD14Q10BMl
MZ7ZJienVj2Hnow7unP8jwAgsATWuELCnDIvW2QjBtf7ksqIsi/8GsvowiJYYwohN7ZASKDBLx+r
ZcOVD8mhoQ4i2fAuHqB3f8z96Zqd49v7ha0r5ONsW8h/5/MpEExGo0FhqDl72PQ5lK7LubmSZLy9
59m6WB4WRaXbPvVhhmhJlA4sR1ODXcnbLizotSBOV5ayL0aOo5JWyNNeex81qO6DmfUaL2kCcPJZ
gOQCLdMNXKN3w+Ae6umazfrfMv4b4XDNj++zSs2896HrILjze+yGVIINh1w0hu7jvNFsnL/xCUqT
W7OgtJwHdcASl2U56r4TPIK9ofODiPc53440HY6q98sNdbzCi0UK/XBWL3M0lU4zxMGoGDBddsji
EkCSW+gC5kmfy/aA4uiwn4vK39aC0ZtcD/P3wV3Sr3AOXR5Fo4BkDuGGaiWynMwZw31eBkFEA3dK
emGg80tZO7800J6JZkzYfoEyVrzUShdxVYjhi11Cjbrb4P5om6BEB1Kp4+y06jMkE5ZYT0t+QLdt
CiLr2e6Qoa69sc0S3FpRLonrh86eCoeLyK8lkANKiHggxRhJ4BK248RLs+F55UEgC2B70+YIKF2a
q6OqJu/7Ug0iS6QcqwESmvZaY/LtrcP/Zg3/BOtgajLVzv1yWgYIoIJcDwx4BdmEpSrL2Grzgeb5
OdasEsFuph3lik8n4xd5rC28aGVtr8gdXnqH1VlQ54Nuyx4PryzCcv1tzn+JDCJywLa/fx6/vfH5
37vkP5OEC1oJSWNkyuiFPgXZpB5QQ78m9XLh4Wu8aO5Btn9cQDTqK4uitHZVrByIanzop69N0coW
0GiG4sOJpx2PALj/Cubb4f1nv8lDwFddgzt94mVKGlivpIVAaabohuUByl7LM2UpQhdXixM3ug4+
oTXBNz4x054EZbPvADgFZqYTENS0PdK/ovRujTt5UTt2zX3vwOrPUhnsoVTn3gagyB+gQegmBXiP
gM+mjXMl6F44pcg5GP/zYWeIevud9IeTNGhH2NZ/yWh/s0gAboVQR5OhVfL+XF0I73+V/P4ZSXCU
Fyc43Z5IiBcuw/6uCoM5Rs3sSs54aYBVQpcP4ejoaZ5PMrMQRaGQAeq61H8tURW/Vgl6ewy2buIG
aEhmuOJD8GHQyHWeJQl3oZ6vLNULT1/3cVsVFOWE6HnscLCiz73XBBbi/gfnZxWBnJCb0Rmhkeuo
L8wzSTd9l0NwJTO4EIHWKNisddu2s2N6zN0+nngWZfzOojztOtdyj7cnh6/JMqGbNt4SwIt+YDaC
Im8ypp9Hcg0D/vbT/8OXEbAuk3YegyPDycg78ODuyPjzIyv/P2SZdvRo3QaognJlt5J7M7QX2j52
mdi/P8Dbk/8fiHBFfa+BvDQ9Qfo0gtLqMZNpTOoSXeLd+yNcmp7zyP9s3qzuUrMUM+L/+I2qrw47
YhdcWTqXnn3++z/Ppn2RQycPv16Kdq+ghBgJ2W/0SK7dVC9Nz/nc+WeAfgYGJpCUnYQIhl3RU7PF
3biB7LYCFAdiJ1d0BS69yCoAjfNUIuMZ6ck2r4L85OQ4g/rw/gd4O06ztViyRlaFaiaylLrIv8FC
59Qy96A1aogozOTtNQmPS6+wSiR8XIl1oZblRF1I/uiQZi8DOK67um76a4ihtwAGoH2sgcTLSFtf
GVyMcLbsAZ8/oYjlRstwll+DkmqgnW/OMF35Jheq3WwNKDYuLQs/oPpEHCq+zTiGQ0imD2W+oaHR
9zl0A2Nq8z6G8NCGybDa8GG6drpeWHn/wc8Q2CRUSLGPhJH0sx9ky1GLFG6bQADsg3JMr4T280r+
7+UDYjn/v8KtFEqTc2vbQRk40h79Uc3iSo5zYUms8SlY0JCoJxDJYS3d9U1RRHNenfOda95vFyZp
DcvWc1NnaM5Pp3a5rfpfjjURme+qtLsyOZeef95S/2x/D9KqqVcyetLWfvNtXd+pWjobDvW6n4UK
r52AF+ZpjZ2khOqxmFAPk52sNrKZzdEqzU8MgNzN+0Hg0hDnv//zJq3R8DJw8CZt+wvQyATImSgv
iitPvzRPqzDZFH2TkbZG9qGLY2rFSztm26zxig3sZsiVOHbpFdYxshqahnWBOHYijUZ6PwDr24pr
6dmFfbBGji+S5z7u3+GxBI6TsvxTODc/3p/7t5sTbO0IOBSG5bDMDo5tzjS4D7m7b2s4lmQi/ARo
mvgm87w+UOBXtlULyfb3R700XasynONMtG/HPjzKsbxzS/0Vfoj3xOin9x9/4ZOvEeRDZrIGp/py
GvwkkPknp1avY1lW0TWe8IXfv4aMN52RTetT94SK+pxMPcQCXfgKxLxfnI9t7zVYsIEnVSgzHcBm
3h58p/0z6CCeRbgjDaQ135+nC6+xBgy6xAHXGPrVp6bmdFen8I8r5GSSrM6u7e0Ln2KNggvFtJTE
zdNjC7/1dK4hqwT7NlQO+7m98hYXcgh/tcFbrcBxAWrh2FC2cRbg4vybdHmUtkVT8svHZmq1v2dp
VDG4GCNc+k3dkEOTyYdmDK4c55dewf3/CBhAkaFtAz2fSKnIZyLh6QUr+uKzqYcqDtmi9wDZVi/v
v8uFRGUtCl2RwHa6AcUlh2a5G3hx4QN2nKrlq2+HMC4H/qdvr7lhXHqz1U5fplKCpunIU1g06QmS
10tkBmfekHwquyiDTc2ThJ7axy7LbK0BXfelrHhbIp9svDouqHsHJ5wn5nmf35+7N/MuEQbryVOB
4xGroPSn8goa56iww818ysQmV2iMOwX+yy2hO52UML765XOBxEIspX8lcL61nc7Dr6ZT5TVXTt5l
R5zAoAqjfwQsA40GLuP3X/CtkIAB1hMYAAg3DqGfHcH22I2dKRNViCc222udj7cWxHmAVU4XjhUA
qq5THtHa5Vs98eG5X3hx4DZXJipnD+LuTJbLleDw1tF5Hu78M/7JLSASUqSBttkRheV76CXvyyD7
QI3p/OjzN/r30T61vCxh6SdZMd5nEOpOU0G2Z9QOFM+nGIC/jyHHg7UrGyzWPNfCDPnYg5iszKsr
+WFJrx0Db3bFzm+yiqBDH45uvmBRL+C09svy1DdOcJTCv1Wk/EPQtyhKhO4qH7+Bu9ihB4OAUafX
qOR/e6vrPP88/iq6pnmesrwD/NIw6GqqRw/VlY4Ne4f9ckAwqWgTsfZ7MMKdiPfF0ZJmJ3GtWhp6
R2qAAzzvYeAWd+v5BhbHW0+0t2Wn7vKlfqTD3obLV1G4H6JyB2ttaFk5DazUaXH0q+4PqOiwtdc/
3t97Fzb3GgtJc3gbBBAdP6YBbF6K8KYmJql7/wUM1c37Q1zafav4AW4dgNAaX1o4cltVzyoYDgAy
k/SBiA9uuTUE0jjgHWbA1x/pAsN3mHUU6pqR15uYB6yUNfhRWUAraRdgijo3DnygaAOEqdpNFH1N
vepb3X8BryNqJhX387Bx2HDyZXUlNl74Pmt05ExkEPRzWR2rHCdy1yxw9ANYe6uyqT2mRaOvfKQL
MWuNRtZzCrKda7IjJNYeoKZztDkkfd5fABfi+1oBLXTynnWhVx3FkpsIyHZIAWHAyIj+YybXgbda
Yxna63nDS3k0taugHTz9yCxEUAKze/8VqPs3z34jYKyxnYJ2bWX44h2bmeZbMpj5vg8ytYeltlki
bUrQLAiv6p8qMLrbI+7bw5Au5BlyOLY7ho6nRdTDsfyZC6fZo8nsQFG9yx9l74hocgP3nju0gAN7
mT5D/F1iqryS35jMrQ5d46enoSH5M+cSjZCha4MbuIrClBiq+tXLlOvFi51cil2H6iV4rKRRGxaq
HG4llStixQYVJqYpQlB+c5fEsiI0gZo68JYwu5WfGiXMVneuF/cOR1eFpzICTC3bpwSd9hCZ0xYg
4wISxZCtBtti5tnWNl6/b3yHHBw6yD3qKyzJeGOiERbaCKdz58WtmeWxUYw/uvBQ2BlnNttmToPj
PMIuZ/JdcVL14Ly4M6m6XU979bOfmbOHFKL+GaIvnsDfyoCGq80mA8xginuO+67LSsgjW145CYpP
KVyffTHGumlFF8uyyH81I7h0kQ83lSKqC8IeW+1oGB1PWTRkfZfMGfyPQwY2sXE5bI4wX3C9Z8Hw
a2QF/T5kQ1/HHF3nL7ANUzAXnn9DJSvEN4YK/udhNCOgkEqxSPlevgVnrNxUEo4KPAznH6YrUFhX
IzgcriL9z3TK7EtYTvM3kCTpYwNm0mfG22ab0kx8nUCPk4kgJVSM5yXYKWgv//SL2YVfVdPDfqid
R30faj1XcSbJuAHwfkpgBllBcWwYw/ul0mEs0emNyeCC3LJMxLmDrxr1YotFAwGvM8FStiBTFpn0
n7hnQOrwZnmg8zR+l1QFN6F052dYIeoNnUP72ynycNP6vk0YkISJFEhpvbQTIL7zMYgggjs+9zAP
POG7sM9ghYQqSqdwhixjx5cYjtmNABa29I60q7ID5p7vaOOGn7WZ/D+g+4Bqw2R+Bgj6zc9l8pwH
ExLnhyRD+OCEfY1X1U72jTG33pmUgT8VODWlkMc1XdIMY/FdmRxdyEwF7Afo8/24DXtDb2c0yauo
lmUoEgiCNeAIBaCI7goIAcVO5c1D1LmFPYy8CT736cjxj3kQD02PVo5w1JnJmqo+gpqA2jE2FzGt
ocWVi0pHGfEBbOoDCvU1LVM8NBXpBs1icJxqt3usw0DcZJWEWwtktgw2nV/RTYgbr4ysccxLXfXD
H96hUQ8zJ1UmkLMPoIbnQr+baimjBs4G27xk81EI7LoiGy2gjvS1NA06mba2e5c349fMzQwwaWx4
gGOV3lalqh8Mw6lEGhwSE9WQTg+WdKtDPh2hWuPfujb0jkIzsJCs52+h3D3cQVFkOkCHAjyos7vy
QfaWbqgr1Y8WGVck3dZ+tqJBidWp64hWpb3FLw1ekbS122Jm5i7PNLSjm6CN2ZBDL84mgYdIN7D2
SNvesXAMC/tdpYpqx3pv6OPcTPCG9+wY3qpOpgl+Mn+xhD5qlQG7nJbQQQ+9cOt0YF4N3lLehlWe
NbEZveGu65WzIeU4bGxLZmzEqUv3tARhGZKOFiqyTTlUG6IL/xBUlbsfVN7+gfIjezGZWvawtZRj
ZCwYyLC06KG3XAqIIpSKP5nAr/c+1DJ4BDbcsHMrvRyGeahv3NC6O8F1uUG+qhMuRX7AZWhMfN6z
lwkk0ZiOuYiLPHVYJEJAM0aYjW517zTHQIzDjcdm8mXmpbMHhct/lWpsdCSQRkQIvdUuKIGfAT+x
EltVGQIWXVBEo3Jg8dapaesNjvu8OEo82DBn31kn6nILmm2FwkZozetUUv9Tw2n54GjT7GAEmr6A
wzq/pM4s4m4sIRjoG4RPj8ibZQwhIcNktQ+GOdv2GVGblBrQT0ULwjWZi68+9v0tLBlFYnyhbpaw
IeiAQTiq8Zl7n4ta4vQ4U7c1POr72ic3nXbEnassBHzDsKKfesKyfQ/J07ugEBMU5pfu4MBBK1lG
8bUHde470N1mjGwXAJREldc/wp1sLOGJPHWJb53GT/BqLKnM2B5Ky+ZP4K8zfE1v2HaCgc/epEUC
N037nFlWf9ZZXXxyzATbudCDNJaiFG6hfYXvYevGvdOmSD+rqu5+wmtOW7huFmYvxax/NNDUv7Vj
lx3cGldm3xtHIPQhrL+XqFD58AYmGWTsRHsn2pZ/Y27JTxTT96POquLo2BEryZscBCpOD8HE6w3J
SL31QUPF+hfQQezLFJYogMyD/Fe2WyTB6a9psR3bI7saPpk0CG9SZNrf0fSt97IaXFziTUF/u11X
f7GSZ3fg6Ot7gHq9bzMkRl8cgCG/mLTlgEAOYGHF1B/ohvdnmRVoppJnUUCU1WcosWhnCV8kHNSX
pCD5OCaFFiVgCB5cRmRV3aY8B9B5zPgBUBd3Q8CNPQww8gVEXPffJumwLYLktHEhSxPxDL6+ZdvU
sdadShqCah3Obv1jwBmZmH7u4T0OC7moA9ZoN7kViFWpTm81WyAHWVL9KwgXZ9tPXrFb+hAqrAL7
yeo2fxWU5IkBzfIpb6BTNtlUwduPFHczKjngQDJymsvxJfOn4UfvwW3GCml/UbvofpsbXsG6qCZf
x06bWzYgDlFiFyeSHjz64qYqyixOwWT51rqNt59ytwYeqaXLzTRnkEMJwcSsYRR80y9ueA+IOcFG
6HQbwWnBjdMhpLh5ohQX1RCY/MQCuO2iytNvqrwq/3j+wE+1lfauE4W+g/WBB9fDs+GhQ6AlfKhU
xasknIJgvqsLs+xqXjD4uvndAy6k1ZYUjG9QwxUHKMzLLwz4zH3F0rnZC9ZMn1DI8bYutA02yLMq
pE4o9EBqzk0IhVhxRDNQrCODzCuMjCcwaxwasUeShqDSFmn5qfAXsEZtW8o2HrUIbzXAX4+jD16b
58G1UnS9s8dVBbewaqnrxDAAq2Lo9rtL0vNRfbWsakhUGdEiAFgd3je9iyAIRc8h5irPw6hqC/Jt
qMPhKaUTjW3YtfcoszGwvg13sigs8kptgpTCR6g3kIUZ6pLgHu8uw5mNWvkHHtTOXrE8doYixqHq
JgsFcXiEIlXcqlHvIOsZyhgGibxJ+ka20xapEf/hdJP+1i5QmVRwtasi0B2rIDJQcHwoAjRyLPH5
p0z74fdJh/L3lOZNkuMAzGE2TJcthMDmr4MJZ3io9oV6CQVhiLnwqBog3lt7cFBhA79vAjckMQew
7mtTjsHjQAg7BpR7nzNjYCSb+cbd2MzmCXabfy8DEdx2czY2yVwae48TiyKNGgW5Y8D69ptRlxbT
0YVbkDLsQyAX9ZsNpEGhgyr6G7aW/t2c2hb0WpQsbzzXZ+fv4lUloIpj9myZR3ZqoeroLX31EpK8
OQGiUyZVHgB3WFf5MdCq/x9nZ7YcKY917SsiQggQcArkRHq2y3bViaJcg5jFKCSu/ltZ/4lf2umM
30cdXd1hEqFha++1n1VHIbRHpyAZ5QLEz95+cNHlHvmwr5SJFLZ9azkoWERhhaKdtAIRblwLV1rq
olgN0BFUzDhMHGsnewB1Z8Btx6hE3WGT94H7bcQ0AfQ/hRaA7HHUha/BiOmBE7l0t1NRTz+qjukY
8A9n16uqgUFo1/+CVwxpNmNQAnDQ8iWGJ+byli9DK4D0nyXO/9YKn0JV+iZyy7n5nlsW45Exil73
pVddj54pvlUNM5sMosAHkCuqtERZZEqWQjE4lTo2VGlFpv9AS1/cOHCy3rS93jtetkOL9Iw2hKW6
xSk1wCJEmiI2ISs3xQgppDSWfV/RSYNMgA6HaIKLyQb15Smlyh+OofHHzYTWmZ2/IP7Iu5BAvjfw
xNUGvWVqMndVUJK73HXVoQpnkfQT+iOaug9uT3vo9WQG5BitNk80/EOuZOXBx6WyRX20xxKfq/Ed
tjOIoEost8k/EuCBoN+E5nNx9fQXzCt6NHVT73zRml+gP4rUx3zYQzNHt3kVNmiAaue9HcKSaxyC
cOsPBVoWLNskxbKwn7kg/v2Aex48fUtYSoqQtzEsdqaN1iMWJGw/OwrxqjdOcWEIPOWdEn0aWkh5
57uy/tNLhetFUwqD1kzVbSvmdDHvcyMSq8mGN3dGd/jit3OeuJXTJKBsDt+aogIGuw1IF4uyxyJ1
xaKfXVMv27LOw1/NFJxujG5bPhQeaW48WfPuKl9UsKfh0t5riHv2/TiOu25xERxVga67HZ9JBXmO
lSNUR3fRpu2GZe8SJUxCtBghEoTbTQ/yzRt2hHEXQH/xLKzewouV2R+r9UzMJnJCQ+SI4yfeZNZG
e8T8ka1w7926qYrdbJiNIFojuIi7sq+vuBGBiJa8rq/wkjasd5iHpVlVhY+lD5OzXsFKLYDD0GHE
8o9tlwx7VVReTKcRhJi5KkxqsBseHECHxgitguIm57RPanx6CfPCokM0VHRlUoRV90QKAi/YzuQP
pW/7P324m8FrlsDcDj/4gXk5/d2HnnkYKyL2cnKyo+ozf6sDat+EYLDh9LXGLdw58ikZaI6kSIt/
fgZjByGyX0131iKs73BhEL+FtIsn37IUh07R5fg/ylnFvYGp7Qabs+Mkg5/LLsmdmrUxlMPW20hJ
j3DXNBxGbj7wBxLWMZiwobPYseXUJ3+jUC8/SsjnQbYr2nxjM885AtajcMsZiYMDJR/ZGKmOjVub
ttMBeU0StTmYHTyUMKq1eX1QuHHlEdqIDI1Ij5BsmQlDd0Qtrju/ct4cDTueqJ3r5lgbB0qnHFd5
AZFYgrS4fXSw1LcZSDGvg3TdXTP7M2wip8w/jlOwJAKJTwdJDqfu4hJApFvYOA93+J/LO0f6QwuY
dVFmUemy9me+OLBoqRiWSu/WqUdLsWHjgPu/pyvQYowx+wbcs01GJ+8XEgVO2kr4z20Lp++THnqs
q5qOfMOBe0m4Rp6G1yFD3kEztUWoEvjxbFP3j40ekLhStNk62jR3jT/R7TLX5Ws92+JqDhC8ESaq
Z9bg8t9Ok3iTYP1vQNuAPHyeTdrisqkjFxa1yRDY1usyZ17MkR9KuIDt2JS7VRd1xJ3/uNRqtxDA
KC+yQvkC1ilJFfpzdeTRQhy7CcB/twenWNW+eQkGpOviDL3z3wvZj68APsB/Dzcc77plY5MQhzQ4
0ZG5ATbCSwm0l1fWXDFkl1wew/eebKcwlG9Nbc0SKZpaL5FPx+KZOaPZ0LnuIzdjYww9vU5wr5YJ
JB8IKsUwo6jKhDXtFsiJbhpdYlcXCLz0vDQYRSnTyfblI6BD5ffJDmwZqWUS2L1RloWvMxqfnNY7
Nn5J44Lq4jvRvt5qOfQv7hKYo9Co3eKO394x/Jkflpjtl8Xz2X4MS3plWxlyPuhec8LImn1nO4gg
36BlA6LVhfjF3SnRcYSP7mkmwXEewalq81jDu2ZnYK376EHm+ugGhCRi7pdD05l6L3AL3HVjXcdY
KWXiaJrf8rnl8QyyyC26sHHitDPZ9mFX3aBvB+5MmoVyPy/F8MMxc3V7CvISm3FYhi1o2P49eG1w
DT9UEnnGxbURWpwNdXSbZCMCLRt8RNzqKoqBw9FvD0W/swpJkqXEDGnRFLH1HeTSoqYjckNzmT36
GY6YtkXph+ENY1xnmg3o73ZirCZc4qbh3nEJudoqxtkmwAm07ecJILEJjVlj387XTkW9bFOymnzj
I0PEpQXw9f2J1wjKl7MxXLODteCr+NNkPRDEOzIZ5jG7wdSQJO7aunlELyNgAOHsWQ9Uz8MtLEhN
DEz39G3KS2tXlmNz1ZN62rY0b0FowX0rIqHrpcJMgkSyzPSPBmFwDIhjU6CahFB4UVzcGJzzr/Zg
q98SELXHRtdtUuPTxnBfbg4Zw8qPCg78J5b/AMO4DGdpCfK9O96X8P+6wQpejn7YDVub5d01dFzO
wS3FvG2Ux/dDMVuH093wBo3SSBEpHXjYYiQiLqBZlgFydSNjytiyc9tMbMgwWMipVeHd6PS+H3l5
Nycjs91fLmNzj5nGwqc5L9gGEhDEecPY3MGOlF1XxAJmKex9MK2H0UJaGhETll5/LTIuqwTdE32S
BUV7UJXD7z1V5mA4YGy2TtDirQLakL2xFpeC/oMdb1LgnbNC+RtAXbJdK4sWNQ9PmaQkp4ghaNsf
Tlg5G9cNhwnEuHa4YlzZB9NV3aZA7PZaMKu9BhAUtwHu8Ie+GvIne56m69anZK8WlWF4vWXB3WtA
qpgbVu3A4AgOzBPtIWwN2aLByItqbIJXQzjOMI4v+zekrsc4GPwsajWRKQhjbIl13UjkTBrttmDs
+KbdmdaGUWnfdrsxpEU6caa6E/9Jfsc+393Wi3IPwCBNR1RLgdzPK/eGdEt9i4QRfynJ2F6zwBWJ
6Eua2GCbJkCNKRx9MP6CIei0K3njvbA5w8W8sYsJTl3usgtcx/pLjU82s+Xgv9e+Kv/gUMshbCdV
hfrviWa6dPp+9Krxmc7eGLkzprupZnltSiF2OdJ02w7/54S3rrM1LtLWnoe+EB72P0NcBh5zf/AT
7FM+kHc83waBsK4DsAeuHDQWJZ0r8hcrY+0TsjruVdvD0ArLqgYSVctCb+cQDaV+WTZO4mFPv3aL
EKlCRhayQ/6hCmDKatFfkJNN2CXD1r31FLT+dxBmTFNMIGp46AKHP/FOqFsN44sn2MFU4lABZcu2
DhpmXosRx3bswIgBt82Zd7+mchzu4G/Yk9iB2VwZaaTPn4iY6dOEPDWJwh48T4qrrQWz2Mx5DsNc
aVyvyTNfYGFZtjAohOvqIyMcoPN2QGbOXSyGZG1uDztLU75pCcKcpHb7ObUW2mVoDtMEjKE6mCNQ
e+HS3kGHBfOG4VFXlW6juiubn4UWA3QMjDn3Acwv9qOAo/PcWzrl2Az/6EyWP7yq1QiTm+GbbpbB
32BDnr7nKJfuw0IoiGzZcql4daZAunY6G1uqYOHYQJ5g2sfaBqAtxFGGegyJsqZFxO7Zr5+XsT5S
3p1KmauiN5xSyKgbyzrUWThcg6iQITzX1V1o5dMD5XN1Ly3Y6AJRV14xrw73nz/2H330o9oZ/a9s
wSivR+lM1GkBlkMyLaUTO06pk6XVJybwVIFdLyvY92nVg/1CZb7tjWeB+UPpbmqAoITCv9pRMN4P
yDVmRWTAEdkJXA2fpsbubozdDN8lgxxO5721o0P5d6IhRXAGuxnJAv/YNeMBdPGBxzhykFtoQLt+
6MICuTkxFdXvyh+RjChzrqOuyBdMikHqDRcZ8vCl0yFBicDPvkb+Ci2gOW7XOVIcufXXKmvxt0TM
cyeKIdhaHe9d2OaIGQkb1S04eJBCUjPJNqxGRUkOuNghSAmuVO6419VE/1DpqAdPzQHWGQCzqh3K
qO+pfIZ4FLTMjLNXWtj1Nyk1qk0uLjdWqOqdMyFtoap2uSE2FL90sOZdJns0DIIoANc2tDbGukFC
1C3Vd9z/eNQF1IMXN73kSnRu3q4U7lMm4GuaZyjvudI6qMDOklzirNSEqA0NGztB4aXZfj6H/rlC
fDSHViVeYw2Ay+Uo8TrOQN0Yt4fhd69hnDjyDLi3ufs9j8j1RgvcVo887BCMKCRhHifYezxe+A2n
Z33wG9bMlWIpOfZKWqVTiU/tMrhmyv4gy36PUhcudT46q6d5U4EW5wzsgg7wTGl+DWEZgqoW3NNF
Cu11/0IWlGpK6bgXxvWMwGANXZk9GxURl2RpBeLpcVGjtw1ION+iYQtBPQdF9oIK4F/z8QeDt2ZT
LMwVvEUSKIUvBS4voj8JGsIAVHBQMdSDLDF/LJwG8YJDHVhP7V3DMu0XPmVPokXYwV6CQ/dSlMV0
l2XKRS7K/+oYn0bnna4qG9ANDN2WTOnAX5GBrl/QAjB/8QOedBHv/jjAKJ7xcoZ7ygK7ZHvu2AOh
9XRBEnZuepz+/d1fh7xRAscuRVqAiE1pEHfikh/DuU/mrM6L3vbR4qxGmQbWyF4DrYIHgkXwBveH
GUQ5iz07ju4QyOb2foYReOQr1JlCXBKTvKAGwXA13klq5Tumi+DgW1l7wbTgzN7jrE6UCbEkAJST
TFsUAuKsz1/ysQhhAgKEunZJLJQqLmg/zgzwmnkyAjkj0HiKAQ55lHcI4b/GGAzWABMF9mvVz8hi
DkEJGAzMZH4uAfxxl6q51BFy7sevJnaAEphhWrEDTqC7Bs1molwuCIjP/enVtKZFFTLwr2SqRw8i
SnQQvny+zZ75tmtiyYS7ZyYqIHKGRc2/KMtctGdVLrzJbKShMwdEoRJ6lO+fP+2MOulfP/K79QMm
j89pDuXTgkuHpW5c/McSXiAxnpM5rvklI45wxMx9m8KPBZwncKuPc5mpYGsawnaoveTOAak+AW8i
RPTFHuEFP+aoxtCDg8rQFBVOMV/YgT8SYSP6W2M0UAeohwYC/5Qgsx/7SFCPGn239bRTPjvIINtq
bPoXHnbuI66CA5/lqvVY0aSCdPvJsh940IK/UC2/vQDKWNTHv6aQW+NVBtNSG9R5kRpuUiLFjhQN
3AfeaHZhnp85IdfcFKuFL2XVc5HWdQEhRDNq/tJSHezyBfgWG0iVefOlqbiGqCwy8zuU/UVKmzsB
8rca4qr2L4zTR/M8IE64+iB0nEMyQ26QztRN0JMEHZvYcF5cmOkfjdLpz6/CM7/vTDi3QFFoMryO
Ftv6eXM1DeLRCS4BwD66veAR6/5DVnhSQG0NhB/8cHbKKXcdzQ+srYE1cpvEtvwe4hmNevAl/60z
Y7bup8v6tiqc2eEpqNnXdqFRDss2RU++cHSfXui0dt5tPcIq85z1sNnsUV4aFus7Lgtf2NVOf3q1
77tlv6hhssM0CF5Mj2tIoIC83v3/z9PTHz8N17vfDXUZXLh8EqR1Xm1RKvnudGIbqPwS3/1Dye3p
AauYJoChgIdu3CDFdYtCXOQXtwOcxRKX2woGQpLcclRRNi6XE3QYLQRhQ23tmCQIxE+WMgvTJPna
u65CIEDtCx8ZFXThdFnSNC0UZ5m5aerafPEBq0imHqCChgzGT1VnCqT0DY9dr34aSHthlp1bNquF
P0OaCDxfjnY7N4MhHAQj8TjTGyn5Fp3P9wbQ89g05rFpwt+fj9mHHSun77faDCawmG00uZ++n823
+ThsWulss479KlxkPxeneJ7gXyXz/EnLL1kg4qnrFjxuE/i22RlLIYmwoDOe9UHlfXVhc/7oQDv9
9VUTSQYKUCBqlHFHjoyelT1DEfVqF2QH9QMkW9pcsnA5s5P+S6K8W12DY0uY9FXY5jz+lxP+IzT1
LVBLR/QBXQIFnHuZ1fZQjrMfyCZsjw4rwaIvfPOLBnYdW66xf4CJoq5LWfcvF6bDP6jV+up3GrvV
hlF0xIeB4SyOGZT6b/4s+nzfIv3mxbMos+lQQPoXz67TWikcTNxvDquHF6uFIAmAnPzKy+36AcLW
ogBGfq4e3bCG3desVb5HaXF+C4ugeEGNI2iRmQHdNVDwNbGz2oWowe5oMqLce98E4RBbcMe+dk/9
TNGE6tm8Aai8rCJdPufVL4/Kq4EsaEQt7eUVyV98V8/vfwQd9D9Orttf9gIaXcSBgeqRZSn6ZyHL
cF8QD4h6k6mrqRsGidOIDL9yg9qzQo4k7hmxt35HYEylIVFhDtJExAj7hboDdCMh2nYZzbNTXGjv
tKVnjeJrZ714cz5v6QQ6mO/r8ZBZ3gOvvflkrFHtkaRu5oOXWbCwI7UaIWipfjfFAmKZsKzrHAqJ
eBEBTKtQ/E3geDNtCq2/DzN3IO+Y4YSgIC4oUC/e8km1T0vNarUBdtt5wJAuf0RTuN+dzO/vZ7NX
wYCCLdRoECA7re/+7mXxJ2MU5YwFWf3Ea2sUWxbm2dgd0UMIP1nmPTdqkFuvWfrUNc28heyN4LcC
GvuNAIjVRrS28NXhSCmgcB7QWMZL5Ue5O+q4mr0JGpbKczceFGm3kPRCeF6Swb8CbR6OMmYUkZ+d
GoR6lEp8YHbhp9EGc0Px/kKjb2dh/TYvA74vActPGVF0786cFNh8OPiHYVF/c5faf/Em1e27inEw
hKgIDugMdPeOCeBokJVop0e7GwYBdP4QwKxlML8EXI3TNgizXeVBvYYKLeQ1mTEhj+ksNIBU3Joj
b/IsSBNKlE+lTWpIi7OWRPDtkde9XxboIQrEpizzKiZDpZIx7Lw3E7pwOgqg54kgdAwOBTKm+xJx
eRXLOV/ugrA2u17S4cadPXkraUEfcD2wIJFADQrmrCi1QlQtMpXUlRxt6F1ENcJ2mdDHz1fy6fz9
aB2f/v3d1hTWTmvcOhyOvnGOpnuAQ9AXguzTDrE6ZjsIdpYsgwdcSK0X0tZ/aOAegmzZ17V9IQD+
F0Z/9OtXJy0Hos5I5JGPosCgdSBbvzVSubjP0yyl09TcVUUmk7m3Rx77IMyEW9Rs5zfqSZOh7h9C
tu1YHf2buUI8AXtSwIioGKiEPB614yiopeguXJ/OjfTq0F7C3tC5CYYjo8rEspQqDmFE8fln/Ogi
eBrs1fGcBXOIVaPhv0fAj2o6fpzz+jZbpqfKg4yWqzlWoBp9/rAzx9maxNTMZkIf8zIcF6CMoNOF
F8k+z25GcQkReiZIX5NBSA2PCgKvhjQgat9xgTpkP2wKgbz7197gdIi+m/VoNMmZQW75aHo/SMEt
bzvI3wr2DTgX+Rebc7n7/EHn3mR1KmvLF5afI0emKYQmEPH+5H5xI8NLbJNzn2J1DEsblfOw7saj
CoetXqrYsN+9gDPNpYvBmVm7bosfKUxgaiUhdaOlF/FlfIWu98IF89zgrHYIv1/8Jpvc7piZ8dHl
PA2FGxOl7j8f+3Njs9ocehOGliGhnQ6lmeISh1LsmQahRnutUE764lRaLes8GOoKRq4SgBZ28Am9
F7m4q9Xwp6Tmwk567husFjfUGsZhbgsmkD/3VyYQ+e2iRXdhNZ+5TKx7tXXG4GyDnDNaHE9Zo0j5
r1NYbdzJjWQDJVOVbQX54mit+7bLBdagJ9wXDMLB5bVvfS+FY0DcVBeSyB82AWMjXHdq1wt0rRoN
Wkd3x3f5Xj/KdLydr+09dOexH6t4ienWXLFtte/T7pbswTrds82lztgzn2rdze0sjR/yBVNaeXmE
WqIbfgli6ax7txVClBHlcpCa8ukJXeJ5Ymv+0AEJyXzYwXy+Ys79+tO/v9sWASidmqGroIQNZqjY
+X3nXgIlnTmg1s3Zesqh3AncMK0dEnMIvyeUZTN0F4zudw0sU9n3F17izK7irZY9maBwbAMVAMMb
ppMTQOvVDE98ET8/H6Qz28q6v7qbrbacA2iFZBa3hsGc8dYMbdTDpP3zB5x7gdVyL52hhRmUB244
7NdCzgcAUbtv0udf6D3HEll3VludXc5Z7UDs1E7XVJQbB0H45z/9zCV03VjtFvUonHxuYMjyTLur
NmdHTro4XJ4W71LjLj3trB8Eff/TQA19JSrTZZByaGNQc+eYPJl3jcZf/scOm+wJYMvq3uY8jM0E
Iu9UWGQzFI2/MQUrbzu36CF067or2QBVgxp8YCIna8RumSAtgl92iTS61byA0eFdmJMflrox5v9j
QEEhPOUCcOGqsRt07OUK4WcDP6Kot+YcoD0HvYzw/Co3PQnMo5s5ZQ7rvZzqaGiz/sLMOvN51hzK
U5KPNc2CDsL6pe6uaigg4cXTLqm2sguPOLM61iBK12L5ZEavPfrd64i7GcmHjXJSiDG3n0+xM6tj
3dZuQUoiLUhnU9tFmmDRG+tUlSRfTHqve8JN4eS8Iwio5CIOTLG/QNsk4SC+Uau7sIGce4PVLlsW
LiNQVy/Hjs95zNrq0CzOphZ9nXw+RGf22rUmCDmJ3BANBfsy0Eerm8YExNxXfH0vUZZ4MNWSZOh6
ubDmzz1ttd8GXuXavGN+Kgvv5yDmdCHh0Z9byB2dGjkb/re1yYWPf+aAWjsA8bDA1VwO47GqmmcW
jNedVr8/H7RzX2W969roAud5MR2bHgLETje/KTr9Wg2qwecPOLP41koTErhIdPk9TUv+0tV3sLk4
oGMIXVjlFgryCw85M0BrZQn63vsxd0s4+ub5jb3Q1BTdhQE69/tP//4uODi1JHcO0BnH4gT2sUCJ
3aM2x1+QiJZbrf0pnkaS/fp8sM5t8s7pM7172gjnwsybBppqVd+PNZmvMlpC+OWi2wpNisB+OQEt
9r1jLSlUS2qbd/0fd3a7TeASWDbCuSZEo0Yx7duGwKqQTSA5wXHY2RfwALr2kKT7EQ60v6Y2LrGf
/+gze9/aokcBuyJEg3XXqTaBUSo8791YimeqHz5/wJk5uhZvWIVpkbNkCD006POCQug9vqEt3VzY
vM8s5bUEw9O8svxuIGmOskxSeWih1Wh+3xR2i17WjENYx4MyrmfI0L/2Rqvbkz02majrGS3JzLse
IQgcLf4UiEv3/H8GAx/ECmuKSBOQfoQ22E6bWj2Msnmio94sgDWg5W9m6ciQ3QsKr4CJKhv3grbV
i2RQBuJvTzDwnPsN/FXyC/PjzOdby6WscpSeOwk7RdryN63y2wm69RhouwuDeWaFrmUtAzRkFvJY
ftrWJm76J9ZZkROqeKquOIL5L32xtcJFFkUNpXZGjn6Gnqz5TrUmov3ua3/8tLLerfpSwIkI1q84
3IOebsAL48AeUKT7Q3AiPn/EmUX6P848Va+dvsS3L+swdqvfih6Wpkz69sIaPbMDr6UuDlAsSmXD
ktajrdIRcIuoGsfwwgCd+8TOfwcoGEd0PS4hS50A9eUwBCyMRqiTRAG61ubii9+Y/vcpFWARtlNa
TsoLy3oOvB79ntBIHKbMc/aff4Zza2G18AX14FIhPA0d2lVQZxAP73p6qcj/ocoN4fZaQcLpXDVT
Z5tjtuR5HkNz3jwUFsCqJcuWZjs0QfcmIaBH66NbuQCTBIrRSPYcRsmyn+WzLH36hw9oTVtI1v/1
mxKxbFu55kKe4kw9lYanbMy7md6yaaoImvVSFNrR5xpkEVqepwjn6LYnC6Az8OGqu0on6Mq9Ur53
+Mqw0/C087977FwMvtsXAGnW6CdKCG3DFBMKdieFLi9MnrOvdpq7756heJl15TS6UNdR9ai9Xl+7
0g92zHgtJPpCxyWbOIxYe7+DHB4peOKwn5+/35nVt1b2oHbVoYGkhiiu8YuIdvjjyzReiD7PzNm1
mKfJq6acu5OppWoenKFvcLtprh3ffv78x5/ZmtZqLr3kkwWhdXFs2tumoDsDV+cOvrUBF5uvPeH0
5HefpundIfBzBrfFqnxd/IDHuQy3Gk0EkeFLf2Gc/v3gD07dtZ3QMk6ct5TaaTH2qaqspAErCKEp
qpF7sBZu+XSg0w+HkRjdiBsDj96x/GFY9lLM6GR0fuCSd+Fycu6TnebJuxcu0AxJIcXQKbTI5Xfo
B5yNUryPy8DNvuRL4fxTvLx7xEIJpAMAEKRhWwGIJ5GNkNswuPACZzb8fyrEd3+9qwtDR8d14Ac0
Rhb7w0snyoPbgTHoPsyFM/HcKK024wqRfVvNYXUEXUY38ViimODCBqpLZtld4kN+/BC6lkZRo3vL
1S4crKwTRCzgcqPaliec9PXXJh5da6Q8BoFU3bDu2NBqyCKV1eZNFsz9JoV07yetseNbQFotse3Y
4W/QNsAOqRY4uCfFKJGGDBaByoDFUbdB1/PEwLE93SYIGoLLzu8u/M7TcvtofazumtqT6BTxjE51
Y+4hvANWS0WFD29H8/b5Qv94sB2yOl4oEaASKXdO+YIeYAADhl2wWPamk6V3Yd6fuSysjYnQW0yZ
s4gZY23+2hJYlDnrdEoQotSRVB66/GiFbktrWMzma2+1OllGgU7elsrh6HLf2qhs+Z7b/YxrXXNh
tZ35MGvHoq40ZZAxvAUD0fxu8Wr/tlW5nxSZcxLboef28xc5c0ytjYV4Dlct0FjRnZb5e7TCbkhI
vvhZVjteU1VTZus2P6IUFXiPVtuB2ofTCr0swZ0Y1YVPce4NVoGosh2/A/85PwKVfRxa7wm6nAuh
4bk/vYo+F1bMee5RDZ7geAUFYJrl8kJs8nGti4an7/5uNx3HCpFJ4Dvp4GkKXkneqo0F3gjMp0BJ
CtvB2VgjaOnojmz+2sqSFxb8ueeelum75wKNYcMksqWpgOXxPDZt1NB2E4KPB5+z+Wjp8TspQohm
ELBc+EAfHxw0XM2Dosvxzc1Ajl4Dwyc5z1D2QG8TFXTGQ2Hssu1PFLyvzGcarmaDozNodzGy6Vhl
t7OoN40IL0XK515kNR0m3YAqSPEieQWB0KaaNtM3sckSN6lVJH4DrtbeyDt9U23E7XL3+ft8vA/Q
tbJ60bxegBrsj8Q4h9z49jXg3xqde3ObCIp2xM8f8/FMB3fov9MCDe7u0COheUScQg5oUm2+gWd4
qZnvzEusxdUgpQOpAuugtCrg82WQCkPP4EG1hdkq21zKOJ6m8P+eZWhp+O87dNpaqgmS16Pt76S4
7bK7znr60vCsRckO1FMDTLtR9w7Ll8rJH1l2yRfh3K9erQ5fzBX0Xr6dGiZyGHaHe5eOFW5d1YWa
/ZlZG6xWhKpbPnoGXkGWByKN+anyNgr4D4jlIueiReuZ+bN29CiJz7llwxtaLOU9iJIQxyKA/trg
r2JCZ178qdCoUtDeRH39h+ivBoKrWV9SDcqkgsXRmNf6ClIMGeOu7h9CQe0L5+uZ/XatGy7sMRxG
CWhfP1ZO0qqJZhESS0AQNl21GSDXa+Ku+Cn6Yrt0TvXy+ZCd+eZrPfHUiD4rSWWnijJQgkz5VISE
RmMrb0pVP8nG8b62ua8FxRkLp0LZcIPtg2+ArwKQmnSYZ173Mx++ZoJA/dVZuXgBzxcfiu+qmBRY
HydBg0Cqv3fFpVa2/2cF+cHusZYRo8249IFZRDbREuU2BBs3HW3Z/fFDD7C0BXLyG4AT4WlXI09c
7lhOyv1gmwZQZRgEwxShBuohclDOxdkwdCmUrzoGzc3F3/L7jdTCfCcVraIc9OGkmoCBjJ0OHhmg
1Hr8gFIfS3N8qViGZEzUwp0/bk3CAwzRPCSH7Dy4cTw0zNoAFCVkBGWDjoxe5Rk8pU2F/irwwQHN
qLX/Eg5F8GTbBg5NbM69R1wXiq0Ow5ahX7sz19Zciyvqjw6gUqwBob6QfAflmUjFmMk3ZJ3gf1dh
Exrcso4BfwM1Iw+qLcXFHERp9IdriO52rLS6jQjwxyOaGX8POKb/DZRagfT5RO5BLZmvRzhJpr1d
mqQKqzpWpz5SMoZ9VHUj3wM62OyD0gZPIQssMBu85S9iE7bzoJaI+lAAp2iN3pMqa3O0CCM7BBIK
VhRUJSAYkWiufby4OzdXFrpUN5oK/TjBZy/qAet5oBbEmICiLD7IlB7d6o7UB2DuEe/kUFVLBhCK
tN0S3iRAzJQeiCm66voXAMGcXaHn4lvP0DvRd7gWuiVkzgAw5uA+oyf2bfTYnCAr3z52HiykTCan
oxy94+ApQPsAmjto+DJtpFrAXhtJn7QdWqKqnPY3YeHb9/AH9d8cMSL1PoLdLZWcD6ypgeggYjr6
xf9xdmXNceJc+xdRBZJYdAv0Rtttx44dJzfUTBZWgdhBv/57OlcevaapzzUXU5NJidZ2JJ3zLMt8
z2cr2S/SVWgKug2ux362ZtejGgKVXYiu+jCKBAwYPL8AqtLKZzx9NIRBTjNQ2nuXi19J39on5EzN
Z4t1X4uy6KHKkZOfACRAd4fXzfidQEo8mKCtVPp4VorGLxKbBhBgEn8gIyODapmXU9G0XejJMgsB
uHQfc+Can0XvzZDNFXznyVl9h05s/dI0dXdJJieBAMHyB2JBLYDVc/4AdZEYAzCn953bvTiNzEBX
JiMmpBbnea5hbWA5zR6ILOnTuX517Ta98AYjbBVSnGK0eIJ0CaQnS2GLQI5dEUrPmb/F+TRFC83M
A17RFELa4DqatZPtnYXbfi0hnl46dXuQRNF/iVjEXZuB/232i/hpQEHrxJd5xBUxbQ8Ut/1dZpkx
yF8ArDbYP05Qw67hrrWhMuhRik6KJg6womXIG6Rwodn/V9om3eeDOzxCoRZAdZbwEErP095iIj3a
KUSiK4QUqFUCuegpEswcYv7FNFchbR2IVMfIf7450En5UjZQcRngLR3KYkhCe3agojJb5rBrbD5B
sbKHQXmJBwG0sKDj1xlGFrSzCSZBArHHLy2k6x+LNocillfLaG775SBox1CBzX/HtIK4pJ3HYUJR
3o+pkx0dixPPh1pHjHPVlfXJbtR44VWVC6h6WfxNmJntp8RFXtoSMXgN9ci94yyL6ocF1kUGM/ZC
Ps5KQJSvGwgsLCrQGx6gfuNdSsaTH45lvM5CtC5iR4u3RooQsoPKFt+LZunuVAOkX8XwEUMszT1y
MAMEOFEyciqkICr4X0Dym9TqUaVYhWnpqNBsEu8MYephx3nahlzayqd95V4syJRdZqRw9gVeS/cp
5NfOveU2r1jV+WtMTfqCtTM9IeE7IZ4aXWdD+2lpuW+WyvYXxZdD0RLjCaVH+QZktAlCRzoGIh7k
HZlLaoTxhDSl7OnkwkBsgT289KiLhLV0EEih0nW0JoMjcT5gbwqSkq9tmUGuPIUAplGq+Uc3tSSE
8Vm7MzIewwCwyHi6y6CLiK0AOdigFxk5lpJDvzktp6Dv2+nIKaUPqm36ELJQ4pIBpXGE5omCGRBH
2s0jTBznBRBJk+bmw1SV9FGkkP9plRr22MFYpjX2gnQr2GmaU3+YrvKG0MPu4LY7wt/3RM1UvkB9
rgupWaj7UmZ9aGW5tc955V2IOfGnWcBtJlXQSuEDXm6gG1gP4FEDR9yS5GcHebx9PTTpJUHECSRT
NMwduw4K0L/8hJtxNFFT5X5mxss+u4KPCs5xB8L1q4TSI7wLHzlQIk9V0ZbPZg/UU13l1Q6yxsU9
SM7ia1XMsS9UIr8WeeEU/oTVc2pqE+40EzH3kkL0FiqBYcZMdaILM38gF+4cY6hwQ35T8gvgvZUP
o5jBh5/gcu+lEOf1nWyCE4xi5gFZleZLhZp5NJeq/mZDA2VX0sI9ACXqHcbFm/GfV38Ja2Gnesm6
rzUtcHTJOn4aoc/3bwpY4QGgKfcL7dvlUM5Njn1i8sA0behLG41zgh4WlNiGursbkOY8MwTv79Qy
pq9lL3/NJbEg6gXZkW6cmjKYkR6/H7p5vjBudP+MTELUsE1gyTMk4x4OWsvduKgixRDPdPFx2cZh
XsAiAgEcq2hXCNgt+MPImpBZjvGGOmP+DPfx9J8FtoehQlh4IEmff+87CCXGJK0CYiqCkTS7F8jK
gaRgOMCGu5bEwRLn7V1PJvrPoBRUGZfFQsGyTo1TuVwvY/3QDs+9aQM9K+w8pMi4H2ZIQfsyIeoS
y1r+Noccgr6254I/dVWUnUc4NZhp9pZ0eXaX2vnwhLit7hB6KZRBlP0kyqW6axDijqVh8D90AXYi
rJueRO6IS1eVeyy0Oph85JUJztxY5G9jZdh7s6rLUy2s8TjABP1sWTINZ6qYhSIWhVo13KaiPAVX
3Y+9KYHufpsIhPPaO9lLCXFlKOj/zMhw1YbNq0fwjtlGxmfloedq2YOO9WzpeIfKXwZKyJTTOiSN
MQQUYjob+aqVd/Zfity75E4Lt2vHbl0eYR9GILkOQYxzqa3rnWfYRnD7bfFxtpXoBA/bgzJ4MwKa
YQ4t9Bt7cieFcZfkw94W6QkidjYSE3Tj7bfSI53ggdy5hyCKF1rd07se8lFuUsBYvWhOsSE2AM0r
b1ed45G0NXezQZpRbywSJEAwruQWP3at7esD7d2MwJWzcrMlN6Ombr7BRx4hRHpb7N61xrV3kVdD
6cUbGhjfORCgXiA+G4F4KA6353mldff65+9+OrNEySDvPZxZa/woFvJzJN5GSmJtK2gpCWcC7leW
DvgQELf0oXl6krK4mBCg/NRP100aDaAaXWeCvUBjkz5Y5nmCpcb0/XbjKz9e56E041IXpcD1D1fh
as9yqzouZIHVROuOG6zqlee7o42PaEFfRbYGW8yAQ4s9ABA8MXidq++1Vz0pqX7f7sra7tJCkiss
slQQoY7wmAqadg4SuC6PA/ymIBD6uU/oyRtpuswpRwuS0k0wWz87MUct30nwOm5/YGWZ6g6CTmLi
R3cU2vQSV6RuuOsK93PLVOejiGnMVC0a65yU3wycRl37pVNbBZ6VOdb5J00Wt1BiSeCcYsPeJ1Y4
pnKjLSDRWBzgSQdNwh4Zm9tjtPat65+/28qLKCF21SMJlUxxdW5s7zBAX9ppoRM+MJOCaOhtAbtX
TgeddsLNDtkavgDmNjMeOiKD2jxxIN/d45Y/QewIcrwTUJpwFgxvd25lEet8FNyeKsYdO8dRj5K3
M9PRV3PzbQHQDCLAxUYefiWPp1sKFrGZgfidxJFKnoYaTODODIV6E4nwoSOxa4fv1riRMlybLW33
Q3tvauCaA+Ss/EPn175/hPvHhLnKjLfbQ7YSwmxt38N+q3WnzhBnZTanijX/wgsrrAfnc/7ORCem
LG6c5OZiW5GyoRdtNuTbMPVq4/6xNjxa0tau6ibjBIk6KG1Sn7j1waVg+VvZrmfzi8G37DBXBkkn
p1QGrO7xGrCiZlC/oTP2nPXzURb1Vj9WApfOUCEz5EOdCdAUp6X1SSBne+lHJCJuT/HKrtCpKW1R
WeB4omR5dfqCiHlo5W90yna1sWV8ujY+1y+/Cyqy4obNK+ioLNw7cOH9inOR+o5yNu7La+Nz/e67
9jltctv2QGfEsxPKDc0hHeTp9uCsLCFdFLWzCmINysL9IIHWQgPjsj+Qug9VirrOxi1hJQ7qzAc8
ppBGIAoqJSXkETJu9Y/QuC3O1bg8wGdhT2midkacuJ+Lgkzb0t0MCd0BD9WosqHhPP0Z7CY0s396
pDFuj9nadGsHuXQqY2I1CqsLvAhHpCik/G3X/9xufG21anuaEoNBSoJ4eFM0R/gcviDdUgbG2Dwg
o8J2tz+ysqB02kPRMog4jMyKrioHxqxeSuiDbJywK6Ojsx2Qheq9zk68SDYmDCHMp8mAkaK7gaRY
Wa+6jia3vQ48wisbMmfw4mth/E56D29V81S3DN4OOdhitwdpZSb+hx6WM3j/dbE68+bI4YnGxL9Z
OfpI/20s1LWRuv75u22dFNBsy8B8OzcoXHD3B5kvuVtvTPHar79O/bvGq4JlSE0BwQKKwGtdgSxs
IRktgIL2eSq3IvdaF7QDGv5LkIdO5uWcS2AiCcm+1ItNkEKcN7qxtlK1zSzAZukEl1Y0xTXEFbtf
Ru5tgBjWRkjbxkjNDRXYfIhLNruDKM7bksE9Ai55KKv9ub2E1lartpnrDKa29UzaM6tU0DmobEpp
P4vCfe4SiKrMVb6FFlwZJ53GgDxzbnFX9OdhkagctPYbIdXGG3IFuY3g89+11OakhFZSjcbhmQgv
DXiNmTXrd0vKj249ntrJPABk+Zqq5Qexqgc3pd8nXjz2in1xsupLn1vP3DKfbw+qszJxOtvBbE0I
zqBuFRWjB564G1+dN/LpYDvGdPGqJnlYSpkcYlbLs8HgkFoSSk5mQod/3KTnT3ScwYtSVDwzqL74
lVF2LyApoUo/VAP+G+olz6wBsqUfFuCizUk+MDKSO2rJX5SZEwDrNRl8bnPxALkq526qoD8DQUHk
zJKq/KJg9wmvJYlZbhU5lPCL32MEJ98Yhvg+xmvmjDyIdV/C4/OU45UDjR5p7S010CwwOZReDYqC
j/J6ESHtV34vIVIeVkRZx3S28h0CN1xVcpwGsrS8c26IGJRRoMhUjP8BFK0X8A6RUXGZXIqZp9/i
yXKPML2o91MCw5uKISznUz9eBu46G9FsbQVeZ+tdwJFy5pJCxxZSKuKBUnliLN64pKxEGZ0ekpQc
mtQO4CwcevTsLne/sHnjMfOXffBBsVunhkwNvDlKZjfnIWIHeQeGb9P59p17FEGyq47koTjFDyzz
2wueavfiYdiIPmt90iInx0sNSAdSnaUHY9idmAS0+IfWYjtSeNMW735tUrTwmYqrrTY82c6mWv5l
9fJWwmtk43xcudf9ZQm+m3AUphxe2C6JWmV0d7BThbfGxJZdX/Nph+Q1/Ag61wuTcum/3t75a2Om
hVMKrzieeoDWWHOhfkxNm9ao2akeQv7j1oNwJWTrZIXFbJzK8ygBwoK4L5CiUQ9F5orIIkkaxHXr
HCBWXz59qkM6eSF1YwqZD1OdZ/q7kEOQ2kgje5+TBCI6daFtPbeDSiuNHMQ6CPV17FBm3tVfd3mb
wBbb2Pgr4fjvqfFuHUCzDLXFK53PmeiJX7Oktln7V5NYeS3T3B6plYWssxfwzGVVXfVI8PZz1GfZ
IxfjxpVy7fdfP/nu97t1PsQZzFnOXVY9J8Zy5NYU2Up+TVNPbPz8lZWr8xFs5WQutrs897ADXzqY
iMdT+i+J6evt4Vlrn/y3Dykr2xyW0zyqhhrW9dm8wD/Nq2AaN0wbkXJtBrTrEtRu4HsC8ccoT+wC
SpbTz4Z5G1netZ+vbewR/s5wh+Ykcjhwv5BZK1/qBqXjCbr/Gz9/5RM6+L5J4BoO3UCUNuY6jcah
oUjxFvu4X7ZIjCuRQ8feT7FhFFyYZsRp8j2++tSBnPurSgG8rdW3bGafe36a1++/W68dtllX0bY7
N5w9tnPLYMIqI4CRthBgK8IYREfcm0VREzdZnMgpADGaAW+CLIxjwNKT7yqQXFpoWrXxGKmpvCfm
Fv5+jaOmA/CVU2T20hQkwqQ8NHSyXuY5MyLADMRLAlUhvzdM/tst5ulbh4pJY1r5xpCurG1TCwGo
E1pZQWgDIMkQpu73GSaetzfmWsvaMU8AnIgN1J7PA9IcfpblX+FgvNH2ygFsapvehAI/8bK+Pbeq
hc9uvpuKsyOHqDPLnbk80/rldh/WFra+8+3CgPdyBqB8JzIAfMavqciUn7jtH5mLBwHmzu0PrURi
XadE1bGaOyeDJCucVSCHMpS9L3kOvt3WneXjKGDpDE/mwVxqGSyocBTAJAKyWJ4GmCiFMITvPlUq
sXQ2JxoGlUrFDowi8v5iCQt+aPPCwkpmP28P01ontACQJksGKMgAEBPslTL4FqPuE1jwUf5c89fZ
eRdfaIqwJXkjzzKHLV2RRxJ6oVBlPH6u+Wuv3jXvQhpLzKXtQB5/2EHTGIZVyfJK8zrb+P0fbwtL
J1k046TYlIFSBdPQLzKuTpZrzAE0S3dlCjsNgKzuZmJuzPbHS9bSSRZlV3iVW8140U0dA3c3TvHa
hB8RVFkBCKX722P2cRQBFu2/Y6YMmwjhOfUVdP8yyviu4MkGu2ptMWmbWxog/XlIu58duHsENYPF
0dUnOS3srYTg2o/XDneRINEuJwhkLMZwsul0gMPQxris/HidTRGrtOnYgrgN3yufG6ENQg1Tv24P
+sdhz9JJFKMJzqgpzeYM470hrMr4DQJQT7SAGWQ9ArteeGLjfbsyQjoL04R3XIaDHJSBUpwY3B4L
t3++3Ym1EdI2M+DCQKwWeDpDmTcAgrfPII5mHm43vjZC2lauuzoB5BZP/gnO5Vbyw7uWJrxnD6qa
8K7euJ6vfeQ6aO/jhQvS8tTbNPJS9ggzrsvUQUp6cB2gtXHQJSWgpre7s7KXdXpIC/qJpcomjnJ3
3E2QtAqE7ZmBkk7us3zeyKatfUXby4NqzNZS2HBsOSJn5082nPYgdyPyfPe5fmhbmuEVWdlkoJFh
j+4lMeB+bHdefEjzvDvwJc0/F8n/R36ew0EVOhQ86rn3wxaQw4MktptZG6F1ZVfofBH4ibVSonhz
TqH9JCVcj+yN58Zay9eT492SqlrqOrI32jOMjWHszkYL5tJJu9H6ir6NpRNBjLFrR5jfQn1Uykdp
u9meeaUXpKOYT2UjwIHGEd48FhRoB7CYYzh/Jhzy/fAf8/uqy2FG0y2HXG7l0FdWnE4aAXiJw/sB
kvqiWFCkbwf4lk6e6CMrG+hZkHxLTWvtQ1o8gLMYAZsNiAdAUVBmXezxZ+1a/Q6P9xR2p6zaiDsr
J7yOx7JqoYQN+7IzkkyhsHo/B0GeDIXvGmdelZcab5TbW2ltpdD/rhSmcIUcc1TYh+mHUZDjVG6B
ddbGSgsDvC9Bd2vQ8gLP4gkgFw7i5xg/Z9kWJm4l9OsQSFyBSmSr0warvMhbvzUTODpzix4hXTFv
hICVmdBru15VJSMbE3GW9q+uKuEOCyw3oKQ9jfeFedd6dnh7Iv5mSv43T2vpVV2WQ5OFQsXwXMUq
OxhJVh6SaV5+g46zSzJJzyNEuPzKkfILpSx9jGHFchDEm48xhAiPhSLDxk9ZWxPafUYNVjalZdye
pZufAa054/MbkXtlOHWMp0XUZAzz9cph2m/JTL4Ppjv7c928oU4V0kGUvljMz938dLAnqg9O7mGN
RAVbosmo6sDo4/vEkF9uT9laZ64H+rsoO6cdjUFhsKIeRQe/yxsZuLL/2dlpfyhH77ECyyD7evtb
K7vpb6no3bcYXCuAFi9J1MGpiIldFv9yc1iMts7Go2JlM+k4ygw+2CYU78xIAtjOx/Y1HaezVQ/2
J9u/LrZ3HfCQxna9oV4it64ObQWu2fhqTPEnp1oLY9Zsd+1UxJCYkeRkWFe62FjD+SEpx/3tCVjZ
FI4WzrIkzvM2a1XkeOrC8uJYwfDkdtNrc6tdZ5reGga78KxIFPa5mAooiMiTTN9iujE6ax/QNnTq
9Ugz2n13nll7rOPC8UnSnpIp/T4I6And7sXKNVZHUKacJKhlQ58/doEDtL5ZxugTA4SD9F/lbZm0
rcyCjqS0C+AoywarNM/N14UMz3i6b9xqOBbiB/FX1/B2aS9SvKFNSIPLb1ltPDETdVecKRfsgiCV
1rntwZwzVblVu/rQ1M8zLR1AGUPuj5s0IZGxNKelgG5KBmuDoQkd9pwBFFMXJiq9ZG82I3IIWaiS
X7fnam0YtXvMJKDPapYUw9iTR9VDqSOm4e2m//odfjSO12++2+gxpGykB2os5FJkdvDI2Ed1V875
rm9mcVfCAVn4SnB4XoD3UrZBSfP22ZrVcrJmwKp9V9UcDxNmWXtqM5UEi1ejxN3Mzc+pGXv4eXsp
WLI5HOkfoSDUQzu5GJP8IGEHHVR9uXyqfmnp2uFZD0tbkM3MyKorEMX6zF/KwR/KfAs5uRJxdWRm
ZQJSN084Psy6ms+9gk8SCBf1XWoY6UZNYGXj21pkgeWlIToX85xibLz2Qq7AbPZF5Rt75m/R8KPJ
1iLLOCOazJM7R1MNUSVDZnSf5V7/iOx9dmwrqw7NKh5eQeuBMJoqZB6AKNXubbCQjnNu83BwF/Fk
wRE7NM0elX9aKjwY+YQ3UV4dHblpWb4yFDrEk3BbNmMBr5Ix4xcsqSeI35yThUeKbOmtrOwqHeVp
AtkgHCcHFDbpjpXtpkGFsLtxSKw1rl02PAM5OG+WLGpgIYic1sWg2cYdd63p65C927Gcz5WA7bc6
i3RufpDRkRfXbZwt5M7ayGvBJs9Q1SiWWZxLQKqLsj5QyzpDFO2o+LhxE1s5e3SQJ5lz4VmkmyBJ
cS/cPSXiUPVw+uI+S6eN821lu+oq0J2yVIESZ3+eE9bC8JJ1jxBhIzsx2luObWsToe2mjjUNfCnS
/kxIPBxBnyD+2DV8Iwm30gEdE0lTE/71hjOeeX+ooTRGh2RHwRu7HffXWr9ekt8tojktU0WJXZxH
b0lAMF/iLsyGglwyqJJsZJZWplnHRrYFZSWI8D3upW6xhwfW8moDszTAkZ6DVwHSe+o37jDKjT6t
fE/HF9QyKWuzAOas7mFp5JIfdc6boFD8R2x1j04y/rw9dn+FgT8IozrCQPWEpotjkKiavCewpRo/
z2UZ2DSefMeO5xAwzSSkeXNJkPnyHdc+FNZywAHV+OVgh8SYzcOSpWqPE7QLYGi+l2CUDC3s7SQb
wWwm1bAv28I4cpSHIT2TDCFQDDD7GgiyynYzB12R028GiLY7e9i0PFoZQR1iaru1Z0xLHkfMzgMA
J60QfIR7c3F/o8ZDAlF5L7eHcO0upUt310i+cKq68dzOagaGFRaVRq1es7p5SgaH7BymvsuJfxGC
Qg+L3Me4cvhwyvvn9vfXlv91S79b/iD2l5WTetB+kXnYQ+CiZN1umrcKhyuRgdL/Nl+Ram5JRvtz
nJRPNGt/ZP2mROJa29rLxnY4o8RC1Gk9dqCLvIez/NYdZyX2U+0CMjmt6RpVCel8vPqq7nngKHgu
IDE7fXh74Feu7brWdkdmbtoLwnIHzvxO5epVmPShTeU+hbpPxpNzUotHYVQbSduVHuk4VDttvAx6
8P15wY0+HC3lfvVQz4J9rfHdgmTH7na3VtaTjkgdodSrLMPozkMZTiQPcuhGk3rLwm5lynWAad2O
RjY4CTTjvbcMLG+1Vblda1i7SjRkggC1m+EEa+h3mS6vjZSH2yOyEkp0jKRcqhiK++31+Mr3MAy8
DJI/WOlEfEjn5GE8TBvXobUZvvbt3VaGSGLmLkRiRbXXA7IKneRXZj+ppvzkB7TNbHSGJweZDmey
KKSN8ASKHxNIjQ/t8+2h+ovt/OA80d3iSVEmM7064xrHcb8E8cHcpYHYUegUhNO9OkNgOrib7uSl
v5TH6gv5Vjwk+zK4/fUVmIul4ybHJO1ryq9fh0hR6UPZp5h2xryr947n29J3f93+0Noe0a5LxuI5
tufgO4xfmgHTBOxOeLvplXWsgyT7xHUU64zrZa8Ma2bs8r74ZNPaRcmwXdqMOX61MszXOB/92m03
YtNaYUYHEUK+ahDEKePTYsF9dMpBbvdL+LTXPgdo+SzAG7qvs9k5QW2lDcBBVXuCYPA2xWM87oBX
GL9l5qBeAFMhG91d2bZ/f+q73TRV0vKMRI5RPRaL3xMewl320tDitatRgc+FHW8EiLXHqI5BLJoh
BkCtjU8564AVgtrHE50lgQSeDVGPGC6sXxLasLfKLv8g1bPvlBMMi3qkeD8crRhipRiA8ds4k+or
9LtNH4HATAOgz2M/dqz45fbaWjmxTG37W002Qr0n6yOvV9Olr/L0sZ1SFsBAOL0T7picKCs6WOI1
c/4YM7aFplqZCR1NNQ3QoOkWc4h64UHmqfZ2vFkgRFKilEBhUecNnyto6+rRGE3lujE+VEIdrlDQ
vWYXNyO+08AJeIt8vNKbv9C+d+tqKVOXQvenjSa3BoChhqXzAtc1Nle7mdomHN7SjUTQ2pe0MNPE
XKRqrrtotJi5yzzxPRXdU8/7pxZI9jBTdr8ROddyZzqG0xp5WsPLITnHsQ271kQ1Xbqb7Hz5UzcE
nKbFydtfioHvvKOJLB7FwKx/ljl1H8BAaXBaOVMKXqaZj4CJTFCjAVl6eZCJGE9qzMfEVwlc0j2v
YT8Hx1U/PRixVWFe4EQFZ4RukJpXgqdu+CWl6QxMWm3kZUV96crF3re5saUBvHa86CC6AW7UMJNz
m6hf8gxKP54aQALpgZkwvBiiXR2jxmNejNDKkoq7+472GRyPmqr9c3sDr1wQdBxsZ9jVAu77EKky
Np9rkdGwcFvj4oEmdBQDNBVuf2flfNNxsFkurXTEczYitmF8dUbZBHiZMR+1OWMjFq1NlXZfo2ni
DJDUbiPgH9N/bFHAlSIDEOh2B9Zav3bs3R6dYb+OpQBKL1S3nH1PKn6hScM2wszaNFy/+q510S4l
L+K4gSSKTA8Nsg/P0LuCVgeZC1/Qefz+mV6YOqRStMDy4crWRDQxWtCXIM/WJeTxc41rtwHXBmSv
HPvk7MF9XMRF6Bq/b7ds/c1+/e8t0OTXgPZugBKZkim30fb5h+G/2b7tC/+XG3rBFNj+/X34I/P3
jX//dj6H93v883A67U/7+zC8v//68AR6kH968n8eDr8PT79Pv0f/d7+7ezycTv7h9PXkn37feX6w
O5T+7hJFu93u5XjEv75Hz8ExOlyiAO2E4fkY4O/sgig4nu/D/f4t/HL9a0EQvoXhMXw7pv4Wg2Il
MJhcW8wu9HXpPCHuoPDb/8hszr7EcgKyzQPtbFgq58HKpLcz3BLidblogtakzdfbo/3xUje5ttTp
ksRp1pguqILuwUm6oFiyjSWycqszdbznMik77XLHPS0Jhxyn4felcTTHfwsHLAvVHJnxNGXjY4Nn
Ij5O3OzFtJ2d5Ww5PF378NE60i4stFJsnBaYapiLyU6zsVhv0jKgqpjGxc/PDZ+WgzDx3oKruuue
zA5eOOTVLraC6F80yEe/XktBGGaWNKRlbQQDRAkZt+JHwZGthJQrXeAUmVvW72FmaXI0WFGHxSjN
rwNbyq91nDl/ZtcdD25Vwz4zy4EyROE0zgMIGFrhbKtdBhEX3Ban4zQz+kXWeXHXmEb7TzsqePos
qlbZVWUsJT5z4YsQsIGgizzP/Il300HBEyyoXcgallkH0Y90nrIHpwf71FaQGlJjCl4CFlR8qIXB
f/NaxUGZswlHfGUVDJprPTRWYXdfQF8SFTePV/ywwHt1gQncEFeBIsyBE9QEn9HAZRMK+sBK7gCt
xt/IHTI8kLhD2WahaueIxLmg2jl+RXmNhnD0i/GiEm1Aa7t8a8epenA6ZwzY7KW7rlPd5I+GmbyI
OEeGgvY0nGc4bORd3945hrsFWVzZVzq0C3ZNpdVZZgtVVxTjfG6WbAfnrMLbOGNX2tfF0LNsTkkq
86tOXJs9xnlSBFnVbNXHPj6iTB2+60A6LZ0wgUAFP83ek1Iq8IyI5VvWeStZT1OH8NqwzMq9Udqn
mTeXYTIOblKeupoDA8HhL1UFRt2GoqaPSQuVXVKAmyXijTTGytDpoN4EQAjIPSHJhsyMH7cPXfJ6
Oxh8fOE2dT+VxbQmJohso0Ia3SGnfDnCTqV5cN2eXMbGLKM+tvnu9sfWpkgL3IKiNAoTFhFJ+Iac
lzrv74uJ8TMzYfDhN2P7ObQaTML/exqnLaV2l47w0pbm7xoF696yCx/Mho2VvNIR/e3vzlDYzJHM
BbPP2dWC0tAp4cbZuhenb7Z8cFc+4l3XwrsrBeRD3RkPB/ckgSgd/1Wd63fDpf739lys8LJMHaA8
Z8VY905TRDYfTObHgPVMR6tJBfNVjhMoaPsegqazQ3vLh8C6Tf08S2C0SfqBHaqs2IQrra1B7UBK
+mmkVeeUUT569R6s9+zfeRipFVBnbneJGiGoZPXT4XbHV05YTzujbOXJnruIE2blRU4v78yUfjFc
e+NBtqJvYOpA5nEpTFXJ3r2qSy84EIicgKtI5/Yb7kzznZ1k5EQd0j9ZYm5h6zdDTTMRbDlBv7ov
QC2Jp1BUsxGy2qCvMwO1KKlEsvHzVhbV/+CgrydtWjEZ8bhxjyqOrShNR3UvIV1KfNXxeAOusDKp
ulR+MpdJSR27jGYIzdYAo+IRacwFhMIdtwitFNdEOUEK+vakrsRHHSU9m6Ows9Jpo2opANK06u4w
uLW7EX0/WjIu9/SS4WIq9GFiJS67SeqLLn+J5+nnUpa///+//tq+Fq6yxSoZFOJLhBNygK/Wo8Pi
jTTlRwNzbVoLIpaXlMaQzkkkZq+4xx1GHXjcbkn/rA2MdlttPfgFMLtOIjNN9kx9xW1mf+WofW5Y
tLjQ9m4x5lMF8eDihwkl5tjsPtmyFgOYAVl8Z0bLbQHjgQy+CpuJhI822HXAtQyWzJ2k6niTRC4K
sNztA7jC791FPlZbknkrg64nrpKxzlQ+iyTyIChik5dxUL5RFBtD89G+xe/XEy4g/ncyGcYckqdI
UwXNZBaTn9g5uZuyvnjqF4Xh8lJz3Mj4rSxQPfFSxeBFWfGYRos7j/cqGQG0LaytM3RtrK6z9O4M
lZ2snT73EkifWCiGONkj/KRF4NZ8IzSs/Xxt65Ki8sqsoVlUJdkda6oD0hcbSNK1mdC27mxlQBn0
TRZNAL3YFdsjvQBCmh12rrUjw0acXuuAtoVdF29YJHMzCG8o8twspd37/8fZlS3JiSvRLyICgRDS
K1B77227bb8QXsYgxCKxw9ffU/Pk4TZFRMc8TccMFFJKSmWehcrZ3gDCrCyHZSGcS2blnjNL4ADI
HzaTQx6rOpAwCUVQ1R8B81yDdrGeZ9WMTupPEnbPkM2u37j/5/YW9F7/4PrgxWpOSFYVUL+W52IA
403Z33gDT9Csunh1DteK+Z8C+ZlUz7ff9v6M+8vqV01820CbHpt15n6BjEEDN44EGMXhvuaofs9i
3lIufX9a8GX/XReWC85h32PA/PEtbdTZdz85QwzV6a273vVBy0qAL/DPf1+Q2E7fuZkjIR/b/fZ1
dwdEXeD1nhe4aekE+dgeLeFvtUHfX+b+shqV+ZkiGYP9RZl1915bDiDxsPvBALV/e2bWXrBY5ilB
LZUMdoq0aS+nCXiel6nfakWsPXyx0LtZXE2Ma+s0lt+mugM9+knIraF5f337S06x2yqtnA6/XEn7
oVPdKe+ajaLw2hwvzmc9wdJkGIx1IhlAAa5w0zNVsFunPhAhU9p6935ayWdoP2zRvdfCdrHOS0+x
vuLSOoHbIiPTQn+T+4C4ONk4RnUDY92PTfdi2YNDPrUsEwkqFekUkNGRD+XI5n1VqHLjFSvzsixX
AIEGfTAmUridDDBzyNskRN/4Q7uuvyxV9FQp3/IrifKH+TTlZR8lDT+2V1Wl1i03dqu1L1gscbCl
/TbLphS6j2XQ9F7obUICViJrWZWYSxGPKWXyDHPLaC6x/RZDCCuaPdfTveL2Z9jxfODmgG1qaUFX
CxHT2MUB7qZeqLryN0unjcNjbYCuf/8r+cjqgVRxR+U5VdZTLXTE0Py5HaArC2F5eQfQvOvhtyvP
0AE8sfSfsWT7hE8Bm7aEYVbOoqXzXOfCulw7yD5cF44p6pEQB9TcV+n8hHZAdPsr1gZosZxhyluU
2sbYGw+K2fpH9uEAWixgPsaNzOIYG5LD7vJ6LgOnG7/Zjf+Dcvk0M+uivOLl9lesbN//d6XmwIsL
hR2Wxrtp9tBZeoTJ8kZ4/gsjeucgXd6jK06zfp5H9zzkk52Hdkx5UHl2cylTYv3OKtbBCUeOd/EE
cYrWLjxUxd3hijWdvjdcD6CdE3XJORzShobbD20xk6iT5A3V9W6fVlAsUnVT7R3bWA/wY1W726Oy
EqHLG7mEz7Ln+Sw+YZbtyzjr8lmwNPln6KBanpve3djq3s/Q/GXRehLA0Xc0x1WO5N9kwfOwd9xn
e6qfbCf7oYr5qULh9rrBfqCCgg1jaWg35Mhoq6u1nMdQP/ERt98z60Hm6caiWAunxa5BpUq57fnx
yXez70Xu/m7MeBn65vX2vKw9fpHv500/TcC5xDBjHI9MdkM4p+XZ5+WX289f2bqXdixqIJIRQB9O
flYevAm2Yqnd/vQJPctKww9K94c53hqrlQ1kyUoudJVAjXKwTtKy0dwU1it8u7bKD2sjtdhDqIKq
XUum+DQ7X8YxCXKCGrW9sWms/PIlOVdksxIGqNPTXNY2qoBtnz26E5H727Ow8tuXdNzaITlkp+b0
7LDILcY90STMGNu4M66sbbY4+VuaNOg64eTX5tQD8d4UFYT0cUnFMrz9+9+tTmOVLTm4pKM1Swg+
IFdZtaejcV6SLDUPZkJJxVUJFE4LwHVz25eAk2n5Ck2YCX03veWQszaC17//dXizWSdiairr1JQO
xOOuUEIg6ETuR8SQ6Xj7M9desljrVU7tpncgbSo8zI/Kd0WehWUzbYziWpAt1rrfqbw1lROfNPwK
WQ4hRcf64J3b/z+Sbu/AZa2zgH+cTnCmgN/Sllb22s9epAVz62pNrkdHy+BQFIsYBaeKbVky/8so
eedE/T9nE8vHdU4r92xo1zzFpXKPZVPb+7p3rUd4IWUP1UitsIUpViQ46rwmZf+gSeKlEXYbHo4O
hAPsonJO3M/8i4JvX47ISNnGAbMSFEtqm8XLoZidMj6VyYuXf3LIHdlauGuPXizcnPZzQW0dnxy4
m2Uhs8DaSrwczOHMl+LH7aBemT563TX+WjlGDGXhJygKD3QA3lrM6S8+p+Tz7aev7D30+ml/Pb1t
YH1aQlX6NBVwqzRW8ajzHnibuPtHwHHu9ktWPmHJrwY5LM0TBxHIHHmnkmGnpd5YkytTsGRVt5q2
BntbDAbuQ+npnW0mhNoWM2xldJbEam5pK/YHnL7jyEM/nyM6Csg5z7ui+3J7aNZ+/2J2W9tG8tNc
f39V7eNKZhFa4J8sVScbpZaVBGLpO5PZKBBBC0qec1+rJrIZyZ4tXmeQ2bTM12TqgOOAzU73ZZbu
Vh9jZdiWnMaWc5ipMGpBZtq66Fo+l0N9gN7sT8cm/3xo3JbiJk7mOMwG1PhUGAv+GPZvy7GfpxYS
OrefvxKyS0kTrotk9FNfn62m5pEuyclOyy1Jy5Uke8nHFF3RVWnpleci9kH5REHpOys6sWvgdRhJ
hwLSYmBfkZc2dDnSrNwK57VYuH7sX4u9kPGYK4obdNHd9cWeOQBDKdS/f0FHPWzyrQNnLaYX52Rl
UBgZExSpfTMEc+pGnoGMOtkqwb0LKkMys2Sfj9C7193oXu8oNUxjxu7EoX9Q4VLi5xH8yJJocqCv
G8Pg58WtE4KszesiQWoR0UGZu6pg/JG3yKVvx8pKuC+p6koBPdRB5ODMur45UFfwzy2dMz8ovQnd
kVHB+Of2m1aqCN4ih07hFtcVNkqbPlxqlfpHgqPNXIlK8F3GTXT7JSvTt6SbA5pgcdVVSHOqLKp5
GaDFH1Tl19tPX1tYi08w8EBz2jQuzi7QGPdtnHpR7TX5/vbTV1bWkigsK8CKpOWUZ5rqsgp8RaoX
i4Fe487WVbW//jXMpYmc2NFvTjMlG23hlXlZ+qq0NSAfWd6ws0+hFAjL4fYApkz9At9pdmB6QGEJ
KLePhduSSkx6OJMZRtgZOdPZQI1AdSawjbpL2UYevTJHS+prpmML7rbZdKmtubzvBjkEsp3TjUbc
ynJZookgwekoH0byF1UcbH86DPE/oKuFXrwl9rz2869//2ubg2yHqhi8hy9Frfdd7O+HmL3ejq+1
Ry+2tga197rMoQzWDPYzqO5PGYhKG0fO2rg4//3ZKF6PnAqCnz18ltjzbf8wdChjbymnrKzrJaGV
wNF4rHK/vIxgfQAYGftW2Fu/PzYwi2XNXQWb1dryz7V0n2FZ+8h4t7GmV8Z8SVvFAA/KKRznPFpF
FggjDFSG/I3F9C7yGofJkq2qtRKQ1gB/fcy74V7lUodJ6nxPNPIloA55cwEGt7vrUksFOayTD1Ds
3NJpWZnxJZdVVZMN62HIZY8TGwPPFd9Elu7YPO653W5J7q695Pr3v1YDILxx27WwWHO94icclN8a
OBQLqCm5bfv2oclf8lsZcWo5X00ioTPRBQlRBy8bPrbilh4gQtVDPzBtLthe68M4p0PEc/8jNk/X
2V+sZ8bb0UN32D53yn+wUw6UsXW2e3/j4rOy5JZkVhBZa68QrbwUCQ3BnAPCWd1lWf+xfXrJVh08
GP/YORnPorK+VQbnmk7/3J7SlYP0X0uWv6JGeQxOSKk3oHeestBnyZ8ZDK8gn8wLT7wRbB5I7RaD
FVmptdHCW8lOl8TVuJxHjl0bFhKEhQzcwbZ5Sk5z54fzfOD5Fj39X3vadwoWS2OP6er1OoFNiGuD
X7NdXME7vI+FCnU8D4+oqoNnUqGp3vRuCzk5YXB1wf0lGXVxnMnI7/KhGz/NedkFfu8Wl57NPiaW
58c+LscferZn4Lwtcmq6nkGP2B7VjsBD7yykkkXgFnXyJfG9NARG3T6OVzNFRB1cSCmzdq1LWARH
cP9Ey7Q9ylh6B+3DNNIrf8HSadx7OU+e3Da3f5E+fwHPUlshobPYu9agv3ZpJ48AsuvQNmKqgrm2
vCkidQayHymbI6PU3VdDPh80t6HL2JHpzoVPdpRop4mywqr3Oi2652Rs56eyqykDa4hYO7cd2nvL
1u59jJbJ7naMvb862JJ44qQ1174vh7Np/qnzr779CHrBxr6+9uxFDhDHHU8YHcoLvEkA5mqkRMIH
BS/4OPdGbkTsyiL5P5GVwk8nw7H+7M7dg1Qhg1iMb85oe0Ep4x+5By2NYp52rJ+3/B9WdvMldlKi
8uPC1627VFbcB4MzyJATKDxXeelBM3/L1enffs97i+Q6rn+tf/jP58KRbXopQMi8GEKFB5bv7Nyx
IUn23jywKGvhONB1lCtQV1Wygxucs59cpw9brsfPoLkyHAhQ/jZiHp6G3mJvBCDcKhwMT7+7Me+e
5ma0XcCXYucHMnL5OgFLa0eJZ+loksrFrYO3kU5TEtV5WT6VVUt2qoLnHy5Z6EJJ0yZvJoXbhWjd
Zt/A/iCAvjI72UyQSM2mwm26s/ZSafpFMaZ+925V7jgbsK1QYB2sCHS44iFvW/6UlnMTuXE27HKS
Dce+MvM+U1RHOcQTQUInYl/MuRPlvtXfZ31KUUbPzb4cx28NMCEhzR1x7/t8PPOOpwd4+9AThMPL
qEABD0q41fjYQfMy8EGrCKd8zmCM5vavUDWSUOYb8ggT+2tI4mrfCfkxoA1bwlWqKp8V4+V4hppk
lCV3oulCkW01nN8PRraUvm/LehSEZ+bi+IV6MKnLYayg9iPR8sLTst+4MLyfAGLqFrHoqjHXNKku
RPwS6R433Q9l3GzJoMmrrHeyAs4/YwddjgrraeSBO0L7dPgYGIktcSmNiXmrB1iJ2ekY5E17Tusi
GIYtCZn3tzm0/f47NDlH/IJ+hh1IeF+FnJ57z33rk3pLOez9GfaXugQGkCQFl8T0wso6AkkDtmEj
DhWoOQ9kd/sUWNtEF9ceXnVukid+d9FI7SQkl+6FS/9Qxb+Yqbyv6toJMpKaiOTS2Xjl+wHlLwn4
zdUuKXZyeXG85mHm6nnKq+j216w9enEPGkcVl4lqhwtjA1wInztkEx968hKnPHmxQt2qkJdBDM9s
FOgEs+FjCG5/CVNOrYyMuoEKnTddkB6AarUlm7wSoUtAcmunDhQUnfQCGtSzkvLo1cmd1VTPt0dl
7fHXwP3rnLJtqlJjEKAgtn8f3DzqDGSu/Yp+sH6+ND5qrdSBp7DoL5BrgTtlASc13gWTJe4k2ISj
hF/G2IqteVj7nGtY/f05U+s0TQb9B8fTb3OS4Jh3jiZ1PnZhWOp3OJbd2ElfpxdrIN2+6GqAqLRp
PtbHXoKTLYK2eFJ4mIviG5VW6E4gs88iStWXj0328iDQAJTV8De6VPUvktKdZd9747CxKbjvirDg
MrhEJ6eqaj14lsRnm1oFMgCwd47K6+AuOaasfhi5a/7kEAG3T8OMem8AQX3vHI+mriEXaFvP7jCN
X73KLvxTm1D9CkV0+XXq+PB9qKh94ZCV/1zSjH3NTFJEZQuSbAixqRKQSIDyDsytnbtkbsenEjik
p9EIfU5tl33ROAD3jXKR9wMrvW9QMw37vmE/E9LwbzypG5ijSpGHuCj4L6NtQ7+q6GL4/EHUUAa0
qKqHMW2zyCFZdpR1UUUiTa099Rx1kURm34ApB+s6Sesdc+EEHmRT09+BWJwf46qKUaiLp+NAcFji
ymfSu2wcxAsEw8BqEL4+TM3g7ERDrT+qhwhMMEBG41c2OeYx5bmVBDWY/IfR95rDxIryVM92s8sH
4/8cZxE/5pp7e+11XAYpnDAuPaRroUwxwAGiGkA/9mUBhRSoSxbPPrfMPlZx8hlu5QV4FMC8P86x
dHfMNt6fQlToMwwlfR5Hgc9nZSoCH1fWiNWq3YOzWJ2nvoJ8JHRsfgHq1bySvouB7oJTxnc6Oe7O
NAOb7vKO8PLOjk39xLV88Ghco3MACTM+surOySkLUC+o0eKmWVS0xt37zCru8bcygrcuDRlMoHa8
JVaYJUkeGuO0IUfD5w5IMTC3Z+2XIfNrPxzrZt6pjjRfXGZ7n9us845znU5R2cPYRNYdVBLd2Jao
BMKXECDXIaw9gplMEx4AaMlOk+V6cN8A2jyFBSBkmLP5rjI6/kSHKT5qbeYzx2I81s04gQ3H5AFU
aDfimQbLttfkZ+2q+i2ZEES1sMTrbCaxh1j1+FilrvMTOBT+S8xy+OJXCA8LFrW/LD+xwwlVxCnE
RYCHenam3xCXCGOraUPheOW8M5KKux6OxN7Ynpx0hqzmIF6LqQyGmX/3dSJDSB+Xu1oBqlEz7+Ll
5sVJaLnXlVvtGqZ7yEnDe9vtZLPzi4z8aHF926VF3n8efMPvezvBoMJm/Dh23D9nBu67puj9nS8N
kBleNRxTv6vhDtMVDRAPvTrkas7v4bDg7mOwAPZJnOhPmcBvlnlWArnlNnZYW0AITOgxPUgLLCZh
qHosicY1mWn30eUQm8LleAgKJqx+D0qvHdHC8n93qMhDGL6BAGaRQj/c0Gk4O3qavyQ9pskGNOXJ
g9XHkfQyvmRoJocWjf2HGR4lL3QGw65xK/tYMxWjvimBk5ZDI6KYiO7oSdHtpxmurWWNEdS2zqNZ
93nE/KZBGNhsr3QB3JNggCOEugHcnfOq3s0FlBfPAA9S96DdxImEchQMZ/C/pg3EhyyOoJaqjEMQ
UPO9LV3n4I8tdOOAfIUhqdv/kH5Wqah05/x7k2TFhamyeoH5ZnMwdpW+sUnon1jWVSjqxISCNlB5
mRLfoJAADjTbQ0kZrkYTXKFD26LVY25yCSYXGeMkqAZUuzONsQmbTtpzyEjpF2FhVPncA/eW75in
4KMmHEYi4K3GL7nXF/c9lMe9oHbt6YU3DTtkWWm9Qi/AAR7OsW0P0CwCSxrPo823PK3j79aYj+dY
Q5MoVK6ZH4c65eBFkUk8YWnA34dCFRE7Dc2zE/qJ/OjNHXoeo55qCJvD9QWXbJAtHoYB+xPoYrN/
zP1Cdo/anrugjBtFdo1Vyh/pFXduZu4i15+tnoA80+sqgrloUeJaRBwddsafnqeyB8CuHP38aiYg
yz8fOR/ZkvDidujtNqYaIffkPsaJRJ5Sym8jy/VGDvp+n4steS4F17FsRG4uc1ffiRpSIaL7bsXF
K0HmhXW7xZp7P4tmS7oLZE66pqUorIy9fKatv09UvdVmeb/MyJbkFtQebJNxlBkzJvneZO5db0G5
o2YsRfmmOVmz90jj4UP4FLakDpAWtZpqhGGfUa8AUO8c6zH3thpd79/OIIH832wRaGP3qpNXXWxo
ov3hSO/OLXUMrNNb8DA7a0vC9f2slC35A0nWQdigyHEBT4DZhIpYp753Rf/pQ1G7pAwwTookSeYS
bkfezgzNsCd17QezAz2w229YQQywJfe/9ftetwquT3Ls43Pq1AUKzKn+MojZDiT2n7uhKS9Ti5oM
JFfuytxNjnru212hhuRRQRHloezk1h1xbdoWTQdME+gGyVBcUmM9Gh+nHZlhLMXbz5ZnPd3+ZOdf
gM//V/DYknFg1Y2BJAGBAykOwNepG/z7oTVxHbYDinVz0Q89usYoqKV5V08hQGDimxlj59VVvvAC
2+u7Hy2rWBkoNpUPdYk7XMKb4oWmuHVFRE3uj0JwXmDho3Ae1LqmMLCa/CrkOpsBlG9g6Bg7uLC6
lH/O2dTFIRWld0ps2rxpmAO2EXD0mgJpXOg4GIfWRjLhiWaHmkwHySc3Lp86i4zPHhEyTMELtQIn
J0mUNeP4FT6Y3N5ZdcHfoJ007XTP4p3tjlZA0In8AeEu/p3MgL4eLJPXX7jLqykkfju96sprowla
fygrQki67DP/2GhJ7/s+Ly+qTPRjlwNaYY2F8ULH6bIxyroWwh1oP5mgrB2Bn17ZV0ParrbeUnu2
skCXVntovCoPJU2gx1OxPFUQuinjZ9vyYgw5az+TYiKfLMOHwHY0rhA8e2p9TY+O3Ykwr7jz24Ve
TrI3pRz2Pli2ryO1oYOX2fURStjInOR8HqDhcF/kPA0IWntnFEjFCcqQqGWA9xZwXMQCu9X9Xho+
ovY9+040d1nxVEPKOqo4kCmxJa1DASuDgCvPum+92kS1PVTfVD+n+3mS9ePkFum+80m5V431Q5m0
2qfMjb0g7eFZBZ9hA9Uf32lCAcQgVDpFkgUggbtP1oy13ElXf1Wk5gDgEuk/ETgDgmJWj/yxqx2Y
kejUSh6mdHD8sCIaA4ckDg4yrXlwkNUDiTiWd01qSugcUWzQYd9UeQpdGDgPz1bhnLw4wf6mJuEn
vyvZeOfGAcIcrCaDanjmdzQ0ooy/TkNmBfBToyHl1IQWSB/wehAEtxSR2A/2SAXeP0xHKIy3n5xG
DEeVOv7OgRDnuRYVuTjzRPdtoZpLKqv81YaQ4R5qefKEqKKhJarmmLomD9OYZo/+MCYhG3sIeZVT
F0CkS0OiXPv3lDrOQVdWG07Soo8j43G5n/BfX1onmUMHLqL3g3aRx5QjPbLBrsNeqOwr8OAkRPKk
d+1YpgGE793nEvMLAq3zaAaEadBODRiaua0Z7PJkc5eOsdrVrKa/Ct3T+8LubKh+oJammpp9cz0v
O051lV0lK8gU8HpsH5wmtR7EBKWkvR8X8meWAnygkHt+sfzhD60GddBwtA5Z3fuhQweyL+NR38u2
G79MXOSPFcEVJEyGuXq14EyBhhfsB6HjiLL90Yt5D0IHwHmBdivu7RrO9bHipN3nk9tG9mSwE+d5
/LnL4h6iObkzoPlmEWwkgujfRED9M9SCqiMkIY0bdbipfarKCm2WDMo3JqAiqz4h85xr+JP3YCwM
pO3vcnuevibCxr8LSklIuJAPVuHh33PoacFQ1cmQJvbxMEHUqhEltsYkR/sCvl7k5+1teGWrXzIq
uKcghpmhxWVdfyY6Nm4MS/AB/jjVRoKx9oZFwVHOiMcYhkVnM7ceLpnGDp2iP/di/MyTcauPsJKQ
LVVe0MWpm9og8cuL4cVrZ9gYtC+3h+jfTv57B9XiC9K8F17bobzPnus7eWwCFu6b4ARd7G/gNpnI
fZ7P/tk6lLvX9Hy86rK+jRu4rZXPWnLNSgM4T9Wz8sJauKaDB0m3MtiVlGnJM5uyugFfBI2XqbVf
0zZ+7lP3Pi/Yn9uDtpLELulgWNfOtSijLzAxP7AuD2NCXjLd7urcDYp6+CbsLW3CtTG6Bt5fJUkc
QQIpLMYIVPommuo5iayc8v3tD1m5USzpX1Ps2L6IbQ3+XX4mxI1s4T63znSYq5+m2Or5rw3X9dv+
+oYc4nQEpmcDoHn0pGlRBqizvdUOrOyz4UW55VOSN1ueaGtTv0jvFC57ONrn9MJxaH6Dqa/zltRV
HpkGR+vtUVv7nkXPpBxYKoB0Ly/Yu164sO9bS7yVTnsoagWGqXllyZZ2/XWa31mdS2YVVL8KLZN8
OgvcwCYfCZpOdmP3S9ZbYmxrb7h+5F+TQxpvtukQj2cgrc9jUhzTMT82VvZC8jK6PV4rUbZkWBE7
F24/eNlFK2iDOnnkDOcUHe3Z1ZDT/HL7Jf/qC703VNcP/OtDMlJYrimkfam/ul/Nw/xJnYcM/eqg
+zr+aB7P4hsSZPv77be93zZjS9PDWkAOooZrw6WZr6qKoq5KK4BbLt9PKinPRCVmN2RAigZ51lvQ
r7dkvQF7WNkR2GI16SxzcNYaHxlEeZbMPXoq+3X7q1bWzr+Ynb+GkCQu7GjFwM4y/eqK6zJ9Q/61
cQ1ce/hi1aAg7Q6mm9nZKadPcir/mTqigsR8TByKsUV7ou77uHZ65Z8b6rcHwl12HIxbbXTB12J4
cUwOLuxcrRRYMuUzfQCDQz2lnoWiVDXrSwfK/T+F9LcKPSvRtWTslEiMOnQE2ZkVMRzVf01Vg2vS
BLeNNHRlE4yWCXt4yt2e9ZWAWpJ4EjamvBrQOJKA0geoVKffHCj1/bj99JX9ZUniqUTRZmlGx3NK
f09khrJ2e608BqLaYpWv/f7FwleSD0KXI249XP0pqPuDjlv2YGsTcY3lvxYENKlQq7QN2qcmC+ns
XFAPf+7EjOaN+gRES+T3cTDwLem0tbFaLO3W5wY3L3s8d0As+TlUu9EuEXDCABF5f3s61gZrcTwO
E3S1kbxPZ2YzZPhSRmg2bbnDrPTw2JIbMvHC7bwEzuE9pd0unicvbPq6iUw60geY2zURAMTVXhOH
fYEQra0ijluKG3iNlT6UkCA9FmXv5bg/JfVbO8b0FMdVeWmyJvvaeUP528r5xzhGjC7Kd8wauO03
JL/MwpYAHI07KxftxjCvbBdL2qCNOmfaO1Z5uRLTE3QyoMMb1GkajhU5VXqLcLGSiSz5g30axxkk
5TsY8JE988oDSqvh2CUPPM3O1O6/2B6MQT8UOUtamVeq1kZVJ7s03lfjXiYQPG4/eOVgWJLJdA+F
2cm/Fmn77FRW5vPoiGPP09+3H78S8Usu2WwTNmajRK9YUkDg+CfHbv7cfvQKfJ0tqWTc8xteTIyf
nWvfKgEeNIRQRL4rLdkcUduRR5A5umAsUN+k5RTvtBq94+2Xr20Wi/POdgve1yMeXEDKKShT+GQA
//2UkckOimzeSHRWImzJeapJ1dfSK/SlQu2hHCvIE/UnqIjtcuBjS16c5biBX1gLg+se/Ndei85G
TOSMi+jce3CsezF03ufp6+3BWnv4IsvlnTsXbsaxHpXqwthAWQ2k/Jdp3qLFvf8CuszKsjmn0Hc0
/SXlB+wn4EigXKY+3f7174cwXeZlokMnX3ltf5FNFrjlgyo2Hvx+DNEl7R1mMrpITZVf7384l+s2
SZ6aOrb/VDNJn6GHmR8+9gWLYJXwpqS6hSGitp9UlURF6oYfe/IiMUOLrRnbvm0v3D6WbhsAoLqx
L72/h9NlFgZZ74kOAhZ0iXql2j5Z+jXpAXtQcJtF+/T2z1+Jm2Xy5QFo4I0xvDVbdLWtf/0v66An
Wyro7y9fujSKbr3Zryob9n9pJwLHuSfZJysDGaLokExmQZVtgTnXBuv6fX+t3oG4FHj6pr10LbT9
4pNJaAQjlXAGDD6jT7cHa+1rruvjr5e0OnFi9Nmai80Tcir0JI9Dn4i9bfXV2eRu+4auOA+LVKS7
j71xkS5lfQ85+wK2dEOd3dWEf+pceZd4IOyqBMVfRiBvyLY6UyvLfJk9VXTqhZbYQyyjAS5ngaIb
lba12VksP2BHJje2sPy80u7ubdLVYdxWPeRc0ZHqU1vtkYdZHzoyYAb631mCK4zsO9+0F6heJOEM
mf+gjnt55j4qr6RkQBR4bfaVjOVW8K1sY0vOrPLhtEUzAiELuHM9OPlUPCW6mfd9mTiBgQPbx6Jh
edxbpja+Nab9hfHIBN2wm8E12clHZTZesBIBdDF0MFkYdA/DggtiO+iICUj2+3Ygr0TAkpoLDxNg
unrEFh+KU5Z4JynNUToGUHlNTGTibuNF1wX//2UYuiTjJpRnlhOX8NaD067XPgH+Ejne4fZXrLSS
6ZJ9W9sFprPyugvQQyPwLmQ8utDOuVMQJT5ls1UGXovpVryAie0o2JNR6JxZLopOpiHDrurR5/Xd
aktLYEXahy7Jur4HrwQK4MIl5vUUqFgeOjPu8gTzB/Gmb9oyn6yi2BM0XlAzFFjWsDW7PRhrI339
+1+7oeM4E5UuFjWsu0LbfQLrg5en289eCUT3+ve/nu2m6QhhMER6U/3k8ocrP5TkUXexnwIeOGTU
jbuLCz8/Vn2G5FFIhnhjRNZ+tfPfXw1oJlRSXYDZ+zrb2dZ4rNF7vT0g7yrh+zC2XWyhDtNT4/i8
u8wVCHgo/IP7D0Hdi2vgp4t2vd7PUjc7UTnTj1ZZFIcDyE87QA2y00SzIXRkIQJb6G6n2sI5SFgD
/Lz921a2vyUBlMC2rASEEAanBXQJfPvo5Sok+ZHa5GPhsKSBNsB1zfVoYVHn53qImNqYsBVBQLpk
gNJ2IiJr8eAubHb6pF6SS/+JRGWU79N9H7Bo2FcncW4+0Tt+qQ9luFVi+x9zZ7YcOY5m6Vdpy+th
NkECBDHWVRdc3F37HpLiBqaIkEgQJMEFBJe3mWeZF5vjUdldmZpUarquxrIsrSKl8BUEf/z/Od/5
08Q8fJ/vzaFNMNQSQlVURufhVby3J5DB7uaLukzAv7vozsZdc1Jcz+fVWZsHZyCb5uLefNLCJT/d
03+yS773juo42urSlfVZUYJwmC4SU/OeTQ8LrwpERRBUGiWcQ9fB0ssRWe6iXWCNYe3F6kby7BUe
i9PIgZsdu5aet75Q0GKgkERyj2qOaToR1ZfOCxqQFrtGJRFSepK5pzECrGQrEsc3lY5+1eFsuoU3
S924rKbllnn+JCFodRhaSwgiQ0LBXunZclU0gftiMI16E0QWFx2yQZ7E0ePFwPLYRbMaMk4FT5go
3KVninpXQXqZuJjwe98WLkXmhkqa44G1thgBLWypd43vL7naZnNA6uPyYBxIihV0vbmCwOk7m4K4
SFYkEV1Uaxft+KDXi840QR7Tofg+QHiALIYZsBhwSJD7pPuuvewwG73DWc/zE81C70V6Az8PeqgB
C9aATWLjYEz4NpU/uPBFAvGA9xCaAkmAEZQZ3syKdOrkN9Zw8hiWQZH0styugbKIYSuF0GYLeZ8s
xFVAnNTrDNUtaaD7si7bTGfPPbpBLUCi2tvHvhtvV//nqZ/aqyaa58eCbW25X0sXPqHIQ/qNH2BN
e7o5G/oS7USDDuni1vZxaAe5M0bZy5jW0RmHeDbFnixO6qUIIU5oIV8ZwfTLVz1xDB2VWtMAskiZ
rFE4ZWsbNFHSDQV+zfLe5QiODc9jLyR3XYf4ywReZXEajv1jMWP7wL5UrM0ZgzQPbPMZ6ty/3pk+
2pDf1TOlP1ACjI84XaqHpR7yqiw+qZQ+uPm9xxKA9wkTr9eLU7DtqoSiQW40R6zMvwbhoO/BBKP1
1dJCx3C2qrnF6Jg9aTuqT1QDH1Db6Hv0QKWLcQ0sjhUIUKUZzKTFy6aszGWPCBvZgHFYSPCOVjKX
mfFbvsOZHKmeNaiApqHeNXzHQ1a1uBH549KcWWaDK8zuPiP5fXRDOf733939+8n1ZhSVO4PDVaIW
rfZtFcdIp7d9Vsrqk6/wg8Xx3uROPfSDtwF5xrFA0q66lM3DX6+6D9bGeys7KxaDRE0DJl6FiwAe
zG+jwpJXI//kdvhRGfrexG4Q7i3ncQhPoairz+LQbIcI55ls82KoxFv4g0lVwnXaokcG0Vc8o98E
DeeVradlH0LbtfeKf7EMfG+DhrCnlmQ1uDdvJ6r9UncqKaJPzo0fLIT3fucGReAKy091tnRXoejO
RLyczDXZw9/9ySL4eSr8kzvh+7iY0uOLMsdVMOP6uocYSJ13siEnney8QwysaJFIy+l3YcftAXeP
BgdHUu1qVvsJAgU4/jWMNwZNoAx7pMqalcEqbHR/qAkhyHSd1QF2FLdXrDeQofdQApWFwbkk3g7r
uE07zmlw0/vrnKB0n3Ye7/xsckPxKJi3nvbD2u81lIkXMdiNl3WAiavqgjLlcdXmXVh6ecdANzJb
LM4q4uKMDyWBjI6QXDhZQ4+G/+e8KjigATbclJCF5XBe01RAqfVJF+mDxsj7nJYhRkXpTSijXKbb
HIJzfoFTN5wEnx50PrhY3/sfLXzGpvDQZlNkRGhudNqN/JMl8POq+ZMl8N7+2JcTNIcCqwzzW2eT
eSKsPVGInrmLEZ81JAhxgTOlKCh5akJxaod+SDarHpupOoSww3xTviaokrxxO1UsHnZkVXxfky6E
6sx+JsI69qH/71cZvvdBz1swO0sXexYOa5d19djkammqHHpKetAQmj/6RggwlcqHwNbjJyfej/ay
4/fxu624Mr5vwQ0SuC3Ll8Woe+r8h1WwT44OH3yt7x3G9QD9ul3QtlMF/F2Psrr/6y34o8d9dxKr
NRI5ykpjWDS2u6ZYc1ZUn9w8P9qT3h3EkJAQIGwMG0YU+UkHS5bfmxzB1fuo/0yw9MGH/t41WzZj
ZCdvtmfteukgSqMIqWwnf/cvfTb+u7urMCi2dHtslUKjWoUH2//46wf+4JN5b5ZdZdlw7uMahS75
NOzYdztNOZK6M+w0/5IMgvrH7/t3y3HqS4vxIu4EUCGI9sLrdOo3V96wpEPz2WD2o7fxrkcglQZ1
tQ7Vmd2iu2hVrx1dTrScLsPqX6zu3ntl4TKKynkMqzM8z5rregtzqhz7ZEP76A28W6EL5PLGG9r+
VAla5M1oSQr0Ln0wMWdfNk76T66Ej5bpu+q68sZFrLDJndFmy+PiUAcmDz6Dbv/5mwjfu5mimbau
AErvjMg2TMJ4vhfR+qiVyIIFm+1fr9g/fwdAM/5xOTnZYHOLsGKDYWfbOIm6IpXi5q8f/M/3oPC9
jQlKe2SEEN+eWW5lQrtBJLgDh4e/fvSPXvrxc/vdlRD0wAB38WDPRLRlIzh6yLKa6CcF5kcf/vFJ
f//gHsKlmhgt9G7d8W2HKNG5hC1j99cv/aMP5t1FjH2iKHD8xlcbAY0SzWn/mZToow/l3aVboF60
ZYBG/Fg9+uWrRIaw/Qy39ecd7PA97mSdxmDZFo19f/In1HpE5VPZIU8PXdBMWKMOxezW7OdH9O/f
l/9ZvJrrf9zXx7//B/783cBQqIrSvvvj3+9Ng//9x/Hv/Nfv/PFv/H3/ai5fmtfx/S/94e/gcX97
3uzFvvzhD3mLw956M70O6+3rONX25+PjFR5/8//1h//2+vNR7tfu9W+/fDdTa4+PVijT/vLbj05+
/O2X44z333//8L/97Pj6//bLs/o2WfX+919fRvu3X2j4KyXAdfigVBHCgmNTeH79+RPyKwedBCnC
IobBmB8F6q0ZbPm3X0jwKyd+GAqG6TLs8scKYzTTzx/5vwrCOBEiZkeAD05X//m6/vDF/POL+jfw
Va+Nau2IV4NL4p9lGQ9B5hIE+W4Mj0TRz3u3GYLBVkyV5Zj3kLk4wEVns4o34pMy7E+fBag4SD1I
RCEQ+uOF2VdqE/OKZ4k1Xc+LYiy/1ASMlN995r+9t9+/F/JOjc9DdMYJLF8Un08QwBrxbgOoXQkz
MMzwiZ7gKUwsBngk6zoZX8fTFMPKrznNeh2DBbOgvZAWna0cuILOXnciApzJuqm9b9dZRXnjM2Iu
MLIOcCLW8PMkYTEsfNdqjmwV1RrlMmul2JKhnRbEtLFgOsE4TaoDslqmPeEbLeussGSdOkTrGo6X
4sauzdArZLeqhIvrDDVBKNPQq4Dh6igtbqDbYu3Bnxy3GVdtRPIIxKXvVGwIb0IZTfZchsOU1DFc
1TCb6+pKGgotmIlmRITwkN0yrmJ1BQCO/2UF7VMncVTpB+cage7k0ppLGsy23tmin9qdV6G3uO8x
rW3yefI3ByzWDEvsIBjsXlo6FmfV5hue4j/4XT7glEb7RC0+jQ6LLOWXdrYuRgalZPG+07HpclXj
yLefmmiocyFVi8ksU7pJbMBFi3P+WpwMwbzZ85k1lL5Qw0STRaM17Zd2oB28fxvtDwOic6+l8psh
IcMcuqQWQFMkPFgVfNRF278A+Spexg6mkTYeujfXhBG8fIWtvxYuqL8qf2LfnXLhGwUIrH32uISX
uqsXR3LS+kF8EKU3ABtfeeDPwXQ3z7mN5646dIhIqG4FgoGP4Zq1q6C3jUckSVfLECcNNKY6oySa
gq928CiOiwGiB/H2EIqRU6RuBHtf9N2cr0LAt7MVkwhS5kNOdQLou1OQQRIMcMKisr5OkGMxP4G+
hYTlkum2O/RdVF0xpGD+o/j8b23KFwr93dG82fdb7h926avutb2zw+urvXjp3v/m/4ebc3A8V3+8
O99NP/73/3ob1PeX3+/QP//SP7boMP4VfJEw5HHk45P/OdX4xxZNol8pGAhwpWM7Ofo8ftufvSD4
lQTYZHwC/oGPnRhb3m8btEejX0UMuylgLD6H9htDkv/GDk3YzxPIPzdpFlE4UpEiGwfMFwgaed9F
gD+OwcofBAnwAk2QFT78nFiXI2CvEG1Pz8FCsec5rx35eRn6m+5BCwEJPpEFG7vLkGwRPQesvW8y
GF4Xk4aUrh64WHW5XQIjMMU30HyLQiRss4W8BW59cOdt5dd9HvqdGA6wgVZ7zWhRnAZzR2ydkHYq
RaaAK3R3EcQLsoFvvw3HlHvBNmHb69fxBb0kPiPpsUFfJ84W6RU37TRuS8bEsEZf/VFbED0wUAiK
va6WGNGQWy/XBV2zcOlAgsSQ2OXz0GgLfkYX8bQPqFjSJYYE7aoxTT3sddvH1Z0PM6K+DdTWNd9G
b+Q3rGgj/4ZNuB2dRqYflyzEFtwCJ7M0bte4rjeH2g0O2hS4f9mYKQSP60zATlh/awqLbcDGYt5o
FlhpMPyPlBMXiEsfgix0G+frRYgVAzuubXgIV99Sb3NxSeIeUBhwJVazPjMrPBhfl952r2Fcih7N
JWdG9VKX6LRlYgOYxiDOlQjZJWxtxwA+zp7om46U1fC1xE4+XiI9NfYSgDwQcdR0UOO9xeAMTAcy
mW18xR2NmCJZQq2oDwPiHHqg/fkxqYusjmwb9mk5LKpcMhtt6LdiTkb42+LXEctUi/Ah5DcQg6+t
x1YMAoSFc6q4ajHdiKMUTv0IZbp1EvKNJMaLVfggVC2n4+8P9XhVTw7QEcxVxPbkTYDGYii3qGlB
5FcdkfErxaFHPsEVv/RfENVozDXv23yuwSfd0Lc81j/wz4b6S9Fpe1KAEpZYzZ/oGsFCabRcUs+5
J+iWukwWFDJ+LNybUmuT0mgpstLM85Y0feENCfz4wBsty1JfV4Xh4WNYUDk9g9tdgxAWDDZhiJmb
/WxUPozP8dTRCV3HyR3nAWMtmvt6MXDuVhS4omPe2g2A4hhPI0kDVJfSX/yEewzLOBRlnYxM4+Ug
n1dDaq6q6LmXIamQ4aMG3OMaMSNpUy968K9nT8hCwgQceQOSLJSKdEI6uk7nyPZVPibaKNC/oXKS
mGSwRbPgUlfCbFdIjdfBIwdy8lnXa5D31FNTauzahHsjarfDFSaf8asBxCgTTEFHjIJO+wL/XAgw
RKJTnygjUt8fnL31OlAVy6TESaOGP9loXLhgjlPvSTmI2b+tjRDzj5iOIgaKsvHYwevqWV30a2eC
t8H3tdkR3CklYGJ9VeWlv06QwwEXXNurASHL9rB5R6d9SCud2rWXBEuv1yHEbCNsABPydXJQiumS
Uu4anU6rZ549V/ZlVukQ4ygkCQXbJaS/2ymifxRNQFoKCYwCXrwAAqPjA283xneCci+npumjVHBr
RF7EBo53MUH6P0xeda5XIKcSokcdnskNaXcHSwwtE8xmYUf2uyIO8mA2zZNrJtDo1kHoMy8c3LVZ
G6+GiraKpoR1tB6TOmTt0xQ02yvKrAhHP7WlEOjNP0wQA6pj5ui2KeOnTbL1Vo6MhicKbxp5eqX0
dnMw6n2jPfB6UVkF6dJj/8QL8eJk47454b0i8Aw6lJORwitrvHF8XsQSsUQ1nvqOqCHvsaWuuELz
FmzQaFQ53MfrLUPi9L7zo3APBdJ63gZ1cw/OzXwzIskoOJV8fINRwQ4Jqi+6672te+42YR4qPsdr
ikSz4M0h26JLBhaFibfGHNZ4xee8QRlyX4TbhqBeNDLefBvyJ47ufQ19PAVzaF2ifLBNVZ9OEVBQ
UsXsC0XpuSHRDcIrkI6WKglMoM8tsFpl5gIJopbweB7NMobF2h9knbRjuLxOg3uwQ+RKcBld+0QR
HHKPHSBAvUc9OeRN4+mTKY7pjxhu20s10iKLWVtkYRusF/Uwyq+Q8GzkvDZ2zh1c5S6Jgxl+9r7i
N/iYl5OoEfrr2E0E0AEDtruL8aaStvDpkBWwJqkUKNcgbXtCOlR90fAId0NcZN0SRP2ew45xW3tx
hF2Rl0+tz91F4WJv70tC76NyHJ6BH5igUoqi3bxwddvRcMz7evEPjnuna1wCDxZ2975e+suZille
raOnD0O1Qq3QNbNL5wHwQotzF/4McnJgYSP35dAfprUF/XwGX2sg6hvFjP6ULMW5hgOQwIzN7BfS
dRSr3qcXnE5XGgHe9922bdlK3JBOw1ZmizE2Bbnp3JogSpFvP9xM9WTOxHYsBcIuaJ6VHPkpYmm8
23lcdWZbY658qcss0F7xLJQb9j3waHnvM++t3gIf8rG+Qs5L5xl6s/im1yfdahboDfAppOPiip3n
V+q83qa3QlVXgquTtu/lsyTBNZ/1eEfh1skrNdDH3lMtnFndJUcy40D66QRkGOAyPNP4b1I7VPPA
/tEBhCvS0/KL5/k41BU4a7UNRXghMp+2cTztBVQLjY+keuw9vkn7ZUA5Dn6vvF+EYTvc+X4EoVQO
+DIo8btm2oNSYM46kAPadqj6zI016066YECKV9/5LpmUvWpHupyhyIkP2FDFebNVoE80BfuCMsiL
vvZmcMWPJYIUJ/Hrtr/VNWKLkq7ut0wor20TWUn7WCMQR2ZDpESfsdiMTeY8OXWYNRWDsEnMUK0d
mgJVyS3Z/Jk/1+A8fAOrKurQHyvXg6omANps5AMBQd66YlLrDrtc86pxz7+Mp+ixNl713AxQ7BHw
f1PF/Sad5Fj0Z2Hn1EFacIWdrzYcelmJDWaqgqRFzPhFvXg6ZZHqdlxYi5Hgos8hoYyfjq69Na9A
adubMJyCxJR1sTOoNb8stUP2ct0dt+2JFDxKJ6ImC5XJun5fSm9qEuGUsVeUyn5fDF3/nS1tkBsF
XgvOWPVXJ6umTq0fuQwKboEv2QvErhr5mFcr7XLZdVdBVcU4S8Uc9JUSwndgKxDxPBDanEsLy4bB
2Sk183bO5NwXu6Zr2/NVsgXd9bXdm8CZDuA5TnYemV0utecFCUpnpAXRERtqAiD0vFu2YMoBTJ/P
wXUe0k4twLoMhZ5/iEq3d61W7TPcKPpp9Rx9wmHX3i6CGUhi+NbvnL/Gj/Ew2oNzGqCsyfzYGqjI
+mrAqb/y44uOtM0FzuXjjsdb/QP0i3A/aeofSj1HSS+mATtl2FwN4GplLKomgJ1HdevQQ07BtiA7
OTfNQ8Di7ZQFjDxCEvJQK79GjRz7e1Nt7jVgCFtaav5qsBr2TtQgmzDhAVTCi8Rpd4s6YcTdVNEG
QD+Yh6Oxj68RLFdC9smLi0EcIw3jpcDN1pcX2oyvqsaBOMUFIDJGaX874NsMT4Esa7JxmppHCtZL
Zlq/3jvATb7NKCUP5RrjihsDoh9G1tZ7OjbtpZknCohkW9+PVUMRFTF2S514i8f3dulQn/J2La9g
ZEM3g1RwHEtumU5bpLikGqe3FsXZ4uaUVcFbqxhSyzcUGAno2zyfOZRoqVacFAnTYEgEeq6nPOjm
6KTTG6qGdmhRNHgBeNaA11d528Tov/fFIL1TzLCrDiTreNqPVgYPiAvQAouzswDNFFBygShEn7xg
YG8sWutvQY+UDSUg0UdPZ/i6Inwu25pRmnSofCAP7dh2L2EAWw9w9VCNbXJa0nWj6LeEsgMWZujd
TVPzsswQUVmgphuvwQuhl65ZwNH3tUDoY2NvOQnYpfUJ1vbYrgzZUMa1IHAA6zYFU78lNZCZp1Gw
+QPQKQNWYjjwlmeLrSZ90VfBBBFWM6ZkmbkGFNCBIlM2mmU0qOtM8nI7pwyzrguDtV1n7RogJoyv
JAgBVQpxFMSKnS/FxPX9ss3Ytry1lABNM6CGyj4Ob3vPXw+90RRJbINCoIUFru5h7gCjSuZqIekK
QBJLAeABA3MsNVkep3G9GILWyIR4GjCcsfbLA5DpYY4ahl2H0nl7uB6i7yyY/TCptZmu0Z+rT+iq
q3PI7IpvfGziEQCmAogbbUAInClby0SvGIEkWpkgVaICM8hUSHk+Y4Yp8CdH5XaCT/rZq2JUgXU0
3BfLiEvRoHAEA4j5bxTzf7TXZHXiYZd7LCamvrkKDXKDruAT+ijt1USxP5EIHJQAzSVsVbb0rqZt
Kq6QQN/SVAZGPAqk3qOEhUk0XXFAuPKMlVlZcZZXrDQxqofQv1QgVF0KQ+cXgpoyX/uIfndQqpm0
rZgvYXiXw1WNTfFkkD1kmzRCIzIW7TOPC9TTiAxsDOB+trvtOuEDtVTXZ6tv/a8RVFF5W0ngGtGN
OuYqb/IHXEOATzdyvovDYb7xjz4rEGfQQcuWgBW4NhnmANanewNNH7aLXjwAvIWWgOfmA+B10yNg
1sMOK6L7ygDjgRhX6u9ry6vzHhqQUzuaed95K01mv2WnfRRva8Z8+lgSIk8G69a7VXrVa2SrOl1F
OJ31Bstx8q38zorjgION5WXULPqWYGPEzQcxxAlSbfRNGYgai2wZX4zoxI1CeMMuWADYikiMwGV/
Oq8hyzxtBdMkQebMUTpU93cxbeRXa/vmIugGnLrnSZ0Du4ubuVfq9ZJhJXsBO9QS6ENEK4TVkqqG
hV+ZlABEemN3XoUFyeF9vxs3VC4JBChmJ8JKRdBpjmsMS8QKpmkt1SkpQC8hk2JgzwIX9IVu4xym
xYabNG+B5eYNDobYwxtyI4pgfGx7PiIexKwzqvipAGwVYlCwUYs5EjdFEaFpWuF8xuFSK3HCRgvl
yHRT+MJjPzpYlE4t2ouMCqhkFvfSD4Y+oec8P3Rka1hKF8aCvOhJ/IW0G3VYUos4sRPrxNm69ar6
thkuxKHqUejPotEhQg51v+x8HPTGPerlH8iE5pn0x/kaylg2J66P3/y4cs/AcoLXsGzxVAGYxNBU
ilHt+4mt1zrhq/xm+8hb7xsPEMlqCRTIa/1cPGKQ252C4n9EAlu579USeekcFD47CZGsx1N/KIDn
XQZGE79hAC83fog2cFCsUR5X69CeeowakFcx1T5vp9av8g1tOEQZbWG4E3JEOIjp2Y+o8Pu91OYY
gVCiJE85Kqp05tLLtFf7r4gERifE+EG+CN4gMZA4rXc4o25zPjQo5E+6CAqVbImD9RzdHdvBT9Zj
tIVbZp22zIEFvPrggzq/g8d2oCpOWtui9SUKZLU1qvk+WQKSVwkNzsSjOyUnlw3T7H33x6bE4TdE
P2ALl7uyUvQcVWoIDGoDim4T+JdepaobUm/tPpjDEFyrll9MHl3uuG31Jd4pTmNeo58R3As/eAe5
egpGT4NrmYT6co09zDeHrctxb62KBIMmQPLYul70yPzlCeZIvkxNpRSCAtDRjowsUzW2tcjLFbOg
FOeu+hqQDT1CS22Yf0E4BhWpBvAtREGwhBye+nLzb4dawMja93atwTsoijjTKiirVC0TmxIUEV54
N3SI7Lz2ZDfh8IaVNUNAHeiSRq8YtE/tt6loKrbToLbZOrPo2B/5lf1mvqgY28dh0rqspiSWepFP
FmjlwccqjKS3BxoKPrysw+G92NcV1+x6xIkcLndeaZtWbsZpxopZyLMycCuG+r7Cs5aW8XO2dPHb
jJG2+LrEo2R1AqWHW3MDnv5wjkk6v8bxgVYPGgAPm1Bwr8YTiiF4vCsRJxhfSBxu5Q2TITIuoAmf
kMIxY6PcbVbjWRXQ4T9aHJh75PRVcAYS3J0TFbZIIDli+wZEZHUVLUS2YkJCcsk5fu5CtKIgaau6
+gDtmzfleG67i/gmSF5Mzp6BjmLVbm5wq7ntZ+42xIEEjdz7uJrYhRtj0KwGrVcKjIkMywOaRA0/
qw0l0z5cYDffkm3aiLz1YoYnHz3fi7MYb7TYo124upNCjI29Xj3brFAp6HKFB5773k6Xftsc7Aj+
/XWlOtHsN9QwYRLBxmEOgi6RBKNsaVEo4yzlP0TwiWPbbaspRMlVUcyMOI6K12Jb8Lyb3dCt/R8j
X+PeXzhU1tsIi0eheXEiQayjYLG67gqANL6mco20BzM2jb/MsIgD6Nz6yzkaW9VX48duTIChdtmI
on3nLREF0Knmt2LCaKqC1OUOBWCJziznt9Isa1KEi0qVcWM6BcFlUY03geFf0Luc0fEsult0llWy
jHGY1dOxDFy7PQCufMjJto2HqZAkgynS3tYKFFyssyfwiOeMsCJAmH3hDvEWDs8tGGAnaA9HX5rx
GFKCg/OSUK9CYwRNll19JLiBTPyjl8vDAqBf7ob4CYsQaOeqxtWB+WHiIo1uvnAmRyFWwwENn0Hv
66MtPajSEttrWtbl47ChCHFVx5OqB1lwtkg9QmBnk/dlUe7LZfQO3GGkaimqstYKJG3OoDPzCDOt
vkk7QK93svGBbRd2gulBk2uGoI8UQi26Zc1SAPPaDas4AWi5LxIVHCkTDHE2K6ZneQwe4ssYlvGO
4TPLtB7BIU45BPn+xTZs1aGs+ZkHD96hCk2TU69cd31Q344xe1ER8vvAxWT9TRFLsgcDW59AKDOe
lGsX3FsddW9rHJWXIw5rkCh2TX1dbzHuZz0ox3FnpgsyTf0zfDkWwu2gPkHtj7kahqnF15n6OE+x
Nsygt6ZnheqXt7gVgHiyERd7pLTby45E38rKnbttqb/UDvk7DpTnDKcQ/h3hOfybDy7ydPx0n/iI
WsSNpbpb10IlEM26S0LqNR8wO0rRSGvzJnToQTkn0hhy5B1WCd35XfkYGbFWe0t6+NiHfoYOPRDF
rTdF3WGM1CvVyPhR/XoVotOYaMcfSFt2QJJ62L575aND6lwiFvlG3VydkLKJvxkGFCVI+Nd90PxY
uzBC8xnhPtvGHqcorBLCKckQzRNnHiipZ44P3TVvlheU+l7agnCZHvs2iWG6gHJ3jTMwpg0Gy3y6
QV32rcGFnGCIijvSUl3XmOtguAmEJwEE7mkzeoAolhKbI/m6v9MWkv5EVUt9u5n1hkybxGEOmEaE
lHYnzVR4Ga3htzHSJ9kKXnbahvquKkHwkL1A3IBEfsNel2P34rR/i4T329WuD6sGIbElGINY8+Tx
wZxBfX5QxC8Ovca6qsL5uSXLdqGmFbkFDjHDIYUuqezoXkIpfuaWwVw0LSKMCEMfaEa9e9IHHs5D
HS5GohjZi60tLtVsdxjjktceqpe7kcfBsTccw3DWR9MJDwfQwTDX6tH9OuU978HNNwdTY4ASWAHM
eI8arKJi7zBtywpHlsxFBfxpY/SEfdU9T918SmsnT5QeXBpOVeTyqaccY4NqPFgBjH8deBkruxpt
xyZs0Z0l4E/awMFJxbmmWRki3xcnK9qe4kTXlhnB9TLvaxmps1DK6BIZMFHWbWo5iLBZs83Vj51f
4T47SPKAUL0GQ8C1yTB3ak95CYPP2mDA3bP2YSiip2LAytTKLlkdQpwWcfLYBBtFrpM6nuSqBVts
vaJNpsZY5TjZPpKaIHIAOTZIccHRjUbNHvVBk4P+zc5pO3k/hDyiawMD1uUMiO5WmodO4ytdJszB
UoIGX9LXY3AauQpozf9D3Zklx61kW3ZEuIbe4b+IQDRsgo1IStQPjKIk9H3nwGxqLDWxWtBNqyuG
9MR37f1UmeVPZhqFiADgfvyctffumujjkuXUg2rodgmKUla5tNkksVs8I0kyglabFb9ugWVbyhSO
A2Xq3FldN+37RGsXGIxaYdM7R185oFJ/4Kzrq4wFksWw5jlmab+YaAr7IWEIA7b0T0ZbGxsR0dFO
Q4xG2InKgyBXNPItVMmBHjkuy/2wHxMSs7y47+0tk8N5CsopuQJiGC7oGt6oPh42qsy7uzlNnUvu
YfmNuOSQxkPJwUVP4kd7GLqrKc2zh7iiAPEXh7PBxiyn17Vp/F3rqbCrbqgezVlPgN4yj14KI6Vt
kcf4+OvWwNc1tMm+bmue2KOwnc+K3vJRk3WFaeuUd1iFKqXjJV81O9z0GrQS6ktsanLZDlqLxCQc
pwSv0YzUO98sbbfaT+RHoiNqeyjlGD+S2e02hMDUdwy8y02mJYKCnebaRk8m6Vtxor3Q0qCk1rI9
ByDj2iS37xE5+ryzFvIG+ib56s1OtKVNdWeU8q7XMo+FKFQuVk/Zsk3RHmwNXHQ2U2ZLkgxifL3b
KSOSeWjMrV57rwnaRb9gQhEGXeI20ZpxnOGaiZW9tTHrGkuNOaJH7JI36DBco8YtzJuRcSwtIbvb
jclAn4ggMr+vkOgxwKknogZMVp8UL9RdPc/zLtZzrC1sD7FPr5XfdYZtNOL1GQbX0G5Ypd39PLMl
U7ZqW7d04wu6EuS+1aPzDkn5FutzXIdChvgnV9iQv4YtzvC+pogmDWddjAnMEYaHGhgPN+a9s3gH
gHqLWXmYs+lAAugzgG9guX7k4v3EP4aTMxFSXKSb1irt5qJwE1Ndzs5i6Nuf+InfkFZvBRMeXwMi
TRi2Yxm6I1z3DEANPRyKSQdIAovhqggwuenxUS5k+DxWVJFbbBe7BeWgjB+MyHXGd3CyH3z9P0DE
j+ubdFVMawXXhHVuGzM1iEoqVyZgWBq2zCFNWdt3EjgGOxZWufM0IetP4BTpeK0PuXGrLzU9B7tx
wi3zdS2+ArzS5TXEd+dsfvw2/wqzAXzkP+fkzBvG5r9H4vx/REgaK1r6X0M4ty/lS/G//9fPBM6P
v/ibwNGE+MuAlfFcljxoF3NlIf9GcDTP+ktHAqs7gDE8dPqK2vwHw5F/ubZwKPGkaWMW764qrv9Q
OPx7kmBkieackE59tc//FxCOyeV/4iQdZ6UkBeoVIUgMtHil3xKMJeeRDvLEDpo+jndgC8YHU8wT
qJ9Lgq2nTEyax/44Ltg8b8LSlPeydt1rR8/TK0ujljaHzt4AfI0BAJKz78HvOnS9PS8LKSJ7N+bf
4VXxNkKo9+wIfrhH/PO+/Pj0HriSzZpgOevnf/vpjVxzpKTOC3LN9W6LOEwupSw4XqAxSTguOM9V
2un+PKcahF1WshamC03U2oDIqWziXFOiERl5JLsl5UdQ9pD5Df7iF3S+J39yh89dXN0TyNSQiEoz
uE9K+TnMhb41UiudgN9TyVxuVvvGwh4BI9h5S/XVbwvZcUIp4+qkj0VyqCqt29H/GnfZ4Jm7RlXI
mxB2vkOfn/lOrD8IVJfuEjzgui6K5bMFrMzLIgKjMQLm/0awpFI+9shEaf8nagcwussFUxwxAB/G
4/ikqSy7mI369ac34N1ldP0UJguodHWb7pvpnd8WB1+OasgzK/DaQj0gQewAKoYmugxl3PozLeNP
jb6YymdU/uXPl16J27dPBI+zJ1zPoutrGueOElVMtMSovD6YRoYlYJCVr0/5d014Tza9lSMfIHln
dzrbBvm2wqNFqdumS5fWOVdcjnUckgwl+sCbdHdjut6nomk5IZbvXejt7rT+rFzIxVXCdRwDdcQq
RftpGyxrMpqcxe0DO12blIuzVHu6W/2uhB7bKvTwPq695kU6Usn9+Wc9s7T7+9qQf9xYh+9pnaN6
9GG6qK6HPshwCtoXdVOT3FpylO4iEdDEe6jLkPlS3m1xo30qV5efP3+C33359ftDyPEj/PIrd1pE
GNPY9kHlhJ/0sHpRDdltFrLPZuppG+CCX7oPf77m27rjx5eGZGXN5uglmJycvU3kXzIEYGIY1FO3
WuRE3cbNvPrxz1f59fnxDMlibpj0eQ3W4Le3dVA2qjgh20BkSbydpV2yYPWdX2b2ewHMv7mNXMul
XgNZlx4v6dtrCUwHsqajvZ+F9iXpR4+N4XzTYsTliU5pvaRtgPQ1PywGtsx99/HP3/THq/D27fRM
QEaH7ZBzqHdub9bZi0fZzuV7y/zaZtWVrtrPaNQ+WxHgX1jsqjoKgbDJM47FB12Tn6dUrsFmZs3/
6jBQI3oEX1fyysTznz/bb+7Cm4929nL19LRh4vlowpF4EstbafdfuDWHP1/mNys0P4HQTZ0ij/nY
qr/4+SUmms5TqUk4QvqjG97tvcp6yq2WqBDkeThtU+DH197E+NrMonlNwfXeeZV+faz5COwNBg+2
Tam51gQ/rSOcUvq0GhQPgYdWUti13JJ20bzzTd+KldaXZ70KZYVOlBbE8NnerDO1xIpy5CqpeIxm
8dDn/VPJbotLZfDnH/XXRd9j75eezVXRm5wv+qmdS0xJhjawlhqmNxKfkmrufHOI7f3o9FBnDEHe
+RF/9/WstbIDlAZiPNcMyhZFiEo5udr18BBJtNtu3H7pbXFBuMDXP3+/3722Ji1NYQgIepPeyts7
1iAAM8O5baHk0nxbaA38vlfhng6htInrlJFln5Ci0nufKno3elO/F1L62+cWIpxva3NO8c4dw4Yp
1HSmLy1mvPa1pLq4xJou3fXhslXz8G3mtlwZRpps0e/vqVvvQay0d37z334ICF3Wf4ZmbEJnJ86M
0VRjxmULT1p9siz9ntby9Wz0D4xznyjtbtm7FvpC3/Et9+GiX965D79uQh7ybY9FiuLG46l+ex/G
IqUf2EVtMHbMWtJRu5IkMhPOksZB75S7zu6CMUuyncvwxcdOKNQA5Zx4q5la0PeW7ZcQcpktUnqH
AHNCl/oWs/j3zrG/PpzSg/ynLnX4kIZ1tsjoXgkT4egGG5f9mAwWUeDS2wuOt/4yatPfJ0OOdb/X
Wv26dLKVuOsxQtAMoAXy9lchcNQdaLticECP/WuWJR8cq7K+jzhu/fn3/2Gz8nb/4CXnYrorVjLI
PFtTUsJVmKTDnxiNedTy+tNiMXMGML/F7qT1k3DK/YhUxl1TlKQXYCrmSH060HnfDjpKnXLtzKWx
8raonT6DJ46HfiKduC4L89CvHhJGHN+1I/fHzgtYUVO127qft6NFhpHQ1WvUl+/Idc/vFWoKkwMY
t+pHyXy+Gk/0Q104hSUYOEAFjlN4dyqqHJ+5TLilNf3euny++v99PY8+By0O0zvXbMcYsDPybZeg
5WBwWaW6c9dF4Xsp9OdL8noVRHGeR9a5udasb5+J3E4MGAWEyGa4rPmY8ZdFJZ/pZV51hR7Ifim2
f342zl9NLggkb9I1QV/I2Wf9QD9taqqeCI4lBy0wIxF9qpvMDOKheSGW4dXIMzD6McFUq0LV9Ofr
njnAOasaZq2JERxyfdphZ9/UISou7T0Pl7+G1nfNLgT89oBJCRIoROUX5ggE4aSP3vI9dr0PpZ7c
uPRwQyqgBVTbNAjyHWX87+yzf3wsDgqsUcLWEVu6Z5u8KiPoLd6FQDYMtkJIODxUIkQpNdaI7/wE
v3mkPEf/cQBCtmmJs+UmW1XnuZYo1kACdlumEpvIqrf2OhOOOCUEhJ7pW0TML84U7uZu7mgI19rG
ruwdj4fnw+N/+fNn+s3j4NGfXD8OnUPr3JKHAUXMtTIVpJ3b7zpqEaRDHRMpsbyY1vwpHQi9xdD4
vRCYX7ZqgdLKYINyHZbg9dDw9jmkZ8N6rqA25i77nrtLFoERFFmxlYq+oumRCDyVsMous4rdmGat
8Jui6b/++ev/6BT+vFKuH4NON7iEo7Ngnt8SJANM8wZtDOx8sr46dficjcnNpJvDHhzxWzYN7gNm
bAwiO4NpHqGopK7lDExNGd9pXnvMcuFdDWNWHVQLc2mLiLjJUqvay8ZWAFTaUt0JrY1v6kVzjsxa
jaPEEC2oYIafHaL6DpW16J/7ejH3oV3J/RAzihzwQdg1ApYP3NEv5rrYQugUcFvlvmlKuuQzQ113
Ks2jstMvJf21CwS+FopkQ92DivEhB3srU7PaEZL41EyWup/hTKB3svFgup1zaipiqZIxr27wWlj2
sSxEgPoo3VKM5uE2miZ1nWeNfcLFhnaEq7fepZpAPDNRpc6+Fr21vFe4rHf97e3gTlA+ceah5ffL
IqHNzZw6g5yCqLQenMgGuBFfKlF/HrosI1w44ozTHRphBdGsvdON+XWDWVv0kkRSi/URNfTbJ3LB
xc3OEBEEYBcOmoMmfDRxcTgUi/7ktFK9U4z/8Jc8+66ugN9a+/UoCc9POEWylF7s5mNQiyh8Goza
xI9OMA4SeviajKabbHPVaPjTaeoe9cT0Mdes9CHOW3EZicr9PqJS2hap0i77Al2xr5F9PGxaVFoL
ZdM6ptdnda/PqE9l2SSbnnnXve50+p5IO+Nkd0Oy//Pr9OtqwuDBMW1d0tDScZJ5+xPmzDRkO0Fc
YzRYbkTdJretTLwbr1Y8O24cHr1RRUFvIil579HhFv368ND0YPfiE0iLTfvt1WMUVFEY0oYI47RM
dllaorRyvOJoAnIAOdZu/VzBOrn+GClxBEByCqYWWnETOkX5VRHr8RHVIFZKKkG00DnqFl0PchUC
Amwin6v5E5iCdTTr8TuOZMYpjb3u0syM/ORNBienJizB2cbYk4d+KNS405K5AoBzmGAbJ13kxsE0
K/uy9qqWsX3xuMjixSrLiPeur46MOc2PrSjE5xnycVNXVX7NlEsd87AVh9oxm9s+R7VOxSLvR1B5
NCVm5+HLP6DerslwYVSYt4fYS82HSod0RWtgBWRetvipDfVzDFu8hxQtN7kaVtiwbkb83ebuU1xU
0yN9Gxlkdma2QTivE90mjVKCVOgv4Nil80MURVtdJR3CP6XN/HcMwqrLMCXaE7epcXnRsoHxIdvM
Azyk8+KoZiC+UmIm7BsgW0GKvPBZ5TLdLs2k7jKEJDuPIFbQVS25yZkr3RkjWDV4BnBBZ0KK92kK
4mAK8RKbg4HZuzViBLTqJpygLvvK2nZN2ZxastH6XdaQCh7Pqbp20Kcwa9ejZpfWMRP3EAkAE7+w
57cA53wo+r4lczHS62fG6PWuawoyOA1LkycjMerrDhGjn7VJ+dmzSLJx4pjkxyoSWxm5+BiM0EOj
y9graKuMZNGajvIztYxj+nROpxUwTg/5Egsw52gIZqtqLgCa04OZNNlXAKLhdgZ62cwZgDGyiPiU
Fyq9gMpL9oLsRWYIS7rxdAainV7wqKHFDOLauI5DElxRyCDR6UfpVr7VedqFkcfONwXE1FFI6FHs
YyDPi+b1tLmwcJs9YjDNttkj5Wys49xyKN5V7siswjTsjNrdyklCjT2vOehSySDNAEiidEz2mRta
R69okr3tJcOJJNHkIk4j74AAa7nXNTNuNyhjR+zzJgLXFjFHd8KlaFmgT68yqyNDNk0+APgbV41T
l/u+bvUnksDKy8StnaCa5nCHNNAoAj0phwvVooxtSlc+oYIcdwjuxedkcJsDWmDVrCNmZJfZXHxM
hpJAIa2cr0MN6Y9par0HSirNi8kJQQoWERizN4C2uBovmZHcp6aqL2xI2KcZeido0Yvctxr1hb9U
XnPdzjneoWO+qcdZ8Iv0xqkviYdf6IeBAc6BarrposoMcQJC9zYq8oyti+Z13yUFWTVtXSEVsy1H
u+jnqTmh6Gg/8Jo8Q5VZW9erCXHlTLFHQSyOss/khQ5EflicPtkujiYekqwXgYpC+QmrPnWvYnN5
RScRs1xN3q5m0bzP6C9fDzpChTLPvNNc5O61EOF43Q6L+GKyC7zKUuPWMQX+VDuZuf9xT8mxdYNc
dfYpTBRyYY5q5GLXMlYH0WfZtmPAnm9BP/rr0J6YViWWbTwYTAju59LrD1CNcoNYtbn0YFBvMF4N
pNWp26Ew1X2lMJ0Crah2I439nSnCOdBMj6yTSbobpTveZcNp+CIr0pfJVXLw+xCFia711gEZ8h0I
MptR3UpcmNz0NuGIeltG2UppFzH4trloy01fLdb11OPz6wMLUSymmQPl5RpZUvjOYF27iQMi6ObT
Y6k1gVsty4dkSo2TwMEVHWDX0jcdax8rDN3atm1rWZsfu2Dfl4y7xoEYNK5vVlMA8Rk+54K/LTuv
fjaHFj82K3a/Tqos4R8m3KtJNN4X3oRuo4SY8pM206PNxA/xqdJtPqOhxvLkVMOBHARSTvPuWMde
dDNKmPqydpoLm3biKcly705LywEpxtDco3VcPi9tl3x0Z2TOpYw/lFOlgTALm7UnAfRGyniyZvRd
5OOVm3RehlvEJLFx1CJjmK/rEm59qLsUKIY4NEEEc9oah2UsvXuaKfXFUmTmzp2xP+aUbovHUYwq
CZQuJxOrtmhUBwRx0V2S20ruRC8HiLFscjgiGiVApGsSKu1ZtQaWPbvjfnAjsYszFTENZLyrNlkz
LscaJc0uRJJ1V2fuCEjVkJnVpu0jwsgJTXDr3lRTWH1LDU19zBGHcmmU6zuYqvCjpdkx+gytindT
N1afUrrjAtNmza2CWDnzrpNtFvvwsRKHKv3rAgAagMzukA2BB41YwW6y0LnuUpV+lDpipARMGD9T
0/M27DLTLc3x8bPItOwlg/t7qGqFgKy0kB5JhRIBrYGJiCduteUZrqtstnbWe/WGf744OGQSX4d6
fpykld8xH62+L2BuG8D4EvcYOUyPrrLm21ob6YpEk9pA01eFT2ivdYGov9lFFT6no8tMJqv3CMam
AMbHfkH32p9Gx1KPYSjrZacMor2QHFvfdD35UotR3ES9035Fk02dOOSj86gm1hSms7O6rQ1FVZPV
nnhcFkz7MTTQT3WdZkeZDiaNx149cA4Sfldn+SVbav48LLrcjGOLb0nZFSxmxaatog96Nl5y3uk2
RJLjv9ZFl3mb3oFwlMj6UEFqipd1jHTrSNfRs5DPcMDZGz2qaws9pY+bdnlPXjUWKMbUb2MmkJ/J
LC+SJ9Etz3NCDjvalbCMOOKsxYU9coO6ireTPPCLWZkXEWX/AV0UbpUuZx54f+c2n7Ry9dfuOcDE
ZsMuZ3UWS7BttWztSKDQhQ65p26nKYwB+NcqSA5wsWNcO0cg4Ax/6KRoDoYiUIPPeE250t2ykKJh
6MVT4ax1DJD7pWsRtAE2cjcZUbJj68bEFdZaHzDB7t3Ge0hXLxciW/ZioKTW8tHYYUh+GKa+YAHV
ANo0p0OuJT6WIZY6MbOpASEiG7L5PeSZOjhOSZwfmofAq0VQwIfuanQqgO84uclq+oQQUDvkneIj
TzUXdLL4iV8o+1I0MeoKZMi7zBPRqZEN1bUnj5kzqoDohu6mR4R7HNamEb7Y6iNsVHLR5RErUBvO
T7pOKg8izl1fFRUmDEntG5NebYcODBT3X7ERysuOOKXsmwF+3eqmKqgrfFvVvLWj9IGXOSfBZTll
delh21FnQTdbt7076bz5hn0HrqjoJSILPqo5GXZ9Epc32VTPt+ZSd8Wubev4hD1zdekwMLxr07ja
L66hn5Y5vWFvG6Dl9YIKdqbeKFrKUQQyXZAIt0DqH3Z3jhqYpeIrfZV2SXM/WZG88oziNRzL+TLP
aWBt3cH1rtT6f+htn0YbW09wK6mQ9sSabfsxcGPQ4cxw4Aw0+GJsyFiclEM/LBoe+XcuUZITRc20
be3aG/1LVLzMInF2ep/hV8tTezFkMxWZFcZ7kDWbOjlMr8zBQQTe1dzDKGyCJCxOyimNk2bzbKbU
GNpgloewC9UuxpfeD7Gx4s+nV5jOMkCYO5/i0Fq20FrTUZ8y61ELq+YqJ6LgfkyM5Gj1mX6LOLHZ
j6bOIaeC8nO3hj6pAlBbKpZPY74Si1nsm9aeH90Jjg53iPTeTpF40D2xMWcZzWo1fyidayvCKwDB
vgCgqjSe+oWDmy+kaC6ZkeAfK+fZwhcgsXl5hsVIZ1JoiLyRWJSia+wiVDZSOltUwss3N3XrCVM8
iYB6iaAQfa3p3Vs88yweHa+tPqcijz6MWlYf+1SpCqfuCaE9LYvxrsOTqdmk+jKd0ApNpxE/Jehx
XDL9aA5Zpqp2KR6GPNWucsvGsIk4VAqAykCaI+lhwteAUy6YbDnceh2t6T1yGOdFjcV3LW0ce0cn
y+Km6+3WTHSh5XRB6g4qZa7z/WQ73hWtKA2vWCvdGVmZ3ic5BhBGY8jnuHDLj8Wo9T4z4WRfrXu+
ASe40fOEH3VpZxbeXlQeTgdUgja74BEtWXSju2VPib0kh64ySzq5Th2oXGtOqpAb0hqlP/e68mnE
ePtUwzJmZBY098scFETL7wypeeGm67MwgOgUhzGO+gAtav0683ht9Ug4uxDMbYezVs9sv5/RzmCd
o91i19/tOSPUVz9gmt5ujSBbinn0DaIJXipVuVu39YyLMO1rJmMxqC19bp8DjrfrlrL20Slt0iYX
225yKOosFW/1NJxe9AzcPTe5OdheXDRyPjHaM56WWvsqyjR6wnwGAWWv67sFrc8rGnXwDmxDso3d
l/foc6OLzqniK+TUrO22o2/jGp2RY6ML86dSGh8w/kzUpl4cf9bWj9S5NHrG/MrrWwOHHKstNwPu
0Ku0tbkaPXM/WdR0fY/ndVMTJ1SaYrjA+8PeK0eGF8Zi5Xvsl6Hsy1DfRh6GCdSZmm9G5XQ5sFih
qGw5v2idvKZBv6DtWFo4EZquByBqBWAKIMs8pAp79tcm6h/MecFFxa1wC/MzUuACdCf7lpbItdTp
0LaWc2G4U79HHkJ5GxEqwFG4so+TQu4dWVCgVWKNH4lCn451rTUo/ZDEboeydQI6bOWlVkj2O1yG
xvhhcez4QtONCtPumIIxJMeT3jn7qT96LdUduocyT7HNSMJjCDO/LWlJ0IGYP6Akdy/mMWq3Caqw
ee0hD0fsVMZdaRXJptBKGCtiFA4yr4rOJ6kEITkl9Z7OQLWR1O5Bmk5ZqPuI8InlqQf2qLQzxFWb
9adBcVxk29mMZFS/RkzqN1TQz9Ls1GnOXZpRAHu3GPCUGzojtl+5ubsZw/BKCoAzt++mHUixDCyt
Oi4LId0aPjSqTY+dG38rDZR3E/YBm2SqzG2fLm6gFvhNqgW5R6F3BLWON1PYLA9jyR9bcbpsemXo
xwj1bqozvOKsQoZqNm6rKcLfQZsX3liZBgjjtV2lLzv6+xEzx3VHQOcEkJ5NV15Kg9HEj24TemG6
zcP5YQal3eoiywJdc8U1qjsHJLm+slBQB1nCo+DExhx4s87oJFHXZdpHrID5fZh5OA4lhNcg2qXe
VXvT1R+5CS99lD7xQz3NTnaY7HaPpcrlNBTNdcOObAdYqNfNNglRq0HMYR/PiopztT+Iudx4tqZu
rTxF008eBz4tqS9YKSfYaQdXmcTK51uPzJk7O2lUjUSm1O4J3W0QvqfmCSXx+C2RrrPRjfLjwowS
2UXWIYqMaJ7IDhx+ttFxhmgY90hI7VfeJ+mn67I/87Bcuo6FPKamWURKo7kvS9nD7bm3yKsb3BlG
6+NoWA/eYtobrAvqkwPU50N5fUwKM9kKOWfwXsZyWbZNHtTczQPqbQP5Nu5Frhw7KiFr2uRGxHk+
seRnE/P6vAMFzzm1s4uisKvn9CvNCXyOZPJoKm0AxozHDQ4iX4cw3bHa8cjZHK5pb5q3jjmaQZIS
Nh8L27uz8Nk7JbFRbY16dUFH3X2KNOOYcUo+rV1vEkGnIWd/yJOncJ4rtu8MSX7cm9d5HeUnvWnh
JXGc0CfrE2l60cYqqR0Q6DrXrmoLXq7JPbhOan8ShlKYdHUorNZ/nNIAsLBXX+Sk1fdVqpgauBxd
wsXA7igsmR+4Ft0yR4l65w5Nd8BXrjhpTRpe93Euv4iqNZB3YehEREtMRg0H+plEuqgpNXaKGGup
x54mj0sbB/+CVzIM2aBywyXLhAMyLl26TUEcRdjb6EP8AidtXDa8E3eCe3AZTU15WeoWIiFvEd03
bIvR8Pdxylhi7glkSOfoRoh6OjnsyV9Vmmof6tbKvod1MV8porueu8LK7vteHw1f6HS0RMPAfp4Q
4PShGBj4d+Y2o1kTWFHMw1NFBJa2jceraLafkEnPDwa+9Xsls/GxW+zqjruLursfEgSO4eomkurp
lWijPGBUX1+WVRrmAecdZD7G7F6GIok4n/c2oTkK6YUVV4SocenrvlQJE7QWg5lG5fQdU9CtziZ2
vnVTsMCxP8kMJ6RonOPbgci/D0U7tgciXKlqvCxiXIq7QsQIgvORuk+MUoW7RhK86mdG67xEy6oz
h6iUAZYO3CZyeLT00uxZXkxP5F9kyz61CMwl8WBx5EPjxs6msYp6s+SF/VTOFpJpShs0lYjtsqYy
fZpz2tZrmqr2Z8U2USya3NS9sJ6SzqKNJlT0gTX+no7eRrc5EjPypzT5kNF9pFBzdo3b7JW1RnoJ
7xglbGAeaiesGXDTMXhMBpl/JlKIDapSgiGE9t3KoMr0uKbDXaD/XQY7oK19iBk2bFRSllvNI2oT
xnEnm6xfdbtHXt3htcVtxm/zqdtWsTtsdFDgumroCCIi8ZuYEOGMr45a3HFIg9SqfSxkFSDGI3xi
xPctpou9ddhkv+khWzQiKHNnL47zbVaGxLcIyfRAoYdVFIXJJMdL3FfrqxUAPdKv1zZaZDrbdsFa
z7fHotjExItsYv7uwmpALPjp6PTRgu0+DDru97Svxus6YqEwcXJ6yIZBBvpgucE8OmVMlRtxMOq8
PKQ60/EsQILJw6S8u4a21tWPAzdSkekxikvjyrKicWt3ae/rcxUf0HU6bLuTh8zEvTBtj2Qsy9zN
Xk/PqoFt32OONXwwbKPYjyRX7mhW5xo5xFW6t8ZcHuxpUAGam/o5xQH1pUyT7FNr9N0TfTWc46Zk
jtJtasbVZTGq7mvIlOCyZKh2VBpt4pmK56pZ3PoWs3zyZ+bodvbKFMusOX7686zH/HVWtyJkfAVX
uMz2zyEjNC10iXWzCQybbFSta9jvDPlY4uRi5fVNGRr1B4dP9cjM5RvbE0WLWegCVM/KnRd3Lacn
XPGwH+Con+v5ozGl1UVXEV2C805Mf82R73zms+SZddrvsM4DklguA18G3m9HRDYdphC7QejNKrUf
50RJ4qGsmEMAlvy5DajVrSuOiZlPbPEidQwNECR29nXtlZ2P/9WcUxy175ABv87NHAGJbVie5Dho
nEfvWHrZRNjxNIFJy7uDNGEedYfknO2oie0t1huh33Tau6nL60Ts7QjSAXBBI7FOITFjOGMysErg
ie6TJlgqI7+QVdiQg6XGdBvG4qFOrRfIeBSa4bjx2nTkiECh7jAw8PvGKxHp1jnUovNC6yG7ZhDp
nabEXm3tZpR4GtO2YjEr8Fl9HVJhY7bPFLJJhh3fW+Bbn462oFKrWQbwdnnF9ewUYmWNO6IRlPEk
98UCtucwnr9CD1e8ajOqASK9UBPiYcG+sFQcu133gXZMfNTHZXxuM2PZtiEOX1raWahljZxqpnj2
kB5giJQa7itmlMSf2TTA7SWav/35pfiFvBM4sYL121gruO6v5K6cK4hRjDKDWnOwn29nYq2lPNGJ
z/Z55dINalwRPwyelrDcZF8TA1mxlSLcemce+gtrAlhhmnI1D2eEI7yzWzvy/9TJoFdBP1vuHZGy
iH+lNd3++L7/Suz0P1MyvRFF/V439f+g47Dhwk3912Kn65f8BRvXN2Kn9S/+Fjvxfv8FTQwrr9Nb
gNTj3v2tdZKroAloDyCGRqMAC/u/UifxF9on0DfQCKBSmAGWrv9InfS/MMY1MYR3WTtgpmH+/pXW
6e2jo62PC2N8DIzfLo7lKIgzx07iqK2xAHM5i8ZnbFrci3mYLns5O4lf2qb2kSWi3hYYuHAGhCA7
LkzC7tSiVReW6NsrLbW8Yz41Dvoii8wZPEepn1Hhey/10E3HGN4NqapXlOBNrb34hE31yXESuNT+
9Kv/RmBzBkL+81XWr/gT5SaLDomWTbBEnc8d3YTUq791ggkQPSLsVQLHNK1k4+KtO2yZUTpXUVuv
R3HPIE5QxUP9rUoS7wnb4wYYp1GIl9O0J768lGZ+HRaO+TxplPVSzd5n7nW+x3m+dDdWrYoXb1kS
PArHonmeQY13g9C1j8Po2VdLnIl3sMi30MM/3/BsJ5umvtPx+QApimUufNtb+leSUwt9k6am9gUb
hvyjs5BjjqOd9Ga/CGsxvbPGvAVa/7n2GWhBX5MpmFctR8tasPrAmOG5kfj8jgprx3eu8ZbK+eca
Z1xeqNXKcbtp4eGy1Kuw5vLL/+HsvJbcVpZt+0WIgDevIEjQtJHURlp6Qci04E2h4L/+Dq577j4S
ttiMy9eODpAsVGVVZc4cM20V9YlDZHLy6nS6thmuWvz+95NWopUqc4w0GxBPpIzeL3h47qc2alXY
pLqLAG9w5n0D3gREvToqHwswQo85mIbat9pYfcFrTX3Rht79Pg4JWBCRNyCSOtOjC7fR2c0UVc7Q
al3tJ93w4100gTi7MkYXFuy60alWk4SE2UCyiQ49EMxH9PdXGpouPXq1ffQtGahoXrpwHh2fg+5e
y5srM/fSo1cK1LxrKxM6VxdGunjU1OST2sc3Dsh5Mv2+7BNhZIkh+NYyD8ijBsY1afulL72KjY45
Y1ph8+S8SHfJsgA7b7fvB6tLjz7//fcvbYOJMcu6C3VF5eRvbwqMWm579CpI5JQyF8clG2nlKl3n
2Ray1ua2R69iAHVvcluGJUNPgDLSs7c2Mm8ckNXSp4ZCna9OOrLt3ve6yOiLFffvf+sLkctdr/Vp
dM3MOE9rZfZ8u6Ky7oMFlc+TqOJf73/GhffprHSEU49pQFTyGV0yLOQHTeF9M7zxmpD70uNXK5PC
P/llj5lYzp7ttxMwmVFo9W2vdS0PrzwX4kuedyE8sc3i4oiBaui2cVktTlmYpRxIgYUUYgLSULm/
mOLptmevlqeEtIHvRtaFji6fyoaqlDrsbnv0anm6VV2BSUu70JjgdyDzkMo1D9JzxPvfa9h/dp41
GGJRMCeRXUlQAR75OSpzbR+1uQeiaFiOTmxln2Kv/h8bkItdKJfmzWrBwpxGM7awqsayhXUaB+ls
3jhpVgvWRJcXUz5liFROSKMZakka3Db6qwWL0YKpY0AhwwSACEY2ftnc9uR/1aS/hd2yidDatZJa
meG8krT8wn3uBv9XDtLra/WcmJHjdg0agQTiHSVLLsx1hDmnlwr6+3Nlf9PgnG8Yv+8cmY67jVtH
xOCZtISNipUqgTLd9lbt1Xolw2WXpsdb1UXybEdvY6X839vj/+9UXHfyRl4MLVT38B3SMTGKookK
K6aOtw3Kar0igSroE2BQoNYDEWrCwnRuCwW28ed4Jx5pKa0RMmwtyj0Ua6BADkt843ivFqjWUytn
MsnQXtxT3kxhoXg3jslqgU7gbU2rOE8Uy+k2tl0fW5j5Nz58tUQTCiZkPToWkkeeyMZFPe5vO4Va
q61Uxkk8DkMvQ0srXz1hfm+i/LbRXrdY09ytV8uE95UO+iBHG4Yl1W2RxVotS9HXNYVPXiTY8W2j
/+PO9m0T0FotybogP51IYpZbIWpUEbLMn66smvPx4S97kbXaQWm3NvAGY24PhmPAwYg4GHHO3Yxj
UnxUZ8O7ozQrUIEOgjYXUJ3moyZFhn4UCbUvyWX1KDNj60vvTu5ZNqFi+2MbQe5pzofaKSGP5mmD
ihuNwqc09+w9EMfsRZVYFHjYohZUKQPS/cNhMYCixJZh7XAPKcJ+EMm+SXBuoairlT+ptZc7mc/Q
YyGwBBN55Q2getP1jbG2D5rM+jPD3AUd68oePxfSjM+TXdXbyCvUT8ps1+TqXaX7pHdY3/kSQvtt
JxxrFXrUIZ9bb2Cz6mJKyEUVyNa+cbquQo8stbI18N0JG88FcKl+UiP9xkev4o6xjAqNREzXKD3k
iAfturhxIazCjl3EUdeoPHlpUOfAZ/qeOOqNY72KOnAMSzt3MIwG1e9RrsmRB0T905XV8PfFsG4F
Ar47LaThZWjU0Qn+zbHWo9v27HUb5AIdFzh+xRzpUYdSg8yCXMvj265O5ir0JLQU4cvFKkYHBj9t
Pi2oCG4bk1XskexKCGI41Cy9sbERh+rxdFtYM1exJzFoVq4LXYZ97G4nqBZjcW1zWvUb/ueMfc61
/n5GUmhNEGDTJGXlOflGFyW4YnOGtbhE3nNBLDD9bnGBfJ5FFWXGbYpOF3HjmBl/fvgksTLsh4x4
nWjjSTWgmiqzUdy2O5qrhZuh9jcd8pscu8+iy7uRDoPb3vVq4bLnJnPdabwQWezrpdp4sXHju16t
27Qfc6sqmUaamT6rlVb4aTreNiBr9gJ42xycEnu6ZiqPZ2+tUta3jci/hK3fbgt4DbRTFtUyrPT2
A7YMW6Vlb7lptI3Voi3l1GrW+WtPw1moc9TE220PXi1Z14Fl3Fkj4+Hh/6bTaHQ1BXxePn85Lhir
JYuwCIx+z6Nldo+pxrlp+EoIO3+5vz15tWA1TVFGJnZ3MCJ8h2APwEyd0Q4D9psez31KVzzZL/2C
1doEXL1YieCNuok0zk6nH+k5vvZKtfMa/NuvWK1NXakaeotRYqLRsre5My1bcisR+T36VVQMteFc
zuqxrVrnOA00CvcWOtwZcNYv0xP2bZuNsVrHzWSYkNxB/LMg7iF7I95Ir/7GSwO4XslG04y1yk62
FFD+oYk3WnLlAo1T5l+HT18d/OO8b3H5ZR/rRkSWPknA4qGmIWqjQLcCHAt5y0flILaNfa4cjUO+
Re+mHNxUek/CHlpaDezqKBpPBjSqeh8cBV+ScWQoRIzYWDUKBChmrN/VijWeSqeNblvMa/TJUikj
DT3YZmlNqR5Rc0ewNaQT3LKisSVlvH4LQ5hm0gfd9iK0FU6YA+5No3olMJ9X7n/PWChBfz5aG3vd
mxtXoB2u3Sdzkt0xqWzjm4gH5aZvD1Tjz4+Y6Uulp523Cho84KiPrPzagrswGfVVDC2gKGHVxXHQ
6Nzt7H2lDHDbC12zVOY0yTvbYsMqO/wxhzkDONV1V/LRl772KoxqiA8xVsi5Kkr7Xl2qJ9NFcHnL
XHH+Ncv+ba4ANysw8WR90tiI32VXhba0f9727FXwLGKhZ+bMamILOA4RZLkywSL0tofrf04T00os
gW8DTjiirp+7CefElNrblZj4L9rivye6828d8LdxEbNXZtTj+gMOXObWLXKsc3vlnxlEy07qPe4u
Ezm0iEbBE/2N8jE1rHqjIrvESYAuE+pLMP+z1KWZSNVOg3FunYvsbD9nhnbbufFf6dVvX5F78ugK
a+4PMxLLELh0vpnZsK6M73lN/GUA1mqjqB0j2z7zJubFmcCNW1jOIJJ/7Cw3DdDS1QvOIZ1+ZT+/
9GmrRV/iYirnTNXD1pP9A31u9p03pSY4KlfeJ2heKZGOzvRw09xZQybnJG3w7qZ+YdKTcdT7wQv6
iDf0/tP/HiOdfxk3v72XiIKrPcCcPBRegWYc76FDPNBVMg/J+P39j7gQEbRVREjUVpEVHXjnvjfh
g1j9mQ7VbdHmX3Xcb1/fGu2+UBKutXQbYc7YfInq/Lai7lpYpzSD16QVVziFjn71TZ9vHI5VLLAQ
VFEbpdNjrsqvnADzBzdt3BvHY3U86pZuqmbZG2HFyqURePSdBPTXbS9yfTwqR4sCHbezsm4AugKQ
ydzwpkevIaPZQtPDYEGiUKoO3z2VpP/TkFo3FurWOE9PnyK7w6kltGL9YeRSBRR9vga+Wkkx/3Mh
V1c7dVt0GHHBNQgNtOcHx+ay7bp9vO1RoR/zwhTkHbv0R8ap+EkIOw2r1lVOXtUou2kcla0cnejI
VhndeHRYAxgNqVbYzhYGDgNIhexBZggeusP7r+pCxFBXyznG5Kn29Ayvk7am1zYB/PDRoff21TXT
4uX9z7gQYdekMiMu62FSvPZQ6bgyCksUn87n20+mgYuBiUsF8hO9fXr/wy7EJ3W181vaXBleFxvh
3MYvmGiFUZdfefSFm98aFUkjhaCQa+shK9wLGztDPK9mD9qSxlA0iOS3/YLVqjf0xcK63NRDmgl/
qVaJHec1Vt3fB4fS358nl0infw9AeBt67lAfMGtatqPmXJN2/svp/O+NG4b1n4/PzREH3nwRIcgF
mxbYwVZeyrooNm5CsyiNTHr76kWp8YErX3qnDItLmyQoXRqSTONDuzhF5VvQ7O6HaZa/tKivdnMU
tw99UqqP7MHVjtxheXA5DWWJl+xKt4k2lKYFuIEuiXe9WSW7xZ6Nuz5z5nsgHfXOLKf6s8SPcZOh
fPis5pqKm2xOP9Atbwu60J+/ubGgeM5ZjA0x1pqhjlM3xlG3KU1gPv35cHru0iVJJkEzSgIMJklt
n36Ra+X9Fc73/4U65LV/Pr4fvcSd8eU9UAu2jzmKUGi2Ij/NbZGEoKkJCF6CYx+kgCVaIBlG+kcl
rpatrIQ8YVOlnPtX7KyCGGpEvp4YNOYjha52mV2ptyl54B3/+S0zM00nxPJdqKjOcOfRIB1Mcl6u
7FV/D4D2Ot9tjlgjwr8fQ6EpWti3A55CFVSy+jr29NKqW50RlrHQYZqmIoTPwv5QGOPZa7a9cQKu
wkWXZiATOxqWDJGlnxLF6084mV7LQv09dgMB/nPwE1ALnVLGeuiktHAvsjE+0B7eHmwReR/RUzov
xiSrz++vpQvvYq0XNMmDe8PoLQCl7OwzrZvjqZjFhDsG8fz9jzif6v8Sotayc7VOcfAutOWQ5Yp5
6kbHfIURkz1L1SwODZBmVO849yYa8If3P/HCCLrnv/92qHWyUh86/KIOssVLyBfAJGOMFRpje9ak
HueyXp7h/omrt9Pzq/nbT1xF4ayXqtcP9nKwoEYgX6hak35yNT2IcYBsRTkx2mqFHh/pxqyCflCd
TUNz7KZBpB+W5mKenLyrt6kXFXSnFhWDkb2NuFUlfpEOYJDysvwnHuGJ1MoCFMRpxLhTgZ/fTWky
vZrRaD/qg3Ro2yyL9oPXRjF4HPSwLe3BcFewvpq7+Nyt0kbRBj/NcWN3irrx5njaJil00R42ljH2
1n1WRN6V9NGFa7XtrgJ1rUCmMhEuHQqX1bdZvDz+Be/CUn2zTJSvrKL4ULVY0Yxpr7+ZmJff2+PS
PSWNl78qIy1LCfkm345MMPXTOG9TbBOVDZZ6ya8zTe225YwtyB/TBYob1yubqzVUHfrDlvEegk98
5bT39xMM5gp/PhzLoZqr29AfMHGY72kZM+5jw+y+NmZF6lfHifn9OX8h4rmriNfOg6rgZtXTVd5C
e8FeMMCm71om8NLTVxHPgnoO/azo6aY2Z1zKjAWChtVibvf+t78UI1Yxb9Rz3at72R8gOEDNA0ul
PnRNi/PvvEybojZq2r3B2ZcJlMsrr/28mf1l0a5Fmc3YGSKu+v4AKjP/boBwwCCrdvMNOCwvKMvC
+5FLyFcbRZTRaa4aegDf/7UXRnNN+I2Ql0aQq+dDo+JBKux7pRfXIOurtqP/nDDWck2vLMWEdWN/
SGQZYUAJuebURaL4ASmq3MVl3E8Qnb0oUF0q77i4WfdL14zfMJ5EZHHbD1zFQ49jKWg4tcLbL/ky
EKICynrdldG7UEiBZ/3nkvIidzBiXEMOozBI7Br5KXNi6AiNq1FJaaVZ7O02bU/RkLUBta4qoOMT
0VdV1Tn+sd01iPelw5xzfr+/7TOceJMEK6kqLMtO2dJ/oO3dVswcu9GSBDN9MHsakputSo38Dp4L
zp7GXO/wxdFD2gPA0Y9x6ccKX5OiP843Mhn9AlzeleLnhc19LSY1EB1WDRzsMHbb2I/BxQSVAt1/
1Avzypv+N5vzt1W0ijud7Bp9rtLhMEac9d1I6nTwVhaDYFXCoqAyuEcD8M/3bHbnCW8ZXAx38GIW
/HYTXko/YBM8oRC61gFxcQGsYlWRNyNG4lQLB5Eub63tJa/0UWlQ0NppBFpUf0rIHAV4DvabCgoX
rn9jabW+EqXqtQ6SC/Fs7TpQyZxsTJvMh7b7oo1yl0fgNpo5cCHydU44dtWVkuWFo85asiqHSE4z
baT7fFFCdel7HIlzFatQO97US5JunTqNrwTpC9NprWGlHRXcuishluZztxPuMh6LBdAOjRvDlel0
Ybdcy1eXpST/ZrbqfgKRDrJQW/xOd4FxocSgQhptb4pPax3rgqdo24EQD2FoQrjqNyAMr0Sn89r/
y3pYC1mdogUuOfDoIcXHSztM7o2XsrXDHSisuV1GswhNWLEHAbAqGDwc498fkksTaXVOQSks4LzP
RYhrGP5duX1uIUvb1nwgIT/vY3xCQBs6zc/3P+5S3FijjhOzbYwSpFBI9dkOJea3PyMIDa+2zcll
yvKILllZgHtJ0YPwn+2hmIwstGtLgsEpU0isnrgWMy7N7FXIWMzWxfOzHUPFxOysW4gSRQAx48p0
u6A4+i8I8ijnckmA+oSqaii7ZDwfuw23HSDBlHELVneCN6P2VfRB4Raf75quHX4lwhqvVY/+rfD9
ZVquZbPFjIiChCnOsWMdVDoWqT34J+monK4B3duPBQiNVlSPxjgfEEluKV3tPLw7QXsEuhP/Ih0K
sBGutLp1RMyFnfbPSN7TNhromX20RH4lA39hIq5VuIZlx4Wt1UU4YFUf5BZAGhzYrYq6NnS6RV3m
B9eOrxbnL20Xa2luqhpD3ixtEXpm4coA83r1hw6f6YeyxB03SJoNNlHnWT8sz1l+aqOmRX6T4Ix7
1AbZXgnj/xal//Z+ViemwjXxflexxZyx6dF9Cy7PsSjANESDlX3n2hOHdp4Bip+GYIHBWTlLCHBy
8hM4AXsn75sq6CAEQk3Ss60Ycc22e8AQPpA+AYKmMV5wZzp3wHEVzacejoDwGvHaKVP0lM0quUB1
0t6supvElVh+YQ9cCw9b5jPUmYQ0TyzLx6xsnB00G3S9clmWu6HvraNqRnBLcda6Uuq7sI7N1Sgq
ijSazlZoaFngYIrY1iBf0Zl6iivQgO9HrgufsVZFN3VcK3Uz95D6uJo4HPi2GeSIQJtlt3//Iy7s
gmvRMEwR0247tQ9tMaRBYun9YbGK/M6ZEvVBcZv0ShC+sFdZq5gPMVSt8ijpwzy2vnWzGf+TTsJ9
ue1HrA6G+dIBOG2dIVRLIz1i/oJ7pOXUfUjjVPHBlHN35aVf+hWr4D2VESheqq+h58gdSYhA5tmV
wH3p0atrqVeVLUyyuAxT1Q4wSYiL/7GGvdjvcuEVr/WtROFqypWoC4vFifZLUVj3qVXHqq9OlrLP
S8e+Vtq/tPms5a5Si6NYgsMN2wHu4MZQ+gV7zXQ6mdxLtjMgeVBz9Z4axdFtPieLuDElYa6mV4Rl
X+Q5bYlaYVIPKV5DMOflctu7WUtdgVJLQb6m4rWLh0UU3zJ1/vb+1L3w2s3VjKoUK7XtaqiA0UiD
HXNSjz3Q5NtOiGvPp1g0tV17CpdjS2s20GpNxM3J5/e/+oXotNa74kkUjWnClS+NB+d+MVN1E0vT
ehK5oX19/yPsfw/8f9ms1spXRxk5itvcezOcimwfRibsvTrV5l2T2fkh8bT4NSrOgLzRrB4wGMtO
edwLELg0agB76cbPkCN6P30xjplDUtJQHuu8T/06Suqvqpt3OwcIvo6PY5f7Rqq4u2JUu7dsSZaH
Mho5VTt9+k1tZg+klWpg3ql5yxvNFpS8QLs5YmtwDa98k/Z6FfRQj4m3pQw/M9BKO3Dsw+c8MaaP
eqwopFH1LJBJJvcdRNxsg0/aGTadGGHc6/lTLx22Elkse0nmTorPEawzfxrG5NGd2p5cbzXPft5Z
6V6YAs4ZacvloVpMjQn5jPmvCmq21ClNq64H9Q5rXzii0Zyf+lYBVDhamYo5Ll9ln5D+hXQKAyPq
7fylqOvoQVmKCeOjSsGWxcTesldncwt7rowxZx3UJ+iKsF7RNL5Qsk5C2K4Kv7WEC2vjL4KnTGJm
j2USZ/cWAAxgszIysFHwgH1zJXapRYK7gOoh9dPSWq30rVox9t64RAcu5VgbADXcx/h+zZsqlvNb
kSf6MS0LEyBkovQWYOR0dDfDXHr2R0t4JU4ZXUnJZanEBzzkzR9Rr2WnUj2fJUtaHe6n0azjMxU8
ebGMssh2BDtgw0mMF4MAhWQFdqEoma8kJY4XLngmP5PC+6I4hX3qMzPB5r3HAsWyxsbPdVfXgcI7
HQ5qOUywMan3pJogAgtjfM40kVe7CQ+frQbP+2Cl1DoEbXqVOJltYTShNxbTQA2xgU+ZVtFi+PB9
szyw+j4td8CI6/G57zQTeq0LSJCJNqGZxuavhiUHnu5cIPykkyd0TqPstfmjww95i5rB/VbGHQfW
ysHjhzvh8ID1ccKnwhYJlWTA881CX4KBlcNNt58UbAXixGq1jXByTQtckllfizyGPOg4RfOiCMW6
B5Ro7rGNb56XSaqbQbe8DVz5etO4g4qdSS3tHVJ65LE2vnJmOHJh/KbpkRSAjuYO5Ec72kG9dKLy
8Yyxi42zwIUDX+maGODKBgcL1kRJyaC09i7uBhtu+NqpA106GL7exNa0Sbu2vBvpk9rASeeWgGnK
VARws1znV6OXYLoAh/a+PeVTsk+WOQ8iafb7pjOicZPFVbvzFC2GHm4NUwaEuE9BnhVqtZHZCBDR
dqcHTEDSve2JJGjy3tuV9jQeux4Q4cGkgu0GhVA02HVDpoBlK9z0MbVU594zheE3HlRQw1NkvMGw
5Nxj5A3FHoxpceqTaYFCn2sy3bRtnv5I1S5qH6qGjurHKVOG72k8LRVmG7LCBdnNfxQ06x4LYevp
fT3DFT3hNy7UV9l5v9QyS8qgYpeAizNEAHGlmtqPUz1ne2Wc9TcB6OaxNe3s0dKx1R4tG05rPcdn
UKuuzJqf9amgLEkn+WvW5e0j6TDxka/f/hxitxtChZL90wi4/NmaC2AetjvWm64E2dAxDUoEebN2
qDO7OFeZxBG2XSt8bi7Cx/WbJy8p1CGm14S1vQK9Rxez9kz53n2sm0Fu4xInoMHkukNWMnc+IrGE
HJnGuhIU2LMEdW17j1afUKGVosFSZWqPhZa2GyftBec3B3sMKYugmqbhKW016Kvmon4kkelsU3Jf
vtkoFbYkYPoDZeYd2AhycQocxaOnTMmbKgplB37QfitMy/mBZoRjVpyU37UaxyNbTc0MQj/GNJiC
ct/UyuFRVGfXMzuuyyAtYmK/k7t0asbLsK2AAx9bra62vPTp5I1N/lE1x2pru22za1XHy5DSA3uD
0Ns+GKR7HEucVY1O3tyNyErsotq2eXZwM65edKxXxrZaljNEPh+iu9Z0h5/ekLRBXxcEbWHFwRgD
EBaZCQy4M7IYar9bJ8RWy97E6jQ8SrXt93rdVE91Zugcfon8nZ9MprGrs7oEakxLTajaXWEQCpb8
s1v33bNIOyocnlPDAKvdxPLjJalekqarKBkSEf00jhJMf2iP8tFiZ9hitXMAUKbdLnJJH6ZpEjFA
4dh5sUan/TUMpDOo8iIVVZbIPHQ4rPi6lbLJIahXnkxRcMeIrML5pvdQJP1ZKvmhzqtls9iKdy+w
SLuruyZ97dxyYtMaFLHp7bF+UduoObqzazWBqi+SsNjD2d7UtS4Kv+9RHhEtixRMbZwkYFdzG658
muGhaSUga81kpEQFhrHwad0sd06MH2U16vKhxYb2XsX/hcFi69zEhVndL3nDhp5ZsvyA7wf9E5Hm
fcASYTgkQKIaH0+RjBNAamwVr2nvJXkE36TVavLhbGLSUQk1DxU7c7+iXkEx4ljtDzxw8ns4BdOX
NM76o9Ln8TcviozQ8zLtWSwzxl84NsBvB4z9oXHEGeSbjfqb2jrxcdYT/S0xp3pvcq741I24c5mF
wGKt0GvS+IMRTrbT4BHk1tULJbQ2tCMMTqJcETuz1lxguZl7aj1y864j2ban1Nh0HN7IL5z9NPWi
Hh9qrIzcj563WDAlAU0K305yr9jjdI6XM57ao/LTRkAXTF48dWF21n35ptW6QcpZDD9ML38x3Kj5
NqH1PMXJ0D1hIA8L/mxswWYHtzRoPK8UYEvPPNoizT8k9Vtu4WpcDuw+gyo73+v07C7rjC4wlDir
AgfLo7t8mkaDzpVoerLzpDU2piS4F60pjqkoxo+zPhU7PUviaFvFk/vWa/jag9uM3OOYjSWwVs5k
cFo9EW/atO4pdrem0YD11+XHLp01SKG5rT7mmVp/VxqpfOmkcD510ql32qTbh1YqNAhXig64mz75
MwmTch3Sx/bVhO/lkmPzzixobZq/QmKiJrF4k5NvWqsavma6F28nJwFPX+WZsP3ZMRqBtxUzNq1M
8SEu5i7a1kNvhW3jzXRBt+KkjtG8x9slf5zImFa72DSVcNGVdvRHytnNJqmjKewdOz/a7fDa164R
nKulAzk+p76rLCcz/LSrrO94YiEsNdTa/NnFIjY2WSQtzbewiNmpGjfBVBvde4XT/AuY/gyLH716
EaZS9rvWjJUGZyuAUjGEWz/tZ7gA2DvYlT9FTZr4skG/4TduQ7u1lDDGNpMJVzlIACK7xwloc/az
57S943xFkqkuauU0YrBt+XAMshk4d8IizswlBDmLAyFI+qze6NCWy7BTDG+DUTr2TL2ngdkusjS5
x4V9CjPKLkzQLKkGHwq4dUTAV/1QrJYUGgZQ31MsRJIgLhJOsoqCRxHYJyVQEicfNhw8sRk1FE1s
SpAnQWm5hdwWSNYk7rQFFxka4sTI7mZJm9p2Mmzp9UWZCQpZe4kX0/oZN0DZvA5XUeSaYvxga7b3
kolZL4NuwsoLjduMsZOp0uJNdvVoAs/3l85EEjkh+nMKhyRoN9jVna5oxmd17vrAIdahRu/Ue8Gb
xU6qSzzIbzk8U9yIR5pDK7RLoM7z3NnF+oy+znDLeO+Vo/ZYFUke9ou7i12ZvxXtKMJxnqIHzp+s
pDbrt1Y+v0H9m7xPCLBtc280Ekh8E0v72xz1Tb+ZG+DBYZeZOPy0wOHdDYRvjeFT0/wBTHlDdypF
6pElCep0l1R01ddcvffeRAtZolQxCpO0kYPPPXDROa0lmvIw9V0ZP8SFtqksKFbbmfPTuPU8YaHm
o7sZ38++O+mlI1pML4flh2XZi9i9f4HEUPOcAvjbDfKc/P2tcupOnS5YJMl+Fgo/bF7q4oQfV/mQ
tniEpJozb3uQq0dLT9yv/Qi4cyPqfjhQiuh2RpJy54HDenKcZVI3QsgmVOS5s1+zemoEBd51vsg0
zgmzMw3cNiDkMlvz2Wl32qIU9wzIqO51JcJFxIhiaoB5pw13NOh1iu8URUnNwQCmoEdgLHYI5DGh
yuvme64Y0b2HNbSC31p99keTJkDjOtLRGRnd0j/rdZW/JpjG5kGBGWhQswN8beTZ44rcx3ioclGi
kHTNL1Fpqh9ZeP1dJbkb4LSOBAivzpFFOEAV7ic7X8AhkibaWERRGHKzPWdYkywKwV3L2RhtUsF5
hu8QAgLvpWjt8VkhwjyPdpTsHcXBVVS4JnJQB7xKFmiRxeRybHEo9Ta5p+B/PoE2pbA345Iwxvn5
f2uS+V+E3RjVpp7K6VdbWN4vSI9j5NPXZ9/pqek49xE9Fad61ORXGmT0GWI7lgazpc+fepiwgLMF
B1ofO5Apwly+Hr4Z2aLv8axS/2mp6XyB0d4d2tHRk12T5tXL1Ertqz7o3FlTJ90ZOLY9mgS6NBhy
WqDOkQEiqpcAkUbUdIQSjgOrkEvWUqzqxtfKrb2PnWVgajObr9FIn3IQQ+n/4YnBOgi3M15Ktzcf
MjnjqpwaM6+wqAvJmdzEMy9pm+h5nG0r3rjE4/upyFSqIFak0QJQqy2H3dE8YBRlFBsd7QYOKUtD
NrZUu5Nba9OTahttMNHLdl9wR5F+YmmZBXuca36AadM5uzGoU+qXeWyru9HDVgaJGAUWDgX/WFDV
P89uiUuXGtnO16gwOmMzkwn5SVIAfxYFmjgmBzEQx23pFcqro2C67fPSHBS7OORw5cN9HsC4OeSh
QeJ1DvpejV6UTueMBLivfxgono3+LDyTgxbMEK7LtarNxEK82RGEGdOXSLWKjyLNtVNdlO1xyvk3
f/Is8ajQpXPqXVxz4PBLp9w6ZW9+FTTE5KhmHByonFiJH5JOwUImzqboZOEyeYgUy/xgmBMeCW0+
jIjx4Ho+IuJpn/A91vatpk93MY7bj/C60hdUwm7PhlKzwBpFmw9jhqGJNJ30IxaKOqU/brf/AGYr
HhwblmfO2Y/EhXS/O5Cin9RsjDb6MBdfncrAXAPkV/VMy0Wzha7a4taEG6rfonwDGkVtIKWLQWaR
X461GQd4xzQfXVSIP2jniU4UotMMcHAl7zxOz8cBe12Opk2xb6Uzb6iBuz+8yIueLdF0ZAOaxdv2
yWwc8tTVcKpvSu156s3+sYMJ/0pIBbQOBPQL0AHnC7uzfNUNcxHBuZ7wAYc+eOlmPOoPipdVXOUT
FUsrztVdMDieuVe4zenbnm3Xo/W1Sr6Xai92s2aJHZFcGwOtNHXFL+NK/2XEcnhFY2gZgRCa+zqZ
CJg2sqHhGMzr8N0CSK74LcX2bSmzufRr8MyfJ0dRYgRWpGiUxPQ+e4uY3lyhccEfOLRtljnG/VDv
9J+TOkisahI6xwt84KtdR3XRYMPmqu9MkfeSmqn1w8PY+gSyxU6BuYjqudZz86U2sPeMcUF+cJre
ezKbYeSbjKn33ZJWHbStmx7bpXN2NPdxBM5ck0RXWxXRm6XmYgFQNmKhg6K8OAwZe+q2sfCA9KlG
2p/ow+SoAApv+jUlir1vNNlzV8jNrSAFfq/kbfGSTamD48/cpa8mmfZsSxic7xRgWdC0c4wagigr
aLnvjFRwp1B6qfiQ9yd2QbWZsIEVpUpneE59bYfe3b3PEjVNw4arl9wOZApecAXW/w9157EcSXLm
+Veh8R608AgP4WZDHkKkAhJaFHAJQwGo0FrHo+11X2x/2c0dm24zcmeOa+SBza6CyIx0/76/PNAC
ywySd6bpu0bFqmVFq5kyRqS0QsVi+x4o53jJ+9YC6KlU6qk86x9lX3LCJZtY+aMiWp6TUovPfTts
50VGmEydpViPExUBLNc9o4xBUaER8BI1twA26bUxUzPhkaHjNIE90a8SkoFiPpXFwgU300XCTWUN
pQiyuY4JvYBl5SshATsb9rTt0jqJTtiTqp/OmNu+0Cu9u+IwXBMmVtsUQQR8sV/zqq79vI/Ng1tp
w2PV5nXtodBwDzRzLRtq9Nq8y6Xcdihq5G1VOeWxaHrwqbqmkoJQ/E78qA00MB6pJ+BZuVq9FRua
jy8hOjiY5I9mYhoPU5Pn11Va03jNkHDMy7WC30nS622lUWNNIloxqrxAN67nx3WS+lVHfdttN+ni
kAwNXVFWLZ2PooX25jNQrCEowIrgYLgU87kty/2yFRvzA7VIDMtI0NORmSFOlXPapOH6sya7oJsr
0JC22h6FXTbPi6Co1sstNyIYPU3eM3s0UpZ7HuRxNOL6Nq0p6PKSsdQxldsi3fVm66ZHglLof7wU
87LyUNziUa/aZqGVLCrxKJozPigOLU+t7soTeUrjyaHYi7Gd5hgfCN38Ubl8gfpSrudtTLKB1TqW
9HnTlnJHQgJzdGnOQTxt5U1VMjk4wjGeU6JLAEgbQzQBj6I6tjybP0pLMWXU8N03Wt5qFBTXbb7L
kdh+UyxsP6QDu5FODcl9T8/ukaWMEslcrAvvkbWtR9Sgy0VXPaHNyGfpIHjD3sfaRutuI6pwnLd4
12q9+JraOb2jzGo+rXYBVN0M8XSb8xl964CM/S1G2OMgv9pt5lgdZVmMKycVXsdF3wh66lz2d5zF
R70sTI84NP1ABxMRT0ofQno9LCbcCaOeac278dIQR2SCeh35mR672u0flXEpCTR04we1rc2B0BeK
QBfODTfvPtwsd5+LVq+Joy4o2EENISM/0xP9oe9a/aZWm/CTxu1O3Njcar0yGD7aQo51IBtj/tgs
od11abOmYYG7J6zpeQtgRtKUCoFUvU0OahZ/02PpMuLKKLQBAcvAmebWeKDYdBif1qkbWT8inW7a
dXWcY2Rl6xpojUXVSqIPsfQc9I6MjLVss71rLcLxnGpcjvTBG6QclbUwT3Ieuo/akVrz6CxOuk/G
rvwsf3vry7mK7WApWrorwGbpr0qkYEmZ1kl7HGN96H1ox1o+K800x3AZoZxDs5CsW/pAU5k1jKEr
IvlYJ6BfYkvazdOlSq9zV1W7yYXP8Ow5F+6lvgssYUMW5oHF12+U6U27yJi0M5OAeFwq1/JXILaw
d9slZDwbAxcs4Fw6iX69NjSMsRyqH6MTO57gxzukJbi102XLQQJGAhGk5Scma8dPqqp8KMbWvS3c
od0LKkxfV/bEnnmta57XMe/v6IsYXh0DvEcjD2JfGnb36irrUWOO3xl9Yh0bSp0poeYuOVEjPH20
LXO002Y3SaKMd2PgyAGt0vxMTMn7uNSwOu287rRtWn90NsS2bEAZvZhT89ZJ3Y1qnJ6a72icjKPs
jPgZbkY9i6Gpdj0GqT0GM8xfTrPKM6wBMiabBNj0Uk+y3udWJ7/iQbY/LNfuak8bko3bm2DksDSy
9HmbcfBlS1x/A7xzV1HzY9WhOUIUpN1o3drV5bnoAEE0z17Ttg4GokVuK5iPcy8orQnrQTX3aze4
Luif1p6cxNBBcBCdcAjGYjnR+2BQNp2MNzgDk2vVI4xBnrRUQDxK68hEmfM7keruAzRBdFViZWJr
ioVL2++sjtIiAL4QefJaLcbytm1RH/bm1gHPiXE3ZYZZ+mTGLc/4N3vKcKvkpda69jRqYgq5glD4
N708lUA8X/x/fQAOUt4VdqnOdpv0geySNiCMPvuKYysCHLGzwInd3zpq42PCc7sfaPEAf7FR+dpp
Y53MaUyuWvqfGfMip/CKJd3OTckBQiG4am4cAOnN45rLwVZ5S8IGSq0MFzIRsPlv5uZr1IVRtt2U
H2mU6KemG2jDpajiulobcZ11KXaNzp2OLrHYj6mVkqbiJJAI3Jdd/tY0sQMHmUfNcextPH/QDTPk
BAPFPVwbyZyVQz1R380UX5RZzyIDkbADSnA+rE4bw22unbsF2Z9CspVnyIKatpsJU8yqr7TXHPgg
jvUkiaq3GZL0oCG8DRKQs43+8JaYkdUpUkLvskmjbTQ21Dv4i32Ona0JBqpiDlW0wNRklFOgA+v1
dQ80kr/WStEqKt22C2bHzkiHLZ29lufmD5L0eCi2IkPzwiMsdjyLKWo1qpE8iXCz8Bmfl5c2vnCI
SbxpJ5XoDE9yXvt7l1fvln67NGy1dd3PksYplu7seTST/Ie7jOmnsCKOJoDymdY6KEZA7qU6y8xo
eXiKbQrUGtGqZVRZuFWpQUjuED2u04ItuGHs9mIQyP2wUpkm15UPGFqHgAspPSiKMX/xCFbHcqtQ
To0K4yDPw1UMLBrOpttq/pxXhi+p+Hpqad697hPR11zMcAY0h6tuzxj6ztY5XcJ6toTJ0dFPm5E6
bGzAWbFbrwx7Wub3gJFUnwx8NAf6FQ+JKGmJym3h3nTDLFqvLkdxZuUq9ttQqh3iRnEipWZ9X3up
3h1joZ2QBz8ljbpNGkEbwbq8mWpTdqjxy92mDvlBLE5VaKbmfNPNBkZMszeKY8594YZlXA73bswQ
ootxDJPYUg8ZFsnjLE3uCnoQzpJolCuSM7vzvPTLCaaufG6thd0ix1UIx0tpt7jcGKQUeV2SCF9f
EuLr87TmDG8h+o1t3RvrHO8Nt9BfYq5d+HxLYDMglEd5gwDO96AW5ncF+vKVXzrKsqbJoACdKj64
q1iOJah261UaQ9noZmIHFC/upqRKPYanKhBcTyesxclh4Ze5U0VF6SCpkul+HSPzKmN/RMVWsCKV
S6FOVsdZBhkfH1cAsDsN+ZtB5+jWvFd5rt/HNLdS1U4xdqELSs1Ny7i1rKz7Kqp6zq77Zp1QJdiD
PAxmZ7/kYzm8SSGMn3OX9bvBivHQusP6WmVQuFejUKnYlWuvxx5Cp+nM4Q5yIiUXc4YgYeH9eFsM
shX2fWQJ3g9+2m5nIZb/ntaecLkxrVDztXxyCmVdYrsLNT+VpSqDvlpUddCI2gTmKaeHLXFc4QHN
dUEiJxIZbcu9GvJRHDtZa2FE6jfl4eX8ZjpRsWs0LLiDni3gBFLbRQNKxYgcuE9qEiDPO6E66r9U
HdiNEf1arEiFxEuk3/XmAiLLjPpF25zc3UStveEv/TTuVnOSn9SyVgdzKMazrKaY2bqpzfc6s4yw
gma9E7NdYdDqOuOmAqg56I6hXSfjtNywFTSEdknQ7qRTwy3SSVoz3FVrX0ZSdHjKV1ejWE2z96OI
52s9nrLCm0Vl+lta57dY3uIxTF3b5LGiPKUBSocg9sqypght0YeJ+vi0gxorqW9/5fjDucwVdizt
Yuv8qAHCIEuwfkR1ISjTNRp6HFKNlbl1TZ973n5GNiFtLyY+EkRrhY5Y+ekfIyXLBws89qYtG53G
1M26N1WWwTsU8YkBMD1BySUh717+jJMYaFJYxsNKfyIPQFGuDxx+/ZE5VAFPivxrG4fGk+gs/BHu
EZvTVogHDafRQ27V6VdclfKqxbTwmY8X1NtaNutxqMi3rYEod65cXQ9IL/oipOJn7HRD2Op0pI/l
CIHHGBEOSR+Brpfm5cM77nU8xVBw8PtdOuU7nmoQQJqrglQ0xo4dmb0ty6qVUa6KX7DhKtdf3AEu
P8rmJzKTlzuCa7EeFxaSl24s9AMJXEZguCR6UEHKApfA3u9pchsClZfFTafZ8XXmuPnDQjopKLwt
M3jDhQLxZBCPKYHgkZ+UkqI7AX6fZm76lJblfFPo9kV6S5O5t3B8PNjGAmZTxRsF73npHjodAJfq
mIaDkyztb5qrnOMkKq0LtY08pqtV0YdVc/5vmM6bPqhyYK9gzsFfhFgJsSF7azhw2CU6a5teEuFJ
7eC5rGwCbPvZjnVsXobzbMMWPiMtiW7YC4zJbxPtNdKGeWdGlXYA7JsPdHCZpjdtbXbKgCO5OGq1
vCxqzl8ThAnHuhHduSC64lp0jnXjVhjL/MIYijC2qb/z4NhRFFZ5n+ZeY6f5O4eq3T8YY1SmwWxn
aq8bXMZUJ5uV+bPq6Gst9BqCtCIXd9iMHkBsIsXJL4tm1oNuqH+6WTtJesDxkFvmFj3ZM9Ko20HD
nCGmOe2fTHIB1C5hfMt8zF9ZtZ+a1eLvCNOw40e+x/LLAfcPKEKoJmQN/HbB4CrqmNctfTU4hWN6
kMXwKRDk3ArNBnWp+XgS+ODMVcpexzd/oZt4OhOgmXmd1Ca/wvfoYVZ1vJrL1UdE3R4X1JpXNiwZ
77SwTCh+OZ+1zkr8weltK2wNmrwOG/Vm+RXDKh2sPmkZThQfL28YvXgRH9gAlowNmp2GMIK8dcHe
pYjPreVE1YMw0/o5apsiCZwuUVWAyQP7DXV6XeEp4gy+mLVGnQmjW7ujMQIUwFfmQMyTE7G8mqVj
8se7mSFoTexV8zdm+pEmIFxcRlZGz3O1pjM6Hdua97a+VPMpbvO49mLS5LT3Gnzm0BlQ2tzD0xc6
Hum8VRnsgJeoRmPsK1Mr48aLx8HndZJyDwXhfLar7uoh+bg58IJRF9teGMjcty4ZZZBunXG7QQuB
olCxt3p0eMpwkLK7Wqzc/jCsHlKo0tzKoAOWIosIRdF9vkb2U1/WKEwSRE2mRdeaM4/rqXQxGEt1
0X5Qgz77LkcY077srYS3DrU9iyXpYEWsi73u2gUkU5JVJaB2NO30LMaigAUPnU01v/GGubtu7MxT
efEatciuf87rgJ/NBDK7iRx6ew+Mu4selnJq30BPh29w3uotjW3r0dLNjjp0dFVXUDrI4vKeU5uu
NFrbxpgBHX24VdwU6bL8auWiDjWgDNg4eRc/U31j2O+NONl3vaFTyJr3lCu3gIaDG6t9xoP9rki8
bP1JaTLIomZ8x7KW3yZIuh55lJObvsj1N2OqXa82l+VsRNZ6K8zFpl5gXruATip2kXa1H12t13xu
DvtXMcTbTmZ1y91b609bvY07Pv+Lb9qZcS0Zb7/lcEGWHFcvXxt3HXmoYK15aUFXnbhyT5R6TZ9a
nkJG9wnN7RMQgTPkMMpR3dQHRDPtx4QM50qjR/JKuskvOKjoeiX5QdD27MY/8OfIBDVL5hb+kOZ0
IeiZY3001p3MD1pFcoBBL7qEPKU1e7ZLfgnRXIERqFNnuFhBy2lmeEncOkMlZMXxFdaP7Wt2kxUW
UmBTAVJ/7Cntui6RoH9Zo1a+SahGgrnTppv8CRm8J2BorjoekR1DdBpOmqbu+QCqh7opott2pGB+
ZMDbLauogqJbga/J5S4Umo+Y7ZtMBudJZU1212h19TFrBQjoFtXwP9FQ3xfsJ/QG4y8zf5fW/49a
6p7qkv/+xx+65P7xH0i3P9Hvd2iNhn/sv+ubj/K7//Mf+sPf6f/x27+Ov+vgY/j4wz+E1YBe5378
7taH7x728Lev/88/+d/9l3/5/u2rPK3N99//+lmP1XD5ajE44n9tk7s4zf51/dzDd/O//9fPIv38
+EtQl2nF/6hQQ//+lY9ff//r5a//3kWn2e7fTIPORkEMpmO6hov++fcyOs0x/qbrrrAsZJXwB/yB
/2yjo8FOmTp1UqYLPyJck3/1zzY64fxNOmh7FcV2qBkNvDf/93W4+50N5iX8l5J5w/kjawzVLGi8
U8pUhnANB83dH9njRisMzvRiDi3mQecqGzt93dWDvWy7PKf73MidbA5d2bOegENkFGhSQofgqW+L
KwYihBAmeR00i1oFeUiu0idGzwUWJx2T9GMDxqWtEtf5V0NHGlZROaLaaxo5PlcZnSC+M0cwdcaA
ddej1bYDuVzW2g4Kp3Of0wpcHawDXZY/IZlZkZMgNMJslbHGVs6qMY/avZufq6IkmKKbZnYnNTpR
5qdEKMb7vs4czS/X3LzJjcF6AesYGl+MLnCRKEHJ/G7rnSaMamf6VqPleI3FJ/6p02mmP9BcYKLp
kbacbtqkHGM8RD3KFo1d/GeiVPQFwUTmtURGLAMI1+GxR2ZqnyvRN8rP9Xo8Q0+q8ZQxbbBxNT29
5WW3lOVurDaD8WOeYSNK9MAlC/9gdLtBuJD3PLIDm3s5wbKt8FNdKKDflWdWY3c3WVs8B/OwZR+g
PxxXjs3f5AKslj4EO6wFx2ekGT65GdUc1MswJu/JUOm3sPT0CaSbCxNQSrecbuZ1lPO+T+futS+t
CduTqoASQo3+YXVoudGfDLWgJ5tSVV6baTItxNwu5Rktg/4xO2526+SW8zOvmBjp/6PJHNc/6ese
+IUUsBFrdltINbw0rcpd32xcnaLDhWEpSCLN/LlRtQxxumTbc6ysGfGPEy1ItuxuTHdtm9TIOzXK
fNCg9kyR1L412y6meti5z9i9NK+nmtTa04/YspHLJDGYVWdKVWvbsUt2PdE/aFnhtDtlWNG5saYB
oofD8tstmq24QTFpPHAq6u51JicDsms0jTzY5OYiYVqiHIEES3G8KyLHYdh1DRvpgdZ1XITGSq0F
WsB+CPoBZsjnOoNxQis9pL6YoId3ersmWjCWmI5Q4JpFtEd4Is/SBtbw4+FyQXeaayFwE7pR7vJ0
rTcGrH586EXijF7Ppf8pyhm02ea4kV5MTOJ0XQ2qfcsMBI4IkZZo8dWQNJRAGx3QsJYTFMJ90RsX
eaHuBB1rqAgGUUUp+uiqVYHb5fVjhDadtb/SYuWXcS3owi4cw30bLS1yQ4FCAmUx3prXoe8StIX0
Db+w/8xzkJaO9eLOs/5K5E3JupAbFVBzXFrMwWiOQpE6Duqdpf1U8D145zJdp8IiS1HdAXH9dKp8
utNQWKbAEKtJv3Zflr86staUv+bgtCw8SjzijvjGVtON6P+2dWGLRazoTcrN9kDOMuAA7bC9FQxu
fp7E/ecw6S74Z7G5102sGN5q5nl1gRKXp2SkbV4ywMLcV6oVgXQsdoGyNDPYkxWrQ1838bEs+G0D
QatmQzv1MpZB3aAzDEok0nVgWJ0ydxq6+MYvOaRjbIKkKXtYHhEfqnGjj5C4GOfc6ROeFO0iseIx
UjYz/MTgRbByOZtXRowjEwZU/8TQMH6QcmNvoTUTsushMqHYfLW3EeomdbJnyWbZo5SwxCM1M05z
Y4OwVqEeW+Orbm9m78WDMhQdKysSngLtUENzDo+uN0tSy/iCc0yhDm8BOzvVYD+Rvcoz8CQSBn00
TGjjCY+IHy+23nounrx4J6m4rXfuaNJz/V8uy3/eQX+hSPiuhhbo//7XPzqBLjeOSRQXJb4s8K5p
/jlywjbjge1/mMNoo4k4MiKYl67cgn//XcQf84N+/zaSSmoLyRf32p/zeY1OT0ai35ESK54IwEcW
al8f+DCM5CKfk0zvfNvIovc5T6wrQbXDGDBpNv8PYdYfzUOXHwNJOnFxBpIRw3DtP9neCD9HZ2eb
UGV1CTQ5ZtOb1WT9c4su8vPf/8p/DF+5fCtXp2UaIaZr6cqy/vStiIxXomeeDIsaw4U/IcTrw1zM
vMtqgAe87tpCqSApL2lNo85/sAmgIQp/+zH+R+Pgf6+0+Hb67oax+/7L+aPp/8KF9/UxMIn9fzAg
Xh7afz0g+sk3WM0fRsLLX/hnPbFLnzBPvxKCIY6udD4fv0+EgoGQKVAqW5eOcuhQ/8+B0BJ/0y0m
RaQ1lBFL+xL89c+BULp/syzeeUfqCECkRBf4pwHw3w+Efyr1dfiJWDKlxRfi+1h82T9OhGucu5pt
42pKoX0f6yq77ckLwkJiPmeV1h9Rx9FjnqH76dKo9rvR+UDuAc+2dq9dBVGftmZ+pF0LxY/7U5f5
fdqmYbyU6Hhkfz2BdcLJyfNWW5D4Ul05ZVb5ncp9rBzV3urr49YvvpzMBp3lclV0PQVFwkJwHGbo
bTxVn7u4PmsYfjAVnZVVvtul/lnP0UEO3a8epb3Tmye9cR4SYyJWMUyKl0R918vVpF6GTT9Y0Sme
T1xG18J9zlvzpsfw6LVwLnpF5Bit4liYWhPhDTLFZfan+KzbjFlkaIQUc95BewW6AfPNNZW2FApW
xzVfQndk1Yqveqv3Hbn62fa4FWeDnREsB22g9kno9fNGtBkhcTeAr97SlgdNPc0XxZlh3Wbd21ZZ
foNap+Ga3EqEpskpXuozXYIdWa2O/VMmwTq+xGWz52Wc0Xmr9LyYN8aA2mHzB/oUuaa/tVh7Glq9
D1YtQozVP3Xxh3u5mkksKx6jOgFEyw6iXZA9QfvZ0d1Migw8OXOBfk5kc7gw7R6ot3Wu+2y/5ctn
hii5nKDapsUK1mW+dvT5NiHBalmTw5SmP/Nut+Qf3JWoei5CVATvFZJDg8RR1GBrJQ5q0vDM3kpQ
fj+ey+FoSD27j/m2CaLt3IRmvOuMlwwVz2itEIl3xXDKMpxfE76mUUfokajkmIz19XRB1HNUVlbU
PcRFikTjLqqsMKFeq+i6u9ieHjuX1iyCvvd4MSw2ff5JW8s3MqlqJub1Pq7dK3PCVAjl7FXuttOH
TfmLLneAgQ89hh1vy/Mf5rIOeORqX27il9C/pRicwKin85q96H25j6fCR8Xnd9NrY9qCOMrcz6w8
0DPQp3Y1nvtoAd6xkQ0ZbCKOt25HNUyeNVRXKUoEHy/xrU2gmT3+yojq7hVOoM4K0LDuIyQBVv5W
Nl0wjXPQu+VVOqJuq67W5LFr56AlI2i0PtD8PHexwl4YeQUTi6VPdz0ckVe71/0w+q4pQhuvVpV8
JQLARRSvgzE+RhAnBogUKstAM7ubAWkvkNU9G5EvmuJYSO0wm/N5rfVPVVhvySp4Dn4oHJxaE0TA
cKrsjrJ+GeruaqowOlWnGIml7RpXk8EUvyDIKXV5t9qUN+fRfTSVvyDReFuGNfXlLATP9xiAr9yM
2zR8ML9+qq4+Jb+9G8OuSnQml6n2Fg2bFkp6XDLZG3msr4rlxdMs81ev9G9h6BOi30lhbuKAiNIw
2dBvakU4dnGA6/xOQTPqi3uP37HdldZGhF6uVzsxL49OFr+hstgCkEfnlgYhqK7NPSa1RDIcoyCB
U4nB+Ivb5cL1iKl7XvkgdQungl4c9Bn3UPW2NVi1rB95fpfP+FcjNIit+ZiC8lL0TNL4FtCH6y1N
8lO47U3iIDmbQUKTcUu9vHDYlzWN8yeS220xWssD5ye0irNeC7K24A1dTHoAmUz4VwbLDBoS7TqV
ujxynMt9uz6PVe6jtJru2tj5EQlcKFMtH3MHNemWpqEc0K27Bau7HvWPK+N8aa/GfdlXsEh2fHSL
edzZcbNRkooklfA4e4fZwUQ7NWfhnKfvudGz/aDMrKNbJDpofvNrFxvNk1Xqr12x3uVZRnyYdSOY
ViN5NWrxFjRT+j0k2sM2U3mXKpsiYxx8S565Abn1yUGtxM3OhZudOrJuET4ud7hEtDdzwGvIG06G
HEJo1qAVw9fUEcBht3bgoO/BkRxds8F0NxiwFq+c4t5rZHHtIAw7RMOK16hZq+EGfWB6TkukW7lC
f5OayObMi47XhbPRL2EeTUxEf6TbR3dQ9iMAOlaFjr4FS9PPWJSjH8NYEYdgL+lLR7zbjjje5p4H
A/nNEKfXDmrAq1gqK8AWUB/soq99BGZtWMQayw4nawDmGXEFZjlkzXZ2Ovx2W8ebpvGxG5N9bGo+
59mnpc8YmjNaO8dUzx9jN2pD0GA3jJOmPgoEs+iDv9B9PSJSO5itVu9W46FPa/OaXMc4MLpmDDuO
qrvOIb7NnpRd3XSmvOj8h+kn6aoDigOJ1xGDDjuZo3CU0dR4QyHCFszb1N6iM0GqbT9pVEQcF/gn
aOCx85f4F0tx6MbGu6x0PUCkFqjZLE95M1Cl6Qa8yJCGskXJt+T5cXAqGdpAPUGy5m8DYRu7BJGp
B3DySjwOkIZ5HSOYOMrVeUzzFWWCk+Wfw8Wd3dDxcoryDRQZ44rfQkIFqyhXT2Kg45UpxB6Vhc3i
ljII2MbPMstaBL+CB9ZuodPq/s6CMwktxK5EhWlDaMFY7cr28tVMgPqIawwxpfFhUmu8txqD+Pgk
OZSt+zSbUNm6O+MYtNrrUWc0cF4MR6k9G6JJbA+qTK1efxrZxVASI3twYbh8vXfXQ25jKR7FCD7U
ntcF7y4j0vYL77IIkP2wmiGcIl/4a7LhE6xWDxMXtXhiFGexZs9m2h/7eD0npbjfkGqbZoXHExtE
h9Ef13QbbZ9Yrt7Zpzksmn3Hy56mBTSVu0fq7aXLLpLXl4I3QDOmJOtE4vpeXYQ80GMZwuYa7fLc
J6etdJHQs1QXkcsN1Z5rKz+ppbyNFYrx+Zb6zkNVaTd10+wjDIJod3AKMKX1UoQaCgdPiuaG157R
4VGTmTo1ReW80ZU7XW1UtsYY2nn+EzbgWwzo7BnlnG0oIPTexzOqdIR8Mjo6Osa9HM/grqsmKrSS
WjO9gZyDFD3ippfBRlJSKDcQN8/sJ+sQO07la2mdZj7ubkUBkelcMRrbmEkYGRM9qq+mzs79JB70
fY205N4WDldiAgcE01ci7NwifU8sktoZOCw9LJ1WiL5A+D3cpw8qsMGvSu1BJApead6sw5jk4nrq
6ux9Tbf2oa77Okzg0XF5p1v0KKu5nkGrIsdzyd3HDtBiWLUMJz+2jaUfsmJpXzuJ9kPOJgJ/nVZh
f9Wq6tAQuvCUbas4d8oaT70crF+lSGof5G+4V7r2Yc1kHnpFmw037uC0HqI1Bpmy1bWbrEzy3ehW
tLyNs35En1h7U6I79xhfnSCbYutYCKc5LKptw1qbKKUmP52TLzEDe15oaxJzeepSg1vDac11x/lh
mrAV5mEp7Pg0qfSH0feL3IlBt15J3E39bRJYs50xu1M40gE7yh500sY0ihzFjZ7taUS8piEKyuMR
Cq+LmE/WavZF2WtXFRwQlk9lvpoQfz9Ksy9OpjnPkK8lbSlIP52PbWIU1tCYXw6nftzPOCPOuBKz
H50q3CMs5xJzb+La8Kqimb62opGHZdKkryXDu2UPOgeiqQWONsqzUbsPqbL21kIlaRynoGDuriXc
ctS1E71LxGCBY+55JTXPjLVzVNU3bkcEcL4E8zrfGEsteZSQRF0xsPdBO2HkzVZtw8ccvZty3hWC
HlYzr66pTiXamxtwdYujPtZP7lw+m8W2A2zmUlo4nuon7tWT2buhXk1DsHRLEVpx9qYhPATZEzug
ngYVAiIBPFp3xljEfjuSLWFZaNo5L9EXRGfssGeKwI6q/+AZrP0in5tQ2fFLnS8I36LbnsQjJj8d
rQQq01Pm5goGFKHVoFE5X8bydZt13A+TwYtPFjupDz8VkQrcA3C06B3TU7bK5skwWjDYZZNPW5GO
PigL4pKZfU9mwsB0LbqgybpnmDn1kKMd8xAYuP5Q2KfSoRQmdeJdhNvmtu3G1WtyHnw3RlagO1ET
UiV2ih25Mxr1sIp3XKKgwoNvUesVkV3AjRI6JVHsCXyVpOM3Hq4NhxcpY6BUF1BOW/bLmhNoYf2C
PiaJetoNmnvKsyTQOxrzxGsj2vZLielr7JHxu4zaCB51HLUpj76wdJzTNUIXfmNeAJaBOb/S6ZIM
CICIA93JxwtKxA0Cx3xVDfGJJL+bWOvHU6WPd00yCy91LHdfKHPw0j7ZU4sTWL2Mgj6zk40kk34J
i6ksf8uGqHDuNs45n6z8/1B3HsuNY+m2fpczR8fGhh+cCUFPSqRMksqcIKRMCd57PP39UNURnZLq
pKKHd9CD7uooiMA2v1nr+/G3+uHWCDUskRVHRB2YJlCTGNiEngrjNmkyEydJUp4CLexWKqZvVNC+
fahppPjkb5SIpQ/pIxeJvqVsHOyVMMHxRbNwpdtqcE5kEuF81qwrrJaRnnpVbZgJEipIZAbnWtr+
dMbQ0H2LzDF5sIxWbgUl8XVbedSsaScaV2k0yU3QldFNkinOQ4byCstgoiN+t1WTvKYvd6oI0yvS
iOrRT7L0ebCS5qUj3tg3U6vshYnib92WavPN6az21MZZtFcCO/lh+jEsbbSgaH6zqhthSqTOrdOb
zVNjSO8hriL/HkEXF1NXe8S70gvTR3gV2o/J1ANgJNT7sObK0ltqTjFsW/iGrqT6/GhUpVzbWTzc
xkYhDhMFYuIQFqpppeqDJ0vMY2GlYJT1x11agTry4tBAp2iiOncjbGJi2UyleeQSmA6TrpO+UV7O
ruAUPBbNSA9KVPoDPrwA65FVVUstGOtr6xiNXEMwkxdKCMOuou+xstM4XylGtJsaBcOCH1az87uS
9/jsp5iEtjWWMhtjXg3e3hBdkyvtMLgkkY7Jxsz8syO74K2lDgspxdeRPXr0xllaVuBt0Pp1rvSk
up5a8D0LSynGQ+z43BH0WPb10KFrBuDAoANtFfUZ6rFzAQJ/pw6Rq9UTXmlkwfFAWUJvzMdUqc7c
u9BsO6IFD01w1OoPGOHIY2JvmcBB2jK2C39nqQS0oCb1l5N25kKrPITVWuhCH6FO34bw1JNoF3op
FAky9VVrqAt0OvYqduInnJ3JRlrBuneY1KBxhltxeAeGwKFz3hOGxd+zfDDI0eVTlaa3BaZw9rrw
H8HFJFAJ6FUADmmJI2TvFtnUHZKe9DJ4YywI94XBoDFxbQNv57TJqtfVdiHrrltUctrbwvOA+ml7
mh/xIsShuUiT/pjLZI1EuFo4ZGEa7Umy0jmPvLOt2OR/7Lut6bUOE6juzOlbZEw0SCg7UFGiC7nE
Zv8owoYqgZbnSyLWnbBy5Bmwbdpe9cn61OJGFq8NcpOcyMsYcHlFKVl2Ybkq0kOsDcBvlJ6ShoVH
yrSXjnMIyzWIi4Q9FOKtFv4rFuV1lFqvkC2Tb1mq3NTAPVdWCZbFST19q8qaqFuSX8VRgcPf3vEq
fyl0oxda6ykrv27WsT88m9JkFgHBfNzQgtWKX2BYVqJ4wgYzunSvkXR0vZvlZAZNOSdpUWdzIMTG
xpwEf77aclwqyqXxkaOnJYmpUwCxmNqDQJG7LoNZn2k6KwCgeBfitFvGKaVCw+PbVXQU7KOGYS2K
vpemevLj4icWBTpJLXeor8Sjm9B0WqZwSTbcQjYizixeVQh810FANaUcmTmQ5mm5LdlCbirz+s6f
QBGXtc3RQk9ZrR/ROB+91ibKjPMLZpelU9jP+Pw6F3tXuFFFfNPFW/rDDy20xgXTXm7USiyCNHWD
yLmBQqK5iFXjbRmhXCygCCC8L6i7OOOLl4hj63jmLWd2DyqkPuhhh+a9yh2Gj0oM07rjJkYwiy6T
lenr0bOPvZwAqcyvUz68AevCmzMnoqgJgY3Y8jZu9L0DIZ2ixnPCSN2jDgsCo1xGBU1VTy0zYIA8
acMpritQx3mxlMF4yGEwAUCR3ErGmzAzLhkLaT/rAL7RA5iG/KL1mGAQEmf4rugjOwUjnwcY3guB
CWcB8sQ4KpSeHjSNd+OXPZKxurmt4mljhv5dmhHia528jOTeq3JybjWgWsMiSydBaaaOSQQyRC8x
q8X/FucawMCsNQ+mhIjVZMGunugdeazSKhjOapIajyl1xtCG2OqnjL3Xk8Da5HlprWUO+D7KsBQQ
19t3ShD/LHv/LCd9z19y4U68gT/ElrefES1T4BolR2HE3ej5IRAq3ZWqHrpDkYmVoeRnBntQZzTw
U9iIm6WX4MaFWrkadfvgEAGVGQALLivc+g4aG0pCxzZG++wwC2nZ46c7d0g6T4QGN2pTH8x5X3SI
vZd2H93FjmLtUdy+YmOJVwyp+GkaoVyYqm8/DMnEto/zO+poHJJwuNd+UuV3ZlzGxB45KltMPPa6
jie5L4zCOI6J46PIlTiDUECvwx6sG1KH3C112CXUMxPTK9ywMC9aG2/60W6gxxbFmYtnA4LF2aqT
bTBWMAwWGWewZUQnXHUPtlFyXmm/OmYQzrcSX8SjS8wSjd2E0GaZReU3wxrira9zoqK0FTpJRSSX
TVteNPNHqFOL9gehnSDf+16+tORdFySrRDwr1OMe7Nn6jGq03KvVVC3IxPSHUY7xxm6m7pHBxZjq
sCCcokxTVmoe7ypvEjdG0KJpjmgu24AXiL0uJXUxCu0cvG3GcDitT3z020iS6ZjzS4fiGAnAzI7H
P2xlEB+CwluiYQDVNezRVpeLKibpYowxxigqpuVKmLm+irE0LSJzVjgrY0KgQnW2LXex4+2EqsCo
AV5Bu6KwB9zX3wiCpdtVcltWSrQyjGYFGW/PCDjjihKLEYrYmxY63W63Llt1EdfdpuLMhR9bLDx8
Ha4k+9fSbdVQJCkQPtdPcYmaFyKSAZWlbpde2GLM1J2ACgJhV97U9Q3XpQFzC/4c1e23YEav5HGJ
MFsEdEmmaG0CECLzCxRjL2J6E54BkKJu0p/Stw5I246U7LBHt/FTNfri0LVmtcdKu0sxsG4jkVqL
1pu6GBl3sqRrMS3w8Kuvtkjgucr2mMyvXUnZJVpd7rswaVbqOK46qfEuqxdgkxENHW/wYFr0x95m
kYceo5T7qGJsld4t0Rn6+1Stf7aJVT9Gnvka4JfpfH0PomOJ3FNZ4xjiRvKd3m2jlksya2g/o0Cu
X8ANPMeoQdzY6bTHwu4fWQbnNgX6gxTylehHHgun2eMhNpBkKgdU7JhWfErBztiHKxC8PiGHtxLo
DZFh6zhElX7nz5QFOZFQ5ql2E0fDmazhZPr+VZmdkKmebtDNRJsykvvUx8xTlcQCSRqgRO33esok
F0U6GWk8tTMqn+0CJBtHlbFK02gPlw71DY1j3KTwTeLHLL5piupE2oob1Fp7o2Vy95vJ2iobzsVZ
nqRYi7JCIZWSDVNDXNtFdaOL4NTp6l2LAhcRf7xqqkkhuHFOmmWiDuiHYe0kr4q9MFIWfi5yZUZH
IFwP660mmvPQRA84j/2d0fYnFdtX1WOX0eV428Y0jkrxC9ckJ30YGhsIAb4b8X84Wa2PFNZkMvZk
oFlItBGF1Q9RiTdCbfAWdkavqF0ro/3glBGmrPDUeO2vTA+1o42XZhGixV2hWuhPo+IfqpGMrrCm
a4OOYWGji0iz21RJ7hy/QTLCsTU5ewXYedboEZTlemMOzr53agxkEaUEFTJTXY53nS1OBXdeL76V
0He6jEFnab9J49peGom/Sqv6gc+6IFBKmchMkFR7zhk1FxvY4WRWZ6tBFZ/0fDq0o1xafE3fp0CW
Tdwalhf8wtBzo+KLXuBcpSCc5Ds8PFeLaxMHBJXPSixt/wy5m6tcubbgSlcCxVKXR9PS1tj8bZRP
p1BlS0Gy9pZxaxk7aixPINPv8o7fMgzOLmNGSItgd4KiFwzKBlfwd41/Zcua7vGwKE37qwu4n0tU
5sY6MW/hRK19M1hDaLopcSfjT1oDnV4VoFcS9Xsi8UqlqH8D74fP3WYWPT6tlZTq41jdmJlyow/t
nq6wawtl23bWKcRJmHt2yVWMr8IoQhd1ibqqqL09mDkbnzGF9jIoS8px5sQSENODQ3v3Efy98VBY
8DoVzVcfNSw8eB0M3+sWFLDyA8nyXs9sbCoOiGm/Jb8bdaNfohO/gwqG7CfS66UsG2WhTsrOzxV/
Cyvh1ck4GlXat4tMTskyyQMu7g7xTVQivYhT1ZX6uOhQ4LqIgQwMIBn8vTRaOl17isOKiEog4KkS
wCJertzFbbVXEv+uiuBW2vopUJJ4XwUpfjooRCjMDggwgj1OnX492P41LoITJtmd6jPFp0gGa0U5
z1r4FJbcqE463s9wSKkpfkN+/CYEJdYRg/CCOfUBQbnzYHECLtHhUfTKEh2IoF4cFNlsIx2vYjfd
p/AybTKVu67WozummNFJQxpNvSMkmJKOciyCep3GzWkqcSCPM3pkwlP3kxkyJ2HcZ7m3bVNwTWlC
HlfRE05mP63c6GN2b0Pbko1DPverboI1Yf22gWHiZhxdmGmjNWPQNwK5eEj5rfRL+tzm2oGIlavV
IisYJcEIQ7VzrfzQZDgb9Uczrk+Yu4/wnG5DqSyHhgxM6xEeT4r+3dGyGicxQr+mjeVFaZh6oQGH
h8Lae57lTi2/TjhyHZqPgT+6MWCwZFx7Rnwb6P7ar3ZRt0yGo2EFG93/6ZCGtwyFL4kG5jkpXLEM
R3yTxXzbojGMHXhN4ZPZDGut+Rmgk9OKpySqnr1ROYt+VhhoGPADF2SfW8TpqmqOSSxdET6juHQL
0s2IY7hsGNZXr8CM0mhR0bd/xwLEcQGHj4DeJQbcWwZf3xLJsjRC77GAfUQfn0perKuWy8hesZts
Uu2FV5jiHp3gbOGoyzPSSx48ld2urhRng6BDAu2qwhfm/eibrGVFA7nTEEDUvbqiV496vqS0QB8S
Y+8htj19VhPwU8dgvCmKFuuYlvWbpjOKFWBa/YLrkuRtqDnqI6B/S6fS49UQFCcdYfp3w2IHG8XY
UMhN/De4Lf5OxBzR4Kvya6s23Ui8GgyrKrKL+4GZcy5mUmYPYB+P8bqx13R73A9WlPKvx8RNOPA4
ENS7fpYsGXVIY894Kh0oEWn+EFXKN6vBS0Zp9bs3FqsiF3TBEg7RXLZ3tdBtLqsLnfN8A+QHM2cP
DSAlTchCxUWV5C+oVXt76djlMvaSnwwyONO8u8hO30lmjPUI9Joa2kZTobHHTEXIco8pZe941HmL
wTg56EDpTWonEbJbagdsQkEnrPCeOOXDZQzuPCxAo5C/dAZtQctDYwp4AkdssC3oaugyBy+mNXdj
P8zN0vRc9c12cjTgXPoJvegPRRr3Wq/sMZAcp6TaRAZsf1n3MZ9yUrZ+HJ0TVKPEhf7DIKJ9qjVP
Orfrgmkh3OB6YGwLSJvUS5FU6cFDOWjnVARLW6FKnUMo6Qf6jy1tGzW+8TycwKHVvhjxW6WC2RUE
9y5ZKloSSr5aPNSzUvmtYUYlr5OrzYeHZOFCtmcw0jgQnIKVn/nJiBbbO7tpaMJM3oYxzT9aKCcL
pmi9Mn3gBfAd4bUJ7mWQ2UbDXOX5BoCVAIc1UyE1vVxbk793MEgRSOZ0tv1D5DkXAsNbTcVmi/v6
PAiHeHO81YW9wBmM7zpNj5HGdZprNruv8qkRzGeymi4hYi29HmpKVlMhyWfLMx6jp2KysLZ3exXn
Jg1GZjtkzlLgXtgUBimL1/wYC6YXeDV3vx08iMBUAIZAO+i8+xaLuEjkj0wfd3rTnsD5rn1qFV5Q
vEldEfDgnEfMXYu+BtOjWKtKSLHUsarbma1tgYCM6yYdtNUUoYQMdEAafaLfzprcJtXOXVrvzCit
XJLJZzVIgc+Zyg+1HeF11OpbpI6OC0FyTxccEpbdnsFlnjxnuJXCPym9tzTr5kkq9SnrqrVijfeW
8+JAV0vELe3DYvabrAwTLs2ssEt6YFXkPrHotgD9Xg3aoxg0SiCMUJSAPkFqVNSbhIa1XlNiSeUu
org2qMn92D7gxhtDCRAmvRvSBxkrywY5PnoAcFqTMCrk8BBhRy/e+c5wKEcrXgU9/pQhwHAUZeHB
mupkhWX9FCG2o+9H1Wqa4MzkZLZUlAluIVUM66K0NgioK0hlZO5OErgiAsSHc/OXMqVHZCAPuMfx
BKpQjdoOdAHVuob5AAtMxutgoG4OdDWaVetPSTHu8dD88qtmj2z3nlbb0orsG2oce9LVcaGN9DnJ
L6EhVrnrd7jgtXJc4sPbjIWxaZ3apjdUgdNpWrnJ8D0sQqUrWHJ0JAnDEtBB3bG1xS89ahG0at/K
In3x0GOPTvcK5uYXDMSNaD1/iWo5cGVb/Wzs6A5kFrWotrq3IXwFnbkLGchjSv/oRDVtqcQd2ogO
35tQmg6i02sNxqRiDHqtjnPFK5W3VVIem6Y5gYoTLsplFA1IZR3o/3475Yc8oASJ3pf6U5Q8EeTu
RFk9Ywl/6sGDb8gcD0OvXsaufMto7C4kBTzK38qjYGurFKA20/g6GXWLr5ZT0oeU09rmM+VjeB2h
jlk3KM/cxXtpj2fbDlwCjM2s0rASdU2TnylcaTDyE2Mm3PJFjVEecZedKNkB94iDfAG/96ikSJiC
WMmZhjm+hS19rIpItekRvSaCTm1SF0uYY8eqLqxlRsUMJ1iD26JGSAo8h9rFqOzssoNtgFKGpTzs
QwZjIzKlcotARV0XII5VwxHHeaQkFrE0/VYDxc6l8jI1Dcqo4LFVLFTbHf/GLgpWWmwHhzAYeX0F
XTJfajnrUT1kNB7cqvQBNFcF9W72KteDsinQ+Gwqs9NdT4ZvRuQ8jHpLcTqS1O3SjeN3PxoTDop+
zApaMGPFiw6icGl11Y+sGo46eQJ8PB3kh14g0TCNi9NAxAuEQZWj7lZQXBCjZ8GzUkXfjEEPDpjH
5TKWifGiKeLNzCrOVPW578mz0qL4LkFQhSPQ3UH6c1fqpcGonqOANOikRg06fPYCqiIwnt3TBPmM
4QSz/U+mR28oETaEO0TDZz7XQXHQpNFSOkeMkysEq0nSk0DFvkhwd47Bqa1vnOB2aC4IwnXoa+Yu
ksXen6ptWXb3dpIUO1GwtQwVilpjIpZoEcWMKrJGp9+b2vBkRKV5KwZpLenoPkzFuPCd9ADy/LYJ
rcdS8go1ubaCaq1TEVv0qalsGoUox9e+e/ldpSB6KxxIVJoHJ7Kln5UG9yW1aUpyGGDwqqFsbPzh
6pvJjxKa3qaZTW9K/LNDeehZrxphA5TrfY9VNSPel8xE7jcFvCkDckZIFzZObuZtEeXrJJhcP/rW
ynbttPch9YB+FevLsSKvFTQ5imgxURHRRjSH8Ec440O5z4xW7O0+PgYW0jAMoN8CmO4nY+64pxkl
57syMIPHsAy8e+ThFYuhFvuZYPZqAWnepq2mvMZWEq+SoMseJnSQb1pgc8NI7OgxN1EKQvY2TI1+
xAeg6rRex+Yao9S6RUuLEdkW8IamNjqMSmPvxqnU1nYA9Q6+cXBMjTh48bDKcqWTt2rQoUidBrFO
PVFtFcs2Fj090icc1M+eg7bFiJ5h6Ogr2eSgTpBSU7Ox5ApdYHFk6h/O6CiIby0tZUgdmLo64zUK
jyroSlOyi1XEUB2lbLU9XHefhmb8Cw+ny5kLx0JZT9gnhhYTTqaemB8IMhGwuDAvdYjGVA2zck6i
zlYm5VLBXYUVNikey8hU7lqHwqf2nBNYuEVoLeJW3ERFfC5jENutt8VkFG6pIykbOszpiuE+2jbs
mnMZWvcI2cL73iyWsE3RT8ls2FfIpaEq1UDZEog5pvoUhs0hlz+jVrhhRwZCZ6ah+9zQn4/iDQyM
BayFhSfCJ1vc9BgIuv6omj7c6wnbyBkrF8Q6siICO0t9VXp6i4GyjRhdMWrlDy16mRyHGvKFfcsE
BHJM3Z9+KGE3rluFap8PqS6QNZIaYDTPkCCY1IX21DAhJ3k03IkWrX1s+SsqJbd+VOxQ/yNp8hEO
yvBaOV4zZy8lp4q/nKIaIi5hE6RnWSnn3CZj4OCTAK7lLk/Tc2np3doOW0hRwntirnO61uB+AEVd
DAwzWQ5Tfg1mk3l4yMPxDtgJ/yBi4m2v2PVurB0y3AEiXNU9JK1z9OBIzX6QDHxUOOzkFEF8t6rv
VWo9N/APElnFL55QmASIrXutTQ6RfwHV2OnFusvmTgBKtrjAw9zpGlMrLJxA8Ry1YNd18YejHYbF
vUiSHvhzcOPH07ob1OvUVIe6QaabGRuGZSFYjpxfjuSQpMCifLfUQXXHwPBvIhOouq1MByXvN10y
buDJTGTGsc28EUZymbXsF9mEe8XCXxdIeoANklfF6W7KNjhazWvIeACXypTc6sY4YWhKnrl02Tw9
erh8eMom+GHMs4c+2q1olseL3sFfix1rmaTqTyv6WRU1InTp3PQWGUDLfzEQjy4MwuykqBq3EDU1
1ySJOEp6exVqRQCNDbwPRjZ6ERa10TZf+Y7/ODZ+vsIlaL2mFXPDBBW3pa8WewQAN1UoLvS4A7fV
kx7xtZGOqzipU/4KGrX/veviVLxmD031+tpgqPj/wUWBi+H/dlGswzH83VU7j/b9t6tWtex/SQyy
kCnwVfzbPWHp/wKcqMFv+dtoy5CsjNGTwf/+j4KzQjdVx3Z0IS1LOM5//LQM9/0XVgtT4JkxSOKx
P/w3/gl1HsX1HwqzYTGuBDQzGwNvrpTOX+6K32jMpZ2E6Bhq/cJJM+59pa+fZj3ZS1ZXBpqObDrF
ZjouPctubzlxqOEPweACsUvOY4Ot64vBSNiBP/09nD6mCkdOw1eifaBDI/oJfNEr1oXRPNqu0ZFC
1TBhD/qEoAcfXQM8PM/WZE32KmESBFcMJZp5gsTpt4/3te1rfjG2LQ2Lj6MJx1JnW9hvL8abJNgP
p1UvTHRPuIDgkMXjVP/tRf+DofnT7wXCIjWVEFWYmv7RBDUmJpPAZOddFA8BFSYXFCMpzgjAPyZJ
amNvBhMIgHQmV8KQfh0KvH4e7RXSwxhtBGTTdaqW+A3hv86SbZTR1L+2GX64TVNDKUPcMByYqzOs
6WEgjxNB/S1tCqQ+dRohwpkbUVwFX02KlazsDytLne3ilKlRz+vWX1/6txdojI1MmVtkXdAOHgru
MiOsbnM1PJZoAisr26qgs8zR4GalhRiErjYy5gD1FYPotgHYH114a6kx1ySz9gB/1lFkbYe8e2gM
zBFkT0wLd03li9GTH9x+fPb5r55daQAZ8dB+8JdLj/JB3zT2BQ5WuVVmOdpYlPV/5yn8+ymS/W2y
wGwp5nf327tJBy83bazhl9FoDdeinMbsDWv4wsun/sMnkFJoGi4ObPMYqd8/xgc3h1hXBleurfCu
VRFKMs9g6DqX4UL1XVXrJTEprqDLyG2RLx3ZVzeBjdKLereelfR6ZD+tyqQEGVtgBJ0B1CPtvv92
q6kYZxwdd44urU+ewzipklqzUu+CAURZOUrTLORYG18cLR/ma85HHY+x4JPbNIhNwt33b6MvIAkF
jeJduP7UbZeHxaGUoqDqaTSQHg3VLWqiHzqc9WbKBridyEroLsXZd0OGBMqZIdy+CkIubSB8ATO1
+iGbzlFDb8kMusYdW1M7OkWtrBHjTcuoQGYytik+k7gRdynz7PcykvkXg0P/+sPfn+H8MNs2pAqD
ie32wQGXkUtIpOveRXhJv69GfolZjS+qpdPjRm7hMrgGX9lQoMks4b5lFr3oHIEcPnPV3LfCV5CW
Ipn+82flvnt/AFjsfsOkiYHfjzEzM8rht0WO9BV2e9T4V1/q/mEIGROUKEI74BLID2NFKZpjjXEt
KU3nPz+Z6/Hzk02HVpSu4mX9OH2wwRMAnjfyr6mdHjMVk4SlRK9V5im7hvK7++enzVfSu9fP7zRt
R0WwIrnLZ5rGu9/ZA86jTh1cnQQ1mpNbE7PINN/1cvAxRVmg28Fi+MXF8cE8a9kWz7MtzbKAEat4
IN8/1M8JNpzcsSmKmsZtEKLQyjSdfrKe5U9W4ICU1bOr1k7Txuj67osd++lg4emcJ5iEIXSAIfhw
S0fqFNdMOOP88jvEsCTQgcgzNxlBNv355f41KvbD2zUdKU3kqdJR9Y9jwUuMqUZihM4FTThywqCs
zY0PZu6lI7relhq+vt62tmpfvtjONN4xc247VVj+UBe+dSItQUGa+VkLJSBXb9oqpf6duMpaAz0F
VSHjbjkiG10nevwWA7e9xQteunRgDTfCJo0E06sORqtdJzGKVeFEJEuzB4gKuXUI6zxcjbS+UG8K
byWBM+pWe8a3XJErKeOiz8P0ecyZ1YYqvdnlVY8zqy4YDw5Z0FXJNMn4RvHFzvuHFWkZXF66RhCJ
aODDzqstg8YJQ2cumYF1RwInRxLgxfD/02k/mQzOQuobf/HQf1iRFtZ0m43OnSNs+X5FRoYvCo2q
2kXTcvM4dIyfUa0ZnMZZustRZrn+VBZLFQ/vySv79osN8Q9LcjasE0LZ7A0gNu8f3xgQZpskZp0E
moCzJZsz4ow7IMn5F5HhR6v+vPdsOQcImo2mhsPt/aOqMI5MumTOxQyn7GxjTF9C4xTL2qR5KAN4
1Eg0e7e3MeDEHbUQZlSM+z/vi8+BMn+Epuk2obJlAvT/EKgMKSQWhcE5lyRP9WXVMGEoRUW+iasU
4ImlVXua2NqRsty4ZTqUs26DPNjWogy+mL37D4ctHx2zNxe4aqnOh+8exrNxPy+sy8DIr41OaLpw
ojy/jUbjHvOyuvrzD/+HtW2zsAFlsMocjOTvX3409nqXZZoN2IOuGVoLbx3ZuTgi3jA3STTK294x
f/35mZ+CQn4W5nciQik4iD7GUX3CMEVd7e0LJHtzNYbZMzV3+4tL669d+f6kk8wB5RKBjCBYVh92
bWNRhI6bPrzmStFB2Cu7VQP/ddf3pnnvWdjKVc0Z9j4jWx74b6C+VanskUk3tym0LQBcffHVUv+U
js1XqMENqc95Kkni+7fNaMasQblKaIHmbWWqY3eMun5aqvRMMXuNYhNo2rjysMwvyxDUO81lpn43
wfjFZ/+H9U6FkkvA1sFFqPrHkDnPkWXSzQ2vjPfAU54EzZYiSXcibfV+WIYEKTlY2SbHob81gjTe
48GGnJoFzebPi+FzWCNNjWjSmJFW/Gc+B38La6JBE3LwyvBqKBGw7bGJ1UccQKTCdRIMTKwn4GsW
VeoH18Zuc+2LC1F+Pmd1ElJ9Dvh0XgP5/7vn60OOF8jpuqvHVAw3L9DA9cwjcmFelS7Rab/tGa91
LcPEpvrHTEskpuWDrWb2NfL0gdlCXY31yEF6rUv/oR0FPtsmqfb1xF3YZXV6DmsbjKZJhbudfWLd
OFC2TyQahNRQN5GDsDqLhbOMEvpLA8rwL66Sz0eKjmbTgBhmgRxj9MP7n4gdMBhzFX7ePHdrWVSJ
3NgR/KUc58ymHuTwxTv9vL9JrAlUNVVaJOGfUtUqwbNnBXzStAuZOTLVG41BKF/cUJ/TMYugTBoO
+3vOLK0PmwmvZ4b9CE7tCPaWIUm0FFJHEiNMw0qDarYsp6FdMetNOVGyR50V1r/6UAo4DEmI2RfZ
TWbX4UUazMr486L+fHuSoVuoHRzWFSCNDwFdniZKk+KtuyIl0JaZn+MWqHLtThRK8cXL/rx/dEsj
TiZO4GnWx/ui0tpikLnMrtOYZee+yosXkFtwfFJmdQS1Hd6psqFV7UzWVyfs59MMVwV5oMbGma/N
D7+ytw27BqKaXEPTkg++wQGhWYOyEjSgGAjS5y+Rp2oukWP+q/E8fNu2wmDUGvnDn1/35wU+J2uS
n89ZQiNtXpC/nSFlb0BzZmbCVVGV2FU7D/MzIzItHApYKIrsi1f+uRbDAQhshchMn6F+4sOlaUiG
LWfM572G2jRcG2OKNjVA20OjodoF49LdlWrPRk8rPL5AhjbKgB9fRKU8WgjFt3RpyGwYlI1NJlX2
YTEQ2UQ9ZegkZEyNLVuXselYF1N7XEb0h1ARtcNBM4vqrmAMyBe/53MMwCnOqzMElTmmIX94fX5O
5wGPZnDFWZI84niu1kL37WVXVs6mk3W1nJhJ81XENb+k9/czVQPD5IAQFGD5bO8/WprbGJ68JLpy
WcZnD7vqPvc6gSrnh22+VCJjYANSg0OEuOoWi8C/S+b/Z63w8yllWAQGf/OSqP1+WL11I0XvRGly
5X5sljpsPtq7RffFu/18EvAUg21JNcZGj6m9/5VjKkDMM133qos6oS4HwBmbjoWgzKy+uNP/8VFE
roJGLV9TfIgcq8C0hr5NkivjzlMYiV651CKoPZg3v3jSP8RWJrm5rhsq5y9R+4df5UAYV0D9YQH0
fWutUhtYK21Zby1oITgvZv543TJnvLDXYzM25zYexoXKSPFVZerhysmc/osU+vPXNKVGwcCxoYtR
9JqPyd+OgDAelEqPUv4iD0Z4Sg3PpbX1VaL+eadAEgPCpJqMgORS/fCKLdVTx0Lt02tnF+GxszrT
xUjAVJI8SLeOjqlPGdCR/vl0+/RdaR/Rt3DwmgBmsqwPD61YVMkU2ONVsbTX1qiCdVfHcjX4dXP/
5yd9TsV4lGYIgmZbM1TzY/tCCMZlizifrm2ahKvBdJgMGknK32iqURv48+TjBl2FNjBqsZ3oKvd6
uvvzH/HpS9p/XWQ0ZMBMQW778CXlHJeinpRXBhpGy8wCOIl91PxiX376kjQk5Pw7HUEdk/bI+/VC
GajMhKIV147G5g6mvHEUw4iqGRkDLjXb2zZlEX2xb97fU0SYNJp4r8Ky5vqx+PjTYjAOVWs79Tff
MI9qG93VTO/Fwahewix9+/Nr/Itw95/z9e+H2UJVbQeQArHY/Mf8tiNGfWxStfDbb+lk4J+0GqNY
KGYVb0B5WW6TM4eXmT/msrQ5HxxcPP+PuvNYkhzJouuv0LjHGJRDbEOL1JUZWVUbWElo4YBD/g2/
hT/Gg2oa2RGZzLCiGRfczCymp5EB4f78vXvPvQ+hwaxTVyPQR/agHJwGMzTmDtJV1LgEM99s0xyj
C/gIrHnt2D0ZbgZ3sImJUypGbytFM0t+icH4+Lf8gY6d/RbPopJiZ6cjYvOfF+sN+b055IapPY04
sg+5lmJr5B25DTKZo3uKTZQYfbe0NAm6JqRLYplWA5WKkYhNHvdJuWa81m0UG4WXdGvPYQ9Nc+JF
dTcrtq3sCTIfWu+AMc5bKxShnzQK2LUnpQsJNCD+0I21IzOM30PiD1tZBNarmbgS9b2d/PCwqhOe
O8iSRpebHmxbBUcvhAc5RcJYoxKsNuTtuivHoK945dbwFC/vjIBIwqs1V8H2xeKQqd4Ypee2p75B
VJU4iqzinkt9fJWLWpuXaa7yeGk5T+sMcqyLzdoMotxXZGuhZPNMfj+iCZeUmlXblWibRtQC+RQL
8Aqa2AWxB8USKy1lTxYvTM4fN01e55u6dRQSDCL1Pv7rzleMf/44ukfMPJi7cui/WDG8QCMBDdDp
afSLdEHKDFljYetf+Xj/fDDnt9q2GDm7qLbY9pgznX9QRRI1RtwKHfBp2K5GqtGV3RGN2WZ2ds+o
mt9qBJG3tiwQw9wX+VU3EXdPGuLHDCfFYhItCpLKg1HVoptnzNBfuRPnh9n5TtA+m1sMwhC0sZ2L
78SO4k6PPc04pYkQK05mHryUHn2WIfAZtMWwCwg/2YJm+uk1fCYfP4fzjeqfq9NNYDDG4HuePZ3f
oAqwnFY6oXnKvCE5tO4AHIGsuFUeTerKw3izktKvomZ1dBZU3eDYc36pQFVTDXTGOnGYINGtJaGJ
MrYAJGGGtzll+ZUbezHY//PbOEJTxFn8Jw2ciwtaTH0HdnqLFn1gfxlz29rrtVXd+4Br4bAPJdkI
QL4Y7Ft7TZvwpdZ5gK1jBoKlOB4+vtPv/Xx6Cq5j2BSVbJTnPz/CCRBzc6xTDINhRQMc/S8HIFTl
yl4VLVlZH1/vnSfLG0/722WmyGFh/gL/tZeYcNTDVLrWiQU+OFIX8g6Vg3Fnu2B6Pr7Un3bv+WcG
GHbek1lwLKq5i89MYODOO3LLTm1TuvcTjWEcuNqj04fOerJ79y7SK/1VdxMQSVlm7KRfgxEn0oVG
Tf1sljyF5LsF+duDYi0MrN0DctWP/8h5RXnzN/KNEcaK3APZyfn9cHANVlNgG6e+M+0n2yqG274p
s/VYteHGY9a7yZPSnV1CycPHV57v9Jsr+2CLoLaDlnUunoTGiSm0C99grTPNTZ+a/ab2yIb766vQ
wNApBg2P//Lm9+Ffz1u4k51OsWafPOwJCxwmHYQsCNZ/fxVPn8UazJEdBmznV3HJwSLaLBOnhl7l
2i6L59rurvWB33l1AZ+ATKW01ee++vlFDK0uDa8fxclwImcf6rjTSJ0sjsQ/6I//F7/HRmTjAP6h
Wr94NnCr6YlNXAoPfLCuCkaVhQXh6+OrvPPu0bPlufD2May8nFRw9Iqcth7sU0yhg6nYdbc54VGP
MIvS41hWw00JdXVrwdm68ryMP+vKxdvnOIiSOQXxSN6c+5LSUUlnOfbJaEE7rvVAG4N1kqvwW5bx
1pPhXmjWUjOq5BjH5NHVcHme6FzJAyFs3g9KYnlbZY7/akRhXcxEqQBTeaM9hkCr71VFjOpCK9yN
wuQkma67MRbkLJm+52NEBLhOdPG3ScESXYMqyr2lmTr0BZjWVjc+aJ2NJTswZVZvpNXMpKq/kYtD
C1KLifkqOk+sPXd2+JL9iamnDaoI4ks14CuulfgR4HH+TsR5TT7pREjLAhfNaN1EUWwuLfxg8SoT
bVVC4m8ceawzWujLGGDqN9vq3J+arSqxBrLT77BfaQqiXynJTY9ScIu2ij9ZdlvZzPDK4CGwcJaX
KdkGyhoLfV8r2/3hMyLGOlg1PVb7qo+3yRTSMk6MJq3wVJXJEUolJmS0wd0E1cBQN6kMZlItzXLc
5zoINtJ8XcJda9PbkP2G+jseLWrlIOuaOXxqsMBYgWu4k1Ri26ruKWFkY09qgau1BnTj0YOSTMCB
tMie7VQMQfFtylEHKcZj4b7oZ4d0AI7nZzcoml2UdSy+TeHcSUZ48SbDxVnD0OjngGQCviwaWSXQ
WDFFOqJgHBqfOm4/aMe06E5hR5YgtBZtF1sJJmWOKHtWVSPfd2FR/7QQ/2NRz6syJdC0M/VFA47l
BcLRQBRR4KiXSk59ulWGakk99MQuMQdhoOOs3Z8pCZc31tCA2asqF++UUSYdsnFVpJTt8RjdSQMl
Drp9QdxcZQfT3u6minG0XYwPda627jjY5m5MOGwjpw+sHMNbPX7uQGy5S52o8EMWItWFtCMUooQk
hNGfmYH8YvI+ckY2sG9OuSHk0iUugLh6lDC/+3Kgn2bEpFgtdH2yXjGFp08BCXVYXZPYvlGhrqcr
ErhBNdjO4N2bqgIwaLjRZwNUvVoMXudsQgxSLTbYphH7EnvP74/XmPPT8Z9qh50eKQDTM30eHJwv
mgSzah1tTGR07C0vQzkib/PloIEV4uWHKBaE6xYJ7ubjy75TYkNsZ9On2WF7zMoudgRgAtUQASA6
OV4vbmUcyFfy3M100Yn6t6xFgAqkhZ3CIG9VAcxYdRmJSGFu2o8emaFr00OlO0rOfnySEMFKK76y
M17eGWaJrOIuk0sbYA7d/fM7AyYLo0qRqlOKr+AuDfFaeV3iAgeeeTyYSp8oR641nN+7qGBDpn1A
H5Hu3vlFdeoyT8cqTLXrYtczXZ2kYXNa69F69DduV/z8+Dlclpfzj6QryIxyfgjiUmrUVWZLQLXs
TsEkt7XHyX5IxhDdk1HvkAJd2dDM806wN8/c54PbPIuk7Ulj8fznSbtwyEUU3amfCOEjCUGtMtSs
91EZd7uEnWEJUztfW35cr1SeBLuIM94yqC1zSd6RXClG10s3yvw1f7hcF4wagXTmyTqKE3wzgTsb
pAD5fnyT3nkoiBbm6uXPUO1StmBnTeNHIu5PqTk6m444lQcjMg0+dlDXpmwDfHnWNW3fO0/GmisZ
uq6MkdFAn98qOi99pmTRn3xZyx1kYm1HHBf4vRoYdKIA/X38I9+53qwhJLRsVr+4+sXr3qXZbPlr
hlMYkmWemJIZaCiAlPiH0Ab+/fHV5r/+3+UFL4LnC48G1HyK54h38evURLxWnQ4nPNekrUYRplMf
/OnHV3nnN/F7aCZRvdP8uyTcd8Ae+3SQwwkwEHB3MeYH1TtPbAfqyBH92sf77uVcnpWv88iMyykZ
5ZruhrE5nDA4ErzY9MNaIILej1r1k8ZTeeVreuce0iRDT0OVRuPvUr1YDuSzBFMxnnrPxu8m7XJT
uqHx8tf3kN2BmAJupDEP0M+fVOFoXlDkYjzpSnwTWTvj6n6F4/DLHaCKfXytC0Hmn/UBaa/FcsRU
GRLTxWkkjDxoQGhGTrk7tivim4HQu9q07pIGWBjulV1PxYXli0TXrouxBhXENrlRQSJ0FlvYOUS0
KqgRPv67Lk8WNNx8VitaiS5lOMrg83vgx5lWF6PRnrQQPn3lQSxQmu7tdNDBVx7qm/bDfC2XVRKt
lE5GxOV3yEhOAPjw2lNLCY51ZdSesbElN33lVABsS6QK1oAC1Mepo/sGxn+7Ad4LMnqvqMS3H//y
9/8c1gU69YyBmIGe//TMKBEo2lFHP0CT+8lk60Wg0d/lEVDdcaL31HQl0Cw4KHAKBxsEziRXLWTw
XdwW/RXJ1JtW95+7IwSZUaxQFA8Xq1TVlXA8lEZ7GH31Ue9wWADbsxY+MoSVYwL3s6O82Opjhpk0
j7u7IQ78LWYmatmx15d1BVCPBOmtzwR36Wmped9MmQf/U2h3LfSPw5RB3gTK4i0R/g2rNgJmorKy
vyIQmv/Q8wXQmhd2Wgo+YFfMEuf3tQWr2GmIQE8m8ezLsgRekOJYZSlUYHYiP1hmjBCOdmKfPn6i
1nsvM7aMeZ1ib6EfeH5lvbNqduiyO7F0gPbXxukZUSrl8eDqn6wu8VdNbYtNLyR5CuaQbsfc/xIn
gfnYTlX1WorEXWuUhEs71OMtvWANyIch1nXPqBvwm4YXAfw4hmzSaWuAH47sAjK6RE6wR1S+eFnr
LXI+NqZORGYYUd0eDRSHC8slmqJy7B4/8Jg9aKbZbGUzjlfqurfLpo0gy2Sgz/wL6teFmCQlwc03
+ng8CW9MNhAdQSFmsbjyfN/eZZsFgwbpbFSgxrq4yliXep/HznQKRdkutbqDR9P5xV6qXruyZLzz
g8x5qm0yxptL+IvVSXfQFwiMi6cWHee2mTq5ybw8uLKXvveDBNXwLNZmeRbz5vevRlHIUJaTeGqc
ELyArML1tJgq/8HLjXb98Rv6dhtFH4361nV4UEzQLr7xFC8p8w9J970zdnpqgEwy8keidw8Ozb8r
N+/td8ho20AQhgyTBt+bpZ3OrlEHjXWCXIzbLxzx/o9OfasTpE4OeKLviMQoX2EoXeuxvPMzkeOh
oUYeyWD98oZOWt1yho+sk9+H7jPkV3AVuv5Ti/0WL6bbX1nJ33l+FCUIjZm00rj3LkpvOI6eqiDb
n/QcPJtex+4WGG2+NDWnffn4AfJGvFndbMouPHY2bwVdsotHaDhDWI9J4J4ij5gcWRVYK2sV3qiS
ZhV+ENt9HhIFXtJONe8TKZRonnujIzVwIhL94JsBmvJypAhtlU3RyxkIL7mVe5lOxFoJPMwjlfkL
7drwpXYxaOwa2wAqYdmcX5eJX1X0xoG5LWTtdeAPwFxaS5IWe4cuRUHMha1RVrCJ2tYI2am1D26f
uk/IH9m7ML8vGiaNJzgsyBRHfJ9jRamKJF2DP+OWT26QK5izcSSwqsjuqeqhyRB0w41fmPSlmpUz
ReZnpzSsYe8S4/o5suVTT8IeFEVTEW0EoT77kthp0m49rAZgy9lKgU01ZC5hteZvC+EF7U1ft3CR
Z+ALSITmONzq6lEkSPHpuYwdvli2sOeWQv0n42jtoR/yCYyGWwUv45jifU5hKcB0RrB10GVJOUWk
YEApPIMD4deiya8R988cFVUZbDmZsgFw+BVThhgoCMBqWq7L1OmHx1HqNObEFFdzDyckdBi4JnLG
Mv0CXkX7zupAAw4bWMV6mjk7AxARwObK6UllJ38ZQJKZkOAEDxiIL31PsSzHSftSIAF9rqVN7JLj
gKkHWed7KIKI63yhfYsLG4yL9knXh/CotDDbAkIkfVP3pq+Gq/X1tsHYDowts2uabnY/OVsPqWdC
ROMIYNxpsGW+FFMsg3sB3h3kcThEd1rSOcmVQ807awneGfQU/pzRZl3OMwx6zxUOmgngUwPX06l2
RZp6Gxjd2mbkO1swuDJWrv53QXtz1Szo3s+qWlxMRClcfNoyFmU2kPlxkgN60xFILzXiVW/E2/Vq
trvSeJ0nokjbLr7pyp7IEi+VdqI8UwfCzZqt2cMs9ISM1sRBXquE3y5YXI/6F5vnfICzLzacvgwi
F0KzdqrAwqyINx4g+Fh3DSbDzbX16s1yxaUYd2F48uet4OJSBonJ9VC72ilu3OgY+aR/GXQ04cMT
sUDaqLYKEz98Ssgtvle2Kn6HJMmsyDAFpexU2jVb2rna8p/nifyH0Dg2h9l+eL7VMulrKRNMIjgn
ZyQtQ8YPTR2MBzwBcCatQG749IFR26E41E5Fk5O3m5R7gD8f35i3lQX3BZ0ZBQyCJHQH53+IURC2
HYKjf+01LV219kSjMmiDK1d550GzB3PoQQGEE+LSBkaXuo57Vzkn2Bn4e6wsWjcjYWIO+QC7v/5B
gHxtuFuz8+KN4S8QJNOXQeufkqwFVxYWRLVGiM4/vsqFuOrPA3TmNgr5esCp6OGc37fc71OvS3H0
2GZEFEIbN8chz5sNS/C4Nn0GF04RmWuyfUG+l5NYOREwvCt/xDtvEVoagsERg1OxOeb5HwF7MU2t
sI5eg6hDy9+4RXDDKWckxDy2yxDxwrxNmgFMePBk1cuEkbY68BV4LxANsYh8/PfMi9D5gWc2umA7
waBvzt6q8z9HplInjbTE1OjWk0msiw/K0JwqUa4iLYitdZW1Sj80EtjCX1+aIR17OfHasyH90hoP
amkYCtbNEzSWdhUzs1oiVfeXTZp/SRvrF/Ef2vrjXzt3Rc5/LaABf8YDICBmK7g43iVaS17r7E6X
w2j9ypACz86GRp4iG/r5KgwknK3M9InPnsnSQF8LVGJXatu3ny/2ZbSLKF8RMCKYPL/lTtn6AFZM
7ME6pBfC+JoDgDX/ysHgnabN+WUuOkSTg/AkIdz2JP2KSZXjkk7M0nF0pWk8uFqe3aeDV7/kGTpY
s1PTihMLWJEUwk5VOxj/2lHejzLxrhzBLrSr82fIzsjWyNDZZL+6fAhtA/eOfC3tpJlOueEfy4Dy
Mn3Jo6i6yRxiJlMsSUQrgYsrwhYmnzYNsAPlgBc5SVZG2IdXDp/v3Sza3vM6h8pTZyZ+/kxqOIxT
2A2zxcXqtymWlHUw17laBmGtGclaSAuj2yqv/4WC2L+v7N5ZUSey5g/Qwm2vyRbK9/q/Xhg5v/2Z
ArHn+ixe539WGYSmw4SJMVBnAWVRMgelSabux1/Fn/7+xWfByXEuVjgYIDK5WASiHHfjEFf4CLQ8
edbkpP02Y7OCFy6NTEcjbyTLiFHyKgQTCNIuKNqtpSdtuKgiKwHtazf+A6j/+lFDLeKumioGrpYM
OkFSweBe6Ta99+cCGuDG4G+hWy0u1nEjClynSL3k1RpT726aGM9pYxresbpDUpgQyFiu1jw1URAf
xMwxjcYuP9iw1yEw282mlHq11R08zKKtkyXZEx2saYQKVz70994qes5QP5imEQ2sX9zXkYS0LjIH
71SNgNq1LHfoh5ryzsZS/z0cgu5nNNT2lzLMyC8n0frYCgjEKW2pemZlYNYVJX0c+kV/J1Wfv0EW
XIRUjK1od7lvTFcTMCY7GfyTSrFSiqIvViF5fsuq9KMr7/CFWeOfa1HE/enUEpB7WUjEmiUjcrmD
U6V7+T41IVkC/uqX+CictWxBYicEoxGxOE7bJhT5ts2C8B7dQI9j2fGAWBFhNRg1lO4Ol2BTkKuU
0414kq05Anx09ZdOemorICihiND5N4desvZdmJ9hmGenj7+Wt8s3ozLLQ92F0J3p7MW6WnVRqYNP
SV9TxBO73o28g1GW3z6+yPwKn3+Rs9CLWtNFd4609OIVt+2AvJdeT1+jwSSeJcwFMUSkItWGN14r
s99uioh/GIvwGrAIIMI9X2TMJC5AigcpoU2Rs5CtDnAsKeobwuDVWufb2GnUVDdlReCOZg36wQ2G
jpZiaywilq91OOXOPVZLg9Adp1m5IcSrxvIDWIie9inUp6se+rnwv7g79PuRp/kIbxHlX3xXtG6z
kPyZ5JWykRQXGcTZ53wYpAlsseuhfcdC3qOtqF5Fy1YMNjnN9l3dDAhk7LHF3GNXm2ooo5uefMln
0QMqXxQiyZ9YRwY6oGJKT10U+I99XqW32sA6tJhGmhbrwqyiJ3wVZAtGqQRYCN8tuEn8QOZLo1Qw
b8Kmib/R3yRJLQ5jXhNF0x2e2+isfJIq4b8BDvTSAqQa04L8U02KARFUajSgcquBnAq/MfFN8fEa
GoqHTt0XRtZ+0WVYILXJFFjOj1+2924nJRjrP6LRuRA/fwEaIbSMbTF5FYUBEF3kZIvRlfreg8Rc
c+2/VeHP4jlE8dCg6LzMsvLz62mByTzM1hKMP46zsmQVk7VrMzyxa39tjsNwpcf2TuHPSHMeAOKs
YAW6VK+Xg+ZOlZEoyB2NSeNm9PzXqHXH567vIrl2GfjfYujH+JtnmYbkR49h93TEV2pXal7j7cfm
09wGasJYnwmDf/Fh828UvpJa90pjpd4XBMg+l17vb6q+OjiYhw7UH+IB24C+KL3wh4zQbsc++nW9
rev9ZIhwrY98av5AnmRslM2WtmhCxtT0lVNPfoUe9GYZQuDI9oAaYWYii5nb9e/usoewfMgSBQMh
p3qMaW8BH+3z/1kR/7+IrP//DLH2x9X2f2asvUzff6XA6P/7fyv+jVr78//6h7XmWv8xkVfzUQpH
5+uc9S7/ANeE+A+9JawHzIogB3BM/1/ANVv8B9IrbF5kl4ygWdj/63/5n3H1lvufWbnoe/RucRHo
9Iv+Iq7+/PTIOZrZ49xQxkCOgERcfliKKCYvojOwy3HMLxJNyS2ylX4bumO6LhrTfO5Dq71yhD7/
hOaLYpSc7b0MBwz04BeDFUt1PgxWN945RJaQ7dv5hlxNyplG2PtpYFMSGNltCgLMoeaKkEuRnjMY
V85Xc+n9v/egf/4Kuuhzj8/mebmXf0U/EIKb6clORvmeBOBFAHuJfrHJnMzJv+bm9Oz75o+PV2ps
bm+vS7WGu3A+paBAvZzFx/WojZpoyq0mVP9CwXgzwuUYn4C8ShCqgTU8Ogpi8DFwavEzLqvGXskR
JJlLOzgiomwYf9Rq6O2vXV2Zr2HiVrNgcrKclyEqErFmHtPS3HVEUe8ikZjZJ5E6rXkDqTbbkgtb
rMCBFnedX7fxlqYw4FytdR5cS9zJhtYGdH8ot6uSGOT+GMREJuC/sF5Z6qqlqEZgLQY4mRXPTib7
Ip9Z68nQe2QMhZPNgKCk/74odRVCfcrM9IU5WvELHmZu4uSw2V6dPcgXQeRHH/7yHT1YOLmV7ZCU
zG3/kKiAKX2ofBQRffSajujxiZvSHsfBguTrBupTTaWwHw2zuten1KK7Xei/My1vFuSxffLq3vkU
0g3YBZVJ7DwDp1UXcJEEH95mmop068qRMNthuncQPwraJO0XQ9bfiRz/rGWWWEPuNbd+BUBFc8Ma
9FfqQsLUfmd9SuJD6Gnw1zuTTn/jeMVBWJnzXY0eHIyYcJaIn+hMRvGrgtTygylJRYdg6PQnsn1e
czep4YlZx0EQU7Lp4Rs7nNEGoG5FDPO1zZDJ3rZtUd7bbiiXY97JrSE1CNeyUs2+55wyENbTGSn2
mSrMHtpBY9yjp0TkJW0nfpeZKGPuu0xRuzLzve8tBX4riMBCwKB27M8Du6dFYGCbuAdK7N69jygY
4AGl6QBUrSzIsqhhKDCeD9pcPpnx1Nef2Fr0YZfBMf3e+loDSlS6ID4FqVgH0GxzFr1PLOta8aF5
y6EY82GJkrdqd6Jgc9aGkuwwEbdDewwZYz8Hftk+RQhRyOTUwHcvAYJGe6O0VIjhW/drmNAxFVgE
Z6HYgkIoORnKwn0y08gBV18CaN0PXQKHN62l8cMf3PYlY/QO6D7XABp7Zc2Epeo7GGlG14KlX5cJ
tOXbAHnuvQ0Lh9gjywZWgtE/oldIXOXYfW9llpuwerFvrttUepSVshWbwEwVHrZe9FgUorJ6wiZS
EUCJBv4rvEx9Dvsj2WAdaFVibG2o3E+QKpS2z2hAVc+dQjlxrIbRAaQMlMsFCK9IkJIdTbSlWzP7
WHaNNtrLxIucYkNEEZ1Eo4XfczD5xc+9rxXkcbUaTo08Z2VZZTY+ob2d4OxblJafyk8xdfu4sara
Il6WzDx48WgdyGfKvPagOEjpe13NdYBBrvq9W4YdM6muyTs0tpYXrElfNtW6Mz2VLmu65+OXpI2c
5qbvSv9lcFIr+zTA/c1WqNi8Zxx8/UmVjvWJom2Q+MvByK4sR6bc6CgGVNUXgIm+8FUrBmypKcLX
DnV5DbZUQxreADL2d3lqFbdJgd0JWrU5MsDD0+98svqgi38qC7H8Ws/HwT3MR+CaQD6zzY8YUpt9
Z7qDTRZN0ecrgit8beF6VWASEmyOP+KepIxjXdtatsyhXEwLZBtmsJCjqolei6BwJ1nfHy3Ook9i
yHux0RyPnEJbQ4S9EVVd/Jiy1BiJSwss8r9VzNAO+UT7MiaCPHnS3tpP1IFgCEsjmYp9TTqcgxIj
T4ojXy5Hij6uAzINyDt/sgfVY13PQ8AkcR25AbStTmCgFGVH9IkIzBzgu9b+8vVc1CtZR2QnSCG6
rUZ61rQaWYZ+6B1Y8S24fP+rUSTjN/rOsfdccSQESu4S06lXQbqtHF8+ykwRGqQcqyeyJ7D9z0Kf
QojQoxd3i0FXJukwdPGOjhs4wy7t8wKATpZKZznQ8vjhWpn/WBpuAyhK96GrVqTlcVR0B0wK9Szw
BixDjHms5KLTXZPQRE97FsZkPmiFDnEmsqOIAJc8j5allUxEPIsRl4GMY5ApQ9/s6ANwQLITM3IO
IoPmsiXzdYAdXLNQ3BpV2k+3Nfkf9cKu0ObvGBtX/ZJWWnzvjn2RbTXpljQXR6jHy8axIBSPKrHt
u7SuWvKzEgToqciqe00ReAkfv7KyvZjtj/wih1hac+BFWkV9MyUrrUSQvCUPsh+WSmAzXbMdB/dR
onOE7so6fMCJGUzr0rbjbc0f8pXFNLz3pYZfIwbUvhNkmNiLWjWfidHayyEnrLwM2dQWaa2Kz5WX
DvNxUMmj09GZXSJ8Lp+T0AIhbwZasvf7VtzFZL7dxx3Y753KDMl74TZTvQ1bw3tSbUWQzMB6n1n6
DT3p+i7X66p79dHrw9irKy3aKK9sX9Ii1B6qQW+tRR0q56HtA1j0RhR5+haneVSspNPoZDH1I4GF
pjaO2ZJsiSxbxGJs79hkqYbS1CXjTo+QaWykHDV73Yd64W8J9q6bVVcFpL8GY/YT2SJG2SybkIYJ
VhwNqLQXxvsa2El91L2CUJmhEiP/o+qWvZcSBqBnmodxYByefNnG9dHz5lSBvlOW2tipnU2H0lZ/
MnIkUWaZUde3ZYZAn9FC7QVHn9Kw2YPcCSgWbLv82Q56d+Ml2kiScd373WoypLhlG+/9tWxa91uV
qqhajc3UaLzkxqTfdSoOfrUew/pjG5eDt2qkIZqNU7e6JCfKJ+iNyrz/lYxdmNxkepiFu64jo2Zl
tlS1pAkYImY3CrNyQbBuOM/xf5G6gKiyabsfygVUXBnasWxp+5lW5X2lIbA0R+NV2dbaF5o66HSB
FzEZ5asG58wmdaps6Rnq0AdkBhuqmWNZJYnkjpsN+rKxHPZJHd4n/oioSsjeabxvHp/wovet9reJ
ru2QEhq4r/rS3nXepA6FqhJmrKRTaZoy7iwU97/Ica6JtpTBiwYa8ktoOF2IR8iwjpXkTL909S69
saPM+KlQbBA/5wyHypds37EVbhiwxV/dSugAMaqnvmYYtcihRoDfp3BAZvJETN0dVWqxkVV2E1jW
19LmaEvXlC9Oq+p9lyq0a61v7hDDl8vEbtRyTtjbZuZ4kE2n71poGKsRDvMi69S4i3QVH11lJGtw
GcRe+ERM4s7N7hBi3VMblSssNOQt6N5TjaNh5za9sXVCwOWgyaXvDqvASw/CKLZpFFabcZRi5WUF
oWHuDrfn0W7Jx2zt/jMIouCujHt04CWZofYcFWDnTbK2htq/zfux3RgdVHyWh9+tX6Zb4dZfG4Jn
VYiaXnf9ky5zAt7HZD0YXXmfBsjtjSE68M8Eh7Gpqx+hSYJzKDEexIUJgz860iLb1QScNX7+SNVc
LgtNfwzqjlIKEzgsAT1eALwMFrTvD9PoI41ROrEpFWRUNNdrxR+x9NvYOeDpqJdxnjxUuFwWkSq1
W55gsJSOkTxFk4UGRJoCIhhJPLcqMZk3wz4eosheaSk8VqdkaJMIQJVTUjz6vcsHDpu2OtrAr3+E
gfuYTrq9LhTBdl5plidzksk3szeGuy6VX8XUiQcyZtQcMINvr3Szg2ZrD6bVDiumH8+GINE16Jx6
wdGP/B0XIqh+W9devuOIpL5VoJf3Ine2UZ7Vi7lpfrA0N1rFvTd978h4sUhhTUoCfGI//NUnxAnV
5lZT2rok3uOzKuZYCxpWt201VdiyUotEc3U7DcneiIb4teiiJ0+zEsLyhn2QMj2wbD+99fWfngkm
DZzqItcIwTLaZ0ZnbHj8uw5NBArJtfM7xyG2pfGMVyqaUVtkPW9hkQ/OZ1W7p6T3jPWQ6QtRBdWW
3PFhjYhz3o7IAmt53Ud1tEonWgI+RmqV5daTDTz6yMz+cZzcJxIS220+mc6d0xfed9ETF9E7o7vx
PHnkXW2f0fPfoGy+qYqAHHLSwsY+uYWtmq/9tCKMWs+tRZiKcd+o1NmLSFprqwufMtgtrSLkrJ76
DYrmnH05lV25zELiCP16a9vwdk3iA+KuQOfVhkfdku6Pccyjz17fhc+hVTvUk372eSxc8y6CvFSt
+9G176KoDQjWrdHw5o7xmGlkKJH1ZywxeU3LOMFN5xlNsSUY2/oZWHF8ymNqLD2MSQsuumCl+Xq6
Cab+lHU54lQm5gcxZYdSR1BM8dQ+VjUREX00Peu+NgvCpftlMMixdAiPJTezdNdF56pNkI8HW2Iv
m6yMf97pjaOsZL0RtnogQdj/XY5R/m2q9E+j7O3n1mLT6z36CgF7wCqJnOfaNcKnLukJY0vJlplM
F0K5rgbotbNKLWXKa9ZHqcdQlvOEjHSkU+REOTYdg3FUzhcmfMHtxDJ+tBBtInwosoUVEz+St3UM
1Mfa9jyYpY5vbVGCAl27DMtLmBOrNEIiYDCNWE0WGSKG7bPglypZmCV+wdinVae1NponGGDtwhin
4kCqkmUs8kLrvrkkhT4mYWXdOzGRl+ya5PJYRIvawMs2akiOnEXjlcCH9BzwWaccagrx3XWHRz9W
/jdbVFPEubNl1nIHt4ko3phyuFu1st3jijiUfDqU6ZnaD1hBlnotxSuTA+MW6wDSalcVt5FWtXNO
K6bTwQrzjUEEKqpwJ0UaF6rnIslu+gKA2ZBihawRva2mjppgmoL0CZZFganVWTml9F6hgJPw0NFU
uLesztnlJFcuR8FBAe9kccRC+qrkoH43ZCtiYGjBgoEziVnr+hurJDgkBU4Ht8D50RKivehKfe8q
YoN1aztVyWbIOC8uqo7+dOBP1QFpl3mAfjAtG7x5jM4LmWN4yP4He+e1Gzm2tudbGewjGzA3mAPg
34DJyqUcu3VCqNVq5px5T74K35gfquffI3FUVd4CfGbsAMz0zCJrcYUvvEHBZ7drk8i69bUWXVy7
ByXVX4HfMpVqK7iujzEszs4VXJ669XDAzntsboY1WVs5VLS2Sx35trKSPQSkZIMOAyGiVjUk05aG
JXoHChb85OgGBNHLDi10yYZcnU9iwW5Dm3oQYvxlF31fo+ypCqOOApRI81fkSq+yzldWKFiL2fAi
dZJnXalVcV93Ke5LgRxofYD5Jv+Ued6JYoMjgai1ZXNt5RIRaRxbFebnlhhkrfHN60M5KZ+jJky1
dNPnsBLrrRU3pUmYhHt3kKxyHWBXvx5HDUG4dauDE9VoLylDO67kovKCeNfrQ6WEzSIZW3HEb9Os
e0B5NF5K8zyUu0JfwfHNnrwqh1NSqPJK8UXsV8y4NFdjFkqLonNxhsYxBrP4cm0l8gtXb+1YOFne
lkUI8hEIP9T2QBhWhtpjwo4xFrF09gutzXyVoATvVEZxL6X5EjfvzO707LLEYTUsRGEZCi5o1EIl
rR1xfbKyDOstzgDb5Rt+702pXBY9SxNtSkzltaLZlCgi4PcotTh/NkqH85Qlfksgz+3YiuWKtqFx
HSgJNthjRSbZxOEm60TdSTwdW/gM/Se707Cjtmp9j0ZrgH9iIbKfhhF/uph7pNbr66CpFH5O1eeP
5og7LnYRpQdnulf1pZsXZFA0s8NLKx3AgApu6NSuHq0KFZn0ZVkIOhjxPgBhgT4T69Wr/BCXKYqZ
o02RiTrFUPhkxXi1YjlPLZKIQrJyedv5eGiDivHwYMNe8NEPsKleeLgqoftoEk/T/bJVM8D+xuji
ezELDVylcP4qKsAS8Thc9JUabeumfC0S3UbatgJv1K7URK0XImwPvx+KLTao3dJ0sblxx2y8VsfO
3WRV6V2mblnfC74Iaj9WVyhP+heRRO6B3E72S4K0EdlVJ1dnZd1KZ4Ig3ASBoqwFeoiLimNohZfP
eWcmwqqUFPqoYrqL/TheWy0Brp2VsbFAW4YqF7Y4xo2odZotFnDpPbEabgul158FwSPx1WNlW7W6
aqudJ63hYTW7KpAfc2BbWwTWIjL04V5PxvNBw+bXbka5XCM8eK10FZd8Mypn4tj+qlNobjXeNdva
UIsldsvVVkVBA+fR/jrrPNMJ2OqXflBgmRdhfQHNaKiXQpaRcRuKIpyj7+Y2i47yxpULTA9LXlbF
I4Ubd6lIIlYPSYryBqAHmrmG6QAodO+IGMMtaF4WvSxkV0Ur3wBcaJexFCXXmSUbhDtuv6NJJQmY
IAXaQtMT7JY8PVkFSuCBxIE5boZxzXoWWs+j+Okb57qf5zgvtiP+o7lqrjHp6YYleBZj3blNcOZF
lQA9KdRuc2g1jSNWIb+vLUtkV7OuXvhl+13UjPxhBKW0xlkuwzpaoqq31LroPBMM7SpB5+iytNri
lqYwVkODYDlW4Ecrah1SaXMeSItEzMM1HqHkJJ0krRK5WOZ6sSqtuv7RiNgCd9RxcaFCF2QQECmB
W9850qAWP0MSjT1wlnTRwFRb1yKJyITptZvajVeCNXL4R0PzSN6uYZPkJ56mh85AxRenrjStxE0U
SXr5LQDPzo5x86Vr5NXFQKJ9ZvH+d1Q4IB2S5z/VOvVKR/P6Bw1TbA/vrppMqYhx8O177kKffqRQ
4xwqUaRuO6ncuVqKD7yle8LDIKYjs2tkSAkIsNrHUV1XfVHsJBcvwFpVm/u6IgVWokD6KY/lL68i
RKaQjDd85ibtbe5pN4OICVk9RgMYeqM5d7NR2XY1nexQJ5TAM5pi3+CtAkTv8I5Qv9GLyOxoLHS7
HFT8VigOEMVxA5vINayxhZTPkqoeN25vmguEamQkHdJsW8Ziv0oMrbnsPQW3NTOW1pTvLPR7ggDb
b+0VhHt6pQRqvDaAbV/qRNoveYuFVawI5UUb9/0iFJFNMCYdD60WvY1Mg+a6c+tvfViu5VhYNLgm
o/fp7VTk+UB0tt1iYnayttIbrYrTbdNoAqabCIRiN9/hVkfy45L+5GxvmBfFTS30ol0WRrrs8aXb
gD2s+bH190Qu+62VmP4ZlVNzEQN0wicvyq9QUIicsbBw9fSRlVwJSYM4KDwFR/OJAuEr5JFtNqXy
Q5dxTUxKcPSYUyjYE3tWVv2kIDW+RJGmg+lscUxOMXGWBixMK79qlq6uC5dhJrRbIRaiC5EiFvpq
Xe3fUQxIVzJNCKx0cm1bls1Zgh4BCNYOa9xE3QR1alIF6s5LrJgcE1NewxeGbV1U/VXoBv4mHVzv
0STeCJdlZuI3mo8SujI9iIDrwS1SAtKY4zQb2mDdF9U24Rwtevm264zUccPyvvEKA1kLZqeT+4uh
EZtNhAFsmaa0J1Ttuhc7VrSvjYXi4OuMxIbk5j8KOcUOMtIlH2eFVK6iFY3LEB8RUXyijlC1TwMJ
Y7wmCMk3lP+NbYGsCU6xVpI7A7G6tBepE+/0LEy9rQZ0QP4WWd1iNLTMEYrc+0lgMTw3msWdJU4N
KHR7kqVb68u46R/bMCEf788ohVQOHUnds9MwP8sUDeEAyHB2UmkEwoOCMxNekvHEeicMXhmWj2O1
ZJDgyIXkVPgZEd2LP2QvSFeuVRuvg5JU3MVZv6C0mV4ApKV83FiQVhqX3ClUgtDuCkG7disTqWnk
QOyCehtCUW1GCEcs4MRJW26Brd3mWu77toJq8m2Kny3LZpSuM62vl5UBS80JMsxMk1aJJ3mMOrxR
hd5E2yToyFnrsN5E7Qho2erodvUStdJYVLOrXoizR4n7zZZzdqOdQFl3gsZXlknVestaUlGwqDEG
pQrToBxiVE6Hu+QeY7DSqRI/e3RFjnd6TdZuiGX5BqkU7WaqG11T5dHwfqmK3aDFEGLjVG82RqBY
SBpa6nXLrXaX8bt9BErCCEU6OI1WDgQ17sL+Bo7xUwWE7zt8sxz3rapFsE4yp2lJykF6GpHdomIc
pFwrvBHJSq0NT3Vbjo9ShEiL1OZSRdBYJi8D3JTViKQJ64Pk1BwbOjphpWzIsM0Cakeg7hoI52dS
Hhe7UFLbsyhU3Ee3jxuHvEnEIFk0SJzCqL2rGyNb40wbOi6FzA1r0cKPt/M5pgUMlu3BGIehWia6
MnjPWpCdZxn6bsJQ9ss0KCzyjEin0gTARLD46Rg05jVVz6wZ1wFm5d2jWIt9SAsHzLWDZJ7/q+lr
khtYRSEVOLB69b5HY7BdJUoeYR06yoK0TyB42GFTiHjtlhYtCVpterpnISbpspHK/JZq/LiJLawf
S19T8YJXjHClU0a5GLoifVLyyR+R+5eTqVcK+bKIxB905QzM/sxMwU+7lC8o2RL+iwbBIcdaqXwv
ith/6FD2K1U6MjiCY65T4lZrtDuPmKZ2M0Fc1nlfv5qp5Ys3EXVHFIuT8a6MZMLYcKqwy7q16FRx
bWXFLcp4LBRdhEbgX4TtlE9ZN3lDR9OF3eqP6V1QGk9W+YymeH5ed8XG9N1Gs11W+KLu1T1noxOL
cbSrge9rYNDAgFEHpgW8NqmKUt8Ld0C5IPTE7tkQ0pjWoWJIQ7PnByPtLIPoV/3rUi6GVSgO2Uof
uxpRDRjHGI3ZRqbi9JBeaUJKJwPN56H2L7w8WzX9yDHZ9MqmbeSbfhKYLUodh0h8fP2q1G29Cr8n
FpaPkc5VEcCJ00Yak1QqNiaVfy/x95gpN6vOivlz/mflFLvpMm9ltI5UPMID3yL3EAqS88Dt8Ob1
jVuDLHAZ+v0lklmOa1qpg30EsCRU7dUuvwjE5qJ1DWyHm+qXhfT4SCaBqZofXgs0kcu22cpaeI6F
ubkYIKJ0mBdj3hNtykE0rrzO3IMqaxeunH+XxPgHegaXmBdTp9Qv3BjCnYnfjBKCaWjgMtxEQeJd
J4N4nif9S+xhB5JzkmYds50rCGDlDb5akKEW2ID5O2weE7TiLPzOUzLeGgP5faCpkkPm7hG7+8aC
bjHmlZaPS24B26+aGGVwaHB/o+jnjc0ZNesALIWnvIwaBfhIOEeF9jpRqL6U2BM7Lq1qOyCgB+Qp
QpjMytyGzfHI/GyG1t9LpfKoWH7ugysrjD0CU8OaiM/lTqEHFfZ9cG52ZffIRrBsS0qD2K5aVuio
Im5U1HDrUNzRVKf3pZ6tiIUrW3lQLslfQeqFKr5hnLXY0uEVbCjewogkET2+EgPTRLKguWf4XNZp
ykJoENnKE3k51Sdsut9Pjdoov6bzy2nEJHpx6cOUuygXLPKpkTjsyg/BW5+jxm30lBUpTG1LtSOx
6wpZVy+NeMgI38rAv1XxLRgI7ho9CWg7cHjtqjQLvDM6RXhHe1or/mo4T+3/VidiH5hNE2z8nEDq
uyyn7crVijr/dhykIn/EEwJZQUOEiiI0elB3tPhmxLcwQhFwwshulNryryf24k0nFSRPIulEv+jN
VDTwsW+Z8aBpqEQXgANqJ6kt93vaZPIlMAZVcFwhjo11D7S4u0npl1cO2AyxtmsvEONlqbR9uGyT
zkBvykqDBpBCX5wpesogOFMztUoLcMRzS2mZ8/Xl31C+/w9a+weg5ndffPFcP//xmtZBPVw8J6//
8Y9tFT9Xfzz87/9Veq/pa/WHXQYTgC14ea4+gNimUf40DNXVf6KJRB8FfDHQV3HSr/yNYhP4IxT8
AXVJMpKp0LIA8/7pGyqZ/zRUAP7oH/6GqvFHf8LY+CNFxMSStQYghFRS+ndgbB8XLJKESN5MyHTW
HyBJiOcfYY6A86kfVlxVlVrSven6ykkn2NgIFH349W6urn4jxP6AxXxFH6au/uMfHyGVv58FbG7C
4EGv40d8fBYi9CNicLQgauyyiQK9cKnDR1hafvVw/EkzuvefjwLTO+lJwO+aAILv0Zv9mFqWG/Cz
RlyFU8Xat+YDYVG3IOmNVskkiUYsutUjV1i4Xf5toOE1uuKVH3jZU6L8ogsgSGq41IREXLic0S6q
w4oSydjOK8nSD09A6j6iCX+/L6AiWjYcYohRTdC3d1oGoVliE9JJFk0PJbBHlOMcpcM42OhGw84l
F8tCtHeXx2fpTaD5LyAfTwWjzgqD06qhbQAp7ONTY+7rmEPIWuShqTlmkV17RfsLElh8rfcl9tZ+
ShG5y87pnfROP1UTB906b3FTT0VVWxQ0SoPAvIarHSFHrTgK0iu4oZzn7UMvRN0qkCSMPTVdQ5jF
IPdMUqihnvU00DaKozy77Ur9GhObfgmpniTMR7y2AVe51IxgHWkiLNvEcG0pdwenLC0CXy9fVhl0
HVSaHKVvg1NM12lhzKYEigMf4s3QQ9en/fLuQ5Rd73UA9wjKTC7j0kjI3IboJy7kgR2AVl00lfct
qWvdkSr3THStXYwRsJ3nnr4+/nVmZLG3rwPJgq8Ca49a41z2d8giWmhtbi1EK8DmrcOCcAAIZYdY
IZKGh0SUsWhRvaYdAtJfqmpsK9XSQSflsaNjuD/+Pn87KcBtv3udOeoTh4HMwALNWlgCwTSGpN6i
RTvBUZqHskMx5vjTJuD9/DuwLhVUYdCdo2398TsEvYfMcUv5oSjIPsnusNPO9fbEDnjjC88fA4+F
k1kBU8op+PExiZoPsRS0KEDELj3Ovn5S+h7aXdCcJwKail4Ihqg3lR1FEAF4p7YbDFSPR+AFvrap
dNQf/Myo1nqf3OQK4nth3G7S1PipUJOkZXvexBI9rk70HEFpVm6KuVWeoU6uQr73hwqlmvZCgYWF
PYd1X2rSZeNW6j4HhrgYEd+cBDZD2wqQ/sy7kBJsUl+ArTIRA98WXpIsILCWi0Qw1qnpJ0sVgUfH
iIm5xPBnlHbfiQ+LM5O6vGB548LsReQecOOxo+AeJA0BtE7crWcV6g7EXcsIVUfHatPsxDx/upZp
eSAtJKEGwHR/nGe/j4tOj2KLRlE8LIfeAdQ42kqqZViPCXfwgbM9dsb6Sh/QHTU8sBZDtgjaaCfX
8Y/jS+sjjPj3vuK8MzSgsjoKWrMrz7AAOpmuay5AD1J4oEJvJ2TCtvhidTYSqBXUvlo8sZ4/fagp
4RRkKiLSILOHwgRKOCN4aOpdtTXEM09vYcGUxflI6odvSdiw2L4f/6XSZ6cZtTb8HvCk5kSenWZp
hytMW0wCSlqzraZ2kDmgn4S0np211JGFqnkyslGg62c8IdMQ7JNW25iV4J/4+TMR/9+TrtPsY0vD
/JD/LpqujRkC1daC/EkFnSu2jisqIC6MLnHEws+xTMEaovB6yr5l2KMNW5tL2RAu4Jv2O1MHbEb7
CzmJcHN8kt4cTudnAMvSIFaArYj098e1GWE97mn4acFR+q4YRXwZDxdDBBau01dQqvEdgYSyzlBd
VxRn1N3hHDghhwWYXPSHtXpBoE1ML7ZYkIKmyHLre5UAS40rH36fchPIZUWyHFrr3hoZDREAmFC6
o5gNyI7wvDA7c5knwvceZ2LPIpfTo2ddbC1bGFgdfXwWdeHGwgrcpjo3WQBTXasp/9Gx8581TjXb
Hwd8YKTxzPAuKej2jpCAGU+9ai+IBa0SzIycmIn2qLYs9AFniWD0cKsq4usgUk+wnD+7KODTwcxA
wntiHn2cT2AUedogRr/oQkBlykRFNOulXAf3gSz/yeb8f5GKtK/l1GD74/w5r/5YNenPZ9Ry0v8+
Peoly0kZsYz+Hx//svr9195rNqUCH/4CyA5pwXXzWg43rxXKMv/JJZn+yf/bP/wzubgbcpKLl6xB
y57RkP35wImRptvvMJNmk6XeH/vp//7Lzf9c/tf3icjbv/k7EYHs90/ifP6joakOj5Oz4nceghTl
P4mSJdhoMkIq+Ev8Kw2R5X8SQnN4gO3kpCQA+Fcawh8RrVKvhsqBkSb/3r+Thkxr4q89KEw8H3XS
9JhFoCClqDGWrbj3ALJH485KY/pzi3fTcTLv+Gvw6XR8F8u1Q0W8KXfins62rTfVQx54W6oWJy63
6Xz47N1nRzogmsGIokrcWyDHQCu4gM6Ov/jHS+OvF58RbEy6eXLjN+K+8MZlTN0cQAXwhGw99Od0
Vmggvh5/0IGf8GZQ+W6GUkUqZKxtxD2gAxp29GNP/IID33XuNpQ1MsKMOMXvG1mAj4AlBbdNZo4n
vBAOvfcsnAgUVHg66Lr7gg5Efm/kz8fnY5Y//mvm3+o77yZECAN3EPNc2kvquFIVbzdxfJDGWnVG
ttGi9hI3MeqvPbmHt0GX4cqgr2Aitm1p+VlvaZee5C6F2NybRX0ekj7J4g47QIrPXX7i3vqYMv71
itOUv3vFLNfM1gAuARMm/DZQq81DfzFGvyw12UkA34/PxKEZnv7+u6dIcStR5maGJYroZWhTcDo+
8KGVMdvx+AaUFZ0vcW+IDwNUGZ1WqXmCu3lg37x91Xcv7fVZX+siL500qLco6GoClZVeDP9SLOWN
eyqqnbiEn+18ebbzvTqTDTAj4l5TXvW+2hdxQCiFfXhMG1RzkzVI7Z1Csx37IZB52sqTmvskSpco
oHEZVjSRxYUndAuQ+usmzVeQdC8L3V9A+1jQxV8lnrDEQOo8dLuFaUYQy7py04uW08rxss2FlUzX
aFQFwP8kYG0MjuChHx4JbFd+r+3d/DwdPCINOrOtf0Hv/LIRwA4V4yqTYydq+gtE8nkTXFu0XZbJ
K1hPS8mrl7Q/1hw8i0DWt5WYIUjTXQjNU8tFrpc/M1m02wB8A4V/1/jZUwY2wNiMBo1a9QYinV0r
5fXX1snsDEQST/OB+ND5SW+L8kkNz6TsFCVZnhbbJ0f3G1X53UIJw7ZMaNOKe0g3uEcltlrjoERB
1RmrcNMP26Gulp56Fai+08hIGafaUhmIaAIfLlKEyj8ifbFwp5TexqybXWSlu4G7DLwI4IjmVJr6
kfb5r60+l/lOK69ogHOK+7YFPkrvFyxwOTxJweBk5bdxNO1INU6d2NPi/WxOZmcq27IfJaEWAWO6
j0MorSrzSiedJExHJlXYDvGrFBpsLe0SJFZi14g2erqxV4J64Xqe3daeEzfioxeDhcKgHGRtuiwl
jWQWR9hJ1iOmye3SrrBUpw3wO4bAFYY7i7aboX7HIxx6Hs1KAP9a/gumlV0igwHN16aqbkcRDdsk
W8v9CMnUBJt020kPWXbukkTo4Hui10yio12fVFw4MB2z1MkVzKZrEuYe5gKs+N7BDuT4yp5JB//1
WecnuBSPfSJIfFbkzH0/dpoUDF2/9Et+J5BoQXCA18VUE0TpyRw2xhg5g6TCoaAKBvBUHx97I+Bv
aVwv0lkYXKc6CvmSjkQDtajjb3ngAngTeHm3RYAcKAU1qWFPFLwBG3ceCi/HRz5wgb3VCt6NbAUh
7iepzNXin8GrXtKxC5SfSbGREulEfHDgknnLi989Iu+8MEAPQ0SekRv7oe2eFeH1+NsfmpfZ2R/l
SRtVIDjg08AB3AzaiQv30KzMzrs8zsFmSIyrc4y4DajlivZgiVe0v1HL2+Mvf2Be5gIuegzSRKp4
SOdeZfpFWLzo4Yns78C8zFXCM73Tx8wbxL1fLlKFqs7i+Cu/+dN/ci7NuwaFVVBQantxj0aLk4B+
St0aC54YgqEFX83cGsH3sgJBW94H4baSXDR11Ds0GREohfUgAC1WY6zoACiVEWykYGVV2i5Qk4Um
A0t1lVWL04SQoJ0D38svQR02V1XQX7fGBcwPu0qekapdTngizcnrfBt4S0tc5d6j6p2qRRyavNlh
I7RGnwyuQVBUgj6cgHun/PEOjTw7a4BOViVyYlOSchMOAL7jE+fDgfU6L9DmmIElKoalexBwdtdF
K7H1lz7VfNe0jfiUNPGh158u8HcbuajHUUB6l6PSXwsyneATG+HQ20+R3btxmySAdJwTAEQBDAjv
DEGdcfg1QEqNklMO4YfefXZSQLGrNVTKx33svTTSHpiZc2JLfH41zS3A87DMOznhpi79JTQ0CkHH
x/38dJCsKQx5Nykd7X7DcOVxr1f5SkdkZUj9S8E7cSZ/Ph1/0/5TNK2sFNig+wTtYKCOSmadmI9D
7z195Hfv7UWim4mRNe4z97aipK5SKdOABh6flc+XCiJ5H0enrOqpIIEI9i2cbKO7ni6hGjiYsNty
9/P4Mw79gtkuxSkraYx+egYUVvXeiCo7qE/pXR6a+Onvv5ueIIvLZmjYqRngDvboqRz/0LizvemP
bVIjezXum+c4dNRT4dGhYWdbM69NAUCZNu47ceMPS/eUneahcWfbsbdKastoLO5rFaaKdFvpJ26+
Qx9vdnMLcp5rzTSw51224rVEDqac0P078M5zuSiaswGqXsxFmm+FduFnN8fX26FxpwT63ZKQrSoU
wunTWeQ140bTTuzEQ+POd2IyQq3Kp/f118ZNdkqH/9Cwsy1If7Aqi4Jho+AcTxXACV+bhtm2g/hk
dWXFuAC8euWp6F6/Nu70O95Nbx3lgQs+iJPfeO6jc5hPX5zf2ZYTEd5R44wz1OwXUJ386IsTMdtz
McBsfPrUca/qt/J4S7P1+EQcODupEX+YCD/o4D/WTESYX+tRfd1UCZUwnL1Lc9un/54f9X/mUwj6
fnyKByYyCDOe4os+LLBd1p/S6z2w8OZdq7ytinascnE/+st62PanvFwPjTvbf4kfRPxXYUHHm0xz
wlN+0YfGne2/Bg2VplAZdyBpaEAQnqg5Hhp3tgEVlAEEJeK86JJdqq7cryUNtOA+frmuxqsDQkG/
T7oFXLrhlBHJ54UT5LI+jmv6aQaahXkYreeu/KU28RqgsKO4Ffohdyo6z0F9dXyJH5qa2ZaMMHlw
29IYyZMpJTV3Uvrj+MDTHPw973kTMnt/iCQIEBg1Gvd7ESi4LIpreeAa0FbHRz/02rOdGSWuBRSb
WK+XgbLEquM/fW3g2WYMARzlqcHUt+VSNzZu87UXnqNh6lRHN6c3CU4NfM3ly+CLLzwXGh4UDGYI
ZDj78islgTZzAjdzYIbn3mslQkih4fP9Un8fN3S6kVM+PsUHVsbfMEpwPpEtYoottUSa0LUb+Sr1
Tp2mMzPsfx2ncwFWZGkg4U0BmBQ+gVe/8q3Y8RsU/lO63AYqHPeZBFI+qhxPSCEGBLYn3UBxGtSV
IuTQysRNAGHu+G+dCVn+9TazrYx6UCYoJW9TtYbjJhG6NpNi8Q4bFttiZ9Rh4DTGTd+a9vEnHvpu
sw3dQpuAmh0Pezf2r4oc7t2JBOjQZ5tdsn1ban6OKNHeaNahhKbYpJRzSun/0OCz/VxDUYDewmqr
Fckp4mhlireBIJ/4Cm+djU8Oo7mzX2zoSlmVcr+XS2opbW83BWB2vQH99ORWAaoEqe3Jwk6GcYDa
vp1o4SJXAggQnl3nOLtgGJ5JwQUaaYs4RFLcEHf10J54vQOfTJslrmC8Kz3p2MK+WFAS2vbDqeTv
0Mizi7ofwYMQrHDqDGjcbrGHPr7IDnyuN0zKuwhRHWEINRHjBtIOaxhb1eHw+cOJ+XgzZ/3kc81x
P0VYDqk+nWkd4uxBGK+iwRH7yTsztA15XPeh8ssKH8GYLMP2R2rcqfJa6/hMqb5Ii59xp+5bdTXk
j+qYLKsqWugJAlmyvghHDYa5ss2rB024OT4XUxDx2ctOc/RuLkoxrKwKyu8+hwIeBdcVyjuJVDuq
pHxtS2uzM4R2T1NUijjsM5CrYfwLYZHjr35oeczOiliDuxaI6bAX6e2RmHwxtdZmR8UoZZE35FTt
OvokCNMD/Cu/FurPbeCCOO+lPmS2h2yvRU7anviKh6Zidu8rEE0hZkocQAbGU2bnwHr92uebOzOj
K4gYKkYle6hcY2k3j1/6eHPMtdWqAgBObdiP1UK+8k7pzB+YCHUWgwv0fAfJVIc9wvLaxZeHnXbP
u11ihVGNYJDb79s74KI/8rh6OT4NB44idbb9oF96dYleGQHbJgSEZgZLF1HR44Mfmozp77976ybE
DsHv+mE/cfcSu/xakKnO9l0LN7bOUoaFt0cBt/ji2862Xe/WHp+PYZUz7Sbsv7h8Z1dzJwro/aBw
QCB4BS71KRbSU026iV/y2dk5d1osdeXPXedWGWKd3y2uZg1psMyF4bdFRAiNC+9ahIgmwM7SoPkN
tbX0zdfKRYQhy5eReysI+SrL9pZ5zcKFIrYN5LuofNQLkum6tatwsIcMvb6x2PYhdM/wpSuFrSYN
MPywkbipu51ubnJr64YmHN0G8rGU21YJzLNQbFFfJnVlj2gZIrxnW77kCP59KX770gJTZlc/Ql4J
2vTdsFcNp9Ix5l4cH3eGXP5X3KnMbn4Do5pi8MR+74Gr0Y1bD0NoaG6rpPvmCtdi8DOOX4Xktuge
tfbJI/w5/twDG+bvQGmxdtOCTNsUlmm6UYcTBIdD486OjyjoxBRxNCoOz222Gb54m7xZu77b34bV
A37VpmF/admuaU+ERwdCgjkklxtPGuLpq7rho04wF483uv7idl9r7v+N+KIkI6IzCq+duQ8oNASn
ILDTGf9JKDP329PVPNXlcuxpbSN0jHRyC3hCDW+09HubnArGD33K2XlixbVCBE4REFcer7Xd/MSS
P3ARzMXFC0OsWnRf+ZbJWkcBJEwtHHVPNZcOvPUcahgNJgzQiLdGtKfOtl2+Pb5h3qCin8z5HGro
xjmYsrohuHPPJE+5RhDR61RIW3eif+8DxhrVbiG22irOwisISbYgXUiWsApQHYDFv9H8cqOpwy6l
cal40bLIG4jxxrUkaAtBIEvJES57bfJNGdyJEmbeEloBNIBGD0p41J8I2X+rmH/2O2Zxg4puEtbq
ZPVJpS8wYls2uYo5hOZ0qLS4kpNRX/I8hfYw4jYiQroafre9D5t42+ItrTXGtifar9APyTsgaenC
VBvEeeNNxMVe6ktZRC5J9ECpqQsF6FYup2d6etZD9M2gmmEUsrSk+179qcghmJtvRi4gOdOukJS4
zKIfYv1gNPIS1S9MWTQbtv9KSUvE5AJ0GV7y4AyvPBAt+qqGw+s/xuHKVItzqR1R5AIfhmq5yJ4Y
r1sUU6s6Q50qtCG82KZ5j6r6opwkchunFb/HqexUkF39UiSnRA1jUO0egQbTFGwvuR+1KyOTHTdC
LwcYfmq6C6SlR/HeHXDI9tRlJGoXuvlgKmdRZqE0B2NpsJbY1wqu6aBNe2WGkNwRGytlyc6SX6Ku
Qeh7UuroqlIaRymqr525byWNd4fjqGI9WmhTl0Vx6JCh0XB8yb+RMz9ZKnMYB01lMzY6Yu08x0Lj
zPyZnZWebQZOMK5yaeNFWzc7sb0OHApzWEegeT6IQjJJN961GC1W/lpHD+f4D3mLiT/7IbM130pC
k+G7So1TgIZUosxsB8OvGMXG+C7OtlazdZXryVnGMl4q7zbLu11c3QowODWECHzDgebmaEVhW+o5
SdPGjItbsWk2vkTpwcCTN89tF4VTL3vwy1Ucx45e6cgjSY4MolqwlnjcrMGgdcDrmqUMO1FGXkWV
d374EBjXqbeujbWQn8IdHjgDxdklXKtG7w6CyIIQkQcQ6IJfn5jIz++dOY3Nxa+y7ATmMbGcYLgq
27vj4x74+nM49OjrUlBMhRWzOgvLXR9uhP4EVncK0D759BPp4H1mADy80IaEq7KNECOPfhZejSIL
9r1+uGo5sQe92HVmcOJuOxBQvEHx3m1FV4myAcOjfh+5V1qFTMe5qqPz3Z74MYeGn+Uj0PHysc24
g1w8YUsBbcPhqbJwE4Czd/xLHIgs5tDmqmnFqJkiFjHdq2liW+bWrXYsXT068RsOLM45qBn5KgGW
Cxc0qRpUxfiU1d6hcWeFASkOYiVC+HofaaveXyX1iVPwwLhzDG+nyI2G3T2luWiL0rOnnUgCD3zL
v4Fu87yU0tIb9hRUoQimwKcTdBavGupoJz7mgbX/5vL3bjWWQtOq5tRu7YqHuHhShYsSnWdFrOjz
oFaNjn4Oh+v4wjk0TbMzJ9OjRkhRdd/3NXLnjbkGaPa1U+eN8/fuZ2CSmaWqXw17c8DKfB+e6jYe
WOtz6KkUxcrgT13BoK7O8bDeZhhzFI3E7MQ7UVAXx2fmLSr/5AiaA1H1DCHSWOZ0M5SzFKmoXjmz
jMIZRfRkoFLH2Tq3ftTDFQKLXK4bBQMRsbrU2u7/cHZey3FjyRb9IkTAm1eYQvkqevOCoCgR3nt8
/V2leVHXFcUITkT3jLo1JRB1Tp48mTv3wotksROzsLt5FTSSLS61OwoXi3vLmarlvqofCrXzF+b0
THw48oNgXshszarG3Vc3V/9+/s+qvNcq10mfCsVs2FlF95zNrV3jC5T03LFzYG3RjyRPSXNku6TJ
UFc3VXDK9BvD/NFgfVxz1EFI5clTPGHr3UJdTcDCZkhW3cVNMrqR0sd8dnPjqwj8yVHyO5f5Y7FM
k2BiR0jDUU1djA8HX0m+V4S9ViKaeHwL/eWQCpsfUFLcpOm/2Kef7B3xKqwHHXNxUX1ZIOZ7UZ6F
8eXf35z0iQQcyNjV6deJUb9gFblraJbIDaYJzW06vubSqSmok83ha0hHIKtebzS76TXXULdZ9SiF
r0o9M5GQODXFDmMRfVWOnXD+GGfWZvKcjTX2HVhI4n46lvgteW3tJ2GB0RKGbMbgyJ3mDYaKO5QE
FIHBkmn+FQj7rNlFyV7Mb6XqoOW7qjiIyyHTdt38q2vWFdaHwoue3sXLWQDxt8q6+xZCE77688HE
BJpBalZ6Iz2lasr9btvoL/N4CtPE1czXDhaE7obDU5HVMU41lrdUGIktH0Z3e7Fc7aLDoo+QL7ig
qCjegRoqhovLuB0p+Oh1IlK4e4B1cXWWx/t6vF363u3Ds1jcLcW+DjaicEwLTN/3VQ209y7BLUvZ
LrGJrxbWRNEuqZmgH08XZ66leUiZrld+tmpm69I2nnGLTgbXbH9m3eiB3jqZdfs0M/QU6U/RODit
cMOjq/3Pf3/zn62oq7v7ECqgs0QSNQZLku4YC9/cA1eHrJrrVl5OfO4oM4xyWL4Kxb9v0f8/RorX
mtCaYRCInxMfLAYr2qI4f+GNEdyACsLu8CGTXCV9Tp5egpW27AXjRdDeA9y3F3NjmU96/AtEzG3V
ZDeasNaGdI23lwR2QON2WoYM2H1PGCVeg6WxHR+rWEKFEVR4HBs7Mfxiq17KfX/7+a9uKPUSK0nC
ZMxuyTR67W5U+8P0oEzbQXQn4vt3loV4rTGNayXtG5xEd3lN/9zlfvK9z71KsvF2K0CBXpQC6T6B
NzJ8cXR+Unf+bWr0Z/aeZnrxP4HNwHRqkxQgZ9+iYSVfps4FwBDS7RS+K8Z7PW8rvK6WliH0cpsX
86pp1sbEvGzbO9By7Hhgdn750cxHShrAjOyuFplqctXiKLRHRWeCyOtkmApBhtPJByQN7A1/CWa1
6YsCWndgZ9IWE0dc4pZVCKRnqR7a5pQFXtcfmIbXlKOmAfbUvvlNXR0Jli7MUh5wp69rbP/2BgWM
731VVydCMgAOU0NWsCR7WLHHXyQJfw84wAr+e9Bc2NdCfqlBiDjmR/pzQOXqew98FXJmM6uEXgho
lrwLoXScjOYL0evfMwUcFv77yNCwQnFsZxQf5sVnKOWx7we8WP792L+T7L/s6AtV8s+lGxWQBCJN
5Soo1JCXjZ06MkyVidg8dt0qVH6ZNDCDAiMsDYdC0AakK2Jux3Vy7CqZo1l4NYr4lyWI34rdUH3/
+0AYt1o5Qw7zLte7n3iLK+q3DhscyP77wSEAI3y4xgXlOvQ/V/4qlftkTZlXUSWE/FEpeP7sQKeY
kRv9+vc389nHXv75HxliLNCuSlL0MbL+1Ijbb4qSRfNqy5YKuEWczQmuuj2Zq/7L3sffm2+iebVl
BzHpq6jngTu8gwzsKC39wQQpUhX71MA7aPgoZi4WnZvUgoP75m9KHWbc5nRbmO9Rgr/nODPvK59K
jPWX7Lmah7uRMcouC1xOmSBnok/yMdu3xa5ct4jehudFPi7lOaz9LFv3kr8M3Na709g+K6G4+d4X
cRUz4F6CM6l4YSr+qdt6/F4oupbptvOULPHC6xLSUzj4YvvF/vn7dRFj2v+um2hQEqnDDn+3qKdR
myHdl9RHsE2KVfx9uuh7uwl67H+WZzhiuM8wHmFJLtwBgkpr3H/rfRtXAQD3JU2scHrb9ZC4oIh/
r8slGlf7XyiDcIGwzJEi7vvn8at5h8/e99X2nxQFXKkxoG5v7nVme4uSHikO2V7Z3n3vhVxFAqWU
K10Me2qDHUzPlhJs/0U698nZYlzFAq2egSLIPLuOyy/Gt7Kyb0zri6Pl8nh/OVl+2wX8EcAUDYZb
e/nwRfN6DHnELz73s4e+2o+ABcKujslBteRFtz4y2imNEXnfe9dXx3gcYLU9yiySmmnswMF8+luf
e63XxQMsSbAVnnfA6aZ1Ufnf+9irXThZcybqPY9rBG+htFfDb/VqAEj/d3cvAvaCtdwT82AQiR7e
7t973qs9aC4TlSAxJehJrtzixPyFmPSTtXYt0r240LVYXVNx9oPz8PC9h73ad0BAGnHR+dBh33hf
GX589qRXW260VGvJ1P89KWWffz+p+dmnXp29QVtwB5CmaTdqlZOkYJSWXP8xSr1Tqi0mzNiYBjuI
E9BKFSfFhCbO6X4WIV3Ec4UZEgRiUIncMLCMRqxWFIe6eMyr50wN12MRujHw0Dgc3xHLefAEGWnF
eiHoHa3DKy9T5G2L5YEWP5jxOWHipNlo+PjJlFBOpTz4faU5RvOUDfUmVyhPJy8oRJxChDeRRnhf
pnomOSKjMc4kGrYQVqDV8s1QttsIMJg2zdWh7Y6jXGzNDrtxjLcpqOywFW4z2ZdbrAWlCRSppoUu
hUu3CuLzMpa7WPBmfYQV0S52O4+4MS8bqxw3+HP7aij5JnPLxWjdWzGOnFUU6usSBPW/v5FPvhD1
6gspwyU2grGkVZS6QWlX6hdx5JPg93ss/I+gWuMylkwGt4G427fys25AVxa/J0oQr+VTVtjHVaGw
OyvtZy/fzfn9v1/GJw99rUpqq1QECbQwXTGvBih3av/csKj+/eGfvOlrZVKbQ/PQ5JBjhjlGDFjV
9b8/97OHvgqBTT431QBuaRcNPpk4juKrSxb17w+XLgHvL4ejchUImxifVAyUOGcmAeachAkwjrri
YxOV9lIMTtODTJNCF+M6tzc/BP25QveatoGvDsON+qXPyWdv7/LT/7GeEjOUukQn0Ivms1A+5t/M
Wa4lS7EYS1aI2mEnV4+teVL6733bvx1M/3heqW+nPBkJn8oqfJh//Pvb+OQlXMv5y4sjamTFNIVW
4WH+Yv188g1fq/DVFuBpP8BJMxbLValpLx0KGXxOl6/mNS8r8S9rSLs6/LUuUOqxZjRDCfRVgQ2S
qE1uRrYft/fZ/Pytd3MtzY+RlapTwgvPNvXhez0KzLb/u+pSKdDV9KIBxejhoeav8Hupsna1nIWW
P0ulDr9LQLVByKwYrvj3e/gkHFyL5ut+bCaRCeRd12z6CeA5Woo8+WpE4ZMVqF1lBej75Enqee6i
RZRzJzKF9r3Hlv/7pmU4JVE4ER0T47UWlhszg+sj44D774//7LmvcvE8qNuxiFkd9XJq52P1labn
cln929K+SsOFuZxSIaCXGpiBU6FSoykE5Txxc5hLgii6jRzDLrr990/xiboVg8f/vqWwLxd9aOkK
KxGUR2C85etEpU0TJ3/MWh/faQcrSeABNUVZujL9OQ2+F9CuZfeKXo5jGxN70ltaNl/kg7+Pkb+8
v2vVPY6xU25VBJ/CDHdR73VpafemdiqoqAdZ7NZzsy5UzavInea89ERRoFK9qVRUJ0Xhz6bJzMkL
n+CMII/Nx1w8LeU2hUU5DY+J2W9CplICFISBNPwYh7e0vUuhsS+bvh5WE5S5xvopGF9ZS/5udf/t
x7mKF0muzIWiNctOkaj1bFUU42WVeyMWaGJf7FDhgBOcU7AlyAVBNEk3sfzF2vgkyF7PAyTgOzFB
47aZR4c+jO1g2bTyU2btRvxq/738PtlE6uWf/3GmzRgWd6wDJCGPy226+t6HXkWUpknaLFPMaZfB
qcsNb5i/2vMy//n79vwtPv3jidURzU1WFmS32mB3PciVH/q4D8Vns30fURfmyjocTmllgXR9GyLw
MMkWDQmeoI3Tp4Y9DOso3JvQ3PTgaTSeTH07Ss+sWFvMBd+USrcFQ9dht2aJZ6ndG5gN83/pz0WA
ol4D6NH4S9mDBV5Vpb7G33XdYobWRVuLvzL9dlIDgOMV6Jd3wxrsuEodXZGgdeK1ov4qtXYjG/dC
Yx7LDhWleqTE7sGG8CesjcGfeiAP3aGcb5cJO/lq2wXnEfb3hO9yUASuKABtEtaBwdVKr5j/Nu1e
KQ6lVbvh2Hq0nB1G5d0muc0pTORL5Uy4lw3heBtV4koTHovqV2WAfLv8yvJHUNaZmXlycFeE2yCT
d8EYryblvCx7hM1OUbvYtdqGAGVqO8DOiUbF6YaPWdjLUeyU0lpNwlWj5rzNEcJc6dXBL3F8GyfT
Vg00n1LyUfGK9KF3wn70BPFo5WtxhP5Wl+tUChmoaia7EvH2nMXNtLT+LGJpKPwa8+k8E3Xr4qMW
t0DX14r5Ol6Ut3FJCXel0UtL5Ke82lnjr1jctPGjXCaOmFcUGiPgisfJHPw20R7b4DZFw980+a2W
M/zLBrZoZYfjCj8Ed0x1V+s/QDy44OaZWZR9UTtbmIDHyrEGRyoQlmA9riDVrrJQdC/AcjjBthBA
MLQ6nvs9TQ5qJfkYjjsV0w/SVEEgWlzVuKNqRsUIKqrpBzOYpzhzLPp0srxrmtQe0l9GHR/VBfss
pjlH5bjggGi2moMW01astwxybTi6sBn8Bciu0eceBylqkFZ0a8tTvUS90+Rza92H0/2Q7IfsPMyr
iV92l/+tCRc7SQc2Y1k+VOmRvxf8fbi3/N5b6hWdU2DCThq5CXXzHHK8Yfit3Ngy9+xhOA7oUCL6
d/oxBx8tP3dzjaqGQFx8mPJLm74r7atp+kPwMgcvUv+R8e8MyU+xvouN3Mky4ZAlXpIdguU1kNeJ
hk4Y6+vhPGWnKjvK2YZ02hF4oZIVMLuMGhMGyCHPD03sjeKtFYu2ziRLLRwDtBRJVHnifKKOswqF
el2bodvmzwNUxd5kUorsonnNk03RN4cgmzEqnFaiXKy6GnEFQy+RYK3NYlrn6glBsNMJR204jHoH
AtUbc0aq8zdTuy9wuzfaDLBRfz9hXSZTk8Al70CeBKzulIc8cLttFsHJ06el3GjdtBrCHcQgVw9r
O9a2TTHYKotUSC0wy6impeCC9PKseiUTiAxm/YDSQqFFks0rH5PU7luL0ggCk2VyTLl1a9NXQL1B
4bKjrD9Y8VkDuCSecxNdtosgnZ6Y1Ed4J7wZzY0kT/tQBQqWoUJRVFtIHxPqqgtKp4LeLvd0s7hL
u3htNYKLfYSHQWoh0B9GhZv1t3n1s5nSMx792yQr7UBJfEW5DcwcMAgm6gImITRIplZBaT7acq5x
H+1da7y3rBmXftUz6hf47ky2oj+vQrcLpwcIbXYPDyGR7vDltTVoZY310LdooNh7ZgjHOJocwzym
vAErf4NlDa3EcJIqX9PjdwScPnqGmRVtD7PRLZsHVUKX18brKdtozJ2DjWPeAKFV6jbKo6XfBfJj
HzdHGevJkHlHC1mHrFQrpPVe1b6GA3WXon1uxOmHhKLPsIQDaOzJLhYIhrrhlHpuB02/TkRAeEq3
abgxDSkzCGL1UiKBz6baFhFJ9JnmVmBRojpdqe39XBc2yLvVNPcw6mPXKLRVMgMv6nZVtorCVSdQ
Itb9YrpbBsZSE6/od1n7PKqnvn7UZQb4b4QCJDlsrq1GwsPvgA6NvfxrEd2MrKA6sLi+XSxjQToj
qU+Vk8SKkfu7sKQnL4crffCjxjPLUzJSqHpM4juVzRIVHa36bSBbQGUrp4DqpaevU1ltCdYWM2eC
ElGhA9Y2gaaCnSnJfsLJNygPinG7AI4VMzcbmTyrn8qAWU8LZuawGcNDCZQCHjVltcgz5Ok+Vl6L
ZisJlGujCgIG1TjGy1Bp4UArjK9t9VOTN0pL0ldtSu2mCt+lpWVH7DHRWSf1ust+SN024ZHKcItY
anPhMRRMMEDLCpL7cfaFoXfn4BEFkVRKrqVCO6tWooH2Kn6fGLKzxhutdcP2zqqfgXLn00kYtr0c
b7rulmIPR2g2j++LKtlDk3iyIPjZwip60Yu3lrtUJDUU6YztQIhNKgwVko2cMFV9KAoJV4WS5KtZ
h+Vs5+UKIkEJqb4uiF6R20pnKS39AjfYul1WgZHYUhh6sXZmGHCThceFCnbWrkfhl46HIaIdsWT3
SxQ+ocOUl5uRhkNfyIBfUcxOlVv2Jd4s0ACDtrvvOeTbmzxdzeFJVdwp3YOnRfviQ4TnMEY75qRx
ZceZK0pvorie5J2mPiz9SVIfpeysZD3tsZtaQMDFAHOv2oF8glK5kuhB4YORcByO0VMXuk2xppWE
qcNtPDwInH2NiZN6V+F/vDQUb/kzGP2wivAUhmipEwGS3Vs4CGxM1R7Bh8p94CYIy0rRGywSsmFt
lP3BzFq76UCfmuQFS32SGwgydXDMcvoQZC15msL6TZyw2xCej0a164lOZVU5cRg6kdX6wqg5sjGS
amGrWgyezGh8X91ZsFHT4ZCMrW8VAg554G/jFXNk54jiVdRSnqXtG0cf4nxI5V1e/sIqUpDOWbTt
+rsAWq5Wv3RL4IXtOa6JwdOhih8XWHXy0rim4nWUrdUYesRTIq/SEbu5ftUzX2OmRLCQ471PVgZe
LdAOCeAfoDAYVHLiImYRGW7LHWYhAkxPlnWfGeulO9Za6dax5mf9rrTyo1SNxzREp4Ux0CTE+xpP
sQ69vRBzvuiTwc3oF5PL/lS2t1VdA5YPAEVkfjRU791Ur6feM/ihYdQ7ZVDv83HEGfeG5JBQYK5Q
2+jZm5yDJoxjd+4Ety3blSTfo/6BRQE62NwP2g9Z2uTB5b0q5zaQ7YE91HbpruMV6NwwYsHXkwE/
ab8Qq1WRvi+cbznZy0JOr5jUIFjEChl2rUSrMdVcef4hcMDpuAH3zRE6aUkyDfK1NyII8uzpGvqG
tpx6TfQKVb1sACvq12FrHToGnRTtp9G0q9QwvVBgKiwoNt0s2hey0YU8lFTlOpNep6Jy9awjEXCk
g9QpdqDJXtPFKynWvaFdg2V0p4xhQuHihbFN+0Oq93eJ/qGr50C/TfMzCWjXtn5Tjt6S7qwQeYlU
g8FZYxLj6D3Yg6UnvjONkh8ySXPVBICsrh3UMnXbmtywlNd5BYlsyf0y42CrM7+tGQfTJLZG6ciE
507lrfUyY1WqP2g/RxCT9kzjYTCqJ8U4KtNDNT+TM6wHcXwFBsEfr+xCKXWYSyG4jei33ufKF0PN
SyjFLvpxGsAVQmieehYjaXlVD+c4z6AJ3xRj65oajMyqcwQSql6fEGmPXAgmXzKeolxZLX2xHwrg
X9GEvVN90+BWGTXSWdU4csbebut0JysFdwHDC5NdXLsBtQgrsxywuE6dYxKmq1SES9sCQ6o2ptPG
hmOImxrOipzyATkvpWldLV0txoSrdHWe+xP8EWDX7SEG3gzGeo2M3BFwvzD5UAN9RlJhFK0vNPnM
NbDZ/YDhN5BqdxGWvVWgH1O1F5gwXoO9jkRStMgfHYN+emDYVplv2nGjwYiqmSCaLDL8TrVliMpK
Pt2my+gD3bHNEqAThaeBTH5Ko7MpTYelw3xD0USnK37qRnmS411TvrVK4IEC5vAaAbO0a6NFpR8d
25IZJ3NXpYKNCbWHkx53W+bcSh9rYzv4GILYDbrHXrfWYl2ssC/fKdaWnyOTniI47tEM2tZTlMkL
sB0aFH/OzV/JgFWOVXgpsLsodKvLxPS+H7tVOa8642QoPDhTfcWIUL3vj3VlePp4K8uz31EDKkXT
xolvNcXyTVPl+7pDENkgYTW5OFaurEc0xx46roih/hhGpQNqNiBzTMLAM8PSixeDcdVxM5j1h4E3
uA3Ti2Olbw9VdYd7i63LN6BtfuRqdJ6JNExBFrUfL7GDfAHaN5D0fSENJHfYgUtE7bidik2OsUyn
lEfL3GnMiWGwAxWnYGarRJ1sroPqtgVkF+pEx+fY+oExX2VXGHmmccSRxg0o7pDwE8XxBFZ66Tia
1HmWJoSNM60ksXThAR9GPAYMSXHZW361PBRMS4YcvNp4h42iV5lYlQfl/ahN9yL+3X2WOjR9GGz0
WwlmPX8ghKV0mveWMHrDaKxgRSAUcPox8OqoB8B8L4WZa8iWM18o5Fwkx2RxRrYgnHivXx6NlpQg
V51c19dWInGgWwLEr2qTEyrTDu/9ZjpbCqerJHWwu4PHpUmdXIuOkGhdWdyIaXq26g+zVm2VAc5W
AXfIePKC1hyor9NxWZjN9qjO94tyKsZgt3SyJ1fsR21nBTcLl/Io6vzA4hYc1q7cqQ6cGb+IoBMm
w74q1Q8VV3pc+uvy3CkroziG0hZPaPCyL3L8OEQ3gxXZVrcnbqFmb+JDnVDWqHuU0EC/TFcX53sh
Aj8dyE5aZmfaXOQPlU2b19dn60ZJojUQxk2Xhgc1H1daKP9MyVD1IdqPxuM81HSryBisnBLMYscN
cOc8dgpGY4uU4KELPkjcrYgUqx1mLuQUGPBtwxxathUFB548tCvuEjR5V3og7AL9qHDTaA2ayeN9
byzwabj2G4vih8ph0BnAvXjZlxNc58aTYRhrZgXqHE92VTrFQnQYaRmPoqsyCiaQ6eQhM0qyK8iA
Bmb9dTI/rCza1W1qS/GProgf6MqcqIpg3iBti4gTLuuNo6k2920X+MjtuC2czbI8VdENIPHLxdTJ
SYbjTnGS8ZAVNJgN+aCPs2OqHenZwr1oF+rNsQo4BpY3bBHhTim2XAjeYr4m1BRHdhF1I/S4WUSL
fFigp6+K4rXMGFu/VHKi2655SyjXwBAlM8vcOvyAfkFdK3Ra9lqLUf2svE0II2W6vrr1HhjRnTmw
gmdf68213nNVqZV9lCpupQO0uYzSNF6Ua35ueQ1PZowfpXFhAxtrrTpScXQkvnqsxP3QXEeFYevZ
4FhCvNIpvamDygWfPQEWoDOZ0Z4ugWejhO0atyKtewr0hiD7sRA4O0Y+kyA85sKwDklaM4X7hJSi
QE4cOc4+JrC6SNOBD9xcyiIS59iodneJvDbrI003pmCwNit+xfWb1YKGFztfqjl3pPlcw9ozsg9h
8bVcW8nBJjMVf4osJ1oaX2TVJgr556St4dtl3I0lZfGieSHmicqmNkzutaWb5OE6z4ZzYb0WUn8s
qUZpmmL3A7l6KB4XHq1jvLUFxRAbz/myFY2nAYlOKPwq5zNljdm809zUG+OfjWzuLapCqXGcW2uV
klMVY8qU96usveXBdqTS3qzHrvBbddUyiyykh5RMbmifk2JTUsRQe08TDwEQaMhi5Oc/CoyUkwjE
NZupidXVsnxMJCwLt8sJM26l3afS6NUUiBNMlTTGnaivIdseT/koPDUYW/ZpcUyI03UGPCHPNlHN
RIu12FKCHK26KYbJTWPFLrmXLpObc9NG+70PB3NvRMoaZDOHdGhb02ve9TsxOFVxzCT+qQxNVwBq
1llvaqvimhUfEloXIs8bijpvf9h0anoStJrM+CM3B6cLBm+oyf7K1k0HMOJhDNcnoFz5ECzB2jJ9
kx6XDtUnNrJd3jxWReBYC7lVqe16k5EakUpud7lHaoc6mrdW6zAX4DQG2nQ9d4QMaUmbOzM6dStV
99VEELcaW49aryyBsRkSww+jk5MVTLVKxQ4hKsCVemAB1hJzL0wqkzk1JaCx4tEIL9b0ySmcDU/U
iBpgbLU6cPNq5Lf2bpTUTiSP+9FkoeTpPpyPk5zdJvV0bqaCSXuCWCKsVCn2hzKgDsBsfzGuU0IV
kHlDT+0a/YvKcpFF0hAh5tOIG/pTx1yWJEg3tWo9ari6UJ14YErXwev9UC/WA0DJjdpKh04dDnMw
+S1SWpHKtixs8gzbfQqQl9+eqALZeOEZU2Jng7DhOJTnJuKOSToWDodu/jHdmp2y67ruRR6Rosjc
QvtgXIVyQEm31JgHFu6inhJbgx4NRLujRfJZbEyy32bhgMeTwRji9Tg376JV+bm8uLXIyF6ubnNJ
8LpSE/wxf10CdachN5g10CWpJ8dpyAQUw/8igMnyZWoRRdfzUQ4ktxj2JSYdEwTAyU6Dey18Dhtr
21fpDm+7l2ghcluj3yyzoyVsEP3JHMDdSB/18FTD51Ajw1sEIDpd4EVp5eXyeGqbbLINPbrlUoI6
wB0KLurWc9SZ2zEq3qYR6a5eHuZa20hpg6OEKKR2YoBxLehDcREaCURpgg5+ZH3N3ggZ3Kj3gjTu
lYZ3PN+F894UTlPCV7ZuozxyxPAhMbxSJ823OjAF4DxHudRdVWuAuSyiUzc3Gh5uvZAAZzc0qPTH
2zpePirVr5oKlIpA9a3lnmE13Wrk3g+WVGxujaS8Eeras1J5W7Qz9et61WLrEyqooaY7i3S1ra1t
U8nczVhhJvTCeIFkGL+O7V1O4SKw5K3YGVQ269LuGo2caSldQT0m6SY0VcyJVBZAU65l+UZdjhFa
fHMc3RJIg6dkdYac+lYLGWMZijfzMtmY9qvIkmmC9avLr4HFrBR6VTX/3dEkuPz6MisalIu3kAyO
kmlXjKl1cXG59+CWxAfnvUSKmOEpqV702BsRuxal3nckDO0S3RhybwtaRC1V+5iCEnchrGja3HT0
jpkW/cw4I/DHvZnuxpwiTEMqPSnNXVvCbh8be6TrHEziKuypP1mnMFZcEdFLL9ZON/d3oFzeKov5
gwamY/4a0HKdPrTm3gjel55jUjBWnVb5tUo5GK+PofppVPe1sc2tgTO39ZrxMEXFqu1jT+lPuims
DH57tfziduwNWrXt295vLdXF7JUZCssmAdh1PRypQ90kfji/FvMm0na5nNt5sbf0x1pswcxKdriI
rkDVIBE9U2RWU5KdWDcYzX9rWfsVJV6JHptskYeXFIxnZikkVF9S5MdC8xwP8mM1ahnbcfQpfd3m
5lao1qkRemO3mbXlTSTtbKYOoykGIMNNMK6Dul73AsaehbiKYqpUPbBcSVuJbISZl91HP6e0eIvb
nB2WuYI+ctT+BGbqlJP5GCvYTFpGemcmkiOliOkF9GdLIh8whFmFqURuvR3GHcfGhgXud424aSTi
QDp86ESpsq3Wi3Qfgi7Ref6atz/HPSXGwHBnU33rugGlXHxjhbqtDJzRWoGbVkkBaVmKdTGYuWuI
qjstN4CCJMei3DdNs1co8R7XlhuYMfuxTfemvqyjWN4EgrgWC5NbnbqP4uJGQsjVda0fcCcYcnVV
p8NaHSCP0LaQskOoPKTzU5m8W8l7Mr6FHAES3ibpvlPeypFSe3cKteOo3wzc2Qq8gkMqkRRMBCHz
0uU9aZ+s+SntPybGrYr5qA5ravjIBEVzRQVViTRPTxlTOFza140UMoJ5pqEoNQWfcA7lG5OqjCVu
hG47jTdpcwiro5odpOgQSwdxfp/ki5/3HcvQHap01QvCDaagBaFpEaGOBgwmp+P8HDHY2RrHQTtl
lxPwvo7S21nnQlrnXlYPDi/jZ1m+N9qqUpA3tpy4kzcFljfFDpHIxMElutPJdzWK8EWEx2fo1grY
WKQpGARuDZULGLOyylbJjpfr5WydU+HU9FSPioMQKLeL0uw1jrRQpRW4xpac1pvfaowNk/0vZ23c
BPkHJqXILfa9+C4J4VpR2FDjIUm8Vnic4odmcmRpS6mgwDUqHS8+Ne1O1vxKsdy8nLdc/zPz8n3v
ekM5CvGx7U6ainUJ3V6aaSHVy92YboveVF6SRfaZLtpl5as8WXulv1XbCS/mQsSNxnrry/6kQRp0
reFNEx+7SFpx01qFVgzxENxVB4P0BzH/ZgmttSooh4s9TtbfmNFT3iNs7x+E+DGnX9TdmZWbVOZW
jbYmqflaNX4K4532UiQboWm9dlb/j7PzWo6by7L0q3TU9aD6wAMdXXWRifSGZNKJvEGQFAWPA++e
fr5U18zozxLFCV5KSSJBmGP2Xutbq1oc1ewKKz9tjXm9cjrkpsEi8AH21PrdmKnzlPG490ue26Oe
dqTGHu06XABIX6Wa/2SFNyEjgjAB/LBGpGHAxs+JZrm9qjZsZzKLXHfntlXSjUK+fSb4ooJkpjuU
kgvRUpVUbovgexZkb24pF1Pn7oUe7Cxt2msFree61ueljbYXAGvKOtyNnIXJ8B2VS4vmI0koEVWA
24QtqZHHy74hQqdx2kUVolsKdU/r7skFhBNc03PeieZNq/oluqmZRukjpZBhZsJrVOV2KL5jvypr
ahkFn+TxfdvLW6e9VYWy+JJO4SeN4O3lFJHG+4+/qf/LCIO6anuEgmntKTn9+09iKD4QVVwmTMdD
Jpn/OK5TL0v3UNhfU8ZfYsFEFAlpjhw3ppHZrsUXBZOXQLCcCDOtcFCAjRUwaW7RJwKwjwx+l0Cw
ICv1oSG9fZfo1iaOnjulW6iWyhxLR1YzVkNSzoNUW2buu+MPt2lI4Df1V5KXvQDLe/5qJckn5/LB
PflJbvjlXuPyN9P4/DeWJq0pL/narb7E8nRJbzmJ5JaI7DjSyqIB/qVn8xLK40yW20VZhmNI9dp4
EX0m+PlAGnqJ34n0ykl8DX8zk01uZivdObJtn/np9In45wNANUnCf5UURSJolC5SeiimlOvKeTs1
q6BgjU1zvFM3dixmg0IGoa5v2DHuItNcGNqjP6YsQ69yl95KxzhMZUT15VFU3VWTfeLU+PDUzpqi
Xx6CtEsmEQYojjOq3sTF4lVfwx4IimKftN/pQW/Kdp0396h9DOtQgFC3oFgopQ3GIZml7CHYCZEK
uPezO838on33EvfD7ZAUE1wwtZlHzZmk1K89QhdCxtLJ2roWKF0bWrOj9t5+jcsu/o33IytpVxMH
NlZKMyPD50vne4n7sftENRTXAtmozYXONtT72nEv1PR2ZSRlH1Wc7qh5AepDkzLI1w59IQ4kEU/L
pxYnYt7sRLqMhq+N9Jc8n5A4gTzoxnGnvk2P8vufT1b/QE/4bzSfSFNsc7QZjg3UWcg8OvNMo6V8
MkwRjev0Ksp0loD+jauce9aAQSr6i326L4wnWhCKsjfibcRqooiJxdKMDZ2IZUJSbjl9zzuwsv1w
PHfnI+GuOvWb8F+68uRqYmUpd2HQIYjaqpMFfpiXKVNPf/6zzpLz3wg0L9lBthaHqkbFf5f2tyOs
kr7qyGKo+ye9KF+igj8x9IcvPqIXA8iYmJmVljxKdnw1VUvbefjz3/DB7HSJ5NFzo81VI2K0D/Yy
Pu8V/nzcD0b7S+6hZbQFrE2uTadIBmJSGBWfwpJDAvhngNif3tjfXP9LBGIXC12UJu9ArIXzKb/J
5V4Yd7J7blKXKqNPA3nT6fta7u30Oa+vmNZl/lgqCkK3ZEYVk9J1OpflW9Y9u8qtbz9G2hPx6tZI
wZZEDZLQ63PXUgGzE1DakelSlu86fVKSsC2tYDq/j5IHM/LQMs8cWjaxu1KBL9llOG/sg9au7P5a
UEcUr1F8Y6pv7vRE9XnehVfqcD1Z5yy266xyj0q1G+JjJJEdyJIm43NBfccqq+sg19FFouAJTuAM
nWoiY1feDobwiuyh87cl+mx3G7SbP9+1jzThl6hHC1NYE7cwic5sDjaDCJ9o1cDWHAcK/RbiR3du
BiqJG9Ir2AkbFN/dIPwSfk5cxnzWgyuVHqPXbigPgb/uP5NSf/CQXzIXNRkYoYJ+YNf+cO6KT+b0
jwa1S+DiGCnS6Urk+nn3aBIvihSU8tgc6pYR4PytKce11XIIVE8drZkQEwnTdCQC2yvqTZhs2O33
zcpMR4qGXGy6GrapHQI5fRNRfeUaOWoD68bJQw+y4EqluDxE1iaY1lmgz8Ms2o/UkxN9n5HNEumf
Obs/ulbn//9lpdIYaZ9PicqaYAuBoP8ihUZcrM26mm52FXLY6Eg3LvqMmPKBQUVcDIvnsIEky3hi
fJO23HeME2ur+uJcKC58HlHdt1UJe24XTTAYFln8yUL1o5O+WB6pSobjuuC4YZDN3Y5KB2KS/ivZ
iQTMXdKaBHEdmWiBlqtvdEe/sNs4H/TCdVUrWl6nA14R+5t/Z73+ebT53aN2PujF8iixglrpkOmc
2SR17NVf2XGdj3uxNrL6Wvr9+QpM36bjZ6SP301o54Oeb+Yv70XWOq5r+BlrObdcVS56dDRItkAm
4TTe167HxatnxAwofaoPO/ncevn71w568eLF0JhF5PCwVd9Ke0EV52uHvXjxsiqyXSFZJ6JipM3l
fsJm+OgqX7xymhlUSq9pbOH0dm0jAM6CYm7X+kpPPwPwfvQVF29fosHWdFDiwpWnKfHeWTcxQfVu
8gm56HdLXZ6TS3JRK+JQV9SG8XPs90PQzdy03zmUM0ftGjPPF5bp52+5eB/j1OitIYGcq2XIzNdu
Eyy/dF8vQURaaXTtWKt46h+CO+VrD/YlhMgyJA1bQYvAVP0NRX087X8+29+NpOfLcPFSWn4AevO8
W4mSdYLIifWVDPPFnw/+wfD0EzvwyxuvuUQKZ7gdz9XavtuM+hevxsUbWYyxSWWcS1zXy/GsF5/9
+Xw/evIuXkkQBqUGP2wkEg5RcAO4PkEzd1OO8cI3pk++5IO3x7l8Qa3ECZqYL6EsetZ10F8wUH3p
9dcmmktAkG6SFxLUMB2sso5mlqF6Ernhny/QBzf0EhIUmI6atA431PShwUF++GTV/NFxL15GB554
No6cs2Z6/ZsSr/58uj8ZPZf7G57uSyaQ0fSmm7j9sBN4wkaYgDGatCHYx9BZleH7FHQoHvEV1Xg1
xtJTBoGFa2OhuRTazKKdlUrUXFeW5iAAxuZRhqu40Gl6Zqt+ujfy8dzp34WONkcseaaD6kV472bG
whmtlZyoyuor1eo8CmZzA4SGn7+e3RFKIpAqPE9sskhz2FsA+4Yp3RmiQap5WyPtjiz659BkM/uF
Fv1CZZcVUOqzaLmEab6a0mGjNdWige/n5J4yWfs0GDduzMftu0kztbmf1GAZ4kzqsusanr9vnBwN
ZUKm4Ue9B2CHuuD1z5fZtM/P7u+u8/lZ/+VFxyqsqqxNe8jdDV7bB3+4N9EbKQgopXMrR66P/9zH
ykpz9c3oNssmqbZjbdHD2NrNSF++X2f2Ifchl6NPNSCXDy6t8mLWOd/PVYlEbisbM5EmV2cEyaAv
EmQAgdgiFVwFBoYdPh2nqzL5HmsvWB9wONzlNA5zYz3Rex7a5WCgY5kC8IZeX2ZehM476t8kvi8Q
RnOjrmcpYmF7GPABrQ01XiZ0NyZESSmNevM7qdFWv9Pbpy51V5nTr8yQIgkK7fFVaq8xSSVDv4nR
ZahXTbpUXHQ39GxLdV4Vm0H7QZl+3lvtfVLnV4XS7MaEplJHpxKTcq3LeYWkzEdjkugwYPuHsUYp
3V2PSOaDjCsRH216chjU0EhBQYvA7ivtqQ5LNGDGOg2N+TAqJ9mg+XxR1XHWstksQrlMpuRhIP87
jR7kNCxktdOtpRT06uE5tmrl2XzYZw8TUci92d8oOMhLg1/Wog6FrCI8HcF4O2ozXoPCOsLBmg3F
2iqaWVXfEKAxz6N2oRtvabk3R9OLrXyu9+pjXpfYFNGkc1ZdpL9aYNyJmlpHLtT1vmuXYiLZGk9K
FtanoSzO6i/drE9j13gOTopWUzx0G6shukY3bWf5IgVQbivqvI+6TYcKP7DTObGSU0HsRDhtFAxW
xpGAPS9Fju6aCUEZzlzlFEy+ukTJ0gVIsc4NxoVm+J7hVxvVr5ddb0E6dbcqVk/XH/BUZYvQbtYt
vbYmChcpYoWkGlal9aPp/GUUuesctqYW6m95gHQag1ZAg9bJxMKKNC9Pb8dKPyNi5pYC2rdKj6n2
PbKvR6wMFEnnlEOQprrk52Vzx243TWjOx7PvcPIRE31L3eLGmWAy0UExZwp+BEU5uHFzKGj8lsMi
M76NxO9O0d4Gf9eu2QhdUy+7cqZ+r7onNXwfAtyaKpKEAmW7KeeDcSf6fusmKypK9EX9lYnegq+e
DcGSLp3tWnMXDTqyILcmwuHQqwK5WI4Is1z06XTXOhiCSmSjwpjl3DEjf6yGR8GTiDRqoEngd/48
8yVSqWxWB8q8GmGQEPsyufZM7x/hHtdROE8GLCYZytQpW/b6ViBzsJoQORtdywK1b4oJ4EUmOrbC
TRnrs9DWyUkE85fhbKz20TgsoUCBHlzEyW2SOQgH3jvdmZFQo9ZbJcecTp1o6LjhnTXX4QXp4mTi
usa4Az5cA59Vm8+1zJYh3QwnvsvGUy0QmAfunJuBxmqn4Rh2c/T2Ls8xxcgmeVSyCjKRjhdDW6e9
cxOY7m1n75BvZciei2jbQzQvhqVVWYeWAdquvykpnsAEr2hUe6IA1hyztIK4RdsE9WwaJou0+TaY
vJ8tMh0SRzr9HWLjXBMYsEbDK8yXEnVrMzw0Q74SkU3v9SZxwGY6a8RBapPM25DsyLP5sUu2crpS
mcLU6LFuUcXHL65lrIvCQm5YrV1bUJ3rZhIrZ4rwUxG8dBh+rqzsRiY8xoM5c9D1C3c9ugffJq6t
tiFGy3nX3Dsq6k009p5MwncRp9sgvM3or/MunSfE3kQAZT8afc4QmS+mJnj06XY1yIIzNztYwbMT
IIXngWvQz/Xkw8xGREMFr6hwHmKUHjkROjKZrq1S3Gdo4scMe/GQMy7H7nOmMCKGQ1Kt0sHyrGaY
Vya1Z7OST1VnbTqxR5QaQouB8YB1GAKplS/1aNd0r2p1iNKDJp6cfljGkll5oClZn5G5/U4zmPa/
j025qQt9lcQntIaL0c8P7ADmBveNNJgquTULmMzYABsXfW1D88jP1qrtHirt0FWvJR35oJ83wOut
Bo5hUCxGZ2NWw6y07xvnmdqSF0edV1oPZvZDt267+IncMM/AShKw6GjzVxsfw0TyjlbbN1V8XdTE
pQS3cfWQRUveqFXvczQzjQ5BMl73ZIJFyjbpbbR0jMBocGGrzum4YMRD1ZTENZ5gZ1vnYt5niAey
Ol608cmXza7L8WmgxbGQeZdoNy1WJmymWC49+eNJJDk6XAQsQXgXTLechicQHQmne9U7f1+JG8W4
76NVQ00YK9UQ9ZtU2do+NWH3kNBCKhCxn3Ep2Wi/tZIZp3uXePOiMV1m7bBvbKxuLu9v+c131c0Q
0mWtUXYqPKypEPhl/JlJk+4caatEA0vhnoXayWw/I+j9lmnBH3XJeAsJT/QxxPQ7dzw2tepFjM11
hTO8/GH08SpnadUgdImqnBAo7Oz4B0j/XQSWMu9DvG/Rj0nLTonP5ObfVlnmZWbAOk/zJK9nLKk7
Opum7RBdYXiPmnkVKuuqlajCXbyat26KMjSXS6tBVIUw+M9LLuMnQOZ3S66LjZtswjYpwo5Kb4de
McX1DrymvAm1dl0rpRcxGOM0Xvf6qiymvaM+Vc53NLAzLbU8W3azcMJ7iRGrQOUxxCaO7CsSRmYT
toh+wkCqLEqj3SErjIabuEgXBch5K7luc0yrsbarz1rCggUqrb7GwBVvF/M0v0vUmwbwwdT0niP1
hfBHj73q9wwTqptMyyiASkXTYLwhMH0pMXJGmx6fWNRcm6iY9JEMInHfgWa0MZPE/iEN35DSmkW3
7a1TzDwV9/kiYC/ptPYhTlCkUc33WVlhYKPPIBNiEnus0/UWUpA6y8oIS/mywnLf052uEAUxHEzV
81TuYP6wEsKubMtHoYC+ppR4xtC2yt4sg1PDwDXiBBjqpVseXPNYVV4T3WhyWot4M3Lfa9xcfoCq
WJFrXQvmiNNYF2z9YuWnG62v55YVehPDmWmj58Rs4RiIs9ViYThXOYOyKNuZ1khGcSSfGIn0F6M9
9dkpxH9GFVaeS9XRTYFQDmKGW7nLKGEB6qwUC5+aLvZRepyUZ6YMFJm9p7NyKrrTGNMnDZbCP0xM
nlV560yOF2grZZj1J7s+lMM088+9FrELphstv7PVazOpFoQdzwya5FF7aO1vNb7MdDMwrFksl02V
J/msi4cnkHDfp+jZATaRYPuvb/3+QYibMHjtql0UP/p4qyOehYznTzePRfDqVnipOHB8J6vonHjN
WoMB18G6T0uLfAU/cK5DXDiDjW6ZILRFixGxysTdkN5I+uo2yQMIbRdOpm1cTV06ln8ilHuRuDuC
MJykWhYF8ntN2zcy3OTsfnwk4jK1UE5xe9yRdkH5IOvnzL+to3s1c7eYhAAC6nf+0H5TRLFLeaWl
/TZZw01H9ifJC8S8eTnBZzX1p1beGQ0jhMDIEMqtj/pTj7gAuKUjJbhF4DWvsYl2gklgvJGZT1TZ
MOv840h6Z4HSrXzx1VOnyVmFEcO14RcY9yaA2izCLSuSvVHcd+mqHb7FyejJdguu7BwUyrIVFZbB
wKjqh5xXUS9uSB2e8ZLhgcfHTHQDL/uLGp9alheCu+/e4+8id6TpXyp/p9MV1q4pl7DcX2gIiZvp
YBr7qBtWjuN6EEAasRuZPzLjOcbpMLgPhvOuEulnRXIRdPJkG8F9jlk7AjMCA6UBA++1PtL4kBko
Yf8ZwPZe8Z9qCtRhDFeZ+uY348IZWAagCp9XxtoIV2Nf4mTfqTQxU4u9b/2YxBJDdIJursXUDoah
q+8dpd4JSWhMGTbsmS1/PbG8lm39LQSQbbktHqxwZbiADOgSWXgQuwadZ9YsAlwHtVHeWa27gal/
7HH12yOq1tTLLPBpKsY71Z33ROzE5614z1II939rXZuY/0P/eHbRAE/xnWUzuPTmGMYD3MqABbIp
XGJoKtkD9OfFHLF6rjIsQ+S+eTB4DqYJu95GYq/Jh4ECmp6OGEWmeeKzIsfLoVrOqZjICTnfT3dc
5d267jbnSUhLyx+Rka5jX59jOZ87FYYI43akhJBRbVKwZE1p4GH4AFmxiVpk0NZ6GLZ17FzZRoax
NjroOpDcFFFh2SzCYBUDXXHq7OSrxqrBCRNU7dE39C3ctNUYIp3qCXurhvVkOBu7Fbs65XlkRHIA
Mffmk4Ltx88ZoOpTgMC/qp67yl/aGfrmOzJ7itHfj7l9myb9WnVQHgLC+WQ6+6B+cK4L/VI/wLnE
xcAzvRsxFuKLDqv3Px/4p67ld9PkRamwVzurN7Ry2Dltc89gdvTB9AwW61AdMAQZUSPrfydD9Om8
g2tgDWLNMZftJkW9SgZnI+rpIXR+xG5wdP0ffz6p8xT9u3O6KDNWk1uin7fAhqXGLGERdJYo94X8
pDr6U2nyu+NfVBiNxOm6MqWlVwjdayZx3wfbXCOqqP8RKbdBq9KY36g9SuNm2zMntmN8TO1j+Wn8
7k/Zz+/O4KJDAKBcWjyD/IXUUSYc9tqY4QcpFyjJtn7v4rogZVJeDeQoRDida+aqTGOWyfdNsUPq
OkBVcDTxtVr/JUU5xAgWJTTGd6GyUvv7Kfqkvsjs+vtbaV0ULm0rx7/BfLXDfD8rydilGocvcY00
4pbNM+aQfMcCiCiPdJ7T9c+jtzIFVK96YqpvJTPKFBpeiUmNuWBhYJUe8C2kOdvfm6540gNjaVrt
0piMbVh0i1B5MlCIS925cuW3vujmYxAtsuyhnOx5n+CGKzZ1vffHh7wpPehGLo5Ytbmq4nieARWp
KDSX/rXubB1GU8a0eWHtcf6V5WMiWsprsG0IExowlDG61xJDUDLN7eIJVEjq42bbNh1EbuGhAmkz
m8UjNnmleQwZKAccR4PMzpWEua/UszNloGwLVhUvSchiMUGoC0AjbXCGhs6hsYaNYqDoP5M6Fk66
d8UCE6sxYVcsj6Hc1KM/NykRatQhBj1bx4C4ErYFssFMr26MIpkBdMOjKsf7uJFe1YYb23UgbT3Z
Osv2aJOU24ISG1FLUfAyDT9yGewKjD5liH4aFyOEFk1fmf3eBVctyTWgRbafpuhYRRGzMet2ZtVe
jXlXMi8YcID32BmDlb8MTBXalM2txvo6PMWGdsjlD12W69QZvbQ9u/u3RXgXVdNT0rP4sfANWuqC
Lee8iJhxsOnV+V2XHLTkgFAUuJMfL93xVc/UxSjik928u+GboYVe0QOPy2wKHzF7rWRWaWI+5Gul
ODV24U168aOv83WjTOzZnmxjh5Acu2uzz3R9Ac+Ejbwxh6o066zsesJM3uM3qrph2UufAlK6x/D2
M2E8CNMnB2FBmEoyc78lFIjbs70SkKI9xZSR7F2mHsPp0LB6rMbg3lQex7jaufm7HeKqNTNv0MvF
iK+g7d2jEerbJtBfI50KBMINV7wrnY73mFit2gRbWxC0/hjj24Iu1hZLF75GnhnXsS0+6YN80Myx
LuaUMok7Hhm/Z9XRUTW8HYLQUxwkJCHuuOkzhcMHY7l1Mb9Aa801IEL9rknuM2KGzXrvYmv980Tx
QVvEupgo3Clnk8JKaifFOg4IzBvGz/aPH4xbF1OEHaiRQWW33w31oe1umQE+OfAH3a1LJq7l6rLP
bSrlLXiIzp8ggwGRI+w4F59Nbx80Gy4Juaadp3UymdxYnBxF0pAhaFEu28YgS6L4PhSrMXcYZ6K5
azifNOs/uM2XzNx8UoU9nv+sKnzR7fPKEE8fCIA/3+cPLpp5foR/Wf44SRhmU8t9DkxBEvlu0BoM
qEDo+u9//oKfmvbfTMiX5NzYb1DSmjozoDWeR+pNVEXHpDBe1YAiPdG8ESNro77Z3cD2Nj1m/jen
YktyTsLDcAdlyWsLwGHBuE4KdrRCvrpWtmnwW9K8W1aduojjdJezmv7kjD+4y5dRAsIaA+EXA61G
HIZWSFvBkvs+vU3Cp774FgwNlLXgaQLJZQD9cBOYPrYC0qyZKT2qrgJrZ40ZyZGCltJLrrzFQOD/
fG4fvZYX3a7aj1Xocg61RHSHTCIj9cE/H9k8Dxu/u0/n5++XJ6FkH6y2Bk9Ck8fXmTmuyixYuE2/
0axxJbGlKWoxq2XqAa6H8gONI5cPLgYhlaJ2kK+duJ/H1rMao6SU+pZu08wP0aTGc2m/BjEjd3Jb
nkEllDVVlWUGmaACh3APCyqowWkJkG5+sq6dZqGHT4n/kpjFAn/cuhiTBzkO6wS5cRpd6zTzc2JW
W/fZ94157a7yCPTDNLwag3EiNZoqgf7JVfno9Tjfh18uypi4YVCC5N+pqaQIks4HgMGEvdHJ/Zd+
/T/fhv8K3uX1/1zi+p//zb/fZDFWURA2F//85yF6q2QtfzT/ff61//tjf/2lfx5fOozv8vJn/vIr
HPlf3+y9NC9/+Qe+sqgZb9r3ajzhR0+bn4fnHM8/+f/74X+8/zzK3Vi8/+Nvb7LNm/PRgGjmf/vX
R5vvuKHObPv//PX4//rw+JLxe/sXWf/bj7+/1A2/Key/W7qua7pluQZ7SQDH/fv/fCL+LhzDsW2h
GqolVO5VLqsm/MffNO3vJg5fWlyuq2rqz1S7Wrbnj1T9766qGsLVbUeYGKOdv/2f0/rLrfl/t+o/
8ja7llHenF1d1m+DP6npmtpfn4gkDMDrnH1w5QSww8KqK6k3quUzSboTtBtjGlA+DMom6pX2oGuK
kXpxPpXdZmqGbJibg6PQkwjG+IdZG3BpsqwqDx2Up3MVbMICDpbEvBmmyfSUODQ24SBYEHVB1RAv
lar3VsSyc5bkOpVUPSm1kTbtkOZUDWQKR6CyH0VR9XSnY8vT3bQ7lnFpraU/gYvIzHMCpFu4rMp8
aUFGUN1JfSikUi9Tc4JmOYBOf/NLSq2iHYt0Hai99kOoSZF4Wdnn636ieBRKtzmkSuZAmzUtOFt0
/2l62IO9CPM+v1GIQyMqpS2MWzdJ8myXdalJC1QDLjSj7F/vGSWAkpeBvdIjvww9JzbE2sqwUQp9
cB5H2ifQ5xwL+Hwf+8q1FavtbQrI8aEcfAKXe+qRqVvWu24sbarPU/s4OKUKDlbPIBc54I+CmWJh
8C1D2RVzhOzWgouhlbOBssohkq181RNL8xe9VTUroxcIceOMcHmzHI2FTLoR5p2anWx/cleuCcos
nWr4ELGIrXKd1GF7jIZKO+Wuj9PXDgqqu1EWD8Q/J4F+SgoUD8M0cP52tCtoac8hUrqzXC8RYeQK
4uKu64pbyHAwW9VET57LdiIsKUiVVehH1jOQItblYRODj6njeRjndN/T9DnNy34ufLeg5RTk+wgL
fO6lbhX4lM7Oq3UXAI+A+EY3Mokoz6V2MncaFVO/CQcwALuiqstWUIlDI+vky9a4c2gvaSGNzJF1
/mJIsN5m0TR6gRuaXpBbII56pyaj2yqbOx11ydxJe3dvKT6AGH8wHqJyDK6ZjoeXeNLrgyvV9loD
FngGDIhtk5QxwKRqQyPRoVmWTIcyyYKHms3hW0mEcz6Thep7el1me5n6ynd7GsqFghgDLpzM0O5D
wrKuAwGabWwQVcdl5LymYSzrWVvlEUidLFoFDVwsaU8TKcoxrlN1gF3YQ+M4WJDCluMUFlzBjNul
uYoLubYCwTlhQtg00aBQaLHc72Y9yE1rG/p0BtvBIO+HtnnEYFq6j2G9112bqatoY5zibgc0VGhK
n66k1QN7d80e2Fcae+MU9c9jNAXfRFv4+1Ak4ko4uBTICYSDbOrRdZCaJa7/Inn0Vb28mxLbhnIX
tY5Y54EGtFG6+Qn3a3Mz2blzq4yFeAFKBuImEKL20opid1qk7tZ3LEB+WRbAy1AzKhvCoitrmu1u
UNpmnblDvyWeF4NY7YT3si8sLxmRUzSmRi+sM/ualt2QhiNkC7SVM6nmvRc1PQ6Ise4PI069ed7o
5VVXhNYNoZGSJikdjRc1szWEBNKQhNfRuaKZm9SQEYdsw7cbxyY1tBe1k9ZDG5PS69bGdPIT4B5m
6QaUU/EqzoSc8oXDHLtWO1QpTqBW16Vvdwu3gIJY2Zn5JNyu5/qyJJzF6pShJog6KtNdAKMyq3dR
IPBEm0a57LOGNlFUOg91AV0WXtxISQ1S+UyhWb2btLh/J8HOz279XLM3eqZPd06bOffCCe5L216g
ddhNYNG6KThMomKLG/bkkrITIrpmaKiOw4KAs2Q7Lj0Me7humnE8jh1dpclSviPduEZiHN7CxepJ
4NZk+N7XCES8MtWAzPhaPEFu61V22HX6roGH560ydkUXaEetbQwQBCNw5SCur2JVqW9yre62dQFb
WXZR9I52oLs2oXcfsiDQ1oOqjd/ihoJ4ZHUajWOhQ3w1sjBaxHqST2JRDpW6HLWJJrujhyMlBReO
RtGX6rM7hBA3mhIbfkr3kSU58y2xh2Xxrk7T0zTY9l2b019dOSLvNrHq+Isp9VGbZEop7iZ3qDad
rRKhFyhyEfoiWgNNU+jZpuO1oUxTc97nqvMRlfi+zXu4aqkfITsM2pc6hcKaM2NBsgSvqZHHMM76
DqplrqripJddOUNuuk072KVaJI+Rnka3hQ1UNY/j6krXWncVRHbDdp5QyB95oXX7GJIEI5uvF4tS
awDjGEp5KGkvRLpWKHO3NfM1NAP1Ja0jd5MXE+z1ojOewjF170HYwLxLedAWKs/lXZgk/XVYhvWm
Ri8J/qhVVoy8Akt6Io6FlQQrVbbUVspMIP4fgExDmEWU2CUp8p3CHNdGGUyzMhiqpVs50SOMMheC
ET2xdBTmm9GGasf7Fml3mZFonkrOhQXGts73+tQZB1Fm03tn1JDQUWrLY1bKxmstW/FE73dPctAV
9kea9mynzTSvsCnC9tIQ6PAjZ9ZiHhPZ2ybmeCXFYKyTJIwp6kuIsqM0jKWfTem2MaCoTGoB+iFt
F/EUJOt+KMJrFdvneyNduwRsbKPEKiwYcQ2DVAldy2Kyit0sOQlHukR3mZxx3E50UqfqWg1VsXX6
CmyvUqW3fTHoB+TDxlZ3VHtuZiOiOvyDcpW4DdrZRg/VVSFCAIFWWJonIVvnte5YZ+q9zZM6xqCg
Z2VHFxYLkEngVeSED3FealtVl9WLYI+/sgvdRpRnZAz30VgVoJS1QM7jqtJjD0+itlVCpTzGpQ0J
KkZqFmR+tFAHoF5M4lZ1TQQbDVHblP6VmYPij+uqeYUVMm3SlkXMaGXpe26IzBNNrDwGdY/erTP8
Y9kmlTeh8DpBBEl+0CI6828HPxnnWqW0cIQ3IIFm6f9m7sxy5EayLr0iFkjaRL76GB7zHAq9EJJC
4mScZ+7mX0tvrD/PqkYrA9WZyLcGspCoDCncnU6aXbv3nO+sH3bOdvHVCn0N0HyzGLlPxzDadWsE
LCKRzmtcZOZH0oAE3rQuVOsWCu3ekFO87xAxn9py8O4W4zqXfZ/rhzl1JNahIi9PMg7q60Yym0ms
00LyXMhl2leBdq+8oQkhCXvoCOFW3jqaTCgTg6gdcxGAjfCT70CCADd7boEECxHZVV0s2XvC/oZg
oyjEawIQ95hZmnKw3OIba010AbyWVRWo983shR0SsrFD0BczpgvlNKEk0rbixtE1z69SDol5VTlt
iiRbnoeobC4XdOCwj7z5sbZUGjWb8S7iK79SbeLfCSJGH9jaytPCjvOQyIC1NSJwl5DVAvhzlg/e
ZafWnFmWbCeARwFx5GrKXrFRQRLvK27qqQa0PvmBk+5nO7NzlyqzcBAlbWlvoZWZtOwlIu++JjYC
n7vm8eWMoMGn3QuDEP9JcJKp53D0GczXRHrmea36/qlrhL0Quux/SKxcB0xj84n5psMjbsW3VTX2
EDBZ3TQBgNg6SgDJs6Y7UG4has1t8SR7pKZu5M2XCY5E+kZGzJyGnWlrKtc/zV0+3cwBM1FIsmRH
MAvt9jJlUJkXkvbenLjZh1288YGcGdD5RcEY1ZfBjdsVUCGRW0bXFbvhneP03k7mkbyn9+tSlSIH
ogtW1S3mRj+InnI/Yc1ZS3SHlIjgEJdzY5I+vgIX4qQZyqBmMEdpco7l5QiaI409d5/WI6V13wzR
KcmS6TYZh+q+HsfgfKwgTF033k0YZ3CUVjkT9wwtf+H8oP3b0cT+oXEpx0jvEwAMkXJHO4723DYl
aMW4NOrac9G0Epogwm0d5zHj2TT94uRTchDDooltWSJaD3a8WJchPaOWUFzokG1hS795eR1VbiB9
sURsFHhdEC1LuNOZjfdlm1VXIovtvrU+q73Fc7Ctl4LsktpvDkmuqn2pkQRQGaPOgf7leQ9FOKm7
YGCKXlYwarM+Nw9uK4Eb1mntPHpBXF5GYkyurA3U13524WquabZHBZTdWL6bQ4cz9zQUfgbDEMp6
yi16quhbMHZa0+piNIonHd4u+L+KcX7voQpXTJ4RGQ6IwslnhTk+DOE1OGz3GIB8vtTM7xgnS31T
JIiVnFXN31VbR0cOMv1zHbkXVTKN92OvzK2zevRsAswD+zhX+tAOOYt96hT5pTt1mnY/J2fuh8q5
UDxcz32fTR9zgExoipR5IEcAyn8mw59mSLtjPwz6dUa8dS1yKHF90JY/AnfOHyMiCu/cIeb7dqW9
1i3UWq3OYyTDln8oIi9+sU7c/xzjKn5gHwiPYlq7mxlt2Hf0fPKSp0IRiernHKMNjgcvaH5YUhVf
J5V5ZucaDcVZu9K8hp3TTtsYdNnGZGqFBGcbhj0Zl9hOqrwd10jEm9hZ5ZXTIXYO8pHTzeTw/DlV
fFZKhPFhoDoDIz+1JDSlrf4xqrR8VyJu91x8tR87ZMiwdp2bxevH2ywGwkOuQ0NrL/a9jScrTQfW
dzmCDTyA7tqq7eieSwXOqvdNUPHLy3b2r5pwNLveAI1vahUUeN+r9cVhA833ackUW1Z18hEobnBE
uQxaRJmFb4Y7soLiX/UHW/XFC4FS02kIo/AlqnwA4V6GYt2rMsaYNTp/6EVjwrGvJ4mEY+uMSt1C
EpN5Wn7wZ9sNEe8rrFkD/TIyHuJYL66QC6zqfGJU99mCO9oJPEZdNk2pAIO56F9FwdkqBjCHr3lO
Oth9mH+Sas1ZZGrksXUr6O05TTw9Wpx1NPZcZLR0AmktxLOb7kSf+LeeG3iMmDhbV65jfi1y0OgJ
y/nSMCm76hsnZ0q1FjtOQ9O9tdJ8a+Kg2QmZH+I6aMkQJ7bAbZaGdZOgBTOzyu7U2lWXVS2he6QF
wDFfN998NZhDQUGmNpzAYMWW4X5dK/WV14aLmZSLoZHsRy9hFTc3epXmZnAq6rjZ9Q4d/Yw7Xzkg
+/I2lHfLmWe/tI7ZrZXrvaxB2R4hier9HAzdEwR79zqMkvmtl1XWbFENhjeT35aXvikueFtI3Cj9
rZNhNudusdlJcbBFOTrzHOku/7rkYi02a4cZoPVHVEBh153cuIB8NhVMYxXimlZ5eEMg/gMjrwH7
hTPPX2ySW5BOoEVMwyMaqOLrJBW8XPTldDo6iFUa0ewuiCinisXa6zwoM1Ce53srXEN15Y5naUgc
mm+zuwYjk68FPG7vxSC8eStHObsDs7BQvHL0h5udxg6kuZkgBWd9CkoAhaiPukM5ls1NmQuEOmpC
39ZmRYHY3NRI49dlH8fRuqcMGVGC++ntAI134sdL/D3I2nejGqX3svWH98T1GKA2jvvFtx08ibJX
PZNGwCl0dMovQxc9VcO5Dmq8BcVzRchc2qGvT9aSJHUiRZytUxpsp7pfkolZj7N+J7PkpXPzau+I
2UsOvR6cB2/IzylEXf02Cq/7mTml/Ejy85uG3tnC/3Wjg1tOy36pnXLroj5FGLr2h6Ve1k1RwuT2
OiLWqmIpN9kfn1sWY00U/VJekFhmL5ZFOzdMhiba2DSD2Ij9CpJopb+2qxfdzTkRIFOCQK8YW8jv
DmeCeHaq277RFlj8MNx0tMcIzWmGeScmlzjNiHMxjYlGosUqJuFvA7ep7zupZXNemzpWbPgzcOwq
iL02KZ56kcfvSV5BeGvQL/FElI92NOGH0Z4GlpvUybX2E+jtICLT7ybNBaLm0Qb8/canLIhGcyeK
yj/mBQdMttJm79beW4zdchPJ0n4PfGJpiaThIlQd8v15GXHMtIkrrmtYhiVcMer+jHCCaTufl7kD
FepZnWrstPcZz34MSQE9coinqeB4Ng3sIpPJLta5i1GZeXF6AA/jMAeIkIQXHAi/ZK4zP6YkZNB1
SwVfdYR76ZQJOm1tns3bSFdBC7Ka2nFvBs9Dt1GN7LRt3H4xXBePdtZAyEWEaJ0OoGDMHjACp5lU
zrq4XOeCASFN/bfJjYhyyaQX7FPIpYgV0qgjemOOAZbaurmZZhvci6FLvV3upMNVWOfC/0JrcLlP
dBAdWrSPE58i10jmad/yBudE3GZe040gVVP3CtKkOS2MvsrNyvpK/dJEmGw6zY3ACOtZcKA9dOWo
X+IoQ1NvHIPhMi8u6z9iEuLkPINnT7mtm6QEnyYdYszWVI2Hcg0sHpmqmt582s3rRoTeAhmjJ/Cj
bCLkAt4ksmcM4NEKHTHLRuDLHbk2ObJFP/asgyEJxHux5tABR38mCGDqPsqCA9SSBauPYaT2fgUB
q+BYevoZY9sZQ5oMd6MK2ejHKAkuZKi9a00HCppkPw7Pk+j00R/b5LaYQvttDPXZTcA4ZRsuxfpQ
e3J8mJNm5JuumpL0oqE8ZGOXDttmnPuHPl613XioeXZkHxpBTgcquCzM0H84Q7deKmwnaHfpXXaO
4oaAS8tERgXswLsCtQUoUe6N2DPrU8Jk7tDOKdpCS9jyr66twju3H9xfeETjg/Xd/qPI6T9Hwlny
7TLwpPN26My4dXALqAdjSNJXB+BzgGyXWK1fA8Tk90WvI3KNBudjor+779whwTuBJYNFf7KPybro
9zV1mp95FSXvoioSGJR5+pEJcLyC7+i9oXVJFlI4e6g5oz7cwisIruBK0T1srHc/SC/2uLULcbna
ZHgFLUuCy5mhHyVFvXXTGVVIKDhyZnSxqcN7CMnMo5fzVlirC5G0RJYk9fKdQx/tGIw5BWkWfv7D
ihLiZquX9esqDIfbaIpRYI9wouUwdvtlyucXLWmgxKk3gac0dh9LujK5SH/Vc3FYNTkzsGu3QxWe
ERlHMULEcjjgFNlXH6HGRxhl1L9xFNxkWH3pC7icRXJokRCyI0PGEwdcMG4me+uWM3XdcuhiZj8s
C3KmPFevTavRxpq+Ll86f5wvw9QozHlOUxwLUYAzD0zXnJa44VJ47awxZ3CNKXmte8dWCUQU7WF4
TZmW/AhSmpmbMujEbo2z6TSHbXs9eEFy4gTn50c6mMPCd9vgJkF3YrdSD2iAzDlFxHELKTZ0pC1U
4KUPrpzYUuVBUO8PtfTtFxIX06+twcNg4jJG0QAU3Y0C73pptINZsqoPy+CKyyHzyxny/9xT6PtM
P5ks4jdLZjRKqzbDs5tJs5erLa66NqJBNLRI4k2+Lpd+0Pav7RrknGbJHYtqnx5UCO9T10VMtGft
3DeKIWyY5uEH+QL1rUindU85V52mWIpD0Xpin0bjcEnjoCLMzepXL8hBIWSyDy9QO+F1K0f7Wqd+
+ZJEyr2bST0ASd/X4UEP1UynfXC8b4FhKiRFGB1GWK9foMFivPExgTDXgQ1vSw8/opdo/y4ZsyfN
rkD0nQQhXGfDLUcCYuniYaZdJfWtmgrFQQiyM3jm5abkdPLNKhcZNukF7BJtJg8MdIrLUTfVAxWx
ezEl8Hp1kHKC7UzlbdaoWR9rN/bonvtVVVw0tYQNrWqsUI321W0s1IQW3nFHfAFhV36jXihYOyeH
hc96Y/Bs3XJVF4HGNLG28IUcL0OejNz6LBe2CpuZ6MPudTFmuma+yLDC6aRlGKMgb37pygk5YzvJ
yh5zDuHZMfFYcAkmzfkIay0w2hSzyyauo2489F7SooJCHoRPxRleZ1oDOzEbQeZpWf1Yx2o4+DZq
4RwPRUN1nja23io5Ul4YEXT0VJPMoBUOHNIJ6HhBQdVdQfiTryiDkih2hp07z/lT2KMj3kp41nzO
qlzoJXZO9E3NGt1wgzaTg1ojJwxnCxKxZWlZew1i99tKcFbcBrRC532Zy6k/jW1Xia2j6vy5km3k
bQGuhT/6aAHe1c86T67asavURa5GwN6iZAEjZcJHNhyGMMi3sz5PzqJFBPDvRb2SbdXgyGSOGhGF
k4fx1YLaV30J+4RFuV6D8Elkbr9cdOcmABR7Z63QhGVN2I2cnnOX3CvZtuXe4/Zz9mUWFD8B1CTZ
IzOP6q5vCzv9kHq26kK7cckQyGbzT3euWrsDq93VeyLq4DtnaVClzGVb3nVSeebH7DoTLj2kojSG
0qDAoFv50z53qtLu1mQyj3hfXTy4VLX73nhVc6ylkWDOg7j1sF1zFOVJP2t8i0BecHkZXboM0sqw
q2MsSA5au0YP/vXapMmPqV86vGjT6J9K3bSXbbMUD5yZ6KHrM/eeMr16K01ALB/TjfqxrW32seLw
gexMvzVYIy4xTCFqBBxbS8vpcCMjYuiIJ8RaA+KD75FpHuQ1AlluRS3tF+muWY/IQiAsHHps0hsb
xWD4u6CAo82+kq4Hh1zTeRP6hCUEuSYRSwiOkQwz6al1XZddT0J34yYaKIXKpMweOdc3u8Rt9als
88gcZIScUwgpvtGoELvBAlMWDW8hbiF0Gjcb3tZ+aTk9aBrhBMqPl4gqw1/lgLKRIMD0pq8bbNEm
8LNjQZfvDW7BuW7MA/trcIviHZyuiZkND/xXKzFlI6nE+Nv7jX/jVgHnZwhm5C9UYsxp9lk2SloV
/tU4VeKRUbEhAHMe7ifanVvhWNhOHhKTt6BI5e2sA7w5DFcfaL9ll2R8+scId9NlahP/QgVOzfzN
m18W2rHXi1naSz83TG0N7Gup6XrMEKs3aCMgsTuxb+/CGLt+2K1na8bcE1TVqCV8WvSYM8NtaMiU
IyiJmupetFnNMR+fgImdu9DJxUUKtf+V4y6BlulIxpzuoUw7DVE9gRY1Z7+86U/0iLxDSLdAb4NE
uPmh8cPpMnew6JEIYiGsD8W0n1ex0CUVmtgERWBlDsf7Fm9p9DIUMLAsb4hBgjMTCHPeRSWop8jH
Y1VHJz+e5I1fe86uLHLBLYFu/z7pZ7HszDyoHyGk+rsimigX0XUFl16TxDxgxWDh+xWkb90NwXy2
gnilh20hJlfg30rFf6Sfea4K/vksjPmTlOb4szqLT7rPf+j/S/UMarz/t3rm6tv6LUu7/n/9zyfN
DX/r3yKawPxLeApH7B+KF8OS/X9ENFL/S7JVeUaSTaU9czYt/EdEo9S/pPRd/pJUWjGY4tf9R0Qj
3X8pHejASDQ2WgbkPv8DEQ2/5zehmfFUGPgKSU7AwFRI9zNbt0xkMQBmXw9V3CYczZid/PTwnDFf
l45/1ZPMcivTiQ3gt6v0HzHP7+KdPwsp//O65zdvtPBQEX3S0KUMUqMpctdDpymy3FpyfpNrfeFP
Vv8N2ubPsrF/vxRiJJ82PIol9zOgEaVJtg69uxzGGv8svbnXsKe34CNR2JS+8zdolLPi//8q9/7z
aiiiQh2gm+Jl+flvYrWpCUM3o/o/OGYEsGmInxpdPJdNSM5dPU30TlOoEIWunv76iv6Xj6m1okHP
jNkPPfVJOphOzOOyimjrKjjrbTvt/sK/tOzTbGWGZbvq4p+/XqhRHgSIvXz/M0m2tYtOonxYD0VC
JuQmJsTL7OJ2HR84BY3hQRaWgIK/fs0/Ky7PF5fRlC+Vzw3Lg/OZdt3pXmfBpJDt5H12BDZBc73y
guM/exXtuopWtu9KHlxPyk/iaKeVs5YtyZUqsHof1H1y0WSZ/kdSYsMt4hqfD2Q8qemce2cJ6G83
SiLJsyo1DvUxKgCQCDunb1ldm3QzydX9G7DO58ft/GLIYqTHC6GT+nxXslHXItIxocpRnR4JgXuJ
6YWw8fnv//jaGelKP0AzaLzgM/22FllZpgZDnxMaktxVe2yScP6bW+/zbXD+NBJCCeuW4iGTn+xF
3NEmCDrCmyPIIzSrZ7ysUfA3y8Z/u2RSBlwtVkVX/2H5+e37oT9gdRzwSbyAlN56XR9T8sng7DB3
/OtrxjL/+5Lhnx9YbgfJfUDABUvin+8E7S9T4ChrrwhX2vyd7/3TLycK8byzuJCZJHtP+FlbPiXj
ungFObQJ4WvEeaRu1D4KpHw9TlWEGBdz75NhWK5RRu5AjbrptbJOND/+9Wf8tM+c34bvKyE1/+OJ
cj8/U04nAsQo+aF3p3z9EpB8itckZTS9Zboa1BemTMTX+axv+me3/h+vzLLvC5pfRsvPSQFqXYRt
VxqOURrY40JwzYGO2tmZ6qrnf/4hWTaMMibQvifP38Vvt4xMRpJxw3PhlzjmxQE58YM1bTiNDADJ
vwSekTfB8Deeyf92Zc+PtGYdFj473J9fNMp8GCFjy7Aj9Uoy3Ug+ehvDvOY003OsnTkCMqAYK/Hz
H35Y1l8dusY1Ad8nRcSn1/XdqszduiBMI+6fHEYipyEpy/fOTg2tHMbSpW/l21+/6KcnXyjfE67v
Ku0JgbRYnH/++xWefGnK0CsOzeIFDxMifEu7PqUW/uvX+fTw//t1qLLoTfHkU2r9+XWSNAqnrnMK
BLhxRCt+lPe1bxQ+96X6m6f/8/cXKo6ivusFkmvJHXre13//SInVc44p85QAdPma/o37yRd/bMS/
VSQipH5kZUGn7UN7M5+5m4IGZqoFkQ0jsCHC0EjQI+k4Z0Y4WQfyTZajaMR1W4QNZIiMGbAtgwm2
UT8js5y8M3jMdg4loWBW/GLIdwzhN8fhF9krwrTGpMMTMFQGCGRjQrqKhWpjlpqqMe+VtMOlzasl
3tL9nFG2CRgcgxhT8uFEj4XQKfH2TaUhCpGU0MthbTt1Y/3VgbbjF8QnyxToQeHo6Q3FBrFsae0n
j2Ue6i95p5z3aF7kLTNZ9cMsyny4o1s+MPwbxM50vXlPcxXj9HVFA78tXlVLVAHN3i26mhV3fsM7
2UVy6C7qxEOsHcXStfuC7fuJhzi6Hbp2hTohwng6ItkKLwwxAvW2W+I13uUzGgKBrULshdfD+5Fe
lM8XOq0zjyNhaJ7t2A0+c8uGTBrl0cHdIwud5UXJA+qfk+yx/CWL/yWxAhjcUnpnZXiRn0NAY7+5
ZPbuLfvIYyy31cNAD9Mp45681ykuv8TMR4o9jC770BiNKJW6kiBi1Ux0ABnNR8wKdSzOWhhYH23T
MZuJndEOtIjQlkOPl1W7I0m1e0ZnwOOaBqSzoj8FEWFbNxdbhvHZfBHxAzzKYR8erVgb+F2UdieO
xrT/Gt07+WGyQf3BxGW9UynkvIOAgdWfnLy2RHMTGnSfQ8u5XyxNli0t7qq/HtIVfg2tcwbG09KW
5YUMBu9jTXXV7UVZ2vd58cVX30snrFAJc1m61B0T4X4sk47QcZRWuyaKEdtGs7XFTa6Ks6rajGcf
TCBGgCtJLx7HHP0XptK5/BWOxPfQZwlwDCTUj++RSSv/ZIgEz+7bzJ2vGmkJhBW+odbz1Vy8U/R5
4kiYUdYdisoBrG9jifB7mRJU+lJ3vMNZTOfwzoEeTuGskaEt3gfrKR4aZyP6laiOKoc7TywhY9Y9
WlhmO1nRDD+EE3nQepplLOHZjf5VzXDQHGpmpR6OzcF94O1kcJzcbqgJdB0EQJquQcRn9Bq6sD1q
cArxVBPSO2NNu1s51BN7rMXyNYz9mjzl2MyolyLcFdd5tPT1kUZmplDlOu7R9RfTkRepOkgPWV0U
B2HjPjqZhJAixEFrFz/Qx4vkbgmlf8mVgIKZU6VeRXNLgG1UDV5Dn0PZFy8Kz/FumBWR43gLtxwI
LZdUvCrrnT11KWgJKxKzHCNC8sAtTqsFwDCEyD+w5zQhPaQyBvRPj1wV0AdMjLFZ1gzaV7ePv7ft
OCmcD1bJQ6pm39+isJhgTczAl55DiWTxHJrVB7Ttx8jduYjrpx0Ks4JkemumLxPyg3WrRDK8eQ1i
kZdJ1eY1RbZMFD2Tmw8nRImNVsrt5QkvOiq3OpiZ4qwi7ZjmouTeZl2l36NijvpT7FowkkAL2jfL
+pbvRqebPtJIlYKmt9XEFKcEl7NyLXBlTDNAczBo0CHA2HV9k1T+10Dk2mWvSj8J4M+XcUV4lovb
e3ILABg0Iu2xXRaHoK6xYpLEL5XxIayT4dc0zmDwvJTwqMhXRX1QnV1/1k3JH5P+oF5rr/AGNOEl
t0DdCaffGdMnTP9AGI4GFRlxaITPb2yVQzHJdVmh/C8MQ7BS6nY6SyTn+YjidFSnOArJ/ZnzlG59
uZ6BldqLmGettamLy84uzUXBUCvaIzce6VwSGGG3ua+Jf5/+uNWQxR0quTIBifNh9Hd+FkkfU0BV
DjuG5hH5yImM7rXs7I8xnxNyLQ1/rHGz0dkSCWm7LVJLBL5Z3qufg6sdcx0rxZ2PtQsTGz04xjeW
1sG457tI+O9LCW4uaEeht3bCqLmPAZ6ojcc+oC+8JszJfKX+5d6IQ+fZ9bixdrIevCdtM/8rEcjv
BaDBpzpG+a37Yt7brOD+VjRqd6kKyxtn7NPvjKM+OCNM29RELhIPlM9lOtVHmrR5sqmoLPY6bh4x
CNFMrKyboKkAmvH+R3OFQOUIA5LhMMsVzbvwpqNEqAiWm5sru6RjfQyLjgCyuRhRuGUeUWomYEHA
m61C3Iz+XadglpRF8YF2b+QUXAGlcphpMZd9mtDC+oE5JK4PqSZ4ss0AmGthUARnCCPEl77ILmTt
P6q4qpiA0eRFk5ndoOJt0HaoFxkwuWEaBMTSaa7hg0HmyIUDk4hHamF3A7Tv0HCf+kvZMwjQuTmG
GsmFHYv2uh1N+yr6PkEAWdwrJvj7IEsRZTD03dYjI45FVT7Br/DlnBioQLbw/ZzJUkhtlpPXFsld
UpjxelrqlWi1hAWPAN+2bHeu4lkvg3OIROPVHwxdhnmfBW2F9H5sLuHYIxYoONXBhrTLsdP0ShmV
qx/dWoE9TFzuMSThjf+0plH/KJlhAgQNl+fUa1Hxr+d03IwPchzGyWW4h3rnrCJ/lR16fZrq16KK
xjtUj2m8pa+SfonreIJHUAb2rgmY+1BHTQRmT31PABoKXtReILLc5zbsEkmyb67Dl2lcvkVKnKJF
PeqhXzf5CK7VUd0mSfynPkDGmHczrqY6P4OToqU56VGYR5NO4tcwEukei3jZu0THCS91d2goSiRX
2Km2wvNSb9+2bvs9ooTNtp3fRRiF8tntt+sI7EPlglzekn85OxFN/lfRwZKqfCeTgNp8Znem86Eh
TR1WIs/fGVB5KJdX8R0L2EoTvFgmhpgQveJ9NAAW3NaMUH+ufjdfLvP6s1Jm2FeT099gKSOttSrU
2wh/48OmBMh2I6z3psopKIYEYI6n5cMc0AY5PyLcbpmrp8sxHuoS4o7w32t3HE7hJN1fQZx+ncNS
PKDLLZ8W5lKURXbvOZ7zy8mL4boKI4Q5uQcsqGnfpILtiCuRHriLcz5n3nmmda3t7YRmmyFWsDVL
1zw0/ZSum2CQJZVJWFwEIvg1zpiGmwUaVTRncKZ6s+47k3W7enCAKCH6X57zUNY7/H/xngHLdEyb
Hgihlyw/M6mC++CcVe+5DeDaySsfdTpdhO56FzirZfzOoOayUVULmCvS+meXLCXbZ+VgPqwdO3yb
Igs8V7TVxLgfPIxuC6RQegz30+TaXeoLQgSVYbVP/T0TGbJFopYMlcCs+QnFn4B3q+b6EtQmj6wH
nrIZBG3IgQhkNL+q3dad63+XaNa3YTK/RoPOn+qqw/MR1+Fy2bjMOUNG6+BaoGkIBN/PfcgoHfIz
RWqOCSwbSvFcmih9dDMfqQJHeMTWaY+D6FzV3qVrh9uhgnO9gZUL4Yq9DIxnPVxCGEyOrYDwq9cB
COkiWFJUzyO3ZJ66cJzoKneAsMKwWbZ85uQAGpkhiO3wNaEABlZqCPRsSwZqQzGUl27cMfRI4xZz
Q9Fto1oBI4kK7VxRVDsdUhKLyBK92Kusu5lk2jzFRREhTTpGdTO/w6oJNsHC0HRfWDZytPp+fEcX
dw23o1gw84XZSFCpD8b4aaW2A5LqWFJzvcTZUvzVPEcLIbMjTVkAX1ZQIK9+gmITZ966N6j/OH8g
XH3IFIX4RZYyqUEqOaZXRREF4iQ02+hNVLFiAgMlefdaFISc7rJ5qKhUvFLsafs23Z7MX+qOIGer
Q63sPRPJUjIGpaDl3JXA+gDagfIr8FwYq2vaSH5fofylZmFrqoTPMGQ66+8GVn1q1kKX7mlC8XZq
UEVyKwRt8szMshoeGlfWd0Hn/KxrV4E4Jl5bdGdu4qAcXIBVwduI+xf8KcPPpgqH4oi9yjyezdb7
Ku3cu0lm74Pw5K6d87vUGcB1pQmpqCnl2BYLRAuuJtUcMtugnnHyM0PcZRkbMtoTCq0NVKb5fc0H
UnvdTpQEAS/5YWaTRfvDzHkzBjUjrYZzK3oFh0zo80KraXQkqI1OZeLdlGv2Fjsx3Jw4gvAsyBui
6Lm0SW1ujNvE16NTDk/aSQJUWOs6bAuLNiiOhKC53JaYlnRNZiqS3O6+tkt9nQ4y3/Pw+Pctw1CN
6IPJ/aF1UTxFoebnskNMMaPvdlR7MTqUdCvgoXU7pDHqEJ3Vm7hCdkBbprlwZr6WjctI/C4rCHqv
u+oozOL9aLxieVWCaX4jfU5FykEMXhQ1KCXWJ7Oj/1MzsS1fmTG4KHVjD8VwyWSjOqwhHgVUqUKJ
TWxlyMGxVuWJkhCDb9tIEnpVFR91lly3WfDDJ/L01PvhjSyXwt/MdkR8VFbpeGFS563EhPqCAWO8
DaLAvU+KroQHlAu8NPN3PTfFHUTi4q5tqvmDOwtZDG5mmjIIJ01tkutxCvVl0YBCxgX7yFTkZKaU
kPQFDXizQYDonvC4LITLV+9JPJ33TXc+ejYQzC48b32IDG0l+Dyre5XFQcgxe9BbyaKIO6Hwz7bE
9Lm3Q4lUV9NF3yRo8+t91kZ2wuY4x89BgR3o/GDHtzaOyCw/V/Rf2RkJBUdPs0MLZamkCgoMM9Yb
68V3s1tGp6DVDWilhjj5bO7LF8dWDGEnv/e3GPAjcH9yvO6AEELNNYUhPsojOy4RatgzunVevHJx
gbejPUphrxftbhrcL5L//2QrDXFpsuO3pfNe6CxJUpVBpCwR2jklFCrFsmUwO1FHHgJjAfUhYqqK
MaK2rAwSVpeDNsp32IhO30w/UyyJF3FRv3UKhf0WTzsIerce2Uhzgwq/pOb4WYctC7tI8qW7aYu5
nl9cvDcfiaqjA/3f8j02rXzr41CcReMi3f9v6s5kOW5k27JfhGeOxuHANHqSwV4SmwlMokj0jcPR
f/1bkTfLSmLyiZVVoxpcs2smKRERANyPn7P32qgKgx9qmiNMG37Lf2bphA3otZXzLh4EweOqKsV1
5LImb4K0fvWzGHGDHVuXWN+C8twHtX2ri9OZYUDR9RRIp6QKp4i4ikqc2nv6aVW5LcdZfk0Ty3Cc
oLp7xgLqbTJk06+O0fmljoL52ygHce/aDcQVGkXjtpZdiBGhTgHjBWQv7oVlFz4vWhVco/+sEhhJ
5H0lLqZiXJ9tyGd1FKS/oOePssXaNNi+yRNbEiwyFj8HAjWDCoI4APyz2zLh7sNlFMFF5nbOtPPk
4jqbfBgQx829333rg5hSf6ob/9wY5T94Sa4gRfUazH+GQL3dwmFGeyrjqYIMvCh9qaaWdBEekAJQ
CbaUS8fPBawSp6tIXK/79HvvUlGu06atb6I58CemQY4tKJ5sO9uUyzwPm9FexEtqWNQ34dSAnwHg
No1YBvrySxYKQH52I5x+gx5sRGKKYDzesnqcpIs6MHfjlBUIrU1XVmsFFQvTcKDsNysQ8LUXgwJ9
JY3SPjqQKCE2PS8QClbTkBnqO+qvDULoek8rIW/YCjJfbAulmreI+fCIeaxEHxXTZ7qsGcIeM+TY
PfZvxaoeDPNwE7oEYm0IsbZvrCHMppUM+2RYjSSoo6XqME0cwyme2kPF5BkYP4ifl8EB6LNOosH7
MhQ5RxSYAwt5h4TW6Q1OhuWRRg3QUzOa7lhwx6tNHUFL2qk8kackexlfazbwZV9PghtMlm1C5d5C
Jc+ycUkYeRDcdxI/FkwRvTnqCQGYeUx4tVxWFW+Oq7MRYz9o5Yz2C9WjLY8ASVEjYnLvb2O2KosG
zMQBz2OpnQhqVgXa1bxQFobVWWVb1XbE+7RJ3X4pCkOogz9ZdKjUVIQ/QP97JxRfysGDlt9AJxuT
rdyg1mquRSbYNKEPsCL5blijlE/pUmxyGXiEG4RD+Zy6PYDNdBrKATdkL98QoshHHXoxQXNNmJHC
CvNbrXwLW8badcV86YUtTgjP4CRXi1rKdW73mAK8xH+rE4dSMxpM/CSdLngz7rTgDS+raedaeNvW
ING9eT+HOdLCFs00NHimjQ4Z744GEeOP9GpjQdNtbaI8THdhr9zHOYXDAGTOEqjAdNWe1HKWn21C
cBrwM8BbHGWn7e7U/KKrETVEcmzpaA3XMXkgAb6YcCKrIbQsEjigttCnluUUbFqqIl77ytIc1Ywd
ajC/OpZ0+gqPEG0/dc8Q3QPgiweU2jICGEHGuW56FEZWrm6UzNx2bdHUKrbA45hFhTrlTaAF52Mv
d/35WalUfuU7h/dpgDYWOJ4bE3afIlrF1zbwtQI+IxunanLvQo9lPp0VuA0fhU441QcicL4LuQQI
/5Q/BFhNhXVvTwHy0doK42U99LjVr1uE0xV2onK4N7auq41h+B2/zA51yxUyYTFe6iHniO8gTgU4
Wy1zQh8Q1xTt+CmUx6DPkCplIglP+ACrqCjybTdt9pgN08ueTO4r6SWZd7Y0ndV4b5SplgnQLWfS
LOghJ2Xrm5gosSK9CI3dlWya2IPGeisGE+FhHiTzww4JFL+rv16kwil3qGtZgPQayKicT+TBpL4J
2I1Bs9Jv5zjd5JzZHVHRWymY5vhbfO/4BoI+QO5RuRT34INQIW4aPPPDzqtNWT4It2o74Acc0Pdx
rge17sOJDD1mhWgufRp6DSpC3CGbPNc9JTer9drRHTYn1JxFqs7NwPl3ze91UsEyJs6iizKnft1G
uoinx6HR9oIYOEfIP1acNTfJpGhNw4/Iki392wEtXxs1bbjxvMHfJ+7o1viM8HrRSOFszfMPAfYM
dVedPLWIWkmP9uy+2OrGburvbCS9e+Hkdf1zsGO4xXOQclCbR4tpC71glAuuiTnfTw1lLY5BE1Tb
tM3d+IHmQRtdka5DvvFUzzj4KldoayM5+FirCd+gS59giFGyewC79qoNKrltptINn7LCMEHNtW0o
sCRUxE3ON0rO/QqNX5bRH1lbKCQBb7AvpkRKZF15Yc04hM6HMvLCk8aPO3K9ECbirALk4h3NK+l9
cZHwnn7sYnrtBinuGq/1wbukM5DsqIimBwftq3cxDr1I95hqq5CUWTo3rGqJOrckmtptOgxqWBvM
B/5Nn9fxHQ1fJLPg04xl7URDhDKbZRCHPFP9ie4N2Aaqt41W5jGqLBEfPTl4/Y1HU4EQCxVZM2JB
T+agEvz5uysN7jceJeHTM0MasPWwv75lI8GGIKiNGwqwvuwXq6kffG8z8JyIcyxRWt1qX2FjjEx+
MlzaPmNw/OWQnmu3Cqwtjey0WiPMnLCVdZXX7aKpbKDvKD29UXenHptM1Ie3EEzd6Zlo+ibaxo0t
JswPGKRQrE7Y69HRc55fi1K5xU8njoqZSmd2wy1NTDCZokxAJVsDIzByb+wEYDf10yawZxSrlhwB
AyeubpJXhEUu/C/sn/e436B+e7Oy7xcvrxUMhtq6X4jEqoGE+cME3iRWZu8spYKmrKYODnEtYkzB
UmMI8Im2gJPphFDQQU2gOxWLS34KqKDCx3G8tkXZ/wxj1EsXCyOzFAyAtm4adxjZgMvSv/c4DX+X
DjT1yzlZ4jcX9aS1knmMLTcKAv/OqnKbf9YZYgZm142mm4rxz/2MntU/bwJfgzT3VBMfhplD5LG3
EjyHBcxirKmu6mv2lWIZM9zCWSCvdZ4W91OsBsyC7gyjbHDa5Ft46glxmsZeHmZR/5MmGUfwpU2W
YD8hZVa7yIbLcxUlPZDfgSdtWMsCPMcuQWwOtIyn+3oxUXtFIUasfWlw1OIUrYJ8n4rZH489YcnW
GpGQfErdlExxpl69Jt1cc/wMOMvyTuoseqF26S/Kmt11hREons+Dtk0GJKhech/rkK05rAQFpNWV
tMe15dVsB5Sn20rH+VdtsjTZT86CN7zsBe6hqUoK2jk2zeccUdvPJp7MvI6Tkzlbov1K643nR1Z1
wZqaO1ccixmHCHq1HS+67e4klKs3EYcCqFMXSmwjzVK5uB3xH24MQ1/7jLA3MlfAQ2Hc8EFLIWLl
r5fDAbMqH9VvYrXII4ZYqv6sG9R0jZB1oLNU6yzZqTTV9T1MBIxlbbR0DD7myO3XNZ7eZa2dKn4s
q6AiPq1kOr2CwW4PF3UF5ZDpVdZhYnUk3mZd9VhbUyMzaCgLkRtgB4j+KHuKF5F3RbLtWgYl1GeJ
Wxa8dFE6XsW2P1MEh26CoyvvaLJJb/Ff5SJkg+NKO9kmEm3fXeZdP6GAXqA9bQkIKc+7mWHpxhUu
lLpyyS6Y4IF7wPMvLsrMa3jlx0k/Cb9WnKAHGtfUhWPy1Ra8nFdhwsB6g6Fu3nNLGNtEPLT+Flxf
pTaEbi+HtCtOoSxRLeG86CW0tj3JqvGx5YtQXrueyVZUwy28dfxAybmepFviaoyIsspm2+/2E/4p
rF6LTdt/FA1HaMOeCNAI6/Szg/wc6mQY0men3UMjhdmmJVZDXyxf66TQ4jzMvGA8x/IvprMlUJSH
cd017TaWVh9sYQ812flp8I3aM6M/6vk17T5s3gOhBgTlLNukEw0zJ2809mqoUqwehNm+CuMgY0Ts
rQC56iQjkhE0UMTWm9WHkTRjs20Rtx9B8zBXZnfgjg1BMNcHmU4evVRJlb2rGdpi+qb3qqCMezNB
OEUY4iCVo3iMdFQvLCDVEp+XzLh/zGEMdQGgS01HC7oyBRhtmBIAgu3blymbY0PASLdQjLL33jn+
SNJCSfinv7FmXfn7QLmgvtKQxZzdv3ExOA8NT6QYMm0/GUq3L4j44ztXRFZ48BcZ5GsDBddix1pk
vemyvOzuWiocBmZRab1iJSNNLOcjnYH/cr5RlORyU7Ctg77NZPTVq5053/Bbn06kGPnc1QxmtV93
buTNWyBjc3To4ZZACE4nG6ZIK2q6hYGdJuaQ87w9KMbu8yozdJGg4LCQrzpRdISrFHaS36dKOcz2
/crB7JJi8G93y+jL4vuICa67lVqkxyjlKHLsgb3E68VFSLPS4MynCzpI8rnKJ7vbdLmro7OTRWfe
6hG0087xaunfy6wNr3tHQuApHM/cBXk2AydoikbSB2vsds2gEYDxqP3xS26LedyDi5TyvLU88ios
ZIHhodcjH5HyBs8q1dNC1g0n6PlM2cvYXOc6zfjQMUf5q6EoiewI89GizIuES8gATopm21uTTc91
lkG9XuJKHTOcOGqv+sjo50bnAjYALGsBcdSjo/OIFsA8T8mg+jW/I5P6TNW+3i69Vpd5lHkvsY6z
L6RhYEVZ5TMswKP0eWe3tlHqai5iKDehP4M3SyilUcnIqOz36UAr8KzOOeL3m17SAtq68whgjKGy
+qEDD0dR1xQxqLepBPAti6z+HlseMtsKqU+4ngsAZfuBnVSfO4VFX3zR6CHPlzjxxHNkJ8Y+Wons
JdylIHIxCTWzNt8UFqJxOaIsniamkhGANpUQV41/fAR6Cn8rGIy3HlXJAQxzdwnSdZlJTBsmOADY
I31tzpqpdobzKeech3ERy8yBUIR8KFHYeM4rtjLZbMbEzZuVHAr41qajH7d2cJe+uMXIZLTBIYJG
eSLW6mKkWPuZy7FoMdEWHEQK3cKm6LGFyntlRlKB8C6loFYwIb0OaCNc5hEcxM7z09W61nJ/MuGk
CdOOetQH5Cl9s6eb1fZrnxLdX6dSjuctHD/iT/AYPjH7S4pt4LlRvTLDoOnhi8R7M3luWVe8UsVX
Mw3iayL98Vl1qbzpOHxR1g598wMVE46T0VVAKkYpy9vBpR7YYNoeGRCAdkg2qqE/sYoiZmer1LGn
N/y4UbznHitzlsUSr1EFyJx8GQ7s/EVYeOxRne09U4bRcKglY9cjvU4KJ3Q2Ol3xMpePzmzxfy2m
l2iu28BlGJWmIL4gOOlerPPCyWAe8YOf7CpWFuC0FiRVoYtMCMeRbotpg1+JVt2UDs4OJbSJ17rs
DesfFHa9Q8iX9cTbA72B2RMEj3pyHei9NgCsdTCiQ1r7luNW1NSKZXhO2CMOIo7J+eIIxkaXJhq2
I3Jt395AgSjsA0VzhMO7N1QFuWUvWx8l4U9flhYD09GvORu3kdi6eQlE3UfP9d2UtsZvjT8UGodV
idZZR6PU86EIe9JYTFLn3VYF3ckT47c1U9J5KOPj7Di4QgFMjM4FDDMyTQYCDy5ieuz4Xr3Buwst
4Hzr0gurC+5+huMT6KvYEqPR/Uzh2LYkeFDTribSGokaSsOmRDNapwQ5pfQH1+lAFb5eCk3AHys3
579g4T6BpbSpeysnjdDg9/zrs2QZMrm3KqaZ68Lpm2u/E4u/VggPA/7zeUHcfDYC3QJwqdXaauEz
UxsF+jgmIdFKIiCVCNvrhLNQ9vmDMjNVfluYqGNKzVhznbUZMfSJtl5ifrSviCIkqTuEi73ZHjKZ
XaexWm/GSXLLjIRflyRV6FyjvaURzcdK9ymoG9KERE2EqyOBmkwDFeCmqurxuacfAY2Ayumua8ZC
klwTaIAZtUtUomTeCliJA8/NADPyqmN4+Y3HGEHMmI01B8F40vFKM5t1VvSymOJ5YyzWSAWwPo+M
Qzli+3V144bdROeqCE4lTYFacKV9MTxGnP7rlRWijjgNTA0G076bEIblPGAnFswu9b35RUhH3io3
d5+0LJjXZEBUcEnTZL0mc7nxQFRU32lpqrN87Kf5YUgC+X30vfhV0QStoAd13jHqBUijpiicOzGp
IrmuGm3RO+x5uQjjauSL5eGD2rTBknLkjEv/RZZzbd20odsRFmAjgzp4WeS/BdBDyrUFbmdXII1C
/YTHkzJsdtJLf0rp1BuWhpADJHSFcxx1uX72DT4wLMQZiZVxk8/jCbrA6LzMI1zMtu5mpsdYWhV0
iYhtPDZ8xlUko5DQmBoRAfYtJrIbOyejfdPkVcu76g06p45v5GWQS08gTYFZsUJOTJHRLl365vAK
E87FYdGA24o6kjF9N7DO2trxuccG0ig2e49+kgfF7pBx/B7wOdLaupQTQ6ABtV64djLlHJMsC8fd
HCbOTV3a4i20845Ao2HOuFOxqYkC8hZWgmVa3ojWy7+SuMfyDrbO/GQ765FTWHgXVh1QsWXbSVhG
6A26rP3S4zRA7Glk7P5svSLTx+XUgn5L00wQcBHolByuMsnbNYiWicyHMkx/MB+F99GPuJjP6pgK
eKWKAdVVEk7z5alHQ3JsP2aXGtVThr5U1OlXh0xFqgOTyBNkLomdF+QFQ79NadAtD/wXZ39XiYlj
TlRjZ1sxGRmK9TJW6HLqOigRrPRduavSJQDkWxS4jtddiWP4wPegGTjIJqjPyhCwzbY0ET19wt04
apyoRBq3MNJmxGnGi4ifstqEF4IGHwM4xjZJv5aC5j06hch/aPwITCauEh0crapgFit0TiU5ocJY
OU4LKKm0oV1h4UO/+CVgjng5JV1bbyZo3sm6MCyEB0LVAiqooXV2XRyHMI1dhSYBiIwkh9iui24T
ydTtKNwXmh7gVROLmJQKKZYzzKl+SFonQvw0zvSnG1q+dNKiVRFT7z0TCLMshyGMRfttEE3tXFPg
4L/K2MjKl2zxZH2OP53PZRXTmKSXc5HSQFwDxJuaiINZHSwbGRN1uLHyonG2AUf24AgVMYsPCPTq
6mjFAdBr5ghzHW2GyOrqS7vvkAtSKQWYaBpfECg7hoEA6eFS9/VIYJMqZo/EtMyyt2NOl3nroRtn
UnpmDrg1Igs0WOYl8XTWnTfuYsChmWmE2BS3U/VCKTJgYZ1k9qSnDH8B+YjMESaejy/lgFRk0zGC
omMP8uW7WKq4uLG5J2o7ItYpL0IrSfGu1uNI9x9idHw712M7PqapLfrLuXLq/oDOr0i31bhEKExR
/ApnP+dCPmZx7L4ZHmKimFwZQTWsneI0lBxIWuSeGWY8AIQ6KAuRpYu7hjcRDAxqWgAKiyslmOU4
e+Dpndp9xJDltfDLNLqwTTegyZxNNV9mBee9syjzW3QQMvNJTfOQ1ICa8DwgHx6HzO8lhBSPJBBM
MesE4XMi2EMEQ3+rbNg+0mGW8ZXnqojA5CHqHhCyAcd3s5xxuIfCNj5EDkbnVWVxd9k68Iv+kH1J
GLJdLgSJRtiHq1OfoxrOK6beAaEizJvMYXEaaVEAA0pXt6hSSroSi+e+RLR9sy0cBU/Q3qn4gelk
kFMTJZVB/SqqXCIdpSu+NJtMoPHaeWpQj0nqIlHI8K9iz87b6cSW8JvhXBZhNe/8GIH5rqNTUp7H
NnORQ+TxdTbkiRbs9VaejUSxzCakP9cTuQoFaw7NNpQY/PeqwyhwgZywYadbOmJxS9BBCIScntFl
F7djuI9C5FVPlj1RwHD8mdsDoUUiuUCUXTkb4sEV4EwDT3jLfCmAIuuw2nAooOEJW5Fz+nUvOt9d
F/SGBEKvrjWXniPRQ3KrRUaow0gUi0YayyqDv3O8523I7S/CmU4DStiRglpjsW4jh/jWo21Fwrse
2kUv3/OAvexMW21PmCYbugVdP8ABJS/QbAy8NwmgmOox8ttYX9QcTunf6NLKbxsnmlMOci4toNpp
rPLBmIU2Pbr32Hy3MqaEN3kT1eZbWyMMPYZONmNaxHjeFMwkvDT4SYQNMyLs//TDbcqxki61M3oT
876xqqpbM4KZfuhjVzkVtg/PQpeDDLoDQBXHTfvU1cGQl1QuJUnbuGEL0gYWahx5tPjk5aPldEkH
H6ipyTV2nKjpQW0PYkjXkSjCbgCiMjklKexLVewHSLHJzkr6mWhZSfdx2ISp1bYwj0BwnEPZRs0x
N01Li4I5fvCzPsEFHpRdCOus9zmG3Z5AA8hXdJQn9vUy2v2IQsQs/VPd5bZz2QiCwTfwu5ReTjJx
1PGUsDEz4CLPsMtf1LEf5/mFdwLFOtcDOPMlQBFvRe2mWhiR7BuvtIormmxtfWRkKdMHXyGjuUjr
xMzXkC1R7FVlSLYgO59zLBeRpysM/eFZ6gMmJxordFjbwyxz12nQqAPnXwaHKUUcSpAWsSJuBtSC
K8Gh6KXoGnSDQ87BGOSsP1yEvccZuBv4g4tecL6yFMQbpOAomMjRBALdTUnsTftopFht7sMspfN0
lmFrAM/LHMQp2++BSGveyLxAtThfkEmBJWCRQ9vfDkL0Dq0kWRaq+zbQanGZEJV51swvwAw5/O1Y
2nzRnXvTkAD8HqeOLtlkId6ONy4wIa/YARtPbGQP8GCK7UBeFkJQgmBDqlgYtOgBDMxfzerpMA9k
M45b30KFm5SzIXV1SZhDkhAYh+l2FCCO7qIoSgDtMeIMXHOGQExON4XrCLaKgc8GyMJPo/HQMldZ
NrHSJAEFRVUS7jSagHhiN/um854xcCpicTtCh3tLccOA7clG+cq2NnhUpDp4UEsVPYeIdPtVg5z4
S9YH4X4CotYeSsfKn+1Wy4fKkuFjYqpkwAhDEG+9a5OQ7Xro5FSQ0ke87UmsqYFaM93+j6v0Xxnw
/88CLK6b1+q+a19fu8vvzf8HRvxT+MP/7MNfvRbpCw62178SMU6xF6e//x8HvoUF3wtxKftokMml
gDjzvyz4zI//C1+iwsjmOVjoFH/ytwXfDvhHeCZD20ExRYsfY9bfFnxb/hfqCBdnVciRHEvyv3Hg
/241k9I7eZpP9nTs/Ao/3Tv/Xu+w8OJBAy9oJWdYXU4ioPNYL//KZvb3ZXCZhggEJG7Qd462eWF+
5Cyz2feWdQHEZ1fMPyIk7FNyU3j5xS+//Qfu/nees7+vRrkruZTLjPzd1XK+EtSKxexR+tGwD2jy
aKoqS7VrBZcV82WDZlRohlg0/YPkBrn/M13W+0qll82SnE3tnecn+Q4syg+CRr50xvr2yWc8/bD/
2xf392dEL2fjIcY2p955CeEDRc504jpG4cSoykYj0RAo3wjb32SFdZ/Y+ou2YY3E1l2TE1qxWA1N
j2y68TIiMpzpLLfIVmhkQXmAahIJUfnJTXN+zxX8z2fkGcMUJnzhgy7+3RyYUJUvOS29vauYYEaa
CX+P+z3jhATI6pxB0qM34ZBiP18v2UTTwetWLvHkp8Q86HByLSwwj61+ZrNmQlgxZCUbRQmMF3/+
OX/3Gf/9SbGYQ1oQLn7pd3ZQSypXFfiN9rHjlXsw1mabpgjXYHmu6Jmrg+eT1ICyEibx+FkW2OlW
vb+VsAg84cPSUM77gEfRBwDho8bsixbeno+Ij6TEP3+/96+pFOLkcuV59l1cX++9vX7AvDdxM7Mv
0Yb1szmkMt/btf9JRKX9/o7/dR3X8ejNozUXwbun0u8QgKJjM/s2bF/jKmguGU+n29otaDKXCr5V
kMUb4tXjzQIncUVw8ydW7b8cp7/+mqePYAdY0UN+UE49LHy/OlJlWamCIIF2n3thfszTjBlf2Qw/
gnEmOaqsW+s85oj2kGLuWw3Y2J6AGzNELvrgKCSp5Gt47ekrkxPEYqGCGipLl4EUE9UDB0wsS748
9ezbCI9ACExRlZeyAkps5wT0ZJwKEoRRIqX9gjXV3tu9f438r9+7ccz5MVbXQ14TWr5EX0kLhmGf
xaRHOu6Bj3G0RDts59ySDH9RgWJPgRUfZByKPRwAXlRfBzh5YXpnVJA5uZhjS6fNiOQ45laxHVV9
1s3CRvCJ8N7HlZp0ufUA6TTfCRBCKPJPw0Pam7aP4j4iJ90fDq4zOlt36MKjDJNPXiz39Oa8vx30
grDxKtsGBvPOVV6XfcAZ07R7SPrJ1smSfN1nI4akerlTrFrVmN51SZjuNeTWatNgEturqiW0SLvi
tU/lt753x+uxJ5ui5smGkV2qvSkJMOIgbq1RyF6aQXKejlmQ+crWw9Tyhw2nCYZrdvwcZ9UMwbw/
sIkQReNqdFUiePv3L5hUElG4xwPIgOP3p46KfoIsXLQsIMb6Cmahu4wX80X3xeufL/R+3T893lh+
Qvq5/I+D7+8XGu0gpG/TtftGFPmhooeHW24qrHnVC1atoh+7LUT9p4zn4F/Zylk8uLQPsMLmxXYV
r/fvlxYkJtgNA9m9Sev8VZvgMvEn+ylaAJn8+Uv+7ir/60oegj03DFhX3X9cKVqM7ApgH/ulUjey
J063Kbz7mDKDI/pNGjU//3y9D35UH5CFVKdwDjs8VVi/rhkIxaNqzEW7F13qbY2rzk9nhlT6tKwa
+9LD09rhNf/zRT9Yk7moEkLZgXO6m79f1KpNBjVlbPcMyPIN0Pcj43pyx72p+uRKHy3LACy4cUpI
GwjBu2VZjlSSOtft3lHNazzn3101LkRS9eshxFQnx+ls7Ls3LQyI8zJ/+b/4ooAzqKSUo5z3j6yv
Ayx1Ic9N65pVKeUl5uad0Z/FDn7w0PiOd4JlBHh6ud7vv2fYo1+IImjbMPSYCi/VtxRYX00EGYRj
+0tjV+H6z1/MPv0n3y1uPuAE9mxf0s55Ty2ybd3Sr7P0nvGDfECEuHYac5aQj85BuLhDBEpqq+s3
Zz4Omm0AjfIpAB3IxLveMf9bzpJTjtInH+qDPdh3gCgJwAzqn9Wr31tNQFuSmx2JHa3UcKWD+XsT
vtBxhAW6TNbWE/2NDB2zGrvAfFL1fXgb4E6cukP2iSTy+21QGD4lHSm9J1TjrgtP4IH5iKf2anbi
H1kxx5s/f9+P7gGJfADKONRwSHr3GoHOjlkxpd4XS3ju6PpBZ38fS3+LVfwV9/XRV4Jyw+bFUQvY
zbs9LPazvogWwCBQxqDb4uJfO1ZLGrE9P+LCvuitzx6s9/UoS63/yxXVu6WW0LRqwiTGFWtkeXRg
h+umbVDTV8N3hF/OtG1Vle29msmAGqF5U8rhg3sajHNFvtMhzCQ9EmW+DyWzPG2V/H13OmQq/WQ7
+mgRQ5PFzo6dkkPgu8IZTXyFeK7X+9zKvqliuhxdfSWz5PbPN/mzy7x7qPK+T3y/H/TeN1psLIx0
cTGhAhTj3xma/+O9PpWH71/pX7/Qu8epLtowXSa+ULosL6BZtuVgXRe9j3V0+uwuf/Sm/rXPKQlK
i2iq31+VUQns44BM9wDJC/zrx5z2KmBy+8oE8pJJLRSK4iBSvAtKxnd//kk/em989leAPx7qrb9C
XH8ht4xTmiLS4hFDAAK6yQ+GHwZHyeP/21VOn+KXq9TE4qEFF3o/AyOlV0Bftfjk0PHB5g08yJZ0
IaAA8pv9fgnCCjXiGrfZt/10OdTjE2K8O9tkNyqJ7oUui40M6ZP/+Xt9uKWihOGX46o4GN+tCQQa
Omj+VLOPAEMxj8cmvsx3jLqWs0mx+EUpllrf2IcMU+VZZHtfPvkAHxTWdHxY2oTtwqay351zMixO
kzOV3L/Gfq518WDBNV77+bi24/IrSoAnr0nfOqeotvSGT1PdcvPnj/AXe+fdu8JZmWxV3+djwIH7
/ZenPe35eVM1+1q20X5pi9d0se+GCt1ie5qtDCgtkK1AeBlh44DxGvcYTbdJCqN64py6oZmS35o5
Sva2rs5jQ9AARt5iN4XBxm38aaOnPD8jMGrdViQvtvVyFcohpkFs3Zs2MRd2PH6brZbxzySJGgnz
fdeR+67tLN8rF72p7Q5i043WWYHy4rFPU850oGfWlUUACd6kO99CqexbsIII+IBN02Cxn938fkyK
YuPX3k3TqrMsqZPzhHDGE4gaCPpYXqKX7o6eyIuVs0Cb7uIv04DvGar/+dROxzhIUcgneHXdOCDz
Dlk0Hp6c0Qq9BcwnkAGyJKWZbOl7P52dHY4n/yxa3OtkItWPPntFitBYPdkLUgdRRxe6JK7KLFa5
MpiUBhwMu1kQvuI3PQx50g+Y73T2ed4GEDza6q2U6kdq8iu3ms9S4kQ2sQmZ/NctKWa2bTHF9v79
zg/xE2yewt7FhvzuXUdr4IYlE7F9N1YYVsYlXiVxcisMWZVhdse/+uQl/GBfBgwHD8Gn2DidFX5/
/lSgJvJtdbOv+pA8poLZHvNDiEP5eQCIHo5B9clX/EdLi405OOEBaapSW8m/ug+/rGdemxRzTuQC
RaYG9CHRgdL4yu7rSqHrrjDDaf4QK2W4bUJ5S6rmawMxiI9WXf6FtYmapDizwwymeTrN17Krqh+w
St1db/vEkwVFOn7yK/2FCH33msKbZJlglbJ5Vd8tkHOA6jcM42ZvmvIYqOa8n6zunJzg68BtzLoN
lLWKsgVfk3beBiu4Jxit/2St+GADD6SgQlAcQWjQnG7lr7/bqF1FkkfNblMiY+8INCGQLGHq+8m3
PT1k77+sD1iRKo2vTMv49wu5pmn6sZ4IZ8zLZz+TOw4cn1TYHxRnwCOA4kKA5UD8vsKlW6H7jKSA
fT4638zYwo2vqm9FnRzoy6SMXZJbyFW3yjDb+vOK+9FWd2IQIrmSbgCf9fcvV+VZEbpAufeZSc/z
QL4WTfRFmvJmTqobeVJuV9lw+edrnl6if/ygMHsh+TqKntG7O5cHCJREhzeDQIV2PUfLvQZzRP4L
kNRo/ORiH/20DBLoB5+mHf/obpA0HNVTEDZ7NH83qAHytdfj83P9i0bVF9iA7l3t32eJeP7zl/zo
h2V68R+SMQXRu6dGjn5S4z1okLzCCDJbRs8Zwoq03+C52srZKSjL8oc/X/SvE+m7n5YmpQzCACws
nefTS/PLS5EPpjSSjW0/4H4/8yxCrW2Oa56RBEvj003j+QQ1Ln+kfnegvbSpmN2SlDGsEezzs6hQ
b2mqAoEhPHMdt64MVkQCwsiq/5u0M1uOG8my7b/UO8owu8Osqx4CiIGzSEqipBeYBibmecbf9Lfc
H7sLyupMBhjGaKnNympIleh0h4/nnL02230dfzfNkligAntCGRq4TIblak39KBLrm5O0n0U5G145
ax+AZIBX0JzbWSTKvlGcxQcn/Foa+A8QNab8P5FXxGkWaVSCdTIyym3doDsUgmofcpRUREbV49vD
oy/70qvhIZTGI5LUujBX+5aVmhgqjH6xH5uMy5RQgIItD7CygR+GPdelOeHbhWfdJQiSkuoRvfqS
TvkuodL7kfSy13b4Hwr8Ly1gXrDrCpTwyiIGjczPNpUiHtJvZ1fY1Jy8/aufOJgcXr6LE6EJ6Npc
fdg2sCLqx0pOCXsM3JHfB0AQ1WoD0v5rWfJVu0rKM2vnVdqKfZU8CzkhxGjYFq4ppWk6WnpN8f++
HpB7deMoXD0lAoHyA05TWqo7+GWZ61iKvytTlIYmXnT4R+UqvBTjgyWtb+OARrz3h82gYk9d2ubl
WKUYORWOcuYkPXEqLZcEw7CJn6BsWi85HHWCSiA/2asOgVo8yiH7wKcH7uECvRmXf8yv2VLHk5bY
1HdVdhj0QTtzLr3ecNApc1dxGDRSVesddYyRX/hyyPf49sCuUm+pS4BfNG2BDns4XlxTQO5asjn3
zHz9fjC4SajCJMhpOpwhy470Yu3j5xZZfh/hw9AtxU6as8fLbnE+QtwKNM4PH5mlm9Hqbqibe3t2
vjqLV02vTpEKD6owU1OOSDhEiT9eTAX5g7I/84XPNLMOictex+i6SlgETn+Tpx3BVUR9xbl406sD
f+mNZhKGWz6hYS9//mIgAzWzOyNmIIfRrC98uyquUs3Mtm+P2envBdF+SZnr3ACXY/JFM/osO1ti
60KeItnprfkY2uYtWJhvveO8o3o3RPIXXFV1ddARK/1O4xz4uhAa905jGeoXjSNjbXkMBDReKsi3
jfvOj39MKMTAmX2t2uoiiEH2yPp9PhUXZ9p+9c5cxvdF26uOx4qC7VVA20HU7XDr2tb2kqnl0TfZ
Xt7372GzfBql8n5symvUfb+6lS7NA34lb0mElazHcdeR0IzzkDj5vpffQgTrdRZcDdUdlVgHYTpn
Glv6cnTirBpbBX9mBcwHRVNwiajY76W+sXsq3SnzXcrS3x7Xc02tpq2vkjzkaZjv4U7CK4MQyu6n
9Q86QfnfacnS8I21qXi2VzuNYXZlZWsskK7FOLq0KYckVTTylJ2nW922ztGHT/ZsyeGwIrF+WIcE
MzKSFjltStmcutvhbI1LWJ+WO7/OdK8bjfTMDD3X3mqGiCHpOz3jo0VB+U5ow01TVxeVbF1EAYff
GEr2GZOiR1b7Oo8CQEzX0tjP91pEJUApzVsHBHidZgPXw3PJ9Fd30mUyklcgeK3yyF1/t0bRcx8A
P/2acHG0bdSDtX2L+dC2qeYLVPObRDE+vN3B16cymXvigfbPFLoOo/p4uZk1ZZ0tlNk9DskuzDDF
a/zwW1tlWy0oL1AswFNEKBSk0zZvxWPa12ceV8tWtlqCR7/Aal10yLgHFVTevooou0ntg0mGIpXD
w9sdPXFqMEV5wRGyJnnw853/YkdNK3u2I0pX9w2mj5fczaHHUUR3ZmpScPW6OwQJJfcyboLazzKs
lzt3085s2wl3WFtXvkTg6x+ouLV33AiomgdKhVnn/VSOAxDe6TtsSpK3hPwgIEQGwS/1MVGqP2RR
AvSSOvbrOKBiiEl8jTrdx0VMuBNU7016c1UVxk086vdTDlE3pt7yotcQcQ+RpWzCvkKF24+qyx1f
cSnR/UB8qrmeisDZt4S7d0GNWSFODjDXDGLtrt0mRY6wkXlOstwB7Qd4bt/0mfyj6FVK5tMQmkwf
Hfpcedd3RnaV0JJX2GDnnEG91DpDenMPzGhI2l3fON07cCfbAbT7oa81fZ8Lep9k84+yTczbyjc/
BcS3vJGcbwV/eyOytt9LU/lgIPS+5iN9AU07Pra8jpFpB/NGB79xGANqrufJFwe7RHejW2l1MfTY
l2FgXrgIfK+6eTwUiHCQcis8V9IOT3hkxvsO/N+daWbanio5lJVwxVzT4tVkozENcOODXKl+Lpvu
/QCXCkMy/U746M61EvKZPenWrm6oLqecR3wOaRcZoN5cI3xpCfgp0w019uA5ktm/xwivR+UV15ck
yyWul6pyGdaqvbGW4CFmdMmzgsj7EiOF8latuXqiOoDWhJ20E7cWKAs9vpawToEwmBe1CpPZRPN1
MeQBZdYGuR+syi4iU+thbmiPxhR89bMBTfbwGGnGcBlpIsMaAfRYK5PvuYmxXz/X33hmg+6EqYgP
X7VxgNzuAfjE1KQiiqa2YGtSEMYZiKJ3KfQ5OJqBpCvWDn0pXQe/Atd2JgOoYWx5pI2Ng2Lnd0Te
+XaD34f7CJcqSMqF9WkqwdRvxiDurijOQU8hDdhdMeJnN9ahRGZ1eDnUUfNBo8hlQ6kfAm2R6Xuq
7m1PzGZxCeB8PGTEEhHkVfU2DopPhWzSXYAMwB3kMNzLFpcC5kR3oTT+TWlP6tOgBNZloAfJO5Ao
hrItMAbbNM64USbTx/9PMSGnm8MXC3P3PVJACI0qVQAA9HJbrQ79qEEEMynlJ3xcY2uv+RN+ZuFG
F0G465Fy3Hd5p+/FjDsY7zF0Qr01usRz0X/NZXmVkaq4wD1ra2F3tocGZfPXi49CbQ9aNhRfrc4u
0EZYD7yjk4/kNlW4IVRAXlS93X4NjTLbxjoxbLC6zfBsAVdFsGkOcGKhUAwSnbgSu0ncvY8m7SAI
WGwQKaLfH7elMriAVTAwC1v7ctStzyIctatK1ai7K2FtDUjh7ygKrBHBKbsO8Sqs6I4XctV0tad1
vNg2xYRuNJ+dfp9qFaK5WBkGvF6Dr1hg2Fu/5XzNDDhEnl4H811bUl62D+REeSHPnluBHok9AxfA
TalNSEGNbNZ3Khhbz8LnbnZLvaFEKYBlu0dJA+q1rEehbkVclHcoM/sbkTn9ZaOxZnYavM4tSMzm
EfySdmGCrQYzl5nR97Hw70QoG+Cwjb0tehNoneqr90pPenUzFOxkCyjy2sevsx+aWwNYn+tXOaBh
ZcRhL4yCLZa4M8LCCJLTBiqMfaGhDGv2RVIPt1ZuPSQGyuOWF7RDFOYqSbBIzErA4oj5XDUx75Iu
fkep4v2gmbvQL58o3/9RTyXAUEe5whflVgYqUELABnM5bQSMeIjWYeh2tfYEd5qwjEoJRiexsLTT
9HKizGaPR/mVtNP7eRGiywibwpmSfI/3xyfqERrPBsO4S1TtCRJUu624+LhU+b+TDc8QYFraHnXW
O2J2PzLJvEB7OaBYDS600BxcjpyPeso/dlrxBw11bkopW1v1V34Zfcg70xuMpx6PqQ2f76mxs6dQ
5U3eS3Cdilo+DE77mEjjRsnAESRtcS0j9EiKSdFT9dC35jf4Z7gA2cMWb2OS0jD+GBltcu6V1meJ
fXQ6QArKwmAr8p2U3U1uB5dIH4BcOwOmd8SiMPAmkIps6NrPLddvs+e4ZwCdj9B13Kp0PmDTsyPW
fVGY4R/I2/Zx1twEaXgVwjEcZfespvmHfjC9cNCGyznRl2Apt3iborHYeBSacsXpD0m8w1LFApqv
3hrBZ21RqGt++NSX9o2RCJCJAxbtIHffQXI8ODZ7AbCS/EHRWOnJnH00gN8Mk9xrFp7RGJbbVMmT
ilK+hz2gqMRGuaRlHq60n9HW35vJWFywz2w6Kb+wpr4kQGIxHN8uVhXfQMhtEJNdqXUt94HzYPv2
Dj2P/JoVyU2b2Td1q6VujJkpRX/KYUrNy9a3tIPBPxgRm7+LwT94lWmNnlBrF03aFuaThW8k/Bxz
QghrynlvVs1Dko/PwwQfvCJ3316mzRDY4z60+6j5hH9CH91bmZnXxT2yxDHcUiNpg5lO5ksimH+8
fQ079axeCtsNqsiF5OK3qh/wR190ykSkLNbrawGhJYc+VsjP+nA36eod1bgfA3M4dDI696Z+FaMj
fM4U0chHUCpD1ur4pot7aI+FFc+iBg93J5QHHBzdRHks0uHW8e13Rqlc+CoZVXCOfMpnLbIup1rc
t5q4mpuvKt6v7bmKgNeXX6p0cTNZgkLL82L1VMMBVgkC2eX7AGnFoIOWBHioUA369qi/vpRiqUTS
DAcaTaWIcHXHThLdB2SZ5kz81vUjHS08u8T80ENDgJLjFdW5gOjrjqlUz+ARoxPqolZk+fMX121T
DStqg4meDJZ9IbXe5bJ9gwzIe7tjJ56CS5Wig/sgHTPWEdAwjtSc1Gmxx7jkMnCsfRYqVEPWuwVm
/XZTp2bu8jDj8gMRQ7PFKopmwgyMMUinNCMruAD4O3Beeg5rvcQOLW9IChm4TxBaLuW5vOfyo1+9
kf5uel2IWaBiy6OW0ZzS6SqIyB84qHBbv7wY4PPNMwcidL7L3pRn3jOnx/evPq/XTIP3Rg0RGtqv
77zX6mZn5eWuq/JbfWx/ycCMt9nyECX0zwrl+URR/vGMGWcrGcucsJOS89Q0tHueKG4huzMOQyd2
AcvSNH2xZuI7rlMwgV5o9kx6f4+0e2M7T3qK73BnHMImgYAmzpSqnJo0Eh3EIuMh6szj87hXqt0J
vUxb1sHUXNpqf5kVvXKA0fBtrktCiAzvYnL8Iajg3yGsfHvOnliFNErmGvoIXmpyFSlJwjRBflvw
+WaYK3YLlToWduSizDTPrMTXWwzAi0X5o2NESN55tTqmsumjEdn1Hgc366q0MpwWMwhm1FBEi4MP
3P9mHrdybu0zaaMTL/sXLeMoeTzEgHbZG0DK7UUjL5bsoS/N/dvjeGIZLDEgPqPDPo0067iJYMbg
ZI5Yf9bUXuX2QRq3MP08yzbONHRidi4WfsTtqGg1xVrkAwO6xqSDPQYf4E969VBPyY9CkduqCa5E
Y59Z3aemBzoUouioRMhJrk5EPKvGOuF2vSdl5tatvQPbgBD53Oid+EDL+1Cnhtw0SbmuzoI6Smf4
oCw5ShK+1EtpomXev/2BTjZBSoBgPeosNpLjDzSmORJylSbGaLrBx6IC7iHf/9/aWCbJiyMt0Mfc
Dh02KPxVXNKOmzY5l3Q48UEcnQp4go38p/kzQfqiCapehpJwRr5vHfUjUuAffWkeQnX6jdOZn7/o
AXmoUjO8Gq5+xChStWknF/PHPou/9QYsaqrGt28P2en+/N3OasgEkvfKwi9oT6mOspkTuNBSvq+I
6L/dzunP/3c7y7J6MW7KMBnU4NEfJH73WIveKxkwtd9oA9TWTz2VY60lAx3UKNvxl/NJ+NvO1w8V
CKTfaYLMJAFEICrrWGwpJzlSlkAAuFUuIXte9715eLuJEzsZoUaKOpARWvRltVmqvUN1okO4t5jT
P0wfaEQWfqua7Hp2zqXzT34UQX6Oa62hvcrT4VCDOXhlwYflfoJPD13qf7lWhTs91TEG9e/Ug4lF
RPvyw2tOkTg9nlB76pBuHQVITi/B81aRq8byTKD6VH+Wyx+SOoGMQ6wOUyikqeUUKm216v3cPMCd
ff/2xzm1XHBIYdtHv0uGevVxCq0u4Nj2fJwpu15elYWfEGKMztS+nGqGEhQ8QQSun6/8aCGIZ0Bz
OWQMATWqGAlR8uoBMP12b37aG69urRyXgts52RONWvrjjwOmfcYSnglAEPqumIgmhjvsxdHO49xY
WjslpgINk4i2ti4swjlaoO+H5jM4bFwntE1U5W7yPZuXO8S8MXHym3Vnn8BY4T58mQ/mY17MW0Uk
h9oAlG3c9pZ15oA8cRwf9WB17jdhQyWAg6FHCidcr761pr6H9HOjm/XW1Ov92wN2sjVodoaKMSpH
8vLdXuxigQOWWJRM5qiOPPx3QB5vlLCC3v9H5JxLEp6aBNw0/mpstTVnI/I9CcJhr4bEaiU2dx1g
Xvvpd7qEl+1yMaSKcnXDyMOkbeS4OKIADmTBuOBj9gF17yV3e1uc2T9P9+nv1lYrtO+JOZcANIGU
ip0wpr2lfAz1M9fN041Qx6Ev1XHInI+/kt+LKs1KylikMm2V/F4FfJTU1ZmunNqnubH/1coyV17M
BTAdKixHGCVT7G9U52puobsS6tXM/2N3VlO8pDi6nwwa6g0ATtn3VP9sVfqZreDkzKZSCed1XtDc
N497w1kne6wJlntAs1eGPwy72hfYYxLucpXKOfPoOjl2f7e21tJQuxCBIaS1wMTqKXC8GT3oJGF3
db9cfLrElJbTlDIR8orryWBXammosHnwjdFdpAi7TIozY3dyvr1oYjUTmi6Qaq+MzAShe0SVZdF5
IeCVtxfqyTFDsMvlk8ONGv/jL0Q+J/LJbsDEmW6sUEW5UWxLlVfxORHk6YZMKgU0/u1VwWcABjy3
BadoS8ptxI9m0iD26fiTZmdO09ctEVvTeP0udXn6qxBUrpeOGkdcdXLL3hlGddE0ZEiq7i7m4f32
6C2jc3zS0RRyMUrFjZ9K3ePR63XceDskb3tfETtZTR8pf9iHWnirJPh+Gteka/O4PdPo64lBo8TY
sJenUJdameNGk9kBwAW5nczFvFXFk1Oktxn4zbe79nrp0orFeWQTqFzklsetOFpHzXbG9xpg1SMp
IQGYbRP1CegnUQX7zDc72SeezUREVZW5qB+3BoQutoKK9dQqiachNEkV8oXDuH27UyeawewDiAat
gMJcUwvIQuJ6GU8ZFy3d5cZ9Tc83VZef2YiWsVlNCw2NONc5ZENUkS2/xotNXJ2p8I0Sme2DRk1s
T5Zq+17iaXauSvxUd9CTYVZNsb1NVehxO0Hep1HrwLHICvPRhJarDdY7xC2/fAFeyusNtBC846lP
We0RGvamRipggMcxrERpUSMZKdaZ8+jEfLM0CcCGslbqwddlkq2M+3Js52wPLXFr6cV1pjrXPZYY
OgyW3My/vT0TzjW36hNP6wGasYoj3AA4Xq/vpI7FElkADFYwQW4+/0ZzEEfg9xCspkjk+EvlITi+
3u5prqxdCDt7H1RkmONTFklA6s2ZxXtiX6LkhR3QRhnBe381MSDKhUOtZtl+mLPNqAVfrbnC1BlH
Hus2mqZDN4mDghXh2508sfEetbpaxJ1dJvMEPX9PNYJb4lep9eMWFug+yew/F/Iv8aP2z8Xt1+y5
WUOhUIB+L8qpxlm3/ff/DjL1vsj41/oHLb/NXz+p+ffPPw6eC+9r+/Xof1AAFbXTffdcTw/PTZe2
//6vP1Woy//zf/uH/0FCvZ/K53/943vR5e3y04KoyF/SoliIL77J8vP/8/eWkfjXPy7q//ffr///
f+KlbOOfy/ZqEfXhXFSlxaQZnpv2X/8wzX8SdmdPpKYGaQQXgb/oUobzT6LH7GPIrsizkK/6iy6l
W/9ccks6ORhSS8tf+xW81PF6RKogoK3pEmkxU9bhKr9aIHMsMO/Q9W2WYEF9ibw5ugrjRvMPo+wN
54tVFDDmMGxowVW+GKJ3f+7LL0Xfx7von02zRkye3lxLnJ+h/Be7NWQNTKpN+NFmF8WeksfT+8Hs
yaz0Kh5Sb7e17iYZUILktk59GBwrhDbH3eyzRrOS0J7IV2fDrmmMH3Ahxt2cBvYTrN7yNgzi4cxp
dLJNdNtLtASRxVo8ZynJuHDCJ0wZJ2MjjLF6VtoweFLKRLlNqvLBrqV5ps3jrYDgz6LUW66VXBwI
A/1UMLwYU4sKVLXB29EzyyBMNn4bG3cJzw0ykPmYPmZ1UJyJBJ9qETYagWDwFwve43hkSbMgSw2L
CcZFlVwZKiVhNpR6EoLG8FHFvW//9pc80R7xDa4QxDkInK0fG00aN3IGMu7VRnAFgdGVfRje1nYQ
XfAk/rXb2M/xZBcnx8FlE1qZunqt1Y3TQGnXJ09NQGgV6Amx0LqBsqzgs2AdgLOfOY6PrzD/aRDF
L3INMvbEBI6HE6BFIBFATtj42h+aPnYuLfj9Z8bwVCPI0qk+lRpVy87qm+nKyC23qSdv9rU88GB0
4uSAz+25bObrFYBYd9EjckVaktOrzmBoUFEmpE1egO1Lu8eouI/uDLvQg12ncL3aljHGJFdzjC7+
XKZ63TbbKlcmoQl2Ty6D60piPYuzHGfy2cO5SnHhErcfKNfE7AkbtU2AT9olxFBiZG/PzvXILq0S
GWVvpuCBz7eaLzP1iHiv4CgQjblPYQo1Jhg04bZxjtf3qiF2suWqq1Nxjr5mzVNrF3p+KKzZa0VM
QSCE+Hs9U6szydtTrXCVthFGIF2jWPp4NgqpDKnC89TLMJz6ksROI4E8h5p95gbz6mNxbefRw/uD
Fb00dNxOX+EnFBc+BGkYGz9M9tQtnJ3sTrWz7irnEHNjDIWDMx9rlSxGBEmY3FoIQZA/lyTg6r0g
Oz8Nmpgsia3vIcRtZLIVzUglsXFoFOswxA4euchqKMx8e5q86q/5U+5JZJvgzLJGjvtrAohTFERQ
XiWMALIY9tutXJhaMu+B35vY7HotD/V3bze7PnHRa+jQAhdyzJKBXKf8Re70A0J21fNlPdlbszZm
jCtjHORHN80LJTojmHs1fWiPWncSq9y/uRGvLvug4Aa18oF6B3WlealdFAffSeLdL/YK8pmO2xVy
XfKRqrkaTNFrrGmZSk9kvcS0yUifFVUZt+EYzWcOu1cDSFMo03U2Ft4SrPDj76bUuMwBmIWdEAKP
nuulpEyEQ1Tjbc5JcWaWvBo+WuN6pxrU8xBZWT9eOnPE0QmmotcINbmoW+lvZmDgZ3J5p/oEJosx
tECWUil23KcyikNLwQ3KE34pvudqUXw34yZvNqmOdfavfypWDyEAKk8EaqvjttpRjPAwbeFRRIop
Ij6VN6jAo8u5H6czc/3k4FG+u7yc4bnpq24FIpljiuWFpxOjvpK4IrrEVZpf3SCXT8R60rh2ccCt
Cz70xnKGLk6kh6th8b7PMdDKwOGd+UTrOw966aNWVn2xM6NqDItplyFyuAogk7ybjC7EMjLAckwJ
0w9vf6aftNe/AylsjD8bhLeFanohTa6+U62YPmaIDF5tt8OHsoyjR1QWxlUSUdGixXgL8af6TiaN
elkbyAFQCBnerHeDFyfWTg365Ey10tLiq9+IKxghimXq/JTVvLjYhkkpBJXGzFI0EpRtavV1Vmhi
1wx56NZq90Mdav3j28OwrOZXbVoajyKOJTIDy8p50WZHsK8YM014IzGajToQOnBSJdunVFR+DIyC
jGQ33LTpKA5vN3xySVpkcUl5QJVbC5PC2scCCLyIZ1S9cdBKnNeirp+xtVHPFUwdRyz+86VfNLXa
omU+w8OY6WMXDtiUh9qD3kHHD3OrJMWXHSTej49VpOi7wiiKMx/15BolMg0VgKiqXFf4FQ4uwoPC
R61jTG0GZzb2EPrz39l0/m5lneWt0PiHQy8EHgj9eGV2wHFzR+KFU5rnIjEnO7Rs2ewIJHyN1Whi
SalUXJr4cDp1/fg9F18ENfKPb0+Pk/PSJsO7vNj5hKtrtdJFAdZADNto2fkl5tlUIvpD8DTiu/K1
0Kz8kqe8tZeVqZ8ZytMtU1+HJS97hFxtRKHEPTzTaTkdEm3agDXWDrYaKRhFwu8ZK7P2bDuad0Pd
n2McnhraBd1LoYZO8cH6K86RiupC6WnaiMTjnKNaifQxOLPznVp5L1tZDe2EYZlqNDOZslKLd75S
YMkA0GEXjU73S9HdP1fey6b0492lzZxMyJCVl4seYzF8QndN25ln7hCnjg6ULUvJBklhucbpiFxt
ilKnQ5geOp6mYwfUOFzGNNFH+L3KojkzRU6O4IsGV0eHatSq1Ua68CrEFt9zS089DG6jj83QGe7b
6+DUlCByBWsd9jW3idXHqmRgdiOF5V5f18Z3UffTRY2fwJkj/lSHCKQIAnGc8uaCgH95ClSNGWId
zpoGdzy6vHT9KzJdGf5s8hzL92RTJO0BFgAkhjp23FQdqsi+ixgvc8DOmyhTih8Ch+5D54ftmZvs
ybEjagPdibvsq3mRmvEM4HApBqGE3VVLPNozxUrOTIbTrVD5RAk8FUlrbbl0Emrx60B6NnZcO82Q
JZLIobv4jXnAM/V/WlntSuCieMIofKGpjtnlgx5nJQMoye+0goiCSCKPiHXJY+XjejH27H1FNaNz
m0YM+RI8+369FVQeqJKJGhq8h4+nQNL7M/xl+sIj2UTPFmTs7ca5wMyJiUa8lVN38ZZbWCbHrTRo
4GFEY6iLjYiDjduodePWn/Aft3wfM+S3+/S6NVbFkoLhtb0ELJY96sU9Ci/lpEtQ0nhVaeU69lN6
P+/x0MN0RS2s5teygMvGihJiyZyxYPmv6wcNrpdyUtVQ96j11nZcpWrM36RxZmM90SkLNhXXUaQe
S+z8uFON7AAOE3H0sBROp00lEONtENZiDIjcMEl+eV7AryevtIg8YG+t4/R9VnGlSHTNwx/G+kFs
azLdKR+Hc5GYFeNmGT1Kk5dwPAwOKujXCpkSuvFUQqpBXDwlwzc/r+xKbJFEV+JiUPvErDayMY3k
icICU+zV3sA5EwgqdfUxPFxL8hbgTx6Id+vRruBdXiEkS1RER750Ypc/0/JsJ4Qy+ETGYU7uO7R5
50o7X38eewFoQ0igtoIptwpxwmZKirY2eC90rFmag2rodgaVirsxyYuHt2f4+pQFjyJ+FimynWIl
Yq0OPb7YzLvH8r2cwrwM6aSSfAaqvUCi+HuOV8jRj39xVdHmUuJtLWl1Gl0Hr7qGHFaam47nNLMj
r8oBPzeiSIYSe0mXZ+cyKOutnGobA2aYQWEZojZn/dK1nGiscOP1ieWEgkAE+ovPtd3rZ3bZ1yNJ
xSfXFSYfEo5XBQmKRCxctKGPHZ+oYg+oknieMqZHYPnlFyvpcKp8+9u97tiCB1uq8Zd0PhGQ44VM
EHggTKz7LOShPpRNHl+UQ3OucInls37C8pzjx8MoQHFAONVYbYNNPTQ5CaBiO4AMTb6mFIRXByG5
vDxEeKEMOwxNgXFhfNR9CuMUdXunJ3dpncm7oDdGDETCGaNfMTm5gplc2D5WceJ/hTiloDDBO37D
blh8mpPgygm090h78DHUhS83mFwaqHUzx7/FOjz5DupieMdFF6VyS+TlYzhX7ZbEcfwIn6d5UHQH
jfWshXVwFauL1HqwFmXm4tV0mLCobtxE06bbXNRWtmntKHtvtd2AZikyL9SU7W8bidh6woIJVwJc
SW4Bhz2XuhKVG9nNsMX8UPuRYS24GcDIfkG62lyVWOW9GyhQI1VV1OF7o4vYJYy8w21Lwz9V+qVn
WtO3ZMxhzXbm1D6ODkjAjYOHnI7Ddq75m75ScGUvBjOOvCmQEBmDZLCDrTpnlESXcw+rIZXlQLjO
nA/2kMmrqlXwnUxxJ4Fvhhd9ZbUzZT3gzITVIVvum1LfTHWlGhteP9ON0XfFbsJeD2MJ7M7mjWFm
arw1m1RSneE3N1OQYVbtJLn6Wfj9+DE2iYgkVDOhGIWrNpSx0+FRFhrPpt4j2BkVBYfDsANLWRdl
4fUBVJU45L77sS2FEriIYZeRyoNA3IbxsFg7DAp0uiwgErnzcceKkTCHlniCLzDg9+pU6sehMMWn
IRzQ1RewrzIPkVzxFXc17JKxyw3+SFstx4+3Drr3ipYWWH/WlpQ48hYF2UVsxGVDTXAfduXwnM0i
1N41AX/RM2rdvhOT5viX/NiG4OScoBYPR1svd6SuyIzFVG5rN5XR6VhtpHV58IOUAt4Kz7FwYxQB
CP7M1+wryFJxf6kVYV/eVWw6Fko/K1J/9F0WlbvcqcRTYoTKZa23CwFWBtmTPsYPWjgV3lR0zSd9
0kEvNAqWfounagktoZ3N1B37wvk+a23ybiq7edd3aai5eNQnN4Oi+/jbxDU2F1inT/d1g2kMu1lp
Dx5Bz8X7No+CYEQmm1Gp3VK1ERz02B4sIH2xXVlFv4uEFhabKjGn8sLEjWhxEHXS2wAvHhUzm5Ga
sKFqytu2oTEXu9zI2uCPGaVebOuQtQvOXbwbywjl+wO+YQGxlhFvy/GD0Y0a6wjvY2zlUokvEtKa
KXzotbqLd7o+zNZWOHEZP2DvnrGyB4naP/ICM+2LO6eKlew2aBsl6lyGA+3piNK+8+ZWltbGwTPY
BJNXNx/BG1TSFY2jBF9yNQEuIYI8ETs7DhTlspBtc6fYE9BBjX2pAZgYYLFNtrPMfDdSI9IlvWhm
3PUwXZQbRbQ4oHWYCfo7IZtYbDGBnBQPbp/DUksqp4euouo7k7UK7knNMT3LJ1m+kz0raReO6QzA
dpa559t9TooJb8bRNarA/pH5dWO4Ctj40MvZxrRdFrZ4xsoKCMamDCYwvobaDaUnVQXnOWSF80co
UxYuxMbCzxBRHIBoBNN3F2ELOWP8l5dfTdAud9aI9Mvr1EqZvEJr8LKtEfZdh7jQGR7Qi+Sig0Q7
XpXO5HwKak4/r27glHnzFGMJVTCtnU2cx4Pjidqfvw1xohpumcv+cz/ridibsUZ+BR+K4KtNZZDp
ZUWgkmkNKXHAmSeK+X21JHyycThQ8WUaEASR3Vei3WRgwTdYQgldNYJ8s2nHws6AMqpVuwmMarqa
2hlKfh2QoILmYST9tlQbw3bLwMig1+etHGMPSk0sLsSgDfYNZzsxWuZApl3ihNpIzHbwMfGcVumG
LZ694+CZ5qg/YayNW0xrROO8HW3MRTdz3k9/qJRIhBe9hN+868PAvnaSiNOqt0oVcxs5au/0qpwA
QtfzUqjWhuKPTkucW/JvBqKqqLM+23Y7q5dGW8+kukY8DA8mMsbC7YqcLaSITe25HKJ+3pqZVX7W
cTu3XcDDmJ77eRnJ3Si09ml2WtzyZIRb56Hl1LhPykjnbCiwzsQkOTWGjeULx3dbnmzXPimbH0pS
CHuTacNgbuKqbYxNUPmoerViMho37YT9nfnVBh62gqq21WaNHpTG1Nc4hseNucFuOo1RWtbGPa6S
MG9DiP+qW8HB/VEUMduPtKcm9LpU1O3ONPMw9vJgHATey8KEjdPgy+iqejOQZDRjrqINE+GLwU/U
qSrw0cQaYjTabVg3yme1No0vQxoRAO6zzPgUY2NtMaI43O810sqHxhK1sdGqcZlM2SCcjVrqzrVm
xUHqRWXtP1eKOSYbYQ2F2Di1aVVuhSdIsyAtqLzM7Ki7k1pqVxv8ugljELRriq05mal0fYKy0s3D
YDS8BmjjB/hFqerVGR7eHMhDBaTOHMZvs88+fWvrYffBnxPQdTBLhy+mmPGEwltG35gR1qGbNg+y
Z6VjW3TLFrLvPbLuOXZlpGBCD7kkSzdd1g6FazRjKDeFGnK0AXnhAzqZMxje1CdCoXDUz/qtkccV
hdnFHBW7jsGGMJJMdHGAnaVu4hHny01N5vy7hQjCuKpEgeKmzPMSILghsa9A2xeabjKksnBZXVHk
pqNClTpSOa0GMGPg2FYLsDeenmjFLZSJRN8kBBccbg9R4PCQcKzpUE+FuitqfLNd4Qx190n32eQv
+jLRYg+ajKV/9bsp1razqUMIL/KZNP2mCMNy2gI2G3IvDFKjup8ra066rdEUYfxN6FFU/GhHBak7
dc1Rl+7Nwe7n5sPI+6aZv/j/n7rz6K7cCLL0f5k9NPBmMRuYZ+iLnrXBKUPC+wQSwK+fD1J3q/Ra
FFtczZyjjVQqAA/IjIy4cePeYdJppsJEMfPNWXWVerybLNHHWoSNsmyp5BWtB20p9NLqfZMX14yR
2q6drTL+odhsd7GiP/EzK1O9eHawri1Vfx4rQiTysJPjV/Essdd2cFnftch5LLuyzvo4tEQxjOjl
VqK9jtEGPDN4DHsL7jne9YNZvhKpRRI5Xd+O6L6kq+XPFQCUP3kdU659JtPXIU/i0m/0ubtDask0
dqa1WvuaHkO5S2lt4rU78l9C9q9+WdHQ4ThFzMryDUJeEtQtKdBlb+q5t8OktX8xubYSuWmr7I1O
THKvVEIwVdGTjvrViKZuFFez/IIWkmmf4wqtPE8a5+POTBytCcu1XmUkq6LXvF2HoUdPJykRd41R
5WMEUyxfAkStxmlXrnlypiadVh/Hpp3Xh76f0iHktGjdp7JR+tJvGyf7NkEAXPHExpXFR9ln9XbF
WPVGIEdw0UCui3s3l6LukI3NLQR1R7zhd8mcIqNj6LE7+kZWa3mEEpl3Cy27u9JbFLbPlUyZzqHK
4PNKtzF9WQrDeEFWtknv87Yuur2Zrjm69gMBq+8ycdYvkml7x3MNM1K8MidZBKB5wT4EcXAdpCLZ
9ZrW5Lxv16x3qtm7N6gglW9aUS1OUA3DqPqTs6Kv3RqYl4Vm7sy3pdPW3wmI+n1Va4sILD3uk/1q
5Og+QbWwabWutgzqWqRvG7XC3FeFPv5clKHBczp1ATZj1L0OSy7wXIH8Vr55DSe+D0Sj5gj8ielm
Ngu3xE1Vi19z3RZULS1ucH63rMXr7HKQRU3a9RfqtC7Ipyk6Z3IjyoHqLdYYUqtTEsJpMJx2V3Ig
7JQCpCg0tNzALM4zWhN35hWtNmji03OzWk9I6LSBWsLUlUYfIRfNDzdtMXgouoxvomsRQoolV47L
6Vpz5uy6d0c01bwsBGbKL+cEV10/G3oXsz0Lq+SblK1+3+L+8RZnlj4eU3usQ9cZu51dpT1Cb7Wr
1ei/4X65gPzvaKcou7xIUL7COa36PpZT95Qr5t1MCZSi4k5e5Ftj5jp+N2vGfpq6Gl/sYQ3VPkMh
OrX1ZUO4bCb+GS7HlTizQy3N49tKuurCsdppF26sYJ3npqFcZu3eRP73YkU/mSH0xb10UZHd6SjY
P3q0Hs89tdGCwannzfFMKvdtVisvlVnUd7IdFfQme/O+1+X0ZXIrPfcxxv5apxX4j7Uqkum5nLp1
+2w9ytfuepaS2e8zXMJ9wpbzlLiDvKuYMEQlb52uTMTVgrrrSacUFUUiq7pf5/qgjW0FS0WsFxt9
e9PjqQQjrYhwTyqCSiQ9OGu5ufmUdWV20Joqf145QCKMa7zAlEwy4rjuXmJdlDWsTT22fCXmZzXF
cjc4HIdpN5pncsnEMQW79mehXoi1PHdqcy8c5gAhpgq/js2GkxCQz7PL0S8kQnZwFvQnleL64DRz
sW+aWX9ZEQUF+yvzx7ou5sm3E9W5XtN12vWze46PSP2woN7GsxdZWDDYfB6b3plCH+ZtmYZNUS97
9iozvTJUpQpaUx2gcZfSn0tLQRzK6C4WBNLuXcsUt4siFns3mXFJrSp19WCWi4hUlqKBHOAOVaWX
iUIT0T71SIOpeepHAN21rPNIFyj0LVM3nFN+ZgsNV9V7ybrcSXfmjJVHOiAjZ1a9e1gTTCQX2WRH
WHr2eTlU65vrKsah6EqSacQTQwTtDqtUv9qtrdyWXhEf9EQo5xiwZ4esBYjwUwWHFkwWbxphDTdm
qWX3WYbYTzCNxWU6z8oRRGI+LE5LLJuW1xGOxo7zR0Pg3x6fQaKqqB0L4cfuUPyIi2Q9a2g4XpRW
860m9aKmMBw/b00zHKYlO5cV7hBKUjX3cH31s1rph6iLwRr8xbZ5x65aQovtpl2+NE0ZxKZSGv4m
TrfDih6PR7bMEf7Vl9XrvXNzgusamHaNcttas4DrAg9HJJzssAVEPVPrWjlrbe1sKmV8NO2mOB8L
69GMDeVmdbXZrwezPbfUVGU9rnPzZKetc8WE4S0Bw3mtcpOzwU6MG6eI34Q5PI38hm8UHiiBoYXb
fJ2xMseQkvGVCB/K4U5fK5Sk1qw/GKq8KdEoZt8QVP2li3OAVNu4gYhB1mUK+ZJNGcNeK7XvPGKj
HRgGNQjnkqGlQdVCf/Yp8ZuYVV7Fz5qxIDkPc93VgmUc2inQdWF72CVp66FsO47sDNd7EvSsn/GY
U4dpDkjfxtu0buyQMhRLmqRBiI/Hx8HAq8ETwjEeUTY0u1JRfDL44XaWFkmr25f6ud0A2fqtNI1n
hEua1ceaRf8ODbvapaY3xLvCbBwlWEc7v2KesB59gKEy9t0ukQkKXGaBnB0hog6MshMVG751f2iE
WIQCE9tCF3fUy305zRjMOgUmL2E8FCoBZESh38/MGjBWpuA8qaeg05Kxhjq0XqWK91iF+urO6qmQ
/Krs8zbIWmNEl7J25RisFi8PfcNZ4SROJxfvWjWdmtBG9O9GiTMb+clVwUsd/bblRcn1JQ3y3I51
v1QS4wnxKa1BYBlvUMo/XeDMq1rysjE7ZwlyrfJ+9o0yfLeFEDd4esrBjxUzSZCWW+YftZK5RcjZ
Vhk70XsdCxOCXRK4uaNjpouTzkPdKoQ2iJRZEeJI2HMwkVq2lyMAyhIUQhbtbqIi8sJhKbs8ygd7
uKunJkM5ESaG43P6CpYCHbtvpb7kJj3I3jF8IcUcQ5oVFlCYrAsQKC1xrS8CocdLMWh56te0m5C4
wgwWA6FWU4jpyQjUZHftgyMWEGMceeIncxMdCtR+yZLQJBV7G/vCwpOomtpvTTF11XHGdARyt4x1
51IxtnJ5cYS7BnUTN1CIzYKDRkeFW/dHMv8xXOKue2knRqv9agEvRZ7ASH0iLW9PT1BNxGhBr5ZA
n7cx+E4r3MupLt3btcOZcVflcWGD6/TINeN1g2qOY2aKikTkmqxQDXq5y+diLYMFAf18p40TITKr
4fKH0DxmZ+/Vrt2f6SVTP/tGHZCNi60Xw6r0NLLKBMlBCQArICGXSxcsSz+tB7JtIaKSuP1od0b8
mqDUyQ3srr51s2xIL3SSujykhtV00J7S/dnSlJyixBEqSzBJ49smnph7VXR9XYH74OkwZGTEa2BS
bT2UeG3mRxYg0nqAS3YawfFqWjTIBDotMimm2TeF2bM7dYyYdm6MfPza9NRj3jQAHbVu5aCHq9aQ
KJF1QY50aFVEgovKGfX7xlXG5I2RtEJEY1npw1EDbrusl6Qd7xCgNNu90rClKEY6DB2ZIeNl7NxM
lS3YSDNVIWPyHCCqgX5AmK2t3QRz7WVuYMRSOacx1PzMad3IAPls5lS1Hv+EcIEYctUVdf5Nm728
DrosXa71eSEAjrY6pj4mqXUXxaYlrpDmqjNmdstNdC2ttPtpdBJnL8ZlMkPIfCbOIy203MBMYvxA
J0ynJVJ9Gh8+7FLZChuRQoSNola0s/kg6P0UX/puqLvLHEqPbQapXpYr6VtJ/9c1ZPzWLSXFz+pV
TebHVYv4bFK1GAoDZY/LgytKvINrYh1Ire0U1Dn0rG+asVRJjLtyNvzO02UXimQ0ZeTZsowvu8Vy
NHTRMyb509j2hn3dFgOMdfjzOpysdpBjRwqwCtzJ89FrbhxBHPXNyVpd/LCqor1ZCq3XLtWlrnCg
mERDVVL1owoqjiHJ3oZxTSUqO95TbCSVc5yRK2mhU5ApPC0Ag1M4SrLDnYVRy1TjYdTp6uOcK6ll
7eaZVsC5tzj5fAaEOYmbYWizJSLk69OdNWCK1Eejbih8yarKcnvfZHHf3eelhXnAyKCp/IISl5q8
9Y1aIdkLHaw9c2cLVh+BpevvpDfpcNLaPPW+N+i12ogXMtCC4pSWmYq1t+gJ1ceBLNfD3E+z29pn
52XdVQba11S+16aTtqn60j/S/LkdZaMGYmWGTdukVe03MeDWbMeCfgqehKW1hB6YgtrvRqZzCwOs
2tLTR8AuFXOXolJweA9qpAsR0KUYVEDJy0Eb7AdvLoz5GgVRx7vNSh3wR8uyiZRoNNMloS3M3OV4
JJPSvDNT5op9DXReykhJzQG7MczUXJLtXEGS7UrBxVP0kUGBoNzKpdSGi0YHLQoSpVOoIS05eRnF
5TLbJHo1jSYf3HqYB9+prbzD5KJxFsaTe8U5k3GsKK1vLEYbM5VfAsU8Vt0sMYDu5ol0W+Es5y56
liqFzxSPMj/AOcbxK1TzSlRK0C9egylabDXeTZWLZTmPGy9Lzm2qfETKx8ksQoMmQUZvf+pzTHzA
bIqDUvaivaUxFeso2KGUiWem3tCD98audc+KGC4tji1D7dbXrWic7lut0ee6W0rsBC3Ou1lp2/3v
fb5/Nbr4P5tKvG5f6zvRv76Ky2/t/w/DiRvF4X//Ovz4l+HEy2+l+PaXYcbt//9jOFEzf4PM59KW
ZJ4KhYBtMvuP4UT+BEb9NoFIYxQu0sYBrptepP/nfxn2b9vgvcrIFya4DNdCvELG9vc/sn6j4c54
Ad0aup0Mav2b4URuRfP1Fwou2nZgFEgZgaSw8axTSRtVJpWSFIrwLTqflMCRDoo+WtgL2uOXmlQ1
W74Jw7jRym9reuOOD2OzFxSl9oIt3pjvDRK4Ob+oRBENw52MSWKHQ68+cgocDLo1WaVFSYfDAPZ9
8XpwtS8rXRPbel7bS5vyZbu1bO/1eS+0IpjOlfZHk4aeEmnLIXmw5y9quXd6ZlzDanKCdK6PmO74
RgvINfpxAyzRHNau3Nvt3o6ToEz7s4b/5ACo2tnRraqwJ4owNOdn/WtZ5WFvFb463LSgCcJ8NZsb
QAOUefq7iZSgaN9WGnyxh+R35WtV9x3N7GuhLkfFoFYgYkmU4y3jslCrXab0IHDPKB86lh5kdPaQ
Rva3EsHeAII4aKQX9YuBxvIPvW0vGutOjXVA7m+z0TzSVopoj+ysZR18QzaHCl3hqd5pbbKrmvQc
/cSI2ZWdNmtHpSE56cROatOuSYxIKFS5TnuQTAVq89ssq/0Enu58WbKvZnecUvKP5mVkfA+jA1BY
X2W8femvCN2B4SVRHItAxj8qgOpl9i39UKqv2vrDXe8V75tmjwHZQaRVY5Au361V90WS3Xhxej+C
ZBfOARJOhJfYXh2WYHae1Ww9LkoX0MiMFFPxR0tcxrSwS20fN2mU5sEwQ4SqyyBZi/2UjNcz2myZ
CUg3zDtKJqQ+4SVPXdDaY9S3U8QQA5V67Q86hMomUonkKbgxvcVAc7soJZqVtG0RoJCZGajnckrP
snTYb/Pmw5iHW7FK0yRYmzt0Reb8Z21SN+QAnA4tGHGcYX71/Vd1zkKEE4KaBKDMaUXXNt/XwKyL
9W2RTzibihSpN5cykuFoI/XSqOFm7WBK58KupnOQ7A3EIO/K9qtLqLXoM0QJrWaA37PEfpyml3Zt
qXQuwdD4oTwDO2G7Y2J91QBZGowmq/ql4MgcGHZRjWOe/aBVFLWMD8JKCDt2m9saQdIxaqdSlDB2
usR6YJnKDtPYnZmthzoVPucCT58EqzaHmZjD2vhRFdmhrmTiz/UScjgFIl12YFy+LeeQeZWAosru
+eHqxaTd0Xe6ruIPyB/ORqn8bwFm803UDVjb8IX+yv5AglKn85ONvl6+ZZLpguphqxxkXO3oCK/6
TQJzwlO0cO3dC7PLj4tTRdqURi2mDkos900Z72abuorW5ET6lZg3VZzu8MLir9H/0b7X8+1aQrUN
xWuq50HG39G6QPOQYFnKUG12cjs3C8/Xp/MmpTCBWqoEJM3B4mq+ScvIMb4uma8bSBKpj6iuRTq7
2UbLeXLZ4xCy1gvb/Ik4L91IhLfxqqhAtyEVp98MD6oi9VCBDNB9yUOAtiMlgbGCfT2kt5XAfGv+
46R91+H5dHzkj6j9y0s9YbqMTGoUjclLXcsHlS682eRhCpK60pOq6q9Lq6HJ/rz13VH2Xvpo6T5y
zv1d6Or0u5JVMWZH3wIq0Qn/q54UxZVDAWinOSRTuU8lXsxYtN6U2OvZ31fDr5gISp3I6iPVBcu+
Ne1jrTxDc5vjqGiuCRWq/qhmF+x6ZTlif5u4+9ILN7k01T60VKbKR2K5J+yn7cVB/FVZi9uT44P6
19WId4iTaR5QY+99H0VJb9oOVudiKdYP1v0Jkf8/boQ1nKHzev4bnXBMxhJst6JHoNOLCIHcK5CE
eZ+5h6T76F6/K+P85WOgFQ2bizwCVpgFyfyvP4sEfYZ3kY5+p1y4tX27GX1kgzyA1R2Ad8PaXFFR
x4guN55lW3L+Gii+H4smsihcCnlZOjCVkN6hFZc/0C6CeYs5RV5jCVY9qQl0KM75FGspX60OTDLe
5UkVSuMx3WhPmfipIPBP/A887EuySQ3ULZqPLfyBKzn80Eza3dZyg3/g4MrLmYJ+vjbVL51La07v
/QSaSEqDDK13z35bMEjpcedI2JiI4fk4xvjT0vrq5swCR22qjCNg2AWNHt/UCCWo6Th9CTz6WIIP
jWl3bPEjUFLlkJRRvr5Vyg3MmrM+3buDE7AqmMicQzFdaZOPmxuVJDpUGvp8HIhu1yNDfa+WxwyG
uCUOTv2lMQD4aHjIbPA1h/4lrwEQOOl3sn1SLKhAC/yEAi3dpxSOA+SBAN7SAaw/mMy7FuiJEXd/
US8lHLN5+ampF4XbhfYqgXDvlzwLuvInHrdnahXRjTpbRpT3vTdX+4kzlG+okYL8o6y/jQUQsnPt
aLd5dT2Jw6geC3E7cXLQxOTTP4E8hGr3+wlQNU9i9MLOtQJVg4NBYTXoF5gPboYjyjJA59mYWgB/
6UKHCQNp/CdtdivEDV9QQSRzODQz0RPJPnpO5nDRmRDLgC3FOvvdahzRtLl3S7FPMc1A7sUKzUmG
pWMeZjMLB5GDk4E98+qK1t/mONdxZEn90Dv2famdr1rUaEbgZYe03yelHuSxtneWH1txlJPwGOyT
Rifec/bBE7OSixLlM+wSIpPcjNvVqR3Rej/mE04Q/WPhrGfSPtMp4439kOJi0KDPYD9qcRJNI0RA
+2ab/nBX57AdqQZd2AoGR0sio9T9QVXqoCztwLOvrOxnPMZf5iJC7JE9I/YsvZ1a7Cr92dUw7rH4
a2NyMBAWTiw3mKxzWiX0HdIzK/eOVkW/3LV9cDc6KhlkvBqw+nbVrbvSeJis6dLAJQbM4wy31jh5
cBHj6CjdhsQIhjTCQHkzT6JRjM2BgSjfTRprgTZ+6cYfcjbIviR9DnQu1bNpISXA8ls6O+kOZwMt
fVQ+Qr16G6VNPmJHQHO3NdSwspVHDW6R3r416sEWty3YJdYnkr0F58eXpuYXhet7yXM2SdZqHpae
4jeNfky9G9I/6b6udhW4KXmdB3DEEak9du71COvcWg8GGVcFPRZVbg5q5d7Knsb5HljsqIBaejK9
K2inrPAytFoEvX4dq0rktP1hHH4oDd/LfJYjsA8kJDqrZ2mc3G0ppcwHiDNYpwyTb+IFlbY/6uGp
hZiik2suxTVTbzsxvqhZ+gAfI1wHNbC7JCK/w1ZIiS8HL0rcxwn+yNqnaMC90ZvdL7gMI0wJ7y+A
kIfn9Q73VXwrVb+xqC0qO5Czw1K9KQv2y8xaWW5X0lF3fKJtnhBmh+kJfh0EDNalZgZwHSPT1oPa
ncNFf27Us0GJWos9j/le2hxrrNZiRewM/UY7FOkIDSgC9+iUFMd4YmxTPHpyiiR+NW5mRVspMWrl
teMkkd0tO6Ne9x0cSqsWkYFM84TDSYVThlLSg4Aar8YD9D43wAPjkHtwLe2jQR90hs9k40A/9F+T
ftl5VXfka/mzfBzzB61+q8mVFLQNLBuOkmoe44XcKX8cMLFZGy3M78r5p0XZ0zXjYa5abn2rKPZe
LLQcK9pxMThz2n9RhtuuWI+xTs7rpL4N8w/HlGyV4caESUaxocn+aiCVXt9xNAyQTUtR3qvyPO1Z
pSWUp/NO+aZJurA8imhEqCk3UEhCh3olSZbI7nlS+jYodPmm9UNKK3A1tq3ag41IX6jBMrcRvg2Q
S5UdC2lHHzhI6AKPnEMFlS1dkSixLF93nqzlDm+QEPelYC2as9z9qYl1C3l4hZ1TkOMSmfopvNsu
cL7TXp28gzQ3buklpOrzWDwU6mHEZmLq98V0mNQXOXJsiouOIfXWqY+WeQ10NuuQYL70SphNh0Td
o/xjigtjvgNe7OJDSVbgahdO34Y67RXahIcBaHxQXof5Oab2Ivfx8PIaCp1YcN7CTgLek93XtX5s
t/tUKOP1+VcF46vJ6r7arhfEI25Ujx3zZm6Buqyj74b5HqrNBQzLEATJ99QZ7xjdr8G6xvm6AI2D
xBA4bRIstM4U6m8hux1tVR9r8K8uKvcTMx5zdy5kHpXrzqSGLaJEne+15tjYV1PxMjlfNb180Ho7
MLU3eLm4X+0QHcE2AgmwmXW67tJ0Y7NTmDAxsn6doVAU6y6u4UHFQYqozEh7Ko5cF1eZHkOrKlxU
i54EAbwgEoE5el9WPli+ZgGToeFscmqzVOeRHiyla0t7YQpnjUMGMNuFHtbFTeBMSZhqZz3B1Gr3
lTAOk/aweuYXvbHw10nZLMW+6KcdXt1+6ylPHaFewj1dKK/S9m4eLkbQXwdmZRm3F1p5N3AqC0X6
rkwjz3mmuL8yXHCS7iGeXxVluaJxhL2gpLln+stQvKkbK1W0FGzH2otAJfgwL4ox+sLzIjiwvlXC
f1XrS68CHp4JxMUIM4dy/l5iwlZVG8FnjAaDeoVl3UKD6LF82n6/u1AfpdC7zNq3VRE0XYIfXH6f
oRe9NNshV5yhGgT1EKunKY7yWYlskHB43K6n0w0IKt6PukISYbHn1dbLzAKDX4ijL4d7fanrbWSn
aVRyxGAL5isT53kLtwimc42MZpWfCdX0i3YJizSDhUwm15xPaFMaTVAWJsmJDHAmCip1vkLkBBTc
8gU4/lyFg14e0hrKk3Mze/R4Nz+1AqYTv8UIKnNF5lQJUfBn6eN/0ms0mCxw9fXCoOJX4vx1Uq1g
mly/qNp9b7QHuOG7SnWvQHsvOmO4zjOYvq0aZvDzl2qHUVCIW3Rgq+2lmTQwWWCrxYjcjo9zXAXj
kEd2zErN/UkxQjufr8pi0yqpLltxXRWkH1UfzVvVOtff9Ly7GvvkqPdF7EOVZRqHRGL8ORAyJ7s8
GyftmNjJzjUl5WofzN3NumQQX+iC2+vRIxFFyd1tYXLZ1U8DasBE2Kc5AujydZjnnQ7SXPAdm9Ki
RcXpAAeugPoteUeutVH3dgRjoSIFtYZbnzSBzmraL6C7ozAR4uH4q59ZzWYcaIu6N6vBz2k6Food
FkkalvFXGopkntXBXCiVmzWUzWOvr7va4Hs3D2v9QFGgtwNuZ9bOLNHagWfRfktKZ4+tWbUqcHWL
s9HEkC1/TtznqiCllNOmtGrM9Ge8obxWZH8ljeG4im6f6XIPCGeZ5dlE6gSL4I/poH+FPAMB8s8p
mPyr0N3/UDLvPfW9/ydF8/4Rlz7WP7O/4tIbkPAHLu05v6ELB7rM0IyleUy8/Scubbu/8e9M14MG
g0Kr25/8Jy5t/cagIa0ZRtNBtH//S/+BS9u/Odv8HE1CnfmyTQPu3+DSW736Zz2rgJMz2sZs5smo
kKdnExTKmXE4Ky1TiCELJZVuz/9qMvzPy59U/7mjFIucawcWcMdQkLQ5lu6TeW3efoH/b/540F+F
9/6KMvx5/W1A6Zc5TK9aC5dBTMoS3RrWLy2EA9VPjZysC2iM6tKERRnv/vlm772r7SF+udmAkHcu
4bpE84D3NcCVQSMMR2v3A3H97aH/7lucAHcOQy5M0qBiNGqtealhbVndSTVX7YvFFfWMa8RK5K4W
dPY+94NOQIzWVdvJ2W44lXDlz5oUhgt158jx8s832FbR3/0iNsOvbwxGu1TFaFiRLAZHntmLAYxK
y1dPL9AuzPVLbWSONuiGrl4calRT63ZqnU794Z/vfyKL9ef62LDSXz5ZizwOzLHFisYkITEFntpD
63xrC6Oj0Id7M1WQLhzlopGJVtDbbRqoiUri6tUHMobvLZqtHfTLE5TJUk2lJXkFCEwHRt+8QWHP
Pvh97138BBJs2KnSXTB8XZaBtkCzND4U9vwDuYB3ru6exIbSzeG2Gb0Vkc9nr2ozNBcwdoqPbATe
u/xJbGgUabUdbfeoFM70qMkOzmK8Op+LPO5JZOhLCV9D76xINDhmRsB1E0oebdN8JK7+3uOfRAOE
OjR3KeGyzY05MgRM4Wf6XcdWCv958b4T25yTzYOXqbTyEZZHVQ5dfOswNzU+wqf11DOhpB69J/SL
7OM/3+y9X3MSe/R8UepmgHVeNwu4zQBpRzxCPVfePnf97b6/bIPBVUlPZ8vFV0GrooV8k3I5K4aP
5Gq25/ybSHMq44KJi1mO+hLvGf5YK9RaNLpapVxA4uDVmP9u/v+/4ol7Ek8Mk4lv2SowbwQMtENt
NzW1O+xAHHQzIefP7evfe8i/vK2umbrYmCt33+rFel/0S3pdMy92/8/f4r13dRI1ZDG7miQX2aOa
mUXlAB/uIjGXpnsqLLf4yJ/ynRV1qoSUMqpauE7r7vvSpJtbreo1M7yMFfzzj3jv8qfRAw6oysux
96PT6VuZPZsvNkSYD06u9y5/Ej7GiTkbaAH2fir5AqJMqsgcFaf95NOfBI8xM2p8GHN3bw5TwTfA
tUnxB3VB6fpzr+dkPxcetElv5u179NTrY4uEkozQElnlzedusL24X5aoA89u0JTZ3ntDmj067jDc
zBkDHp98fv3k8gv9CEwLnH1rmCI7CNAsz0+LSqqf22KnilOYvHW20HtnXwxQKo8DRoPIp49m/9HZ
vC3Ev4lIzskuW+Cbq3iqu/suXto+zBN0s28gXE32WSLiqsBWRF8oGyvX+DrWiaw/iOTv5TynSigl
c7dOs0pCYemW7VmKuzko4Vp4pHUuwJLJFIDI8UTKUht6cjGviRPapjQawEJhj597waeKb0tsK45b
KPG+clDTMzLp7F0Hevo/L7/fVfL+5vXaJxsUct6cdXrn7SnK+yZatXgSkRWva3loEQNZrpOhat5a
4CGqbuZNrCvG53RgFoxkcigkOtjkPz/KO6HCOtkJRsu8qCiWdS9i3QykQb9qqLQs+NzVT7IAt2Y6
F7+gda8I2ufFhhjZhfORptY7z36qpeXWzGw1UDr2rcOQZIC65Gs7z7L73MOfCnqUvWFrC/O6+15p
5T4RGoOjieEmPz/1buyTNz8Cgrp5zlBW0s7ui8XJfDUwbvK5I2BjmP0a4TojqXMkmLy9VVKF0R9w
kUYYs34ZPtgh70QI+yTGDRl8WH3GuVsscMOPrtn36ve51YgWqY6Bul9nzAz5+oqU8I+2WoePPJXe
++onNYkhYYsXOq0A241pmLedjkfPMprKJ0+fU6ka9J6KbrR7Jxo7S4vsBehztZuPpFffefzNfeDX
D2PHHuP23bzuMTYS+7VmDhXyZv5B/Hzv6tvX+uVgszU1VWbSbNzFMyYLcaAOY7j5n1tUp7I6VGyN
q2XNutepeX011Z7q5F9qNv5XdmqdZBUbXdicywQ411nE5QjdmdSiS7WPdHreezUnSUWaj4JBSyKd
ElfeUZ/o/yHk9e+8Xv98+pPtkKtKj5PKQOdNy8odopkJfV7zI5Xx7Rn/5rywTtZ8HVvpumqK3EvF
eqXsLPB4FHjI7YV07E+eBCdHvjE5UBoLGFQGi//WEyiuaGZTfK4cN0+WvahJhSTTqPvG3AzRPWsM
8wX1h0/F0lORLE1UZeyu+YjRUGmeZ2XlXLZz+clHPzmsOajjotAMse8aOAdBb+lD4KQzM1qfe/iT
hW/FyVAoKzAPrMD5rBCJuBjjuNx/7uonyx58VJm0MRc75g7lcGdI1S2vrd61P/IAe2dfnRpkFVo2
dQmDAaSE4xoUrfWyIBGx+9zTnxxjVq4UiLPEE2I1MH6MAbZs53njJ5fNyaY12tzU49xFqoOJ2l4n
v6u9+SNK43vv5WTPFu3aK8rAnNDvj27qne5bk/3ZRz/drZYbQ6/VpshjatTXt6sPn34xp7q5hTq1
MaMUU4QoSBqMLrw9HMLyz732Uzfx1LRcbKBUrm7qr11mQh3Lkk8iW6ea+sVclW6WcPH/y9mZLcmJ
q2v7iojQAAJOM8mksiaXXeXxhGi724hZCInp6vebHfHvcGnZq/6t016rKVopCQ3v9zzpbq9o6FRj
5yVWv++rywxbDY8LWCrmU2QK1APTGdBJhXi0V2/nzljtpGL9AHrOqZ+RrVtk9Y+td+rZ6td++svS
AFoYowa5WJiF5JUXHn0FS+stzN8fOjt3xikpUEu6ycCc4pH02bRWf00WQXW/ZnGG6TiloIlV1p5q
UGEOoq6AKNHsLXnqn17dGacxr1GUHqR49dTSBxTu8KciLtv/E1r7f9cF3Bmnqw1ZDx2DzXfIjZFA
QHlilAUo/H5LdfaH13cBpWxc086qcs63sENxdMBVlKuFmR9ebf8fCdiqYBrQdXxZi6m9TWGiQsqk
3k5+T3c+rVYXipdbZOF7599ozd6DZPne79HOV3WdtrrbUJyfo5bqEdPjV7DJPI/vXBB9WlUdUC2x
yesFtGMro5ehQYjE78Wdcdo3U6DTxNo8qAxwOHV8HzPQqPwe7oxTXN8ualqT4NQjrVVt9DOLujfk
CH/qiM4oTaoFlK862HI8djLI2kwQK28TL/2mXpcuPZeRlU2oTX4VKH0JDeYBYEN26rfScL1ZFlWS
pC0GC4ckJEXDGn+X4CX5NbsLpy2SagTfW1tkfjUYNp3Cqzdv3bz+oeGps+dLewGyE3gcOarF0odk
KukDKm3VZ68e46pxmGFGG12hO0qQG3i3fImTyu8n/Q8QcTikdSFR+aqjGfysZP0KWOWT33s739Jw
CdelulbVBvX0ElpYfcPp/6TT+d85nTojdEAZZ2l4CcoHyjmRiSzuqx3MNb/3dkYopUrFe8CuAaz0
HeA/XxO9tX5Ti2uXDSTW6XpAm7TQUw3lcAYFxvO1na9oqJaNrzhTPw37fKMXdhdGfl/Qf0+Kf1m3
qC0yYlDY24muvE+GNe914XfNSpxNadUaoJ4sXlp1H/fZHuv4k9eP6Pqz2rTWam/wI4ay+a7X9H2y
C795irifzHFu1m0RBmaOmr7sm2F5bfmU+b2489XkfbH2dZWafAL5F0nc5iZFdaPfs50R2bQVOHkU
Qe6owuo2IOKvMOWeHzbijEl07HFsCT7JEozFQzQhEghh8Ow3cK72z1/Xzsk0xyaMwLEfxbNGMBMn
wX5t4nw0oaYbw1FuJrcQxB+QgIPlZXxLKv2HDwNxxuSC+/dt64vpRCWKP1vc7Y+IRHr2FGdhq60l
TdDi4UkbPXGrflQhsFc+rQIj4uvmRpRsI2MCoxcgh08Rnr3a2ffZzteSLlXM+Upx9IqK6ntAbOvb
MVyFV6uAYP36zeUUAiwSWXSUaAenk9QfWyG9Flj/USMG4wlqD1OM/JVvKJchYSGGjGEFVHlNLUj1
vX55tXRhgfsOg0Ct+gsJzc84wP/o94s6w3MGmV8LjnaxtoyyEaVJB56w2GsdAQnP6xfXco5xprvi
xdf1yaKeYp1HvxGKkrnXz647lKnGkk950vCHFoHD09WI49nizgi1pUY20s6oGFLte/CvjrWWXosU
ePhev7eOAhBgeDflIF3D8dABp0nD+qfXz+mGqzacyoMnYiYEDMTXclpvqzh69nu0Mz5XbYomYYHO
NwriWgsWxbnvar9kBHWDVUO0wLmI+E6OaxjUOO7DY8wnv2t/6to5rQJbVNJF5wPiL+1hsjq4C2ay
ffBrGWd4LgHHrBha/KLz9veEFdw6Jd/9Hu0MT4MPjwT3Z8obUX4AmOkCRotfP3SzTXORNKIGbjzf
ZyAK5qVEjUjb//B7b2dwVntYTHptpjxFOSL4349d8tay89qq/3nlQt0U0xLgPHhWsc5lN0coAI5F
/TAKBc5Yzex29Ht/Z5BGTb/2zRCByl/xb60Mry7qF69HuwmmFYlHiB0LjfE/TzfzhLoIOod+113U
9eoCjhlVGrW4OVKvn7s5QO18oD75vbn7DV0B+dQEfIaIVaAv7dxuKMBIWvl/syH9v/0b/bc8+pcd
RSjLMrFJiy65Bu9RxfsCbOcbKejrgPlNr4mdMYqy1hEbZjy62NL3hlTvCi68rqHgGHk9obcJiMvj
vGloHTqWBwkz72m5VF5JX7hFXj+dxSiSmSv0xIIABg6/Qs5Dz8AY/Rf68EuDdyuqGVe4DVAPAiw0
mePzuJR+p8NQnr9+c6NDa8MUTY7p8W7e2F0brZ5jyBme6VK2th5LncdF2R+AP7tLrwVQXt3cTTql
6CVkZY0G9Xx+4nS818T4vbebXtIVbicE1If5JJLPFdXv22b02sTBOvi6tYsV7PNS1ToXaJlDihD6
Ydy6xG8+dBM9htdjUMOXgXsbOaLut3lvg9RvCerGeQjBPquPyIiCTfCkUby3zydLAuHZMM7whLcL
qbR6w7hJNxQ+WyE+QA+6e/6izvCc60gUyNqNOWCooNpM4SO+pH635yizff2b2qBHxdw6oLsM4IA1
mGuhcAOnEehGrzMc6uYX4DhgCCxqlcehea7K6f3SmGevYRQ5Y7QstoW3bTnmsOd964eFHiRI5p5j
1JlbECsmabn26DOlhDygx6FfXhTh6Hf/Qd2o0dZAtaW7QqFsf2oA4l0UavHTePHc7LphI9oxEi5p
gLJHuU1ZV4K7gl828tu9RM5SPY7XNSEzUbkFTe5IBPLwHLt2v7Z3w0amRfpu4r1CsX9cmgOFweOv
ZoNtyPP54nWvXystYKdE24D1D3ax6T6uLfX7VrtuwpYNUI7FFu0OceTNNpHpvMCNdOPX5Z2pZuYz
31S7qLwuov0zgffkBsA28Hz8Hu/MNRzze8Q2/KxpX4zTObbA0l1R6rBT+P0B9rrlcYnYDGDFoeX5
tFy0Tj5KUMP9zgLcoNGII3MAUVHpy3WdfItxqXBjm272a3o3aGTgsd92Hg05enwKcNs8gj4cxCev
hgmdj6veAtzRA6edR/DyHCKqbpv+rRTTv9Ht3yxNQ6e/j5BlRiphQz6LpizAFe9rDNoYKOlj2aVl
c9OpbXm23dRe+MSv5AYpx+gFJW7x+BSm0aSf07gTNw3uJYebuunBrolbuCgey3VMCFCmYT3qj8vI
Ansk0Ns2f0GwASqHwMISZLYIZ+1geNjVZi3FKdlR4JZ6vdgxSOqcxasEUmKol+1IAduIvgRIx25Q
lNZQWsHFgmfCwGJ2SNlSsN1Iy2AT6Bhbd8DGO95/W+MwLJ7glQjq7xMMXWOe7Ffps4YjtMmUgamp
JjPwK33MgC4QW1zaG+Cfy/ReJD3qwsi4M/jWgEWbmdAXBYfAnpMhTbbz0rUg1c46LKPTHC8hjrBb
OYfHslXdgPVsCplMoivQz8Gb1fRuAdA6vbScmjDf0drLMYIQ6LLv0EE1LfbWOVKUkDTUoKHvzy2t
h9hvFeJGa3RXzvOs5iFvktJ+0sm44wy1T4zfyHXDNVBxGaTz0yGHuygACbC+lzvcXF69383WELQc
FNdqgE9GFV02kKXO15EAROz3fGdvRvuK7gEAlLkouwgk5akHSiKGZPctwNZ1/v3NCOPOvAya81IE
0gz51aSxqPA2CkDX93t5Z1IGK1fP4xYPOQD2iO+YKV5bwBlr9tPv+c6cDCoIbOyWqbwdIf6Chmjk
uNpMGPO7Aqeh0/rdGlrRWD7kIpIDziMD0MABw/N6ezeDyMNiwxanVbkU3T9F2DwXceU3okKn4Wfc
Ea4tw3tHtsintL0tIur5qXLaPIK+aqM428xR2b6C+JM2h7QFkN6vTZy1K8w5XEALCeUig5Bwbcaf
otZ+25HQWXTXKLye+5gMud0svHqQq9wM3HR+H1k3fShFRSxAylMObkR4H2JnhboOa756tcu/pMJf
DiMW1beUrFBRckJhyYsBq6lAh/Z8d6dlVLwU9V7iE447GqgXLIUBDiKD3Ovd3bDXQlAqHVX9gELX
tr0VILabgxi18MvIQ+X+emU21X2JINOAzt7b+Fb2nHzDnnbzOwr+V8j6S8vHawefzoR1H46y1ksR
FuBeExNnfm3jrG8Yb20K+wxWxRXYidMCdaQ1wGD5Pd2ZvoBtX+2KfXIebD3/RyJt/s/eQZTmN727
RMaIwaQm60blkYjn4NLA2XEkBchVb9wd/qGujjJnGkO5aVGINukB0KJcv6imgucPvBiY+pZpCF5Q
cPYIq1pbQy01wtlTptjUnWUQRYPfr++mZpa4Gvq+030Oa0nwvasX/kMHGHx+v48zl6IKWIAvjdXt
so0yOQZdXYI2IXvVnv3+gDOdCsJ3HGJcP8CFocVdV5WoDNtGYOA8u4Azc+zEatTTsj6HN7pqwF2r
r3bEBk41vy7shtDEBNdAz/AHNguIptztZ9QG/PBqHTeD1ppuM6nd+1zpfjquJf+5m8j3xZ1tEUjG
dJqaGNRqCGFa1twyNvlt1N0EWhcEpFzAJ8lNeLUoBwBkoUzlg1+jOHOGka0u6QLIVWF1crISUCPo
IzxXhP9Cf3+ZTac67Iewp12ORf9jPO937Vj63WK4ObFyxT2jgHEwn1Ymb2mrE8hm4B3waxZnJC0A
9iaQwnQ5b+A3PtRJMt7K2PbSbyC5gbEwXQcuevhf4giw7DFNbpqQbn6DyI2MaQXtMwxrfZ6Gcrmf
dBceY1PP7/9701x7xm92EG5uDKqGbV4ovu/tHo5YWJGpTE8tocNwElg7936LfTdDlmyiSAQvh5xY
DuKcjEx97fwkHfy+xcT5FkOAPkHnU6FvRgyYMfKhpIXfRE+cQQW4hEmIxrvjlAq6Go2j/N3S3vPn
dbZwPTpj0CAVeKIwCH+Yt0A99zLyq2YChPn18qqtemoJm9rrLJm8V3Ce5KaKEs9GZ6+frnC6QIqu
b3EZjlMJeKzfByHU7P+9Z14b4Hc90xm0djP9ZreqRUIACKcjig/Hr3ubDrPn852vH4A0RaGMbvNd
x99xdvTQxfKzz6uD6P26XcKZ4LYaFYIo/ByK+jCCzPjPwkc/Ggb8GK8fX+EcoZfFtdlVUuDAcUou
nYisV3eH4uP10wdW23XXePmilDh2okyBNLj6fUNI6ozTVOzxBjNQndPFwPLVV8gjHOu+r2evLS5x
I2XJvBRwZ8k2p1Js0DkT8jSgnu+D3y/rjNZNVDhHWEbgxmm5gs1KKHkEiTKyb7z9v4VX/9nriRss
EyFnqxAQ/wbCRh2oubS3N1CVjhqUyMhCppOGYspGoDmH+2DDruBexfXYfYXAJTxbwfZLHAYbXO97
YUEo2IKmedf1EXCv3ThCzn21h+3fh2KDr7kH2hLu7ahef3DYeO9mVZvbrQLHmBd2wSPAwJAAqlfh
/iIp6lveN1dOxUsP9PiUYcMW7vhfgXuWBMnPx1rJYM/w/56qBwg3h9lrqUfcQBxyjSO7FiSfyoLW
j3PapPesYqXfB5ZcXTa/Rm2HoImGkMCPwFbyj2Dj+5SWT37dxZljsNfcOsDJm5zvyNm2LLwA5/4W
SOM6ZH7TVdxInLVBV+4TDKSjAqvjoqe9XbJ0Q+ohW7CGLy8CzlLpdYYBE+TrRqJjGgl4xcA0VoEA
g31pz7tqy49e7eSG5ORWWOwROeQrwKdnQbF/NjV7q52u3+nftZMz5VBSVrbRtslhcK2ekaoO3yVw
m/+11jR44wzmT3/i+s9/WRmTIo1LpkYohlbeiEyaERJmAJhx2H6pFlS0vbGp/tNP7kw/iCdAuCXa
EgIXAxe7jVaQ0WuY5apuT0Bsnj2vnQDhfP1fVEqcnRS6RaP1LEDQTXzGROT5AXOxYAGgHTgI6K8u
+/Sb4cvZcPrGBP2nX8IZzDFHlnNHDS5IsmNsLmk7RechSXF/Lsq5JV7pApI44zrCs0VVxQFQFwAJ
ota9/JKOsV9pK3GDdNOWjlW16TqP48ickblODoWEt9VrrLlBurnCUSS3VOYVXGBnNW8dkMuV1z6O
xM7igQhF2zZui4zO1S0pYJkdhF+buxk6eALbCaLvItv38FSk47mrmNf+EPDY1519AwitmiAwzpqK
3cVRcDeCTO/X2s6IRawQjSSqIlP1Mt7W02TyIOLPfg93BmkRxXLeeIDOTsvppJQG1zttw7Pf09nr
ViFpo4uIBFUeV5O6Q+r181hufnBY4mboShGXwcxslbcba882Nf0NGVu/KCpxYWLQ8+Jir9NVXtX1
mCmZ3AcxXNBe7eLG6NaajHbiQ5qZLqyAw2bLRwXbmN+xH3GjdJBgmrEN+zTr5xF3t0Ne68HvI+5G
6TYot8uuxEKqNXA39rYn0IJHb8y8v9+vgfX3urtABQ+xJpTSWTPNA/SUGrY0EIX92twZoTuAYdNs
VIWqJZh8+1KBP17oPvULpMFR9Prl025DzUUTpSi0GuCTS9pC30HuXvnVQRIXjmVFX/TxyNOsW3bc
jL1HCuCNlvn3NPs3yxs3SxeKHaUYfSnh0Qr4fEeqLkKBUQmW5wtoQ0NeRSlUV/E4d9FJ4HRtOY4G
Pk4QMpWAbM2mZDztipbsry6O2JwXCa9irxN44qbw9ghqWWPn6dT3oj2ChQvGRFj4cRSIG8RrU8N3
DuXGqYpXfY4KA2JxAOi9V5dzYz18YXxvGzOd+NJBOxubFxRsrp4Pd5bTdhkB4Ym36bTF8PU0V/0h
NOUvfm/ufISjxoqAj2h16MFhnzLbT6Jhkvd6uHAWWDBkU6BUzHUHrE15qTiBI0tOzdRnfn/AWVv1
VWVEQiU8GloKfHNgNu6PMhKU//D6A25EUZvG7nOh7MkOUp06eBAylYZex/vETShiFR5xxWHFoFcc
2hJBtdWFsVdkHjjP17OUiudwKgwePlvguNspHCFhYH7xR+Li0EJpATiwvT2xmipIseBgwCHTd79G
dybwoUkSeGQLc5qZ7A5JEKAmbw2J31LFZUrC79WQMODmNCAsdRgaXT62MTef/N7dWWaFi1KcitGc
ghRXTWGzl6dqizwbhr3+TSu90AF36+YE7Ch76ru1+S7IHvutbN0IXrCrbixabuEWqnQGzZU8YvD6
Xd4TN2EDX1pYVDMWVrFi36eOP3eS+ZVXEzdgIzscKQ8qtKeKaHJYFStghUWM7r//pNdu95uPppux
aWkzsmbgyVnAoDY/SdtV0LAI1upzqBW+gv/9z/xhTRQ6P24x8yKkNf4jIpYE2cwi2FVX65e3IaEz
FStZxMYIPL0sYbtPELY5psP2t9+rO9NwU+PjjTyjPqlVwQ/YjXU2dYXfLOnmbVIVEtNF8G7OjZ3P
nYTxEADj3W+adCOJW8eF2PWiT0bu7ZlOzced1pHfT+oGEncJ/8+As56TSmR87Nq1PiKS6hefJ24i
sY+32MRJoU5BB9V7vV+F9mrzIzcRl/ZVhGGraS3UqTKjPO5Rd9W5TX5UQeKGES3dcOSsy+Rc1/3+
shO1fqpJ/xZK/g9DyeV9FXxZqEVYGbZWinqU69dJMfrWGeGfnu4M1JBSHFdvaXoOAxydz8GPoe1f
vAaSm/5qKKMF/BnxGZyvAla2HTFZI9fpi9/jnXFK24EPO9HpOVJdj5hjvQp5L2jbJ35j1U2AqSmx
WPKp9JxO9FCn7LYlnp9tN/wFENdoNoZHdyEWq9fEQu+XjCVu8gt+hqqQ8Zie9yv6qFkgQQxlshy8
Gp05e92atNLs8JhloHDd9Fo9EeFHEyQu6Qu7HGxqui7MBOIPkDnfh3313u+tr53/l1PqCBghqXkf
ZkzYjuahalF3LeEA/uj3fGed1Cs61q0d4nM40BUI9XAKb6+lem/xBK/L3N98tJkzSKugUWGyFAJ6
sWC6McU8d4+QQcInhjrVuLiU3b7IB7MX/x+b6383k7/7o85HNt5Y0c/12GKPsy79eqRt1UI91zQY
de1ZFmtzFVB20NUcej7i277Wm+7jywDvn+zO2FjXDYyXezNvF1lsQfEX5wtidz1Bthry3Hrbl+WA
RY4a7xtBE/UwT8VCxWUNwnhsDnpv4U87QK9c8fKgTaywEBoEfrpDlI5D+ZfSsrOwhDdx1V343gCZ
nG3Y0Mdlto3zApnhxuv1GQi5Za4OUQPFD1DZW7VC7ElTG4jwkG5Awzc3VDUC6PsOZ5amO6CuoLV4
wSke+o+KdVj11nGd/OxUh3+s7RjOmUDunB8sWqiB725hcMxvFvZk7Gj51P814NA2hlFYU0KXQ5SI
Un7tq7BJf3SlhegHhZz7oLsDaF/19uUao7tRe7etcNMDXXhc4DOmTRajcLI47biyYSdIpNfpWCTo
aelxFssWdRmb94jc0WQW6bmK7N6hvmocthtYAvpjLNQsHmpiqyQjFV84BMVixCos6ZIs6QDAhT69
FGOP/GY9yDIzKTaHMWya81oOeLOx1/EhYSJG3chc5UUYY9mIuUR09ha/1iDhz02wsjukNGi7zHY9
+zaaTmTLtq/xD1vtGz8rPUTN465ZIj7JkcXxIzcF5/d7IRNbZu2OGpXwnC6Wgoiwi9i2D6jQSPB7
qapSeLkSgt/SngmoxliNdWTYm5tN8HX5PibdVcc6zDgMvsSoQEpf6BoDRnhs+xAmsTIJrhjI1rb9
cvUa7whtgaAT29meNvyWw3BhEQ7S2EU0fSIPjWjSs2hkfxzEunQaW+8tmObrynKe7oidmtOiMUc9
iqG09cu6srJP0B0GZs81j6b1OJQyZKDESrjtcQohk6+J4f1wl647jmlkRCxUkouCRrU9pLC3w/La
GsM5VMsR5/V72iRanAFYada7ni0Up9rEgK2245rZzCXKLck2CYOspQBkjbT2O2sD1MzoOQ7Vcxx1
NMlkMUX1d+x9khaDpguHOZvqaJgeG0tK8YJ41tid6y1GmVA6kCG63aOANfdULs3+d9W3Awy2oQ6G
8HHEoJWnXsmNXVRH6/EzxIQJgSs4bEoRHeIuTNUjMaah38O6KKCaLsq0K/NlmefolugqHL7Ui9ii
I7jxBNXo5cJpCrQzXLI/CrOUTXloxib5HnExqs+oLt8lBLUVvl1I0w/bA3KsU4J/eQjCH0Ot5/3S
MbVtL81OKD0qiZH0ow7RzW/Khu2PJiXlmbAxqd8l2sYCbvtKSShw5bo/LYjRM3i1GbgBSXYlEYvL
tJi+/9ng5kbe1WLkG5SLdVvkI0upvrNjChdsHfKQfU0EC9O/6dIUjyghD25xjbT/QAFBd6iXqMxK
AIKCbK32ZLmFQ2LebwAP4l/atApT+C1RMfg+3mTbP9KyqOhlGSq7QR0u6/Um3TQReSzWhnwmomiK
D3JMS3VUmwnARKxJOqFUoRPTfDvvU6QfJrIbcuFKqPYjxB3FANFzClclkc0QZ2atZ8ydS5RoeUZ+
muqHMZ3FjxZMAHhdcb60vJMr0ZhK5LAuJxENBkZ2gtuq+a6pATg+F6VVKGII4Gl9kcmUhpdOKahc
TRFo8V3KFL75sp8aUx+SnhYw6LKQr5ep7SaTmYWRIDNTz+ihb/dFfeUmxRtkESkpcIYr3qIKykkf
ID6d+lN/RfIcALTbm8dxQWHaKVJ6+cbItgjo1coeXE7oFMQDlkvlPwWGcHysW8m6o+iWaPi8jTyK
ADjqOiDPDrzZ9+qyGFSbvmzw0+niIEcTr5jvd7UMA2yb+EwvUPA28/SjocaUH2a5p3dwWWh8FRog
a9IPLR51/TWVsfoUpQLXnad+YZC+opCyj/I2pWlzmueSw/BcUpPsd8s6lThoXKGXSm9IsWGhiHI2
KS8TVGsBDNdVFTyLqNEsg4feBtlEZppm8bbv9SdNdl7fzGZf0txC/l5k48KK7Z7D4PVE6FRXzzjs
ZRtErG1r0jPQ8aW5TRtsYx43HKIk57Cp8NEzRRGNiGOHcr3vSgKb/LBrao6h0nGA4gU9FdWCErp9
oh8MaTpUZPShMU/VSmJ2M+DeuH4cgLurYC7eQlh0ABc/jItO6YXydDLvomkMoFmt1qS9Fy2f0NF6
2bXyb94mO7pDB27bdBrKBFZS/Jet9SnqmnD6KJpZFrdTWdX8gopU0T5YzSDeOmFOakUGXxIv/tnB
SwbYfJJ1dDMNVVkigoxiF3SUBDClW1mbTd2ouuOI9jJEfclpUlAfHmaz9ey5D9Lkdu7a9FPCGpwO
ApMeFS8hlW3wE1H752vo9QYoFbadzabjZ8Q/158DzM5wYQf4AB7num9+KlR5fepQhhHdCEzP9DCn
Y7PdwH/9udFhnQGHXH3ArgaMpJ0EEBK2eu/iY7oydP2OQHrwOKt1PqoJi7WnhuHa8FyagEHmXmUM
VM/3Iu7n5aHd2RZmVVVP0XOXjklwlkOgjnId2AFGBoJu0C3tkdhon77pmmFbltQAqRwN9oIPtUHd
55MMQVPMEHMq7hb8g4e9bMuswtoJZwus4WtWh3r70mhdQliMAqLtHkhA/pfUej2EtXiQXUMu8zQF
PEedreKXEQmsmzROwueddoDByBSj/oVQjEX4m4MZ/aGNjozhu0/SuuozzDrT+LgHNjnNSQqjNynu
VR10H8Hsnd/FFlN8FrUdz6px+LETCQFyV1Tf4Cep78NlA+18mXB+ftMIvYVYcZh12DKiI24+j7RE
+SgWWnsEfKEBcRCsvgb94DAsQfjC4FthWbUo2v9IZo75PkCF1J2qJ4TKa4SGy7uUm3X+iXyNgfUW
t6x7RgI2R3dJbPb177jvlnM5G0SXDxKA/nfJaIQ8jmsg1XvZYjL8xge4n/UUKC6PXbNZEFWKMmyH
Q6Ph5b7dGTU6Q+bI2HyZRPewdFgM/uxN/MTN3tGsr2kJezORKE1v02AsnphSxXpGMLLvPyCzZupn
QAjEvSRVMefduG3bYwwKgsr0iov5SwhUzgx/MVvYga/jKL/YXpfkWyX5/K7mbHxSWu/ysADBPsFi
3++r+DHQaqTPBkLG4AvHVVjwORSYSYFtMiZCFW3Yimg7xpWe2bFUMNDeymrXx3G0MW6nhLXFMd6j
+ZwYW9c5Nie7eliQiXlK8bGN9WFeOkStyuiRpV1/3GIYE3WBWB7mb3sIalsgfiztkek9Pq0irS5b
Vx2Lpf/awSh2iNdquSzI0dVD/xlpvO248SE8Mhk2AnCTBboEPaQtPl8o6ErqggDSZresbEOFlf2k
oAKcU3pf9SbYMqkluYkW5G+3ApeiYS/MiaLu99i2ejxUPAKAQYv+I1a930QTvbMUYgZqMETD7ZrE
7tiK9af4Ulbpw8xTmLopRgalJJdNO/fHva5x1RCQ8Jl2y3jBpUSjD7Rued6EKj1aFBI+TaRNboM6
7vWRlMMj9hlmzlkbR2LGb0a68VHJUaJ8nQIFe1Zp3Q4PvFNLgG8FSAV3qSh5Vg+jWc8RrcL5He2J
BtAZF/fpS5j0CxzULfRFTyOT/EsyQb2TTWGBs6WkCox43HpVxGei64W9w4Um7z9MRuzv4HNuaa7a
YYCEeroeX/QhZlzURCADmeQzVdib7H2Z3hWYMtV6TMKwfNqQrAqOq8Do/TDty4iCe9RVs+UITGbR
HOOUVupdM+EME41XtuOJb6jbht97XOgpKXjfZ5oUTB1pJVv6EFp1NQWL6bq4ThDdleUxTeaIZZ0d
CbV4CGrG+87EpzppgeaCSBwFiC8Kpbz8UzmJ4V73Fsv6oyzr4EhroAfRdZN1PsSLwCTBLBgVN6VY
FBaV8UqwFywNbnLBCdALPEU8DMylwsuQ93bAwDyySIxZs0nb582K78nXiOhlPrO4aSl8XBpwPRpW
PMm2uJU/0jkqDxOn+9kmdv3S94Vk2PJERT09WqT1MONpLOmrW16pBXf/xfYu2a7i3V3v/G5Kkoac
EtiHVizfsNTN9B7y6NPSzkF5aUQfmRfbFnT+0GtLj7jIGdm3rS2W+RitVZCpRn5MV2sPswr+2RrU
WQ24l4VmvpY30igAUkLU9WOxx4/7blJ1iLEhHxH7bZ6NJuyGNVB7r4NNT0sX87uGp+nnFguq47rV
30uArN9RHGk9ScpECU2BeY6W+XYY8GW4TZZy+5uqmn4a+yiRN6ySKC/Y62lPH8aA6SeygD8M/H30
AHKoPSRiA43Ekj3HsmX8VOLIST/NgULA3Kzx0QaIXBRB9ClJ+umwDckD7qzAGIBzl+vDRMo7THHz
ZdMJ+4jZvTw1rBbNoetWg+wNZCcsWoJjucAAkTUYOmgfu2DOKKqbysblCR0D0i1Rbre7SP7+H+rO
bDtuI1vTr1LL9/ABAoEhzjpVF0BmkskhSYqDhhssDRTmOTC+TT9AP8V5sf5S9uky07LY8l2X68Ky
JCaADETs/e9/8P1Y30kh5YVr5iw4u+jC1HTvCqcrH621mG98t8nuYrPpIVINxMm3wWymauqDmP5t
2S3kIS7n7ijiJ9eamwudLb7aZFXrhuU6rPOu6jLnYoGQKx8nw/fu42KyCRoQuvKM86j0xqkIIt4V
H+OHJTG/pDpa9KPjuO4SjGk5+5CTrXFaNunR4WJfLPOKEZDfWUtDVnTb9qyyObXrbBO7o2VcjJZE
xY1ifzIvusSK1KE35l7vRpwrzKfVLYQbqkWO+nKQjRN/oBcrW0IzhCHOm7RJ5VU2jwXxxXE1srVa
Tec/2UPRmDetPdjk1XfNUmGy0bvJvjZGVbw3eDMJMnOW1Ek3Zp8lOhiclOZK6cFLw66g6p6CyDZs
uwgWZxnSz7Pv2O3VONfj+omosokCP9G+w+ld8CI7TZAhUsu2+EJF4qzzizS7my3QrG1dSbvcaY+N
b0OPHnv79kgo3bZeKewbhFyZcwkj3LY2lpodtbeQ6s1fU07R8mbotd+Y4aLiMbno29423QCrGZ/6
b81EsdwB9ngCXAcS8nrZ90XPTpRUHjVUU/Lq3+fAL9P73MnVXtZQNOy+nLz3Vm/nxoeS+TLAz1w7
xHoyVklCVgeVfxANY04CTDfMm7GMO/+ti0uFfvKnxPTf9X2rRLZxvNagWIkqxxjv3WnN5jgwhPBs
qpyoK0MV2YU49Ks/L18lBhbFly5FQbn1M7Ix3yxFMissNJy6uyW13MnnbTXiV3ymUkPUty7vJ3uw
aXfHAoF4JA/4O6lwjDjPbDOZzu08yc1yI9du7uqgcF03JtigpqOmfcnacKFIpbCm7tHTXaYpEacz
lcd591T0Rj3u6szQat/3anD4xlY1dZtWFPP4IVcOelI3yVX/QU95O+6a2CyNUOWDdZm2ceSGLTwA
fbVkmYz5SrwUeWvP3CjsmrGlw2pdjIaehlUqH++JNrqqY9GeTdHsv2ltseg+0M66NjdLURRBRwBt
gBAxHmxS5/ys3i2TT/kSk9k77Fe7B3JI1OAFvZ6onwM96Km/86zJS76OhPX42zU3zWTjTth51UHc
k5pyvrql82kh+jHNArs2VHRBwLh0ZdgXa2bQXC2mcTavrOAzTziWd6E5WbKPak2TzVJhfHJTi77b
pka7DnB6jMjY06zZOjRBxtkVfd1GIYZh9qM9ahiV45TEzV4lx+OJp6Ut/IrrOg05A5vyyWEoZe6y
JKn0pjGcdNqOM9IcYAwDTefqJVZ68LPJBAJKl/yAsmHYF1HqVryR0XBRm0B310rEWuypt4sPfpbU
06HKp/5Ct15VJBt/WebQcdg4ABfj6ANGLjQjcclummZdfq21qRBH4Kwz7QvPT8JmXUjaQc9knqde
ZxfXrbb74rqLhv5yaJo6+yi62c+3tZ93D8Ao9rY0bKowrsf198vqyS4sZjk9OdjrPHfCNc0gwVAm
ZRFT6ATF5JU7mxz1IWzpVevQZ1Q/Epjoz8wr2Dd7ytFuDosBDCTEfknNIRquJQ6shMXbLrkowgbq
F6RzHHPEda0qDWCojVWVF940Osm7eRrb9WqVHHaPGNfU4qp00yHtQ22PTXpZ+xDDMAWc543pZvVA
GLq8EQRbbsbamzMsOSLyoCuKCu/OSmzgmKinzw9cAhEv1iwyZgizbbFucoboVAmRRhb3OaoIm9mL
HAgxiLA98Z9rDazGUUbjQmDjbMJ4WjXb27Xhq1rfM24T3dWEkQF170QI6kEO+DSFvt81003JNPST
XOlsP1Sxo5O3SR2jlst10xQQAUv5UApFd0MkME1ATkgKGBCBiux9Y/M2SUE9wJj7Xd4PixWwR8xR
Gqxg0c4m99wkKS6XyQM4CRCYWR+6vqnssAZaGW+WJl6nO7NpDe/dFLXVcDOMqUov/ETR0mzLIcrT
/Rgns5Ww3wrnaz5R037Il3gqx+2qGmyy87pdH5kclFClRiCmcg5mjvjufM76iTdbtE/CTuwdQx7r
EncFDhLfweM8qCZ38B55H6ZiqxKd0LT4VjVfTf5Q5e+nEjQmoIcd5LVlCLd6bjKl8k1eR514MMRa
jofF9LPxENVEvN35QKriG5A0HJretquvTtUr73y24sIMpcQp+4qDLOawjmdHTJvI9Wa/CQnJgvcb
rhZctfsRWyPzwsWiybxkYXn5xeDasiGzz5yra9UAsAZuY08YnTdJ92w6dpocxBpV0P8iM6/OcZw3
xC2CR8+tQ+Kb1onBTbU0O0Jgp24Hn6kpQ8YhzvCpmsreINlw1f7eKIBA3plF2dJAuFSOG6tTTUbv
Qj1bHgaAvzxEGKH7IcDNxxKXpiscqnZHG9V5CkFi/DSJRfXclRvpsylO/WnTOU2Tbwvb9tuNIEpG
50HblUuyo5Aq6Agk/mOwJotjrhcxZ/UmS1I1X0Ta9PwQgUesnA0WCmaPIXpUMohmhlnHF+442ytb
s27kOftkzZi95QgLAFCtPEDpuWabtqyGYifnwWqfvdTJC4MSyZLaJuwVG5yvTV4WCLFyRlu6D8eS
41CGRtGpM1c0Ypn3ueXb/tPQEcFydVxzc8ONpzKTYWbNdn3jeGkxvzW4G2UECc1ePeyONtTU96O/
jvIwHFuTy8io85kzBqLrGmRLFMc3S2n11GTdYLvmyEwJnMkLGZI4kw7MvlTV53Rhy4bBtXil+dzp
0Wh3g+U51IW85vT+xMzU3UWv6sG/cZJsjDkR/Wz9kieMET5k2VTnOxnLyqAPbhu7IkTZ7dI7SVXD
0SCUJ51dw9bePieNdCY/0JbCZnny5OA/WGBqKbktAPf6k8KHNX9qjKE2buuYSc3dqLK2xwxg8QsR
emOLITF6t6Yr9knJwIpFIht713nUd+6WAMShvUS6FztTuDL8qUvs1Tov9TZw47R/OTWMgK4oInz3
Kh+k7O+rIsu7Cy+2p3pvDIScf7BNk/bcrWYXNU5dGkNQeGIyrmoT8547Y+iH9J2xEigYKgqAarsM
pd8d0l6jUCkd0xsf1gLiWuibPdOZ1C4qvGG62NCffbdvogcbbCgUFcEE2bheGCu5293Gxtiv2E9N
bC8BZUa2hpY36+F8qStln3fA49NZkbur+WQl2nEu0pwRXtiYJZP7LUJgs6O3q0Dowe372TF2bSfE
ENpumRkB79y12/RHKKpycJ7YmRac6HaXGhaDGrdiNrMEBdlofrC0c+NsusRz5LmeB7WeN3I2zAov
NjENKsjtmJAzmi8ru3Ksru+fnB479GcvlkN5ZQJqe7vCSQZ1P03MVDZFDLyHrBAm2W1aVYV7GcVF
ld9PPg/mchF+3l+YA1k4ABVQy4kiX1bnNhu8Mr6Ys07lj9SzoEgghu6StiAKfgnULDFXS81w4GVu
jBBbDXdpNgzwPF/tcli3R+9h7z1uoWZvhUrhAFluS2Y4/bD3yqnjwWova7rbueOhMexkJZBGLjy1
3Ns8dlRRykny9ZGxB8DWyJu8U+vqXdEruMalMCIQxMA1sZ0Tx/mbL87MzHWbszzzWudqLWok05ZY
av1+SgcFdJcPuHLsNCnNSxJYExgsw0kBW8pse3/E3a4r+w/lKH1xW+OX0Ivd0aPVonWbHVLZ/W5V
YxaqcpryzVJ2xyg43bsHp4tktZdIcKfztmoGexOPS1NdiR6DmWCOctPay7Vx7Cujtyxjx1hRp5vC
jxV1ddP2DciYXab2x9kj+P0yWuNsfgOgLDVIeRJ16xe7cuz4U5PXZrE3bdSJezOdlvYaoX+nHwpc
pJPHunLkfGVJo1++Lq2TNVfpOJTedh0cH+xDMZ4OmNENjEPSvoef12p5PZhlP4V6Ietz33EJ2WZY
hchD6OwuY24pj/TJ0d8pmKuHYiRY/NGc8ri/7vRqVRceSXVUBCDeEfIEpRfC3HtPZp8ATQyQJ8c3
mh50kBIs7CvWeblljpQDNLCFHvuY6ViJKKMb7XAxDKvjNfHbDoVD4xyfnWpo0+MA0Fbd9N5YGDgE
pF76ZTiejF+8AZwN+bcT79taUYSY7HTFvd11Qg+hjEHuu2AoJB4Mk020kwcUam5s4RgQYuy4jQ4i
8fS0Y//EvXAsqnR81tnczFf16pXOW6oAV85B1mbDxQIWOb/1vbIZbziuY/u8p04JSgxk2oD4nnje
VDbYPIctI8dbqmLlXfQJ2oADU40SiTqBBSute5vTlTtETUpHfxwGo/UDpEBiAs5scgCLrk3eQGyw
4s04Eun+JoOLyIFIKgZui2r0I/XkNWhtm7AymUCBcEVdW+sgRaEng9pn8m+HTKu74ZlGOQYOoyE1
9Ue6sTU1AlfDfcgCh+1Vr0Fc1OgzAmzlmynezQg6ifOpZukm79FEA0oHw0TsTHtW0mukWTi1OH5P
FzTCs2NtOjuBfLH5exyXE7qVu8iqrKu+2JrqXSYf3PHvMZhPrXKcwh7nnt58a6dvfHqe1Pmb0pNT
o5waLzkVpZ6345QyaVXVaF73bJavxbL/hdGTeZrXRsMtNEwu6m6Dl6BN6lRflpNR49DWw2oBDhsz
7PQ91YrbuQcgConBNcwQVJae48dfy5F49R2WzqmrTjyDsaVG5+1qUkCLTYpy4BrSXRtSLjGxY9rm
v6LQ/wsSknVCZO/afumlbbs7hPStd6+XOho2TUyZieqaTgwEPDEKisJ5qV5RF/8FOfHUxyqDV8Vm
Lpyd65NlobFr2bYgWq/c0F/99BPWVkMSXu8lyoFxUX7KO+tp8pvoFZr1X/3sE8YWVXJbNnHk7Bhz
Ua93yz4dCvtv/vATZpa2LF3Vg+vsQLq2EB6BVy3wjR8vqL+68pP3PJqZYTgqdXexafQcqWNE383h
+7d++qmnj8gbG1YNz4VODU9brUhnXOv7H//wv1ihp5Y+bsegppkzlkviKfGlr9JyCk13EeTx+KJs
gmaAxXyOksRp/lasHZLWl8zCxI8nD68TZ0eMqPNWtl1/yCzQmR/f0Ld36ztv96m5j5cttjsusdyV
vkrAuVS1TEC4/PO8WNp9khS+/JdKWpV7ljbZQ7amDxYrzTmP+nRIaBXiZEuq4Zd5tJNGBNqjIvrt
6v7j8/yf8XN9+9t19P/6L379uW6WLo0TffLLfz3UJf//r+Pf+b9/5uXf+NfZc334WD73p3/oxd/h
5/7+uZuP+uOLX2wpi/VyNzx3y5vnfij0t5/PFR7/5P/rb/7j+dtPeVia53/+8hlMVx9/Go5a1S+/
/9b+yz9/+Rb49R9//Pm//+bxBv75y9mQVs8f6Ur6//5fw5/+3vPHXv/zF8Oyf3Vt/lGe6QjT/Bbx
NT3/9lvur57lAXzRS/Ivnmf/8o+KxNCETxa/ur7jW6bpK8uy7CMzuK+Hb79l/qqAiIWSSpCm5Pzy
P9f34hv69zf2j2oob2tmof0/f3n5hjDndyFqMd2VnvBd1z/1QJzbaBmhMdzwjru4Q/faBlQRlXnU
QAqED0b3aMKYN15bx8fN49/r+LfPxe5KCReYyTJPz5CyGusWAO4mibfSqq9Hp2cKqKugm64YOz7L
QlDOkjmt7PwVlrh13BRPPlqQc+YCspu475xmUiwRXdDUdje00d0lTrDtuM1Ute5oqLPHtXXZ7LJy
GuqLxZr6fTHbkIfQ+k5TyF8Q8SvVzjfLuJPLkaajuCKofWAJLIE/UpInq49dxkM3KQJWQUKG52dh
GWUuE5o1ZjiaNcrsA1FhbRJOwHg4WEPqa0NLFTn8K9tPLgUwPbQe2uXX3OK/szykAL0yLdhTSp2q
VCqVG+68qkOSDTBsJF6W3UaODNCoKeZlO0Vr014C3NfN5scbnfrzlyQlSSd8U/hm4hj/8qk4iy9L
YM4bk5XwqXaG+tNcK3cTiTm9gG1nvaVe924N1dZPALfxK4fSS03Ut9UppUcMHHdsYzFxcvSVpuxd
p1cH/CyTJ7It9SdhiwQGj4jPfnyfLw/X3z/JB+/jTRAKbOflfdpJMrerER2ixDYffatvzy2ozK98
yPdux2Ei5fgQDNG8HC/iD6z3sXaYaEb2IY6gTxQynh9nTKG2utX68edvx+dtdoTvC9M7VXvlQ+KR
Rp3fzLw1b9rebW/8spWviJq+dzu+goQkQdVc99Rh4zgHw88tvaksWNtB6yTl3pStfJPVennFZeZ7
X49yeCn5ptiIT1/OepoiK0rzG9mtSE51EnchvO3h59zXf1sFygNuASdiuZ36KWg1IXrK0xsPLt9D
Rr141YP+vLbnfmfjcyxXEPsIqYgN50SyMTV13Cx+clOnDJU2rdeO1Y6kUkVGode9q+xS308CIvmm
mrVg/80giDOuE5Z35kagqq9cz3eerUObQHAjDg+mPL3ptWAcXBb+oddVtxd2351D72i3P16QL7uh
b0+WvdVSLEeyCLw/CQTLgu27tXAoGxk9D9EQgJi/TYr806y6n7Jl+fZZruAIdTwXDpA8rTrp/kvF
XPQwRXm8h/UGh82OX8t9+bbznZwXrqtYJlK6rsXc8eXLnFWY0ZPEcFDLKC7KnhKz7BpGm55fw5Mz
mZmB/WxFvSRZIKLMeZek8I0z/G0BmIxoL9IiemhbSGciY1wedCbjDdvIsjfOoKpXdp7jxZxeLMNR
V/kEu7qUKy8vVmJu3wohDq7ojJu1HptPbuw0ATQ/BbDEYNGcTOfNj7/y7xwdnBv//kzx8jN1Ys7Y
EclDJrimMEUOBp9yLi8b6NhBAl+a+WehiSm2nGK5gu1g3P34Ar6zsF0PcMoDCPBt91QaNTS9StlU
Dl6k5+1odP31nCTpK4vte2UMr41vuSQYCc899evoa6u1Km0eKCxsezsw2hw2IrEArQXg5zun7JP3
TV4474vV0P0Fg0cj3pR24RoBtmnGa8E13/CF06+aN81nR3aPNevJib2CGTaqlQcWL7T6rk7eWDot
PhH0I5i+d+kTVJFqg6mwXQcc3vO7uXKsbcI0g39T6paE0OqsgzOMK4uzXhWlnl451U+ap99eUEUd
Y3IO8v6cmm7BIYXdo0xmP5l14SX4PIZFPo4X/djLc9K40vuh6+v3oET1ZddN6VubKUUcpAAeVlBQ
yOOg1Yn93FT5RVUazcPPrxvl27ZiycCzs08WrtsMvUmvcDA6BxfgSsF4zv3hFR+S72yInhAmhYB0
+bZOD894seI0j8dD2VhjvgFZTh5LwPggXSMtIT3M5SugyvcWKlw7wR2xUn3hH4/zP1QfzYq7rrT6
A+wJfWnpXIR9nskPHVE0t1NXzSpgfJy7wWJCx5GpNZ9Lxxzvo9W2/saRwxspeGt8E7eMU1OkvM5q
O2H6hJ7M3a7p8NUUc/FKyfC9gp65Ca2Nsm2HBvLkfnUlcGBL+gODFyec/KwIkw4OSRQlFF/t6u1l
FeWbrvaLQExLU8PFjOo0GBalDegXGqlN15mvfAvHt+/k7eSiaPccm+PBPj0HO915HejgYUpoGkph
vW/W4XnyzU9RrUJ3Xc96z36ts/nOPuixz9mchMqkjTjZ/POGAZ5TNwd7ggFlNHBxo0w6obSUDmrJ
pKVqJm5bXM3F+tY4bpj2cOcsequt+kN8LD5++v3y6PeObz+aKhrelwsRoxz8kXV1UGvc7VnoENcX
x3vlrv9808riZKapP5YCku78xWo3qhjZfd0eSgYzj6mZ9g9WUrs/fSfowFBNK/YJ35eO/fJDamuB
CuBMh3KQ3Wd7cnPEW3nzyp0cr/TlkuFDfKiogigUyVbx8kOgm9SG404YYk/iniwnvY9WqMJQTZ1X
Ex6+VS2nH+bbngLukA670slaWVwTOl/SHQi3qhZG+TK+S2YnfbL7eV630+zPoWgy+xGz5WE/08J8
XCxs0klOvGJwuLYbyBzGsDGqpN7rTEfMzpiVQQyCLTdtfryOTmB+SjufU87DFxjMhA37T9uI48Dz
isShzmb8/TSaRUQFakwv4XamVegTF1KSE6RKO3AndBXMcpblPO7rn5xo/HYldA28ZgocR50ac+f2
XPhJuxzc3FvDIzF9szI5e6VQP10I3K5vWVhXSbY0UKxjwfWHDXyBSWvoeDhMVZeHHREJ164JQX6p
slew09PK7dsHHZtgyhmXpuDkg8ChLIXQ5uCWnSzOxjJnBDpTRZx1U3LXVWNyW8EAfj7qyC6Eds33
r3yvx9fmj4vw5PNP49uRTsWuqPUhlX1/zSFSwbafhlvTnKA7S3eLiid5LNwURtqyXjQxDEk4V9a5
58Yw0Wph5K9lVL/yRE6NedHjQM2LusM6GWaL2sn6EhV9cTdNbh9EuZdBDZEOSuxkYk7J/OnHD+R0
Lzs+D5iN5EcKYTHNPylIBkyOh9TpD15pTSHCGMHM2Clf+RD3Ow/9uMEoKgOp1CmyHUGfwWS1oyDR
4k2t3Wg3tcu16OazkrHMpx/f0Z8O5+Mt4VTE/uwd4YNT29LCqLJV6fbQ977J4poEhEA4FPc4mZR7
nwy8K6MzugoWjjVrOKwlM5UF2fmzM6KCDt1kgjBoWzX031eu7PgwTxefYzm8yfTDHsXJy7fMzirt
WAVTA4EaYx1LEL10lC6Mw8x4N6rIgkBheXtVSTOclYvOOvXNHd1BdVuXTfvxlcs57dyOD4rqxVYO
tZLD/15ejoZzVaOtOGj8+I2NqJP+vQVjwA9Xakto9pWarut26dstbEaEl2mtK2sjkdvf+6jA8xBD
oQyFspk3MLeiYSAiaLHnwCBZYbyQZZs/v3LFxyPi9AGyKzt8qexT7qmpGeeGWc91eRi9Kl63Noa9
CaSi1bfQh3nKC3CyM8AzIP+2oepNfTs4sfdsrxNNMN8nevUfX9D33p5jh8as2jF9dumXT7Arhhne
fnOwIAinYTOY0xmmJMNr5v3fgkFO71t5yrc4kyg8Tl0n867Wps6PLEChaP7YyrMwR+5AWYWcPYzy
st5XbW2vwegOaxuuSW6Vm6KD8OAWXi3CBlGZ/8py/s6ZQWwx/aCQlH5/uigfoqdYfXUNM1tdxUhU
7kYrST6kqG/vf/oxK0kn74Cf0jmdbtpeQvRcVBjX9eLNe1mW7hb5i/EK5PidTQrAkZm2ZCcEPTsp
uEgh19Eg/OumG+R5FEHwqECO7/Ic6wnMcqri/Mc39ed9X/lwKi2LCkxQrZ58XrVGI6by43VP0sE7
jDG0DNdqqiDR+AP0KNuMO3kJEtlObEbT8qUakTeGP74Gtp3TN4pyjMmT8llYdDTmCQxOC5UgPGqu
bdjESZjDeI23NrOGdzP8qnfIM6dHVzlMJNDJ6fmzlONkhgbYUn87A19B5oxl4lxnZQSdt1RehRwj
gqe/J/p0xWzeqlfjLcNlb71YoJleGIPdG4g0NQ916PCxwDSEcM1QuHo+INzO79vMaT8zE5A6dExk
IyHKCZynvLWSyBwQbY4ojT3jEx5++d2YdnkL+bNpP2vURUia5+Wz4/ax3NZtgRZuSgsIwOhWbIxT
8rm/1nBXp107OOXnRduFgcxWwFatcTN800uri0K8hT0/sAYRYUVBmukSHllYyEiR+AYTKp037TpC
NRyRuY3wRdNsn2f19B5O9ZJvUmGggKhxym033mjbHywbEngwwvcvgnhd/ZsUvQ+6DG1D7apNsxqg
9SnEX2q2IeFVzK0wf8iYakM9dDF1oD5iLyMGA57RdvIXBAUbvET89LPOTbxa0FqTopp0yLuP3eZS
7QgAMpawVp1fQhZCph5k45jkTsDf8rCKqGidjdAz7ME/7yQ04mtya5IVW+UZq99oMFA7qmr0z+yo
548reaQH4utkfa2yFBW1tic4MOOaVytOAfHUBuZxXw78ZiohyEPNO5R2m1chFRy6cV2TiLfp3GLm
C8Tr14HCwLb/qLOpGJAuy/xBjE53ZFT1qRvUsLmLTTTRcwbt6jpoD2HeZMHY8+1scAjp7gzMzxrW
TCHuoEoL6yD72WPzi0a3DEunt4rt2g9Dh5pbrO/zrI/9UIukp0dNyioKM6EZRBrFkPSBp1LruTfA
c6PVmD/UgyjWi8qsF+MsllH3uXbzfj206VKVobV6uoBgq+t7XcR1DynPh/Wj7QyPCje1HHSVIn8T
ry0ryFyKtg+GtvGRCKjZQ3XaqTreMBRlVauo6c0QWctUI4HFu2ZX4+CAarOzRxEkDXBqOM5LAWow
WYvaxioqu21SGtK+EsWQQceps/ij1Ik2d7Fdefe1u8wP9iLccidTBJQ7hl6oBeZszh/MGY1i2Jl5
ijVi2o+3YzSN+PMynAsGTv5ym86wKNwc03osRpTYlms64hJuk+dY1Lyl09if1zEs/j122XlK/lPk
BtPUZI+uR9omSqkueUjbyrry0GLiLR6jjPB6C9Fy6TeDi9ys0g+aLMGbWUeogxAasrW1IEZP2vTR
I4g5UcV2WKejpCtu+3jTyHH+nTv1UwSGm+a5utfd87O+/tj8/0BRMDkc/pqicP4x1f/9v19wE45/
4Xdugmf96tLeC3kcwBypBP/4nZngyV8lAyk6coYZzPGObLzfmQnC/JWi5liwgyMpUAgKsf9hJvi/
mkxraUYBcSz+zE9xE04OQYBamzkHxAh4EEd+xEkJys5uGxOFOXKh8WgQVadYOee+2tdLKpFpUO5c
zxGSJ7psczkb/Rb9xx+e1e1vVdQf6REnZczvlyCxSj+Ov8VpDSeIZay7tsNDqIK037U49MiksrYi
/zkfSOprbtY9TuXotfjFaWPitJ0RlebkbkvLajdmszqbpMJN6cf38+dHyufAKgGYdGzAqWMT8odW
PvELkzmBlFtjzE0k9stxXlTXMZQHUxP0J8pCn7dtZRzcGRoTMk6RvtLvnTQW3BsuNCAJx1KK2uLU
1fRYBXhZxogKzjmO/cxfroslUpu56Muz2XXgRprRa6kkNAAvaxk+FnnZsYuFUsP3eTpoV6KMKDE6
Z2tWTRYHmFYl5t7Au0tTEItGbdVsdfFeo65FYqfaygsiE+ErzOa8vsG7Qz42qzmh3GWmckVsUOHg
oOK2H/NUqziAwg6HHQa+fYl8oMO1Klvz5aitP/pi2euMZws+B27IERyrgCu19FnnJ/LB9OtyxqJ8
Fl7QeVkqv2RJT4K73xjVtIusKXpMkCi+48vK3niFLT/5eCWBPMA00udlZskidFvlvokXMixWb3bc
O+0kRfko8xlrMuUsbXbu43L2PnaWSB7sQiXDYy6X4kzW2YrFQ5Uf/SRddJTYTJXjW29K0mprzRJb
p2goxD1ZBdj+oqGFIOOu8BMUJZjktWNTDmqqhHVbURF9dNvM+szMEwUvrjz2ZT2mMyHLtKtjuGJ4
iioUu5sGCHj0rv1h7Zet4/HYAy+jjA8Y26GhwwOgAKNmUdjMI4ym3iBTMtrNiMACqzOtqZjKemqT
ja6beF91q99u3bK0ESp7wBOUMR2dKBDNFBTR4Bx8JHAPcRNPiKfKdWXegAThykNB1oUdMsPPWJg6
eSh9VAWhSC1JHWFlZ2aa03RjwIFs0uVFwd6jaJ5RY1r3K8p0wm3mbFKh6Mvya4vBUxLEy4xykcc5
3lbd+Kmm40WDldVyQGLrJDG45txieBWV4YrA4Jwo1tHbRlKndwwkkyvVu+pdx1D2eUIFjIsR6YA6
8NAovoMc3Z41faHPyLbyL/Eh8cbLzFDyfdsYxa1o7bqBpibkRTUoqh1vtsX1PCvkbOtqqbsRSKTb
uOns1oE1x2IX53VK3rvw+m2kqSXDqTLlijhKTgfmMUiFZDnT0aNiSvHMw7PmqcG9564pEGttU4wv
hvOYyhAwjDIQvbI/Hx1zeGgVuZVe7l4MQwLk36ytrC5mtOjrlcJsodxgpKfepHChhzAxVJmFdZ8z
f5g7g0of7V+7wU3PLjZMq9d104Oe1+dyKuJPclxw6qvIy22YbDNdCPWoZdCqOvvc4CQI5qpXs9w2
zqjrUJRYwGOPMukoXAh60Fsq/PpAgqeeMfON1jdk69UYs63iMzVb6uCCZ0R3S535NwnCFDewnCZ+
bAePNZ5B03r2ar+6VakJABMXfXa3pJZGGB5BkIPsXGb9zndwN5CGWX74P9Sd2XLbSpa1X6VeAA7M
SFw2AFKkaE2WJdu6QfjYFoDEPA9P3x/k0/WblMss1dVfER0duigfEGQisXPvtb7V6FPxjB1VEZ5b
Z8MT55TwLy1SSZGLXS3WPFxANn4E/GUqniHbCm+GrJlVGk8w+vz1aNHDtyonzWMvz4SvqtMIxw3a
pulpjnRvbeytXaAPhfYpzEMj9UkniliDuVVi4UgKHSKbNFLPFp3WBylhgvxdK+oUxHrPD2OgLdC3
iQphOoAs45g+1s7lS63YSuyRwF58RTWEdVSPu1JuixyoIRuZohvbEn5axcOKoTJIBBKmgPqOCemy
9uC9RgHXeGPghWwhqOeDCOy19L/oMUnEHrHcRQ2xrVZcoMEJWBPWexl6s1ZTbqOvCvk7bDBz2IMg
oAqHn4OnEyPFRp0q7qxzDGXxKBxgXtayMcZg4tTJJACZjuVXozSKYExF8VVEZn67sHpjL4S8Qteu
KZcbMEmkPGdiCL+50M3M9fL9F+aB6sdawXbKEyEcYNuWw3kAfAZAqBb1eRTQ52gEPrTZcAK3aVKX
COfC+piXsnN2RWnIJihsMZSXY9+xMieIMw89kiwYvWohcohrbaqd6RKcDiIsXmlro3xtSVBx0aU/
fp1rNv3ZDs/qJuvhZfhmC5rlLzMeWva4BfLcgdfwpO9rmWPSnDS1bbx5wVC+rdkI+jO1xUm3gA+j
abRgHDRGpsmE5mS8Jkr2w77IrI3CAfoua+9KLbQu5ZJVHyBG5me6E7+7mqGuE2yIoKvi5vjWl3Jc
Shu/7SbJMD+OwDkDLHRiOxiZeQUj7MefC6cXpcovXTbujnKWRgxKXsTdCHmPr9c0xdKwoZmblV58
F4ukgCBh9c7kq40LAMCShdH4Y4y9c4METi0e9E5AcOsGHsMNI4sWFCTt3Dno6ta8UvuitTzOTBEH
TiKFf2Cs0uYLw41KO6gzrGG+ORNx9gNPEHrvl5t50zHnKvkG9LJ87k6POEfC7ZsBA2vf/PgHZ6H2
H9u++P61QyJ9+m/+f1RuG6yYf30sOvQjB6OjY9H6D34ei0zxzmRtWbTA6cT/ciwy7XcWqgmNbiux
mg7L75+nIkN9p/FPbIbrKkvSWQ9Mf5+KdPHOgnzIWPOlvrd5Mt6g2NZeON//bykyw+dcta54mspQ
2FzDPF6Kc+r0JDsRIo8+mQ2a/dPtfTzEFrwFEA5GiTcNCsbih1YxjX7T2yN990qta6ybjYoDeooY
UBaUALMvupI3ik1xeqmXAFx8Wok1UEV3QvacJzFMKKuPtQmnGszKqx44Km7xtmjxlRvl9K2JsCbQ
4Mca5zfQP4wg64YJHkW8DJ4YhHbH9hV9EORljsECSiX1XbNCiSXwz+qoajIbOwaWdU9RaYz5hjNA
v9Gcuth3lCsKc61GvVKoNMQO01n8nsqIDmho6pBqzclMbnOd9t+eXo4TMytpmyEYi1IQfFqQtZFm
c3IDKPOa/CRxPZWqcqW7kW1xg3D87iQhoF+iSbGQoTfzOOwUhF2TZ/GfhbwSPhq8DArfWviz6DDE
+wOkivnDEk727Uyb2bgPbTCZ391eKtYmi4rMuYyhzFqXQgNssc3sxibhBp5uUM9lMnupE5qRJ+K5
qa4jZabdhV9V1+G6lnSqehiUwrejvITsq7m7Yhm15QJVrRHfFTROJ0+NjI56AZTQLXZvUi1GZJuX
RuSIAuZLWR0mTm8mKrs50T1T6/TnIsJUShygvM0MncZYzrccJHZi34ealpGmLQfba6ZlbU8Ozbh4
wOCKbbxM1bcYr76nFtQGn61IH3dEQtW2p8/VtWXMX027cALi7RF3GJ0FzsC8DLMm+wRECwMyyI/F
l5AxvUjtVWvTSx1SUGJmYChVtIjaPN10mcscsx8XewhCtUZb4EI6HkiHahP3QpZTc06bc3z4XB8d
G20ybAC0iC/HweNHBxiByxJZXuxqyRaqtH2hqyF9aU6P+ejhcx/WRgM/UW2Yg7ay2VyvILoJvpxR
HQqQxHeUmqa3iCq+CguteJjXb04nWOzM6/QlOuT4MeezOghkbUtHU336xjG7GWRElvZAZWvw11Ii
K7oNAeEKfmmZYnd17bH3gHZmza7S26dpWdTpYFR66m6MugWS1QBA9lywO/Dyxnh8tjs7eoaeZPgV
QS47xU3Ne53mPS74vNEIYJKyPMR6YQdFXDzbUlwZo1NelzyIWwCfaJXGtk+DSBfuD7Qz8q6qlg4f
tkspSyU6g8wOmWz6LZCZx9xSAJahbbqrTZFd57ZbcqauDZBzRKzrAmYmempc12F00efpABxGybpz
dcKJXvbnT073iD90ZoL4XY5/cnAQgLgoeQOZJtaHMm+Gz31tP6Rxou/mKOv2lhqlftHE86a2G7kF
UOF8zdS+vXWUUdvbuOAeQi1WAliA80HESrx1iA/Di6wPZ37y9aOc/OIIejR9HReiHTsNp2CORGtX
KfpgafT+E1J6uRlltWxLAswvILXVkAjgHHg8SuWZcupEgPPyNWHF0TAB4XswoS4df02u28TkyrWs
NhoI+yJtxE6jnREA+a8+CmXQro1chzWWtKTELG1HdFTJod4tt3kJ+1FN3R9hHsHqn3Ws4+gKLqfU
TM+IF0+qsPVTorhR+XKYq6oI2U+qMCGLKS/tuMeTL3mdNFkb9FEb3ld9z7tjmVvKdVBakPfnXg8y
O+w3JNAsPqiWz+Anxt2AS/WzbrLtpLBTr5tQaTdw0/OdnYh5NzlZfxGBLAb2E3Jef3vZ9d/WXdZX
SdG/LqP+p/n6V/L1H/df++/HTeaXf/ezmrKsd8h5bIfeJg2/n63kn11mgyYz+gJm9i6vnp81099N
ZkN/pyEdZJbP249Jwqp8+b8ms/2OtrTFUQMt4zrqf0s1hVb6+KEjIAWHEQdsA12Ig2Tv5AwVzQ6H
eWAMXkbGh0Lke5T/SEx3FAGCD+sS+zzE3oat1Yejp6KzMbr5cVnAxOwHqdQuvtI8e25ybb6PoJ4b
Wx2gK6AfXV7o8QLKQVHjENP/GKIkdqOat3e0HipnjLq6bKLvVhHVe9EqD8UiLL8RanHQcti/vmGE
zadE1k6gF4nyPRSm+sGpCm07WkTu8EV/McZQ+kveSSjy/Zjt4row2j1RnNHXSc/sLzMoNy9OnOyD
0JBrgadK0z0ImBmtmPuez+22QPsFdSM2D+s56miueFkzjEEN1OLWCpmYGUpr+hXhM3dsWJIxcB+B
/jMIi7lozQEg2+DG5sXcrkOzeOpSOMpgb+W+qvMFRAazN+OSgadKYyxu5D2eUn24YEYIgcRpw7S7
itMpuYB2pV/R7APDkxSO9VntnGR60K2+KfZLKLMDBPj2RxjbNC3jTC2CWMQw9DO9zh4m/PZM2zQ3
Jn5LRgQ/7oqiDtNvaV2mDuRcIpay/LFo6xn+eDiGuV1fCLGY4cdhASdmBYCQai3emMPQ18PzCBdd
J1wHHXHVNpFvwY/QlB8aesieTptl8SrjB2P+sCmSsC8bJcibBgDh1ZRbgjZUtMgkuk7g4wA/Ynkr
5QhphMiRNIVxS+Iz6GYYmEyyhr4BrEiGWERrQe2/c4Sd+cCsoKtMWm2zH4G52v5gAXJ5L5ZWTz3H
HoZwo2iT/Sm0UOZ5GPvrIaiXiS7+OAoXVoW1aFAsUvfgNAMQvirrQN14UwNhdBvGXa5umZ3Rr87g
8ft9b+jZVUdHd/hgm0Cv6fwhhPgCKo727BLms1eCr3A/gdcSHwUTkWvAmTHz77hL7xx7EsMHTSqF
tR/DqmkfOYXbj+Hiyu+xWhjmTY3t42ma04JoDAcMbTElWeTXk+uOPnod61ZUNojyvlLyJLDrHN5p
OzopA51eUA6MTjF+sxsLhie00GQOSuB039o6jmaP0LUuPmAKXGDTYuNffEB7rXuZkWHwucPSeFXH
+CsPiz5WmUe5U2YrelhPNk2hUAWi1h1JQteGaTdU1UxVZ1ru1nDm5o6IDx1W54xTKkzq+UsB+WwO
BhC2Jfr1Pt0CQHY3Vkp3jRCMYfagLsPlDq3B+Mg8OIRaJTT3QcaLDu0SN86eBv6oBqMCDcC3mItP
GwaZ4/JVFWMzbmCBRdKLnTmqQJyndQu2JIknv8sMVXpF1FU3AsZ+HUyLgkmMSgG3aDmzFr0RJ4h5
k5MlAKGK/tT3ZoIcBC4LwzitvaaCLyujbl+JxF44DuYxzGSIjDB+UugdiaZTXoZ4l/JN15RICSvN
jr+C4MIUoY3xDWrdAeN5oaRfwA7KGTSbC7zGHzXC2H0mFO0hqkwef+kk5o8FANptpU/6pUvNzKQF
mvwzsF4VAFcGRtrrXH3ugUvDeAmo+BKMtpMG1jlSGzuYWiff5WpP138uo+IRrYL+eVk4EnndIspP
yPqsL5PWd6rnNnYSBRpGeLrMVtj2LBVw/mteSNuBl40wvBuTDbV7DVzZzrXZR+BvK2QCUVTfLL3t
flLYWBHV0HgX27gz8z2dRjfZilqja5xzEs68fHRd6dWyBlPkTeZQ5Ns675Ai6IRkQL4OlcjYduZQ
klbcLVFyMICgOXudtnRLv/PlxNMquig6byhCls+FsQKc7CBRcivcdkMTL5yfc3XAZz7OGgIPxqGE
t/mKyoDpfVUCJoTTyAyXSTpEn/EpB722Sej5033vdbVVxBDksqwksyY0qkpY3TqjjgKOeBkLpKJF
DgSz9KrlIRkX074OTTUrgFyrgLCqj3Wjt0wPFFOJFS/lyxWbxOilkweoeOCHFcitJw5EzCjTvbSU
WjKOtzTtfYHCRFc3Sa/x393EEZA6yJwm83u2nT4OdLQ4aDOyFOjfBTk5CyB1telDZwiiKEJatMEv
aoyHHMpW3cD+Skm/uFXMJeTIWpku9FrZaso3K0aA4zVjNNXvTckPqhSF9mSN5Zzez45StIElsE8E
kWiKe1JDnBKhZo++c8yt2fbRjHfNnRSktYD4M51xJwkEnncWuJnnzCraj8rkYtXqOIqtCKMq/0H2
YhYxfMMQj64jI8K0NCb9qcriePmojCPI8ybLF8uLCpi5QQ6K27kBtp9Uh8jUkUnLSQ0Fj0VMPrOA
jhfzE2TI5Ijnhf9yUbd8ePCSTHnsoM3FYH3GE1XReZ8be+luOoZsmdcT3pAxSczHdutoGdQnf6wL
BKiRZDvGkdzZxB3Ndg46vo/2c8JGAg1vPW4jqhms5UItkgwnnF1P+u2iFrnhT5y60m09FbZ9B4yW
fo2eDPpT1BpORTdmAWhuNAKy9Wi76U6Ms7jpuCP3kdSBUrCpmIN1nXHCN0lBG3hDpU2qoKA0TE0t
broUNZonRtW6UQsnRWzYd3mHh51j0LdWCyMgn3k/fslqZbXSopC8tgZlvreqMNw6scm22cxJzCzN
1CXIJk/Te/1JSxrYKWw6ZvlUOvDkMkThEVC+VKBLktNi73MlqpM7t4qLe20mUuxRkZMzo0ZjXKtf
snO45iar7RGFTqS5zbNZclOP0NEKd1PKfIiDFl6rBeKkF214aDL8nReyGrNlK0j2TX1kKeOQ+wlP
RAKStDZr4zIyVSZP2UCcoBiQb3GALdr5dsinOHrquyV7kvZ62F6kzQeVebn+pllhVZuSkhckvjG0
1seoUKwq9wiD7BDnRBKPKgSpaVt1nKLf90hplg+agAXwMYEiLTcLCC2HuTQwoadCjzmo5rNV3HbV
5DzJzCTLemoBd130XcJSgeVVEV4y0nODwJV3KV/bMqLHMrQ8GZ56yIwGu0ObQagRbj/s4kaBTzOk
jlJ7oxrNggmmkX0OWdvqVR7njUWXOlziPchl8FjCJokMB5EjcyS2Q8ctGrXS2x7++WbYMAxe2aDK
bG6pu+IrDcn1p4LIyBtdU/KPgkbd7Fs0DaxNV4/G7Lf2QBXeabyC1ZJ6uI1XjQKTFabEhMIbdTCn
bvOJwWjFHDnu+z6YR4tgFvLF7PQmtaouvUFXGepenxbubkmAhl3ODA2xPTGe3U6c7S/DVhVfEVkV
g69YtXiCWNyPQc6ise+Voc3TQA0dE14aeQ9bytmM1kkV7VC/oTYB/dY+gzecHqp+0C6GUHXiXQZW
5sPCozpvoeGzRBOHrdPmFvaRPmSbIUzUOwhx/U2jaO13J05G1dPUpNf9tXb0lUWBkYnQFWkjKGzW
i0JUbeWJiAFQQA6K60J9GVU8iEoBHRuFXRjZW/rU5mGJTSIGvBayy/c8xRm0tbIUyaWO+pI3bZ63
7r4eDPtzqaTyUHYDg/4oVMfOT5cSos+YqtNXq6ln0zOcmliPjnoR7l6bITOftbBx3gsbvLCihRry
xbaxNA8jgMqroeydW6p092uep+VWTh1LojPoUnmz3vO8GNKcxoAqd/gYL6PT75Yunpldro1icDZy
RyupZ/HHoe1unK6Z/kpV6Zb7fLDY+lpFMeqtW2pO6anWyuRAA6Dlm7HCvenVExv7zzP6EcHmV8HP
sUAGVwB9F8vGjM52pXL8PDkNlsQYlJABC39CPU1DcLGie0lyfZBlxPrEObh+f6BSvTWSrtwtvNjf
Fqj48gnw89Duw29jkyZ10t3nZVkvacJGCckxhPCem9sQ4NbzL8f03wibXsx3v/SaXm7UoIf80u1h
jHjS71kItktNmJNA9JeqDZy6RXfY24n7Xp9gaHuuUiJVDxGujGstxWNN+AOdlNixzY8mitDqTAdq
va/jDwRxgwO4wEDMUO+03dlJpQwzMynp4hjmVrM5RBfhHN39+b5/dxUDZh6+Np4b9fQqKWa8wYmp
4S2sAXuOJyaFRlic6TMfy8bW39BaBXAazQs6zs4pCQDiM4c3KcCAQpMx2Uaxx3J2qOcHOUdRefHW
e8LMzBUd1E2o4E99jURChXZHtAplEWQAOPzmtFHDajiXin48cl3vCpWgjixQ4AmyDXGyZIZK7Xnp
8GyEax7kFncgVWM4N/RzjarYpEaXhPs/39pJR3S9pKMycYXEYtur/P6kK8kkjhdcnvvCLtrnJrGN
WyuOhwNhOvZHdRnzb2z6jGAV1umZ9XgyKmCowV6roVF70R+yXI4vTT7ehDdqyf3UdHlrphwqnidr
5AumPcDu1eEPnIIWvOa5qOxXq4cvGbEhsn/NonF9SvIrbbVyoSzSR0iz8QVpqtAqanPSM5i26U9/
/opPRAT8rCawBNXk92Q8uXrDj29UJxoiTzQkCslg8Nrp3IkXg8zm+cEacsosGsLOXWjF1qOoRVhc
WDBEr5MqTT7/+YO8Wl58DrZdtAyrBRC/+PHnmFtV6oZi5b7smMN7Y7FwhNAaailfrVPb8KzMPrum
f/MrQ99iqKetWyET3+OLJqEBFlWMbIOdZT3mpaNFmp9Il1DNrFCH6MKNxCLJhGwgnp+xO776nQmy
VYm+IOGR+ubVjkd7fT0Dx7mfkfR4UK0lLjkUivaZ9EiOMG/6dsFRgNniWdJ0iFd8xSfLmbjIXp2I
QfOJaysPfT840L6F/SXDjB80gs7gmQue7LTrBXl5sdWiHeYOTy9IxFHH1IV8gxJ28K6X1hBk5/fz
k0VD21jHyY3kmHYw4/hXO61Isrhyldjv0rzaNNBvg8VsiSUnJEfu8Kmee3GeLJifF1wvx2J1SHs8
WTA2fpRyCCuG3ZGhP2UcWD/Bg9jQMbEYRdAHigem6GeqkpOVwkUNE/WAipkTb7l7uiO0loPtFhg/
zdjxe0gLhizS/jt5L+dARL+5ELQj9AX8H+8U82QviJG0VXoDT2teacFZFpGhmiEck/pZa+tvLmWv
7BLL4IKrmvz4yRvR0qoJhwAGgJUMXm4qozwN3PX2/rz2TyxyPN28rZgcoeSg27ru6sfXykLbkq2B
H7AicJsmiCwEDc+xG65kbS3yMlyc6M4o2/CawDb2QM0incEXU76EFwNJadlVpU3ZuPnzx3r9DZiA
t3Hvo0hGx3UqYSq6QRBUh+lCXzjWhWpDQITo5cZd/3r7pQxWDkdkioRXX3ayECRD7FZMgtfw4PTj
w5D3Dyp/v/0yFK+8uzS4NIj2j79nmUizKmJa5p1GEkKhZdnGlIIRNEkm/8GXh/5lFeGwUllEx5dK
ekIIhlRE/tjmM5koS3iNvxhl5/rXn+/q9SO/2pxwwuLJ0zVW0/GlaLDgT0bE4lNlyR3dZp7vaegJ
oUUGzMzQiK4spRi+/fmqJycR1izl/ypbXw3L3MzJRjMUqRJKo418djjw4ypnzWtyIfobt+1Yp3E8
flqShhAYwTinE3V+plL+zerEo4fywBar6f/0t+SwPAoELuv7f6j0Wwfm1FOZrbVBbud8oD/f7eur
cat4ONFQISFEP3j8HZPaWqFbrqGKN/MDeCIa33b38G/sBa8vxKgPjaL1AjNAWnF8IVKjBALrmUbn
Mr08CQzO/qMnASITgoO1HMePfPrtdVU5JTbBCn5tL+Tr8Bs91lM/MLbir7d+dbiMmdgzsuPN/qqE
GbtORIZW8dW18nJ9tkkAuPxPnm0WAphQ6lHeuRRox18c8TZUwDVzUkFUz4F+6/fcMIsDmWDf/3w/
rwoH2wFUSBnImqM8euWEiZWkkR3tDmlqcmcSRxecv5vfXAQRH4IHam0c2qcX6Zx8TlB6hwQbFsW9
acXtM0+UuX3zrYj1FI9mgS0KWcfxd5aPOOSZgIZeOhjRHe+X4lB3/bkz7eslDcwJ7a3xoj1kRHV8
FerbBPdBF3p6Cf0vMLm34aI3JeUzjHMq+D/f1G8vt/qhOKW7DOlPLhfObRE6M61SvRznh2ycln09
06rICMzZvP1SYECoJFcr9KuH1aiXGSEGu0KTpyEhnW5SHtSUg3tZ4/Lw/nyxV0uC9gPyGZTLBia2
V2fNNJcQlG0U7Cj6za3C+Y8IBBbfG69C1YhLH6f6KvOxTlXSCii0weQy2IFYbiSrDQFQxjd/cVyF
L43u3/o65p11vCRQtg+K3aSY5Di0j7semAluZCN3PlBLmvWZdserIpyrIeJgE6Lgp3Q8ee1PPU5V
m5QG5hkpyB6jRLugGvWHWRuYt0s7OiMDevVLcT3MeOhJeFNQ151cT5VS1IzUXe+lpazYCLFwusjd
m38proOTgNWwOh1PNjycrGopa7wJREeH80HNJ46DIpxqAsjeeiXBTrfChFz6RtYrwE63NEg6R56o
vCZLmtlpR0K5yCHA/flC1qtShiWxVmaQwFDX8P+P10UbjWOhxDy7+MiKw4Ah5yoJQ/2vHDXC+woX
NwFicEJvKpdhp4KFPws07NXoOxpVCg90BKg4BiRq4xWGqhzUOe/fo29o6WV3JIJpztxf991gPVnQ
QxQ/jSGaOLiuHmN3pndA43N+sE2MW4c67BlEObXk5Dk6ZoLAlRLH6yKLwz88uJpw1JZJw4755ac6
JBfkMg+tiLiLboq3+nrKepjGJrymp95CYSJMj8RUtWgfxqUSEVjRHGEzY0DjliBJgZMIQcN7XH4j
GZtmFMqNWRq4ofhh3B/LMNkkOmnmqAdRY0+7JSKf9LpLWu1JOpCwfOH0NH3+/HO8XsfAOFyO5PTu
1j7MyTpuM9FimcDL30fUsG2qFAyezq7j108nfk/epUwXATnjzjj+zUO+DiwkvB5MUdJOMrIpvC7c
nhpyBDxM2Ohypml3elvwZTloreQPCnRXP+2clc2Y0SKyFGQjafs8ubl5kRVDdAaA+ZursJHSX6VD
Rrf8tIEthZIsFnIPryFubJ8nlFmLpeT3f/6JTl923IuLxozeIxsBLbmTN3iYJXrfxmrI7L4vD7Kt
osprcRUmXm6fPWj85pY4ofGAUvpTCJ+WC6ms+qQsewCdZJt7Zc5rIWJw+XMTeJP749+g9P97BpH/
Ipa/yQb+r5WM903yj/dfi/Trr56Q9Z/8FDEK7R2YtdX6sfooWBAc136KGB0Xd4chbODCNsCb1UP/
t4bRfScMi84X7+H1/MRD/k8NowXBH+g/VQC7/YrLdt4iYjxZpCbtUD4VqhDaUcicTwvAqghtPRz6
aaOhu7jD8lUfOnsNAmmZR54paU92k5/XwhYDGgaA6qu2XrJChRKnmDbI/OMgMZTiaqmqfBcOVXSb
Sl17W7X5cj0U8ILCjOxV1VyPyb841p0JGULhVNOmLYE+DKPJsJAZJ6Qp5xwfdn2Wf5lA/bwU3h3O
+twfp7fjS5mJgzbDJuDJdEP3VlPa5i8gzv1HtDSaxvCZ1LUGFclMvD0Y/jOl7u8uTh+Y0xWctbV5
enzxSUncdq6VaZNaRbEznJY2VIFk40bqSXnFtt7eqroUe5mF8tsvC/03s8CTbeflvtd5J3s2Gyk3
fnxpHRGIYjnka4eKzK9AhKQ7g50o+PNVTieO62XoPUEfZdpAqXh6bnCyObPmEp1Npk3pZTl0/Xv4
JvKC0Ff9vmpMQaKpKAvPzub01m4Rs6Gzmm8JMaUs+PNn+c0dI4BhPdF3hBf2MhL5ZVFBuu3gf6rT
plbqNFBKgDdjXJZnytTTycrLHbOLw4Hmzgm7OHm/RzpNAN5TBJeLcVm2uZZq75c6S/C4m8r8RA4d
mokFH2mMxgCnEOFyIiLhMeu0M1/+Sd338klAaWjsOpQz9EKPf2IzasBTdnwSt2/tHXr36NHA/nzQ
x0g+JyPyl8LR3Q9v/5ZNNPv0kECT0cg6vqgQNWLHJZsZRkreZG70A1bN2wIUOK2xqvgBcUtQob++
CDIQJxWZNaAJSDhnE0ntsx/9BwuGlz8SdSblTDVOTxxQvyoCfNcFY7jxAV2WRBBkZ28radZ7Qc6+
luYcd+kbrb/iL8tSt8fQHjSEoVOahgEZ5ZXf6Ll7Zgf/zVowYK4jeHc4AbzE0fx6lcbJBk4h4bjp
WmFsNC3C8lRQeDzMDGIDa+qUC3hg3ZkV+Jt3FI1+Gm/mOmtTX04mv9ybkYZEMzct3+A4I3PKSCqP
BvYcNU/PpWGdtvvX75GVgCF6nZsw5j8RcWR1RURduwybVrG6v4yM+LcLsTQqvsLFrIuLCfR1coE+
toDaiULxh9ZW7Q181gLfHvQq1RellsYXf34cfvMNuDQ4Xbr9q9Pm9HFY8EkmkW50m8ZCM4ystNhq
Ze9ejlgZz/zEv9l5+AmZ1BMMq+I7PeXCYjoe2nIa5w2HZ1+B08Sb5WOiDJeaGr1HSBPjV3Y2eRUf
6DKfC415tbvSVVtHOjp7Kyfn05p5QC0/a+gcN6NjRfDRwpyIcDM6s6BeFSKEHzA1ZSUZBsjg08PT
QH6D0yVVt1kUyB9lVc/49TUVZBwh9oZQzryfMQny9B2VB0xocP0K0M42IiH9pBKJQo6jnSLLTT6b
69B2yoBk4NuzCPyl+2b4WBL075UCDwXd2JQlgZY5SbJTK6eRHoiiGOFmK0S5pV08R5c6HnAd6ITd
A7tHpbdzu6H81qIn0ALIfkWyzcjCFbA3+oFWRyW1ftORrT77RLMpmYfMGcX4S0L5NhkrpMKO1Q7f
26QyQEdMTfshNppF+o7I1UdHCqv0MhHGn/M+A/cC52RKA7J442jbZYK6rdWMXtuQBNrqD02DJJa4
N0vIgMDwxAjsQZfwd9OqnA9LUdritp7s0NjM+ABRFpoy/qY37Jwbx07Dv9b+02O7kHpAUrL8DOS9
v28nTd6nNFDwOgBXRZ2rOG5+j5SEOHZZ9LrxRKpLhiBHcTIiosXAHlHR6QFsQJp05nWtHRV+bxGS
Lpok7Ug1T6vbQjWwHoseFE8WZmQ1q0RhqX7lcLUyrkNMwZYjv4Zdmw1eEybzjzZCLO1LNcNQoqn6
sunZddWdAqww3odunbyXJPmOKL/7EpqBoS/BvIqoifMVqVnigIFpcq33S1Qeaotx+nvLAac+g9oA
wcOPzNgkuy5BNKpBD7uO5oQ76JjlhCRdNet5cwSOVWloHNgA0v2gIEfc66FSPNkQTFZ+SoolsSoa
9y84clq8ZyibOptyyZNtY4Rqd4kWXL/Wjcn51HUVkfeN5dDQIGFcig8QlAcGAZ2u3AkltbUAZh7F
lDEVyMRFSxWCmoGiw0+1Tk29SbT9sMVMnPReSdLt18p2++yimTqM2UommhFuaJcol0Nam86KPu47
vyBN9coshjk8zAM1n486Xrms+ZIrJu/SlFvX7MLyYAyKigeB3acPJuBDt2kUGc2lgoum8gy+zY9z
tkzlpSj6bt4YNEe7Q+mY/U1OS94MolxD4j85SvUpldOs+yKLYnVTRJN+k6CoBHFat22gxH3xTBEw
f2LPiwtgStBqI6KKCXGtiPuCK0Ka9zZOwzq6aAgTzz0Dz9C3TjgSjV8xd1/NrLI0hLpU14je8gZd
OM2NoM2q7D6xJ/4bU1WTZAF7cZE7h/TzrdWqtX0/GWgUAQULOUPJ5afdNGbnTLcLbtzcRNBZaoCK
jJ5EZFxGil9VVtuxItQWw4KK7csK1AFsqU+Ilt57Hcp8sS+FPbKQ2RuwyOiIpa+7mQHZNyeq4/yh
xTqDQM/uq4fKLu3pcxwV7d000GT0OjZDgZzSSFi/VbiEW8VipfsFESSuH84qKz+1LXVv9LiEEugu
YfcegVP4yWBATpZMJDOxrVVz+tlIeVPX4d9rKfy3WSSpr/51W+F/mvxHkRw1Ffjf/42ZsAkGNDgg
cPbCcksh+389BdN4Z0JnW1ltiCHRYhj/bCqY2jt6UlSHlG8mJot1Dve3MdIQ73gNgvJbx4HQaiEg
v4Ezwdj1+IVHy4IXuYoWje7+Oode3/O/lGyQC7pZcRAkYKvALN+SMmTa2rCpFvQ1bPU442rom3gb
uwdjzMUFyKUnRCWBTNKrmK3Hn5zHfJH7aK4+GbNNynJ0cMoZX7q26xpjx0t7N44Jr0tjMrcTTL8m
KvLHVGmpS2RF/zfy2twNcSRgDdLcJHsycre7ViP8ENlyF9qYefTCWL3G2pU6RV+1NNE3VkPvWgMO
GVt4Hidn+gsTeuWZCqJapdYjHv78ntfLjsOZu6F7/KjMTMnMahz3xHHrt3FDkni2LB+6zrqIhkhe
JWYhPtgy7+9GyStVrbtsM8Ec3U1N3XmMWkgrVMqbvrxvw/JBBVAB51K9wx/VeQWp1BAwJ7gGoTt6
bZLvO5iwWxkaRDg3tvvQqtVNFFZkh+bpddVDeJiHqNouk5H91Q5Avm1N7gcHHm6c95h4yA/xcyXZ
own6UlPp+5qRtfhAp/eDjtq+19qt1FJ3myVjdzEJtjTeVf0BaJFXheKhNRVKM6TTaSsf2FWbXW4M
2p3e9vbGJbDeG2rSFmblQ/u/7J1HkuRK2l33wjnaoMUUInSkiNQ1gWVV5YOGw6Ede+IquDGe6L8H
JM044Jyztn79sjMiAfdP3Htu+iVm/Ij9WjQh1zQE8sCL9VEdx837QPf/Y1GbRCRFmBFLPDtGHBov
3hIKfdxj/vpsmzmjith+pR7ipQYNNcdox+7AmV6wTy0hWLkMV5Xo36hh29DR6iD0vVH/1LgJEaDr
b4H/qPv5gxrnGNbqZ9sFt951TwENzKF3s4t7v3Lswe6BDack5rR0ZkrvI3sp8Fdqy/g+134A711v
d/rW/WqMcfltC3M4tFr9NvfeTRsDHFhOuT01pVopVVE+NW6O/h06athoJvHwqyLY2+R79JC3b6lH
xab1YWrOAjKk9kRywQ/W2X2lkKF2jXuyBPg2vwSfgWfqAUJYZC7tCoJg+l3q76Iv33sfUJpZTvNv
eCEjZAzqmbVf3NCWS/oIB6uOGr3RdpW2DAdvzef3WSnrhAwATgGP5K6vqlu3+Bp3T509WW2Tx+Xs
OZHU4WBNtJI/Rc0TU6TrG02AlRAkYD1YTP8jzw0w5tSaCyJlMw/Z0ucJImh1Y6UowXU06y5jymfA
rMqIHPeL8hzIVf6pTK+6zoaZ2BtVzoRRdE6PHqbaaz3gRLP6+o3MHvxW8G5xnO5zLxuft3XqqP/I
78CaUr95cwU3Cdz6rjbKMlK1z4OC5rO1siZ2tOk29768OlnWxspD0+KY6ndgV8vVt0VzIiC8jXWj
LBKtG2UXOfVYjzscUzXxQRigY0xH8lo49AJNag5vE3vxaMkICqEzbT8qivqnQc+lEam8d3cLIbdh
OTjTH03TmgMMD8TNfenU11XM2zPSxjKG8VZMke1t5ZuhpcZjBb4St51KTeD220QHy2W93izAAm8V
3/qhxrB682yMYaGnfGmHVSDhWRdLhlkvdXOIF+W07efNdJKFIeZb0ELZDgfAML+0lYp56mTfoRiA
/MRiaAtip+0bkzezt76LzM8+eq+rrZ2hbJFgWtoSQ5VNpMoqP5BAwVMPZbA5Du4azGEr9CAx1iF/
x85axpvvGeGs69qFIZtyQyvlqy/KAkY3w5qn1Zy3PxjBUFHV63TcnGL8zQa0oERCX75TQP+PhuAl
nhib/bYnz4hGD56zsWp0lG5WFT28P5cxqdXkuw1bCLNS053fW4M3dXB6vslsI/zIszcvRHmLzr8T
bKZbxmOxZfXGuUftHc983qMu8/UZcKZ7W6Xen7GyLD9gLqmmA5BY0EM7N9SDVr15RacdF2WuTeSN
grfKZ6cWSa39q0D9H3RvGi89TFHmb4sZQU8MdlpeynNrgJbDEFU+mI7mf2ZpXidgiJd9sbRZFnaL
k4GBxrUVmXWTfkuclSbWbGB+5eL6jybg2YOsjOE5q81llztzvU854sCa6HYUVATN525ev+n8dMDF
xnR0nWU9QTFPdxX36r5HrobPhCU5ERPN6Pw0qFcvttlOv2COAp+h+C3ipnbkG8L+Iapm00cGnkIf
nIIwz8nJ0bvWvYw+5PJ00PCnNDRjnNKt6R8V+ylUopBfUOEOe1iB2z43Xaq/oHAiuEmNHkph5zGW
JjMRYhsuosqh/8y5e9Zx2X2AzdyeYXlWz0WafY9pbuwyNXchNMKeelK0u3Uq7XjoNCNZR+F9SlKv
fiutKF8zy1cnazLNM3kf/HR7gfSt1qXbEVbeHXNjYoCmikocpO50u6Hr6ictm/yd2OblwZHLG0E6
4wENLkg/VolQOO3mmYrIi+GCL/v1Pp8SDadd3c3yAtywJg7F8GLiObyDjnI8pszXDn7u/Zt0af1S
kACjLNvkTrNGf2dp6Yf0M/WP3RjNxUg396CtzfzmaK4eDsOwW60lMcT4lWpc2R3Z7fwhduncrsdp
8Q/C0185w5LK7rqEaAIR80jurYALNjd9xMj1FNrjAIEpNeIOYFAE53KI7aygwpYmVvTe9HdEIe7z
2f3MZnIxhDunV4hcke9Mn4MScWrTMwUTu2i/M+ufediqG5DV8n1clQinoRg+U9fj69Hax0a5eOZK
w7pWatF3mBeLD3+dg5sqRzC1TDUS4cIqtRGdhI4o9RMVw80OsDUsVFeFY+3dFRGzp6GkKD26r3zX
gDvcePXiagElJXIXmJV2I5onZWZh33LN/lK6NkKGKr/Q6xkXp5bFoaCs6qYD6Uix7ww7m9wgFIpp
3GEtiLBq17sRnoC/5d2RNIF/NNnEOZ7aCN5uFWJixbBIR4Khto1c3GH2ODe7gdkJgWFSRq50isRv
5Kuu693B0zxKhipNKtVGS9NBhFfyx+ctHRd5W5uXCasvW4CvAJptblkP+lyDdHKzhDyHHTa5/RT8
XYW6gXNsmEsGAC454uOZrlj2y0Pudw8TJRZBK1jO9Plp4N6syrne0W/d9+j7UboJgX5r4k6mFxdo
uM9F3ewqXU28qcEbAFMjMj31jz6IMZndmoZ0ttfYrDMClLSyiFkafrFm2/uzm7TUzCdnxtNeQJTN
TP7h8tLN8FVDz+zkA5PVXees/6yuesPju8UgQDYqoQ7Td7YHPTpcXKdJwXhhjWznYTowyeqBfjL+
dAozx7M3aZA1jGJvIwThGcr2G3HxUATiLVBWaGfVdtD0zQHX5p27YVoijM3Pwqx9gatP1/fj4qhw
sufntDCgIjt+e6INrsK2K0RYKPss+xGBaM7xzWugeQtkLEhoiSHr100TOYkAQr0oc5x54CdKtTy7
1B4oAa3c9pBP/xnXysHrPrvHEfZvqGo8x97S2i5BBwsXhbt9ZMHqR4zRp2unl0QjbHQdYJ/OgVb6
B1jM3hnfCum55ByIj6XXxjBbm+Xo9H594lffDos3WUfR9/0eqqMW8eym5IrhbJzrwHuc8hz7i1+J
Uw/VKw5MGHR+gTm/kwhanE7Ye6hRuA8FZARd6Ae3Hs0nI9DmK1NpeIrTJG9p6+SfNpfZzhz17Vw3
2Qb1zfWbi9AYQwftql5Tn0F1Ys5ZExGcGURe1W9R5xJMulooV8jeKB7sZfZPgwIbYveUngPBb1Bc
vXL+WVqfSJ2pBa8stye5yUqPLbM1HkQw+onXdeVp8VPjLKw0jTrZTmRZ6ObHZG4VEQFu+dRSUUFP
GMcHRhJdwmRTB6OgymdPlF5okn7xyRHg/8In6JyhtdzhbPZ09skUiBaTEaNS1XdqUfC6jdYebMS7
B3gWVeiMf5usPfjAl6KpM979rt2XeZF45p44qw9RuCd/+yddZITA6x9TZ1IxdtIIJ7NLvKm59GN6
IJr2mpocvRUAw1KkjO/rsNL8V/DUP9TWw5GxihF69vLVQ37dIRgF2vukjO1guFRPs1D7Rub311Td
/S1pOe/7Zca65m8+M766D4eeW3ReqvnRhYjBZgD68CifoBeOFsuqrU7cPlsOTrdmn6IuxtPSbFky
lwLa6uo89QVgWSzCXMI6BNwyF9rrnNZlyhTQzf7CQe6SiWFuDGJDCGruqqNfabzEQoz/XEy5+8g8
/tVpBYzuXrMMO+xNS35Npi0Y3YwrwU+1lL8naxqSoNWbCMiN/By0gOw1S6Cl6oa12NfD1JOX2Cw/
Jhb4cGi7lOdALcPFJo0srABjXLWOAImyygQEZ6++MGh6w2Q7vpiVXGNpaJUGX2QdLlYfcFlkwj9N
w0K3Z7gWaq8tDWjDle2plcmmDuoc2/t3MUy6wVltwTIwOj9ufF3sXLn4/6y+re38yTZ1PpZbHCqv
Gfa9twBL6apy38MIvLQFrtLV6aZ93izt0Rtz8a7RzYZGKbyXtSO+j/XNfKjmcd6P7Ph2JTK1gwSv
+FtTY3bOAFfczPtYc4HodJ5rmfenmTjpvcu5cTSG0jpUqpNHubifZGbsfb3ga9OtwYuZH6Ph0Xo/
kUG5fM7wpW+jKxgDN+jdaGOGYYFtggynGubte8v8oY/7yrMe8rKhGrc8xclczR8DJ8WOeN+OomRO
dynK2A3YUAtSxR2nUBspHeuu8C+Caov+fOkg7OX1B+CR+f6GGl+aT9UKIcUtQo3JNPADE4c73uyl
RMWtdydl19MJMJv+10unxgDPzsLI5Io+A5+ALZX2mfYw66lI0j61VdKXbnpq1vrqKq/7AY70Y3cs
H7besXYV/zCyaq+9FtIl9LZvywRKuEuEDcinuHCE2rVmr70Cd2cpXAZMIL1s2wMtcb5q0XAZaGP9
3NaTeQY6UiRTpk9vkPzhR06Oe+fhljOveYNCj2pMH/YMohdABZBWvhpjIyDHX9ry2cVUDHCRGBHm
RMSZNIvPdKla6lOVOstZrKNzsGZr+dXpGceb0MlxjPiixl+52f1U+mQ+QQrI9khD5TUIVJWsGTVI
uVnAZVqElDwIORmFvqMI+FTfZrZ9zU76lP2bRa+J8wg1Dt3if/TD/3/C+d+MuyL1/z7jPEyEmv6P
//6/DTn//a/815jTNP+F3hQT9F2zy+L5HlD2X9Ipw/0XMn/+e+z2Jv/BZQL5H+0UCF6kUyZ7PQad
dwovv8F/xpy28y9ySUBNs0dGRXL36P8/jDnvesv/Y86JvBfhDWjBuyEAid99Dvq/zDmFKAc6W2q7
wdd+peueYuWFrIbxMIiaR9G8U37uzCzUmrFupg88XvrBawgdLb3c2nnCcKIK5CzjneYtNZW786Ds
JBNIDCAO1K4pfPDdWm5LMhmZde0sE4ar435bjFaevNLrTu7WpUQhCbZ9d2zb4vydvT3Yse9+MOtE
dP50zkS6PTEWlifg5QTi9G1+NgtNSzpEqkWY+Ssng+VlTyvY9ggiq7nfyvQ4dsT8AMF7crTgV6l4
S2F2XoplvTAiBU5nsu7PXa1L0snQdjPLjOsKOD/RiWUkPKvd6ET81GMXmTb7XB+qGwW0vkZTUPqv
WS5koo9DlchG999ZQaQHIHG2EVtDgawAQpNlkjow6a+dZsLwGbkl4ctCH2Zw2sKwy+aPalghzxTp
CHkV5B9RFb3PxwHLR6MxIfbvvEADYQVFh6+zG5dkBQiUTProsApat5Seyl7Sc6HlRizdFI+roY9F
6GVuFiugOE2cDfTaxDu14jPI533rCS3Jhep+bdWa7TRDZUOId00boM571YudzcyiNcFoOJn8xjyx
NoG4RIx6xVmaFtoFMQoBnHONbNfbioIIBf50duFWeuj199kdkbCkM3UgmyI1eebHrBiolLlqyKso
1AHm7B9LWT/wsK5gWtykFrb6p665gKtcY68sylJemYqcje7ZyA4l6uqY0phFN2kCEWBeEMjTRJCJ
l0/qE5fEcF5pP761ST8bThNuHfGVWTFYe3aVYeMr+0Vloj0Os/NHym7PwOuLVKyj6aW/RZU9Unvu
21U/0A7f+sDjA2D7vAeeuk8TapWfISd6AYB+f+rv4bYEONnxOlKK+LURmxnFjivnMwK1eg+gI3iy
mzH2OfFXp09UeggKb7pkndXsfeIQ49bpf6PBO2yIyL/XQLOLqMQ2uIVoKYtdMevtER9j8OBuLeQp
Lhz1rsyJH2fplbYLzLa+4LztWXjK50GSFuIvnf+qYFg8r2pyaX4cQtrmRTuMXNQPKAWa0EbFmWQ2
kOjWzdW5aisvXPF3e/dE90UQ5GAWelKX9frWywzLqzMWl6mrvaSXenp0SblgR1v7n7MmrOsCpSaH
BNPNkT52b2Xbf3kTYR1rx5I6GsssZUDqenELASKSFR2FXX52SwN3p5fkp5QWNZMNSJG4hrd56+WD
ztDpSK6cBDSboUsZTSaFllNcPDn/UYRJwjTr+b3SUuXRpMg/o/Oa/UjYiPYN3uuxQHgQ1HoeFcLQ
6TGFewXEkt0A8S4XZ9D0Qz057aXKA5ee037Rcrblg4DJmLcnrbP0MMM5EFkBqZHWOOe3pSbJxTO6
9ug47qNog70AfxtWo+J+JzdyvG5WXsSsoV0MYYu8NiS/FcGL6EHjlbZLPQP00rWrfzDZmqGpLW3M
ja/v4BaKx1Tql0lf3D0rqBWOlefdCgS44f2YPnWc/TyDdgZir/Guku19iKGOeDWNNI8qwaVAELV/
cIV5DWhopd/uQclxQrjz0W+tazryvg3LH9ZbZDYF0I2WUoYNA9U0Il0RvVt+cbpnxhiE6w09a6Cg
SsCie9HqV+4l7R3KaONH+svdfRScZkU4TNAuaFDzunvrgXaG+uDeGuAJz0G7OQy0q/rEfmXbAZ0T
f50VSE/dVcuT0xTlQZ/b7tXR+6RgD1BUzMvzHm761Lwrm6S8nnlf5TinFlTQ1hpfytCbo2SeMNaa
fZc09NB8wPisuPxJBHGL15wyL4VNrY8srZrTSpAc6y4/MRe9i1ACpCPKD5ul9Oy9rfDS6IcLLbEB
acQVy/RIoGvn+2+v5rAUEYTOFK8dAUWW+jvgktzDi2v2vHQrnPftY54nk9vByeJFyenDCZjSWmJ2
6KColhsnmJ/KviEyZMp2iDy7pJzHIhk3gKYzU8/8ztj24EyrANQVkSsPSrEDtDJ2JwpkVioLFicG
k6zNf0Gkcq4MwS+mMyoeiieAdl+LtRYJSCyVuKYsmDqBcqSs5kNy+sA4IvHPI1/QnHh4rGGkq9OG
McyVjO1NJBVf9gNmAmuvFmu7Mmhd3+dMjoe63o7+UlYMSEvmp5M+EY/STScLmYFR62E1XZQ/uOyV
CBsJmQgZ+1QFZPDJQYR4nc9ZKQ45dgjwXt3nPDB80sbupRl6/9QqgnhgeDX7rF/TI5k+w15MTcoZ
3i9xXbbPUPQT5OHjiYy+fSOGGgzloJ9Gtdmvo/GA5AZ20ja7sVNvY5LbpZ4I1smXofza/FaLsd15
XliK8YYyyTmkimerH7WPfKjymIeQaGqpB09TRY7VWIwdyem+DcYdh70AX7ojCwv7OR/B3bvLkspI
63H2OFpW8m+D77f8JmaMf9Ub/jRT771ZZbG33DGR9oDKwJA0L/kjZIy/PfMvIGLcG3n6p+a7CIF3
kquCPkuW9PA6F83O3Yr0U2rzcst8Lr4U9hjDA2XstyBfL6Pewa8kUutXLvqZ8IGtTxPiXbeCjJ3K
ZHlRHGjB0Vkt3RIGgqdpzaYdx/rHIsedGo29KrTz1pWXtfrMGi7M8jMY6wfXqR9JKk7sVeydsuRl
y62ba7TRYH0w/ntpS+c5q37jUwmtgOFeEPxqYLoa1TVIi9izjpWYPs2Jy3UeYqKFHu3JOsgG4x7k
EJ6E1U90dWeEWONtSVf9JAGoZwZ42sLrj26Zfdg6g9VCd29yzsdDvpDT6/fWk0AK1bJC1GZLT8Z5
HpKCRMUl2AmkpXbxqSB5TXrQ7+ENfqMoe9QHoNad+cJQ+rMj9MaxJ3xONkFu8mnkgdmW+zCFIMl4
sLYhGbyiT9KFeQKCzKNG2Rq1hiridE6DEG1B9lDn2WHriJIYNP5G/txFddP+QpdTgQ32f2nVYibD
wOPiM/5jquIzY+VdW8NK95odN5kgD21IkxTO27GUrnlYqnZftfrXxi6YpbBBCsWaPklPKw4EBhis
G1KWoqv9MtX8Ke+T0sSzCnnren6WK7vsT6H1v2D8lIlp1tzYPeMnZxLtnlxYn4Wxgu3YpzuQgNdG
aT954F17Z+Hh0trYkv1flQdXxR4zWBnejfmugiGroPkzeOlJJLr/Wp7sPynY+BnsUjqJPZuKid2b
uoMF+TuWc/PJg9aENcIjMGAPk+/+aSf9paGNedD0+ofqrDsJRIKfbOWeG1biEXmjIcS20NVeWCo8
+/PAo2TO6aMxLDcwtDdSrZh+NPsBBwFforWbnLVlJJZZB52pyzc7//IlYDJ8LMqfSUAKbvxdqkYM
FjVVTw/SFfCc+qWjPrzCPjDDvuuCx6au2FdvjbzxTj35Tf13MUpWLgb+K63RjzNaxMSFkFeHM8Sj
uMdCciG7lfkvmpSEic5ZDCRwhSTbvpBXlevM1JV684vO+33Xk0e5WKpLKsscaicXvFSM6l3pj3EO
DJWSXk4kkazweTzSHqin2jCoCrgvrvuok46QpFVGiZHlx1mY3UWIynygU0LMKKqvKU1vDMyKr7TP
Lx43PXK2IMkRdb+wPJPnBmnujhuZhX7F72gI6J9imexvsi7MQ7O4WuilpoZiClAsbG6D4zBjWIuw
S54z+gbNtLn3Ebo0hCHV87kQVcmigzwis3emk2Ao87LC6X5ETsZCEfP0q6aMKnbZPjM5bvg6Wi8L
jtyW8kzUT7YrMKSFhtIIWaizYkrY+vzyuwIZJYL/6J6Mst8WZIIzKx+UCf4cZosQcQWy5dQhcAyl
bX4b3RL8VbwfM0jX8tbWUk9KyUZ8Rf0QohX9yv3K2mluZhyxr7enRrBDDDNv6o/U1sabnWeoC+0W
UacW9H/w/8hdNahz22V9HZLoF7z1E/fwHGguiRujd7I2M48hXiIK9jfYyc2soonf6l3D1Csgizre
45rf1ZmL4TG2G+wDMgKEH51BHiMK0TRaRvWxqBV9qtchrrvHmT+WQacOWbV+5WAS21hixL1rXhRb
fOWmj8gUzAScptorTspk7LTtWk1DEIMalWDDN+tXsAiTxeC4nAzgwpw1NicxaGo9Cnog1RpLMRYC
JAtvjNbITZKnAQHcKZjpis1he/OMSv9YkL5EDiuLd0bh4/uq4Dgt24TWpHSaveG3zcHLmIIT/Fjf
9NUhgUYxzjynchoYg2NowrM4XEkdrGL2msajBFN8f476f2ZrXIi0rUz22uO+MNrbGnzUbGtYNDXv
nifEt5E3rKEYgXOTpyZ7+LolDk3+CdrB3i8qC+6gtJRNYpZ3e09frUuJgz5yB8N+KgrnSwaa8yZm
IjhIjETpynv2oUzWONDy2kt65+emOcKZzNWca5XL17JHddsvtnMEU9TwtDZfY8PzlfZrrPpyOLn1
VLODopTHuuufzfsbuVbBe2V01fNk6esOqBbLSZJurGz4p11HSjuraS+gSdcr3fn6JGdWnOPUfs7O
cOfgZPmlm6sxbs1l4zjKlrOnc2+XQOhnUNJOWoQCmQTpyNtDrVgn9Dm1/qB1y54bZMuDNfJn035Y
iGr+hCYrD8DJ3QQhJ8onwZWjL553wFDiRZ7HdH/BJY8zbDxpBp+F+ObxNMPBO6Zz5T6jU1IHpBgN
6yuq3biVm/MJdFkRO1aaNwo157fl9+PDqk/FRBFoLY+SM52TKLf/am0fuVYzHzOrk4lM0+a5cf+g
FsiK7kmOxp9sCeJGQnG+5WKMfPdgje1vxZ1+QvSRs1jH8hZ4A3BKTxL/SU6cdgmkoz3XJpk+WVXN
75bNVavJrP3DE7kySOi1QwMn9qLhrWL5t93Kxso++eLL82p51Y/NyjdSGoBVvwrqV/SsHKylyapJ
317NkRRkrU7X97wxgk80Q/Qtiym/1rloj2Rllr96e/IppVKDY2fu1579WyMOajLuAXpEck+y/iuC
kgdhdGwdsBzhQlXUI+jVEy0XHoIm39ryL5I0kSG52Xgec/LJE9fXdGM/9oQVRiQuabeVopa+bu6z
T9vONMRoTj0RoyQbIgD0VdxatxVPFZ9xX4OO98Cdq+oC1nHxEqeVxmNH6XcsrEZCK/Ql2xfUvsbV
XDvrwy3K5mGtiU+MAsPWAiBUdo7eYEmXl2lFKBJb/F/miZDug14Y9bvWGfaxMbTtxlqIztTw6u7Y
WxB/4xX592u+IMEMFym8J3urnB9s55AkKInv0YiihB9UuUMIYd87I7gkicCcVBdJmfsxjaj526k9
M9TXFCmWzGihJWsqB4U3YNQNwYEpaJlKnPoE5YynPNNA8+qeGqqzWy1CY5fnoOIOEJel0nxDsD6d
mlYOZ7NPGdnQWoEXkKjqXFRLbgQgs4vBzdNVG/U27M3U/3ZycZynOwJoEtgbNKLGbQYBp3zSZ+b5
ortmLHiOzjSTFU/DVGpn9jKvfW9EtjRVOGQSeTdLHYJSnoFvdweb2ouNu4D9P/R07tsa4qboY+Vv
+96+Ah6tUABxQ6ZEqFfL0XTGT9v17gvepJx8NCMuiRV9y2bu/hh8ymWOSs/YNxD9kThFfuGzgn/I
KF1vyvfAczsahhOSVwtyViuudSHvaa2I/Q/TQlRlrOdtk/QoyvT1vard505tsYl3tVD+q02kZyGJ
lFrWw1L/VAMXGggNMsvcm7MN4pXOcN7nTsY0AscAqK0F9r5DMuhksaMzZrmd3fyuGSS8DLVTCTQ3
+7Nk+Y9lKHWxi+rgKGeJkK6JSJnoHQu7fmd6UYUdg0VwIOCoA1/tnbWAfugH51b36RVz5+xbzh9o
CNR0c4GFzkZOCiU5Ir5vDGHtNc8oaiy8DfqPMim+PSJXb9zALH/IlDVKqQ7e4ofgn5l3mEwsc9vc
UUQ9NvcDz6lJRUgDdOV+axDR5lLnYfb5tjqSukp0LcWQgIjIUVOg4u/RFghTRizP4qmi0c6cm9PO
cckIpVkwQRTDX3P1HjffuAa08VMXvLUpWlattPNbTwu44wH9xrxihffnURhoYHVH4WNQ9CY+4bW6
4qlAX1lYP8P0rJlqZy9dRv2iU/XiVa8tkZCjBU1HJH5OfsbA4jjIfnn+AXNBtMk5rL0AHcB9Nuaf
STYOA1J6qoZK1uvOmz+XsZP7byhhb1Ij7r7vC0oO7dG606zF+q3n1TUr+cSjudIKuImt1l8u2lTq
BrjOQP/y5qFML32er+hs0xMgghuV6kMF4jUUbL0TlllfsnDIDlL3Mz27ze0k2e8HFtJY86gUGgWB
XqVYnDEy7S1GfL9v4XDhmTACRPcMUkgEt4/c+u9lypKWyWOMLvFS6t1t3WLEYEeDvp8eMYYRLUIa
vCAq2HCEkHYZcdsWT2OTZLN3YlSDQ6D3OH568SS0tjqM2XhyA8F9pqcgsTsB8g+ZhDNHyhcoF9oL
QWUHZT0xeaTsX8CEEw5gpwvk+AXRQ8tXwwxsPCHghKU9dLhmPDeqUZ8eetWFqsOPMa8opxj+PS1+
vRsIeYtZs0TjjGCQGUTIoOw4Z2Sgactts/Q9qbFx5n4v6Anua0Yu8+CvJ+o9IWQjcP+frk8Z2Nvb
eCUrTn/uBzXHXt5xtMq5itbSz96DxrRjkOvFoUsnLL6uzQpWqO+aXK7Wznm6hXZ1WRSboMGJDZzj
PkvSjRHb1J5yCfSbpOO+fzcAvs1B8KijOJZFsPOk3UUzaRxbHfeGRHX9giskKPxYzIRwL3Yau90p
WIx4kR+d8eMXxjfFOSpsQ/aJNvhPVWulx8xZz6JGo9bJaTuvsx17qf7UjPJaOoxcOeR/t/r6SAdy
bJblg6zii64+AnO4tUgSQyZMXrIMlASDVX1AwdsT2Be5HX+ULh8iYvNOxTTeSa7am2ZeiZxgp0Gi
oj6d9QaEOtmlOE8iUx9jp7mQlHLUCtIO+y079/zvluloEcBYcYdkivTdvdZfbOZUFEH2yQ/afVq/
MXcIq/RNLg+zy4nibS+GOTHpH3ck6c3MRbuR8DUknz1DllX3orTxr6xUAKScS/nBUYROlQ5xZq2B
RNXrbwUV6WovsWJBbG7Wk+u8+XfxufnlqN/V8Ma6hWaPdpD7YEDJLrb13OMM8tDz+Z+DrkVjZ0QG
8w79XiyM7cOoMXObcB+1nGn0kx8rIdhYLevzprON7YpgfR1sZcHRFFVisq2JatN/nfPA3hE0cbO9
SV3l0NOHmCmc6PHHXr0T3PHENqfHmhZvFxR9dbI7dg3UL/iCfOPcpfUrUX4PstSOmJzuT3XLnywP
CPvwxwGgtdgudtrH/5O6M9uNW1mz9Ksc1D0POA9AV1/knKlUpkZL9g0h2zLnKYJDkE9fH71PdVlp
l9S7+qqBgwNsWHaIZDAY8f9rfWuyImuFdHQX6xxDTfjp+ujfphOeNlcbh5pr4Hw3utGVaXRfSgc3
J/WyzruGqv+gD3a081tnPFLOsvNbK29f+QRR/fDYycCpPwKD0BdpNq/kLaEKYdqq7SCDejllFD5Y
fuloPJM+hcKymOTtoD+i7DtluLXyweJdji0UI1Pg7utRUMLt7u2M6rDLsaZp+HSoCfJpGD23rT2S
be5s2FvTr+uf51wbfKneRlbV0SQGQvClNbdZko07OahgA34QraPyALTzqSHAXk/1c11/GgTIKFk8
ZJq3kD1R09gEF6VuHPB3bQYiUOAT/CyampgZkTejlUHpt6EUDrl7ikDrxNI92bpy91lbXye6QzG3
XsV6fFdTyKXMEvUooYLbYsrJWh4cMgYntmIaFXfdQt4XFtSUgiFC+ZIgTMnoc0hCBaghp/l1FF6l
ptPt5pAbziFhswtIYro1Au+Z8KVkL2WTQg9OgnPpheGBRPJlzF1YOl7tXQdNATGmOsfxprEKuqWG
P6e1RwvHzPWtTuDHyjGHOwLAyrXQtPxOhbG+BTp/ZfvZ2op9fRU5ct3PIu+wLtNVVdl7QKFoGjuk
9DGKK1tifUGv1BLzUQ3x9EljU4gayciXCLPVpvHZLw3tWmev4XftKWIf/TDOkZpdls4ar+JOpWD1
B3trmP0RxTHxSXb5NObaierCY+ZkO81RO8Q3t1Ma2fCoO4pYBFyZvXOYYv/WYqfXSdq3eQdQqbWS
ddG0j0VT3FRkXC+tqbWpByfI9bJmuDZki3MGvRmKNPUjZle9mEj43uGx/BqPIZtGZ9aOZ2y1Oj15
Sf0Xb2puPSfBRGoPD7U+XieR/ehzeNSoyG8Ti41UBI50w/F+3+SNsy+UGSxTbs9S1M19OGjAgT2E
XQfZZsU2kPG33Ke7F1M+MPg4Rvr95Mf7cqIzXxURvoKRCZhCiPAVEz6sVgQ3HjXPGll1hjlBQyvj
g4v3kapbiLi/H7d9g9cyQEG5jGxrS1DhMnYFPzOSEON2wz6pGg35y6Q/RoWPNnRwUdPgsMD7GCzn
Q0sfh2QdoHZe9LRfl4k/d+GaWz6+ySKuzWQZdI27bcrhtUY+tOjI6lmGmWVsJsy5BOIazToaHXHK
cuucpEO751eLF6L1MQGJujhEjcUSVCP1DTtA6pjwvJ1rtF/CeKo31DDMFYireKWRuqg04573EeUZ
1RtKWzEbLtNYN1NLu3eiOEZcqHp2c3aUYhgHDm+iuRpyPf3uCrva+7NEaqoQnsIutSnqjaS/G4m2
cjLyYpKpQ0XnxjiglCP3muuTKVcW2bJCNsSOLzUwq6QdMRVBu7KUkkQ/IIDQE+qxXVI2axHp3wly
e9LIG1qINN0aPTIE0xoIwRBasiItBKFzT4AaJ5CVT33qzld2uaaSRJwQiderwe+0a2tCHiuqXifQ
COGlDNL7sRMPoxd+zjtd29hiCo7sFnGPtnTDE+Bfy0CWnFd097riTJz4QlxpkSb2MOzTRwTl/lF2
tbMXHSVu6CsUnUf9BnxVcJrq/AwyEcNo0FbfW+SNO2UKHYVcFHxFQ6c9YSdQzwmC8q1ddSOl0IiG
QNF8MbTS5fQznWo3Po+xeaf15lyn5Rfwq6m6V42F0NqjiUEoL4lnjVgFRvA9q61VTMwnWkiBlBhi
2q5OiJJv+DgsCrbn06JKWUbs3EdIYA7uXZTY5qrw6kcXReIqNX0EB3YI2UD50y4qg/GhVSLZkTon
H01NXhdEinyhryJ2KirFwhDqunC5hwTUb/skqfdeEjrLVKTXc1T7LvSSfmHVxYa61JrWnLUu2rLY
x+1orIQ1JPsqBvQfFsTOpeKagAZxHobuJXRkDj4iY0WTExFyQ8xOoqux4ga1OAT6kTCvl5aCQqwZ
G9x8GGDLuVzF2xPbkyKapbOQGwfOvdRlt63yvNrBobf+4hL+LUXW/29u0lkD9d9LrehA1231K6Jq
/vm/dFaWi87KhIVCKdaxLFPHNPqXzsq0/+lCFqTdawUWMOEZLvQvnZVl/JOjB+wosh1g1KCv+T86
K9P4JxAHZFke4iiHt+VvMaou6AkmMArHpbtISoUP3si7EFlRnq8MwaZsOfg2C7i1Kyq65Q0aigZr
Zi43TfLwy535GGv014gBigFGtfj1Z9nXL7KuuoDHIAB7LzPPv7L0aluEyfL9IWYV2q9MiH+NAXsL
gCYkuksmhGtOLb00DiX1Kt2zFOWonX6w29gli7NavHKlfBK+icWhXgb7D8ae6UG/8CjmsX2P/wt4
ejYKNp7cr9c35kadi5LkyFB8i+U5D/nKu/VVjW2fzcTK1k8F+9Vi/PF3x4WJySxz8Cx7gGD8+Z78
cl+TrhvjjD09EABrlYUVxxFU55F/5Vprx4rWKq1vzZwipvtBUsU8Rd5cMF4Nl/homC4UgVmg3w7c
ouePxtHkm2RD5VQ9jSb2OOu87x8qyxpQqrC0vX+xv81ahpyrfNxiE5zMZThs0jt+EXUMKevxq1Sq
PwDSYBHrtJte9x4FfKk7WbBf+9vDzt6mOTfBmcm+F1NXV31DrYiw1YpQSArhhvk1CxGjhSrbDySs
WsGBWqr27f1RL7gtJu8JowY4tB1ISr892AZmS5ONbFuQnEgLCVubs930sYO+P84FueXnOD6LDXIL
gy23dbEUuFHuCtlQSAopNjSVsVHEmlbE3tIo+eBGXjB3GMrR52wN+OmOy5p4MWVcrFWe05gpx9J2
kUwnZbLYTB8M8vt9mwcJ5ggVC3hjcHE9IK7yytAo0yQC8VrrhUvOVf0H/Jk/XokDNRhqIFiAy5tW
qCIVXU/VVMQVUIcezSTBTS9Wqser9x/Pn0ayYfv5UHzgExsXlxOlQWryjjMNKFmybi/bKgcw/xFQ
5093jcYinyrbZB7MH55flxFcJr5t1hTgsec+eI64R8f3wT0z/jgGb5HJRxFx/+VNI7+9q3XFk8Gq
L5ZZaJk3edhUO8pt95OOLrQcgoxCPhBmi3TYnQhGQRBvp9+ZCLLMJVL0dq3CsfrgF/vDLTZnmCFE
LOxhrn7xfheaQc8t8sluxq5pRpxr6c7b4iPc7++fp5mOhq6ad3kWWV9+AlHUGK1MAOxaaviKrBNj
d5s+6EEOdCTDlmrq1Stpme5np0DOFlfuLDOjIXpIsH0eGyIVd3aqnP1cZeu8zvrRdhadjtyKV5Rs
9O/vT7zf13f4Z3h+Aia5PiNX384I14vsPLA97sp4nyscDydqYrej9fj+MD8/jG+/I4wDO8O1aae4
vE9vxzGCaQYfW9nS6V3c1v2wGZpCnfwqTLVlKWTfLIU0EFaNZCBgklZi12VmRyUAm91IO9pd63nz
waL4+5eGPRv443k3Btf6cskvammihSFostJIHhEjOu6gf8naXefs2wIlK30z7YOv2x+mIVjbGXKt
s/lDW/v2RrhaUbLcG9kSsM+6ohiM6Kc8hPSx3r/jf3gN+aawmqBUMN3fVhSV1HLSaTdTwkRLQdMc
M3lBlf3u7w0DC2xGvgG8cICsBZcbotTQKMwVzJ96jLQzaeB0QgZTfnAxl1+vy1Hmi/1l+0O1jsyo
EsxgVjXmigYpTKRqcq/M3mrWeUHC9vtXdfmQLseb//yX8WI9SDg3c1WOuMbqNDWfjI9u3B+HoAsa
kDrqk993OQ8qvRNtwBBBfnQRoxY+nXy7+OAzeQkAhWpGepFObR8qnenwfXl7JWZGbDa9MN474q+P
0tLcbR7W6jOBfP1J14V8wXmtbxLK/qpQN9JgccS2PX2UY3e5zvz8PQydaDVeNzj/F5er8tEopT9m
y0jG2x4t+sIPaQLFlEFaU+/X5E9+MGd+fjN/XXL+GtJik+6Dk9Yvv6k+MBTQ5HRDqGGrrV0X4S3h
t2j4XSRTU9Kn96EMnNWYhUBULFAnlmZuVBbfZEaEmjc9ISYBCntL7E7z0DYfJdz8YQLA68Frw/Jq
zDksb5+MM9mcjeyBXy8c5DfNt7JNhSiaBnCo3A+mwUdjze/XL/O58a3KMVNW37FJlqNufXfHYKOS
6oPQnvkh/nbHf7mki12M7tL0HCZ27kMU+EcKtYcsoXHg2mcYbXe0YxHvVN2LJ6p89f4Le7na/XzW
P0/O7NXYu1+MPEFycTSLDGjH1Toas252hdv/ozX197eJr5cZEAnmcg7E2nFxH/kG622UmGxrCrqd
SUFXkGMf7n4dk7KLIzZ6rIZoF4Tloe/ibR78Xcikydadd5oQzYA4GHxTFythpBVCTb6NZimKvnut
fcqt/B5HdEJwdXw2BF0R2rsSVgxih/37N/m3WXQx9sWMbas+0LFniqWwvg09Sici7BXq1PdHuSSJ
/naJFzcZlV6FpxX9SQNL0yO+Fh3rS0uJZeGauLaKaJ31I9VtOnSeZgOJL4kslB8FQv62YM0Xi88N
Qxx2OARdb18ZdGVSTySPGljJTRP3h9n2pcE3tHI6sjNq6P3L/tN48zpAfAiTmYSyt+P5XjhmFs4d
iuXZgiVjq1S5cplTrrNRffXBaH+8yeROcnUBtavfMMmxRtdRRjxLEAy7uE4OsdPfyiA5lHZza6TB
dT1bulHbHEH8mot69E2K8B+t0ZcbsHk2ezahv1BqPdu83IBliTd0Q2tARopLu3uA3sEaNWnSO2uA
D8Wn0uqG+p4E6qpBa9CjUXj/pl/OaDCmFi0Uni75bOyWLr6ObdyPVjVwF8rirI1XgbQROjsf3Ot5
vv66Ks6D8EgDQl58snZ/Mk5/WXx7u6A9l8yHnIT0MvAT+jroLbqH6Qdbyz8NFPBAeaI2G9vgYm2o
c9MuzPkTYis6IBqigTKjC9KVzV0Sph8sBn8YzGGp5ekZBofGyw09jQLbBJrNYMDSqIEtPYtuJ/ny
FJnff0i/rbrcQLxOfCwpYQK59eZZ9MsN1D0CfCmOiWX/TGcR1bl4BG9bxx0kt6uceHHyvl1QEu8P
+9snhSIJvlQ+JpT6eOEuTkalVNrUtpxLsmk48gYi5nPjv1ldmwsxbE4cB+4gc+Ny/tH+LCpTcWW1
yj875IZHdXzjt8Gdq1fPbfhRJuMfL+mX4cy3N3LIYqSGiHmWqQZ4dMqaA22p+/dv2+W8uLyki9sG
iSCmkjkxL7zOWbiDWA2lRxI7KzXfiw+e0eVgzAyfqD4KlBSB+Cpf7CoTpOERFBGxzGVcrmLZ6E8q
NIdlmeX0YCvUB+9f3OUNnMcL5lL6nEcxl+nf3sDYGkwBxEuAmgID7E8IOjvbWP9PBiG/jKjjn1kV
bwdx9MLDHTbALTDAgLUNcBYrtscP3qo/3LpA99hIcBJ1533521E6npEcLG5d6Z+L/q4cvs+StPzT
+9dyCXAm+ZNvC4VNl15HQCfi4rOmu/SxUEo28LwwX6TZJ5kML7kHzgS7jZWmN2wZN5ZO8lHekWUl
/B1pR0fTo8M4+I9myW0mzXvOXg1uvEF+MH8MU7+s6LsU3YC/s5ejxs1h6eIXJDLHj/MixnDoNvpS
YSYzVg62bPGjm1wQV0au+dpKuhrMI5Ct1T1wYAGQ0O0c5GtTiGpykcvUQYHpp/XZj9C6PsWR7+Sn
JDVK71CPfZqC8hmd6d6cPHXKB0N7Hkvdu7Imfcq+oJqg2+y2dnUeKgoii6QOUcSNaYo7zpB+t8tE
I258byzq19JPzHOo9yJ7DIwpMtiSdNMRScmdR0LXWnqa9+j5enE7mPHgHxOMhhg2+56WY1zkXoz8
RFa3Qq+sJWJDF3LK1KtP+mD2nHcmfzyj/Cz2mCmdtd6Y4Y+EXftzhKfsGqiud0phKGMOaJEmZDhM
HTnZe5kpoDF1bxjjMoqnqFmpitjXFhRzth7zKHK3I4rdBB8UDOJtWFpUeUSQveSZL5BKGeahpPEy
rHtHj+msyLh/1usA1h/ZfcfQdCNst36NDRp7o3WTtekmN9v4anDQmDRG1m/yzJbU0IT7pGvZJJCW
GvpRN0r7NlAFouF0unezqj01SdnuhynG0ZUJfyO7GP1lWoawSwBvhGYV43EtUU9p4JuHr9LJx2LZ
dtWw6TvgZ4WVeGfRQx5qw6zu1oUzG4p4pCucKVN3H4Wl+ei0CpsPtMbaWSkfz+a+h/h4ZWQ1xsbG
LLhxBS4c9OgAyRr4KLARb4ZiPIDzbpdT2SHu0pttATbm2a1yAth12DhjL1CLROYS6DVqnrG5KRTq
C6Ymhv1c/fDdgvJBnNE0RtaL2LMptrUzwjtH2DPltvu9LsY4Xbol2tGUrraWDGDDJ6+WKC4j69QU
ZnZjePBTeV7tWSWJjma1mb46+jQtsM5buIyjnPtsl6iMsLAc8Cz/sHo1clT2b2YvEGU0/O9pXCwG
ZIfLEqIxoIHpK14z93NK6OPRkAPQg3L+BWH14E1ya+QgHsAuN9L2Zm3+qC1b4DgeYnzDGeZTpBNz
WJeWZ4+pgk7g1qgqeo3I586+C+PXYJSYcPVo1J6VU53HimfMl43omNF6mCyBx2Ya64NXFz3aEg03
gDcOBzGfJrQp9K9qftQJ6w62dSBHSh8VrokuroAc6AZEVzytbKNRdWKdHQrqk/nAlqNZT7n+kFsN
0j1eO6C80VxT7/tFgzD6Syk5GUmn6JYqbL5ZukjXTZLXmKZhh3Euy845b9j3QUFaWFpubB9C8QVB
1hVVf2NYBm0ZBc+eGuesvXPeTo+F81yH66EzhseK6VHeArxTCH6HrtyUedLtYolBnxezzO4HjW7w
Qjca877Tf9iTCaHT71ZuHKz8PP48meZLpDHNFDuqBek7qD7MrH3IKCReyVTmjzK0UcI3qbumARdn
h5a1rUFrvYBAuelI/vsmE83dJA3W6CJiVVjD+kIqZlyTqLeG07UY4yFHLeO8en1yJXMc1gDvh7Fe
T63kBcrsdey7qlj3uQPKGBo8mnoDd5jfVp+iPq9XLlIR7F7QaIcU93YhsYHnPn9/QBQSxzvbl2s0
SvsY+Y+tB18cjNJjmq9adhj5lGx6u1z2afekvGylQy6NQernRt5+J0VEoifUd9Jw160NQUF1O9h5
KTRAA+HwoCNT7cMVXwKcl9XQYg52radmMNSqLOUz69gqcHO9P8xpAlTSkFvo0w/Xb+H8IZABXfAJ
+kd/Sl2WhYgI7EUD76LezIiUr4YOAa53zbPGvDjYwp6u9cxym02SsrNgP0FVBrWm/CbT5psfObeT
nuc7nzBHLH9h0ZxrAO/rXksNsXZL/96KeNJgNuIzdFMNf+uceNOJEBAfAmOet1UjUB/NWXqDTdge
7ezrNHkh/sTwuy+NFPR4736CgpDvoAoAlw+Pbax9Kh37OSXZrwawDhXEv3GtOXxKWrtonJobJ+sb
xOIeTLVAsbyWGmb2CFot8ynqAmPvNIYoDmJU9m0R0OQwFE7DRRw0UKfBqa+mPHxqy8qEDNal+Rpv
Bnb1kKrJNiDuMVS83uGkdYAia2wy6ZiM8UPZluMNKAoFRqPQjpFLwPh2kgV6zBJ8x+yj8JeJLOzr
3DYPvHLRkdgHbSVIxq7RorVxqhYDGrDFZBjfZKee9F6hU6ZbCTamH8JvAbStZoGXeNpOjnOTWwUu
SFbU1ZDVp8SCbsaZeaUphbLGQE01HjiGLXIBx60sOdwV9rKfMRG1xL7vISxeBCJ0aGF0Pso3Nh9P
KQks9kHPS2HfyciyXpFPs0euh27NAXmtC/fa0uNr6q9bGcr1RNoWCLuwOSX9KZG0JeoABVSONwWD
DsbagaIuJni3uROj6A55jKATGecszh/89NmP4hGhXwzuFLMPJA/wBYg+x0DlvNC8og7uA7EXKD4j
S3wKENsdHLK/FxAKcDX4ZZkHVypyIEVS/sQWlurI4gEELMoZeUqvxwWJOuGtjqYHv+8qLrBG7jiJ
AadfIRhtKWEfrOEDTrsw6rwVe59vkW6V3yQiMbmsjPqZleqFRhqi+aK1ETMp7GSRqQ27yS2aU671
qbcCwKqSpQxH66RZOUAPI1IjzrwAgtVKjBmRHoSEobQ3QjSCSquulTfqq8qx0kctEzPcrU/VLg+A
1FZUKfFuINdKdmbjIa8WxCSd0qnxvwABBnQaOLhmdPTppChIf5BoAUqjW/UJZrNl7lRPQamWaeo+
S692V0D7vGGBgPPY4ol1UFkq6ItfEg8tcG4DP61dDYes6wyk/yTDcCLKe7yJS/AoiR48WSmKd4Ci
O1UiWcU+hXPSqyF98FPR2VDVLNhkpdbwJOCrCYuJDGB0inpJKIGT0kpthlpfjXDVrtG2kWEaRdEz
rlg2KGHis4YWza5uyxhviDN9tsfxVCpJ4KWLBxq2Akk1Ef5YnxPuTYtY7BhmKv1WjBbQ55I9OPVo
dRva4dbrqyuwCc1dNQvy8P/JVRvb2a4A3ngs/WHfxroFQNeP1qQwfBZptx/KHMx1k90Wof9Q1qU8
B6H3BEU9WkSlBay4lrQdlIOahs6HBjameI4m7spVLvtsC4bTgTJD5KPMbG9nT/05KOJ7P4P9Woxw
6PihHoBi6RZ3FrG3MJN5lxYVe2CiGnL7Lv2JfXU1/WCPFaYrM5bP+ajuoty4tUL1pI3WdvDyNgJJ
wZKTt2sHNxMIoRLrRTZMVo/3wsKTnsG/vrESPjZtuBeT3d8kLcnS8Go0XP2ZX4qvZGA0T23oC1z1
tn5uZMkZR071QzfVV6PWF2KF7/kuSWa1cNturazF8FPV2Y8JmXOHhxTVuFeAHU3oBDW5/Sl2UkWx
yHzxuuS1KCZ1jE0VIRlMnPAgQHFiSBq2huIiKjwgRG38zAGu4OZ1xWpQGtyaPo8WMLqvIqdyzlGe
mlvHyeDk9mzH5ZhgF9OPrQB0PRl82Dh33jdTDGMLbBucqtpbpVXy4gqMFX3t/RAeXEXAkdG56PyD
m2Tr2nc3VDeWLkIZu6t+AnG9dd5Y1XEwrHKHD6ffuH4sEdj6AGF9H1Gm5sFQGlgGVkSVze8jHiL3
ZlSgITOzufZyN6cdnTUp7p2i3YJ1Fsuhzvlwm+hK+ivL6at4qXDFuMo1l/ADfqi0opukIxOWi0rp
xTaz2jFaehxKvnURmtDBmTnUTTx8QdoLUDCJvrqm6hcd6n82zvIuCKovOKjjda9HU3FsBBksrCHo
nM0wzlCyGt11U7PJittWnQNYNMB2a0WkQOCqhYsvEIdYhtFHR+XP0h/G/bo23E1j08q2E9ZTTwkE
qDM764dpxRgjVB3AtmxSm88m6SbrFPIQOGlB1btJqrWZgYtWU4t1PpFfy5GzehsmT1kQ9ot0YEc1
Jg2LeBb39SYXnb0zvShb0SXlrFdl6lMJa3hhV9opUtmPyuzEbYojJN8Au8jPCT5AE+eT4ouVdAP7
UAOHBEo6TJvRihenxLMDn+3AsTmMriCn1+VRlSZMZzb2Fs7uzEmCO4yv6L84Y0Zq1Rl+ny9hipFl
GAydQOLvNZDbAfwq1V5nRevRag8VYmZY2/xuoxFk7p2gNGxtaOcSwZSMerDntR/jK+VBYL+xDbcM
l0DE5LCjkOo7yJxbbRWTwrXu8tEanwAwmfYycgZ+gVSDEEZzOMJ543swk8qgwL6tW+GTWRV9sgXj
MDRbIzZSsbA6r34BXSZIBswyUslsB1b+KHsvXw8KGAPNw8zaNvUYvEYmVMxVb3v1sU+t+MaTeXsf
uFH3uTOdEEH1BMf+SADTcOAnDe3LEPlRAYFV+FiHJ0z/Y5Ur6yti4OCGY0fFqlynlnVmQ+INn+LO
LNdhlMC4AXQ2+p96LSrDc1z3EF+iWnlzOhKMq1NljTg6WJ5g1evwXvgktce6iudMjOFuQB6+18rG
4VrEq2gzhf2ixANVFxy0FghrhIV1B/vUU1X2XXdFrwvOHhSqYAtwNtgm7MfanZqSdkWFkKiEGicW
avGJhB0zC06j3Q7XCHxeoF1clZrRrkAMmXKBMrsFvBL02bdBROIxMQZs62LEAUDbl2Www83pVK2t
HpPecoZ+W4cPWnCfJJi03IqDeMqqMoN4Q8pRQO+jM0j0UwXZI7Vfk6i5F+nGCg/UcswjR/PowNe0
X0U2p1h9a+i3TsaxWEV6rtaFsLxiF08rMOZRMnBgw/C0CmPIXq7T6StpAgcNx8lvNgQqrXvc1+WK
G33CmHUFlXtd6+OVJZ5sD355sJyEkWxCa6xOUSKs/FYI0w13sP8HzJUT8+7Uxk51W5cYbSZwl0P1
PJhGvRn69EsGNn0RTVgcjOspfBL+SqNObqurUXbhKk4dSrypaDZxan+l4EEeZj/aOHxESSx4cowb
vb2GOYcvgHgu7pI7+8+NEIOmplowvYm+7dWkk62VkGKUOGRkLClgioecs4ADai0Y6Xb34ooCnXWH
b6H5hHn9scZC64qj11U5X8uafx23Qcp5W2vtI1l5da4vq1ISBKWvM9grbpNGJcu5G2ibGtOjscnx
BZ0T1x0XJlDdFSd2UjrY7MXaV9PFlwrYAMPVtNRZZOHCA3KqlzjsFq1hrIceFf80wo9L+mSpD+wO
uUMYcI0FmOcCtAJpnesEbK9Gzz7BH5dFSUOZ0o1vR72wZjtCFbfXANYOsWl+CaZRkdGUZ6vK1OoM
g701U7DLlsONV7qkDwNB3OG7hoxIs688+lnSio2m8nht8s6t+gC3f6XnozxFWRNS0JnpzTIGcECi
DYtB13iQoUZ1lXVRPNNw6s8q0/eeCAF1JHanhnUVMeNPMEygzHTxQ4OCtV4Pnv0qccBQzn1qG05h
u6JoY4+SVUwWGVqIEwgM2Ot8m9cZ78kDe9Lorg3qDTxKHMRhHDp706AENQ26dfZHKcUm16LGX1iQ
kNSD7VYkXdiyWSaGHw4r6cm1HrUPyi1r92tn6OExzXAdDRPpAxaoejyFkJtAE0rWu3ITe2Wo7TtH
u84yaWwqvCoYeE69wL8elsGh02pg7Lq9JtHCWI2dL7OV006EDkMUcgxMmtVg0YUpNCc7Ugie2lUb
aUypqXSu60Z09DL7+oXUGNBnIzvtg1cCdmydDDkvxQSlLeM+V+e+zFgV/QQacO9VEBnjPL0tqa7f
BzAe+6UhJ4nBP5+tIWl8VJpHRC+8I1AhQQvkq/MbYZJjBDhtJtOIboJGK/WjhX7TX4dhBdheiZhZ
lkewoXs2uHAFJECoYMrKhzgLhv1EbsRTFVtpeZRYT7Wlj2XeXEeumQ3nMQQTtJ3M0RsPRh1hbXRH
bR1ow4TlXCn7h56NxbCW2cyq0sj8wOtf74PSbL+Ftjs8SD7633NdZBpshhBad4B7ULPxe7Dqtec8
Tct9qdftKdVaYwOKcAL9o/n0CY002oVTT708zNrKchc5Or49PRFjDeOdztUmlZ5qyg1l67pw7uoW
eBcUigG619AQBl9zDv08JJbNmUuzlaw5O0lwBdzPLkLDaGyAffFPIAfJNK3bkiSCWCaua0oCTpnE
N+ye7EfK4TeWnMpdRnvvatSlc1b45VdGZ2kQWLMhPURtnj+kPXOKioQB5qDQe9/mZFakztpsQBK4
O5Xr9cD1Z8KcGg1zM9o/TbdDqGK9Ghww67z74+79FsQfGh0/9ZgErNmoPr2LQGDDtKcYmpJYylas
Egpfc3KLGzyE6u79gS6b2cxwJI6+S9NG9+eWx9uOiqmaNgB1L5Y0FEDkpWa9LIz0KYvdJ46ruN9j
jgROD6Xo/XH/0JSiI4UNhYaUDlb3simFzyTScppSfQGLWwdTcSrGqv5ATnWpT5ivzkFHSMvXI1H1
8jZGrdbGcc5tjG3gGwQVRYXZbCbP35QF+Me218v/SYfKR5JKd9RDZXjRnI/bQjYd7zSnQ6PY1SUF
tX6EiykQ6CwtJEYfTJS5Wfi2T0/wGlpQj04i8mXncqIMngUri7OGL9NtEI3L3PdPqQjYKY67YYR2
F4uvbZY/v//4fp+fNkJpcgh4frTMncseJm9ok3mCzjnsR54uiNd46UC5DMkU+B8MZTv4G2iZBrgO
3s5QVTaZ2c/niIKiDbwKHamJIdgEfzBXfn8TUFQgCmUyQtPi6b0dp6QYHcgaIYKFH5gmyqrtCMcw
pjWpVyuYgfP364PJ8pvA2OPltuyfch0H1c5l2rY/uJbAgi+wUEDTGBXwnBgfNxsUGln6ozSyz7KS
u4iqY6Ozm8w4U1vtXZrSaXj/Lv929TZkN2TmaN9NFNWXd7nXDAn+jXnkwCcZrdtq0JcU8heWYBOV
78qP/DK/zdt5PIcWLg4Sj6XuYt46VKF1QV7IEinsTXsF6W+F0O+p3b5/Wb8tAAwzt75naXtgEWJ9
8VAB6FNeYSc2p98scHhAjCK/rHY0AhXgG/lmv/p/G9F8O2JQgsI0KbGD+fsucgwF+WxSp0SotRsw
Th88tsv8ZmTw9qz4QI3LIk7zfX6uv8pMdKtpIx8JSw00znDDk0UsVs0OksNLFe3MKdhEtbaJa/uv
kf+WZfKhKvjf/5r/zjcS0EQSxe1Pwvp//df2tTq9FK/y8ofe/B35v3/+cfRarV7alzf/sS7BjY63
3asY714lLOn/JLjPP/l/+4f/eP35rzyM9eu//9u3quNgx78WJVX5q0HSpIv+3xsqAZoQz/mP8R+7
VzG9RhWwrJfLv/2XvdII/slChc7iv+yQ/4mxB0hP0555aGEXg0DGiP+yV8KqN9HT8P7RNdapVzNT
JbEU8b//m23+E0sSkgeDBR5uJDHZ/3kTbv76FHD/eATcvn/99z/KDm8+fWH57/+GaYYp8esnw/As
hy/ULLlCEML78XbKqK6snaK305n9Jcn9I05TWxBI5l8bAA0gQ5e1/Nyqjq3y5ESEyfh4p91l0USY
21sOcekm1QOINzYQvZeoHYxHGXsgeTigsk5UhaB1CMHGi8ABseNeK79FwQwxofH3NbbzDvLAf7B3
JstxW1vWfpc7Pw505wAY1KCQLZnsSYnNBEFSEvoeB93b/M/yv1h9kH1vSfQNOVyziihHeOKQnGQm
Ejh77bW+NfnTduoKJHfKobv2ShpTGW7ZZhrfDDMfCQ0PKoSFNqxVkCoT4LtkV4YBwaeIfiggXE4Q
8pU/d+nNIZXOzfvzigd/bKM4u2h9Njpr/5i8H0eg9UEoM5Y5kEeKs5B+3HEXSoq4+IZY5tFMwOdu
m9I3zr3ZG9vL3i/gWxXWirwaRlsEg5crFAXdngA++fdG4ZuXyRzmWB1N/rc2fclXow7Tq2S282aj
04E1N0JsUaCxLc2hzwzoqJRxrtgO3F9FJUTQKNhfG/pNZBgYy4wIXjUmmAhhp6xG6KP8hj2oCE+g
radq22T0uWz9IvHBaEMr8nascX37uDgdE1PWop9tZmmEFCgZOf29yJ8g32s/eRkdw6V3u3f9azvO
ZMxeZJTUj6GyXoq0Uy+iLaDTarcc3qvMcDlx18u8Yb5pTr1k7bJleHePUZh6nCq8Im64p4Ux0BEb
QzygocndUoTF+c0r+qsOFrMILG9gXcOpnqss9voR7Y/w4gXVNuGL1epwDpIysT5brTDO6G+tJXvT
nHZRRbxrw5tPcTRDjlaBWTjJpwHWOvs4zwOfDrr5rYwVEqIOKxfILBrzY+G1QKCKqC7Ezp2d7y9N
jATkUJkNAQZ/ebMMSUHBde0qa1uqfA04OcxfJ+AOtKyxQW/dnRcq85TOM+HCmtYeGdQ8aE1o4nF/
PywOPxqbFws0h5+e5e1cpRBWGv0GxHi8ctWSvSWTAUZQ4YBgdROZF8vI5LNWnoT3PYRKhe2362Bj
4DIb2cGZdnFuCZInO9WrPOYblhZoJ4IHf49Lmsu1Hl/wT9hoD1NH55NTwkDeLF4XA/a1IMJpsGfv
STqIR+A49HLZOp1urSo0b/RkOKx3U2tYm6n40u0Vf/lQxm5WgwlI0S1tn1DBzghTezmfImV+5umo
6Hoduv7Bs0Jn2LQsXoAszCX9jU4Rg/sRM3E89P2SB1zU0JN744/TZG9QRZ0vRp5W2Qbi5nKTZX75
mEDne/fDov1ajnZDY3xd8MbN2W1XjuNTIc3xKTes7M4eY5s9ZWewoeqmmG1WNWRwDQCJenfhQKIy
CF2zo+mK7RYsZ3NWxd6mXBBICFRzYGFmWN6OauYMxVYPfFoPvsjW9SN4tYXIs4usBIsEpz0em9oN
qhokdiEHYHDh6pHsqUk+px6WULbXlM6Xsc6cZwrCatSWOTSpaPNGQFiO3YIKpOKR1kbAB5/a1ER6
pwEM4Y74yOzsvVlTbNsJs3zDhWO+RZkNPRDSIWGRydHwIPuwxAZQt7RynWTom59b3QD7KulFTfgt
ffo3bQW1RMHClXCJqG10Kw0hGhFMNEG6ZOM7zwkQxrJC5d2waqlPwl84AfAloCbAUuxad8Izp8eu
smjO9WVioFTOuqKzcSQ/cZFW8Sw3bMFZYokpFe4mXYy+uCqitnznkJrimh5HfTtBvwH4vnCst9wG
yW7KbGPjUFUH9duzeRosANqbQPvLIrcJxJ3s3OXdoDgWbiM6SYI2AQhowRfh1SkmFb+mYFAPwEmP
VJN0w6Zhm11BJ3OMz6bv5y5VsOQhjxh3vHvsM8wxhapzuUdXMK64sAofSEhPbrxJQpWCCeqSdmNG
kfltLof1NBkVMr1f1qQtq/xFCHAYgj8e88DyN65oUE9dy+09kL8yqrdjTR/bTvPQBi7rAm8zx8TV
Qea6vbsXWlhXjBvLXVXxmXKEi1nFWq6a3jRr5kelYX0cqyp0T6GDUSMok06/93EyXg+iV81JEmIr
g8G/jqGTDcQC4wJmYJex8cBw91e+3I9HeJMjIK5/RTxLYtH9GNJzylFyJ0+okOzT7oaSrxjQAM0S
wu2jnZUi9uaDX57mdPi/QqP10Hn25T/+8csj4X8uX9u312T+///vp3Mkf+f3g6A0fvO4Lte81BqT
JirwT86G4/zm4kZcJy7maA59nPb+eRA0gXNgCvaJVCiXMnU+5j8OgtS2r1gOhn32VzZsBefvHAQ/
KDDYRw10EdskXodbkazZz8dAFrhxOmvaC9ylSo6iCcWz0E7xF+mqj4G29WWwofvMXwR2PftPjnSf
beaCUrLLwtI9m93VvlRioFLWPD5Cev0yWmNNztrCHN/hloGCXx9pac9e1ZT3l2pBxdz2ZaJgAHMb
h5wzUGaGE+mHw/y/ORZ/+PKsP6Y0mUZhADAv4tn/+d1IcNl2VlZCtrKd7jBVayNgsfjRSffT1yjO
w0sKS4dtj+Hsr0a41Vz+w3n895e2+MjX6Kv8U2C/TLnnzB7w6yXOcqpUuv6RHK+xS2zd7hftEjSp
+vC1CLEVk7TvH6s07h4dnQLxoU/eBGz29xzj338iy3K41PihyBl/UHc49JBc0CVyLfK0xJpiZFTF
FsX7r9/zf3MFIrUwK63X33rN//yeN53ZF07XU4wdF+1Z2lP0KOXY7v8Hr8L3hcwCGptl8/X8cUJm
iVg2jgdRPMlZjeUx07BnhG+/fpEPOsP6jilJONrghLpaiD7oDGGTjR4s+3nHQs6+RPWZt/NQVncW
C9CtvVCxQmA93/36RT9oKLAdCGAYPpEvXnylMPz8m1k2Cw+oMtZuzOnAy6qEfYTF9tEvoxerYlhy
54xS3MKGKTNU8vOvX/1Pn9766txBCH8RCSfo8vOrL4uIpw72+U4N+Y30K/dGhYO++/WLsOnjf/PT
t8NxVsaIs4o3IGxWVtGPH19UmyPfxg4zaiXm7bgW9mEtTM+z7y1+JBnT53Ct9qMOu71s17q/xSoc
7jH4hXPdffXXPkDWo1QD0mBATaAz0BgYaVNSb0KLYLz2CWr61fZYIAZ22fxG7vfiwcyj4xQBEA9a
yIP0OcR+tkLm6Sv0vlcXcvBO8H+vhYaZxXolGNaeQ93Oya7tbevUtTK/neyGYtK4Vc9ZVi2HdG1L
DNfeRIik4iFduxQHzV545mOeqbmIU/D+tC46a/9i/r2JcZ7tvaxpZ7SpaaSBrP6qZXpp51N4rlPP
nnfj2utIMCO8KqYKGrE9wag2xtw/txvFjrIf7OXLsjZE4iSt6dihNbLj+0+BpFjLJOu1VzLinSo4
p9XmM3C6Ee2lfGSH0wJVbHL+zOS4FyleLfZjbHS1Gw178b3Iso6scB91EBu9pez3fj4Pj2rtvgTQ
7W8FksKV8b0aE3/U8hphOw/wAVIGNHyv0QQsv+zaUVd3c2ENTx0He7w4SR1Y+PY5Vq691koz3lWs
WvK1qtNaSzvdtb7Tpbv00FZSNOc2H+FGJdPT2gmzQ1d1DjhdomPNTTzgKW2etaJSZzjgwF+O3nCm
HQ1hnx/0rp6Nl5gPh7QC/q7F9reVEv0NFDufzSzg+d6ohiPcebqyWI5TigJqTtxFmjNEYxj0Zbrr
CrXaL0lXXmhpvjoDSJ7QwAqjwto5tkDfNmGU6Yt+osEsls2wy4Cq9Uiu52kqwp1oqu7FxcdgU0u3
qTVXED1/RakvqKOm32pMHnOz3XaZcdKJ9aYLk8oJR94kWXeXqnTZLfDAzvwq8m9UCzKwIuh2RmPs
Ka7WjS3bLFTY4cgu4QUXXZVW772dX3RCfy4jXBDR3J+HRvkka5tSLJyFQa6gfpjMSFsrIigxxuS6
VugMdjWTFG1EJQb77nnZQTSediZTgFzqoOrxamKjv6+k4x9FmxrANv1omzmL3ivyKrSU3HoUGmDI
xzZJtOva8JBNltHatoZT7FK3TIM6gxoVWJQTXFGLbgWd6Z91XgLutbSWu05M1lncDOFN2GZvk6e6
QzLr4dKiCmZXZtF0vjhasKpt8+1AiovA83w51KRiwIiukeduoK+RhWAzHvE5PXeGUR29pHwqMVHh
w5LX6VLeCnTcT35VDTeAPv3ngSntLDWoByp7/6YsJITrsSm37BiXHQiYL4Deg9nGs2XJ+kZF06HM
ki+hXkKILQDT47Bet6xICP0Sfaos56KSU34KM94033wZknoIXAvMcVbOW1F6b4tXH80Of2DAacX3
WAlY/X0/0RHp0K2HA4TaAeE4xXsk50Nuu6eogSdOwuHJRDZ4FMn0RXi4Glei6DbPxdEZ3eWKeOC7
AHexyUs/zgM7tefrmUMfg+EMx4nNXzAbXFp9D8V+Ut1bOK/CiooPox+/CDu+Rih59JK4uVRYEPei
6PiCrjfBma0/vhsyZlNKu5KE1+Ri0DFDhVmDNrFpvqXo8MykfGFfCSY12mbWr1N+Mxk0d5Pzl9wP
qLGIfW7gnXvoWoqUm/QtTedz7Wr7nMawBRfA/Do0SPnIMVwofMRYRh/Rulo6eOdn7btXWhfljoBw
sjVaGe7YITtvqiD0Vitc3okRfyq79GkeCaH8+lnFg/5Pz6oVIcRxF/CYCVjkw7MKeig9g4mL21EI
iuNzcsDl3pLJ+qVg2CcmZE85fb+xbJsrAMehOo7trPSZr4BQ7+qsaJYt3TcYOqa+j++8MilX7rdC
j0M0rN4wJfmvYc55em8il+BL6ccHPVbdt8hpKAICLkV5X5c3s79pOj2/zIkfv4lkMaINEMaeA1YZ
hUActSTYkfbFK9spoXdTqeR7OXP8TmoqyIMR8NC0ZU9afHNzkb1qp1YRKpnX88LpQhOSYaRVBzve
7egCTabijcvPuu6F0d5gCCFUgPAU0aUXi+SmqtAeNoCD0mAIDWxTJtpqcZ50wyg38xLXXeB5iMFb
ocPsKnIm7w5fwZIevM4aqCIbo+k1RhANbFer5XXUOeVCGqLswlxvh+uurMVNXHnMWlvfGXHvze4I
YjriWAZ4sihddw+TvHoPC7ep9z52ByiiLU7hwMH5d+3BLoJiVRXyk+wKKr8pO81uPCe0ebpIdNYN
xgZA8lFu+RciQ1BifJkQZWqwtQUWbwNOPLKqpwKS68OdrSqqVpK8dRp0G4zRATMY4fvCiMOCUr22
uEysFFeqUK29QurtqT+3DZfqa1iaasKGsLYP1HUJLpsm5IxMiKCTJ9HwiLaCRqp561rpEgcUvljU
FGi0vRPUJp+qLUkruqsiiXHGyFzooNqZ1CZLaTyh1hGTR6AalX4hfWShrqSrz1S5YfRFIgDH2zyM
8Ivj6aIVQwqZfHW6nPt9MdDYYxH4rQMvz0tOC6RY3IPVFAZ9OMZYU03vDOQ9KbQs1JF/hxeNxV2d
kmJqGhQWnh20dIoC041sPSDkhVN25nnugUIgZWfgjD3j2qiy7dBNcOFFRPI8Haxh+eyTnRpRX5oQ
Qa9K7A2MZXSkxE2cc3IETosoZ9o0zaZgXDY2ngN71xeTpnvR4B5dueF0Pw5Nlm1jHg910MiRnB7U
aPe2sWIj30ZZxGZuynDJbmqZZTZer85EpVssSo6MiBZbRNiWO3yDNzCYsYtj23ez9l5VSf8Um6a4
VeYClbsgS7LJ4jR710xvr82cT6/W3Mgbrnt8tINIIFHPlouib0TpcD3bTYlCvBRjsTF16zfcpRz3
OWrY9AUDbSFZMIzuQP7NDBNjk/bLgkVsUP0J/yu9ZXlGc2WXSO52ItQ9z0o7HmNCfmZrctEO8i6J
3BYHDgjlOqAv1fNpCuOgvZV1lD4K4eUhK99WJwyZy3DhRWP6KrqhC7e4lHmmOeaUkJBsOgFNyOON
mGsTZF1uNoMXVEXMXhwV2Dp3TNln166pYaFFAmPTeta+oDq1JnBDgUMFs6GPCVh4ftez44jCSywR
s9zXY+9oquI77wV6ecP1btGWE/RuNlxXlH0Tz0n8TB66vvBX7IzG999mtv+0ELHPT6ZaLH2eEqzj
kb8ozJc+XS0WdYzGdMZJhVYUp50+QYGw1N6kqLHjwV3a/Z57hfxcUD407IeK4OJhpmiHu5jui8Dq
1aLQZGf3Sz4rasNFOzenacGWPNKk+Lj4uUVLCFdHsjP5wEhSkALNzycn9ZdgoWywweg4cTeiDnoa
j6XZwuyRREz6XV068/U0Wh00Zyg+t43b0wLcGyzkOK7wnaEHwl1oomvz1tiLTJBkxN5ff+Em68C0
qJkjt9AnqHWFfOHc4yuP4t2MdnkjIdt7V4NdGvqQsXSgf3pyaGjNMV0GnZUaRmCUHEgDfAQ0o9ZI
HQ+ow84D3HgyaAMpvWQbe1NWB9JtxmvVzO0bWPVk4kavqODBWL7cMnak7LHiNaU1SPvacUKrpaTL
xDfJJXJWLCnTROOljUccekRHoQKZChi6MTgM2EPPQs202vazW7mYnhvpwL2fGL7aU2OMSNVGHo9v
cVWLIohbKse2bm2xPycFSh+EIDSMY9i28d02Fs8kX1kXIwmeWw959r12RH0/zEwyxLTK7jV02DAV
GZ4u7qmwnDZTKYd+0/KbPdPjt5BN7VNaI8yOqtbZSnqs9KTO8LOO/Bhncz2S47RTLeUB7nn4blFI
+NWwFOEc2xbDTU9a66svBS0smSV9mybJaDx4WCuJ3tW2fDEIG9JsaevoseD2vy4DGooc25boaVB6
4VJdFGarXhYd1XdgRZI2IKwTMTjQd0QDgAOQiDI3nx2BO5s8n9ySxdQymhwlqSDjPjbicRsOzhRl
n3KmiHEbJ1MdnbmoZdeonCm56bjhYSArhSG1pJh7U2fajIPB1JwuIs4zy1nmDPkrqEHWYqNBFMvC
UwAj3lWEkNwk/gTeMOKspTLiJtxDWHBZ5MngP3eC0tFM12RyssXryUDU6EkBUsuyI5gwPliJiNi4
dEt1N3If48JahxvwxA9WOI53RNLtaZt6RXEz9uySMJx1BFYdlw7tYITRzlMvyfO3ePDXpsDCSPW2
7druc9Yp75osvmNvWrcymVzLmDBN4hMy2CxU795aLdV0QYaNn522rNjz5NFqnM/ob3yrB4te1sJd
ssd+WKEV1OnxWBeC9rIAzkzeHEq/a+IHVeQOx/80fhaFSWgiSsVwKlydy9NoeM1Vhnpx1xIyWGso
saIzAznseXLt5OG+GIieb/opr5pN5IfePY8LBxCTF4FNFcTt/H2CQZoiFqG7AF9AGPLdqNPXaRpB
npY677xHJqWko1t9WhZirrZFyTJlzefuaIbPg1XR/WPzQMI2zwNy3iFf9vd1KvFTUvvdq0fP0443
rkQ9auW9dMAnuxDp3KST23b73rTCJ9njEzgVdj7eUvyceTuXU4TGE9D31dZq+oFLmpPcwR78RuyS
am6ebVKyPvHVeYa6Q2RIBJ4ABYyt1lqZR6FrXXZashaKlph1VuF1BiEO/sNhKRB79iXOQwzyNKAH
TTLGX93E4kE4sln3SbbECwlDDnV6E4pWRzsYN/nXmHANOTLKtVTgW3lKh1bR19dOn3VsbMqkDbe/
PtB/5EDYDKm+jUcLayRoX/+7tv2DuQZ+zERpcNTvOkeWD0TOSWYkFBnQiVjV+b5qHPMBL4V5kTo0
gZl13+406U+4EeXA1yX3O++socPhrK1FDXHLKjO+xlUx2rssEfaXNPGm33/mv2XLuUze26qrvvUf
TTc/+XT+t/HOcaj+8PGt9p8/bD2rv+g//nH5qtukf8Wj86Mr5/tf+n0bI5zfQKiu7ja8oKAlsef8
cx2DI/43Q3mwf6Gx4UqDrPSvfYzl/mabq3cMeyX6MXL4v/YxJlscvqKYWC22bSCRrf/5PoaNncki
2/HwUrIrNi3rg55qqd6vBp28JB4eaAwKcPKnydj88J78mzXHKnb/t5r6x4usNCL2TojGzqq2/nBF
OwUHVGOKXkbWtMdy7n3ar4Q4x+H8V/S+n+XhP15pRcmiW0Kf+WiEJYDr5/7sP2Ps4Dxhjv5w188l
x/tf/0J/fhkLaySwIwUlmk/ug/CuRzkkXSWfRqMxjV1pFPphkrnh/MX79rPUvv42vAyPOzD3krXd
98n/h/eN+E3ieY39hH+fIg3W27jwzXQfeWkYhBr6SmxXzqU7NnSKExP5i1/yZw3891eHRGtgY1wv
xI/UxYyrUJPPfLKLNNzy2KVRRxjUHzkkOTFHFda2nlV6NYukuf712/vvfm/WDPAePb42fGd+vl6q
BK2mNZcnjlp9+okT6LiiEbtVxNEWUgN1DdROqCl0uR1Kq4cO69Vj/VfKyp+uWizOhDzYM8AiY5Xz
80+hZlQJyqefeAqj7DfRQ1PDvs2ywvzbL+QrNnCmodjhkG7/8B0chYhnN7afRJ81+1DLZjfAOccq
EUVnv35jWT99/KXwo7MPhXTLPhdA/4f9a6mE4KKNr5bZjvINGaqYZBrcdiZsOkPvk3aE8tGS86Df
eR7Ccxd3N7XnamWudrNa7CBVA+uerh/pqSxhEr+FbljDVGyVTR1Qn5ZBZPacvEGC4q1Ty0QB1mA3
eO6GebHQFFv6rMkyRLk6MYcaLnjTgQLadmGuA+PRme+sdJ1plw50siKVpDbuJzOLGOCcaCgo77Vd
cRC44btTaJvLpScXfZEspJv2BeeIBF6yrl89dH7nshOwEr6f0h9tPBXAcG2kv6OVRky9TpoOZJJN
e7iuG6Ub8lKjNwWLYqkGMMZ07tVQ0r/E1pKq4noO2agV45L5GwNh7IspXSRuGmzy4Sx0rPZhHkaD
Tti6ReXLs0K41KdE3Vkd1qDKF6FonGla6Jeo1iy/CZ87boCDb56QMlEfHlyD/dJpKRWlTCBdhpeY
yqAvrVEylmOHszK6r5miw1ezpSPyTSsV3i2DFP3VoAmjbBCHPHBCHBgFb+zBEDi2zxuEnti4d7w0
to0tsQ9b3FZadQpFLJwwoNPM47agN25CDhntmG4Kkee4YgI77HtT7Oa6bmn9cmqmKnElFom0/FzT
65fat9bi1F5xNEZZsBIwWpMDJb45Ear7sfIR5g8+QCYY7bbO+oS67DZrjL3pILGAa8AXWEsPsZlh
3hlQWd2l9x6KPGqw/NLlA6/M2Eduwoe/EaaMp3YrzKzKqQnHkOk2j+Ew2NohWeZqmh4ZRCIHYgc5
PR8EiyVl/5BPM1CRwDaK9tuCOwszE0vVxt8MEwVH4cVg07o830grSRVKtl3bbXpQtB8TWJOFIcoS
myn1kzRu4ZuyJXbJ2q63YBYj8odFErEZ8hs8ShvdN0ZxFfsG25JhCJVx6Oyk/TbO1bgE0m69Sz9W
ZJ2YGrxHux0A5/aOoqs9r6zoWz212rnq5hx5rW3C2r22okFc9x6r3cPEXS/+PHsx0Wiy4YZ1cNup
WG7CSg63Mamh6JrhS9A/Tm3B81T1qXsYqFWWY0DHm8mbYbHOfIwJPulDvOCiuuhVGKtjMvotLk0G
9oXkYURU1Szj5kllBC3WmrcSpWFRgL17k4jWQYyTW79hdZ36PUwE6iRZhJj8UWcypimASKKjp7Vu
ud33PoG5T/PIEvDBXGiVYirUZo5XjSTEUzpn0qZOjNn0i0+PoUJNamy0nRyrodkFUtMN8kj3Ajaq
YOLr7l+mRqMyFYR96veXg98Xub0ZjH6k27HpqGb9lC1Jm+tN0sbu+ACrspSE7qqI1hPqgS15IbqI
SSaOI4d8RUqI3qvzcucBwaU2DkbrbScpkw1MtHrS9ZIcFmHdwcERgV0V4Y182DryL/GmNtv81lTx
dKPbNKWvsO0if9vndTLxcAwly3CZmN90wxu67+jJ8DZlR/3axsYIOm/B81EjV4xDfFlwZ+mwB+os
OdRgS5gkaVLIDhb25NuIXevnbmpmCDul5OuSwNqiYbdQPIYIshLbLp1heAhxS3+qxILo6ESFE219
djVwuBBE1N4SoUQfLinB2oSyjS+jyk2eu3k1GLdwXm5MJ5Y2zDiRYbrrQkqokpKNFYOtLK5Hm1wp
LtlEfi5HK3rxeg3qVGYifDYs1nkavA8nn7FKKYe10q+xg0awiZkcX0BJGCQbSaptzT7JkM51bwAN
M7z5ueLja7cNdup6E9udkAH8PtBEfkldW+m05WmZo15t6D/oHqGwxc+zJ4u3GM8OoldbNm89ZuaJ
xSvdbTU0kOQQK2uE1mEuxVkmHEPvvYky6y0u0+RNuoW8HVBFCedp+zUtBNL04M3Ucg19k9ybWd69
xJPpfKLCa3znDpWmu0onvrflMWcmlAe3kJrrAYIDShwpXbHE7rcpouQqWHgZCFHNCM6dcAlZ5yT3
S0TbXht3i+XgLh16mmKRWBtpbIges1D2xtAUe35pytbw+2TgT/hysBBz+5lG37KAMV5oa3a26FcN
ISAkySsDCuFp4UA638xY7L9p4AksU4fxPucTGLeKBysNqxnW4ku+OuFVleKT3JJcDPGu+wv7IFs0
rAggSxBFXXhKMvWm3vRulzX9g84AygyKQha9z2xEAVDDqF8FIMG9EH9kT7nHLKurvAuxdhvLWL+1
o+xEEJsDnwvph+JVeW2D4VlxzNjbM6pXADemhM9DF17NVE6m8cCfbnMM2iBJdllRsWzOaDrYFKyx
030j8KvzlSnNwwgjLgYp0dFB2uY9+G/XAmtrd8m07L+fi/5vfv2HC7iYnBMjHq4+xglksh+OjH+a
Z//zbf6a/DjK/tu///tou1o9/yjwchlyV8w2hj7LNWib+tcgaxq/mYp/sA2uxh1DMhv+YSz0fyNF
xAmUaZl5jZP+3xpkzZ+HzHX76bD9RO5kzmZi+niyBb5EZWPdv8zlVFO9PORIOZuO3j8c6xPWWszk
FWlvSDvCe+BL5eTc8Iq69e66TEZ5SOgMnlr7gsbRQpYcOQu52zZ3oZdtGyN23Pe/f839b1ND+Jb/
6up5SYq31zf99ccL6Ptf+f2Cse1V77DhEnNBfjeg/usCIoeE5MX+jF0ZhuJ11vzDmcq57jeFK9Vn
gUZkgIQkF9cfV5CwrN9WuCwnGQP2uG9Y9t/RQpiDfp6OGDYpYGWcR5IB9+p95E83XunNPof4wKzU
ujKrdNiX91Fdspq6RAlNxSFuYZVepmEHr8a0qxPr/faBRxCaRsiq2XaVCe+Pmk0qC3g6+aQbT0mt
5bYEdsfDwTDvZtd7xKJ4cjtrOnR1Mh4a/J2+G9KQyry/HsDb5QQIcDiO9RLAiZPvOFcqVhLdg0sR
yl5rQKTG6G7a0IjFrZdGrMW120DpqZ25hKOo87MZHvWxVeRJnXgpz1J+/GPNH7mvHS/Su9GuvBPx
fXUgdWEGZUjccwUsBCoyyIkYZkwjdv3kmP2blvHJVsUtnmIjGLTHtsDLwjUyXxzZVw8nXvRGp3Sp
zuWt23pXDRL5hnZ7uCk0uLjbGaRFc1hiK0y+MX/B2iiimKRXR2iE6srJOKt4uvXnrZGpiwSX3Cuu
N3iREzg4IiX3a7nM2Thn46EH47aJsD3uygJAT5wbAORShHgttbtvzbnct6PbbUcbE4uwkmQ/LcN7
QRrotrbm+rqZIx0YRepfsUBToOkWFvmI+Bg5wk9E+OaNqusUwlrFsUlUVOXmcXdDq2h91gub5Z5B
l53ZJF0wdVC+hID4qKeMczlt7WdACTSZrsh8GLywrCC9lv17O5rLfkw682kpBuc0q9h+yVtfHKjM
Ar/C+3fGuYpFvU56Y6cSxjWgPGW97R1WVz6T5RYL8YXuUTiIIi+w+cJ2n5lx0gRI6vOx9o2afT7V
tYj8vkFyvh6WhzEpSGfA3jrnaS5vCy8WR5eE0XayNeiWuM5OcDJYzvXSOUScP4iNWRSn0p3pvlfe
VD15Ka0N+BGhatS4n5zJTsEWEGIqlopVI2uSIKLeGkXcak/Eeswz2wc41/BbX63KVZCkTsSdtCba
tpvMTOx1bDoXY2WIk2Jr3m0xBiIB5rM0D2GbV68EQIbDLIVxoOi8rQJrGdXRbjwD6mVKQzjjioOn
NYwu7LZfzqy4GbmuvexUdfOaLkuYZZ2BbJwY7Pd4EG/m7B/cksE9SLtRfPZzk81870+HUFf+K+iW
5pOg3/2eC2fhSoGB2clsunXMiiqBrjKCmAXNe7Q4qJUYue7abBEbcHiP5WpEkKVk82J43caIJ4rp
WQBdjA1d6F0I7rYWi7lD6m/3MjLEDuYqHifD6GIgaTbnx2ZsmoPvl84JavttVEDXsnAl3JZyOgyT
uG41rqS2qI4ckIurqVXnNcfmC5S6I6bl8t5drBqvU3wFhOAe++1rZbVdAADmOKo+3bYc6njDhhcc
FwJQYnSHVeKNbKUMdOq0h5gDMakNO7s3WblVgZ2YV4R5gKk66jPmaYLfrHSPVuscB7d4zUK4aVZZ
mVdTzuiViuWdFPnwxuR0nYX+Q1VVh3o2OV0qZ+uF0XXM4qjwu0PYAbXT8yvzw9M8uPDocRSWoth7
fcnBv2p3nep2yjUOUrXfHEdGp4oREYP5uwt1BrlnDHdTHr2FVnPtGUv8kkhXEVNDoVisKf4aqvrO
j92rrioagLOgT5K139iAvpXT/a6QHabkDB/gE2dl98ZyxLxLkuZxiDwmCCeo7Y4mQ2jysYuhk8j2
nn3luSCwuicXe6E8SUoMem1v13t4fHiCybxl7AsxO9VIRL3VHfJ05tbomkvyMDVSfqudJt8LN7q3
nRBUqppPXr5y5zjTgszzr6Ie5wAnlXLjLnJZjUNyh+mB9b/tT7tFezuv+OLYWb23G7JG3DMuSXlV
QSj8/HxWWB9Yy1/5UezCO/LCYKj95djm8sIV0xL0S/6e+tPXZBEHKaw5UE6M8ao5x99TBhPb6sCV
8Tvi6jk+Y3iU5VEZLf2cqG6JF17SIYF5EIMXh3r3axiSz8tLdRuPI+IMnEu+GYE7WEijZM62OknB
orvdcYrppPsv9s5kuXUly7L/UnOkoW+mBNg3oqheE5julQQ4egfg6L4+F19UmkWmVdUX1CAmIbtP
EkXC/eyz99rMgY+jScIvGK8FIKTfPCHN6OS9u0l7SGZ1q10ywemZuag6Hv+BzSLR2Fyr3uK50KFA
kZZCtkBxcsCzyaHCsbd4x2wayAamywvQd9TCrMHSBVyNQ6vvnlIJQme2lk+Fe3FNaLT48THG3QKN
PxqSzjSEeNOnVZfBEzTMEmZsG1BL004Eekl8fS+4hKOa33QbmJrcAkb0vSgZxjQ7jh60kkflubzB
l6XXwXqwM96wgWXEmpcJP9QgMD5JAsR/VD+IJ8ieg8BaWqFH+CnE1J0it7mRnvuoUkzTmkLvTKBh
hSqAapouenUwGauoisajC38zpFY5P6G4s5NeYi1CjhWh6wCv4Y/tXDJfbk2NDxwEM2h0psw37kyU
1Oin6QsVyhVR1lv6Wm9blMSkkw0ehrkxp0NHj5YGnrODiQRcMwsOAruLXJulC2BrBeJXa65TJkz4
gsu6bGQTjqNRbjLqRdYiRrQc8pVQ9ZejoFW2UD+DOuJkIXuXf+gS9lCKnxWClf02ZYo6ceFcQeCE
nlTIEjqYI9RtrtbrWCWX2M4pP4cvlwpOALzeGGVtYRwBTLEpn0+uA/8unvTHJqMQPW3cq2GIMaSK
k0R4nEB8HSS/I4AgSEHlr8+WJKSXlHZ6o5owYBEg4ZlM5FvNrPhlUXxlxCWJ8Lo+s0Cx4jK0zqin
XuHwfW6r+2eTYiueKnWxcUbtz1xP2YNbd+22DKz3GqPeSnX4KU3sjKFmMRXPtfsi5HwmqdPvAlCO
EDWTJCw0IoQYsQF4F7xL7TwJVmM+L1HszMMehZp6YaEPXqg78YxNORnPOcG5o+GPOeTVNt8O88xX
u+qD3QzTuzcip6ziWmDXHPv4VDPTX+y2KAAratnrKMsFzTHon9j8f3qplBtZ+dppHvpfWeYbKflR
dN6SGqoT/CbT/cxoEFwHmY3fAbGo29ZpsDHaett5C28jP7Ld6S2fY7kpxjyhPV3CPpz7Y6C5745d
3uFZc/Zclnzg21qPeQvUkOddm0PQkeKPkrE4zKWkxMz1uiaUeTt8yayNeoKWXG76fM3B1lTz2k3N
qsB0JswmwKbBH1XrFxQwiNLK3eUJf491hr+0XCNh5shIVTJr8tGQ3KbhhCCG2ZFNdLw9IjZbIGZn
Y0LSFDN0pDDv4T4uGI/qyd9gXCvnjZmo9wRKslprqWa1ES3MWnkm2UpkeyAxh4UFsuKjTlufHpa2
C0es1BdRXLVktozPzsLgJbHcdMB0YZz7LxMcfRtkWJmnF6PRdeHygJ29H8iD4wR8B99zc0BNH/ut
xDb3XfeJN5ADXpZivpSj39XvqCX692QkFhrfJFoNsmkK7JJl39KnBw1TXhBZvCr9Mzgv91jpWGv+
gG1UYzRp7JV2i1gA1hNVWcRLw7X20LhqCqG5kd0lCZKKHUuULqSDwz4UPVNKx7BhkBQZYmddzd0Y
f7pdjGtSx2+Kjj4OQ3sZ7TLvjm2eps8dDYmRDe0CS8JYqeM8Y7494InDldhC0duZqebU+6QMSn5X
ZQsO/LrS0tXCt/jyCQTJgaZnBNG7CzQfT8bSZFijhzI2L447D8wkptYOe0uPy2d8d86fICsTnXPP
8JuoWdxMra1Z5ikWn7kDTKXs5Z7mIxVsXrMhI3Q6UB1BgcrU+Jxa5Og+q1lzHaQoX2i4ThrD3s1K
sM4bk07zDlXrujyJKqA37DYDO8f302Vts0umdtJuOdXcY4iJ1O9upADBQBr4Ax3Gu1noG1gHWr/l
06Wj2LoKa3AIhbTH68+h1q8aHHpaVA2t1LZVXVcVh3+fuGfPKIV1mAwzLdaJIfoiMrXc5f7LM6P9
xqNGBN3DcuxxJE3OKbfAmTHhBcmr3VfGV+/z4F2RsGpffEHQG9OxKMcdscSb3hu6Gy2zJ6bz6Czd
Tkz1Ynz7SOrdVp9mfUiQ8A2GlZWc1Xxchqy+aNi+pi0fLnc8EPXzVvrkaxnQ+NYfXsmw65SGZ1Rr
XXWwyRyz5cxgbGWCy0DfdF5oa4ACcazes9Xxe1367k3oebkXRemE/f20aTtRMscCL2yHKY/cKgvW
OOunXWfdBzvTVHt/sfSrJ/X8aurtEBZjwN+VxUzpkY835UeAUnoNJtv+iNP0hYmJ96ehWDkQUo9R
B/nYgTEKyvdxcLMHoBq4oPSe/dtctf0QESWL6cOeJ/0rgBSI+O4D7e7QWYOd5Bb+xqwHJJV2Ca87
NAVqVZQuszpKvOmY1Dq5CeKphzAtDcykedz2wWEI/KqAdjPkz+6UfPX4jc+iDtqNjI0gVL59WcxB
rQv+AFWizgSKkHTT7LFj85BSfJIdMHJBi0hAHD20SfY7y6yLvKTOsTY1+MhGnBprKW24+jBCYNVb
vvoidqH+ZS/4/6rn//qH7PR/p+ocRZso1in/I0L9z7/6l1Tl6/9BwIU5Aknx3idvo3v9S+t0g/9A
0qIB7W4vQbS8x1T/K0Rt8SV2iwH/5r++9L+VKiv4D8Oj4cdDgqVk9h69/h/0nP8XTee/Jz7QUiH5
eDCz+GY+SWodi9K/+2kSgaO48BO5G2gPCGHMOFFZQkhe7CkOU4+H5b+peP8H/47F0+K/KWP3b0ko
12D6opUUP9M/TLF/s6LMHJANnuN017Ut92iPdTv3wUJjkDbNndV0DpenwtYuU7/QwmO1497zQMSy
OdUgwlXNcURe/S54zj9guxZX8PNPbnpvv8I9K9f4YY19X5ijtRpc1Z+zLG9/5bQYWFxbI46cqrB/
MEh2rGWHEiVBlfYzsSU2SBMtOMn9Wc09bbJepT83OrCNWFy9CWACjEXBkg4bgP2e2EH815CBdsgG
n02W6OycDNmgxQ9VaRirznXYvw4w5EswVrrRIbUVxcUDXTFisXTMtwZN48cQItl2YMw3ulnWexOs
0J4nCFsNN9Wz9dJx0S9TDw+6MEkZ3qmmqRg6HJS6/+674y9+hxYMLXrz7i5s9lFuJTqTlNLTZ7y2
xYHSIZ1L7ij/dmXpRq1316en9GFOsTAENp5hlinVzu77P6I1ueOzmIxQ0NKo5Qm98WprZbPh3ygv
O+nWPJOfGNapAASRJe5br/3tJAEUfwII5BTqU+NAizIolyQxy57gX/LZablDRO7MuZm07s/YM/jI
DPEybj4bL3tvODFCeLFwkpCuuMbdhUphIGFQ1MtaeI3/g9uaw1548WC+B6z6FMdP4JE2yOriQwic
rwuO5K2firPD4n2NLSLMq/LYunX/5OVy5uBT+5zUBTRtUifLzi0tXsVxbevEStzcCHWfPkY3sQ9V
lXyPI+TpLEDXV6C2S/lpsMjD777tCm7DMuu5ts93Fa1eqrDwf+oZZ6XVPipcubved75UE4SGtP2V
S90tMiE9FZYFtl6V846inXfEY1jzLmEAqfE2pCXC38W6xS2W/GSWleOeGyPeEbBDaodSqK0Z/T0W
xB5ZqnzJzL+Nr/vpChT+TMBN5y3wCLNDo8XH2mZmRybrniCzAUXbqhdRDawcfj8dJhmBwHpl00y0
jZ3Sf8bYKtbLYJIJsnP2jGlJNmvgBZNj9pe8Ph4TdLdQl5l2DMjTbzQnxveOi8Q6jo66CZeWItxc
/poJY9ggXDbEF8p7mNFyzmOLrjGa8ztp7Gk7jdNeBLC05rrbsE6WeycW/QVaD9nvroxfVWKVb71z
c9KZ8gNIKeiJbvA0FKxKkU8I5WIfaq8NXyFuNsq9ZeeWvdJK/27sGNqXBYtzNoDit/WqCo0So0Dv
NuoA68b49UDKkoKMQ6V7gE/8LnnQU50Br0+xv/ai48KXZ4+NLpuDSU6RHoTA+oKcX0VaMx0nNBxT
OQBZu/I2JgZ3NS+Y93En3XOgx8mGTqNdgXU29Kb27NQFOdSs11+qVmmrrJTdF41Fq4x+hSLvAUIF
XmRaEK1VcGmJJuycwdtpcRxJmjHymdU8NVn0DeXMM1PxUFTlb6elyGsJk4jkXeUMIH2R2F+4COkh
oTYeOfOen5SrW1C/3a+Fk/AzULfyI7HuEbZ2ONBy92QoXshkMKOs4aJUTYd09veVqtZFcaKp5nEa
swuVDYdOeWsrwS9S1M5KlmN8YSYK2al+iikJwjHFZF8WzStB8siiWq53qx8tZRvPHO7m54A9x66Y
5RZyAe19zPsy0D+4LSfHDKnnZgk2xUja5AN6LTRaOBm6do7LzDgBejGPGi5hpGvi1Hm9JcJuRQxQ
XcinlXc8HKUhATe1NOtaoxoDDnXouWm51Wwjwh7qRcDg2PH71a4snIqESsOmeUp3uv6MN1/suPst
PA3EwWqX90bXJHuVXG1l2QLTnZ13Xag3tyJX4927kWyffpeAyo5CTwmu5uKoVS5xINV95LL7mDWy
iR3PlqhwqDXxTfIV8wCMX9jdbhyTm1XO807ZrXxYPGTJPF+Do6ow1fv+M36NtzLLm3uy7HHS3zFn
8ECM6aPpidViczhMureN62ENQwzmWRmil3LMBO5DNjQUd+U0JKB2RjPfhOYTlV3sQfWHUvIRCvJP
sxjhyiOXtGghUR7fV5smoyEg4l8L7NbnpBnuSq+dPcaCHLFgeA8gUoVZ7nzCS1v7GmaRXlX6e+Me
W7vTHiZ6UngDp80NvX0MqoML7S2Yulc+HTwIhTtfcJ5TipGN1TbPur3XOcnW6cZtogcxZ5u8YKm7
LnMWVWUTv9SB9eIFebbvGmeKTCfvomywvLdYx6dA8BMvTfKWjoj9E8x+Gy/BMMshiqUaDoQ3xk3X
SPrCauG8UNVsX63eLq9La2xJRjpInfT62P2M5QLzRZv371KPgSRz5tkQtLz94Lrr1C76+x/vnMQ4
GOpgnGkXWkZaDhZ0nTpnEpKesROE7LakGkIiSAFRlTtYmkwHDCda4Lra2wIgeCsCczxVWQEZTNy7
f6yja3b9tpvrP3kjP1VA2nKY6TZldbKa0nzZEAC+VB6JZtN6mCHoEekr5k0fp9vMox+3dozfPvf3
9CFR6URB2NpzB5vv5UeZS3aHnipw+7nxKCWNXlT+oXZm8qUxsp2RkIRgO+GdgceZT25rmpt6Skjx
43GKYA3oJ/xwLKsglWvEQG4JmcNTDGgLXRHxn2m+2i2T3rxKSy7bNFVrtyEnmZBnjVNvZ5YtCro5
r5tBBZQ+IfaPFJLVvli7SthMN0vwkEMRITawqZpgOLjk5AMd4TegN3CHiQ0FUnPXxehsAIJT0Mds
Wowk4RiVAO6Tytx2Cda1ttrkCcGlCaJXZPf6W+OoLEKz3JpIRjmiCpFvTibTby62LZ5Jr9srrnBn
LRh4CRNyDRBs/FCn6CHSa3yYg0sylmd12EE42VUsZHqQwaGr948ivXMnmqrmFC8im+ZCfExsCeFm
r2vjIfbpaFAZ9we02z0BtTi0Op7GhQxWc7xggen0p1abUB5zUjmGcTETAjwGNRCnBhThKsn1t9pg
1QN+cFq1hl7sRmwu64T7yDlxuTUp7yLof/NFsCNuipo0clkY1UwvgYdVq+LIInX5yQxp7fHuEF0Z
0luRQv9YlE33DCH3FegsDDdpou+bNKYdFk9HVBWd8ZYkWBqmun3lM7PD2B8NJfA4A8/mT6Y7/Uak
wts5NnZtF8YSj3OYDV5d3+ipeezQ4kM7Hz2QkOURvgptoSTfsV+ToXniQjoiNeDeXCyBYOluqyT9
pXrReNQoSuapXZ37Qu6XiqikHQONa7p/rj3FfdqeNzr55Y0x+cNmrKY9xLEfF5zimg0WMFj1Wfam
f4yduF1PzAsbdhzp1+i59kYNrMurom5BGDBR71yzBofQ6Msn5RP2CstnvBWJRfC01+cT8Xba3Ube
VotfGS8BvkErZvsinV5fLYbwuEES681afbqHp5P+SW9jtqnUL84Pcmg/HDYNY9TkhfFpO7W3cgQL
JmJ6zZVagGmXuQsLObHvDfnkefNJCNj1UDXkUynsYe2BVP7GDV6jedKOoOXBEgJczKJ8SmoaABNJ
GVG37OjUXGhwkOZPn5UEH+eg7Q6OWx/mwfjtfOuvQW1ZJJuEwj+YbLH8dEQdXwn3NGunhkKA3Fzv
CufXGjk1Utu6+j6Q4kT3Q1Yl9o5U2Wt5n01cmh7YRFX9ihebbk/b/JN25S5IpuXMJXHrcaf2spyu
5JkS4zhHO8QLue6o2lzLAh0QM88QDuLiouqtqtL6gRjDpb1nl2OLdq/7mn3VYDGlxXUIrPSsNQjJ
vUfnQJb3OMRT3v/OfEPQfla83Gcn0Plf8+kjt6ATYcv9NuLGuJLvYi+cz69L1v1p/exe6XYxJNFK
Ghina0z5zYpIJYfXfUHtehWXDpTGMJ4TWjjH3KQIxHDGg8UtBtyQWh6SargL1YjmThJYuwzaXNh4
2HThkOgXNRob1qu/d/oBK99zScfoyk+bdZKT15Kc52AdxsjGB3f/HtY6oSnujBV7fLdiX2Pnrw3P
zI0256uA4Ed++hdCX/xMoYpxcwYqgC3SAVAn/fFiwiBQPAzc4k/SxuYpjYFAritXxetZCiwfHPfv
KernNotN669wqBnpCKZzGTfhtDfaY1P05n4R+aZuC8jJrAyU1fy6hLc6mxpRmbkWWTb6cXRNbHMy
iTw1mg/bWEKlxdS3xAZnHWlAgvVNHA0BPRW4sJc94K/IzcwIW5OICu6HoXQpEB2lzqyoB1tfmcMJ
EupeIZ6yV0nUhe0Na8/Rxawnp4jOFcyxsTJ2nuj+spTLVvd6NzO4U0BdfJAye1kEPZy9ZTUgGbtR
P1NOdClqscet0W3TufCOpvpjVR8g1sDKECOMmxbBgGsYdtTu3ARIZMWy8UeTZfQ4r2WyfFRL11Fp
pbmSGrQ8ONAMweLDst/8MXsiP1fubUVeXvdHY08h7B9KiXOoOV31jUT35Mhp40mLEzvz6DQaKdWD
IKOh09Mz/Mh0sM/UjrVoWOd7VyvOAlfY7Ljm1wjqeu2kxhsS6M5KqaasiyVcChqCSlofWGR4vcl0
ubRMboCN1kZJA05iav0p760+zF1E9kG/c2etcYvh31lpwmtPUEzxBAAapXpX9ze4m0nRNg91X0Hr
cNVT46KelKa7QzyswhoPKz1tRx2fAfsrh75H5PWw1ciATwu76mlpOnCjsjTWtYXLeeh76zrNPj3F
7LQPVo+5iVsznmnFmJnXFizgeH4UzCR/2KhMG8mmJuztMX8OyBrwRL0PCG6iZqITJgt58Fd0fI5l
/BQETaWHcUG3C1LZcJqk2TyXvepPFIilUOuTUWzy0ktvZizddb6k44ZRst6OQV7t/cIed3R+kUL3
cxZrpWlYG5iFcpvEwRk0hDoVmnTiCGmUT67hjVD2epYB7QIq03DbvaOTXR+sYgNnp14DEClYPuRv
ljNc+0bCJ1GzcS6NoX0iHoWZP+XKyyd4FbQA7ctJJ1VK5WBwdAZ5GBTbJaPGxNPFi73VZvpSYGFn
G3RvmFSjIV7jmXnbrClnU64+fNsZN5o1svDKm6zPxOJMlcXdVm5MzK1Gar65RcFlk50GW4qC5fUk
qs8pTra4dshZNxNXUHXwXPK/zigMBnalh25HQ5EyVBzC4koO5TQF9DMV2OvxEr/Ocn5LJ65pReHW
ODnoJnUsPtqB0j4x+dcsZc3nmlVcDzhwq1pkmbklsj3H9dlc+EzitzzQYsQCYsoynjE46BlRNaRl
V7x0PNKw6JocqlVxVsn34FocRclQYXj2q72eySRqPDQSIzdfdNXYEbRqyEu+M60QTOe9bgTnseMY
SK3JpBDLBM5hEGrCfxRsDcweXN7s6lQb9XuHgw0WS4adLlV3d4S0tjQMn3Cjg9kKBuzrJRgKN7jU
rg7QBHchtSflhgAyee+Ea1Tm5QetCyxWzgr6jiNI/Wp/KY9+jLXuRxX5Rs+TZ6/J0tc2cHCaS80A
GFWCy1qE+Ujm8FpQvPDqDy6HPcC6uwbG2padWlRPqfZdG2w8SEe+eN5kQJbwrHWte5sk849W6W4W
CMMR93m4enZ+xPtAua7IuOkkyZMxmA9lPZ1FkaZrbAc3bqkYtwxHPxJAeZUdKuUkGIqt5BRnAq8T
XcGi8a8Es95JjNyyaabROb6ovltPGCIcWUeNae+ImFuhOWOx8OnhW3K4KuNzDJQtXXnuJDdgDW+e
dO5vKfQvlirdauCY4DMOJLu7s1uSKTkFZGgAEUwIh6xKs40oRPKRpAqaXZfOPKGMZNNZHTeyvuRe
4dKnVyw3o0s0UD8ZzapzFVEulB7kqHuQpCBxoI7+NDWnDm61g9PzL9omrUJpWZSD59/lVEFjyo0o
6WB3LJQZZrhaWlW8gibfIcdUP3ZKSdcI7IX+6yLZFJW9qXqtekavH0J6SbE75ICdRKA4P+jXukzO
hM1GWMa29KbnpkShrLp2eONXrPe1Zb+j8PLTVQkqg0eZmzbW1RagMcGH1k9/qnm80aplhfnE0cXe
dXN/RSL24S1oCuQEKpqe8VjyqWkZBnLlDRHc4xFdDmGzEbxG6Vw9sBZGExrmGzwWZMG0G7bsDLd5
1X6jw6TAMGcvspx+WAcMNtCODETgMR8+aYhkFprqZ6e1925X3Ug8PELObHbs6uSjmfNXDmb7rZyn
qxaj1AxCUdlHlmDbTvoYKZawN1UK8yYgCTHLiC1ZyI+6Sc6K9++qsLSborANK+mSPnpLf+g9fHBa
NtPdXg10aWhhQJ9nmCXQNAjdonjBqcKwf2gHKjz5WL9gPPD+NKNzrwMkucAwOyM+BidXH9uHkW0j
Sm67a7TmD1yxsKrV1qixWi4xB6cZHMYCVEhTik/U45fKmn6zUeUr5it5oTkv8j08GBgTT+xavMgx
mumxMouAgvRYhinWGo6vRqOWCxVl3WJa2lG6Sas8SrAI2p75ch6vsqyPA9YdeuvGkjli7Pdsmuv9
ONLRJw5O6gz39sYZJrRerAxv4U7Ew34FdOrc5/Ep9a088pwsdLQO1JUhP8nHSXg1054LrQbfpbIP
/IbDhXhR5HRo1VDa74PQ6K/4BRPmlPpGuzhZH+zj3M/l+KLFjToStTkkQ4wB0S+TC9fEDnE5f0lH
RMTUoeaD2mfvuWvvN4FcO+U5fWrd4u/EEHzCaU+upuVsY+lcZAD5XJPLEXzRV+r1V3OefwPuuLFQ
frTk+sEtcDcm8+SwjNSc3yo2HrvWOPYImnf/ZwiBaSPLBBx792srL4hijdeVab2LrE6/AVt4qJdR
38xBLza6axTrLJfo5cA89K6Nj7YuiwfP0Yqoo7Tym3XuY2nOtx4/i+uOcxRkBvf1mdXvqnFSGjx1
++yOsb6dE5OS957Hk51X/hrv2Kn1GkCI2C/2YtR4QpCVDmVsEnnk3hLXC5VkvOwcqmJTj3rYex89
bIPT3eoXZvVI8+UE+hXl3OUG+uT6mJIS7BprGTO+lGWqHopWHHUbVLrPHZTEzF3zgv+TlOqpML1L
HIA+r5HIuUhRK10WO5XfDYpxd6AcqeQ8R7fLeTLp6tFzH1LDTdZGpyebypMYL+oMYmdiXTXZlscA
0vgGoyAz0x3sx43Y1KAPmqO5ACCivoudhgszp66jHraFbalzF2h7JlQ0Fmf+qazsx2pdwm1mjgm5
KPZlk2ybmoqtwpM7HzLMaL0S7tN/UdVyhgY/XzP6iR9faR8x1yASgYa9b1MSih1g+LAbuDEQGRsL
7VFzkmZLecO+z6nUa5ah2A6Nt8e5lHnezlL1CVYh4CUU9r7X79wkj/HBENW2SbMk6g1xbpeieuAp
nrBr09Od6QzxyUH62xlVQnFiMLcdktN7lZnJQSHh4IqdrBeybPaKFrijW7tLWMhlgy2NLUTfyxOD
xV+3sJ4SjCkrXtanwfUjLmmkC6M8wV5NvrO/pUY/hKzSILPMDagRip3SNMW7zcWGGjKuVCqDQNzP
LhnUYVqDfcWpZpj9zggET7lxal9ZpJPjSEdbPumzUs8sbCkXVQ8m3rkfhssb1ijjrHrc0BdH9pSE
4nzMvoTp7GuuTtN9lznXyYka4/g2NzXtnfwIqEGQBCgpoXRwEXO7je+LAlkW2m1I5NXr9L92MRfr
CYc0Uv+wY09QrwZpPzVxe0ScXHh8qi3+NR6oteewvdcvXmyGunEivxnZpa/tJ1kwlrREssMh14MV
7dF/mhS4ZTwt7+ZSzdu+LW9IszwLFAouXRuWncobtOFu04CuCYp6Z+UopaPl4fSmBC9vrF2Qv4is
idDFbjwTtbCT80BcMHmuTD47U4bzAJjmsDb9/huzZ8+UZ+WvTASMq0O2GVQe6T2Mo84sHxn47pVi
E/MatmGpZdc8c1TUaMPTkIOZAzC0xquxoRF7pzW4H/RgeAD4R8e2MEPQqXj0spidR7L89bm2HZLi
L+HwZMNz0GlCRlJWJ3pzoZOERDdl9ZcZ1t+wiLOspmBnY0GNbK1OoAINWK0zNfj7vNWsyI2XCw66
dltPNv9/2scrEQcQgLhEEa3UCYLLS+x3bzpNEytjpuFU6/xnVbN9nEndrrxMMBF1br4VZTxiiGqd
Q7pMYQuQ4VW3ZLJOOdAIBA8bGMONag8QEh+xpJT3ZDa9Koh7K4Ktfjgrj8S8UZ5xQV8a33zIFao2
Bq5oYSJqhiSisSYmkID5NdWXnTFafeQ3Boj+NmZevNv9l3RBR6C3nLyubz3FuulGE1aTlGq1Dvd1
iMAoMAoaZ2b7VRvX7s6dahICrVIrP5mNk1VZvyV0XUw83FCKio2IC3RN1bEdBf6S7i3TKbgCKdlt
hlGl25pLIslpbzQ3rZ/bu6CdjH11r3hm+URVysylPomMssivJAu0iFyK+cL69Zjk5sbF2UY14pUj
c9f5ns+bpJxOtUow/HnCw1spgo6P/4yTn1mEX9eu1iW9jR+mo8wnJynfh2YZrw5d9RSD2JRT5DVc
nrBPDGdLO+6I77fxs7VPTT1oadt/1DLxkJqeydBg0rk72eY1Hpv5Ex+X+dU1sX7EyPeKXttEXFGp
gdA8QUltChTJpSwelsAtt6cMwFz8ZWo2eNohGqt3/rJhkHFHcSpKNcah5EdgPyvUS8bRNsJX0j08
tKp0dtw0T4u8LwTUgdGeLRBhh7irUEfH6aGJi9vcTc1NKh0lo2RcIv1e56gPhYPdgIC1nn24nEt6
MVyLZXqAHw0eWvWTDOcxAd33pVzJUhkgdIJkmbHb/OvYl4nr1OB4Gzkvj36DPJBlVBO3+L1JUOC3
lcPZB33WiIPIvQ1x2rOTNcdJlWvy9H0k0Lduoja/fUOOZ4o3iDjcf+R8/g6AVQ8AcYuW+ZQuD55I
arzGcZHyKB/CBgv2cKebjfVb4sJtGbZGEnP6M7li/ASALdOouReCznXNlQ/ayqbgZWD5UDHnEXaw
g4H1hK6hjNjaPshr8FYWj7HEytnNFsFHqY23VjaAiO1LMU2fQJpQsbv+q23yg+hBjQLwysh4H0Dw
wYJYrIPT8HqMc2wdW0rTCaI8NAuLxn+E1rIhR5UGztUGtrgCn1XCZnG0yINlHgW65NEaCKQ04avX
uRqDyB0D2lvKuHqFP0ZxqKNhKTO8o3D6M41VO98t/o6O9ajNYBjvjfVny9L3iTbgU5hcIyyKZuMC
tCatzpPcK4FRa+K1J9i78swhP8vOOniyZdhwteaXYg52lwPeQcJemOKtWnvvKQtfeTmdd3JmGKit
IonusDVtpRXLd4UPMSLD2G4sjAvPy5iW2GzaGjKxrK1sFUyjvxettN5sc8JdMbtDsk0MUzsP/2wo
CupxSe16M39K5WflR2bgYZkURtMkrd1LS7GUthWG5O1Vaq9EIr3HOQYBnlHQGmDRZ+CeLIv3cm32
l8rp01OiXO0aDGb3URAremjrKfiOh6zxV8s05ickCH0TLz5rDFqK6AWGEM/PJdNyz0IyXjuATo4d
7dlUtEyx/dwNTr01hgmEi+bla29usPI4xcLiZHa3VHjn37aLFdOKPbQdGrSrbZ1B3V4VQTpulRjG
iyInv9V5M24MS7gPBfzS98S873L1sSEcc+c0gBb7O03iNFkGsRKAr+Ecp5Qz94+l3uzkZFycWmYn
Xq3m1Fe19akbs35dhl7BKrPqdS0GLjtFwiClAfkbIHSKPF+289z3K0fOzg2PnvFdAgta/yd755Ek
ubIl2b30+KMEzECmDuckPDibQIJkggMGbobV9/HXJSW/u0Y17+kjmRHuIHb1qh61auLwwEI0R0Cg
7V7FBoCR9xyX3lsohldcBDar1XjrAnPetu7kfku3OfjmxQzVRbtcC1xB+WcuNGcL/16o6qk21NsE
LWClROrvlISwGrrytnSl/LK0NLZKHFOrYSrNvxiPk2udt/ySk4rPEB6KO22CVysJI0WsRnwoM+XI
cdt86SXszTWAZpLfLShzjFx9NBsTUIK8vQWpIAztWwsPO2zVyCgrdaJ+6ER2EqwwZvj7JunpBOKF
5hgpjLb5drP17IHxc/26dltili/wzNiYD3g9rEHSl59UcJNBUNPMdNcP1KXnDnhuVIgMBkyUDfl+
zJIJzY6cCotE74CEH2ywP1gMBAC2ntOmnHAeS35ontJsCOysz9nQBdmftO2HK6ZUayA7SfeQVdOH
nuT/57At1n2Zuh/AViacIpJ9gnB/psqPAASQZLwJMCnNH0fPp+mIhRtTshmUx3lgOeZ3fnKmlHo+
YlczDhB6gre2w+dZi5bVNSn5Y1H41YPpBAsVWJWh7zoVDhs2BLBwyk7fzNA0hS/w9jPN5LMah64m
mjPa9Q/h+GozGu108qHabaWdlbuydtyTJYH9B/TTvVF29MvL6tN3wgPsOnFGk+Dl3zqG96WzJDh1
ZV3zmtP1BcmPsA0389kgFX0Zp1Y9NYUf8/WGBvqDa70YM7jnNZrtdJ5G2fxC1Ov3xGIB0g6DN/Cu
7k6gM3ja1EbeXKTj0zscx+NvPqTFk/DG8V3ZraDQXI56iZA8ke/teYmpmpex/6xsb95nsNP2iFg0
JiXDY00j7gMtFhbm2tg90KfVHAYe1qcaavIZqCgGJCHiYuv0lboUZm38UsCQbzq6xL/NLCDoaUsc
yIupSBf5MCXoi6KZuIaKsp5zspWbslfxNXVre1sZBauKIoAeOvS83G4pndIubwbhoz3Ii82ResPI
7b9OVnI7G/rZAfJRvqkglT50kjLWwcMD4/qt9USqLT2IoRpYWzH10B24yCu2+Ww/lnrBK0Zd38p2
kq9SWreCcbqLx2KWB5G75RuevDZyhy7kZxa/vUGaS8hWXkzL6k4WcPMXFgmzvw4oReB4ll4xa5m3
E6GmsZxAxHSAlT9/+8TRni2sl5em0XOUNBeMbHzflmlEMaUU90uYTR/doMs/Q4O7f9UFDhs4GC1A
DQ0znd6zPqiXyDPg2VpWishcj39Tocc7yN5EhSxyZ3mHgU5UXv4IzBgsT1lhGlFT/jCVguFyKKp8
n48WCkAyA5G1Zx5Dvcltbea1debe6tdLANCpWFDBdOi5B2ckNRdlScm31auAnz5MPozB15c69LGJ
oZqsOsAVBxPD/TYbnI7SuXrc2sIdT8HcGRwR03SdTjG/c9lTmGj46kFm8fRqtFn1wJ9UnJj1vG/h
zWxlhJG59NV0lfWCayBHh6xccU0Dj3Bf/+bmoEJT3L7r0kuzG1k83KejBfgb/azbGdTCEVsMp0uV
6+VzqEZWwMVSfYgg/quW0nsQDkV+aVobV6jz4s6KjfzgANa+k03joY11CUwaD0HQHyCsMmjwQq+S
TZY3Mca5Ir13gpLWwVCm+yW2fVSFsXqIY0Pt5qSi4NKqWSksjX9nlX12KsUQbuY2HjY54E7FmwG4
pk7PvRVwSakJJYgVGs8t0C1179rvIVGiKyUWNI0IhVSo23ZadWS+vqdYxU8VOd2XOZlAqrZt+JNk
BBWLspxoC9HxtRdATDbswco9awYCalzs4Z6FwO2EFATlQ8ePna2DWpa/FcWGrwbruk1q3AyGRJbu
jLR/zemXioyi9L/yUTXRbcrZxF0bJOvYatTZsdoKHXxBNhWlvALpKaK+6vhnpgStYvCoDy3Dfl7A
65mrvMvcDhyhdytj8DBfMejK4JItjbtvbGdeJw75ptq13K02Gx4mDcIdT0B+BD9N5L6iavc6Tspb
1xmNAbFN9eRo3eqM8OFemWjJxRhIU90Kt6b/mFg8vPrKpjCXkBz5ct2JVdYgM05pU8vj5A08rt0e
bzRXzvA7BFPrEJnmgSZdVqAT0viBnR9BtwTHHlSXm3uuJTIxjv5RgmTdDqpLDjpcxrM7xTlm2FFM
rPAGd2PM0nyPZag37NJYyPUPTpeg7jPXGlxBa2jID23wZEFtu4oiX2Anif7cpzMFjuS3b9a8unrQ
pYuVc6rpk2T9sBmINpDSQLDHMG5sm2TuTxaRxvs6c5x1SC3ACjS3jchWt/ui7OSwshTxW8rspj0b
ZgPoO+ugemzmtwwk0UrOoXlb+WGCysz618m94IGgWvWjJObwyIfyviwu6kpfmb85vHP2sBCBdgIz
MRhWQLllyRaIw1FAsrPOjPpnEEDi4qEP13pqaVCoGvvNmePlMpsVV60bviML4KDBZphI+2BmP83s
RQ0Bb4qri/xv3trVbux6rtzWa/tV44XtAzIICH2evtu6FfKVKLF3l8f3fZbMqLWOfAqTGDsiS2Pz
JWfXDN+1zvWXMhTSJWkoBM9YmPTxxbfma7uHd2CJ5SnDyBkVulK/Eh5uZPm5+Y0onD6yE0IxXhrQ
d0NjvGUjz9wy1imek3LCgAr8mO2sd1dUib8eQ2P8QxmJfdt4KduNZAvEwOx7tmlNh6fHZMHDxZ/6
OBXw7+Kt8s3lSBvD8G0ZwfKYGHCIRjAKN68Xn2nYMXfYBsWNSUBKs9TwxqyKGtsZyxplpunAZTop
l3eI0TEG5Q9KOWvDMdtHnXHixSeU88vhrVsvULg4NNIqeSL5yqDVzkvSrJNGo4dyGaQrRMDxCawC
7R3N3IuHwGBl1nd6fKG9wHtxs4Hs3kJFZCnSARVBwVC8BZ33ONj7oyvpehxdjpeeHiqmxX7c0a5S
8Phvw5euGr1fI+akG7d6B3zB2pT8getkVP2JMxy2fqOnGcQDF7diEkgfzYK+mKRCiklB+TI0w2qp
q0C841lKzgwczaNVLhWiZ347VMJMA+unwoeEdfRDQ9vqZvax5SVlU5Khaj+DHoutXji6+YlRbrjD
w6iJwfaFesjO+WL5T417W2p25m2H30vg1i7ed+alXGwhGefvSe8drblhUsy8/Cyk4X1MECXWE/y7
Pxi7CBxLjkMHrXz9lHeWgYMYHDJLd7TPe3K2wwmPgHEuy7hEInf6fJ9lQ3OHar98tVWavYhBWlce
i/XC1e5Z31Zohz+iDPpvbB76sEy+txvZIf1w23XvxcDIVIx1TFB9WdJT3KW0u1NuydLAvvgTmMuV
PwzjfcWb/a0qxPAIFLDACWrw/CpqccXls0RSptbBNXKT5571rZyxeu7tmQQijUg8FhWfXCRpDKe3
uUzFNQzHieC0i1c645+FcAmfF7fzHqu4oMHC8etGAbFHZzIyi5tOcIlAVQ/Lax6XPbvzji1KgHL9
7NEh0a9HREwmFPtmAINyaAyXuuh6SpDiITlZwI0jDCVGfLErI49mRoJ0rzsFrhCcXbKeQKFsqR/y
L7DQx3HrdknxbrhxcY5xED9U7ejfK2JrNJYZDJJwPyrr2QsX8m0eS4aVKeNlZTJAb5zRT57MmHz+
YHfucZq8/gV6ZXYiDzOu3LYc3lGTC8xddIasHCya6xrkStQTV3lyssIC8IJHV40ddaWtn+3auXoK
7OFqA1U9jXPm0FsdLyffN6s3uQjiPENzy/SgFPa57a/nhAmTubTAxVbLrzGnASoadHBb4tv5vjNF
v6E8Id82NeasAuHnuRQuGTkhiB97qSQyGourNRjZASr7dNIZf7ROtb0dF8zYae/H0eKnjIELHlaQ
ZJmhnhPOzCdp0R9d9Y794oYSDAd6230StPF5lGHzRN1E9dtMhJ8oHJmyiyssdr3UT48bN6i92w4K
2mW6JOang0PpWnUx1hkr0DvPFOIht4i3IeWbJJPn6ey6FS88PZrXIBHQ7jqjujrhUN+3ncrfnDwZ
tn0zpuewrrIrJBsqYJWF7Gx3FN87DGe8IlirJ4GZbdACAiqahH8NZx/qu7ZBuXKQepNQGqhP8qBA
JlJv89YLfstM5B8uluM/dOVOqwQPTgT1lBqS2K1oGSNyBNC98u4c3fufXldy7bs0R0WtzsJ8FdBy
uw9yP33JkmoBsRcjDBvETB+16OuItYNzQBIGnxfmJYS/QO2oWMveF3i60FT95TshRY6rwR1OOUnQ
PWFXPB3ukmi05clcjQZKopnxgxskv38q3KrPIijH8wSV8KgbRx6zeuGN7/DCMxSmm8W33DUxDmit
QGUiJr3hD+xWuAaUOf6A70g2quiwAblChBGHk4xHex+mxWZxYEKuRp4q31XnCP4L2yIWECIZyqSa
v6wyzH67rHjksEemcxbDqmIn8YMnvT8VY14c4sz3epx93H+8TQNim0M4pV9B21CCHC68u/qg2aLR
DccA5SjiqcqKmpvy0pN6geyAq7HwlHMA+AMNNWSlH2JqfLExv6Y7owrF0QwSX69COneiWySJEnJd
Jc9JPrPAh14a7h1fuWvt8zdCoArYDM5qxzzeXJRN1kaR82U+HSmbij2/YfoRB0MXHWXE9TJsmDv8
J6vNWeKRNEuc2frqgXK/Sssb9mq0nIgSu/TZIv27wUkv0CkLdJi2SfGayWTiAx1dde83vverXPof
1jWX7G5WemZIiI885GnXYHN5zTA8/jUC6iuywUppOoC6F+zbNuOCttQCmAjQYPqbidrdO80UbG3s
z2xhwnpvUV4aCe4bTtO4rY4tdyWnm7EqDt1tjkI40UfRtdMPNYPxS5LCrUGbZU+n/KD97dzF34oU
Y5qtOj4BMAqPS0lXTEqheiQ71V3/5VSppRPXDndukrA5JrR9bqjgOLO4sr9NrzU/JurJ9lOj5usy
2vmbJP7+3gwF+ZHOxLdxVvYIfE3rfDMPmdp4YeWQIHDDNaUfPmERTgvsf5sV1vdmI3hPkhqmzOLb
4RB1rok/HHL0pWT1L9bWYdeYabIf45D6dukMf/MFAw7GZh6VVeNippMGbhNrHje2aeHVGuNlMxLq
peSuI5SdQuXt8WmvZW83CFlU7rLhv/MAUI7RXM1sdMaa7D8NSg6bVbcqn0dWoeUGGtItJlizJK4G
V7L7ZfODk5Nj0dkUY7nX0CfPHU1WV2gF87FMdL2HxZExWyfsXwJfZW+LL1lfch2ytOJ89MCR4hIM
2fhN5QxwpTLrNhom9HM24EreSJ9lO+glfwUKcjxXLW57kJMmvS3cIv2QZE+VMt69kgPk0JX20Q/N
9NhkXf+iaEEgslG5DwlZITLvN4aYOagtIez04V/OMDGEu3627xeLPofWCLdS+MHW8ZCnMonJN7de
eEOxkB9uOYcBM4K56sTCbEGp9U+SxPhKrYK4hCOrRa+SmsvN9+3uk+dDvWFQWbaNhBk+0rIoV//K
cNSoxpy9HTyCfJenKQ6PnuH2X0OfekHqlOle4bO7z2MsxYZHwyas4HmXMYjsgOD+J+L7/yeg/5ft
Of+W8f1vnMfPr+r7/+4s+Od/+C9On29ieqPXO6S91nb+K/wMb880TYfAQcjbOvini+4/w89G8B+2
T2MB/57/QFi++DdOnxX8h+l70CdNm3yc7QnvfxJ/JjFNyPrfGwVwwAnhorb4jNeEqf3/B2M+SG2M
Bh5gjO8ivDkk8yk9hnZFhwG2LkK/VgoVPMEwB1rDRkVt3qnmqvUdLswEkTqb/fmXm0oPuzyok/YY
VqbJUpN5Kvgj6tEF49FVSZXeDRWx5qjuijh4yShTAfwBzkUdllun56cdqqK8r0BwYwrMb8yQ4IYP
WWICvYfwH6pIHC9pfYEIAW3EbW+8uWqc313JsXm7GCRDtkFSUsFHwVdRaYxHuQXApB6Ywhh5Q/CB
9j+UE2nNPc6V6h/+SVz1lE5CBGY63pitlwSb8R9iip9int95C6UoPLqST0I+eMMpS7hkw5Q+L4Y1
nVJh9k+qC5CpQRbjRSzlUYdI7OTixqeuX+Q2i5sPlyjwqhrrX9y/xdrW1nya+XBXgyawPBp++8Vc
ykcszOUQh1hssnbudkI1+cU0xytKXM23MVJbQjg9gkLNkjdV7r6e5vHU96wAM9P5YLCaoliawamu
ev/ersx4k7vmd+0RdIrNdtyzyRIbnTpvob9MJ0dQU5uSE/2bKo4NMTjuHXQZkpTh7KzbXrJEAyTJ
XtQf3glBxCs5aLFCgQO3FpWA3FE24eW6w3Ugk3jLHOAkJnBjBLlTvChPTnpLhQ9fFPZGs+ke8Iwt
4QexyaI/hUV/i+3VPO8xYHbYrBSkn7DqXD+im6gmU4ZwM5HwI3Bg5AmuKsDE+46OxfKO/Ox9TYgt
2QRQGWO8SUhEUzMWCL24V22EQRcYmF23tvdiS9jAvRqeIYSQXaAxbGUGnREpwyVN5lMAmsO+wN/b
bmpkpoFgt8v/ASdyMjZBNwXhY5bZpbdF8cWQRH/QWsX2/LC47LEjPQWt80SY0Q5WkBOnD7wIAQcL
OWTxcYEUn1/6pG2yI1944Z+t0v+mud10DwbNhwVLWDOVq9npPvuSSwauKgtqvGlzsiuTwJb7uFoI
1Qb1g710LaBpOfxZcIweKAhzX+llhe0ILO6+Fg6FI7wiQ8eTTF+1VZ2wxgTU33VAHEVDN9uaHKTe
jgnrQcJJzKY/RGjQPhwaEalPJCBkzX6+kCP2F4oPS90Va6QhLzwEMcyre2YeIl6ZZU+3+2BBeiPX
acs7CIPlDkX4j9NDN0EIQ8Nv2KQa/HF4l4OlbU6yL6BXUjGEDVnruOZ0zgZrNZYsj9a+dktsGozI
YOc45+LnorZS4WAXZLCnsrj1BJAHA9RlEGCcYYo3q3FkHeTSedgi3rqfOhdoqo32f5jUDsXUyzMP
KPZcwNf5TtOgJbVFsCjrDxiLxZurqiPNWYDA5mI0vyddO4wH89Rl7Ke1o355FoD96xa/DNYBSGZ8
q6WLXoRIwrme9PBcbYzFmfpjFoIp5ZrAEZnOddp9o1Xdgl1ODY4BgD25kdBYsBd5rilu54YgDtFL
J6qiuw6w0CQh7yc0W7AwtawHbl61EbpqLhg9x51MspwMWbl8aJdq6t3gzagZU2+uTSe5GeshpSCM
4k5yzUNqjOwBpnl50ZTdooKBMWQTubMLyJl6LP+AMtQnDhLG1o4N/xRwojoNVeoe3TYzfoIxoxm3
S9jB96TTzQOzpG63NIhQ+eS3vdj64finSIpwzVlFf7Z0TN+yd9us8vWR1oBm20JEgn3frfTS8Huj
gkTk4H9nFqOXaSAAsMwYRrk03LfZ7IZVrTMkuSztNnM1IWhw7sUc6bhTcfY8/xbJGXtC5eafMGvS
R5637GGDBRBWrPAGJJDvIyocxM73Ku8gqobyWwSMTwgFzdYw/eXT9fysXOdxnJ/zsi4PLnD6h6Bz
62Ouqitb/L8Kshd9kgHmCI+WUXaT7XKc1Thsm1jYj/Sije8tlXE7nrSYBDCVHIOJ1C5lsMkGDQnb
Qpu688GC/3RF/PA6IjYIzFFti69iEuEHycZwE9rZfD+1ef6gXfZhAW6vm5F/r8qMSL3ZGmdpIM1j
BKeybvb4ECeyyPwkPkf+ieAeJsc7tprPdVwZYu20tGpt3EX8DVL1KJhmDrk0J9RabLoUcI7xxGfR
NPtG2l8Sr6Pl9fcGwuBK8L6sqLV4AgC/4cD9APHjhOIZ+T4Fckuo5xNaEy5Eqimi1Bn2eUejh9Dw
hOpSgULIxHawiXOOfG3bzsXNrXnG6wK8httCpjP9A5GqfsPn775S6MofxeYXb44b7ghWJhdFFSWe
CJhnFL3FR0+BykiIcHy71jgeF1hUO4Gnh22V31ysktAUyLioCulvL4X+SaZkJn20HDomxq7XqFyG
faURc4/vcH7Gy0DQIoPGxNYqXXakyP42U4OYLXEZmSPBlk/gK+sET37fsBlPR6AJKlhzyn9L2nnN
THDNOuvo2zkvaY9jPN7KS1461qrt8sfUb89hPh/TYMHUxHaBxUTzas9in3pNhFZIB4Roc5bfBesD
CAmqkBgOoLJrorrLS55J1CuQGVvhm/feHPC7qG0IqGQttMebt+s+PHa3/EyU8wlA9qy8tcAV4KUF
zyXXfExvoNAC5CEpqUy/k/1JXoOWPQDGxh4Aq0Wpe0gTZX5TGOCpONtQUo5ING4yKIIsmQ+irvfK
L9tZrrIWEvBGpYAYIJsHU0/NNc4W3s6I5z/2nJSHdrAac7hYhcOmfBzZME9OyQqw0sU2Cy1STjFt
HekSVyTLqLcNTaqzNS4E8PitX2XejjtIbi0NdiTQNPoZ+Vhd+2XEIgoceTyCP1w+uhq0p+h0CBMu
6/2t24T4clk6+avemheLyHpeeTvIH+oLsF9QGasZC3G5XvJbXCDXN1LKUmTOJXHsyQdMCnCMcOOU
1xuwMcm9aQ/DdekJiDHtOdexE5itb6WwZCOhonmEy6f8gJfp5sEu/ebAkmq5D3Pt3smUGN9UOKg5
N0rxlBSUFdBfRQKczruE+Bd2rdLdYJA1rzIZTBrNWfiVkLbWMzyC14bT9APoZZbioHuKxFzgbHLt
Lpz2d5MtNT4N0V30jSliqI9WBFwYHMEhLBZXjoDq7I5tQPcFC1Mac2+RN3qGkj7ngh4sqrfz7tX0
aHZxwvBsg3fdKTetNn3jmut69pMrpxZ2aH59N/fmfE24oaOmYWECSs2Gjfgn8YwvtkrpMfUnXJtM
s5i1DsBv5i9BHSh2/oItqrkMB9W0mjUgL87VjI//ma91+sBM3p+NJPyhA6XdTq0s9k0v3qTRd3eM
QEhPt+yq4dVPlsmFiimdhUEhCc6Ak8eqDnKe4s4FFBsK/pKeby6SJpqEzPelmpz7ri2XJ5hsxREv
jYNCGVzw6whgt6TDJzDGhJC1fq5UWr+RlY13s4ff080tVpnIBFuVa7EJJ4OXazj8zqPzkDVKvldm
UWJbQUwdLLLvbMtue2S5sViG/IS5HZ6bYDHfWcLs0qTh7Oe1zTsitUmpRhI8smR/MrO6ekd2+DXg
b5fUA0Vhl+sPRGF2iHO2R+Z0v0EoNEdhyPFxGMHQ1F2cfMvB979JHo7XLnXdFxad2KqtGO4PIXnx
VM/cYskN4QOrozwZ+K7wD6H5/hWaqLgwqglssdnv8AHwTrN7Y+fREgHdIsPX385s0ciecIzPqH10
3PJZC37soGzUkznNhzIb7Z3JyvWnNNGn7MA2PtxS1Z990aabRgfWplBjfp0ki2AcsdW1DLT5Qe7L
JvZQdmvgIm+To6yd+ocRHjQ7Flv+asoSbFQlocPRDccI7EIZZTGRF1TZ5ViafrNDZEKxh32YsQ2w
EURgdcYnFVvTTpKJeghHjFBdMEY2DoRu5QE1vy+8hjWYO2ZHIzOKl6VI8bwnnthxoz5CkgDPjWa/
0jJ+SLXprJt0sOhzbTgqOt1MDEjF+4YcyJQZ7cHEIpePuXzPOtN6GLrmmWIjOoIdABiVR9TII6IY
MGvunSEoro3hQPrupIJWmoRfooc+QDHnR+Cq9L6yEu8kF8t+sqhvPpP3trBpOvSqZUm3aWL9Ejfh
sSA0t0fUdh5zjkjbhP0I2TEyVF4NP0uVHej0RCCk6jrWz0AY6UorRlBECGjapemJgU/zovkFioOY
k1gUsyNhPTKmM12i1/Z3XtH+5AVhwjF35LgiRZecYFmGiH6Gecxa+D6MMBU4TFYxszYkTxB3uc8m
PZ0MYpXn0WofJwfX7TBTV8XCABnAqMRd0bLxR5EnNsOQxfvRSqOYxno0f/AMrSbPi8UkWWf20G8h
uYjH+nb+yehKQuqWPxSjcofSZ5IVRBBv2RMHC4LnkzvinWrL1tw6dMLmVPQAwEqYQ0G0M3vLZs8m
HnhLncEhoFzpD0n399xM7ZclhftVt3jWSWuob74vcTSGfwbl7J0gv3rncj6QMs8if7n5cEGQ7iiG
JVwdLh6xZ5mXBGAKGNo5y07FOBjnGHhDM4ucG50DYkK5gVnoHF2s+hyjk2BlsohMpiCAHBVfXNt8
tG2s1jlh8rsxDV7wNq4tE0+pDIML/Bt6xGCoRXNR8EnV4UMYsxewYDxuljb7QidhD9KUww51DoPa
lO7HmobUvF0OdLp9TrT15SuSFv11MsNXoyQIsFipf9UcY09xGLMbtpYAVvIP6Ndkn4phvLA99PY2
YsEn0QkaiCgOX7OsJaMbnlBs5ZPh5dn3dHs7D47CKSeLpz7R+DVJ/cYW7oLE9avn1i+eEY76157N
93XkPbDW4+T8Mh98BdK4a6z6p+7T+mtWfXcuNVViAC1nc98k2BcsE1mclDh5KXsJjr7El+yFxltK
NnCHjc37yi1PvKvZNXeG3Z7LiVQ3Dxmgt/biwH2KnW4/D5O1Zwj/dBrrhikd3j1X/XKJxNwWTnNF
cDZ2Kp7Nc1Y3Z991EgwgsKHFULp/3didnz1EnVWYkywYw4kOY510qFz4rpOsUPvBcHAslq1aBVWf
re3WpFnCmqoXxYKZ53ba3ec9Wjkjm8fWNDDWhGg6CrxtEbkW6fASFWVjEAqMQlFS40Vpe2Q2prEW
mKZ5j2F2l6HVvrQT0ggwcRf097w82K5bHmVhMwGbfxflp1soiMn2puX6a5kb/ZPUyy+AAzRzHbhI
5GZ3gfLOu5JU0Eo1dr3pDELEFLn0u8YEMB6AWjrZS2juQGPdWV5wnrX/xvGIQzmIYTxVsgIJ2Lnn
MnCaqKlxNrCqjv3POmMAxo30V7EhXJWB3677yavPA5zXjR+H/rnhl8N+pDdmKl7LNIZN0BFFQqTG
ND2GhIEzp9qBzlBf5WCpO+zUJVwN8PXkhd7HhTSTQ7CDVsG84q+23T9GQpbSrAyXsuJWcffQ98Sq
oro0KfEqh/H3CCDXfspqs9n2tjkgKdzmOmeZVTQGzITUR3a7NsN9hgPcWoOn9lmN+g+tJJ/QdKaN
Z5wuPUA07aGtauNgDaEVdZn9FwWK9JjIn3q7WKDsCGIeLWk3P63VwwQfcd0O8V8b9N2pnhxvX9n+
sLctgtegLpJNFXb3ns0CYdS2Gc1eJngH9tVx5vx0FwYDVmnNchk8F3LHYUZopMYM0745g8fi/hFR
jyfvwfCKZltWIVgOCd+aUB3RARVwOornMF4vDiHYqVdTRBD3hRd0ExkGaaY6Hoj1wouJKFM3Ibgb
n7zxjM3NzHkKwJ4eEnt2trTYXXVdHSSI1BNbArnroC6uYjo+I4fnA7P9EOTksNkrBEWQ7XOFsgQb
x9o5pKnXhS3BxsdtT6yzfyHd8qoTlEXkRfszKbvvsvGudhVDfF7E/DoMYX+7tvqDbWXjDhH8qqA6
rAvP/WPylo2GhgXo3HnFVoLjQfHRZIO8mYIAwS+RYmhaO1rkVDmUOdJrMkE7UkQhEqWjaQDoVbjp
l8Iy6xwZ2of4ZOuUDO7U9mmzK7yqmM74ZdRTm9ZCbIuxGKnzS5DiYXhgaV77WMwB1dqW0NfeWfJz
Bnl6irzYMSEJYomg0oLnQ/ra+uQAijhOEzgz4P3fVV/A6x9wySo6x6rgfV56isAlKu5bac3yOaOt
i/GBBKY6jDbslXWXyIYUFYWjTHipZcKp6J1+4m1ZGtjDp2DW05Z0A888uIOMKbPOn6TZJ9YfY0Cv
eyChPsPU7Brb4K3nOPhs+OsHAlOTycSd00S/rK0wHuXFmTvbPrZAOJkbQ1adJ6mFM20E1ZDNmqem
tRzxLxOdnRNddkd35mbCDusRMIKYOGK+M2L7OuS+/gsBjLzvPMG+Wque/Du57Xm8R/oP936f6b1X
J8/VMpJq0x7ntOoSj/5LaUFUx6xKOfpcdo903hxb16JegtU+ZCCWvoCvyVH5v9NgLa9cCfMLAi61
kKbSuOVoPn6zaGpcFTlaR2WEaturxXYxskOIl2Af6Fog9EhUJ1tw5cVxQM7WKKf8VcVtNzzAeay5
Hjrl78MKJTky46l+BM5X5xtIDCV2/26WJxNFiEo+dMu+S6q3YsSqT7ZNjhcS63dQB6y9bWA47tMC
HqC9GDCk5uaVmoS3sqmeq9aPv27RrscxM8SjpBoHYI++7WFvkC6v/hjcnMPFIJ5UIpkLeEqmPJXw
07WjrO/xukvYm4aP3olm/rpQ+3ZwSNhs2zzrCCim+q+Dc3Dn052pWQB6dSSa+L3MB71JBgzXDnAk
wCqpOMxWnP8Nu9HQUcoj4xbCbHrrEqgOL7FQs/WLYdzmGbJIob8qj20hhPyptDecxVtBjNVNkx0X
fZi/wg0NCUkNjeoPWVpZ9FYksu0cfHa5AF8mLJLlLjUoTBA22UVmZK9BxSU3xo+7msJ8E2JI7sif
TH2zLRq/yv83e+fVIzmO5fuvcjHvGkiiDHWBfQmntFWZZbvqRSjTLe+9Pv3+lHOxm6HQDW32vG4D
M+jpGjSDFHl4eM7fYGWUt9mn2DCrgaJaHHKtjscxTtthPDQwr6byxod7U5MX+XbfP8iy/0EvCKqG
zrc5NZODPv5Ek3lqp69DkD9Rm77zR3VEx0vYM8W0utFmdY5UjRBtDJCdC4qsoKw4qnc0KULYJSG6
jDi+9y6yToDJfOrYJuFup/cxQj8+/qGdGr2j4bHrea9886vqfQK7ZV92A2JsvQGrMqmtGzWfvWPM
FjEJqpL7LpLAyQnvGnBhrStvvaKQkLhAuqIkPxXfsd21/4DDbj9AMg7x+xT996CUwd1AjRTVpoCy
rElj4qHB9gdxIkfeyHKACRyItD31RYNoukBtGUUg1GAxFvJj5QC9BNGFit7zEd6OHuFND/cYdP8H
W8J89z3tI52BBzR3gQQERXsyh6DHoBVBcq0iL1cx5diTg2fHTrfwYKob8GVpOOqIQcjifWdydHeT
VADTUao62V0DHtg2RthdOjWfr1PtmLCMFeq4A/ntN6Chf9Y5ReakaqyHQhTxnt2ETl5GEhMVev7Y
gLH4CefwfQPWBC3csMFiaXQQHh2GOxkGBSIoqf4c5AKYABgCoPauRDoLUf+bqrCce5TG24oLKUKz
SHb+o0F7YN/XDrpqsVNpoIYKbZ9jJHbEZQo5Iu7oT4rtvaPdwa3Ia/q5tNmVKlXAD8KIHq0yhAlr
AucBy6oJ9rwWZN9KBeslZI9/mAWFagTzULN1Iv+DNgZwQns1eE7sKD86naG71qBTvg340Y6TH0fd
iX8WE2qNTvcjKyB6jg4lSnr9/Y5yAEC657RQh1/E2/RrV9k9p7H0TpY6vkfpHXCp3ch0r1AiOFQi
powkVA1jk6IyPwrLwUEM7f7oVu81cSMiVNbw3QXJ7Yx/9pb/OTVV+l+cuwcTrYsbfB6mwwhRZuek
zjsLZdonv+AbQuIlWUjMtgJ0nUpElWk2VTW3dlI2eDt16YgMs1DetZpZHTStSO8HBdR6YBCfOdAo
2SUyLz92XfwhTMliPXyF8ZyFhR1oKJMgVzPd+okJ5NtGuDlr7a8YbCKWhBks2iF9+pgqOq9Ar3IT
3ajR88KpQsOqxJ4XtdLwWOEFFx3UVIyHkHSuSJU/KksXNx26dpCK8y84dNX7WEKZirT+Rx+BvpYK
qfsBIRx0hQkh95nI0ke/KSz8Wq1fmW3SpbGF+imT3AUi7h4tM+CxpaXTrfC9ExOkHg0zba6VvcvU
mOLx7Jwx9Mp328BqFIhOfAcdID1o7ZRmB3wSgk/di31D/GLlMNbkSejFzB4PKeV+73v1Yv1QvdhA
wEeLdl2nGdy7ot57PeIqrjKIe+hzvD2cgnQXcJJ1Z3mpHn6m84HZROzwEr6Jxx7uF09CDCm82ZtC
b2abihdkwv+CNP4BDOL//P9V6vftzx+vnRTn//e/ABqKbfxTE5plyf/no6ihAP8veXpFGv90TE3X
TXThka9/rU+vo08PCgMrRU3nn9s69oegJJvgP/6hOf/kAQt+C0iFSuPxTT6KwENegzNM2OmGNIWh
gTxmGHN2WXylFZ+XTRPXQPfcmvvyVKGecwgDfTq8WowVUfpzv0/zZRRHQETiv1SUF7XzUQolt4ve
SjoXErrAgBcuia4FEcdSOBv691tDLfT2o8jpVVujbGkZIK0bNKE86aExWyHLcn1SC1zLPClTmNhZ
8siYHQYWI0nZJyiB6a1Lzxj2fW4qD2nX17jtkY25HXJsblqr9ckRWv0NNzzBDvqvHbayqCufzhS2
Pq+qrQmx/HTg0D0nUfrWhZaIuLDiIBngifztn840gO3gt8lkVWdehVcbpC6CGvn/EiWhQlHup6gM
77hbQcsi9fEvj4tfw//1/8z/hxMydJt9aJq6rZoLoJAGiBIf+QxV5qGbBTE9++gFVPPevGyWJdiM
FledCSbpfEKYY0E+tb3G1VXPeQ/IxP6I52329rlY9gx5coTBi9RZbI4WLdmQ0mfjAmgw7nGn8p5H
px42RgGmtTy9fBfbNIkPqslBPp9L3uiyz3u9cX09q27JCTG0KVV5mzSJfYfytb1v7cA5YGDlb4y8
svksCWPZIqoZuqUtRlYjxU4bML8u4Gxc22mwHXtEqd98mAFA6oROGkpyZv6fz8+ekPQsU6wTUVCi
tDPQwQYwT/mvnKr317fFZdywCbWWYfDNONH6YigPvTy1LihllFpq302wzG7T3KrelbaZ3b59KFtl
96kSkw42+/msGhAlxpSGBVscuTY00lIk1vTopEy68ubPZONz8N9DzVYhr06vKGEiNgjIu1hjipvc
iM37wU+3JnS5Gc5HWVwiXae0RVEpuZtyXe0cDe2T2aru5m8sm6aalm47WFcbi0gUQvRMSx8FJRuE
/Y0ZUApzFBP7PDUNN4Le6oT+e6hlJOo8RGpQ10MTH//fW9s3J9cK9T//rfksL0WrFSWsdwelqyiV
qKS3UC56RTvUNbCK60OdO8LM9y8fSOLYDDVYxRBnjiOvtoGqat7oqXTPotqsXCqh5k2oQuoKZfqL
aJhsfKnV5QNeSlywUJk3xflwga9MUSNpwiV2qKAxivBgDCTszR9JqqohpEkCZcwx6HyUslPsLE1t
GFNBg7YUDvUFSJDT9ZW7CAtCAzlrCduSbFuu6vNB8ibSeeeoiQuFlJIeBL3fImgQZSgqDBKuj3Wx
bC9jOdgE2VKC2V0sG7eVl5MpJm7RWcMPz/egdTvITW8Moy2cs01uc1NXDUyOTJDE2K8v5mRqeA5k
TeKqEiM8+ibhw2wsd+xjM32Yqqx9r1nB8IhrYvlQJjEqSY40v6LqicIUrMacgmMwPcJQBNvoQU7h
Bqg/ZmIs7q+vx8WunX8ni85Fg+W8pi7Ww9PpBYGrT9yWSsb3qsFNU7PQpVFoIEFj796cfwjGciRb
aQZFm8sAY+hhl9W+nbi6pnwZVSCqdJKHt+5aBpFQwhjJ4K/5NfD6KMZTBrkc+T43RiaUQi0mop7Z
tRtL93JdUcz08+z293/8gxPPMIyj4jChkiM6i8CflK1QgV1jp8Nn+lEAxxkPliKyWZNJFpSUIoxJ
ir5S99mUDn8gC+q4pWmpn4jkAHL1uvgoNV+nzVPaD6lgIXYllrwI9XY1Yt5ov1NOysHHUekunq9/
98tzoEPzMuE6wdhDg2NxP+oCYB+XSOzi0CBBNTf5TaWAvb4+ykXuJHRd8MAyLN1RoU4vLnxgJLAE
kb3Bzbrwvo1FRMUHtvRp7HAhrrqqwqJh/NOegubj9YFfcqPzb8PIJqk03wanrmVuKAo7gxaM844d
BIgXDkMkPprAr37kBfDLfd/adreTlhiex0il0F4WAIf24Fv96aGQDsduJmF/jwdZfvcDi25HbFLD
DjbixOXx421BfgcC2+IBKheXRmumWo+NRexOyAMe+iT6bgZo7GUNyPdxAqV1fVnWvgeAo9nUD9lj
25h3xas7CisffPnUKXLj1hP7FAGjozk/PfYWOGcX1WbjextjdlCMVvb5+tBrG46NQCpGrm4R5c+H
DnQKZXXQRjR7rfzYBI21p4cau9dHeTnai+/Os8O2yWQBIxF/z4fJwtzqwyqJXNxVscBJ0C2C7J0O
H+p6MO7ssBJ346gFAA+wss8n37jtS2j1kIeagd6X4bz1mhYcgPlNZ86xwlzebSG2k1qO0rSLBACG
LL1C+TOk4XB92iuLK1Da0k1qFVzX+iLgVdM4TC0yDvCcAUb5OnLUGriYf3OUxSfUkE5rC64Ll750
eoy5z8Hm42J/fS5rR5eTK6mV6PBqyN7PPyElylK2oxG4Y4cnW6aCyweBg88dXsk4wdplW6MRMIuJ
QCYPPyWzjbKR63lwkpGl4sxl5Rl/6+i/dQ7VXwAnQ3m4/hvX1hs6EHUlAqhAof38JzZ5qCD9JvG1
afvxJp3k9GQkIjpeH2We6HIvW5gh8Vrirc5ynI8SlxPqHOEUumGc9nemA8kO4E9ADZse2PWhLtMV
nRgpcXdUnTk4LIZCN4NWumwCl+rKX0Nkv0cYHWGQxv5cFN4pkvrP6+Npc053PjehU1LBGRiNaLr6
8wq/ikSB1LoJhwZIq00Zu2kbUvPFfKQ5lDzh39P07F2lspr7IcLmbTL97FTkInjiU5pfr/+Uy1Xm
5HBwdBVVdlLQxS2u6bk6OnEYkBEm0ydLRtohkANAhdBKN4LBZbQ/H2oRnPJJNAFMmMDVSasB4afx
jam1ozuEqDNYbWn8m+PN18GrRdaMmlawx3jqmGGJnhfiNyptwx4SzrCzHF1sHN2Lah1BSJ9zO0zs
TFZzESAicp3GUfPAFfj/4SerAgUK7dCncT522qMCa2zf28g0eV4j0cvztL+uf8u1bcUSG5LirSMt
y1zuYxGjYKOxj/1SL5+rHkS3DQxl3wI8uO/5ykdgzGiJIV9/5/iAkFoZoENadG8tP7AS0AKFJl/q
U9biHR0Mue3QUwW8CwRvV3HsAI7QDvOtRN2IRWv7l/rXnI5SKKXgdv6RvaGrNFyZAreqsD2bRpSl
YkDVdMCLcSNKrO1f+GQGqRXnhQLi+VANMtCyxZ3ZLRGhAr879Me0MuGnjdBtRtTxN/bTZZil5Moj
ynI0QhM3wvl4cVcpDmL3vouPRn6fVdgFqXaWbVSlLmMfo5AzUGXWmZq2OCXlgOVxXaq+q+Ze97VI
FDwYfGy4dBvEx8C77IAkwVbJd3Vq7FCSA1PQhViEAp9aI6lmBj9MqMVH/I/65wCTlI0AsJIOCWFB
QEV7GlaTeDkvryKAgrrLkMC7g+FvpM/xFEO7ICzcjZHw3ul9ad/Vox0ckYgrqI9F2b5DDvzJFvgE
2jmCKhvHcw4Ai6iPIhiFBM4npdRl/hmUEwEEJ3OXYmT+HgUE8SULJoUbtEaaPYrFB1VmdCPNUZR/
5pGGsB2qYTexF0WPhe77twIF0K27b+1TWELyVNcs3ihzW+l1lExp2wJFLn23KhwB2mkGsVgd/fSN
yc+PnYvJQ/WFgMvLl+vmfJwRZ7TaasBtAJW2fuY6BsUozRb3DggsUJ1WjhRWFdw6PjapyPAXz9Mw
ghr5O79C6hITZ50mzbI0z15wWs9WFPB80fRH1lcGCvNZe2iCBPZ+20hKwE58aODzvptCG+mA0Mn/
uP4jVlackoNGK50yGe+BxUp0NiGrMKRySoGWPdPvN48S1PzG5p//LYv1poFHaLUJHZLnwPl6z8cu
sLJeOflT80VphvoReMysgDUQv5yP16e0NhjHi9a2Ol+BzuI8434lprhrsDjBXwxcvWMjdZ2YT2aS
Yd1jJfGH6+OtLSFR39BInUwVkOj55MA4SOQVWiYnnOnQa8h9YK0UP/6NUeicmsa8hpQJzkdps57E
qa2Uk90CDS6siFzQQznl+igrAdgQ5syD5y+Thuv5KDQ5AlixjNJB5HnyQbwenXo++6pf79u87O+x
UA03pjb/9OXueD3ooujow4ttm4nXS9RMxmNT9M192YyOCwYKZTDReze1lJ0LA8U+XZ/uyqczuTvJ
tE1JlX3Z7YvxnBsgVygnxw8MV+2I+hPq3+71UVbSAjajQw0ShDfHff7zV5E/jC2tB73lnDQI+3tk
XXzQaPDA81CL9teHWpkQ9xgVXJQs7Dm2nw/VoYiPL1TlnIKgk59lj2tHVTT9Rko1G8kvvxhpJaxe
im08DZctHb3J1WqqMISD3jacBiuHFgWOLp9pBeovofXZaYrU8LcVSQS6BrPzf+VGi2flpMaubcXd
YeTOfapbocxS9TYYpIJAuK/RZ3sEdioBx7f9w/W10VYCgwRjp5s2Jri85BaLo/Ko8dDNc05mnBTv
DBR+cWvURIVkM8juNL2JlBZcL9XM8QMOw0a3Q64k/BUrefxBj03vKRgBFO4aTZ2Q3eOTFzvLgAc+
a6S3/tP1X7uyaebUea5GUe6nl3H+JcvYaS1Fa+VJQTTx6BROiKYswm92VcUbF9HGUMu2o4ojjFU1
A2oPqP6955oAeqwP/WM5TN7GN9gaanHUx64HNZ038hTEEt5tXKm4LzXyoQza/u/MStBMVU3wChBg
zhewzXHzcOgOn1q1wjpN4MTVYppQOR88mVrH619r5dyhSkJPmoYql+my6qNQ8emGsZKnxmzg+0Nk
PaLotZW0rY9ik4XPdzaF9fMpoZYGB6JiT1C5b3dOVgOwCrJ0I4asHW7K0f81ymLnxaiTqENSQtLt
yvJLOeAr0HpIB1kUX3dRio80lrqhidS4NfsJEicOf2Mxyf/MOWgi8zKf41fxsreBQRsqJqJKBR9V
NQVY+7E3N6a5upg2eQK9A4MtslhMhDNiLYwLdr0Wai7/K2BFU//mb8yFvMCxqChTe19seDlGI9DA
TJ5sHVGUyCviE5693Ub/Y/VY8cqe2x+80ozFtd1SweGxyV4Py9Z4FwRK8qVXpOliPrFVb9saajGh
vEpl5Vuc4DJuMOslxXaxa5z28FvSjX2wNhQghfnm5N3EwTrfB7rVBTPiR55w/oS31kT13TBm4cHp
G3vj/K7kPZLWBEkAsAjeaIsFNGyvQhqC82t1XXJCogI+co80zChmQzV1KGbKTLqRF6wOiloCikSC
3tUsi/R6n3tZ3cQwyvlqCHDcodIX3iGADkfLgs0X6rK67zBl/np9Q64OSrYPxEm1KYksDhdMQyXr
YsueibRYwdINg5Nn9Pd500zvKSE3tB1EuBH2125exwKwyzFDEWmZ/8PJsTs5cgqKKLbepZAUTzrO
WUczae1HbBeS0/VJrpxt3DHmUj+VfmFZ85+/iiBdbE6F2nC2m7zKDgCm0Y7L+/LtNww1cY1OAuVT
gDuL/WkITR1VcNknPiSU7aLMZi94+GkO6k/XJ7RWPaBjQ+3ZpFLhsIbnM4rytKjgT9knUgaoPaWi
18+6D1HvZLWZ/Naih74zCpE9+TV61UU499R6SzPu0WLScb3GsOz6L1o5nMDJ0L8El0n2vAyfQm2N
cdSFDeESpbV0xKwGQ6PyZKCU+je+pmlqBjU8IZBm18/nbgDTrGJd2qcirsLnrjeREoA0ent9Qmt7
xjRn9S6IWSTR88F5tWcsBbu3mih0amx2ZqtG6SFssbT9G6OAYJvLhBQll21YvJ3ryEPY7gSJW5wi
u/0xVV3mvn0QS7Vw9aSsb9DzOp9KbHdqkaSajV9NNB3FiEhMZRpvBlvNH0MHOgYWZX5FLxZMOhNe
EElvn4SDPZqj5xgSyqDd+Cxr+ww8ipCUBZF2UxdzEZqSVFaAdEVdj/KmV3ztzsPE/VkgP/b2+4bw
z2Wjzf07Dvb5sqHPkeDyHNinykYV1kI+86jwDjllqEttfKG1WUmVCgUNIkNjI5wPFQcaklCDb5/A
LBSHKWnSmwLc/8FX+q10bq0QTyOJhI6+J0ibZalY0yKQ1gA9TlplIrajxIhJKUfK1H/YCgo0uO59
zhyUARCwIWbU+ne4lT+vb8jV6YIzYaMYICiX2CWvR8I7phtI9GqzU24ijpDG+G5VpdNvfMSV7HVO
hDSKFwRm21jcb+YgmzhVR+uEdJZy7+emjiKsHqCVrWmPZohCGvoa5bFqgu5ZlrX/N2IVt6rp0CXk
UtAWcdp3mhgrGs06JThM7+BAQLYlVm4E35d/zVnJxDHYouZ8EdhoXOmLHB0JAmSeuhJvR3RKZ11r
e5aAKvV7c0JSt4BNcaxQlf6MS2t3CrO2fjKiSR82fsZFyORXEC/ByQBdonM3//mrkDmVmj4gaGGd
Gqmm94YVJndWp369vnf0lVE0Hb1HTfB256JZfFGttqoUCQfjhJQitsJTiagCqvsp2Eu1a4cTbpbj
b4wCSZ9gPHr3UdhqH7AyQGzMFgG8pd4IteHQ9Hk6uF2DD6DboXj8V97bSIhhgsp9WnlFd6+2CeK0
/ajFHRqEuvrZrmnZHTs00xFEMrUue+P6cQOAFmRKKindDDk/X7++8pKe4Jm7DvZ0+0jrYEzZmbNx
5cz/ltd7xaBlM5d3+U4OoMhlGu2PTl/IsusQCijzx5rnyD7LJLS+oZ/UG7hN5Wc10pU/r3+25ZF/
GZUKlMO8QPEtMZgFLiR4qsO0sCqIz1GMeZjVdOouq+r6eH2o+QpYTJAAxz1Hy+DlRjpfRugcnim5
RgGapM6pM/TgCa8Hez/4uvIUFAisx74hfzSTjDc4EculpeRKOmaT0xLJuXAXH9AJlMDUs6kDfGCM
f1H0/T2pBa6BlY9rhSX9m2Gqhx/XZ7tc2JcxKWuTc84D24ujH9hjVukdn9NIKmwR/CHC9jmXe7B7
48bOmU/W64WlvGeoNohJ4jZ3h1gMhUaR4ovMKtGfJtFLNKbW5irxBTjlrDvkbCznMnbP49EnYKsa
c89WXSynHiLh1XVt6WJuihLDACOu8yMEJVr0JY5agHoH/XnrFm0X657+fWBsTHgZal5+AA9NtM5p
QFJ/O99JJcrn0rOS0h2bGk1Hk7sTWuyQhhsH/3LfcDHR9ZAkNnN7fJHUyFbj6aLDmHEkbvf7ItO7
X4PVzXyGPAtvpdZiGg5I1X3r1mFYivoz1YqMYEnhQRQbeCD9Hjfuku+JlPjvFeUnrCO2CFAr60gt
CjYX9TdKb8sPKQrZKyUuWu5Atn6bolS2G31lvHnzdGalXWq6ZBa8ihZ37eT3qlV0hE+JKNNXnMmV
W9L67IA/V7z13LmcEZw1hw6uJEVUgc6d7wxEqCvHGyPcf5W03hl2jXSapSeH6zO6PHAAAnVq9yTu
lO+XHUE1H9WQIgU0d7+NDo7WGHs6d26PPMq+Vrzqzdud4eZWGZ+KPb/c7kOElyU+yhmGJsjBg0jC
9x7zyI1RVibFS9gkUglOFlH6YulwQAvwUmyt+KuVTmIfYepaN9BiewUxhetLuPKh+Mg4K+kzbg22
2PloTdhA4EfO1MWlfnoWTT6eekd9K2aXq0aIGUpLksmGkPOveJX5GJ5i4tWu5W5ZJMZDn2jDF4Fy
zMbKXYZ6RqHEgOEabDRi8PkoyYjRU9IY8Bgm1TtBr6IHoHWGO6Si3ohIa8tGBxN0G48sATf/fKhI
Ncs4VtQch25koFTAhYAA2un09o/D7gYdo4OSsZapiEKV3EyGBA5ITyanF1MDm0HZ6uqtbTjJa5HW
L0hPEFDnc3FQ9LGzwsncPi7lH8FYa8d2dKxj7HSI3dqld/v2Wb2Q3rg1KP4vga5Jq6Ux/i+Z26Id
e5I2VkxpgEXNm0dhIwAcYU9TptQXEWhoi15Hvw6TUYBLx6xOIAVYub0xysqWo9sEGwMWApexs9hy
wlD9SgtF7gYYDt/wfkmPuM7FoFmbrbz04hHDIeJNalPRAVpJoWIxoyJpQjxxuCWoADfoSEsQ0OIr
jeCfVZD8leJPFbTZx3wW2gqrjZ7z2jwpf0FC5kVsch+e7xGdgFV7Rk7qndfggJtZa6FOnkPkqQ/X
v9tlUkPdH0l4Xkq2Btp6MZIzlRa2NvgAgz4PTl7Z4kNUi9bFTCh6JyYfM3JgHZia9f6HMjHqjUty
5WBz5zM0gGnqZ9riYMPktYuyDXPXzh2UiBUdyWEPQ+Hrk1w5cvQeuByB4CIFvrxJSAFS1ewgJwWN
WT9FkwK2O5ywgsF4V6TYXardxoiXKRQeAFSTYUnC9uKBc/4BYw0Zqo4I6Sb1WN5bOYqzeAMaj5UW
oaaFnom+A1dQVhtxcnXTOoQVAjJissBlz8c1B7/OFC8guAy4SngI2Hz2qyy+k5Vu/BpyHH1b5Eee
mjCr7nRyuC8t4J6NH7EydxNwHIGaNI624/w1Xt0+OJz1Wqs6qas1DtpGQ5Q8Girl7dpsoI1GevcI
EOCt0AJOK9C8OW6r1PogLZ8PCs+9qfqC3KQCMIaZSODsbMVv3r5dTbLvmZPEUeGmOB8lJI5KM0Xo
Ry1H/3lCnf2gUFM4Xt+u8w1w/rBBZ4n+6bxX5++4eNgEtp21mL6mrlc24ft8KlBtyroXpabg4BVQ
LaMyUHZ5iYHo9ZFX4g6KNGT9bCBerEuIKMadeiSqMnXTQi93Kk+YXSzG/DTpar/xmnrpcF/MkicN
px+aCWnK+VryT8EM9UXqKpb1SyuyB1NpHpsQCZmketKbDlGW1OGuR8xkLA+xEh1L4aMYk3+9PueV
EEQtmmyW6iOQhmXNG9MAP2u4TiBPV0TANMNFGofqt+8cqL+8w+c3DqjnRZwVEYyhxEc4vzS0kDxW
mCffQtT9+lxWAh2LyVtghjZT9V6sqYqym1an4JbxHJwwW0iUWwWoWeBhMGlL1B6vD7eydDN5jp3K
vU96scidBZrsbVPYsRtWhYrSTFZ9MxCjf3d9lJV4Mr9tIKtQhnIofZ9vlBTNm1BoceyauPx8Dwa9
Po5TV+3yIXIQoe+0uwi9rC3+58vVs9ifc+osgUtwDskDzofFzjbCCU5gtpP6eb9T2jhxU1g6GDJa
mJ9Efn/00lF/Rm5GQ1FnotOsVMmprw1rr+AstveLSbimV9obycFFt41Yx1WmgqzmQTw3N85/2agk
3NgBaQ8CmEAcFA/j4ADDMeA6D9JA6coLw5Ou+u/tIH2Isv5dWmIuF5nD7+sfZuXzg/OgfEfeRz67
xFlFFZYZZgknTbEa7a6tnfI0Ihu6EQ1XRwFsSzOPPcBdej5bKoBDa2Km7RplX4OCtqo7jCJ+XZ/K
SuCDxDh/ahDQs0DM+SB1lsjCGK3I9UDYHYYgmPZODS+qddqNkeZ/02Jb0cRhI9OX5PAsgdZiAHI7
RSOieMMU7/2Q+FbbSEtjqlpNXycfrfHrU7vosLBdoEjhckE6wN8sew511sdJF8J0k1Po35k4geSY
4Sjhx77xTbdw0CRWhrDC4l06u2Ecg/tqzKP9ZIXpxs5d+5Qo5cwcYnPuYs1//iozmDOlQUPsytXU
rjpOearsFQCVGzD9tW9JQV6CeKXBDkbnfBSJh3ES5GoE2zb3T23alfhSFID2jEzdCE2XE3qpq/Kg
d14qg4sAqI6B0dse0At4V8qt4Q0/a0Rub69/wBftgfMtwyg2zHpuZdrZywll6OM6LdJ3bpGh6rHv
xyIsnw0SOeQC0dOp9xliUsjkBgNaVX1X1OWO+1R/P6PowcV6/fSTqmyCmSZocZ1SDS2wQ2AM1bNa
x/VA8MiLn2Zu+7/jABox+P7Ua+4nq24R9idXtfYpEPvfA25sn/q0Gm7HPB2PnapX7+Oor8RO0URt
nGhmzA599oi3kQiTLr9RiIBf1Kbuc7c2x2rPwNgVe5r4XgqAJagQIHNXWKX6I/T65E8Ft8MRX9R+
EHuJMvPPoFRGtEmT1rsxFHMqj3qRo5DZxTaITd3AzNbIKjvcCDgrSTTrzbuLUDDDb5f1zxHv4KjR
BazwqJhQdHOsb2VkKnupKdVzgaHfo5Yakvu7wjMuU5GzRSzS3fjoF2Fi/g2U84DrkUkvHxA0ZRId
jxuuHGvyT4OOeeVQmPWuMeytt8raJp43FvR3BtSXSgdtj65/7aB0oJc4sOejFx94Gr/9pedQP6dT
jqABxC998SJyCvRfsR9MXLwsxI2Z9t27BDrdxtlfmwvJJFTaWYWJtvz52Tf8mCWdeohbRf5J7eBQ
eLinbKSulwEGsZhXgyymEuhjGCDgxv4II5xaIxm7BV4de7rlW8Sm1aF4RdLIoeh6wTnM/KnN7apL
3M5XEbK20BX0AKnukNdsNmZ1eTExK/A5L6VWegeLsIlGvBiR+ecDVUV2hxQ2pipBnqr7BB3xADHr
YYvocpnYMSJ3+txm5D21TB8jrwoxTmBEs6wFjsqAKM2xtw+VzNG0R5Dl1EXi7SUkBqUsOnOdALgs
07o4jigxOkHiWl3Y33U5ho02pAwuYbQlr5/hlc0IqYQNz2OOxvCyXi6HvpuyzIndMUz7xyRFCD0u
beXtxVGaz3Nvim4m9USxuITsOs1VFWVJdzT1/p1e5/W3JvPTjVto5WNxosgieFxAl1wCkHhVkP9D
H3GjPPH3QVFqt2Woagh6W6r22HehdUD7Um5A81ZHxcVwBoYA5l/m/jAhW2ssx9j1YaSdSkOUe60Z
IpQvY4ypfSP6Yk2OuRF7174bc6QvYyBsBK3wPIhgDa7PVanYxS+8uwmdxtvhOP1WUTIKFRrdIWqZ
AEG41BdRhKU0tBqfV7efSv9hKLwE+2Czyzci4nxsF8nD2TDzZF/lXGMTWMaA4J5rogJ+a5Hn2ruh
SX+hJROfnLC23CRyIDeMaSDvROMZG4dg5QsKblK0cUj8QPnMxY5X49eZPnpB6UXulBnNuw5hr/1g
+OV+6Fod1XOjulXS1P9y/eStPJFo7lE4pRyEghgJ/fmoYT2mUVGW6FeYXVgeuWgcbIUrm6dwLf7q
pax+dZVq35NWdTtdjYabQFEQfoXZ+Kimsbexo1bCOL054DCWRDCU737+c1Jipz4oReRCZ+/38CyT
Ix606qEMRLBxTlc2LzqEs5oJmxco7iIaIIk86snAo4ysAm/DoIyPmCtu5UhrE8JjgcIxCSkPmfnP
X31VI1Qr1YNt6XpIproC+WnMqCNcMMx+q0G3OqG5j0r+y+Nl+TSzc9XTSpOhgtL57lsyu1PDYIvk
tbZLwStAIuYOBJ21+EDtEEB0kXrkCiSlQYuXw7HIRv/BCEZlH/iWdQvIc+tltjYzSsRkXNTgaRAv
kpXIS/PWYdkQFPD6nSb1/sPQ5eXn62dh5V6nS8cl+1IhdZaPLuTMPENPeXDaZti/j32/esqwx9uj
2+00+8YT5kbEWZuWA3uVJhdcafCD53sjGsui6fyKwomWS9dUjPqkjOqWGuFals5LEkEzlg787bL6
kChq2hlxF7lO0vV3atAPt32qhQ+iaOMn34emTSKT3IIcD3/U9US9LUCHe399cVfOAUuLrhqqWJRB
luJqdYQivZx84oyc0BpWMJArVcQqKq/bYlGsLCuHzaRbw6QNtur5srZ92w8yxREyy9XshxMa7M7a
yQ7XJ7Q2CtkYPS0Bz13Kxd0X6T2o7TFGIEbRvpcpUExRok5wfZC1VQOBMVORuBioVZ5PhbIydY4s
CN0h9pU9Zb1un2nWuEt10WzMZ3Uo8j3LntH2FzyaFPtJq8IJ3NUC5VvpDx4OxvqTokTe39gJAC94
p7Noc6XlfE7cfvjf2ojR4Fjv7/OxVo9iCAPsvTbpIKvfCC1iSm+0qS80WAxUVhBT0NG9MUrqfxWg
VcwU5fH6R1pJHBCcotyKQ48zA1bPJxRVZpfqIPFcmoBIRcCS8MKTXcRWfeSbDsd+tOxx74FLmTCP
hczBY1wxN6hDF8GLtw+Vj7mtM/Ngl2/TGhGJxq85Xwhn5u/DLqphvoTejkzRPqRp5r21TD+PB7x+
Lq3O3KtFSMZWo0LmKovczrZxa1L7dieNxt/Y/xcfkASSpAQt1RkyTun0fGkNCyVdHtyhqzn9r1Jp
u4OqVd5G4vXC6jvL/OZRZu2EWeEOUNAi86IZQAk5LENXoZZQ7MawBqqBD+0xCWrxQYZO/M7qI++g
G6jy25HWhru00tNHW0da0MdnOt07Wteeptqvd0mJ0msl+uE4gPE7Jaai4NkYmPsAO2Dc/UQ5Pilj
aG0kchfHd54DVrj0Z3iv0ZQ6XymMmptKxyfQNQKMsQ5lmRlkydLCOXAgoT1c3/L6vCTnSwY9mQNF
P9ymY7zksRgh3l+A3FFj0XV0HfyxjI7So0R6p1I78e5qewbbJtUAmcAbyt/VNPrvnLzPUasZc2Un
PU3eQdTOfgeWUNx81DEer30zfwwzu3sXxIZ/bFsvfMyn3gZs2mKrgWAglrmTcds0kXSzTq1u0t4Q
t6Wn/ABHvcWhv9x7TBE5BziUUKyI8ucrGmLWpQFYQMApT8x3Y1xjgoOb+cY5emEXLVcSLWwgGjYU
DLiS58NYkfC1JGoD19NDZ9dOWAgW+oegxIPSc77UrX4Pq+0J9b1kZ6TGiVfxLX5g3c7Lqn2QjU9D
1n3y8NbY9Wqv7qq+OpVJK3a4Eu1zMWyUPi7XZK5IzWwUEkzwgIuTAuPbUQw6jSf8pUcs5HMDIzy4
FcrG/rqMZowzPwDAA8PqXKYsfoxMBqIF8pR6k/gY2lH2M6fsn9KoT9IPeNBs3X5rE5uJHHQ2AWnx
n/OvENf2gHeML08eRpj/Sd2ZLMeNbGn6VdJyXcjCPLRV3gUQERzEUaTGDYwiKcyAA3B3DE/fH3Tv
rUoG1clW73qRaSZRDASm48f/8w9nUcm+y5nz+lcbPuhsG9Vh09Bto+OjR8qLilAja0cEI4bpzFWy
2G3uem9cvJ+eC0QRGvQNDTjWgftOJ1fRcC7E5OSXmdlPpJJVxRvbp9cFhyYLmu+2baTjPhYg5qHd
6WpCCyJ70e/8Po912D23sFPeOJ2fPAtbNwdvDmMz4MqjF0Q6GflIIwHjbZYt76a+ZgvuBOw9tDd9
6Bf/rff+58djrdlogRCzj1a2wvUkIdBIPxr0PF8nhbmm32D8JDHb3E+d5b1RuX9yuzbpHTxR1m10
50fv1Fq10sLLyz+EtrTfpblX7sGM5sPfV+yf3i5aIeibyNWwC3/5gCPYj7As284K/6RDDiHldHSW
GV8g/y0R/c8uIGsRhXMjoMFVenkoZwmxG3RWRC2gv4RW9871lh80rRfeUIo3HsPXV2+zDMT6h8k6
RfSYliULr+uctHAOg72QUjwM3KjJcN5o8V5fvW0Mx0gVMJTF7sdy+JddfFd668xh7EPYR99Wv7IS
D5z2MCA1eQPH+9n5wH5w6Y7ZFEJef3nxZK+JkZts+zBERg1/3VO7JqvTXy5EnA+cVBpjbhPL28uj
LE5mTlnm2IyhyzIuKmV9MEZL3f/qMwcHCEEFlDXAUJSfL48SYTuZd+lkHwTZswf8ZwqCkDyTjEEv
feNQP7lsrJ2brBb+gWUda3hXFwPkLpxt+u7+bNSu9041wVvmfz89CDcH7r1FT3D8rJGwaWJLzEH8
ul1A+4PwvJiMt6ZMryG5revgiab12GgVx6hqq2t8XZvGOqxhO9wPuYSTQrGX+a3h0tjfWOk0jnFl
igplWtoKMxZoqLOzbh1XzKVWrD73q+/ptwrj69OnC/rBDUTitMkCXt5OM2uI8EbycCBTqHquYVwy
/zf7NybFr6sHsLkJkr0JXhn7H4EiUbM0Y00CIheZ+VoYLljLZ/WFznuReE09vPFm//RwCDiZTONn
hR7n6KRKGwFKk5GubjnrWStc+1D4+DFlusnjmTTON+rwq4u4SWNoAOhtWD+h0b88niaHjbRG1zu4
2o9imPbt3lwJIv/7N+/VWXEUOKKsymzN0BceVRFhrpjOKYL0xqV4crUMkmFcXGwC5KNheM0be8+f
nRMgBVsB39lgl6OCP4uiHPvB9A6zIJAM53mxzyKnfqPS/+ycIJ3RdMJoBqDYvsVfajBBXX4hDNc9
RLmfncwRUwBXr9PZKAI4o27+lvXmK8P5H1LbkOoFC2Xzkjh6EgvF2EbhkXoo+5RJoli1TMkMGesB
8aILHcB1hciBpm083ce1tr24H7LpY8lQPEhKXDrHxNG2rZIwn6S1rzvLcFg4ejJb1SThSteTWN4a
cm2l+8V+gtEBGxco5ug0GM4fPdCqpJMqrd49DFk9f2ohXeyX1iA/VqAwwyspvJihDbyxhX5ds34c
FWdhEJBNQ3q0oKiZKPggY38y+fPwtYoWYx/h8fEurEN9mvdERpAc3k07LxMGIY7A/weAwO7K7cr0
m3Z8dfr3L8BPHkmADfhoSKU3A+ej1yzDz0G7JdL8qM3dqwXnoNisl/FXl1HOevOsh9+6tafHFRG4
TBIpI3HBkO5y4U7C30Lq7V9/vaBYsB5Ym/s2KO7LB39wSL/Ew949LARvJJ7G9Vq5XvlGyfjZc4Nv
AiRFi/4Qf+SXRyE9sQqcKXQOhDl0adKE9byzIvRL8eAvwylbIvcMRO+XR78b9I3uC61KgHrpWFI+
V8Fi1Q79m8EgMYaMgFBXRsMbl/AnJxfazLCp8FRDCu/Lk5taV5m9Mu2Du7l5RxbH2WOwZu3SifU8
Jg+bWNXClx///incyuzRu4jfAU8IrCQ66mOzP5+Mdjw2FxqGLSRULXN9X05zsLfEEgJppWrfhal5
m4bL978/8HazXh94G5YgyticOF+eb28FeJVTe+iK1biXulFXFX70Z4vyrTfetNfoGQAQbgDbDoaa
g1/Fy2NVgyqEUot1aAsTffVAjmWC69rIWc+CEOMUyO0xd0tvB1073DOkVnu/DEo3cddO7rGRG87h
bqy7chHDYaHkntdZTtRLIHH3NRiYRaor3vW8IHG+2E2iCouo57+/YD+pF8xcIehSMxjeHwvBIgy5
TG6NdYi8wT815qpMUmYmb7xjPz0KniE2R9hEJEeXamxcEwBFWgfDH64JnQxuZFpabzx024cc3XtW
x63ycwSWgaO1vxvBMmdTWYfCWCm4hf4WicbGYUyfLSPb9P+HC0c7GDAQBAg4JoW3hZOTHC+sgyT3
JDalE5xVK3lUf3+UH6lwxycFus5iTBkEyj86KaJd06GehXkwW68lZraNhi/kiIEIAoSE34yqyT92
uV0Wyexg3QaUOE/jodZglHFWKhOxYmiN33tnTkU84PL57ATj+jClg67iOawKlyzefChIH3XJdSdA
moABvPtYt2pXrQJ/7ch/8BoRRTvXWbAy43/IYTvH0gX9d+q0cVG67ddmSsOniKHes8X2l4zMcPow
S6NwYew47heSGqo5RnftfXKzEekA8hdpxSY6Ooitdgh7rXYzc04I0fTfh5U2w4QEEyYjKC67u7qY
qi/ZQDhu4riNrbGz6tYhsUQ4t5tYppYxX3zx9v8RdkGQh2NrHXRal37sZ/CDY7ML229v3JpXjxu0
WWoreBPrLHrnl69/FNZihfdkHtiVBXt7rkU8G4UgD2p+y6jptRKCTSQwKYz9zVyYtI2XxzI9NVTj
2q+Hrnd1m0yGO537nUN0rBH2+L/PQ6kNzAHzUpEPnPkfyRoR3+xuat6pok1VstQTAKlbtd3jL1+F
zdGJ2Qu+RjyoR8/nPPei7JAsQdXs7SRCprhjdmjFtujfwt5f13aW6S33A3oN9f3YFIval0WDl6+H
IbWmPea47sEwwwm6oH7rgr9eNjnUtndnEdu4yEcdsDKlIcPOW3DaTNlyWn0qbq3VXaCTuplxgz8X
qTvZ4mBa9feX83WhBJTAK445IU4QcLVe3mhPenWeuvNyWKZoPa+69HvkTeYbTcHrC4ktAhA/jm1o
F+E0vDyITySQDu2ag4CR0p9KhRFoF45gft5bIsnXJ7Q1yJu83YVx8qqHUwAHk1WK5VB0ekgy5UbX
+ZTXT7962dAxszPCLBMcm330yzOyCr10ztLOh0G7l7gW+FUcjVSBX747pDdueuaNUcBQ/+gw5aIM
LSxzOphQBBnowGRpzeUtr7TX6xiZM3jjQ4mi/WVZfnkyRDePRLJ1E6a+qrxsyry5GZqoPrdSzzn0
Xei8wbn/yR5mG+Ay39j48EhZj572teid1SP2+zC5mLV7On/XDJpMbGf+aKBnicO2JwodO57YW4O7
rClvS19eqOFXjew9uCDORsdyto4ExPbliQ9Sr+wjbYmYrJxOJ4H1bgtx/ZdvIkdBAcXoiTO2jrny
lQ1PInMmeYB3B012CMZdnTVvORy9esfwJaARYbQKeo8C5+iadsFck6moMYtKJ31Z1riBUjO8EzkX
9a+2cIQTMSBgvd9MEKjFLy+bnKXIVl03h14GYzLkbXEzzsX0xiuGWRmf87IVoTZBYMEEHSkXL9zL
44i1lcNsReMh7aYqOu0jyWa3ca212jvpMn91vR69gdllThf7MvI/6iIsTYrn5MPWJxM+3eXdXFs7
4rRLO8Ycm4z5Qjp9EVvWZOX7ORKevWezMLv73Jv7+zlauzyZ0mIu0TRgr3JKvCgYd99Ec3/I6hFb
CQ+v8n1bp4tzuk454fPzyHgmpkvEOYlckTJLihSg/Eo0DWFJy0qIe9J4dva5X3RoJCLUebiLWhFe
QFvN3FM/62GfB0MXxaKa7HtTqT6LcdM02LWkZab3GkOnap9mTXHrozpomNBmoUx+hD/sUmVmZuzY
c+jEOAgNz2Kw0nrnWIsv4iq1m8+9P9T3SHvqWx1m/lOfKuMOEqtZ4YoorLugt6xPylEh+k3ROk1C
1l/fxv3YeT46Anu6dGvLRmDgzdF1y1uYxlEVlF6yLDx1hzHva/zOA2PtLhqsxKBhrB3aN10YKmNI
H4Lf9CKMiivyUhsTT8JA37HU2VZMNIb5oddhXSSVcHSFec3aNPFaeE0aFw6GOSe9L/IGxaedktQ+
D9Z7dxoKZz/V9ihOm3xQHx0vdx7gTkhsdjaRSDH4+so3jLyOw4yV9kNaiPFdka/2uu/daMo3EWnn
nEhOtk1Cs/J3ZTg3Yex6mfs9GlLfwybLW6CiunnmECS4WNd6oi2Lq2IyPxLX5A4H9i1ZtOdJGW7r
ztAdsRsWCWvWaktgVD+PZBwspXE69hAWYqxfjZTOcF2+VGPVc9FCg7U9V8ZC4J4YgW90JFj3i4Lp
c915uUiI2e6YgGTrN531Sw7iFbKzm9ZqvABGXZ2DGLVzr3VUK3ZrZi7pD7IpSnx7tn0S+FT+vXU6
98L2puIGggEuLEYdFjc1e9b3YdbXbB6joNU72YeM9szSEo/DOhFwpoKaIqiMMe0S1tmJzAHl6PMu
r7xvFdwhJuBMCDifJlrdfVZmy3cxVN6dPWk/IHPBthhVS3+ZdlMAHJCQpsxogmysnHamC9V6Chlv
bJJUZuaN9g08Jnx4PYnd5KCa85Snc9yE4Qw/rizEd7vz0q9YdfVf2hARcjyCndyOjMWcxI4AnJD9
WMPl6F8HOrvoC5HeT6I3vgOrjFXSazW2CZ7MwfOEvOhLWSrbOhmi2l0Otnaa5l3tu1LGU1EOj2gY
vZYIyzzMD7bKqyIeQl1etfDwyyRwl/BB9L1+LsBhb7k6KaIiHp05MXFGfu6iXAUJDhFGG0/k6j6Q
SqHul2UyxUmHlTp/G0Ra7pzGcrpE4fGexquoynuGDJRokym4Fbe4YnwbIxDR/UKCrbdTS8pzUdVe
+plfK2B/qsmPq2wq86Tw+mAPPdhn9+4ZwXtpLLhJemUVxo41ypvaERj3kbkb8DCO+RbrUETcg7EN
chE7kNbfRZOd9mcpQQX6wIsUXfuZG5IfOC8waFyrG7J49G2oBwWmmEEMgD7ds2tah5hbOJVstSzn
Xdj5y3unKc1kKh20+5O5uOf9Glk8tFYeTuejPQnE7wAlMsF1OWtiTnAiRjLwx3eG5xe3qS/ndle1
tUfUkjbduzRPm1s/70efW9hZpPz50jr1GA3edJGPPjBgnMpODN+pfj+6pJAYkWyhyariYsUh+b53
bWs9+IHw+vOWIMo+GQuNCfcyRmuUFLrKL7ZgJ54NFyT10Ikm0Id1ll17olUpWiDvNmxPKzFoyGVF
AzN87sbPNbO+McnhHpyEaeZSZ0UL+tyMk3cRqgHXhtrurSsTLqSfTE2pLq1+xPCvIRL1hJBbimdL
1mZxTlp6JokgyifrxPM1pbJHT3Y/VGX9mNvGlJ14RThnB6nLtjipcZ4DMmEL7JwU3hSxnRU5FanM
CvGVA8wMN3J2MijUI+uObJwK3spgsGkY8CNr4bcbS5WQ1GB/WhuShE8GpQPzlOhnO4897mLFjSlQ
4s1RM3uxo9Kwi1FAy89NWJj4jJQmEro2cNfPhNeTf7g20r4N7ao+cxS0oLiY+m6OHQeTjn0ZZMV4
mlKDzZ2dqcCIkT3Sx5EN4MeR1Q+XAy9dcB4EwjBJD3DrOrbLtn6uCzXgsofF1xd4McO7DjfnFEam
NTDsEAFb9mUVy00arYYmKKptKN1D6s1xUJa4K5SG23Kbcas/q+fUizuAgxPVB2ayZrSPKh9v9GR4
5mFl21fGNlGAI02S0FwC7FpIBMy29FqoI+rGLeasjOGEZl9Gz2hU4g0amQyD6/LcVJ546gDiwXo8
5ZVx6ZpsxtkyG2JXl23Zkxm29FacCb8rdssSGBeqwfYX6NXLvziu9C/XpZ+KEyqlM++EYbOM5VbJ
hdJu4ydy6K3qLO3L+cZT5fil6dK6S5wuKBaKqYcvOiiGSHcrbK4q7qbJ0ztemDraZ42WDytDyhMM
55fwfMqL6rQfWDt2ZcB+9qHyKn/dF9WUWWd5a+RfA1O7Yufknl3upJURTDg31tY1doexECg0Xafq
raRdRHPBtSyBbIpu7JJiNTKR2DI0r9YaUfo3d5k7kahK+vdi8JznPPLRwftjPZn7WoakRbScrIpL
i1U6NsOB8iA7f7yuhqF/lj0r3Qkmo/A6nTFdwIEou+NzNqmQZclketOm5vKJPULzrFfLpinoh8W9
r7QxPcrhKa8PVtmsT0S0h1/mem3p4wQzojmVcLhsyEZhbOjA73fcNw+SBJGxt70K5aNUtf7U4Xhf
xz3K/o/FHOgnoAyaOuFbYooXe6Spc3EPre+2ruQ2V4uRn+g6xxo2IhdPx+h+UG0NnlRTgk/OnCfr
vKLEM6NC3w+DHXwSoSc/V2ExqitcQNpH/AEqPwlHKxjiJjWGq2Aei++ebO3PtuMKtq5umn6nsLE2
j7YLQku+cpPFfE77Xrmt9aEym+BO94sJXa4xyGqAH1T3u5kyZ+x4G+vojObJn/dVZ81n/srjBNd+
e3oqxERYBeXoysNMBrfk6lV1POciR2ONw92t2dVOtpsM2X4RaeU9V6h2aZ1LHX0wPDt3MPrwmucx
jYzrdljaS2xG532hrWrZt9bQbLEmhXpomq5/XHqJcLNJU7HeT+hWeSSKOb/rpohWPcgqKyDKFDlx
rFPsRjmHasE2oO2qD1ywSp9rbI0+5p1R1MieOkNcsWWzjJ02GWPsAuq9iEG3WZDKqvCCE2FZTDew
Xsk8dlnSLsA0xqa8Nid/6T6MBUUjGQfHXXfVbEKIphLI23zuB5G0UbDIuOFRvWqHwbxdasMnc8ac
KG+0Xu0SC+YlbFNz0pPjUJXRElcRrp0xo3ovO7UjAh8JgpyHIob2IdS+kmH2kSjp6KljEg23Npjz
NZYwZO+q3icfS/qm8bUhm2ilga7z95PNKhoXBaD1PLjpGts5XLp47rKui42U28nr2GbtuSetOSdB
RjtXDcbZ9snoq+L7LFsFCGdX6S4q5yZACDpvO47SsWRCfoxQyYDXrnE+kUxX4NsS5vdlUGuX+rcY
80eyvRd9GgEILPsGwIigVNPvoa2QPswyE9mGx5zDV+Lgp2vRnvaofi7sQcplVzklQ6W1jqpDWtjd
iAuk433f8tfpRac29M461c1P0LEDcd64TjbEoxGkoLh21iQVYqTPjtPxJlUyYCHpBjWP1zZp3s1p
Nqg6SobJK6qdNa/zx9aR6iGFqJwlldL5mNiTFA9FVAxZAo85eGzLlUBk1barj9Uv9y8pCLj3YteQ
wydpMkKHUNmED3Wn8MpEcQ403TRedkEmQ2/sTelb5d4ZRU7kIyuzE8+IR7Jd7ZdmtjPWTHN51mIz
18yqtTnRdoOuyQ50WZBYhNvPiU8eAiXGV8xmsrJzpiusZdrpRo+B/8EIcJdK7KVZh51wJ/sBXtrk
3AcCoC/zcJVLsOolvAzjiiiPwfwzNzELp74LjYmVF9TZZ8aahsDhOFDjTYnmbIGDDsCeeJnuzdN+
rB37S03okLoyxlGECY5k7WW+ZH13FlVLftXQVfixqlq3jdmryi/4eMmbwQoyL57XziuTyKB1TagD
SGBXz1Zp0voSt6TahpwSh/1S0uSXdXWHuVrtxEq3EeG6oxqn2MeuvWWuGY3TieThCE+KiMScJMxy
oB67daLlHX0UiSyBsMKzuhf4aLctzsxJXQbDXW1V6ntbUT93U7X07yemzreNqtgilBl7yHdlOtZU
GpRKRP2JTuYXhjCGOQ6XQWhyZpsKb/1i5v2c86kbYuy83AfsJcZ8V/meuJlnsopODZqGk6qClbDv
tJl+XSruy26gEaySUPbmrVA9LaYzmV2510obw3ZpAnULgtZFO1kpOcbhGvVOXLYOF046diboPs1O
0fHMPHaAx1BrINR61ruqoEyd53qQHf1KJj4FhimLswox4JfQxLlkt67ZsO6aqE01/IEFS1P6LXki
FWMV7MdTQnrlEszPDf4n56P22OHqley9GL0pbl6m6JuU4hY2OsYuI7sc0YHfhLnwb20jpMBbfdaY
+yXsUzvWPr0285myCgBTijziWKoSSZSHkYjtdTIfQz3gpGiLWT71JbPsU1Sn6aGb1yjd+e3YPqrR
Gczdfzi57gQxhNOh2nbNXWXTavbGbL4VQLNB+y/xICQzsKEwfwYUwgXhJR4EnOU2I0gdcF3N9Eaz
7vjl45xq9vzGFyRlELjfYo2/gtVw7jLDTQ6HLAgM5wiBrRUhjtL0AO/askqspjR2AYS3BDTrl7V3
iAlACqmLgKJU1yNYzV5Hb009uRxcUmjigr7pZMV7+5fRyO0oaDlQYDCxPg5eqsumnZTbM2kQxrpn
MV/j1ep+2bVrOxf+2xLTQeOPiUpZE0yBJduFgcnsxx5b6kMhCW5cR+Nfnsv/+Tj/r+y5u/nnAzD+
47/482MnloHIXXn0x39cFo/E6HXf5X9tv/bf/+zlL/3jWj8PUg3Pv10+iPG3g2qfHmTRtce/8+Ij
ONK/vsnuQT68+MOe8F253KrnYXn/jOxH/jgc33n7l/+3P/zt+cen3C/i+c/fHxE4yu3TMr7W7//6
0dnTn7//oJb/518//18/vHpo+L39OHEmbfHqV54fRvnn7479B4QW9Nzo9AiTdLd7Pj3/+In5R7AF
BoUA4bj0AlH//lvb0WX/+Tu+hn/g9Yi7KbQeBB/87u+/jZ3658+CP2DnYkSCISRaeg83yH9/uRc3
7H9u4G+tam66opXjn79jaPTyzfYZaUdQ2vgOGz4OkfXlm+1k2qHO0GdtGsleiHt3NvSS4DBnLCeD
tzISgMK4j7LWjZUq22sxQnmayr76XJtV9HW2w+XRyIcRSDNiIxOE+IuedaK41srw46UrxoRV1gCg
yD+FfrETuviGvNc5eKV73kqTji0N940edqX07jmWd9K15Zm9DAflp2qHMPVdaavPauhvaAj8ZAnz
fOfO9ry3dXPPftlExjC4HxvD7/c5mGG9y6Sk3KbGotWJU8MqvS8bO30a8NYfk8KVdXc3521tJ7nl
azt2qzq865o6J+RnxaLc8LC4byZon1kbNAl2SPIG7JdWxV7mZoMfJj3SmXh99tEmVE/dW8Y41UnB
tqjYSzg3+sntewXsN2pwp+3FahPHQFkf6zm1PAR0lpWPu0VO1mWXW/2F9FODc61Rn3xSDN+jjT7i
E+FuaxI0RWa2e3uYSfSjk8xuc9ebLvOxYhnyGYLHgyB5cmfDSsdBx0gzfLKjXl1h7qRO7DQYjKQz
w+zS7ab5o53qaA+Q01xiBXzCsW+Vx+AnICcdGNN0wJCM8dSeuuyCR2c/VSl3UdByGN0QnRmmYsNg
j+lpHxbJNIGplMUuU/mpWyy4/iAJ3IGBuO8iL98LVr7eLN/Jobrvgz4TACN3cEMEoXDrehtg45aY
RvFp9aL80s7zkq1zFBlJ2fh2u5MYAIkE/HWwPoVEOjcfcrOxQ/CvJqdqBuRXLDujxQWi+ueU5Zfq
2rV4bu/k8PwsKVn/P9SpjSv6f65TVKviW/Hwokxtv/HPMkXBwU4Pn0DkBRhRYNn77zJlWX8wYg2g
pOJcwjR086j+d5my/D+YKcMbpYoBGrk+DKz/LlMhPwMHhopGDoYPafJXytTLVoBZMqYRqHbxSghZ
Pl/JaQWsN2uxCYDxiQC+HWf5dbS8bu9XoX34y1X5V4H8a0H8Jz/pf1qdbW7N3Be9BYNsvGHdY+oB
OxRrGbKih0s5gFuoqT9MJocu62Y2EtmmgHQeHFPQS+VfmUARmFbN013QpO2DkE57xb4VSFHlzVnY
eNWpdrHnLxHdx3VuP0eG754KMX8qusg5p2k3bgplyx3Nl31T1an7xVkyqlHYXeWWEcXe7EX70dPP
y8CoY2oz57EwLCsBAv0MGleXsS+cze2vAV2A/rb07LVC5JlEHurrsZE32u7lM2OxakAoG3wLvXxk
V+COcTECq7lzeV7rxUlSgOguWYOGDR9Y4D7FdvSJggKthsYpoUALB0Ct6O+GnvkK+yc3yveA5MHI
OEJmzyB267xz5qxAejN27Es9yQ66aJzMGOQdeSdGZe0DzOZq8w5+M7BbeNo1RZfCI1GeW/fnZmTY
qzwA9y7BdB6wg54+Y2AxlDF5ChkZpxNz9OsBbxF4GZZ6rIklIuFRNW6R1GbrPMDHAQ7JTOWe4VoF
UO92EslMN0rjC574/i0QbPdE4168t/DZDhORFtrdaWvUMimnxfsq8UCOzmrReFEcwXruYiJVIpzy
cif4vHRtZGCYUq7smiZzPlfG4GcHa/DT0zXV44exmyxiWQa/8M/ddezZNlMAl9jNhxXRbSTDGlt0
s/jEPr2U58ZYLWacYcjXxxkIWHTeCVrHOCDXutooXMoDV6ww6o04cLdrB6/vqX+O1x1En+XngaKV
TIylxDKiAkP46PndwlC99+V9aYJWx26E+DyG5O1/D+ewWwhw0jVHk1M1J1aYw+lK8ehlALZuM3LX
BPGC92XmyNYhy34aS513SH/RJ8YKItezTkeQmKGo7adQVMZ6EgVj9AlOHPG4lR3lbNtAhI1ERyFQ
cUfA7/mKSDuP0aoQx+kwCRgxPdme3M6xu8eyseprlzg2GoAxZNZL/8rUY0CFtv1r2T+thBKjvAvS
qtsbbdD77E2xodrZg8vsBEe2RWa3o5wW6gJFaRHjczWEbr4zZT59cWuDIKW2MeZzYdcVGWOMCHt8
rVljEtInrX7fGji/nPeY0nWnAa3DA4LV6vMy5EO9qx1rlofF0lycBveCfh9WkJMQ91YmPqAgaulu
SIPs1vHK8JFnonDPyDSC3WbVuqKKBCU+fDjJLziFG7m7l3Zl1wdodEOxrxSjtpjHp/lSraZxZ5dB
Fe6gZrjXZCNhQVWMtC+JW86rjfs3z0w8MWm8bXTBuA+wirQPWQ/AkIvryI9lp9SHsW3t4Ex2lfTQ
JhOQG48BjRDu1l5x2vpTl+OVao7PLQArHv2ghXtsqdTCREL72yrPbH/vmNoub0w9T0+BMw5zkiOE
lDiAtWmFN6UBXGL1xWdzTlX22Skj52m2PPVo1bJ+P6R54+y6yUU4Hhi6WGNhBikjXN1k7qH3HOjJ
Yxzk9QrktkfcON6kYgIvGoXK+73lNcV62qlseI//a1jSKmGWAtwnsu84BGbFvmwMV5yT/S3mnUpL
Xe0HWTv53mzmTl2b7rLyvjSzDGLdptCDQqdQ+WHIi6Hb21Ofm0me6sA+j7rVE2c9brLrXue4yrLN
9rp+Z5Wl/VnVmHwkE+j1STa7+BQZfbu9SChFswv4vYUVB9G0+Pu1NeUcAz30xr3tDNmjrJi50peF
eRj7c6SBHxoMGeFKTJ9DTKPrUwI6dMiwBYQiKWwjY6jQNGP4aWQX3yToBvwLT3XUgZwvO/DygsO2
SB3sJDOtRV7WkddkX7s58+QzYH7bfO91u87futQmCbCy+97DURyixfAeMNINb+ETGKuX2F5bL0tM
3Lbj7ZdamBPd2JQVV6gYLM2zFaTbqGnb6cvYwzhciwRee1D5GyXBcE7UsJTTNdfZMs6a0OhwtDB9
jYeUw+enp3lhVOpdli8upzQzW9JBnNqgJ99LouOaU+n4fgVAI5kIQCsNvCWA5egYUxuXS9sWCbwL
a+1p3w0ms7w6/fiBQIxlLJIVyD38GCDlGynOWdm/F0wPnV242PZ62i5e555g5hTU+8npf+wlCJCJ
3b5qivMMLrV/6tUoRm8MWda9F092xxrKQqs+N1aO4b3ZQlU6SVWJ7DFDv8QbxfSKkX5XqhYrhHbq
3ffVyNtxShK0Cs6MuoksrFOXyiqfnMnqo0+wWSVpB0PkQQIR3dCXj8hpbHkvFLuMy6UJ5ubS84TF
pKBxGZ/zTnZBfiFGbuhJquFQfDAre9U7cBidn9il1zV8+3FY95XRTNfTxFhtn0PayC+pv9P0LFez
KXe6yhrvdqpM52LOqa/vMBGb9I79gWNzhfy5fV/RV8vzPE/9R2G5GY1zR2bGvhjrNtjJdczVjVoc
+5tnkQ/+v6k7j+XKkSxNv8o8QCENWmwhrqIMMshgcAMjQ0A4hEM5HHj6/m5VWXdlzZTV9NgsZnZp
aRGZl7yA+zm//D1uQ15+YIdqlzuXprHitmcdsc/C7K4oeW9GMxwPx6gZxBR/DD5JBVLXKpOjO27E
QLjF7l7MffupvRZaUUvYmrpqr+IQxgWmFEjdcZMRlUXR7p2WRkKi1Jji3LS/Mv62MzVQ4TUTRw6+
77n6a2373XdaMhDo5K0ns2pvKhJPy+aemUH/9nqzybaZYyvm6ZwAjcydNzkkR2bU3cOIeBphwWDL
RCqPM9eQbqbUOpxBapqjNlE7d/mAfh8L9Fmpfn/tRI0sYEEglYJJlolNBW68eaABceF6xl1n6fA4
2oiS/YpqQCCse6RoaEqC4OSwkN1a1rQewJ1/yk1gEJpBkAOTk0QUuTwMKI0wr+uf+2LMR+p5bPDm
60K39ss3+KLuMdJixWFVWqeRHtW3DnHGdy1aKtX5WUsC9sIu4ktu7GiM893mkgPY3lCaeMjBg2A4
+LV3cpvCzlC/sSpN5LnzQEucHPGIcDjNXepPzWA3fkS5/8ljMj1q1zISZw4GgmTc5W50INW0TYEr
pxW2xNJZ9setb9jxkDhdBn/wjpY3Gz8K170NSz2nAyr1lN4c4yH3aTKUwyAudbCNz8onfzepgsUw
OcXIgwqn8veCZyVlmuu5Jzu3Touo8u5nzb5qu82rGJs8XjXs4Tqt5pPMDQVU6gZnlIM9YWZd+yyR
S9wRszHckZcxngFWGX5aE3IaveuhNKOV45Txae5zedkmnhhsyaMTg5xXt9ZsP+s5KjKrL+Fh8WOg
idfVgQF8eBsreRnN+asg/yWhBmz6BJCMONHXdXaYCXMO8M57EqTz30+IV+5dhazHU8YSMwenBum8
YxyO/XIMKnN7bXK9Dwd0Au/IrwCPF1+fO6BrpnWzmVeYUV7hdDZC/2OJ8Ew4mks8iCbvzueahFtb
X0lvaL9vyuO2EItzaXSASqYd+p/gLipxprm/2HvTnMkpf45otErKlfCmdM7LMd7btctqp40CtBiu
sSagTi9RRaMATbxl/8vqOx/epfbH3/ZkV+fetcETAAYiaMrVJNcUuo0jHeoqksa8pKi7SAwEmZ1/
7W24pB0F79mgGEYJCH+rhRew0TRo1oXwzt4MPwdGDx1tz9vym8ICVfwf7Oz/m1jk/2+b/dXo/a83
++fl149/Wuyvf+Hvi737B9pasHuMQ8T5stH+52Jv/hHhSLsW2BGWENID+p+LvR/9QUAQ+R3kkvwV
YWQd//te7wEUhFdMHs87galXPPO/gz7yuf6BVsBtCnLwt7hL8E+s0P8kMx0aE6wsb/e0C6b+BfcC
vCLG+fJF8Q4bkGSt/9g5G8J1FOWOR9Zz7Z5JgeWwLtSY/7uU/7+m3/3X7n/9PNjer4AFFhzcy/8s
+h6HqhnyQpaZWsv1odkZh1LHaMsysVAu+vcMWUEIad6vNvqLwv1kYEEQJaNcPmh6g2qEmdcyPrur
QMfIHZcT99mqe9wrTmScd7XSbxz6eb4ntliDgjruwhgYjftGJk4+k2pljx1Kptoanb+9IX8C6/8R
2vizppcfjtBUkm757kIWdv6BL+MfvMWjbhmHHTZ3BJnm0Wjqqs7KwY5+riPynbQQKNISxx/MimPa
4gxGo/vvKlP+KX6eDwGWBMSERBB6/5oW+U8fQrSt5qSaU6uJGvM82LMfZbn0fIo+kcp4985k2+5B
M9a/79aEmDUgW+PrysXtnB2YiPnfkDJ/tQn+6TsnS/lqJMcETYfL/xSqrL287/N5aXHuwQU8D8ZC
3L2uF689zHIGFpg9lvwDx3BuX4yq3l465kzzMlceqJC9Rvl4J6udMJ3ZmNw+ZW3cnTtaS30U9RtA
LgocDuqAC+kTxYb3LOhvHfFatazReihrxGpynZe4U24o42LxZjcukbm9VGtlqhM6fW9GpCvF8hVo
NsJ+S6dldzvtoPrp2JjaA0dw5q8oeIuPZll7xX7skgA3VlzJHP19g5DGD6o1dcTm+QdzM3o/4XSY
ivPq9FftUqALdFZdr4KHAQx3OHhqNJ51jQMms9hv6Bf3/HW58doQt8BeGn70DM4snAMVDMhu51A3
zY91a0T7jaq0qDoVXb63KaE3wNOWHrGrmfvUXrW1Rved+sjOTSc5tcy6UdNB8Lfk9Meeu27frqpJ
7llVMR2SKm/vsRvswkukabUr2iSKN4GkCvRMwUJazkkF5JQd2Jz26KbpizZM0Fj4K1qmiiHnH47W
/wU8iK7/z5aN4Go2dDwaC5ACAXyREvXnJ9iI7Ea3q2MBsE1i/uaZXqlO01SW6AMirYunlRF/O2ur
NewHkYPt3crIWkTqOMMaHpxpN7pXqUK9nOaiJy6v4ikZTsjK8PzZtQrqk5a1K2J/iLrp4lWLWim8
GRUDcgWJxbXeGkHsMpoZB58+jPZtdAvbS1oTZCFrl2BlhNtQ58W2GFokGpM3UmA3u+6SBYVLcP7c
F8SntQye4mi1VXutbAmH7/niw+2jKJ2Gp42WiDAtxqpzCQKQfYFHoyrnTEz8l+/ZcIvxxdjd/cAz
FrhJOTX7igyvb8vE6Vyb375Nq10b414cv3U0xJFY73p7eLNP7shMScAjQvvJ0kbKet16GQTKUl80
BVTixMSm0enT8PMkmSuag8TTSosVvQBmghLm+pqEjefdYpiZtniYd+uzdraA35+/dvMXS+7mnHHa
bzyls5fLJu55IqIEp37VE3IUGeQV7DYmO2mD22VdIahSKAp/+ZRhtcwf+WbOUPnIseunkf4P875p
DHVZHSZRuvnaqUZtqHmv7LLV8k5vTfVRGuwq6bWzWGRGpPPt3FQ+/wvGeGS3BDDseUwoJBgYq8pO
fvsSDEHKR2KUnPXKN94Uzdx9LVRlzunmsRB/EBqOS5cFDIbGYnFbk2K0WKYQ9RKIHglDLZmq2/5W
lrRAp9jj+g6aDt3d0ajGVcagrki2NN3en/DBkp13b5bmiS7kmnd3Vc2b1ewzaxgIhHcphxD5+TA0
vGKsgKjlg7FAfdWBW75oJJpjurWW1LFSqnzSVjcMT1Y3YhxAgYYacycQ4kfZL61I5goGEXhpEWW6
SDsv4e0slfVDFOFbHKPeS8hSRA4E7miRsNhEjNXowR302OUwoj3GmQoMKCAd4966dqJYgAQEs3TG
OmRR602StPFSHXpOzDtiM+ZXcJpxyVgx+99RvaJHKYIy8jKTDL/m1MxRxW0+tNueRvBfj75nN2bs
BUKaSaSJmMnM3EUm2+SN8VmARFPlEIjhHU/wxh5YBVWfdTbBg2Bk82LGMwknDCbNvr+ZrYtyam2R
ocdWLxv5HAYTsB9ZIdYv2+mMJptCFSqS+gtpZ04zSW43ZK7PRjSqsYlNbZm3C2vTdJr7sWrTBU1q
GYetq8Vh7mrUrcR/FvRSm2MjgAWt7b2ttNEmvd2Eb4FfIroko7/6FOzJX/Bm4pSBthAT30m7FqlV
lpFIm6jS37bcDPcE6DCE2tzrsEwmEeTfXKn8W93X5XVvKuSU+SR3dBknOwo2dspQABT/VdA8eUR/
eM5sP9q+6lVSOFX05Myj3SQ8hjbqdZ4RhIgbbAaF9pPjHOthreXFD3bA+Otx5GWzNRj2I/pV1F05
keRh0s42bLPUY3f90KZ1XxL2E8YbGf2ETZprg5fHKccuWUaNejh0xoDYkhYtoqXV8BZFm5ap6gNk
1R1oEr5hx1naiwf278d5buVmjPfa25MFImd+IHDqInZ7AemqyGO5FbC5j3NJ6CWdpXhHEjFH3p6O
BZfziarZqvu22mqwbhgf/SLeygDxslbbDjIAxKUezV6F5e0W1cCEGsmzSmqH8AzUaTWe6/KKMl3B
TuSWo61O9lYaa4oQb3NiWQuyGUYt5k9TrqPGNcVfBaL22NSg49e7KhdNdUDBQq+7IuJfpdIiz48a
J6/T1PRIUaXz6tdzyt3ZVQfAp/apBqr/4RfK/7WUuRMejagYbv2SPJEbAoFG/9ytO8L9lkwp7N0k
BOFMqLBRAeB3iAFcIypN/D/+biYVDXRD0gOZ08WMqDou9p4nXivbzXZQQzvBcYUbBiJm/63WDrdX
0Fpc4EbThU9agS8ee3V9u9qm6b5CL2jcHp6VOwkSK1dmcyH1T730/MX9qrIjfL3ozATJ01SiBd4q
JzUGo/rd7rMGy168rU9M0rAAKqXH7y8J4AeKeFeLkyduM6ntaAxN971Szhgl7hbWt4Pvbq/bTgMO
2CYubzxFtYWQT/uNc662ZVKxVcy5TmvLWbrvBfWJ0Qtz5zZeBBzIDw+IdjmXeeU15wq5hXjsPX7v
CVMqDikhBrBTN59Vf4AeNz4m3yS1qgqX4QFEQv605rodjyrnkKAJfea100og+wfzjdD5Rc1OPZsI
yYze6Ct6tCWjFmdMtHwXRu+8k7Ib/dQmjvekkRPqZ6TbuwnNqCwXfmuBzdmLzgkuqCC54xD8odaS
S2M0ceWz14MH10GQ7ePu3hnV4l8idT2P0d2j+1dY9jkMmlnBmG1LvoFcXOuDhr4xcWcpu3tzqrk9
O/h41swEdfmqYETG2J2t6N6pjMDi9Z38JqPM0aGhptbqqamU2fFu2+VLMVj+z2Kc8yiZ3Gj6DM1O
Wcg85yuPlht7mAIb6s9yUubMqmc4H5oykJboqA1jL7JAJ4yn0NTOadMkrKS9qMzhFkEPcM+mHFD4
sF+aPDGdpXoTk7d6hzmI6h9wi464qYI9BATjjv0KAW73mfaX0Yhnu8XSpAfPahMDuzmWPWx1+zGX
9Qjo39ZIQOdSk9naAuH8MGBH5hNa7uaZWqRWxN3iQKtQj1Te9Hr06SfRrvwxzRgGz0uLojYubN/9
FFJ7P20cYz9GuoS4KZH0MolMUD9Jb5Ua8a3yq4Qb1qdUqJ7q13aoxzUOBimilEHGdS/zWrgrT31h
v0xM+IiiaZeTabDzxfNzCFkkDTqUD+Ktt6N2OLhh2MyguvNqe1MJ0QbTN4y4uOSofPLbbNFYf5Kd
oFD+InMqnA7H0RXmVtMQm9E+bqdikfkXdwz0m88fwUC+4UTB6jL2Z6O2rBBRqk2WOqGLbdrVviRc
xnLJZoMt0CbWp6ndbw03ch+6aplk2g4CI9KW1+uKRrxZweR4TckKtgfvkouCiSMsoJvxgG0WT+si
mUoC5qWvGLE1rVJLU/9GAhPImDg+ppwBTaWbsCs4b8JE1BL7XG7v3EowtEtRBjqRqGarlMm5B1vl
zjJPnuqYF20C6G/7TeV76tu5+RKYS3fv6jaXad9JUWTKMBxkyY2GQBaG0wCigRParKK+JNDK3ZeU
yNB8Sztz0r8n1fkq6QOTwJah2tvPbXN2bF+kRghcUrvxgrNT3nOAVg6C+Wr8QPwdRZhifXCMEbrs
YknV1gkj1PbVo2P6paOTmT+ggmnDrlb0vINYuH6vhZjLrDQs7K4bsRctDHWEYNHhV2uSQazGL+s+
CfsAEb/chi1l0ntZ2rcERlwhFCjsk21Rr2ta05wqKCvMawGBcHBrtyrClKq8VaYG4t6HPcdvy0Lb
JaLHAgSTWmIUqtVBq1A+9PzWMXLVL84iInhqZ/q6BkMNtG6Kh+7KBNVbeRANmHWKGsH6YeZeyQpZ
DedrwN6RUxK5udNUZ3uZ7gjR+mpgMkpIdHttmc3TNa/9c9hp99yhLDLhre89p65PHcIfwHfcL7zi
xtHGGpM1VY5fAldG2rd1cMejaqT7IvpYwnwf3UaO97ITwxdVFdt57cY6HQf7DT9UkU7X2aMixVrt
nrhhdSyxZixHJCD6NAtJfbUO1mNrGyqbVP8jZ79LCqseLljvimcZyrtgDe/AMo0jbN/0oXSoSQcS
pEqFYwi6gkSJDVtuD8KXtDYtzQEljUqiufhpu5zPXgu4jSirdFLfqW6sbicyicSLw+aNd0ALV4Bg
PzPsPYR6w2dRhW66Mle/L5oVwauDLxG+6NjuzeGCE+/OEyOdOIu92A/9sKPI62Z63khffuwpY/Oi
oTtD+gZnl+G/Rxj+5KIgf9gZsE7hYJpp6Q/3SFKw74bUAu4T04EMezMmV2JOwg19Q9eGN8u4dk+8
iD41KYqrC8ouIbmm/IWi7tl2K7gzaoFOcmguwJJOOirlnGda62C6IkH6KwVSCCfqw1SjBzQWz0r2
2uUqiqoMQOSE1j+6KmbCPEayJI6uctnmtPIPBGOLgzWJiyq6iEm5sucMcLPNtAq8gyUx9GDBtWLW
mCc/3If7tsBIAfsLNbI0Lw3xbQn7xK1YppJAfkwLuW5oZFa2/uJ5BkKb2hiH1CVo/MYbpzXdVlFf
+pFJj5549xV9rPNIgOSLW8siDZlodDzO05ZqZykZ2GbuQY9ff7JONYqHKtxILJFoYHh0aJSNtIx3
XU4Z+enX3Jvyi/a97jyrrrsgxJwOuDXKu3yIiN3rIbICA2cH/BBzGf7ZVnSs1aASRWpGGOwB8PY7
nFhNPBbixBRzGI2xPF/7db77A8sgzBAvWfjFZ0u+8XfjF+404372BidVeX67GupRhsMl3wTpPZ15
w6SkMlQzqYNzAPu4X6feEFpx35n9zVYLeUvHSzJynyV5XcLjrlxkZcBgaC5w3XUPIMsFhkm+nvAe
AwIGGQ6XORnRSx0ba20OPoUjMPEaZ4BR5vMQ+wYn10Yc+pHuwTBztfOAeKJ4WUJH37eMviWOW6vJ
Ksv43jXRJQ8LB3GqOR5qON94tXaPLIHuQYTGTTDX1iNrts5K30MoH0z56+atwXHewiQgkDTzIsYn
e7SMg6Kp+201Jyv1FSxfLTHTUZRzDFqVZ66rQBh4Qe6YXttDob3tGHQe1J74SedglA3XOgwq31yY
W8QdiObfOj84CRShl3Ky1uMoeS05lByqQCYYruZHgRsgxhTuJFh87itsOGSlbS+wSRGojF+eBosd
f4FmjU3mjOCKKg3h4t/MfvPSLTt/qgq2uyLayhNy3eioaibNAeQv6eYyiLmM18xefB8EojETs53b
z3GzcAMN0Y/G4LwWOXkGxRSivqnm4gR9jm5B+AyL/gQYY0TqW7V6yysu59fNDoIjRUXXxZ5Opk5g
mzFHq7pxJZbdpGrC1wZ9S7IMy4Jvcd32cyGRrlQm2piU50hmwxRk1VZ+3bzgBucR/6uId6fArbl1
/fqaQ7V9KYW4NSrQoqh2y/Pm9J9CBQhs3Bw+q/k0qra6nV1y3VRenIQ/sPDs11fYN+zLXhanDYwQ
3Hbp077Sy13rhBsJEKyIflOXKRWDMNKdQPEQXTeK1XbuB7t99iujPzplVab2WugjwiEjGcX6kIOI
xwivv9u5w8vkmQbvnOQTBu6pEGh3jU6ul1FV9/M8C2xaTf3tKvu+KaIAhH9rf+VV8K6CcjlZaxue
5np16TKZXDJkq/lQT/YXb28+iMtwsRRGPCHTFjyPdqFf6BdwvcRCfcB6vBi3hj8OtGRygkUDZ8wM
HBWTM9wfm1mKi7Gr6cHLEUVNgLjJlq/9yQX4vHV3SBKZT94B7mG9s5sOyS3Bf9fwLBvIfdluFtXw
VSxBagnTPZmGRcj4gstUr/NTDf6B/T8qT7gcX0bDVmQJ0mkTlwjEvrXQgz2iDO9p3KYzr8iQSGZK
3Oz2O0IuJ9s9w18TZD4qpWLrG+7FLV6IuU2ayZ1TMRf2sXXRRSZdLZ0M957i84NsVKFdZpvc8482
isb7aXaWxKiv3s7W3IJHOiHQerFpkWXR6qO9Onzsebvr/H45eyMgPNEbX8d9NE8j/QJvFV0y190q
P5T+iP9078ZzbpbqSKDHBNY+moRl6IafyiN8xHSL6HGtu1NYkNmpluF2oFH5fmzVo2qMQy0o1UGJ
dRVKyiFD8v4tAM7BSz1Wz1Y13RQFT1rrc1NyNAegQriaz7YlH9m54BQYx24QHmm4rJ1RSVjWdwK9
TjspXymg8Fn44dvIxHUDdZLHlP5OPOL43JKo9h/5L85JwRTpaSK/23kxLtscXIy1BuGFFoDHB0SR
SeDPV/MjionZFad1kQDG7lLgAHYYFNsqkwFVOroJhtMeCuC0Hje+6qL90A3GeXEn+2vg1TUhcREO
11yKOzHL38buDHBbwnncTWxLHYkeh2GdAsJAPnB1tZyanTytRZ46QX2O1iqCQfC9FyL7vkxTRGCo
nC5tsLwLuRAuERT1Ezf8/N4K3mPDKP3MzZna/E1/o8NL38ja/MznN5xz7nteGC+DG/Be1gKrnjOA
dJUV4KhVUne0+nDNwiS2jlvvYWOSBT6f1odoaKI7z5hTwyknVmNIgBK9LzXu85e5XMhMmGqzjCm0
JWMg5GDuvDn/vZMickPSkwSeCS7UPusPw6+L1O5aawInW9tztF+Tkg3Etx+Gw76zVsYcb2r7Net3
nQOGeQvr7fS69Ou3iuSfqYtetLkvidy6+q6CvbDszAyXyBxiWIDNOyhnbo37vKyW5tIbi7vdIZaf
5S9Junt5r4twzU+EUwA78VDA2kl+/Cu8v1HHRAAeGQFIL+8IfAudjRygokM3uS0VV9MyDPuRSRpP
Y1znjjk9RICLDnpduzSeSUATBl1cRrk/VBihwk9pYyB1sBV2RvcuIDBg+4cw0mSkBK7HbrLUjvsN
bXbkXUbaI5p0X6fC/uq6uezuwxxXANkZZWu+jD5mDO6RqHNPBDROxb29Et94GcB5m9tw6Ms3YwtH
YIRr09lx7CzIk7hFotXfSJ78KSlEEOqTb12bMmMj3ClbCBjyukxfZdv3EwekepplJAnMASsiXgUb
3mqSTqEFYTkDKEL9xZ6l6n47hlIUfJE4tHPOuD5x7KhAg0GtTzv2CZEgnuZSzN16am4m3gPrW17X
DXUr0zqMp9DqrfXeJCXWT3TPPvUKTUPauMJhqY4oJekaS6KAiGSe/DboM/zRnukf0Lz1wym3lEJl
Njl7uP80NHh/vAXkgHwQQOuLYxBsxA6svV59oJFQULxggDnWbyQjcQs7JYmLjxhCCdOIxZTPlhF7
o943opYbW4GLEKuOYkWMyPb5vEvgnZTHnPhsa6IjGeyIbTgtq/SCb9AR4xZmxWwOmEc84prDT39A
8f+58CQE8zHI814c9qBy2rQvloH5CCsxLmJkiGH7JsOg7n9eUx/yjO2GJUVXVTM/eIQssL0TtGLZ
J5btPLjRI6KWY+Uo1d6aAnnesWPvepM52ZI4t4lzhKMAPdCjCH53ZLZ1X2g8BNOeqZy+I92vRDUY
Uqzwk4CXHRmNQR7KjYeo1TutpiywN4PwDqjJii06MXaLCUTSEtHRvZJkZ2tW4EulaRd8+JYI4dSp
VkbMjUql/AbdWMC86DXDlnhEIryDa9q/5o60yWPAFlrfG0NYIpri6rt0btO/N8tgBGle+LOfRgaV
huuG9QUI23mU9fJBF6BJ/EmuXj3ea/rL7ebBQgT0KTi0B7pqbwhtcm46Yuo08DNXTeFrbsDOutXV
8I2txH5EFnvBg/4B2P991vQtEwpqf/UXfVvaIiRCD/FcZzb85BEa314QrjUqH5R8rIbgXJSu8VCg
p39cWixCmd5Ki70+CpefOO/zO1KRRHHmk5AdZDi80IIT6En3g/mQC9m8lq40boElHhaQye9l7pEK
14vws9VmG3dTRIAGMXSprUgqRHrRt++F2CRkjFt99/xNfcLwUnssovpI4p9+GguXs7qu8RDhKEJD
VqEPOph+p252on8u2Lx/zdO4ZWInTM/eMtv/VHS2H5B9x4O9kSoWJUMUXlZ3mI6Y4Ar0cnV/Adc0
T5L4lsDtgNy19eCMP1DWXijo5Guvo/p2rDtSjiqwdHjh4RQQipTt23gMORgOFSM+5tx2uhqHk3UA
pBrW9SeGuBsE3SfDJ8BiAQ79YU5NVgrjo0cDkgR0pD+adrR82Z0dyW8/EM6P2kscRt/amng3Xdf/
rjvD2alLxdwJwqr38bS2OiiOk8EmGUNyRniGg/wFGdR+xmZqlmxMtBzkuKlc0iccNBfXc6A91dif
b66qQDxdQQ+urVRVP/Oq5vZt4cugPxXot5o0xK2OLHJqrJ/9Yq/7hZ1Ykt6Qaz2lde4XMASQnl+I
mXLWo7HvcAhLu7MQCV1H3xp+PyWqujmyUsa1wr1IUtNF5ntF/RENgtIZNN7Y1UoYhznryploCIzR
zevqCeLb1jYPlpNrVFaReq0JxA9+a/jHoJkQkxHoIlxaa0JOk4ITuM9I1Sr7OJclzM+Qj+6bNw3l
b9gQWOd9h4tK8IPgobADw/vKxMteSZ7XbCY5371O/RmvNvbpilgu36uY2nzbXX6UG1GJKVyRVZ/L
VgVuWvEe0dHlD4gXzKA1UW+o3bQvDCrSPAEIYp0uUPG82qTXAGiFDsRJayFMOMxeqyCv/V28q5Ia
8kRBWlfE6wZ9mW6uPTUPkxNW+mKNPU/wCGMI3NoI6C6jq5vUL3oSYcw2H1VSEUd7F6BeR+9OiP52
Myom2aRbK+tiEdJLoBQZa903rZVRnMJyZCj0GI/ulza3r8v+zoAyVPYEc8Z0NF9CERnha+fZ8Pnw
taCQ3upb9zUByAS9iYInutbBjr0+8msilfZleKnYliucNlU5Zv3sypNHogD2TSM3fhitA+kB5ryZ
Z7QJ0fLK6gPgT1ctZNk4CP+3N0BGp0buzlPGJV29BoGHf3/dmZm+FXPtBbdiFvbrGmxDa8Z/CXXd
9b1nqbQPrNVK8PtUMsZzDE+S194YR66P9H1orZe/UHJUrGtrT2x5ZX92W0fv2FCi/NGe1m2La1/3
b39BvnqVsodzlgft9LDulU4C2snwqjjT8vMvHcB1s2MOyUB5nPnQObb6MWMneQh2N7hmXylzP5AR
SJX3XwUg//esgX8yQf9LQeL/g0ZnCwMfkrB/LTQ8T83H/6AD+WNiYflHI+Hf/+bfFIco5/64zo3k
2aKsJQ8Wzd/fHM90nP2B3tB0bC8CPnBclDN/txK67h8e9kMnwLtvXh3P/2V4dp0/iByATyCynJbQ
6L+nOIStRJ7zD3KviGpt8tsjh+I1BF3oG/8s3yFT1bcNqx5fPFU/idlw7+CmDI6/+hNWX2alCy7Q
LkQqz/UcHUQX9OkiXP/Ot6X8EOa0ZfPQXXUv18I8oyC31OiGuHO0f4fMjMN72F9d5LvZKLrlsGCL
P2GPDumnLLYjTEZ12h3HyDzEBjdbtPa31gbu1ADCH3e7R4c3uV82xF0HnGQfDhVx53aq+L/s/NfI
DpFJSxZNymtNBg/V0ac2MJnfpnVK1xHJg1AoCQ3JESVlviWEat70cx+mlMWzIexsrkVHbFmPmW6v
qvtQeOM5CJtPa3O+hF17W431TxJWPqsAmfT1X0S5+eqWVIsaU3sI+/371Fw9RWJ4XqLm1jAh6Eie
q46+ho5URv9ehhsUSo9+BnuNPKxRYGS764s0kLOd5KH4DbJ7cTudX4LZ2E+VJz5LAleSqeyfi0Dd
aQkJFVSMbpUCCu1Q/SUMaJ+ByzpfFpTehtiR6CA166+DtDhlOOkewhkyG6H3vt1coxyODCh2Yro9
AlI29MKuXS7AIDxi4gIxdXPGMOnfL2LYjkjfHyVCD2TKMYaId/ItZOKuYRibK7+F67/q/eZ9RcZO
DfRNvs8yszv+MOx7G69D7SWOMn5YldWnVHGD+VgzkS9iTce2DDJsTyDqpf8VJ8lPw2cZmMbmfdCr
PATNpi/cE/SqMrt7ZDdahJYses7Q320EqmH305U53pl8PTaR628a6T8/usKlKerfuWtcxHb9jEvz
HkVobSLQUnCT/nHY+T4qcNpD0yE3kXXknQjj43DcHevW6dr+tIYevSHXR0c70DCRZ8RRr5ZbXF3L
LcW1LnawvbviVEFrP6FOkp8kpA9fqn15k6t3tKslTPfIOfVD9SkRzgFU9M8lgYL3UnfvE25v9qs2
QU/wPPFp62F668z2EfoJqh7a4zCNhsjq/6DuPJojR7or+ouggEkkgC3LW3o2yQ2i2d0Dk/BAwv16
HZCfpOmRNBNaajGMHrLIQsGkee/ec+38w9Pq55RSyBMio1MkHIPafzvCD8wEkp/KodUFrYi+2DFu
qkfgk1R2Yj5vVyiIYe4T5d17N5yKnZuzn4E6AJqLiJZVS3wxjlwWf6UN9F7myn3RSVqcU9YxLMxp
rq9ABtzZjbvvRgOFUFQ8so2sVlMQ/wGe777PWJ4OmthRPyn+cCuEyeDHspWw2VhW0ix2iQHSMsyN
hF7LqNZBPlzSJH6nW2iukTGU+yzl1I6VB889Fp84l6FcgyeIznKmhd2Hrtx00XxhiTWsR5fraSaI
WzIkDZyLzjpXYzIiDW6LHdtkCsoqZPHhthFG/sYGzeO4qwGBEKQp/oBLiWFd+4DaWWBlQA/r125k
QNATrYPKDNtdXUbxz64MfjiJoAGAriL0xc7FCXBjeYSxLUINcEbuHWWhD8c2nYMscrHOyN7agRNi
8+1nLYBB3hGRolibxvzCmaSiE5iXLKWwWPrKXPeCGR28HdrPNv7ZJ8NlzBU2VOxsWVpRawUqsxI1
+jesjLTjgjgHE9EVOxrd4wHtHW0XuwHdFn2w1f3uY7amtEOGLTKk8QhMl2YQDzf8BrQbipYJPaog
Wfku6o++6IELJRQKUjpY62qiNK/NVO+VU1S3Ptl9e38M61ddxtnG96vijDy6+ahKCE/YcZ2bsNeX
z/vGBbu4PGzIinweqaBB7WIoOuSmxU3GZjTZGz42XpEkwc7FNfN/X3H8r+uI/7+rjUUZ/jdrjeJn
Wfxqf/c1EHH9H74G4Cf/hlaDqEzCbkiVtNCRf60yAhwKJmJKHz0D9gIIBP+5ynD/TfoI3wNSyTwL
+viSuPofvAILO4RJ0C/gevDoaNTl/8XY4HjLMuK/lhkL3Me1sDR4i1fCxy3xF745i2wqMXXKmgBh
KtXQFUI/EmTrqelgPUvS5xHtGG6F6ZW8O9SFmg6rVQ+2WHm5IFV7sktDHtE1oLdOunKC84Yih4WG
mCCCyFay7TT8SA/oKASLXYoB4UfM6MBOwG6jjxSybIBxqmWyViV+w5uhzxuqBr4zVGk7b7qZlsa7
Dkqz+vB6x282BFPYNjhetFlLHQa321gBbX7M0Ex1yDdtJ194I/T9IR2j6N0nltbZ0/I5TJzQqmtt
0AFG4T9Gfpi+QMhLrY9q8IpyvvSdsvJTNCKXfIkHhB+PaaBMucuRPd/rIK3CFJuaa/Ma1wkgeoWm
3WBUK4bezE+2w34HDJ+yKDDTC8ilAorNez26jrZxQo9j3KzN2lx+RSVyyk9NFqDOuKGsbcldiPHa
fhu8dCjvOUy+I+ssFScl6sml3dvY6tLY/Prr0PmVf2pKLwKE28XBG4AGXLr073v8XISpuuKGiSNV
9CVDNehfTl5O5QVToOXQAqi6LDyA23Fg63dNgl7GAFy3EcpS472TS1F/kHpclrfOxK79EoJgUTss
0qH1TTdu9K0WmTLuYpOGyR7zutNuq3R0wbCbrgkNiZJ0vJ75nxMOX5mepBdNwyEZes5qnhP8cct+
P01/EUJtigv+iaKFtumUI91VTt0bCrrBeBxCIeuPAs6runXTrAh2i9denwZvpnRG+yDNgeayK3zs
07B+iaMSlEXWOxa7SUXa0Za2nY3wLaGNgDCMNsa4cky3cq+uSfARLNmKa11EplQ/HbNpnXOshUi/
c57j+b5lffB5YVszaNCy+Z540X6rBshedZ61b6jZAf+sUoCI6UoBPxiBPSKmK2/ztJrtWzuTdKgK
O1xqD1PgBbso6eJw5cZLPeoGxT53TOZD1ryvwrjFim7HWXwXtXgM1n0B2XbtZjwLiK694HZqo744
qShAQUQuizwn8LqzbybJaqgGqHsEuFMllITJQBB6M/hkoR1k7UZIASeDT9v7Ke/Xc7W7BwihNB6K
tukprkBH+pbDLNC7QvQB6gSH5r5ZDqW9A0YZV/vYHXrrPKg4Fzurm7nM9ufXJKny+QXsZSd+Tkhx
ryN5PeryddBFO3P7arwf6uLF6Oh3GRoR88XXNl3gIVPTnZCVUd2H7H3ykylnJPZjOGKq7VmYceLY
Gutf1ucdGdl6KE5z6IX1W8kUN95TG0nCjbYTZewLD5fnUabTYLzjJU5+ltkI6zczI5E+FOhnIQZp
FxoJwm0Ut+6Jig9/grey3cNU91WyaUwjrm/iypnDTeWQCkTxQY3rrrMnxVFNTrbzLRWZm1QNpcSX
nRoeIZ8ySfHffn5ShTtgvNdCOfUHoJPl/peUh45gLlCZRYht33s/me2zRTtg2JU65VQJSN/5CUID
VyYtOwMScCFCh7ULUK2dP4nOfB07eB1NFKTUg2lWnIpQ2OrkUWKKgSEVjER+FQH1TiLtKFrLXbms
1EUXPJVRU8Qbz0aseKgjp783wwRGa8vGTG061+XGs1C1c3boq4thi0bKL7fJaNhyN2sG5K0RzhZP
YFJxF2ms8SEPfq925C9hKU+1Meu7ZNA/58ou44eEOI75qFEs9FR/7brdByh/bmrq085usK0JF0LG
A3mxKNPj3BBREn9HSx5bu3Yao5D3tK3v0KozcCCxaorxHukI71yMJfcynQfGUTEEFDFBcXLcRwKv
KLuy4Y1RnECCCoB2FpEFzcnNJ4uB2JpqI34ZU3eUWxXHxXhFfZtSvu8Nr0A3OtN9jO6QUer+7FIe
whuiAMLyxo4z9qcCpzcw2DqUVr4Wi/j5TGUZYjTdMK5Pb8ix2VAsd8cNVhfEfw2S4JqhSTmMAmSm
8TXKDMQGN6RU2XTK28gycHEwMmzoWLfPrGCFgTq1KrZfL6+nQbTbr6dsQheRn7DwZkCFx7mTyKGX
p69jAJz21OQTWhVEUwT3RVV7ERsRt5uf09omgwltf6evEz0M815nBXsV5YS1cy7bhL/HCAJMHaF8
2I0RGu0g4SmN/DqojbVGweTfBzqI9BvKVS+/nYuMH5uDn5e3ViYT31tVjkhQz4kecP/N6NVcn6+H
H6lwz9RXfv7FesYuf/j6d0u3y3icmNWZUhVBKOinyxCUdikR7FggZ+LL13CVfU58WeCr+eXrMYn6
kCl4lAhm0XfWuAMpr6vUp3OYtV6NJ41YkyHX/2Si+n1xtEDt6LdJgiHgGECvXGhTf3Yi5nkGoTww
553fxIKZQma12iS1lcUH8G918s5KgKuFmNWng0fWnPfQidKYt2Ys6oX81anvf1pd/g++rk+q03+t
15ZDQo9pu8x5gkBeEpN+P6SmNok5bVNvNw0pY0yChL0h36TzorvQqKR6LrM8pXXeD5UwN30FtfsY
tXg0wyRLNxotq7MnvbXH4176CAhoxft9uCVCCGCo29d+/1Bxp4k9JXw4PTd1pJPx2WS/F27HYox4
QkC6857RaDhiP8/U2W/6IC9I/GjGgQBrS2d8y5sKfiPAtdhsxBQz1n29EYA5RqlOJ7xFE7YBU3U+
8hpvrJnvZJQH8tjlviePtMS4a0d76oIVyxgTnzfxV/1D04+YA3EWlehR3M9f8BTF+3Xfaqnu3LAN
nTMPvE4f0Kb58R0l+BA0LcWa6gKLAfmwOfucOyO0OAh3BH1xCyGUw43RSI/Pk44IXdgsYNbo1OCy
DM8V1vdwiwyWr1kAnOL495f187L9dll9ASxHACcTJsm9/mLm+5PnlZiARnQgSnfVRFHnqazG2XkU
Cv/Vi6Skoi4GJezxPuexVhtheCWNkBo7CzKc2kNI1tUDL8IyxZje9sjrThUdqwx9X8MQglckXPJI
ItGvVT/6JpEQSjVPsfKYeIgum/8phdjiqH/bWfjU4SmE0pcCkQgODSzb7x+p7cap09qIDpEo/Gxa
UVYve+vkjWamQKUXudc/YMnkXOYOvCzYEFY0htsh9ZYbx6Pks4/SiusEWqi1bxFFcW361A6H56bQ
KEeNKG3SP6oZYjgtu7z5UN6YVFfgtP4jPtoaDe9YO2+KuA3QRIXiBAEpJ0LGdgzNKj6A5bVXIWmG
GEhh7l5LBWnhtqRdJvZBL6r3hPxDuSFEU+n117HEMlju/RIB6gf/8cKZWA2xr9kpuK/obsW1JQbB
4yFaDiuh/Nw/KLvLq3VVM9hv/JhVwHoGJNjcDIPpdPdGiMtx03r0Mi7CVKJ/gNzGE2HOMUdDS4MN
qBdKx/gjpUzibgRfk0cNT9dbfR2OwhQYPssuWu5O1EohbVi5nNEZoCrZJ59P56RjTkBIF7DZKeGN
+5myWTCwMjXd8kVW7agePIN2z8ks2MZ5G1ey//pDoFOtP2ZR8HR6te0Nm2bmA29bszOsV1P7ovgD
fAuX6euSzc1SF2tcItMvnmwkkXSKHt4xSHEEH/seYM5TXo/hM/0vji13J16OBoTrGdcWw0E7zSM2
tiIZpffC/enPl6w3k4yqZ27WHw20phIgTvKrgnlZ3FldJMUWCdwrq5cgOHyNVDWwCEatIOYtIJgG
qGRzOx+2DvGE6vI1gE2fQ5cbV9x0sCZM4xISU4Epq0tSjkZbmg81gAtqNgOSJiTXc2T97JTZ57vA
GXpnT60pRUzrtgu4y8EHwVfcqAcwIW390dncHg9sT4Jpjx/MY4LtvIqP5n8OjXkRT/l+Vp3ZL0RQ
zRjMgzHR2R6LlsWVh2AL4RLspK1H+TJ5jJrOn7C8MV8iIKlLKnvQaFL5Cu6YMa2NmNi3Thr0iDTU
lODqRJDB6n7oOTZpf8OEJA8WkrYNggL7MfNFvQKTAvXGw90ThcLbpvQRs64TK2WHVzVY5qqhCv0r
sg360kwlm4FIkrXjI4GfK9BMhTLIZUum6gzZZsbXF3FplGC/WLEX6oCcODCS1HiXhDZhxYJC4EGO
VN0zMpSubuL9mhs+X+431JGt8UH1g/goU2M6Z3XrP870yPfNEFBCc2V4iqPRxBKEFQRHvgAh3kQb
Z87nKyqqeIuMU99XLUBy0wSLjt+lLDHPTo53sdykAcBV7qkoaJTbrjxmRUKqUaBNVmmztmg2ZPF7
SzjE0UuaZu1Ymb0pJtFcrHimjs1ORbza+F0/QJwNOJi9YGXWiNML9GGXaqgREtWdc5qcUSBaWjyy
PTT3F/RS08Gt6yfF2hTRCEFoIPXr9KQZ1U8Igxxqqi0qPqaF3VSg2OKuExvKu/a2GdMIRbap3wem
y1VrTv59WBvpq5jj/iBsSb3bqWpNkIg/nLSjzTXS3Ol2KVWrmzYYQpr74xHsEzpj/IsbmRSUWxuI
C9vGkeYenWy4nYMpc9aODYAJLqH4wSDsWjdNOAH9s1O9RdHV3hudHR8COkc7MxvNddnb3+q8jG6R
CtvbwIE7xXB7JoDhLp91dWIGGzdhOi0U80TMjwjfiq05zf0StiY7thttpDeNDlFLJw4oKd9cYVME
aGMZ0ccMNG9lDFb2TBrALzPEpOCkYp+kfvHdSrQ5rcF/df4jfrfYRlPqfiMtDPSSFZPxFhSMNpzn
pS095uhP2uFuTgmbitgi45gtbBoPKf3aeHTmnZ7KTm403Sr8wmNOHAvGBtJLRBM+WblN5oGt5mBb
RpVzIFrDZ+ODeDB283GLdZlNdsL4NrdomfHZs7ee42ZvsbV4d43WXLtWHuzJo/hFsSc6tilOptCr
0YMaNKlsQxjvpRLpM1Y89px93Z3LLk2/pYbGOjRldnESMMlWxkhKRlc4uFdLf1ekqbeOHBJWb7oO
2zHYX4bPEv/oTWUnuMXnMjRhGzfefQn2dFjHODwfUrw5q3rAJ7ZQmKAo+JhmCnzvvyw9RD+HRNyj
6A1/4kshTqZykPBoa3zVuBcQcGJI35QWjptvGurXt3AO/E0wBOipub/SJ8/qg3OJPuQkOuMhTEOu
fdzECDJZl+vYuzU8m9aCrQWye5ZfEOqaCotsY9Skd1Fv2U2GLA9+ZqirUxn1DiXF/Ep51F1RITU3
Te/Nz65Os5PMAqxzpmz2IO7FBnl8dq5Ic7hRRhXsPTnDFk7dXLerit5/elNkGT8ElFj/kUdedNvR
318T/tEc80i+CIrndw4rkqyE6yZE0W6iDMu/jwJ2RUdjWtfO9KijJHxj3UZnJelx0yqrfSzbrL0L
qfhRWZmiO5LV7gC4NSuMpc0hHaqOTii9kFiTn9AaEc6WYg6W1CfV7noftVI19Y/II+N7p5O//J7W
Wlb0wcEN3WnvTGOwp2MAso5ZzFsR9jS+Q2/atmzJz0NCeLFdjtZ3WRMkd9PpgS6eijJcbn305DgY
FYFuogrpEC+81O5sXaPa7J+LgFYyfTfnAcwpYQzCGQC3Ig/E8F+0P5qsKHYUeJHe8RisBuUpWE7B
gHgZb5lPqNaK8Orp26iAdnFLSto6k+s/2TGSmJCYs9XMcMIqK0rfg6ibv81kXm2RBQ/ZJqgXyz0u
heSVLInyxRBk1PiLF6CcDaQVMLO2Por1R5R+Fz9xpoNTtPWCFUO+N+C579D1rrm5nVuUahozb1wR
qJGAnZwbrz+n6ENfVBIQvdS09otOm3hrpq7zAzRicejLEpAqLsaTVzdlsTLsEWeHV+AYMnVyFRYn
VCL33LI2wT9ukNvrJDHxzPOQIWoW+fe8MfNzWqcTdkbibM7GhCKK9jU6F2JjdnY85DszGLGcjVV/
JUsup0weB5ciiqNvomuCLSao+Zv2UvNNRXiQ6oCgL56G6V0BhexXcUHCgqrNAWKdow2iejLvB/GF
10SHxVsx0dbKq8Fq1rIpgw77LCCLXOt47SNEyzAy9ukSbGR9x3jPui6kv5UNtkE0DKZZihK+bk0y
lZBZQREwrN1AuehWOVlH3GRd3meZF0wbq6uTiO2H6rYKWe/jkli9KSu9L0jlwwhn16if241LHWkD
dsFbDf44nzurCugiu/XKxt1xwzRZ3TM7tnvqT9Ma3G55Ru+DaMmJYLZaKt8uyZPbEt9CkEtMvHHq
rUZ3Zh3dWcj8ZZvuOE9XoyzEk6Uq5GVhardXo0qosc+635IYttgr2A3tct29uS1GOO0hb7UBOG2K
IHaOMtdyreLqbWSI2ZmYPrD0yY6AuM5tj1Y+vrujJy+sKa4TbKNbSKXGtpb2gby0AR+Kx9KZ5edq
rCMwBxQWvrOTgaQ6pdeQxRm27aGkrGZO26BF0zCwoYIlLjwoMlH7VpPEdQ1dFk/UFrJL2bfGlfuy
YeXTwYLp5HxtRpRjzHE2iL60HIhCN5ti5yN7oAUSEUum3H58nRzrB2I385vMjRdpq3ddamevxzQn
bgcNxTNO00FjKO/jDTXJ4rtSutizdvXvhSrlkwpcUkyx2qGez7AjwmWDiFMOt5gbXOzkfvIjrCJ3
F4SWxl7oUnVLJz/b+lYRHpgYiyvNw3GfLxC7xsmZn2J9LUZYFBONjZPrqPaauSI++RmS+aDrra30
NHxANTbBYx+goNyniAMvWBfEHX9LHZ0UG5BM5JtBPRf9XtixmJBwgboBM0xt4h+6cYOR5eVoWYdG
9NZuSvJwk2qRPFhQSq4VyRebqa7fEuExQgNog3tEHlpVB3jR5WTeY1fFtFU3OSxFqz86sUKkwSoI
J03hPDPYzJc07BiZ++jN6gEhjq2brIVfvkufPHrgiRE9pIo4uYLkzZZtZFuH+dbuAdtELkFIbLww
mfr0KLYdABxUErPVH5K0Yu2Z+vNjWpb5D0uSN1LkJh+gyIMTVIfkycEjgz2ANdIqtdghFH047DUF
7tewQiyicf2+EyKraK/X/XmGuLqmKlFsvVZMOyAB0IYnau0j3AoIdUFhICQEl9/shjxjOEvCS5VX
rP3YKcMDCLNLPlIM4nIYKS24vL26OF12Eqkb8/Bw7IVr/sRwy33qJbeDS37TWNDRyiKZv6KUd1ls
s25Q9aDu4mSgG+/wrHhYl4jNwdcf9PZJTjGE27ljBuuyi8te6oXOQ3s0DadYs0r3PmqDsEgmYvfa
xynNIiJ2viPuz7CXxASEdpwnOv8A/PFJTShxOOB6dOAGVDliaYr43sMkbR92IU88Hnz/IBG8nBsN
rxchXbiFNDnDumibmypZ8ic9pzmBPmo2NgGeFDosiXypCFCiFth7HedBFsIEy0Fe0dqN8ESibYro
Tsx+/GzlfnZMMRutw2Z2t/7s4URDpERrBmcCwargFr14i+y8OkUMYhA2q6Jbd3bHNXT64Dm3eyrC
4I/YgwVud7RUCkocmuaAodKs7mbtp09kq2FwoHy5ot5a+XjIY0hiqZ5ue7fsz1jXBdENuFHeZkUK
WWjXTKLE6m3wyrGucszuSE5qHT8onbvbGQHEOsrblykx/Z1MPHs9dPFPsNvdMwSo9LvUfbAmISpe
oVS0V/jek4MHm2ljsO2G4gBH4Kb3tF4L5MiQVjI5bWZpDMdY+JPC/wQIw1VVQGVMluyGW8dk7rMT
Sfkk77lrH4LWo02g+7hZyieZCE40VWR3pZkKFyXqtV2CkF3qlQR0JeGuCXArXQfhUSg0AQXld4Oa
a3J/+x4bYxn75rAGsYwNMA69siQtOHWCvaIGEbDlySwYIiJxEFuxR8qeNJWccPtV00OsExqnxLFb
1v4qTX3UacVyw7cxOPMnI7LKZ4usPvrDRmMUzzWWSTAdqEvkphhNv3rJcdmd2x7h8E0dKMqhIICo
qDQUA8dniiecACeBvrwz8ToeZlp8EV6CLpa3Rh1Dyg/R6qFUw6Lx0+YcbZqW2uq6bIC3nCJn5JwF
Rc3xRtwp9s6mwVdcvwqeia9ku8aQQNvhxlIdlSOzyCgxYRcNuyPcBFnukIqi++kIAvRvjVZzNF81
1uKrihqNkg1GnI7GrW67hXU1ohOiAVX2AP9VDcpzG1kTZRFm7+4tmP0mPCVTvlzKzyJM5re9vxp9
q644yUU2vjYly/U/xs/y0fxVB85o4v2rQDK6MQs5o6Hgeu6ZVcmqziduA7oIk3MM/LqXt05fUtsK
VEQZL6ttTeUi97IyfASdII2THGgyPFaz6TVnH2jTZgwHzElbk6SR4tmtgdYdUp9oq3XrJRSjG/ZA
FIk/L9HXVe+kxxkC3x3LfOlZUWnKaLMtReyU4lySmhOed5hB1zRSxXhKWNdgYBtbzSvtXlIrMpKp
rX/lWL5H7K/u2J5H1oLG3okICCH8A1fLNkhxGu1LYHdkXNELd1+tSS8l76zAdvIPAQ+LMuRPyoyl
fkqcuaQYbJKNRAvirxhE0ESGpmh4YNjlyTEjJrFLlGVNv8O2ugAomz4kd8SfMVT2gnrDhSm9/ZF4
GKv2CoqxR1XRdapjWLjoQW9YMpu0zgLKjjRmYW+UtwS+hLgRGYTiHRkp9DL+vq4tiA367UMgg2X2
CJCrCD+w0b/8XgQeZ3toIt4Yq0SU0ee2XEOd8nxA7VfjHvTv3UTY9za3A1BiofS4qZHrjq/4Yrz0
YgEMpb20dMS7dUJ+W3lj1zZdaJqGONRmpcv5/usvc8PK/BINNR1MrWFIHyLXzRZhhW12rb9qRtln
LzM0GPIrVUkfZxKJHayNqZrWUe/abxDWSCuGSZLrrQoslotZ4TYwCMzeuZg6i6wLyI56bldBhM/v
sU6MceCzYPu6iSKDfmAb+GF3cLLStMCAjO7u70+mtUQc/blJwAlESUQAEtten33uX5iUYL5xe6FT
OH4VNo06sWiEfFWtv4bmFD2/iYO1GjAm19HSwPnqRRM2TH/n749H/LfjCdAlO45pEgFlAhL5y8VN
K6soO6x2Z8A4WXMtYq8gXTt10DXiUsQmCv/a799dQT3ovk/jkbvPTJLU+FnjY6McwwOGe082yr3H
Qb/oILCsyB3PGVXaLKsq5PR2nBJpa4+sOfaFaWKmLAuDrSJC/rewY5g3bddg55HzPGJnEjZu7kwI
A+9bFdtHcmDZMpae4SkGEWhyW9iX0yuhG2a0pW5rMFs2+q63KMAfOteABGSMBcNVRVY3sp0ppfD9
Ncr8/dmz/tujQSgAgFEBbxsQjP/X57vyJeLpDhakrAMq8yLJdH5GpNWogzXKhL4/JqgWsaq1ttM6
fKo7FGYrrO5eee5zUVAEsZbr/w+H9ZcIGxmgPGe8WaCn8vOO+v2JVZPr6srxwpNjeIz7LY2fcoVt
AtnXlOWJxWVLdfeBLiKL7gtajsgMsEk/OXpklBIRJnfsUCGWvQtXJhdbPcz0/P0asE3zDwe76P5/
fyI4VNNCdg8G2ER7/5cnok+wT7OvqM9DOOr0hRJJT0Sv1cNfWUUDK51zVcll2fGpo4ExQfd8hm7x
lmVApjnzizzmq9KPE4h/Ey/OAFF+Ch4iLDVyZ7FkoNmWwRfbGQ5ovx39LK/ZORPGoyuaq6ZZ9aw6
wr1mkQy6FHjZvGwRw3pF7mrT7SJsBgRbtRa6TuADsGxLXIDw/GR1hjlXUq1YBsS1GEqcuoNZkyrs
Bbbzq8CnDYPL9ucXnqYmPDtsj+s1ml6OKwy6bjiUZUTVQhdu0h0m7GrTbh4DospmMnpj+OUCilFa
DFiubcMjqzRM8ha6hUHE88oJipjEMpElqx4TOJWgKDbMi92kvQ0Q06xbfXbJXjVWMyYCFMxjwblJ
qKzIfxjZbPv3ZqH0beEKGKueC+SZS2r+5UIWcxQuOZPZKW5D8stjxg/1nEWE/jxwEpr5WApgdtBl
c9Jj0Z5xCHGcMXPezIYSLyjPG1oNzCDJJsvbHpkfvliYQFhvsgZEo+TIeyozHmJ/j0Frs8jM2dZi
ZCVnO6ReENGAhappY+14xdSfDwjMKGDnQZUlRzp386NAmH2AewpaQzTb2s2uiUP+7bRQ4VOhHsZk
fnV79B0dkiYeAWoXI2EWRederbL8hg8IGQiaZGoDW1vF2zJP7mgLrOCjs8/0F+By3V2z2rjXFSI8
NR2H1saf1E0wU6Pg3hxT/+Jol9VcgAWrkkAbZqAoR56O7TDr0afulBTdHiZhO27A5z+EITjSvtTi
CMmoxfY+0gi3B3BiUF3u+04cMB3Dd5fvshpeWlrxhBmM08aPrAc8oheDmDtm0LlDNkkceis9HGli
4f5asv2FVUYv1SQ3oQBuz9Ed9fW++8GA4abXWMYQPL60gVbk+90jBMRrU6itnKS7p45wGT3vzsOD
TT37gmPyNjJJIk4cSsBVNX2QlX6SozXdJIH/Kx2D720hm/u6zcad24iEpsCwhBITkRM52NUWp93y
dhWPf/ds1sO4zmyk3Q6b1755NObkDoPfT4etPRFGhDsQxfLUUD6oLZSucojxWEZHf6jvjDBojzLT
R9sihW/s0x+xU+/Gull1JLdvnaCRN3ZbX1GAXVHUexSFvbtonN6lIR/HOWlPCOjLXRnNPg0223mB
4vPLH9RxBnu+maICml3mvpB9+wdGzpaNL6Z8MLW2o/VKA5rAOjr8YYfzvfQmLkjm39PmOiodbOLP
VXOC8tKYXr2u8G6qik1yrebj4M72Oq1rvGagf5Ns1/ZIxHCRYspGOXO1Qn9npt4Ja+dPR9r9GbFf
DwYnFSvEDZdIz9tcpJcYWQVYHJBjXkfufO66/q71vO8pgNA5q+5r5Ty6KnxFCUHBtVBhadLFgeFp
FxRAc5T99ARSCsiaEWMQ+C1UiKObm7whn5o42Jk6QkugDdQZiXoyxLwZnkuyYIPjWBK0cps1Idk9
NKCSM537trjaJFuM6yS0rL3joInaGLlKf+LRgW1A+7BLALW5xdBsK6fr3j3KY5ccxDQJvZR5wn+Y
cpxP1vufV2F+AKnJ800LK74JhX0Zyv4k1QCwpfuxSCiRUQXAvWtZmDQAEKbpWRN70b4FmZ9TS8NQ
wbT+JYBs3Aqh4MiYwQ8canfowhwmVYC8tqlfahbo6FciO2HDJlOflVDh+TkqajHTL8Vz6S2iNwN+
GYrUr4Uq6DtaTq7XVvKQDZElroDHlkWoKovyX5szI5eorb7EhGicaCCQ0+35CcFZfRb1QBwofz8g
MHb0G4wo3R/zHqgf0oMSeWjfY6DamiTX5KeyHdA1RmE0oKeVec762mU+QA/mzMbEh3Wp9x0oGjDZ
kkm2HK1GpyDuLG6R+kcjYlNfzKKlug3qECxc41cssmSoBEgfd0q69l35nlHeCjLP8lMlSZZ5CJtG
+LAeSrfZihmv3g6zE+ccrB5blSkC3retikEukutC8y1wH0zrTO4ceN3biFs8t+DfseeX7VsUMKts
MMiO+hfBPkb1BFW7M9bgePgtm222cUC5G4M+ysIE/Tc1HDRJ5HunG//z70whpc61aoFLH4fY4C8b
PQqYXREPXAwTTpumn5Hl7Du6z80AQaDLtz6POv3UA5J9zEekmDwyibsxDOqrXXlGtwmyjrP6dbEc
F199svpaDkdozKrDQk/IVjNmsXE/Qtnz6n8JOZVMq/YNiWRGqAr3hJE2LJFHPi/wSYRi6UAHndns
84kcU7bKdwm7Y39rfaqg/qW3pIzB3dq2DYpeKsoBQHaGTCP55VQhiu5insg/WPmOTY8t8+YMU7Lp
fvpdIdUh1OPnluKG0kPLEBMtq3ihOT+553EmlQesZRM4KVWoG23Sk7nt8L8Gt048BMVj/imClg3l
sKOJxL7cVOTByh26dtW+6cTV3E9AMKlz3iAPpwIGkypa/m+yUegAz1tk0lOTomOy6CbLXfV58Wtk
Cbxo/BRBFcz+YtWQiOgfoigPRxN0WJNTiJ/duCu2XQkxVt2ouMUwF0MuBegK653+xJdqdYZyxBsb
FBnUZepkmb/5dGzte8NfbissvMvDbaT28qqs/HfKzms5bmTbtl+ECNhM4LV8FT1l2S+IlroFj4R3
X38GAO3YYvFe8pyH3btD0SKrYDJXrjXnmCU3oAUozb1u8K1PX81gDPXL0FHM3q16QjuVLkpGvR1l
cjeYPksEva/5b0AkFm5HLJBpT9vKKq34ApCIwVyoFczaMqyh5SErYlMeDczR2WkIGhxEjSbLlIPT
/Pi7yyFKeIT1oV7n8AzKL2vtCVJ536RHUZMTDr0tKrx9HWlj/dQLtGfEjusM4JTRpDX86DDo1Q94
g8TgwAHoaP2bZqu41lY08WnHpJiV7Eh17eqTRxX7nFhBlN3Be0CHvryeDRIF9ZDUrfE1IUJV/gD7
RiOgzwrDfCb4RTI1Cmwmiseiz4cZxF3k1k2Z8H5uRwu0zyao5NjthQmMcMvFJXOt9eh53FAXYRct
crONOOvPz1oPq0vdlGEytk8t2u9NRYAc3erOFdM+s8Y4PkhTWOZhfRdqz8nntnrC+mAJ5j3tnLeJ
Q7ZkTMxqQDdgOSuItmcvW0V3k0VL7An9Y1tuvcqwzPv1z1drhoyNideW3osRfALC27UAJvHNFHDb
sIxsc7I1pkcsLEhvvWkYECongSi+C8eNjc/rsXf9eUpWbAKoiH33pQLfip5PQzv8hIjHmI6r2YSS
eNZOdTb3I4Nf5xnzo9IM53AScx/CDQp1jmNqWZBqKZWkB0lzfDFsD12917ST/wVTXtBQMAXBXYmL
fSc4neMOMbxk3K3+hEJYjDyAucYpAxRbwKxc1MDzF52+epxw1Sl3JNQMPQJRyXCnIkgA6w/3Q6VV
gk9x8mOQHtXYfWOJcL3z73d2ETGu/06Zw2IY4v0wD25jDtkX7k3pH0wTP8A+KHpPu6wLbdok0y8S
82b8p7Ldfh9mDIZv6oox4O734S1BvHOjaHW7m24RcaU6R8RNT+2AkXLtprlwlXnPUCbOWuK41znr
px2Z8V9dnL2sdKpnHIxDpp/7RQoq479doExBg7IjTN4pAJrxmi6S6E4qLqiMJX87hiyrHkzHnjdI
nB+0oXSwldDWczQRl1jTWWWF26OkHrn42Y2lo/r85OZ4UO6gybOYYV3gR6wvcaN6zcXxIxtxAjzG
vumlrIyXrihnTgqM4IooxLkn6H+jt80WvR51EFxMfAmS6euSeGnLh7CrHLd9XFX/GIPt9E5kIrCa
vaO7PNKZGxF0unHSkSuBIzvRj3GhDWUB3mjZNRkP8qqXbt2wbfkRK956cfos4UWJJSm0jNlMnsUe
J2vzufM5gG3i5az6QYtiTq54XYGRyuJI3cQj7zCkuuo7NYoZsAG58wK/VhuR3vssEOTKZiFnWKNi
fbcQ+rQPDCGG9hdlCO32cshDiiunyKhQwMoRITvAbKbNuyh/1878+59TXn9Omju6acMLMOjVObZ5
dajVqxmEI6zqsloqBiaL7ZlRrNUeWfELcYkNp3oibzEEYINZyzpPI9OrI34z4+S28VTt1qIgrdt5
EcW4UMFCMbPgIBNvinezjSXca4t9ZBiisD82mp6Oh2AyG/Okqqo2NkyLrPxIF2UWBwoopVhRRkpz
xWnrovTcg92c08WF04iufaeErgCPB3Wr4JPUQAm3eSvYO4AMM/lI+qL+EmeFzyNdpnbs7dBYdMe6
cNv8OQ6onFHz2lTdkVEjSyZZ1OOpGqOcHkqlK7eAPyV979KKgbclci2eI7sWLBb26opay9rR8XgM
11WkaPx5UV2VokPWsruvroDccIkDag0PoCT2o4mYclKByqOp12y3aM742as1oWT82pxbyTJ/bCPF
81ou9YVL5cefw+Rl/odiju6G7cGooc/Vjh+YCWY/56un1qMZR5NCSNtwODt489Pyx7kBAJUioMR2
L7rZ8sKBnOJbT0v9kvn13NFZXrS+yfIK3rHPwmMnA0FsqslV9oMez4/KTXm/Vgn96NPR3bYkut5H
oT/exoiU/C0KMgj0w9glt1FUJ5/ilr4oCYiJMex6oebvDw77ITTjwdi7GTvp1vCKCkUefewtbUbu
Uy3reUdZXE1Idwg/GlUx3he+dP4yHECit2kXGOFlZLaKqJOWuPfBtXp7qcBu8MaQlmJYOplfry8V
5J7AxwqqXTD4I6teFdJqiMbhrvT7+L4SDZNDwt5bhi8o0VAov//qXvWjXOGR1YoSX3AAcB3ksVfi
dbMqRpx8ENfKwMyG8yi98nsNGhWbB6FE40McpL0FD8ai0YyGHfSQRQZHd7LijtHC7ydt6falMNnD
Y53JAQ3c716ibfg3qixM8oiMCtzfusQG6WS0d+YYoLdoqjYJTlPJSIW93em/cqY30mO66P/Xlv4H
3/jNYiXAjQihs1cjrXOuW6kx4s/RVk5KLOrA40kEOD341W8EqslLZsesEaV45BhZMYgvsIh2XmG0
/64DGDV5jGcgzOY/+zITxvF31b2UJ0ljUC6ywszWW3Zvjn6EALEV2rTZUROCyPBv1jeTEDOKO3MR
ar//Fd88VdJ2TCYWtIp5poxrN0+IVZI3wO1umtwINUb6dvoUdnFEyriOivx7wBZtnGTWWuC8FxPA
+7/feNOtlo6JJMthjOOYQl5fYtaHzOciD9x7G622DAEabJzB51kuEMX5mzrOCNImXZgJ6TCW0Djr
0PEeikkLkyd3to1cCsOnm94udp0PPt68Hf25reIJBmuDbpjnnXGOczVw9P0KITUS3Eu3LJGdz25+
4yZohY86gDD1qUEwcGbSGfe7WoxQzyB7xvdriy8Eq4Q8drKzC3D+fLi1HJp3e3LYJ/YyPY9RPeE+
1y/jMnxb7/X7X8B6M4+SwjD1hcBjWvLNSzuMg9trJkp9K3DSdFebWqBv6sWLnKU6tPKqSKV1Xyyl
nWPYI+gX2+5xYrgqrf9ZzTVgTDvONw6pKxlIeefx98spUqoyTeOI+mkdGERNm06f/ayZg2I1t6mO
9nJmSABnZDdEYTg3Nccke9uAqYkfsqrUJA2Kefch3D1hgl0P8oN163UbnWWL/EQmSdxJTirISq4q
I5OsnNZ2K4e2PiKvH3pepPneMAnAZdq9FDptp2X2U1AMRv1BE//N4+MZpg2ziCvP/8NCer1ot7SK
S/SYGkZWZfe/cDOBX2S30FmjLR7smvieAX1AFIDbA/rNP8nPocng3L7/HEBa+vNBlq5LZSg9YdDK
mmnZ1+8ZPWijaJtmOCQRxLVTPE+7LqpH3HuX2wVc6lIPLJHv1pmpp2uzw4UzU3DUEB6YMFoBMR6A
aTr2thZDKJ81O2+/16PfFBub1A//JOzYbo5ri6+bhir+gu3NIAPcK0R/TwrW6J4/+Favl6/5W0mQ
VBwdZgOgxQV+fX31KqoaCZTsANWJymaKHbffZZUf6zsklXH5sjakkMUO4XMXz40LJ2C5+DtOpzgg
CitJNYMMIAFh6ZSNkSE2NBdpka3rMcloVMZS1ta/I/4KFEyyc7vydowY4O/WbgJrf+49M6k1ypMx
MWPCT9QawbeirlX9gPO36wGLaJx93v/uV5NvvrvBi00cJDICw8L6OD97f9RODYBVA2H9cFiNSEkC
sv0y9aPen2wHnyAovtn94i+uMTZiw4IowRQL9ZGStvtBD/jNnYAoahOpB5+D7ZJ37vWnkW3tlUGB
escdW119tSwrJ/cjtWcV0iKQCdMmDs9JFmtovyPhq+0H1+P6PXcdDtYG4EZdsBG98da1uJqzCHAU
Mk2VhCe9rdznQcCjukHhYw7MO+dgCQ5x2dkg+O1fbbAx/VbNUBKPEOjk3SoO5PM5iLw7P0OHc8rI
6WsB8SDM2Y2apSntg6v2duCtu1R19M25avMNvarq5l6YDiUSjs9i9Jtfoey2KXD1bspRDO5BaaXf
HNBUA2hUA42jDS2hJjy4uFybo3IRP+9Wf9kHl3NeFv+78/F4Ue/ZLlHA8/7hMH98fUMbWdSg3C3n
iO+NQmAkFY9Fq2J0wtYAkZvxhV8WL2DPXLFhh8+au3XtiEgh0+B+jobqP7pcbz6UBO/CSz8fdV3b
u37f4wy6CPGm0XEFQqQE3zRnFHy0ucNYUZytLWmjyJrgp5+PfQYxq5nKX8Bo6unWhChCG/qDK/W6
hOFKsad4FOVwUwDn0XG/ulIaoed0caIjPMiw+YmUK6/+KcOeg22LYzg4ksSIE8xyfFN/RBFJSKQP
7B1oUY4alHOimffntTNcLYOKDz7f6xJg/nymQxkEzo91n2LvahMyOvjY8RAkRz3z7PpzI/OpBgmi
yMZmXOeQ7ON6wqw/O6PlRAbexMaVT6XwcGNJROFt8sEFmymCfzxaPFjonwROG49Hn5X7erBtBXqH
3dSvLyslwitp9Z8DeC5yWxJ3MYuee6CcmcGp/KIVow3QTdgF8uqOMnAfdcmQUkGofhaF2zQKrCEz
rBuo9hzWw8W/q9rIADAZd010wGgH2cLAucPUIWrKY1u2457o10Lu8mwy1GFSdFuPDirxFO/ZXOKR
iMMuMM6yiGDpHK5jnP/znbF4oNFpcPz3pH395ESJTVBhAjyCElyY91KXIYIbcGXqAdC4me1tHcXS
32t3seQ/EUcog3Mfc52nfPBx3j7IDHU4W0JfotzleXn9INMZRqyqUIWvPYgxwOV7oAVt3aFQgI+q
Az0huNEirYsoDswB1Agw0Diy/G4mLIOdFUwwuVADV5rW/zcE+U0xyzdE20MVyv85LE9XpVzlMfJj
IxTndYQ06Wyu32xRmYcMQSbsLy1w8juO/iq4iac0di9hKYf+rtO9Vm7dknkpj3dK7EgLda5AN0Ay
pVdCPztITCgM2kqghl9TtIQMC5bplq4VmO54GuCrjxxpzXDCDdOrZlI3CAsYA6EBq0ILUUQirZ9F
OlrFv4Gra915ncB8dI/MNy8PyArOax7eeBRS19u+cMzBQ5HdX1paELe9Z7n2YzGVktJN60dsamaX
ujiMwzGn095RkaPIrAI6/B5AF/MTNMDCPK0wIfhWBbJ90tJe4Af23Vcw87b4QnvMHg6d8PUHJJF5
hPOgn+oTlvbEuClhPAxP2H55SPVhYqLTGV0Fd1AKD4xln7NEY3EDLouyQ3U8snZfEhVYVn7q3bQo
Vr43JBaD3ya6bDwwNojBCI9x2f1UaS7Ki3A1ghKVO1dVDGrKHYvFfHmFG4CwdIL8i6+KqOWHj1m+
icgUGP9pCh1oJ9iFkUwmgv3IdQyqVLPOuVvRGwOsxPlZlg5MprWyqweLPWNtLteZr35pXuzFf7uR
HGkHLU2KZGmAC6copz3tqyq6DHakyMvJDSKVAXlLAoLAlvA901bl2C5zHqGTZjtRvk9IzTMPHZ9L
x3Ef4ztC75Rc3KEYtQMiNhY88t46j3w7OeGhW/kzGnJAeSSVjsTV3wJVKygaDBs1YuyvpjX1cPk5
aERb2mkgC10YQsWm03HF3vgUDbN1Bon/HvyAb1PVYCTfkhcNnLyrjdK+jRyGexBgorGCkKOlpy62
6+rUeAR4oD/OGxNGGFXyuXSEDsUJw8QhkYi4z9RemtqtXRYs6fm0AzufPnlZnDXHiDhrdSmChqQy
W0TjE+f0PD4BzcizkxrrMLj1Y/AKl6RuPOu4js9NRq2QCTCB2KdUj+IvI4FA6e53B91pJzBIVT9g
vPPrPr9T5pCnf0WEb0SfmBxl1gYKpnIfBjl0D++/ZObrYnbeoIiJpprl3XEANlxvUE1rpEhkve7i
Bznd21TV5ZOD2PiztqC8tMLuoxNWvFR7ady8BAdp9OPAPUGduRf9SBuMjKlU20WRZrQ4gPBRMB4l
g5cPnRGox2wwyR6Rg6tHMR8pzmsXrDD1bty6BVHEfpyLJ7vXnEPtmio7Kn7dF8z4dNIqV9EI/uAr
XxUJSOeA+tKONUCy6FK687Lzx2miH8VEgh2g67WySpahTKb3WXUH7gAMmkWnNrpgxGwIdazalpRv
PzXcc9FUJDmsw/7JRIZyz/QcB1FucOQugAc4WzFVFWbHNAg8HlY+vPoFvCjBjUJfgAHK+19lBgv+
UV7M9Y7tSL4LMlIHIOB1kcil1FCp5NDt2ybHhIfHGv8EJqeHnMYW7D63d+uLu0wwV7SQ1wnzMXO8
zn82lM1S8f4nuuqczp/I5cGgyY0p5//RBiA2Ohx71sTjWEnJzB/lPlNOu56eypH4rY1fTiXJTk1E
GxnAFTX3Ira02EHIqVK6IqjKd7L0kGbuCFezaTT/GFc1h1MmTda2qeNI2w9uY8jzkDfFWY2xrh/z
Avb6NiD5AQS/PTAVw0Eh8VLqbJfHuvHDQ4W9N9+//3XfaqApNOnlU0aYlMWuuN6mzd5qZUI8Qq8B
TDpPTVIQnys18tLLVCXfBpe11dnoOKNYBscMHCyH/OmuKvoW842aKhe1ZyLoiLI4tsA9mSZtQitP
2kMNtvki0X9N+8JxXfJicfT95fkzbQP1/jyzWeab1VKd1Da2mfHguEwljxNr4HejdRki5B2ySLIL
A/456U1kPwgM758ZXFkKqeJYKCRzDbOlPd6HGssr1Ja/tDQc/X9YwuSE1Ktv6oc6yZS2ff/qma/F
xsvDgnyTVo1pukJSsr9+E3F29kMPeu6YJ11WX1bNTGbG6HoIkRoYX+caZvtV78M5mMa0WuYmHdiq
aqfKVgGCLACB77B6mO3e0H0G+Yq4gVM9lIJVXI5sil6mvOScZwJTsqblAgjH0tcMykbGBCyhFJrO
RUIT9h/FMth9oJQ3Xp/X+Z7Iye25a0OPnSbn9ezHjujpN1MVnxrfQtLaz8Ehtw0drAgnXtl2N0Uh
4P6HZW01f0FFYpA+Z+mk96PVi/TzUJlj/HdZtZm7j+EAIqRGAkTDOKxK/NQB3/nYZm1afvC5rddV
MrQpBqyc2LHOzjp1uKOv70/Btp15GR2G0mAs/twblPZbxniBtY8sdqSNCHSOLqQsgxvDyqXl5jGs
Ew6nceFa3bOrYKdd4qGVQYSquiJ3KlmMOU5tzB4oeBjYgp2SwXUQe7jKpEOn+balm1zs/Caoiw3D
Mr5oJTr+e7thY9m4SAlBufRW6u9X21OVp5p2lkkdJPf/UXPrcb1vTdGYn4LB7ZwPJlQow1+tvK4Q
qJR1ywafas7iczisrzaRqZaajbfUP45NEaLuKVLLP9J31L6tMrBymdWVvR3aJ7OI4uB+nY7rY0v3
TixvfNtjbkUCi23pMS9Rd++Q5jZ3sACKqKQpXUKStocQZXCERBnv+uBO6XlVMDhEcjin1h/o19VE
yfzopta29srx3acVlacmzLKIpWdtVNQb8+u/6LgHe3TGZzQAIOL5V+BDTqGrF0W41X+kaknrIz8x
B4OPqjQPTdhax60KelZdbljVIcA8E66UDT/MWu+RiczuqtksHCWt/R/93cL1ijAzMM+lr0rzOwYJ
82KQ1FZi8Bn4GUVfM3nYtH4H4KekiwRSbRHUNcRRAGx2WxejDTxo9z5l2l7jpzdYAteKm8YHZ9gV
H8bixkyV3tusSMCvj+tyHa2GSgLsXEv4VZG0qpPWhWWV/gsR8Jdzpi8hVNdgBjCSWksNsvZbeX9n
2eACq+REVdYvvtmw4vcFDbaneAECpiFZkWdcrx4YIYgmWX6z/uapQKul7UJ7HJDilwsqdaU2ro9r
q3l8LZZ6rLMZLuQy2Y6aHenUvkFjGseukUxh1oP6Kv9EksRHM6wuRAKZRGNzSIcZQOmlZa4whZFo
+4S4Fxc/HY++5jVDqEFUj7AbasiU8rV4Ii4bO0He0L7YF/0oG94z7Ag8zGZBC3jnYLxAAg/AaTJ/
ZQbnPZJJQyF3oQxacRarCmQ9FDsut1NPsGLXu0GqVH4rHN9H7RmSeLgJNVKpCazGXTEDgVpxa2mW
wDpt4Yyp9wzlyIvayCAzyh/rAp8so2hQs9wGF9gVYrplr+uWYb0fJhPylqyboaeAfF8izbKaHyFU
vu82CP4WOzKTZSSMEzekNEfG2vki1109WsKIZt3PKnzwMvJsvzZ9HaKPdQdOHs+lkFUtWJuzfs+8
nArGY2yan/SsDWjCaQ1xVRs1dqhrkDvzfjEP44WR+K9fgqEvTgxJ9PBxfVr8fJDuPd3x4qeOsqB6
aEpocsfYHP3u0yxqrF/IHp6FiqTzzEJUTMrNzYQgsOL1X2RSHYIX7Z887h3QTFUSfQ0qjeyjstBB
l3iaL/xT75MFt/X7XupnA8BZfpEdDqMdMsmKmaIre3Dk6cQL+HuF5Kg5a3icOmWoq0JEhIUZSPPz
gCaXZ2rhkw55lfA2kIRDsaEvq4f0q/kFWZ9hoMJ8+aCfvVth7AecD9syjuyvmeHUQEB945GGICYt
yQBh/NznPEtPAQoYNImOSx46SUdB+kUgaw2ejL7vBOwlNGL9D4kLcNzylDj2r7WOAVXp+CQ9jIxy
ROpSCML1AowxE/FWYQTk6tThus42qeUs/FubhzAm2EZhYAysDSWgUWXXTEI8NlIeAo6hIRr4KdRO
fldG451MHBaraiws/x4B6SCf+gGs600obDiKg89uiZXa8tTwFxMiqQiYRXJdfcuWNUtWjqiQ1GGs
IAUXzUX9IrDqT/cWP9diXzQL7DyLpTNZ+MNR2xruHcBR9XOkz0TCGA4Lh//chcrgG0N3ok81P629
WbXmprABo7Rb0AZzAjGvgzMrkS17jjVParveGKiTIxBZs5qYxoBDnnJYtfqtTCo4eEPXlsORlULU
R8HxNb/B7EXEgjc25AtuSxmWzjaOiF+oSpAHh4H+GWFZizcybet5CXSsRZoys6h9SePkzonKqiCQ
V47q6LAV/GUYxkhhnrbe9E8kQcExyIZrO5xaVzakNLPGppegmrLyVOF3A8HQ2Fl/TDoEr0cIWwif
lKsre2tMGGR2kOBGi4P7rPrELorZdkPoddbd2hSx0RENxty/dPy5hl6UhAYJ4O3ZtOmw7saojFNI
sLFe4MzXhlE/6vT3Qxvxn8Yi4luVlX/ravZGVESK+GIgFSHqR/R/JywmUXiAxtox3NaaeCCbICAo
KIg7IkxCTn/5hi7P/NLGI2CKruSc7VKtzKsBvC22SZ7jZZvkH65tGGpP9kNm/nC9cX6N5jV+eMJz
ZKlvHKCd9jhp1txO6mXrmMEOnJwmn9B/EUF5z3EHcraehZN6RGFfymdvvRf+RMHsJQal/6ZUOV6U
A+AzRhQbnLWJ+0vqfT+lW6tJy/HTKvIJDYMk91C2GYfWEbEW0WklT4J1GJZG1m+pylKmrCXEKvpb
ecy9Ti+NjjQYs3t/Yo7+REpqGh+y0kns545t0z6WblV90BQ1rosu2vse8FNDzidM4ItX4wejq2Wh
9aRQe2K0ABRZSXoB6B1/rhnvp1+kDa0ZG10f7icvj6IT6OfAuGfQTGPfLOKIOPBlCl5gAzafIb72
DysG8v1zzdWxnKaKJecJHe0pXM8eJ6nXxaGujWjFtU5eksrFom/E8GB/ZDCykrtQKEznjjUgbBrA
9/EnHcFcXwIN1fAPmdJl+rVWte9/pus+D7M3Ot7MLE1myLNy8vVHotTPTCsN84tt5PN0C4UdBnkC
hggzj0wrIv0kTPPxoalKwAMR1PWPWtpXc3kc7VLaDLEZ/rnM57ksrz9CFRt6paUqP4Noku4XrlLe
wI2fRsgSC4wRnpLXPeO+7fiAKyAywqRmn8IJufg/URRYX+vF/Z9y2ne/I2DtGZjEJBD16gZWVD8C
bYgm/Zj0SILv6hQ95bZfjkpr1VxCMRztD46xc6n/3/Hh/L1cJjsWiQw2Peo3LbQ8MdF5wng6lyBR
4Z9HDXeePNZKXOqKYcoXv/NAeb5/P9827nCfMk41DRtoLP+7uppWH9r1gKAIqM6sOauJyc5+jHJ0
w0sEzbPCRk22+00MJzF6WrXia/m++oTWWINiOSPoA06J28JWzWOsD03wzIZSBzeqGUPrc+BOghj0
QWXtvvXF2B4Yp9XFiz0YpfyisnjqvncysdQu1HvM4CC1ZbrvZR8gCJ6pC8f3v/j1GuAhpEUCAfyY
i874/WoNQI+A8IMD2cUbgV0+y8acTzZm5vVfVljp+79ueVf/e3cp1Tm2YzZxOOzRa0NY8PqpDaoS
v29mthdszpw6OMvW4skLApzoYTkTS4k/BIexYiE8gyRuOsqG8zzmtvUC+iCaDfmAR7f/m3fqqrPA
s0dOk4e2EDkAbUB6uFefjlgZ24G5B5+QTuDfNFH94oVAbBQvVO8hJatQ2jlrlVD7MZx090D8Yb3n
9NU75y7MVAMqcoyPIUxuMGat2e04QFj9jbKs1L7TyPb7yEJ3LRQiCWURGQK3QBoBO+D1R5YiI+9b
JcQ+myNIcC9vOcDFwivbvStDnf1Wz7NdmTYoLLIpCR8jnNL1B+8sWSvXby2biZx91C4aW+fNlUsk
YwZrMPSzE48EVRgiQAodjk1T01Kk8fFc0cUV3+s810fmCCWDY6Yic9eFXj86phVLHAM+xfC+Nj0K
csB42xei9vo8aJE/4dHnBIBdD9PXDMVWeV6ix8/d0MOWO9O344XIAtuOISNjNlEeiIWBZqZrFFiX
tV6vqoL1umJ0038B+CdIRWQp3bQUEuSfqbIpHnGXCPMTj4wkORkDmfpJMdA/chFa8xHOb+Xv18+J
/IvfGrgNSBuDThoAXCsbgk/w+inbLavQvw22wCzRIntQN5kZ2e2XcXA00hCXrwDJBRALzbY8/gWy
GNUxNY+dORfeIZcYT0tPfHocQe08VvagpX+nPejObdyGdXin1bTcVlxtgA8d4LjAZ0RlKmz/EdK8
cSwiAJ4IzzNYBwc96abZmZYO2tZJcWzoWGKzWh0b4cxdgIVJZKJnMR+KFsXGPu58GMde4oQGp0N8
Xo88VmZFfMn8nlYi4lsHQTSRGdBXii15HZMZg+Y531dxNTK/jnxLRmHuLQ3zeDgCnehGykjwhHzZ
yCHkmknxvIWSS8bTQOa25ux7YrvEd1Z+UKLW3Hx6WDm+DXQU5/sK/lmhzPCdEH9qy8bgtgFFQqM7
0Xioa+Q521UhQ5AvrzF0Fn7O+ndNhoLd88rTwVoMTwc9C7cvbRwelPVWWoQu26e1zmFgxONC4exX
3z3lmfoBvxuElb3lB406J6lvFCdYnzOJeWEQG24E9KEf2kA7Ju4UmnujFlQkTVDoMc8m33638pbI
KQ7Iu5sIy0iLo47V91kP0zTaS5u6+A7nXO7jIzdj4gK9zJbHCHN4cgO3KG8vKHLa+pORAcb67A4i
H176gvBxiCsphu+stJmy6ISCf/LTetDOaRAiya1L7wkmLrrSzXqjg4FshANkM02eLJ/nb+a/UiPe
VpWkG2HFsrK+Wgkxzu6eG9aGd6FXW0AeGtjo5HMUYxn/EkzKne/MOc3+nEydyO9CXbS40uQClZ/y
mPd+7tHKhyCMfPoIOQX6zpCF1xCu56Tm/AQM1ckvZVseAUpQyG2i3BuPkM9yzqY4M0jrbunbflpZ
SozBuOBCq3sauSpMYIk7Kebwk768iytNCB+izsoRolfqSALXRdZQs5XopX8D+EPccyzeNo/QN467
vAqW7cZN/MGIaRmy/3f/m3cYyjYHFQJKFtSdSw//j2kZ/KMCAZaNOSWNvR/oS/GXurFsTiBBJIgL
9G0bSzBBp03glPo5Z9P/Hlt5le51K+/aA22B3jgSRRQ9wlGGikB8d6B9yZkfDbuhHIh/mgNcMuw8
vDfPudb4ybNWG0kJZboe0mOJ4r57sOYG9w6vIfg82RneT7vMG3m0qqYOX4DHAYvZkCEDc1X1ROpi
7syceCdyYY87vfUMnzC0FP7BbAoV1qZzslq/D8OIgXHhE27+nKKcK7cBj3N+LuhqQqEezAHJ9egP
xXauqvEiBlG55ezcGcBplbhPq7j4iIbhvCnVcR84XGi6y+STomJ6vUG65hQnI1On83pxeQNLE4mc
/5PaoxuIjkwKfF5pFAG+pY6mKgmefavUq01M38GA5c28bF8A04VSUhN0qzrFvq7mP2iiUNmPqptk
u28w/0SQc1Kx4w6H+aaCLxDfWkNokQ4xZlZ0qW3ITNG2RVphbLO+69VdEHZh/xxr+LOFklZDkcfR
muJPNJ8CAG7gKaD1jluJxooK3G6fOr/0/m6SWo/OZjc6h6ECNb0dcgo3OEncYWCdil5XrPd+s+et
zT6LPATNQKE3YRUf24y0wdAp73qf5eNCED2zMIP4pbM9YTjc+hNGkR0sAFsB/kq6H27qtWdZFdVf
7xeDc6336l1gamy6jFuRntDGva65s2Buw4vOOatBG14ifUp62kgGQIwCPtkELIb6CzTe0NR/v/+b
xXw++/NXo65GCIMgEC6Pjrz7qgxtAXdn2ZBZF6ihcJ1JZAWWsbq2l+ANQtiZ9Z5aS7bh1vHcBiWT
bxZ/M1liaVgb8Ks32mrMwpgDzezyqw0Kzj3oeq5hOZo9tAP2fFKEemf0LgEB3jn3HlLzo5oPX4if
Z9kZuFh9uPHC1hi/kUkAMzlBkU6Hqkhi0X0yXS367NPps8ifnBvixH7xk2PZsRp2gOWiI+ljQXab
6ND0Ec8vmjUObFjoI8A5jCwX9ytpDnRRaqRG1rOgb/pPSP46Or6KpPkHTRnTJ7MdvZdStKTJ17A0
LyM5e/eGl+fql8FgAqkJ7/pPWihTsM/KiesQLhFkgtnFyLyPxtiRGKnq1knakVVtLHU0HL3jjX9B
X5i+v38LGcq/uYeI2Gbnoi4d6s7rYr2xyqIGzAOsw9ToaNMZoyu0qu3WIUOyzLmRC0z5T8q2IjgY
LeX4Q6xqHKMrkAjWbZ6dHTA2v7SkCxwYMJ4/7elrqPExin2YhYybCygihZnW3wh8HxwilIQVH+wI
Dv0tHoJc7uNCQkTXModIStpLcGJWMZvSYqffxz3fY4Ou3PYfcMRZwSdYeTrSloBMwK3HwJrM2lbU
6tQNKnc34eLkW33Jv0NxtKYqftAGycZL4ATTSceUSQwNQ3FcF+nUdPvKmWL7Xk9ROTPKj2d5xOry
W3kJUVcaEYAaegOf10lQm4cW8lFyih7AQo4IsJPGA87pUt5t1vlND9w83GZwjv7h8YLa6ywRW8hA
ByZTjoZayg9ti8BYk4Ww3lRVK/br3BlU5/Q3TxNNQxuRAnl7rqgyJFnw439IUinafyPmI2galgl8
UPf8ezB7MH8PpevKL3/FVg/LTnSDOEtfw/+cMp5+kpXd5sd08fnRGqdw5YMFkyKfOOyHDWgBGuyS
/CwfOaZe91utGyDk6vTujUNcGTvDTHWO2UHpA5D1zPrAmVyctakyY1KGnVBHtwVg4NZfcmLef3Cv
GjfzERjKGM1JpL8mS98yJv6jBHAmq/BsuzMv7uKHLiIvkGeCRmFIiYiM4RKnrXNatclUXrzBqwWd
wUsEnsh1omdnLOvxZJcDwv0Mh4Bzxocg/UOBGgsTTTjMebJWU516ZhTJE0b/IvmUplB588CPgg8G
228adA4WEdpyoGNoJbCNXHXD2gJIZzfEcD0xgkTPRcldJPrSCOovRac75WENmlnr7bWWTtIaW3Nc
F1X5UDViHD7YW66uMsN2gw/lOi42PPBzDBJfb/ud5nYtXIkYcl1MJslqCUNCpfV7ZvDVE1O1nOk7
E4l/BQAs09wOZDyRIUycmvk9kAwVfnl10mR3K68uWAbxo2QFxXdU9uNWWQkvX0tYzX/wNMhPOXr0
SEeoNTuEgXik33943vRsHVonUuj8ADq3iM2uNq4GF7Klwe07rgd9IbXiZSWElO7MgGm6oqgvSiaR
+VuxEgPbZSdaNgRqPvchJtNnvIwhALHjOPBscOxlCPeRy+S6McEnpTkKq0CiC3ZQbL++ARWZEDqj
tP9h78yW40aybPsrZXqHGqMDMOusBwAxcaYoplJ6gYkShXl0wDH8zf2N+9o/dhdI1S2RmS1VPbZZ
V5almVIMIgIBwI+fs/fazaFq1qraDfBfUC14BI191PwRnlqGMAViNVMJ98BGRpWgiJQub2OkC0nQ
Kts4l4QZubw96FIHWRIP4Ral2TB3ItDxmoBHyCf5COMZPZjzS9vqK58MuneU1R7+ws1e7GN9enWu
Y3SWo6pAlaaiYz+BO8i0DjX51tm7EWeRAQhk5JS7IlWMvHiuyHMlyuzUutRV2S+++denc9O8m7br
CcsQpMsK8+XpFLEztgmRSPvnkDK008qUkYXGb29Ky7jSqhL6Ff0Eazlm2JLqd2iURkZcP78Azder
roNOAzk58iITFg+955fvY2xpYMJScvZTVWvf9NidtV3ntNW1OSUNzMhFG6Fij7B4rrfAAlyXfE21
BJzvY1I/H55m0LEuqWSe26juE+bInVuURfitKVtiuVpXIwCV8TJmriKv+sUZ4dq4JuwWMC6ps1z5
S9u1D0Q6Euv880/Ic4uP8GNxuE0ZfAMmkrs1hmgHvvqIKk60ZCgBTGQK8Y3OAEYyyxuZQS8swEQD
zglzHmApioVCuEN3xerHyBerSDmHi91Z123JMh02qbGihs1wCmEpyDfEnFHFztH0W8eIWPmmhkie
9dre9uRnORuinCTznjzWupv15gNpvP4VGGtG/xN9M5jjNN/ioJt8ndF/b/QfoJwLsJ+CHUdxKO2y
vF8ku9szgurH9sIy1T2xXclHBytaF+BmKNcPGPTYxYB2cqeLQaTLua0q9ps+QThGSKNGDrveKF11
rKGqTIFNbsDdMHm+D46k670IiSQfJ9VRGjIM5Q3mQy+qCNn5MO49QN0x5YAwayhmpEiFna13QQx2
GBS6lk77xIpdKgaCGYXzewLPMoZsHSOQMHIunlNqYHi9onL3KJbHSjf3ScOeJgaQMuymBFnseU/k
3rifOh39rFmxazs1mT8Ey9o0eVRqAHvCdEjZwI1aN+R36NE2ZcmkUqIqsdmnYdmphYDY2Uu/eGaV
X9VLvJQ3PRl9JsaJErXhCrHuJLK4vDX8lHZpZ/U2/aq18vC8IJv5Woh+w8UscA6OGv91jXSdiebt
86bguXpiNu1lO1/PCa6F8ub2p8qay+TyWVJTd2LtLoS10bieVEXJkyl2EaXTPfA0wMleoEAN9Nhv
v1lmkWi7cqQfcxr6XDvS2RPDtXSJUq/dUUz7RsZ2EoAKapYTcN7pBnJVrsJMiTUhA8NT0z4e6nE6
xgt7skv8/1v21CwqGHPdcj/UGhMGRH/L8ovesP/6yYX/3WFY5tDwNx3qkFeyxK4f0gHEcHc+LX31
FQlKPt9lUNjzCNdj98dzl8rzOtEdnsGgIJVWcYGuM1GX81P456RrNg3fuOzyk44ADULik9L+WY+E
8paniQUShvhYr2Eh4HRBRp7bVrfJA1n6+DRkAGJOKJ268l7jtYd+0c3lKlYqTKpc/2NtnYn7qNUI
vT7F05APITTneg7Z+vFF9x0akTv2GXYrA9PA6ZSFVOa02mU71v65Z81s6U1rSay9waktgqFNZhTD
ynIYEsIBO2Vx0nkHp1hKsubreUqn6HkILPOZkTdGBsQfZCuyrxoGVHwPGbNtP0T+7shLb12sxyqu
Mn9nWWNNrmyJZWCHyg+g7nOBr8cFijNciozvpydJFzUtep/mactqtQlvtieCuP6Yk+zCE+ZZKazn
1MrMe/g3TK56JXISEe14Dhkag8Doq3Q9bmK2D66yez/gaqL1bC06iD0Gn2p5oGXQt+Tc9iL9MGJM
+wNt4dTsn5E7vaelWkg1pXfnIhl8DcHhlOtgSoZ1TN89v89YttT+qyXK/DBrGvOuVi1yPmZzvtG/
5MIzpSbLa27Ga9Evptz9/In/pwuUxVrn4tRZ0Gybae7L5/1EwY9faWkQUaBVvyrMec1PE7BZyJyd
8dVPCNvjKkEvfQTmS5MaZwUo+5+/CevVwgqIGrIopA70rPi5/jTIkVla0xjVzPNnvG7ejCI/SzAG
jNe2pxIRuRq8/5BHy3a1kLKBb8Kfyk8rIYUUQOiuvFDPCS35DtwllTovr0QmnfYWg3p/9/zIIrKW
loRb6MWWUOJLhrw0XNsHa+RrPHveU1VPImdLZgmB5ms9z8yVHf3zM9nvOZpcTEm9Xq/VDNimh1Vl
3g2liMV5Zelq+cWK/PQF/LAgc2pwu7GRRquAPv9POyZiBdCtF6l7jgxAqw7oHK3DukgPrB5INcs4
Gjj7jOtnhWU1xYZ7Jd1UJVHOXW7snyGOxJ5h2+Prb/EhWJ6GhJFSxRMXyMvByMwWySIhU8nUZuJn
Y9Va1Nxx7mtvNaK+RCEU1IrBX1TFBlA1HuIquVjczjzTDX0gryupJo2T6SDL+cUj9NXUFAWEzayb
DgebLNtA3P3qCoVTA+oDABbYUgvCRejPUvk3JRaf28Zj9SRBO5lcWkzN59SkoRdy95mYUECXOw+T
ajXfpKvUquxAxL38pQVkK+V/+H54ew6z861s4h7Cj/yq1J8Go5wKz/PPrCqzdqDP9Prcm0y3CFxN
yn6/PLXBBtMlJoCRwXTVE9PuBqUQA3PUPnb8i8ROfPOiyrp2PhEcGqcnWbuGngSkNlliR4YcTh6/
blHgEDwnt/09atb1YjWtyd4nFBDu+6WIScH7+W35unuMAIGR5gYm3Qzi1utGoSUqDEYuE9znCITn
ncAMER7x5zp62jVqE/YGJXeJs2uWSRuf+Qv/8cK7KP/+n/z5C+AfMgLS4dUf//6+qfj/f26v+f8/
8/IVf7/MvvSNbL4NP/2pw2Nz9bl6lK9/6MVv5ujf3130efj84g+7esiG5XZ87Jd3j3Ish6d3kTw2
20/+q3/5t8en3/J+aR9/e/OlGYm95rclWVO/+f5Xp6+/vaG5+MM3tf3+73+5fYDf3rz/r/9bP65/
esHjZzn89sYw3qIih9yBO9biltnssdPj9jfuW2Yvm+BB3wgQFPdv/oaYcEh/e2PxV9xbNAp4wtAT
tnmNbBhN8Vf6WxYF2sS8dBuzO+abf3zum+fb4PkL4zx8//Pf6rGiiVsP8rc3L1cb9sPcyTzl6VrS
oEC488oen8/2OuubAZEORvWJ0Kn0bLUzhuXxqO4mDdTK0q8zOnZ9OmeU+CuwyEvBx3Z4AScfE/zm
hHWQD71c7LZtVe2kNuiNJtVvGuY/D5mM5zu/t9roh2/kLz7pnw5FxYevHXkZJmXswa9aMJDk7Jmp
HDmudY7tgniSEBVjTLBm6R9+fqg/nVQbUgsPHqj13K9M8V5+Kot4+76fiW/THUlan6FlmJV8VTlB
ujrYtDnke0EcjgHnNvUf5SQX6/Tzt/DqIc2Z5VPqXHNIiCBV0YB6+R5kNiaTjjsvWKGNNcfJn9IN
El6OTtR5s2YHbmKoO+ku5UcnYVgVQNNuf0cXMuR7jdzpr2LqJEGpU99Wv9i1v6wttreGUAxxBuY2
RtfIW16+tWxhz7KKtiDhcpWXrZarM63qql/0AZ+YE/9cB54OQzue6xZSH4y+19dWN+at3xlwAwsN
pDOGULLFA0th9Q2d3tQ/sm/OrqtRk5QxtNnWwzxbZRb0ahDfsOD26W1nssnOYIIwJRvShaxyPVve
K6R0Gx/JL++HjJQYZnKeloSqHdJDQQl8VfnuQIchsVx1GHzlkGufoqtFV93aX37+Nb+Up7kmLVv2
MuxjHFR/VIuv1jrY+xWYTQuk/1hAXy/QAHXcbgFutGknwTfd/Px4xl8ckPklXn+dA1ossC+/u8TP
x8mjhRYYqX4AUrolkolIMaKDAPAJQeRd46HThknkN/bHSRdnuhdHtTccasbviSrCTuIp//m72log
P37TnAWfcyDw0/PERLL38k25RHs4SDgqPFNOdtfyJNthoX5cZeGdz/S22WLLMvz5MV9fxKzCtBQ5
5HaHc7e/ur9WlZLfbPt5QJBUc2JXX+zrUqpfqGL/6ih0LDkQmkokp6+OAh7Zk8Si5yjZvSqcRsKU
8UeLX5y/vzoKqwB1E7084HyvFoEFQVCsiNIKOtDhJ8MZRNT4bnn1b58x1jiPdY3aDLHoq0un8+tK
m+FmBkXWfa4IKf1kdL399RcH+dNtb2If4DAGJi6e9bqxfdgfBho4yWVjKOdLDyuhDvR0coqjyFa/
fRTYoblN9eSDRAmgHwmoJSKmLFbX2fEwTLSomwA9X42D1ZhEWGdghke9cJsrq3IGeZQi58YnW6vp
ToM9JF6Yzz1bb3NL7AoyyTj9tqJML88Jh/SsiwTPRXNlAzhoz9LY2SLE2QCsoZJxPqIxy+siqvsU
8JQLK/x6JRQtCXDb6VWE0zY/JkXv+4euzsYGu7EPFZwwL1UwDM/nh8Ehfy7qBxTTwVr1+EM62U7J
dasS6zgv/Vx+QM2/uOHQUPZelGk1ru9Gq1t1uANpYh4UF9O6m3yj/+Kzz032PX0BNm1MKaojnnir
iIqMEAXaSiiAgs41qy4aGrPVol7Jpdp3reMlh8Ve+w96q6kqGnWUR/sqbp3rukP6TzHteeNZvLZq
BeDrNDARSxkvkAFxnRArMTdLREiUKyM7NtL3oJxHPRic1Df2gOeFF8BxiydgKqYH+nMYazeKG6Zt
gW51Gsu3IR1jR5r0SGCWMqyjbki9h5BaNtaJoRfnp5DOevKw/vMa1FefUD6wuW/RvCH1KxxI2wYU
oioC+cQZdMqqHHaLcJLbgcDXKshYs68WM6NvnHBKSU9grw09v1noqUDJVh/npS0e+8lScucmeUGa
Mu/+vlc9F0Fp2++MYTG0a35Zn0JqNkS167HDzgezBaGwy4p4/VAQd6tfkmCWDjtjrnV/7y9zvV/s
iqxOuummfmZ6yzARfY0m/kZTsuv3BsLkLHLyLQFzMEbtD4MsO+ITCBXrgrbsAZhbqnqIibvFiWUT
rna5dNuYFE6j44Q8uU2wYSgXx4ACsH7UWhqeu2HOyvMs6RsV9pmXm5HUq+4rrL2xRE+XA3gzipJM
LZqFTTgRcHFq1hT+TkNIA5jMbl2MXWxvKDLlueTIqq4sOyoLdozUkWylwzqbrQcHe6m2S4fBxx5S
aQSGpe5slOe4XDDWuPkEgV8bi4duYRkLGyAdBMAJZuPB7HaEdyUEwDNuriVLd8Ye8jMbX590Oqi1
iN0WDQvGXJDvIXWMxkFfUe5EiV4NVxWoYPeE/YCpDdTmamcUhXWRx92ibqCf0iMH2QMCwyzM2AwT
+sszXYzSsCJXbRNNxZwKaHXdmlPoOAXpYObaasMVHUebBMtlXN2bUUnzo9C6tr2J5ZLE94AxnewM
O3N2tuqdgirC1pcAIUmU0cbNM0VIv5z2Fnvh+WOOYVKGhZoVOIbZNdRe+rL+tOAbvkXFn5pJYMJC
G3bEmThoxIrYYfgPuVnQp2oNEXYNYUEAt1u7D7NihQdvpoXTRFlCLmnQ6xijjuj0yH2hQk3vaLeS
NOeS1TKFq+POFEo8VP3Q81JpBw2EGkHUDQ3gHbIv7xyVgzIDs6z8OiSRqb4qJdErEf3oFBj/VNnr
jYmns0DI1tlf9dyKjYM9Lzht9NVMsMx3tPVrMClfMyRml2ZjZc0OUSoL9Tj7+c6ofamFde6158Lo
xHveUnwZ59Jrgho4CS5GZrVQcMuuO2awsbmvcyzCgXJqcZfRFz9pXu9PkUB6cFm0LkLQLnZJ/BEg
g5MoK3O1hgwL/DMTQVR/KagsiBxOcQqdTL2N72yX1l+gSNKm1TYyybJXtztVHrvp0PZKst9xCozr
oaAx30aW05Iqo2JaxCdHtDbR685Ef04IMP8Bhsnuc49r/xwndUWPtilchhoqLX+HveIThcDj7LBm
tWGTM5ha3Z48HDmGTl5VZMLHIsCjb1yvMwKdXUvndWL4zsJH4r1TReloG2ekAlbWhfA17bzuCOrh
RPjtbVl1ZkF8Rg8rgUbQRLiEa5YTIxcjyaIcKaEI+tnUvnFvyD8W/LCfGyIJ4Xsj6nACtyLhJ1Tz
gKHLeEqNcb2YYPtpTpYiTAuN/WKLploPdR/xI2oU8ME+6l4zRNrlQYd3FWJFR5K9EGpJpd0gBm+K
EA8BEfG06eQXu54k5G5CCsjTW1NvBKZX9fpuytvJ3KGpT9AZLi7d6sRMjdDRGnKN+0Zo10lcIeau
xqW5i0WGGRdSccqFU47Z+2KYvXtgV/E38Me5DLWOEv6C7Rb5SYQuZfVhTdvkm/QUolMHVfzvCyWe
T5g2jbIonbkwGV7FFgBsLcHsBTe1vxzHWF5o3NpdkBVueyNaMVFSxsq8J4N+8EIeLd7HdXPdOjDT
7husegbTEii7IeTDtgudpmZC5mCwwJWtYyzCTUr0+5Emsl0cFiYR2mE7IVdW7TZks6KGVVHqwQnm
KdNNXyqsgHwTgvgwlletJWi46NC/0AclRAEmaxALMp0DsOwrUW6b9ino41onMdrGt09mOZevFcSa
i7uQtG9uKz8jCwjVVldd2atRZ5HwC1R7pEwh6g7KftGMPUNQN7mxErue7zTDzknbYho8uMSVMswl
XRZVikcEmcuclwk5prchMghyNZN9Y1oxz9tFWt8IwDUqtKCJV1c7WWSC6dxTzfdvNaX+tY7TdftI
gGr/+Dhcfm7/R7SdmAb/xz/aO39uOzVJ87LpxI9/bzq9hZKKhwi5qYmNhP32P5pOmv4WvQ+P8O1/
m5HtqTfwve9ErwpnHHtmg5YTKppNn/q97yTeGgzZefjrDNppO7E1/Mcb+xf6TviZXm3akDM4/H5E
DVsLCE3Gyzq91deFHNBvLvQ4mNNTqV2A67AXbrdG4C92/X793LrNwk1R+cZFKskDDqfMT68006i+
Ifufi8CizX+TkI/7e45A4FM6Fe09nTAkU6Y5WgkNmM6CAZLoDICFr4bPDfNmgJ6TJhbSJdOkC3yj
ww5AKvt4jXIoXkMJ/dAN8ZvDao9tu7mhKdKPR7PrdeLJtc76aExYGL7U8dIbH4wRJ9ahpwOegt/P
0pkIiCI7+SvksGjKDdHd10YL+YYHoSHuLWhhFKBbRg+GxgkqGKK5eadIgegQRzb4Hnfu1BK75Dap
xtR3MVTLftpvuB9FbeTvpN32gIeTGd7OqNniQifx5jJpc8Lgc7cZ7KhQDBKCOZX9g4bhttt7YshH
vP5Ncd04tnWYtrDdG8UtnZKHHhvIuf2Bsd+6n7KegUk/EiOAiM0V5KJ1KxHTjMfY4ixd4cRQY9sa
jS4ShPclEfT4kc3a8+lqLWQKBECelPzaxBUtEUMT7b0jZ+cqq+dshAGFJJtsV8tMxlukn9s0K4sB
8tlT/Q3xRHIOKW2WQd7b064bWq9kXo/9b98qw6kCdJtf7Tj2l4Aun0Srp2ziEMm9NTya+nRPYYrm
/Z1XkIKJWN9XC5NSmv2Bos4uQs1EVHDyYwcPIUaP7mJANaqCRLXFEHR6AZjbWeLkG4/7hFljMXAV
9CzjfSjoLsyEd7GkBA3ywa+SRY5UXVDgBOcNmOIDkAAupbT+5H/ppH/P07LaNgq0/rwcnSPbhWQi
ihCU1B+ypAIkeii3P+M1Pc/8uW4P3JG2Cup4LO46xYyT0s5GJg8KBSlh4bAdh22nf0C2JpvzolSS
FRqDP4oWa3LvBYOMIgT0YMogHtwUf32fVF+RCkkVmau5rJH0n7TuHqyk3cAidrVmXfaINxqasKyz
5tbMtoFJI9fmoQRGDC2ejKZd7AOkjZ52wLuFSJ0/ZsccHsCBEF/UpJX7aCriCE7L6ucPtIdQpRQ1
tU7mTrkWEinH1sGEEWEGqhUIcV01Pu2j7Mwij0kkJ1UkmUmrtM7z8ymDg0fiW79qLHG1do0Jwx4j
kK3TEuUWoZj5aqp9CVyG+EadBQdVBYl6xMMvVthag05Q0ij5VrtBlJ8wTRUftWFohhC9sTkErFv9
A2jDCof4lomT641rBgtblfjIqF5VOz+ZaxF6GXHA0WqAGw0G5CN3jOtinRlLOzz0q+d3OGEg3pM3
GuNGmlXqhHwG1zl49Fwh6NEukmEcD2mC/X3Q7ocu7rRwUln8SOi93+0BHCb9xbrqcDJqw6IF4JP+
eruOWnppl61WRxv38REre3Gfln6qIUL3OXsDGSfvEnQegAlaEH8rg7UyVL1efh4Bc33iipn1nQ4N
hOgenigk0iVxe+bKyjYDa07EvennHYH1DWILdoEAMAIQGRqqm9h5nLLJAjKQKHHRGMgK0fKWrUln
Az7gDtx4L4/u6oINob5TIw9UwuxrPwX84cSFc0izyteOcPhd/7lj/L8r/BvmHj9b4e+a6nOZfX6x
yG+veF7kHeMtM1g62z4DJlbRLZfkebJk62+BahoI42hPMqXeBKn/XOLJYWU0wAyRAsCxmE58X+I1
460QWzMVvZlrMt723H9njX/VVuT5jWSNYgGg5kbJ+pNIsAFOs/nFaW8t/cPTtZUTW5Q+XxwvRpI/
jrBetaSfD2MhigVQRbCIzkf9seFnZkRaEk4A8hHEzoXmyeTUMwSOFMKaXeou7t0P38BfDJLoVb4o
XTzYBD7VCyWQaTJ+o15/ecS4GFbyyEimZlnO9SFin08ThUcYtpogpQFB6qirdyPVBWFoeAo92abd
WSbc2CtCe/CbLsUBKYbb3q4rD9v+bPt7Hv+knmHNSxFth4NfFyvxw5QkkMbJ7poGJ8o8PxmySLNT
1KzR7C6b7B7KSo96YkItpHpMQEbOQ2WBGGXQxbFGQvoCt3V4Hp/3qlimL4bRKkX0OpfINIQVwkNf
obSzZkUzlCaSu4bo6yphfexrWPJT1GU62c/hrOvokdjVlT6L+IYB7hEZ+ZlX+UeYluBBA57ZVvyH
syCZ+t1l27UxVaQBtm/oM34uRDigJwfdxp2bBxi5XL8iZ9Rq4ixQU73McIlcQFhtqMe5SOKgQTo8
r4HjzKUTeDqpzyfMdMKO9B5tt7kjzsSFksPC5cxOwHtBWeDB7qKVbaf9SClUdKZHkI1Xav2t1xPX
clYRk+AHyFR0mx16hjnpvHKM8oMNdUOcQJWRM0xSpNG0JKS6RvKJvmElT9huFlZ7DExm821BZPje
qIbaPGk5wWpBB0apj5bOSgmZc4zJD9lZeeZ725AtvcM6qUfMTyLLYdDlVFVC11xgJZAijGCGX07A
aYz978tUoLJ+JOGLjXHAZWZA6iW+BZB/R3pHROXEGIgJpq28B6CT2yYfPlS6t81qKfqgqJtu0kJR
NrN/gZXIZc8MwTBmCjKr6h1hI1pzJtxaIxG60lVbG0GXdFqJL6wex7s26XVxWaIh694tOY3LiKKo
0K/KSZ+sczD9RMXQy9LmLCzpP9J4XrV2k1hIS6zkNcIJYzvq6BmKMKoNcS4GWoXXc5K26NFkVWM4
1nK8qiUuW1Q0J2Mp9J6efFk19m6eRgHHxU7ouo4BkpE2zXH6lfiEk36W60dfWWje6ADZo/6uKqQo
wqHfAIhdxdd2YzWd6V/1ydBqgYa0u7rTMisbr1DlW8Z7u8fsWoSmV2snqvzquKDUDxzR+mFqQCra
EbaX0R8VU8wIL2M6m12qbEHptFqLg+9/dhEaX6rEntiWl73uExqM6kMvD563tssJS6IFD4/Y9+Vq
We3UC0a3FUY0yVGNbYBNZk3LaO2wUBgHTNCZe2yNVvQf0fPK6TZRelxaEUk7tbojINAuSY/UuobC
PR3L4hO5y9VwrimW9nvCuATwr24l+iqOcGR3LXe8yE2293SFsEO9m9TsyHXF/kPTV93Zla317d3i
D1aGRFYfmj4OewLAy/E21qg9Rjp7Lv36B/oYAz3z2kzj/v3YNra23HXNzIheZRapwXhT6H8EOX6V
fEcfWE9bhkV9R/8bHMUUSDdXUxvQ0MRCoox2YjhJXorhX8MOyegd4korGJtpTEm32BCd+IpKQxC4
X/uOasqVg6tf+y6c3bNVqzVtZ8mBEWLvObF2BGCBURTJacb2TdPHFnXpVBv3WqF1DgysjIh4FE+Q
M4qh7c9rSA6MMWy+DsQ/Rh6H9OTNxYsWEHlaGq5rW9M4bqjGFKVSj5HIpTaiSsw/4v5Zev9cLb5K
AARjw51iBpgwjZENTqWbjr+YKL5cx76vKvA+2AqzvDD1e7mquHnmdS5zkEDrkPhhjprPERWfZO/0
F5AGlbn/+Tq2/b5/Tk05nkcj90kngJAIle2r48U0zudV0ECzoN8FdCFHxAK05iOkTjJKqkQPGnvR
PxdxO/3io77UYjwdmkV0U8NghTUwPb78qI2+4Cku+FIGJy4xpBXlHuayvtf1fnpuDv231cFfHQr1
Ds0MDzEGqoOXh7JzjTJ14FCK3itMy8q9ACmTXhhNlvziU/35hG6fBiY1Un0ioF7LPhArl9K1VtgC
YMY71oSWTxRXYOvY24Ze07M2LHl6VFZZ/eK7fFlqbScUTSIFIGIKzqf3RJz/YegpzIyhJXEWgTU6
CTMQoCALirY1+/Dza+Yvj4Opiq4oeiECGl+eTT6+PpQ21yg+5Q5bDBvZu7xBift0mP+t99/8XEcW
jMN//Z8XwrPt55+Lfd98a+D+IcsbRQ+1+VZOPxf7nvd2Q1Jho6HHhfTI5Vv5Xuyb3luQw1wP5ja0
QZHEi74X+6Z4K9gj8A8GQL5Oft+/0c/D9/PicULPDc+0S/Xx6pJAlo6wanDMo4Pb9axxLDvKLL8w
w0zrqmPqZf2Z2enu175OWy9kP8JwCM0b/bcM++Zwn5Ve8TsCjg8psBsUln47UJ4Nsyz2rkw9aJ+O
m95CYGej61eumspAaMatV3hmizO99D/ORpt+gqAn3nk8OG2ij20iAEPDGrcMw6b17tZJOtMmxHKT
C2blzpkEMvwuaV2jDfRyGbgxtVEQ7qsPHtUaI+nIMeb2zFFm8nvnmfFytGoHpfwo0tiOcKkxgSVu
6p3ogY3faGZNwqJmdeSkanQu2522LoTtQo6kaB9LWTCKs736fQFQ93bj+t/YNY1+yy/lcYtMpwNG
0JG1boQKYy4/KZEsZ/SD/AsTS/hRzOMUli2VXVrLvgmNTDQP8SgZEredIpJgBbBnpM2lhFd6nlRl
uhsM87AZO28T10kvO+BvgAsH4kUDy1rHg9PNWxZWFox10Ua+5vze2yIJUIbFYdHiNV8cBz1NKTLx
scy05lgkiU02wtydo9SSt4Pr3FHJtMc4TsaQemw9+HR3wt6jM5HYzmUNf+cLIxIGW+ayXNmFVGdu
OSy7EhLz+5bm6vXKaGMNJi9TB0tojHSIpPowlLpzhhuDAtWYBve0NJsTpGWQd6oKe0aYqoxrr07M
e1Qz7t5dRzcQxHndrrS1i0AwHdzZSNPnaIESTMVL/4Jgh7wIaMo1MtLmdD1YGglKoGtsrh+sAF0+
HGlX0qEFunlqcxpDjSrsc9rG9gfXElZEo5EMXl2dL0ZhX06VSj7EaqwjfSVyIChUZ4V92y3wtVuG
3uj3jzYnIJiL1MPSKz7kTSYCFHj20RXjyOYENQeSitlVrPYKBnfoADqBmOBMNK0hVsRT1NR8mGBc
G/vrkNZmFkwJ4EVtarLdknnGgeZLvm5j8YX56KKdW2PBvm8dx14GBd4WGeEL1c1jUs5zDdWwGm8m
ocXviB6o2/3qGDHvF/S9Ha4pFrFxmVk4krSMm9NQmi61sZNbWQQZdjpnVG5cJu7Ers4BS3HVlJVq
j2OSGBdl7+jvM1+gn8tqQpvFgBMtQJhnG+96kp5dxcbANwdEhUgPQo3xscYrOxBRRSHYhqROcza1
qPrrhAZvhKBRu0U400ebn5Mt0tNtN3X65aI5wwc6jO1lZkoS0YulIambzZZ3wKg4HJiXtoBO14JY
vMnOL7VxSkOXef55qXTbj8ijWOn78RVBGrW7dF+tiUfLeEF3gVROu9cNq74s1djTSB70d7bTmDyU
2MYHyHNGiJ+1P52EAyLCilvjm7v48W1CQCgbPzA+7wcKVbBDJVDfKDUWz93FjkaS88IU8bqj+k2C
BviPE4i0NYuD5o7zlxF/yUl4K9+cHLTyJs2H5WwsUZYEeYariHx7SV+ZNkRzTZ6sdtsQ3LTXSOgo
AidN5EGfxuaEp0YgK8gnrWImWLpgOP0c13UGIfHT4OX0Pzt/qs+WZVrPdDLKy2DIQFIRjk3qChfX
cmF2bheDH1lbRDMCKkSg9yQAd6wuNaxclR6lykhfbCzzZihzrjnRmSVQHwwPzCGUSS54oRvhgKV2
V7eeNx18WbmnWJtiMsap8K4cnBAXuuqWKiwrQ5xgk9lRlTjNDmSng6yhG6tblchhCHx90E6Gpigs
8trLznGZy4vK0/oPZKDT1le2IlsFS9K7Rpr3buZmd8Kv5o+tJ7oHzGXs4zj35lHF8/T475cm/4IC
/n+Stn0rCv77IeNOlo16rF83IXnN90mjeAthzQaehy+Gkd5mUH2uSwzrLUpR8FfU3xsvcysZvtcl
tnhLpilFss2/UHJtJcv3usR23qLjJFqbYaPF7BIo0b9Rl9DTfFmYoGun+qE6wjrro9ikb/eyZqVf
5CoswFm4oKz73YpH74FbANBsB9IfxHKiIX1ZEoZmO9BOeRuh96ma0FmRKAZJVk9fJDom0lwJwT2m
y2gaSGFc80q3Fx6yg2MnXyT5siTUuKt21RqpWo46pnEzGtG5AbKwzIoMIYOwRXp/fRZUVpKeyTwG
qIyF2259aR7qtMjuobYBkd1YjSmGZtKGgs5u48/QTSFDqd6CdduutstWfAXNQbY3iuWIrqLIw7jD
8xvI0urjoJhBAEaFFRfXI5oiHi2OJY1jKmLm9OQZ8tZrfHZwcLsu9CXc+TOrcfrzAi8XHUv8vJ/6
AjEe9xBY1VA1SF1OCKoSzFyevnzFWs6GsY+l8Zk80Owyj4fpoitndeEazbLQ2Bv7OZSwcJmerCkZ
Ar1B6bXDQp2wTmlsZA4uXvY+0FsHjfnc18MfhFQYWsDGQyXH7v9xdx5LjnNpkn2hQRtwobdQJINk
kKHFBhYZkQmtxQXw9HNYM9Ndf01Pl1UvZ1NmZX8KZhC4wj/3425rwyrc8uVdbMDH9HoZQNhOqrp4
61rM7/GkG5gJHLd/ZwExPpDpzFeus/Kz6Nzugi9kxoqwWLLC6q2nStQ2TUof25Lf6wg+2YxpRTTY
Jtxt37L2ji3EJ5ySzqubDMcG3Qk6NdKklkWuooIrVS52/F4tEO/KY9wKP16TIEU54FOQnGVKmR0G
WJyhawAlFuQhly8AYQ+qdmpmDHDO9rbBAoP2vI33W54FLtKwMBXMGJUdqnr1C8zDi0NwjYPA5NN3
cuH45XdkznHj7qxquxAyfiZ8e5cq2ms5/MYmc+2SVw5ovyn78vNEfc8mqvhm6Gqbc5nG0S8VBuRZ
fKBcU/UlY984Hd5hSzFkzO87ue56o3vg9UPywtOou/Wuq1ZfE01IeIueHqxDYAJrJdsZkuXZYcxN
A8qJuqN+B188yG0qHtHQ1sx+4tx8yGM3qzyY9s+YtfUni7nld64OB0TOkpzlssCWLxUKdFDj4tku
aQ/Swlmq9lNhZu3s45/vN0/BQAxJaFXeOclzfO+mP6LAp+XkV3pS2mNtDrk/g7h8HlYHm0ARTfF0
lyZzf89QykOoZqKLP9c99SILHGO6WoMaZTpFT4b75mpfKvKc4RBACzjB+1J9w+0Qchh6KwsjrHq+
U1RTEV9XVMqtVAnnuRsU3fHJIt2soJG4ausxOOTR/rSM+QEl6Um3ZYQQ7COg8rDoAcUmzP7vS8uM
GBb62Ggug6v4LJYBiO+oGHF6OdbRSdVokdReKPmRICvMeiXqcvOE5ztwme+WOHhAK0yhwWdh7L+n
EvRpUpgIfospPup2TuPYu7A4B7rdt02WXM2OxMShuHJXIrKqJd8w/flYaWivo8KWOcwfqVGhg8S+
nT7h/n3GEtnsUsP9RQHyF08dM/iVl4MZqknqNlCKB+kak5/13bPdlQzr5SI8TGe+7bQP1WJHMUAv
r7Ok7pn1uzWOpxn2l7Narl8sYKPHVhwYNwdzve0MZVwCSOzMZuo9diYOVpo/5cK3YvnbnFamusYk
xEPWmzIgv9z5TVJcuTqFsSxPC0zx2zNNa1y8i82iJDRfVJGWmaSry2l5XPhrZDd/2BCkmLrP5zW3
7vWteMMDsyP8DFxOKLuhmEAsOU+wNLBiy4jTKUL2Rc2yOzL3UVMqfmPwJM9DCcAo+0WLuTdo24Rh
GDakxy0PyzWLvBt1gBmLubeiLeYtHt71WfvsqmVv11X+VMtuZ6xuYFT6AwwO2N4nM1NPSeHs2pkA
UmPf4zCB7V6s9tz6bdc/IZ0+CkUeYBeE2nBV1mEj9/0orfnUd8VdPX5x7OF0NEz9U2lv51n5g53/
ZdX7RyHvXNlHc2+/jG0RgLijHsOvxbhbZKF7WSu5GG4nMERer7Aua3l22fBAbLl6Kk3oPXjdGzlE
a/eQMrHAaHcyqy10y3sgiFweTxJDjF80TPYHDGXGnNiBnQvcl6MdNja0NG+VrkvsY6bGMO9aJ9Db
laWmrEZqQfRoEvEfnCCH3Cn2mbTjY127/VdlWkWgzs7ebrsL2zSuamUrsL/OL4asXBLPxF9QJRO6
SgroAIPcLTmWybE9oUPtzIx+GhFs4yUbzdMQf/eletJk7zuE0kfG+UXBDpAvIfU6tASI3VZMvzpa
qdXVumqQj4W+RYZcIhMBXZi/NoFxp77Yy4VEj7cNV7USgVSPRJ49Sx8ChIa929DwjQRhpF/6Nupc
2iCN+lMxXIoYqiqXeRvD/Bec5hMuul9G3v6pMu04rYXl6cYG1NTwVuo8u3FktV36yK4OnazDKbGe
pVGKN0dqiS/sk1KXGHhbIko9Im2jVy9Tb344YKF4277pocK+MP7aeuATg9L8KtY4u2kGOG81b4gd
JxxWI9Jp6fbivnlPFaTVIVOv68ZMY92urgY62PUGNeflagKlSf2WHWzVlz1OIFbB7Cuz+i8RM1lV
h8vmiLMYFxoXSw/U/RaMltH56CkJTgmyZu4+sdUQ6KnP/Oe9V2y+pOKUyE57gAseKOsrSAqsvQsz
3Hvqktj8OzMPlTEye0YwrrHsa8fk7eQWP2/lftXfhzhxjqQPD5Y0z4vd/4G7ciq0rcBNKLzRoEFl
lfvmtq0WzHWdCwQSo6oopGhfqNg4Jg2CtrO6D2N8dRL7bcmLQ+e6WCixKi+/GEcM3MRvKnsb5uaE
QSvddYARczd5zqeWCspl9qstjyaDlAfdMQQwahlS9PhG3PO76hvWsXUPBInIiEZRPK9PMx6KFYVr
081Id6efxLIcTJzZeSAJ0YzJNW9NjKToIYFctWcrYToJsUc/SG7rftUB9BjME97fg24DVDV3LB9U
JfTKOeffZ6mUarg7wBsq5Rts+/rkZRp94RiuSou9G4OR1fhGXrHuLl+VRc/JzD9yfSrzJMK9hSHn
U8+dJnDqDxgM3uyuj9yZQCh86jQzZxs2p21+yIY8zI3Gr4sPE3cpw00vX7J7qmdQN07lyHZAZZHq
7PEW/kxWsqeL81DMqAENJ1tu8Vmes9uZviMc3x70iC7JyKy0kIGXlyvLFbpuyGTb1wtmAA4zNqN5
tUAe59nH1r6lFOZiVc+qC4AV9il6wCxi1cBACoSbslxv5fLNvawm2/FnYxR8bdadkyZI79WQQBzq
DoCmghUPPebrzLHf+858kkKN38yWPZlwDSeTfW9ydxWQkyzSCNsaJvH3ZAxrgKM2apMf1KtgWznp
cphUy8G/bbCLvkaSDwIZOqwpilEti0d0ZL9TtxfuRoAjEiNy+gfJUfwhy6lBmTOuGhA9mNBzjGKQ
e24L8Tp3vxWD+ExzmdUjLd2Q5+oAPZDwvBGVLQmGJbTSkz1/LaTSXQeTgckjBtzR4vrxOzbnQ1Fd
8BXcmWNzHNQyeceOkTxQ2rj9nsb2BtkOGRqiQm0Mz5OG6sOEawRIBpjVc2ZzWXjXO42Tbn3FXQDj
R4yvmey6g6k6ePoIF/Ene+mqGkGtEUEi1PiEaYFDUVAX3V7amAfgNqddne6a3Pyyh53JZD3Dxki9
iyvtn4HKl1VRn02sebjla2YiKfXaeQly1R5bf6q5GG328CsjcEA5z884zfKhrvB1om+ssUE+Nr4z
7N+Gs352/Z2+cvKmUqSaj/mtiVIz99k6mQ+ML2GnHTNF/AbLRGWLEizgV2h6Ygt0uSiogveXFwOf
yF7gW8OcEXZ9Ht6OMsJKvcHaoikVkezy52zh529Wh3T5JfFoU9tzzmFJwgQG+mXu5v53otYwh/XA
ir/jVF5G/YYRkn5eGlCwS9Ip9RFMfmTd1Iu0jrT5cbD3+Lb4rCjbSu6jeb0y/2KzsB9AZQSC6Xgj
6nNeYcB27L2RFNE2/9FxYM1ifWZyzdxZPTmsg/dGhXqrc7eU/VXLGz+v8s5z9DwsU10PBiSi1Uq/
SARhaZR6YPYkhUi9ZiNeEM1bXUz+W6w86RulMrZ5shfzc1nnap/k9n7p2vhQQEYJ9E1hBjtxklE9
W8vfS/uxdOagTJHVCxP4x00gMsv+S69bomHOtaYEroIHmPfXOFbtEG8HsJSySuq7uuwDJ6nPensj
IpPV0qw14hf+IdfjKajMQsdpgfM+xWoQJ69rzdpIcYVetmCH83OCGZBm7LDrjGE3pyqIbsEojyDq
Z4of5lnU/Z44cVBxAU4YVxY5b7deqmEvUOyVieOMXj/Dy/QrrhZ4dt1Aatxb0my+KwV3PS4uJ9Hz
ao3UimTmNOxdE3Jmb5ZP1Uo4CJwz7yXoXoPGNi0gbVei/rMlqO76QzNd4TVt3N9pchuPwp50vySg
9BuORx9mmnLCg/LdDfEO84LJ17/sXKmnoeWkawBo+0hEBlWSlqjVbwvWD6dbMDHhMOzLegdiWbMk
XL9FP+JbPRiTGxSDc56M/q1e132FCWN18IpsHVZeJVEw5AxfVTLv7I5SspbKHCIVs7/mvi4hSQ2g
f/JEnx87Pbc8IYIlI3Bl78u2Iopo7VbnNMbYUJGpfcHRk9yBdchAtgy7KW2tcI7hcDe4kqc/W3a4
fX9TtDktf0huZBxMRJ9jdeUos7ymrhsP/lg6w0cGRFJ6sDPGP7EwYqjaUuKKYtTVxxFYXqfy8gJ+
BRniVrU8ZaFa1Z82l9+0yobUdqGtxmVqKq5KpRgrfgY1mQLXyMB11QZTYxYMbTmPKxXBnqKrAyW+
8MmhGrvu+61oKdkn5hKrO6uhHgxPc9deSOERZWy2UjvFdcceg0calUdij6KDVFvtK+45Tv0GnrXU
E9MoPnPNTtAtRyquuB3oRrqLm4Z7j67n2gPnIa646zZzqyxwGr/nVcaf5yTNFlJy4Pan/7FVDU13
Bc5oJin9FtaCoqSw+tv/unKmoPlf1yr//wxG2IiM/2/JMsrq8qv++atkefst/0ux1DUUS4tRuWsD
AKPL9t+zEUIFu4EdCHbMDbZ4Y2v8H8XSVv+NrMQNh0Sent+t8Zv+t2Jpuv9mQ0u6WTB1Vh4Kzf8l
xfKW6f4PXwYAYUChENUc+Ip8OkgSf9UrgThKjM2cqknWmK9ZnTDiswZjGJHrGXaQ1+y3l3XNytum
N91m8RnhZU/dQPRhMUf9/7uf3X/id/wHoOrfPhBai27hJ3NcXfyNUPh35gKZCEeMsD0DrZsxyW+p
pTwmiT4uVFx18msVE+fkfHRQVeKWm5cHZrZ5i0GAfVWwiOb/xuehiBjd+EZi4iW8Cb5/93ngxlOD
a65KoDIR+qUpZCGCbJZm7rWodRzXy277tFtCwwSFFYsOZ2XRHmgeYJNIGpH/s46g2xfyly8MOKOD
9QGhG4oJlpq/fh6Kj+o40QczSOtKY1FniJJxrOAg5lmTNWtk+6jKgc7gOD3Gw0YLe5ek9O6//pr+
6j7hW4LBilrOGROarwVy9q+fYujFoDs0swbjyByVuhwXGF/Rk6xbbSZwjLRk8mQpZppFZY2Tcv+v
/vVE+s0bc8RSsfY4//BDIJydr66x6UGNiQrsZGdKtksslyJQJ0vQhLUVYHjNhp01ZXxY/BOfz//1
lGJ/MFAAsRTBdnLw4Pz138/upjeLam+hOXQJhcuDAu2Reskee1m7jqQMibt45ZINbMuLeuuNY/s4
GtKgQdbF9PbP4KT/2ScyhcY3ofOTwWXxD5/IxEwWSxc/PjRM8V6oDdEA2Y7Mk+2K+gRi1Gv3a2lT
TMOdvD0bkyjL86C58PAWm8v+P3lx8Hz81b+DGZwnlVkn9jJWOCwk//DqbD3DkHFAnOlr5o9epvaa
6gOEkOppUqUzP7AGJHgWHT15uHGBOAAtyHSZIhG9QQVmv3TJ2BRjwC25YLZzzRi7KkyNC1E2fKaU
6/DzbjpFe4qHBhlrnkSy3YETZNOjekN7dW6Z6IAOP5GRQ3LgDlqlzTBmmgSsAUMKwbVithzG0tiX
dA87SDdxq3W1/LCZLVdXZA1jDGalwKnrZYRu4cbbsnwDBOuSm3C7nKgFQSjkv2m0Ek5adDaxahql
4qWSyAUhm7xt97KQaOEjrQ8d6UdJdCTpdCmCKpvsJw0XNbN78j+rPzLlp/FeXzlAi3grM1zZY1yF
OBJ/cjd2HzYbGoR/a2BbPLWZWuWN6nYb6y50wT8qkCErMAbEWNRMh48+GvhiI/ju67UkAfzE4a7p
gsZScRTkrgBDXDVMLsnKN7BLshVPNjfzeah31ZRXacRRBMjaUGawJEau7IUnOYpjzU0kOftt6u1s
7/KIfy04wgFI9A0RfYB/+GXjYp6KY7waQ3OzaGKImEGArZxgBueKqnJLcShcsyIx9XGFe3QW5GIt
3SHOAoYu8WXsFrdGTc14zsj9ZMGqp2i6pPhJaJv8V3z3VTF1YYL8fqVhqmaMYS3Gb1AdrrdxRPZ7
vNueYi3VNyKNcad39HT/qEp/VzO3Ua7U3LdhSyMTT4NNmyoQiJbuDni9NSfOqnZx2sTz0l+3NNXS
II+3WCCOj8yp11yklH42xuIbgqGXpxg9D0wzExyaplZbT1QDfW/84R8MK/suXFfmY16ML5XsLGaC
TKc8WSw6KoiVJAN30gXhH4g9/sTaup/os202Jf/YBAYizy6Q+2fX5OHtJ0ulWQ2sBRUo1Dt+kWvj
lR8dqhdNNfldWGsNt0OnMAwMw4WK+7UKNDB1A9NGhzl/ouuzHeSJQFpssFm7SbWfeQM8dxqeISty
rmWwH4eZQfZOjdtnAeAAfavruiVKmZQRWir1SBLj0w8p9ckMNtlB9/h8b/tPru/srWXPMWDWXQy7
aO9gCitnsl+Op6hptVPM+QVICIKgU7YH8gIjX787g3HURZ3cS8xDXiKLR9cYtLdKzTfzzlSMpdgt
RH6l3yIT8xrgRwBQMNeYl90bknpSXxONm7pdbV+scNWD7JThS81s8oWCDqjHgcD3FpSloTzOi6Gv
OxNvc8T4/70t0dZ0M552QCC2O6VPM5rR9XNT1AHIDg9gMGch4FuV7qkFEiMZNqoSrARw6qLl/Ekl
96IObRSfYkUqzJNZcrC79T12R6WJwNmq8X6Q6XnZio8mXuqwEzKCf2p4blntO7Hu1kFiDTIwaaXt
cSaqPseHLp5UfA+p3Btz2fUH8H8Ki/syXEWcEuZb0JzJvqsrAtlse6MqJNdZ6iDOhYNpnWUtz17a
SUMqGex+CTdsck9kQAMyYuxSba34fB/zfXyDDoVWMTwYhT3sCcnFp8aw58/crfQvOxHWyzxVy4HU
AnKacXBL+5C525XV4UQmkoXNeC4KzDDrUK1vXWnibLutFWmpfbEr0QrHiqeCTGYGlkVJnOZBklp7
k3KcmxAMVAZupVJ9u4rYqXPavnNV3sggppsM1d4w+OcaUMOWl1nHA9UusTP6jjpMVyrJwMjEsGEU
tw2ylRu2AQBDtnG8J2zq3KFV4ghBgaIb7UDRr59KlZ6hzETFWLWmEaehgdv8VtHGcnXLBGucNYlV
HBk9ruWDOjdvTdwYTxack+1Zwxx2T6FC/a1L5auOl+TSdSwGZi5EdsaPIqefUoGSeeTsQHrYVpdS
vNPJK+0gEQ37n0MCVAtyRSiPbZu2JVO+xLCiLKUGztcthCmfrG6e7QbVKn7zc55OGg9BGxZzsdx3
2kwksV/S1cZipM1vrt101Q4YkEOqkebpcJs1O6qXYmPzm9MX9rL0ODdtNQUtmrFOsF/iXkpjmUdm
0WZDkGMg3utAo/eplqn6WVpV9aein6ZC8tdloLTW2Pkole2XWkv0+yWRTpRkiRlS1NBGrbKM8Z2V
tKobtFbmPHbOXD+aik5ty7KS5A3stDKD1ZiaPxaUJJbjLV1fFOS3kodvxlFl8fhdU1xCFiOEllRL
1c/tvUaL0ObrzciZpmNW1s9DC7tv1drkbs7V7dByY36fNk0jYtipIxFVYqBHbv5MhnD2mMKfHMjS
/pYMw1E3MjP5WtaERi6oP/Kxr81tCzocSufJLdID5R9OEQwuuOTIIYc57jG0MU9n06RFXSHbwHC+
RjR3SLOMbXPPaDl+32I6Q/ylg1LrzdzVh8AcTa33gVGU90NeWHGwci4kyWv0P3lv6KNX9NNbk+Es
tcdCf+gxdgDayDbu/iCqjqMmFLXjpSi1HZtgFiRFEYBDbm7x8y0Pm5FITFDGRIqCjgIl5Yrhcx2g
sqiknSi1pWe+t/LfeS5Il6ccZ1R9c2/9SBsOzpFmvU7uN2k5DKHG2DUQ75kcc1QV5FUUmyC2cWDx
XnnymXepg9Yc+rK6JuQnYtDmYufeklSR1tYFkZJ0PCEyoSgSkmhnO2riuV0eyFW1UHZu+5PSMvue
80yJFrJI943Z4v76LCdR72hHroBvV+KYCiU0CNq0nP3isLFQXGkOx3bX+wpw03pOvtwJ8WmBiicB
GQrL2utacym1qg1LOZ8mCKSSDFu0bNujRYdXAIoId2WJZSVJJvFYbIlOqqPYUYn1RR5s7gPFQmk7
8oKJe6EzZbESPCABdRxqdSiBq2gHlcBISOyZHBcwdfuGNKHCAVtht9nbgvzqDpxOpYObJjlnpWya
xxQXu7yqtVq5P5CbCzcJCVks7h+NA5t6KUtNnd+0mOFPmJdb3EVLCllHj6waHFaE9irLcNoUqw/1
1SHGPIyJqtr4c7S1e1cTjjS3Y2WqF5EC2W5aEKRwxu7oTSx4NRKDGO9Ga5HhVVO8jo/9KnO8LKWN
V1iOg0alGR/JR3BSaJVevvR8jPEfmumrVtvlm9qoAHaNtj5lK0GoeCqNC2dx7YksVb1jovajz3wN
BGw2LubCDN2tty+YsVxfS4eSNDfnXZcxJmAqa8EfQbzqSWHkduTSflE75TTj67vccnak5HBBhUWJ
E1o45fIiuFQH7eA4AR1Q+qFxSyusprT/VFv4R73RH7R0ss/GaGeHskwfYlGKg15kVA8RBuU0JgHY
sAvvqWPcSHnFaeb3NK0oN/8e3JOpZPyiTN1BH3vnZFCmATuF7FicmmY4j9lZTRr3obac8UJPQ8pJ
qSrfXTD6F2kNLgORWP0oVYuBIX/LHFqtzMAWVWWwtE1/53SKc5X0ll/NtKqxFw5aF1JOtocDlO1m
HGAfDcx13vgVRTyBFmNpUnLXMeVy51R28u1yaNjHVZu+uep6XEaMPsz9sHIB1vHyYYJc0BWcMXqX
DrNO5SNoXfyTqCj8/IodHqTQzuJu8RGOwBCVqnsEGFA64ayrDX4hRkua3W+HLW5++t69KHGSRq06
PRP2qKJGVvqV1qp5v4DX4hyRvg+FgEQ0q286tAt/texkv5Sr8j1n5F0h9eQ/lVF9GYzpjiUd8Tho
k5VMoB3XJEDLx2zI3thwmDAyK6wVh9oFDAdtp+2SlF5D02p+kgSCV4N9PoQbUH833CP9ZbU66Fja
8rBuWx045nQHmWyKEkXXItxn7YVpTXZYGhOLVJs951oN2rMaztmtPK13B/ORq2jD90+gUOIPYEA5
STwmaOjntegIDeg3OPMq1XOaSROjtHtqVFmdi3XByhsHg15rJ7KitCrg4rgssr2RqRqx67P+fXQJ
OWYi+0xdLqNysbqzQdvcd9pRld7munI2GqCrZdGBuaJHEAjRti+1/NuqyzGwuyQq57L02qTwOaAG
lrTe9ZGZCrcOzAVjfxdr20WL+/IpNZ2ZeHsCgGByjvaQKNgAOuspcfq3ZUh6ZjHN/bY0Cw6AeD1I
wygPpBLG4DZfpAJg3iebADQNce4Pza4fY2HEQLQqY6+ma74ftckKBm3WQnj/ZagXCiWJlNARaj1i
mmW2KXrt2GGYqzblZ2iy9VA45t1sIHFA5KzxdGOkEDVkntbeEsDV/XXMAYglxUQPmN4h8SdTG9pW
oezgonLwKI+NiW/G1aY16mAC2uYzZprT0GafmjKMO5GNapA21bHtp+xkW5YWFWiXXLtF4VwZpTqv
FkfZYC70j3x2Is7m19nBayGpcCyaSMxKGI885xaKgB4Uk+tEiIzODjHoylZLxcCizpz/eAf70vlI
qF6OjLalVDZmEND0ifKatuhGhVNMO0vvoMtNwVbwbGNe4VQw9hM2NeoQ0E3oOK6I1aK4M3C2uyr+
szpLtWcOSzgy7Q8NTVZHYqBjxGDNPTrZ9oCiVh9YkYiGjKY/TllyFfiWppFplFasB5hwPsM2/nvG
7BzR6KwysN2m5WIn40PH9d5zbgGXpSqxvxepzoiywzeYbsqB0Mvj4C7bg9Vsn1tjvcrYxiNRP6/p
fLFUXo24pnW218a93jP3Ny18expMOnPQ/ohtvRYAAgeakPKm84UktLEQKdCW4cCx/4TdlaMATQgP
2D18DKp3hbXcuH7ioexfQXzcj8wuqZdYm+Wcdn1IiUTUGr/1VflSRMOtjIifUM4dN4Wevhxg/oee
iohUqeDPYMTEDa43peo39Rw2MtuBkyKkvYw/wLo+qgL0F4Q4ZkH4pOiU23SCvRiSWhQe1h/lsSOu
JDzX3ubkPqFTLP1xt1mPL/iYTOUZeaOo/VbRyxroorMOvgbyLGVEVDh5RHrZXE80BgzGYSDqLvYI
qNmy5wcztrtEiccCyQMVso7iOM9L6Kh95VrPHUQM5sYbSLKYyxVliwmFAWvrnuGMleO5pU+bl6Np
JY4v8O/YAL3VsJWOxLrZtW921zbxJZFtLxgakfd9UZMiltjz6BDk/gderUGjg+ix12Kruk9cRySs
IEU6HsYKSZZfaYu65ZifKNnvLOZSNtrTp5F0IlC64dUwpx+eAqzFW7Bs8mXOlNGLIWUFcZ3oX4ur
8DMwK1kdkE1uBBErT4KFhpKvdrXvVFW2O2QMbPuET8LKHOM/aKFDEFcs8MaQM6YaUopaqqpnGrVa
0RoLpntjjOqcQSnoSvds6Eysl3kT+2KxykuLKunNLE9qqtZfpZbUz+6SYfTtwAkFSFYJVlXlhemk
8Snsd2gHvzYYR0dzXd7o/NOCWEktMj2djXEzGz+tJH/M28kgGcA/XGuHu35w9YgA2gOJGPPFAeDE
7D8/zIiAil3vx8yoNK/Iv1o52KQBKJBaVQQdt9Cu8YbXLsjH9o/bFmdoO/WjblIqgfVnEM+95VKM
7m5R3WSmj+cGooDcun1j6yN6FAPknLlgTmX9XVIWMnBHA+eZA44G0D+6iSJwITik1b18bPAlwTXD
2KLcaeDMoKZ8KzxkGNu51ObWNcOWlvhxT2UAhCw6j5TJpdfceVen4kAfVB/EhtznmsaivhUutvGe
qTNdr0c8VFVQ6fV1MNv2wB/IfCZfofSMw3TEkklaTWMpFToRhhpv1aJUb8k0d5w2sSdlBZLmVCoR
vr9rq5TxvTFP3akAATfn9X6jp+DKZNMICcyVNYidXj25OcqVyzUOuVDpDonVQ+6bizhKaw5gXSyy
927r1b1wRlLxjFQpR5sOmzKuZ03qey6jy07D68jhRO0DVBj7alN1xEB8xEFZum5/v9Kj8pU6Ig17
XWGosrbkVdiawxK/LqDT3NR2UPB45ly19qnrXr1uzd7yuZrxgZo2qEnm5KFgptrYBkVBJvfZbh0O
oHgfS0bTXK1MJXArYT/r6TDV/MC5ZI9G/VI69BfxarEmb/OjcmuJGjIrAzzosI+OzJAVmJ+Iruux
tRlwu5mi+FqJTYEiWnlusNFEJvZPrAgfelI5pwX32x5JcvBvEFovRmi9mPFS3Fn53OyGVcXc08HE
o9Gyu49RDXcAN5QTzyFHLlkaeKoEreM9nJHRJeMzEEHsPWMrv7JBPIxuH1UM74IhZ9Dgc6qhx5Xs
+F4sxqfJpVCqOuchkprH0i3zN9Iv3Bbn7D6uW3mn5ArypE2jQ9EWJ0WtlA+NvGCkqdoHCfSLnujh
XE+XFMHMnygN2pmWcaQqofeyxGh2raieTCn0+7ZSKLCy+alpRo1DnzbPcM2bNGBfhhu4KtBEIMHb
kp53mgo5UblYiGMTkYV6I87UYp9tduLnFm86JezJ3nSH+w1wLK6hJbLZaZHiuxYbeX+fFdUvJzfS
A352EhRFcbIM0+D/8YSWjgYPIG6K401CJ5Jh4Tkmnb2Y9rHOsvu1ybH/z20oBqJeXuFiNG+ZOp02
8GYbYwoERPJYTn2ucEJGsyHnqK5YiMqGSycQqrdu7S+yd1/1VlocHPo4O8Y11wp/3pJdl069twjb
3tXAt9hyupfYnd/WhQGqo2KQTm15dQegpNxsy2RvKPoA6pFrEfk8HViK9T1Ts+WpU1z+UnvsMFSn
WoElHCpPV9fyrBYyrdPGWjipHb7gIt8ZA3lAC8nzDILZDQeLTZnapaPeVsaurGfc0TkhRjqUgKCs
xMPl6IZk7l8M0X3gun0WjaEz4ki5i+fbwzr3ITxIfccLi248aHKnWrK7qyyMQxQBvLeFkl/HphmD
VlKwPW2fTVO5YdUWP1Zt4nhc190Ck5EYmcuGsAzkSdwmDs023aF2qfedfePyojMEPS3QkIU1JWJg
bXNBsrWw1W1/HVp7Z22K++qWgGjENi6Y0gz1WtSUnLr1ZVHoqhbjbDHLAcnsOgk/vJL0gqZ85IlW
hnj3UCLi+HWqBhwUfawmL81sXgbEn7CbMrnT9Lh7cfo+v+vS5X9Sd2bLcSNZtv2V+oBGGmYHXvoh
IhBkcJLESaJeYBRJYZ4cgwP4+l7IrOqiUKmUJcyuWd+3KkvJhQDgDvdz9l6bLa4TRfKYMeOOjZPj
d0X3t3e81AtKbeIxhBJ0WWx1n7rCLPe2P7zJAdhqmSZIvywC2Zqa/VFa5s19WvYdmwnze9a46cFE
h7sTdnoQ0hrYJpXI8WTyUHnNxaANH/swvKoRedDo8LQb2vVvTWTLy9oWD2Y8n0hxveAZAMCqu1Oh
MnHX5t13y0jOyUfUjkTQ2oe2duh4gWJis5CoHn/O/JWUthqnRtTvcBmmOG0cRNfdFF+b0UA+phcW
F8p1yhO5oeJGAcHOmuR2gukXdD2A050YknMseGwu6e0YtIwiqluLfvOsLlv/Qpg0eP2IcALRcReU
hXoHJhraRlENLGZWWke8tdYD0YLWR7bB9qMNNw2Cb5ZesEdWB5SZ3SWgDdkcbGR9gTOY4yeaMM2l
OWJkSvnTbEFigp5ZFkhByB/SpKe/GrGB9Vgpa0/dGiNSZMqOSM5IeT+MnSEDzi1mh9i59M8p5lwg
qkLrNg6UGXmggWvp2VlieiGKJ3jBOGfcG7O2kkBZYdCOur5fXAKHTpPp0czZLflSzy7zHqeww1Hg
Cn6EdfCd9GJMq/zcsKmXYY25C1FGvg1yIAJeG9glj4jBaHSWr3CrxKWY2gcyDbq9wYZ3N5ARj7eB
6p7eUpAzEJqS5KMf2JFR4srJp2baRLcWmnaMNeJ84p8EV52d6VkbfXRt2NmqVnjceVcIs7di/aBr
47VR6c3FSLGTvZjzqZ/7/JBr9qey1tnKsPFEUSsvugKLVZc+d8b0wRAjvQW3YGmU7OBJzBuH5JUO
Jay5PL60ddLdDqrEo4Zbs0AT6L+IzhyIKcyPesS3V0yZgB6ExSmK/I7IdA9RLx59XoGSHkfWzvKZ
XMjwbLDc68qrr5EOu+cccKqHonEwcLn5S25qA5K0voe8qbLryS9vvZBPOrzOT2VUxJdJnMzHeNTM
k5TRwciM6ED1/ctQyvTAcWo6VWhFP1FCljeVP7UUfRYFr4Z4A9uSuGYhY+5oSXzoU5u2H8dxyIuI
fjXSpPYC4/uNxynpRqQRWsTRPg2AoU41bvmDbXmoyRa/dclZBeYjbMcOB5CWd+osdpKGuooTHyzq
HC8piof4EKXTYvoNz6tBh4RpF+m+ya32nuwMnAZD+sDOxILS59UfDMLkjnNHNxG6Rb7HkgfI2B/Z
Avasbr2j6gMLP+5lcqyuNJjRJ8kqtDOWmQgpuDwj1cY6TwYAPjviRo2rNkX9jBasvxqIpTCPAjcR
feMqgWaDX4Z2VqiS6uC7eYecEFrBG8oyg9WBwPmrrG1QTVS51d8haOnZQMLshFqM6MK4KPTJ1tD6
d/7HOXWj8likHX2nVgf704kiuUuHtM7ZNy41SEeSts4Nz917sKWcvlCQI8pvcw7ee8OOyvImRI+G
yYMSHUQCLI9f5kYmL2RNxl8HlnEUbT2fxz04X3qbNKS9cE+3kf3UANeHM61uPbJtH78oHSBhQCQb
e6NEtJAf4yJRRAIvXnbhIN0GhqnL/JWDe6U+ZFRzXxsYSTXbeCTFR+WJXL9sJUgx/FEW228Uu0J9
QC3g+wtsyr8bnYJSk4UuhBzGpDOPTUm+O282sLF9jP7oaezk78ghh1rONGnqkoxGogdK2k9cEFmM
jyBwmCuVE8fRZU7pCisT/Y4qMGNlfBgsMX71CwmDDDJ/PSwKKKSUiUk146gpquCX7jhlTxDMiEsv
msb7VuYudGx9jqrP/TCgH4SPHr/WWa+/RNVgxEGJUNBnkoAT3fulkBdykhz08fq82rSmeF+yonnD
emh9orWVfwWd6Vn72KICd4SiUKQnS879ROmxQTjLfq9+ibqehauIJAGfDjLMYieVlyF3JhmSsq5O
vCZlryz9PmhK5Bdu0w06MQmddw5h6mS3xk3tFHdeNdln5NoVpzFql6UVLupHP2XjephjK382TKQP
NMt7i/adzBy85lEeh8Fctt14mVNBhhzuTvMXcNxxCeW+1bxTTKNN7Aa+OQ9kTPp0dMPRro59RcF6
R7Kat4D0xUB/pwY1j5embO6cxu7sfWmXNFwx+TX9yS9zymK48exnoGA1tr1OU96eUzGg3JaKxBh0
lPMculSoHw42UP0H3TLw5AoxRG+qXfZnpSwNMBC8zebB5ERAeHExZiChWjivwje+oiHw0kMY+wNp
Hn6B6CBKVfstytN+3iVlQbfBAPx7NUJ4R8jNI2v3pO84t1Ufqxqtep+j+KZfSEF5HJv0trOtpN5P
uitvBn+2vZNmNtmrZabNuBvRJUcYBa063llFPOVBjEP01jftWnF8AQbuTY7UiAYw0qdMyeFzjK3t
qA8OhIg4Ssg0b2MH6uCIoBnRgF0B4nBg1160GjU8TKUxGgD6BazIs4hj2MnS8R/rpjGeyoQjzA4E
OMVPSALV97pOMDKNrpqfHAv1IdMf11rhWSw7/GGxb1on1XezSazTjha6w3bKdwk0oVmxvLG0n+CI
FknyeZxLozvmsgNVnvJG3ONwGi4F7iNJXdexoHPETSUPrmhczt+REP4VXekE4C6t0Ok6NYsORRKE
E7B/raTPwYnpJvPJMt+lBQy+/aBXvhakZeW9Gh2RE3uL2N54V3epZLmEIbd0F7WkRapCggEV1Ek/
DXVPJaWmHE7/O/Hbiq+HY3yTIBNUAMIACXeDyHE4G7O07zn9qzjlOLjkU5QQK6jT61Vb7Il8jQEn
hr16ISGcQmwtfekc5rEwBEaSmYav5i5QZ8tABYeFE5s7r2oZgvHVDTxkeU6xbJeplPji1CrNe4om
mmBX6lofKm4L65qd4fBTwtDGXTsOJi1MnLiUiZvWfi05RVxAu8wPQz8nDqBf33L3XZ0bFxmnK7GL
HUWFm9HalA9KTgSBKPMRKgPk+K/wkA1zF7udN+/GRkz0IjHhPyUy7JPD2OqLP1PU/S1WwPRb24jx
c0PJot05kBvnIHIhUu7FzCaVDmDe9wGIROu5yvRW36mwSwNXr2joYM3THFahrBDcx5wKaWY7rrdr
jNR9iiO2ZMc2SnVmgSTuwfV6OopxmRlfJJUR5C6cxt0gjQ03IbnAw3hKG1fD1Cz6iW9ur7FPHqsG
K6AWyvRrVtCn3VWpybNH/8G7aLFYf4jbCem/ZXjyfmqTHIshxIkv0jVA98HipJJZJYPxCb28KC4A
GHn5UYu7Kg18bPSo3wXC4dPcUJUjJi1h90sBTO95l3yp8c0zk3jvmDGkodwDJ02TO/Orgyj6gkgj
PwKsOzaatYsJkECZTmYVzZWhwxk4F2ARd3QnKUfkPPX2UHsdeTZh7mffiM0IacOmw7RDxDNNu5B+
hHNhI1Nu9rlZLvyjzrHkOb9uymh3idQ5zzQ3+gRlPJzZsUdN+TZ0VcuJPYVLvk+bMrd2/0Vlf6rb
yZ8CeIvhoz2VyM86YY/xkY1RDUQm1Ien0Z54NsMihON2GdaL8kZ+IdQHjSdu2hwvXETv9fGvdaPG
jzBVJIkGklXhCdSKEMVMf6WSVGU9EUgkEGPBIUFnAI2wQktnu+xCLZ/mGSWKltpTVvGIhVzOGLoQ
HSdtET/89bWshbxcCldBA8OGEI5kcyWhdTK2HDR6ZRAiXfD3utVB4AmLhiaYXoKAALQ8Gz6AT9k5
SCZI88Cfg5viD53m36Kf/WVSAfC7fydv/lTgv/x7//vH/m/EaEIIffdE/iPPYF+1BGu+vv3j+ll+
T3L0+r9ncy4BnL//zT/k+5r5G0/IQ/ntUudCAW4x6B/EEc37DfUx1TL6sA7qcH3Rhv8TOWLovwl7
4aDptgkN0F1iB/+FHPkNerCFhJr1mHINIWh/R8BPTvIPgnBHoMR2TAJydZhTC0h5RRxJc2Jxc3BQ
fYHM+34MOX5RhKAH1N+3ndALojNqV5NPrp6Wydc+KTLztkUTMcmTHjVwZWmTRl3qvbKMQG89xnXt
VK/0g/2+v0ZoVaJxWfKq/BgyxRVsfXnXdFLU52Xo04AzgcNG7UCBqgzjz14sQhDhNpyWE3WVCUFi
quZ4H+aS7nBtzON3H8AmW/e8YdtGdomo2UF5Y3KV2YUagSUZ/T0fHHqiRWOQHzmrYtHIqSr7xC5D
nvDaWG9zpA9TEEvDXjalwsg+TDrd1/vK0Izsi2lISKy0841z4djFV1ryjQtvqGNzjTBHTd8hAZic
E2eEOZw34692o9HOtfVouPJgCNU71++43jDLTDoykOOd4UrNqdMcEMNnOh+wxKE4VtAMoLQewZ8T
ndcbj2afJPVVUlspTABo5livjEoU3tFF5wm6LI/U5z5J7exyymKOoHpn2Y85zn7oAiSrL2AvAqj2
KnJqBZMTb8YJ3rbWXVMOarpvtGlS8cWyEtaouok1jPyTjN2Dw56QTZILJmCHcH0iPgmC3Hx0I4kG
0KhJo0H+5kSUQAvdKw+DZTSvoYj65Mj+ur4qHM6D+7k1ohvfJQkAqRFW7j3nju5eUyb5QNZMswto
hk5IuGan0z0L+tJJGkfdfhEm4YR7toCVh5iRNs5l7MfShS5iYp/uZYq1UJhN3J5RyOEMNdvI92kV
cQqnGG8wMCtg/4GHrgqc9zosAapWCrqF3ncg6zm285U2+vJJenya2BeAXtqJ1qxhJeiZ/1iWIX5i
wwjDk4pI19zxqY3sXa/4yFEw55nR8KUjc2YavBR7J15kmnhMvFeV+7x0FMOl2JPk0RPiYPeQQPK4
C8Wlzf4oOnLg9j+GkSIhZFTLLhwyirFTVYxJpkrQJOzm2h6/ItcZbw2pi+e2Hmm10aGD1TwQ7hUd
Va87KIYti8buEA3hc2ognUFoGPuPScPGEu/yWFIrihijqYf2S0rs0Se4JVFE27PN3lIAWMi2C5V8
i8bEvsOUouB/DZLG69CSsErrK2X6OKBXoP1GWE9rr/6uyKvil1GvedDitHjkT4qPbEkkjI6h7+6y
OLGuCj+F1ZMaFko2ANAmaJ8mpzg0ot9BNpj6w1NquQi3Z0Pib+xVjlJLwRX7bjRmdVvCFIz2srWp
v+vZ3Lg7skaAp8EInvcOOjyarCS58TxIdLhZUhlpbKZd+0IWIpKoNnIFOmUb/dkAb/tGjWRXHGnd
6vqpLdrS3rNr62iHifC5mMdUwxPfS3o8hMdemqh06r02sk3dETCteBZIv0P2+um0sKenJ1213Tdr
FPTdLaO3b2a7G+SOZHOIynrGHhYBsV48EL+AzqMls9Y7UfvtrjLSo77lfjmgYgRr3hx0vSo+LYfF
dJ/LEt0vEYOIn6gFfDZDz+GlM7rmklq1+62ampQzacPf23VZPD22PVrQtgnruwapYbODe14+RIPe
3UIPti7ZY+bmjrAWgzCrpOt3ZGL1X5JCsXkuo6lsLuoyaVp6O63zlKdI2E9EPCDapz1dfOozoi75
xQUNfqvxqE/Vjd5cQ8KqwevquXbTIHmpDhHxWXdA42G1mVUi7/qylhhTna645HdzTEq0mExG/inC
hKVvoCzy0kYW144osqdeeuVjoxXS2BftoPQDMnFdBeCKGxU4ED6uaiJOSLfNWIv2VPc4uFvoyWhf
kMDybem+IyppYyEOItTkSyaLdLoSvdAUddU0fxsxKi9AgDC8KfSGtXROJlj0fa9IhUJYuuvBP0ms
ThUEmjGO4xdcDyndxmzokHaQ7dxj+miAbFLodjl1w3USNApC78xsQ4mcR6UUyAppZt/N2u2fLGwi
7LggVxPyF4HY3le4a+5tuqZIyeII2KNWD+Y1+BlMcTkVC8AEbAUeuiy0bnlTQgodYWy9+mGlZGDq
ZfwlinLrvhh1Ne5Du2of82TKTiiqQ7B62cjWPOV89a1QjVmjEbOKJwUPRZwZ9EmI/3TqRU6euP2j
5DHR5Zyp3O26ScQ2jzrzXjrCMc5Qq+ZV4PmJEV4WGuDAPd+DIoIjL317+d+IrwlbqMmpTOXAG9QW
qJ4mjcwgVJrmR9xDFAJJTrR4II0TfiitBAQZpaqYtE1+bbHLNF2dd8Dy/YNvsZjv+kKPFGbXEkEA
SpzmQJ24xxDC+snZ1/Om5BB6RMXXxNrLnTd7lGfKduZ6ALFjjqdhrFMm7CqX+s6Qu1+o0ckLzCrO
d7wRSQz9Kg9T8Fghf9iykdwGnkFp7ljQxByABHY0Gzw0VPimPWG3131lczou/dp6IEtSe2vLOb1X
LoLA3ezn/LLOBEzGBsMEy8qAuAY4wJfWpZEji8EN7JvxWVm22n1RDEyDkbRTblWZg0VXdTyxzGl6
+FUzCyyFUMyc5zAD4L0rOgY4kHpofotqSW/ZRMlLH9bxzE+h3RjfS5Gmt0aXiDdZlyPumjbMvtMM
zpAHLEkmYIzn8bI2evld1Fb/4ukzBA9Vu+nHYcTzx3fJmEMYQSl8qr7ohvYQt+18FbVm9uLZ8xL+
jP0vMHqT2RamhfSPfqRovliukd50VY+LpcQohlaGo+YLkhNLBb3pdiqgDcxZxiNl77lt1UgqqtX5
L8rps6uO4vQjXz2RQiLtQzqpxdxdx1GNCCavHL+4RGhv92dUSMdPJDbMr2S5tvdD7VPixSHrfrBM
EmF3Fbkt5T6SeOlhcrT2Ww06lPw/Kx4/4K2hUOGw7nm81HUEGSotqf3Br0Sh17upftf1HoTOPjYA
IFSE6VwmqJqdgzPl8kMu5URXknfIYpWJjJu0ZHbWyQxXry8EEOzCNYCHgNM3FhGWAjgXz6J7Il4T
tEuVDg9JjY+D7maZniG4Vf2e6gWC1nYQ9UeZsXU4sOARycP/V3S2zf5JY41sWC8jhds+4ojauKCE
dq5aGG5GwufyDIm9+blQE1OjRzB6lZJ1OCPin6pn6fOjLigF1iDtdIwUnZS3UTmG5mEAKcN7o7fe
XeNMEVEelUndGgQ+KPtOSZzt0VjbRyU0x7nkWasHQ9o+Wj5Ki5TTXFsPLMrB/Zlt93ilyhC3hgNJ
BpBYpxFBXoedeSEMTz3BMqGSAHimvCevM71zum6GVlbiOVNWPoLJVXV6nmt6IJCI9MD9NfeElzZ/
g5Sf3vdZqOnnmdVpn0ekI5/DxvQvUWzW5HXlBhkJfMv7bKdHriJQN5/VRdTbiFaJ8ywujTEV7CQj
T4Mi57I3qCFaYan3pEO9iIjR+Bhh5j+L3WxCF1O2cXT0FUlffF5Ff1tEMWrNUnPnK09JrLfDHJKK
GacD3iWSMXXKXG4YFse2gJJsxU3nHp22gn9SE1DwUZo4AhFOlPQoaG6w3febZESCv9R5AOAQTfoH
lv1vHad/ekh+f0b+7788dP8fPE4vHtefu+BPbf7c/mP/nBQrpvjy1/55lBZY100TxAI9B3sJ6zH/
fZQ24HByXrYNjrM45Z13R2n+Fmc4PJdwNXGqLzb5fx6lDf8307WhjlE6tH7nd/6dozSsz/fWasdx
sBILwYndXa4CKviPpt5yJN2hxH5yJMKNCPnILD5k9WM2sHWUBIPyjop839Fuf7J1+9XDfPYRfw9o
w7k9sGOZQWoMIRK2im5zx2YskhNEnDrxzGCgE/gxi/SJJm1zHg/2S96LFtWeYR8zCnW/Mt/+aOv/
46d4pmOjS7TpTeqr4lLc5MRpW1I/zhZVmyh7EDVrp9koEEjuGPc3E7qMuJk6dvxxTfs5rUcLx2g1
nMeZTD5URA2focJ2rxpttFADRt0etz1fdQNm8R1Oivp2BJ6k5+kvcg2WRKh3Bncu3aSQYfsG74KF
EmmdTGF6JLZjy7OOLeFRnJ9teY/EcXyqbCS1e3/xELto7p9pIJW3daMeYiKDrsvI6G+SglCkvW2V
fEv1on5MmzlH+k0ZlAqeSyuTLbB6i83BP+FSf9SbmVLJgIgGVtBkOx/nic6FhpmuPWDuPiFLQkHt
xzGHi6oDRmJTwDxiafqsu8h0DjAMgDJpExniGMq69NvvE+j/xVKCvqTr5VLKqtt/HPvy9blLqvL/
g8xRKmB/tap8fM6Sdp1S8Pvf+WNJEeI37AlLgdyzdc+kvPuvFcXVfyMFzKQmRzONzdxSC/xnbc4S
v1GzdR2MEK5vUbrDt/7PBcW0fqNGjOraR4TCf+c//Q0c8I/+9z9CCrC4L4zi98gII13wq3PpBhX0
DTSMbFTVnP+ilP2zwVeLlOvCnsxCBje04tH07QfTlmfv7vHHP2AS7zPOfjb0atHoKosUe79wAqL6
+t2YhtrOT2d34+jLv/oOpEEefaLwUbiB544fatu/tBI4u9uufFUDnSYPwhHf9KAftK8F0iuOc79K
fvvZXeHz8/66Y5USe04rKKhM+y4fs+dW9Ruf5QpjEdlaY9PPcwMxJ/o+U6FzwFxfbLwpq9wbi7KQ
sk3eFNRigMJEdSroDh823fGlvv3+rliABQHehU5ARhkFy9753lh9/YtvwU9u+foT4PuK2KucWx61
tkYfC8NjD61225WvZqege9d4cKcCv6+0T0OneycwZ8jytg2/mp9tFLuDN0IcdIr+KQQq5XJE3Tb0
an5WauZ0XjO0gBS2Q8V8VdjNadvYq9mZw//KAQ04QV1HVFDMEFWu7N62Db6anmHaj6EMK56nUb6m
eXOVFM3HbUOvZidviW8Zy5oVTfh1cu9A0vvlXw+93NZ/E3f+dxnXV7NztmuXLUiKzZmjz66z4vkD
rmd5yfJ7/df/ws/e89UMjYGF40pPnMA09JPQtctIvW4Zme/Zj9NztqWPfjmmTKDcC+kMzwuOYdvQ
qySvYYgbJ0LKF/jUZnAIhtllb5gftg2+mpzulDYhIt8xGCz7yiU4r2i6YNvQq4k5K+Xo7OLsADto
EJvmRUaNa9vQq4mJPz/RTVjiQaO53kUktPY76Vnpw7bRV1MTl9VAc4vRSQb6bPfyxoUsuG3o1cQ0
3aKfQj2ZAk03X2f6gAhojadtY69mZpxNpTP20RTQ2p+ODpUiINt2s2mZ5XD44wteehQTEC+PQe64
H0MiuMmXvt924atZqZXd3FgTNpekNh+UY78mIUqtTWOvcWu5nSEgSvoxSBrn0s6dmyEbLrYNvZqX
xez2Wk7LNegTdBhoZEjS9LctJ2u41GQVPinhyg5KAD47bxhQAPfP2657NS+XQ16DF31kPbHbPXaA
70TnbLwnq4nZSlXVsJmmQOrqrdbax8j6uu2qV5OysEeDDHLutjSKm77qb/SInuK2sVez0kgtu/Yz
aC1NRm+mpB9w31OB3LZ+e6t56cIJN7O6HlG5ey85phusEr/4Yi4//j+/mO4ayyYrp6H110+B6U7g
XmIDyhKhVNvuympaDjMiVWOoxgBF3JnRImIox22zUqy+lqDUPSx2OGAtDVkATlM3jLe93WI1K3MU
W42MGj5oaMqw+ydXcQ+eYtMtWaCT7zfhpLqHrlMj6K2T7Evp5pcGTsRtQ69mZeT5Ue4tb0mGT/Dg
Dxxk0WDLbW+4WM3LEM9Si7ttQqSOYrqH87JDA79taorV1ETpWHgZKbLg4LRTUlpfonTjHkKsZiY9
uMHW8K8Hma3jwSrHGPFYtmkri5Rn9TQzp2w0C3NTXndfdHqRu17Xr7Y9ztXnEkZljOSRJaWS+ApK
QfZvkm38qInVzGxIZDCamo+aO9W3XRR/6TN322vormZmakhAHtznwGIze6u1yfA5zeW25cpdzc0G
OQbhFwVCorC8d0b3lszkbYuVu5qZGIJEK6Ji+c5jt5gG7812tj3KdZXaLke3a9t8DARWoMK3qcha
95vekjXVM7ZchKf0qQP0AM5urIv7OJs3jr2alVFGc9tAAx9UsBBwEMNry6u/l0z7r6Oa667mJTtB
23P8jL2PFN9TrF9keg7lcdtdWc1LhcGFsKqEd9DEuInp5bkpp0/bxl7NyxhVFGmD3HFiwa+tzAic
Ntm2/17HHvu9DnLII44EO/kbLoIXG2r9pqt2VrMyrpwWSUI7kTI/6IeQ5gyW6eR22+CrWTkY5BsC
iuPbUE632YLlFll2s23s1bSUeWHWicGnAfAy7CXHVSezIOl02+irb6bQO4lBiVccmJofRArX3aSV
ybbPwzrwWWSpZtV0NAI1j6CIjM5/DkOlTtuufTU9MZIYhdc6EAIr50F301vRbZs+a30q/bI+HSMg
S+gYj4mCsoqNf1u1jcS9H7+ZrcwbXc7cFLPG3ogKpZDlL84Oy1P7k82ss5qampkObqI3U6D3SVAP
OmJN9U0VkDQBkW676asPp41ZoJ16kO0jAaHoM486mKRNQ9urKeo6oU/+HVcfmThntLp/UFRUto29
mqHRiJOmnqspED30ejsjx2VwtLdtg6+maKbLyc0qSPWV1T2mUn1t6rNtI6+mZyhyOn+mxTqu8te8
E2+cZdPdtrFXG9pY9xyZjvMY6EUF6Sv8qMffto28mpgTtFXdn0M+bWn3sU3LzzEC4W1Dr76auS6T
ppxZr1oE3HsQ3lAa5caamL2amdZs5TDZmJnI+O6isr4Dl7FtU2ivZqYgpwuBjjYR/Vos2cd3rf0r
o8hyV/9k0tvrGVnUAJx1aQZNp7HDCl1EU1uve3ESvD+uDZ2mkaTDnMS0fKGH+r0/bdyC4yn4Yeh4
7gzMYfoUODN8QTlcuJgaN70l1mpC4lL3FCmEPMhC3KWR+zxXmPy3jb2aki4I5FEkLpFpQCQxsQtQ
IrH9sG3w1ZyMZnT2GfRAWBPj5ejpn2a/31S4d631pExkneg2byCOyntgS1kARcfZeFNW0zKtogYc
nDkFE3GnQPjPwSbcbrslq0mJGy9BksvQRml+SezxzrOLXyU4/GTqLK349293QqpaZjpMndFMir1L
/VF4/edt172aloMOXwtBHYeHZHrJ6/nJ01DDbxrbXM1KjD9JO2bUqf0Jn35UECHOwWfb2KtpmeMB
Ks2wMvlS5kcSvM5rK/7FtmqZfn+yUpmraYkNpZxrlxwxHQfQt2QgfEridyGMWjD1CR7ZOI3WFH8T
Kr3WVlQ6hZU/KQjteRe+brs9qxmKQDHT55nXUefgDbf9YQZytW3o5S19pzYQejtOwl5i1uLuNhsB
KlT+xqFX8zNy+4FMCKqFkd5/QPx5yMtm49Cr+UmsETbvhKuuk1rtCVSjvlRtK4utg0NkJ9o2zlLi
ZdF6HdJ8Gk9lpU2/2C0v9/XPXsfVDMXFMXi5kKyI2tQ9paNsr4swaX/xsv9k9EXM8/5pjpOHdi/i
wFm6BgCCFIjX4D5velOM1Ry1C/ga3bJTrgu8FCM4dSX9bevWWgk0AjIaXZ92JnVOrKRZQ4YfRqBt
F776eLadRjAwCyJOHnFtkmkM1n/b981YTUwrN0M3LrknKg+vpsGtsRdl99suezUzFRRrhR2GDW1+
V3rNc9H5T9tGXk1MvvdtKKxoDjpVevDoyvQyxDjwi3uy/PY/ecOXHPv376BpK2gjNbe7g9WOmybO
xw+5M3e3LQaJ+LDlJxDz9OM/koIQbgeHn+B4zWU9eZ+N2jvbNvTqPY9r0KRaG3N3JuNZk9oNYMBt
ZRVj9emfoEPjf6QZGzYA3mAmvPRTsm1J/N3R/W4h73S3wGFEVdzUu7PU8I6m9avC3k+e6FrDVMaO
bswVX34isKuT46AFjQnacLVw26K41jERB+RiAEopMFfZHZDzh3nyXrc8TVdfff4FABTDjktaVmXv
nGwLB4CWROOmdwWd5I+vYa+HdlTnVMbzuH3zE0cSwkKg5rZLXy0utspbLfQ5Xulx3YBAxAmnp7+Y
pMsi8ieTVF8tLm3qWYToLG9i4pOKKs/CkYygbde9Wl5GLSormK9sFDWtAIDtvij4Rvttg69Xl9TM
kb5z4dBZ4n20ZJm3GyWMmNZ/fJxd3+MunpbAkpSAa7TcZ01b2Btvy+rLH2uAsOKMd6Xs1IDdCyDR
YGmbXsQ/zO/vZn8LhLcaXGa/Ip8lKouAZIiPW+44auAfb4rSUzjX4GVYWOp94/cXQ5Y+bht69Ya7
+WAmycBWC84p8A7yBg6zGW8qvv+uXn7/HQJkrUaLlnUgw+yD6NobnDSb1ivHX73hAJYc4ua52/Ci
vhlsVAzd+bTtlqzeb5R0XuI3XHUdh2eEfZ3nnnbaNvTq7TYymG2VUNDbJ9TQU3+JwmHjDVm92647
jCItDd5tez4SpnnTp/5x01WvlUAwvJLem8oZz5VVAuS0LnF7b7tsb/Wp12SFKDJxJurKZIqP4V0b
V3fbLnv13QkLMEO6wS4iRDh7LsI5Pnm92rQI4kP9cUriURVd7fssgmSz15N/Dn412HbdqykJ83D0
CXWie2KP9c2gEpMso3HbUkIk5w9bw3gmkpXk1jHoYRXvSEDCz1pW2+a7t5qUHCC0JhYe2/zGuNZl
eRlWcuNNWU3KMabb20iLDZCFKQ79/HdRbjudEBb54z3xIAakHc7GoCZHukvaSx9Bw18/S3OZfv/5
lXe81bSExAJYqqZs6OADXVLLcrLDgdj5F7ptt3eDnetkMo7eJ82Y9u6Uq2vD6+fPMYSCy6aPcIo6
ueuax2G0sLSOQ1lfK1O1Hyzdxc4oOz08URyPiTfXtWqTstVZa3WqrmtHw1jutbA+Axi7dOry/K/v
x59veiDC/HirzXAAI6SqAUZG/mjK7hRmYDO2jb2aNxPmsDq3Cric/re6cT9187ZzIBiTH69aGfR3
iUargwlYZTIBJfDSjTdkNWXyUeIfMEbSJ8rsqm4sKsDutk/7WqSjDUnphiOVX6URkGU2ID4yobYt
rmI1Z2LR8b61cx2EuJlBwoF4wzSzzYDjrGU6SayiDkRjHTR6UUCLjg66l5m/2Kgt79qfTMm1UMck
QsMIC57miIL71q+Gz6QO7jNTEC8l/U2NR0BuP74yrQibCuliHcyqS0gFA0l3QwFROtvWw7UO0Bcq
q+eYfqyrwqvcGS4i3/jF0Mt8+ZP7s9YBovKom05nOfS0Nn2E3woEpW0Wo7pZctc2Tda16iic/KRs
zQa0bd1Nh0EV7s7HW37YNvpqmamgc9qZI+sAogGEHNGdVXlyv23s5ba92+dP8+QYJqE5NNu1s0w3
j2XafN029GqdmQdlJGPT8tKANan69kJr6k11D/bxP151oUUJ9CKfhTdv4dMK+BtQrZHVbrvy1ec5
lI5WceE2QkNhHxSV7H2hmdZx2+irxaZJIpccETTd1qQ+m7CDwGlta4c7a+3RnM1l3lJZDWZdXhkx
fI1Zt7c9z7X4aIoIAiq9DKdS1qfBEAPfzEdn4+CrFcbWMzzRJAMGsQNxhrzba+lU284pzmrrHIHM
GgQZIIGS8wuBVyeReNs+HIt7/v30aWxCsTJvxgWlEbkFzxU0VDttMxI6/6E8KgA8JS2jE8QUaP/D
2bn12mlzX/8TIdnYgH0LrLXPx+zsJL1BSdoYMGADNqdP/471vP+LhjaNhCq1UpSy2cbTnp4ec/zW
+rZi82+2jUsQ/suyGO2C01TFltRAQKApVHwq4/heLMcaZaO97oiOSbLASCY+laDawsRW/lUkyDQO
Bc9ed1Sjmw1+n3hv4oF5vXiLs4NxudcdAaE7apiSxCc2AIvY16BDwkEuP/beu8yZN73z7WTj07ht
MGSuwg8zhxvwoYfvNUd6CxfIMmo83Np3P9FPWzcdy+j4Li6nPqztbCEi2+bqrY9ppuSxu47o4lfx
99iBgdtE4DEen8BgBGF64mcewazs2JDsApPDwClsR/RuoYcY5sGj/hiaeDj2Mflu04w2pVVcJJiE
isC5HmYPsHA59t67uAS8OI6ifotPC8pYN25wHMrUMjy2yvLdvomPSSau8OJLMb2jRv7JDvHHYy++
2zPLKVrDCO4ep2VO4K1rhqwakmP78V53JERjl5WDS1kZe0fW/g7OjQfHexeX8yrqi/c5GtgBjzjB
3P7FNfCCOjQme92R0kvjJ4Mx0VtwVyUTzCM5OXas/YfwiESQonu8OBHweiSoXa8GvpTHXnwXmkml
Wr5VS3RaF3i7Jd1j1JrnY4/eBabzUdwCMxWdgtncFxuQickxATMMk39eUEq4qMYbNMynHtF5dVlQ
FF2Pad8A4/354U41zVhyDEk0D+8ghVyFQ/tybEh2UQm24rpyED9OaM/pUjCeFlijHJyCu7BMPAn1
PGFMxAqhbluT96ls7edjL77LZIt5FGWT4FsOS7OkkQaeYLDu4ATfRaagQQdTdDTdB714aFf5Nh90
Ioj2yiOCBjwD97kL59Zc1XX1XAlxLLkPd/tlUCUkgMr6YhVgYXcX0Vii3dSUt4dGfC8+Uqr0rr5M
8ZW7M7gAzSlQ9FiDYrQXHC0BTUZgoy6C8ffQwTVSBnA2P/biu9ikENBX8EbHixf866JRXp5aeUxD
H4W72IyEI7O8TBUfzNtbVUXxFYyT7LHdPtyHZ4hxjoKL8x9dHhlvHoD9PDYou+CkC/QYCKL4FAz+
dlvn68LZY3nbXnQ09kAZsNrHJ96ED7AvP0GXdnA8doEJC6apApUNU5zH5jpkY3Uelv7YuWQvODJL
6EKgPkCbDNVd4es3vTbHhmSvN2oVSCOJq5DfR8ET0xdrZg2G4qFPuRcc0UvjYwE3RrCgt+pKjupm
HcAoOfbw3Z45mQToJYsR7+KlyVqAXr6t4BV8P/b0XWiWZsAyzmH6Ym0Jaikb22fcvRUHP+guNq2h
S6kIRp3Wa3QuUK58Ahwq+nbs3XexWXigAT0UAbAMYGE2wh0t5QBMHnv4LjwLgNiW0ePh2hTflwSc
pnbeDs6X3dZpQ9xTVQpHttDAB3smukNbYfS7U9vl0/3L6X6v3Vl4kOAaBQtiCxLsw1bVCs2+LQPD
YIkneyyT26t4evC58Dug41QX5SPgw4CXj8eu3vb6nbjWLTaLyyowRLA9HhRoa2AOnQ59172EJwwN
atcWU7IpkR5qEHMzcOj4sQxgL+GxHR7uaIykf4huKxe/LV3y5diL7yJVtypZhwjDwqaYP5YxnPYc
rOo/HHv6LlJrtFnJRmNKMhF9mcCJAWPwWL2W7MK0DhokLR1swkDyNllThcgWrTlY9CS7OE0WC4NY
hmFB8yzsn5326RxvB8d8F6iDaSa3oCf85AtAESwc91MutvLY6kh2e2kwdGFSwWf2VNbRPfKY6zg6
psiCr/LPB5ZmrgKYzOLFo0tVBST4ETf79NiNB5e7PHde4DQsLWqqcczTisP9F72GRXpkJkKr+/Or
8wZEVdivw+lIcZUXIf3agKx+7Nm7vbRe4nIDvAuHrXW6o/BmK9bfNS5eAuWfqy6Xu/Asg8j/31SR
LTCO7AeZptdjb72LzWYBn7sAWOekY3juJmX1vQOw+uBw76KzV8xOUcMwU9x2IwH+Bj7Y/PjvF//3
nYjLXWxGwdq2kDTDQwnO8e9264p77E7V2UzTMX8SGJj+PFuWEMd90WFsRo7m+VAn7lYObjiUNfKL
bebfq5RCLnHVdQQj74tHDdu3JRaH8guQWX5+dNnrkAUbHi1Igr438a1up0NyTL4XItEEMrgKzBoU
D8nDhEJfUlh9KHUBoufn1ybc6s4nuJUIxlXfzssmzpHujvmf8L0UqYQTRwmD0OjUBOIdNEY4R4M9
e2ym79FPnYraCK07uFBp1ubGhFCR4iwzHpsqezWSrAvehpelRVbsqwLN74I+7w8+fBekMy+FAfwS
O4VweeXYHdCPHw7F6N6YyFZeKViz8hNAOMA4djwcvy9dIEC1cI4eXNT3uqR1KQClH/FTZlXX9wB5
TBdC7zGDGL5XJhlTD30dYlIuYKplfgLuQIXRbzLdXyxie3mCgegbBGgskHMwda9r+T2p47wZY/6b
5/9i49hrFJrEoixfXF5e+Q+x7W8IPdaawffqJ86LoFXTpbZoQzjD9+FNLeTvXK9/9d67vXRQtFgd
VdHJ2e5Bmu26ZOLlv+fkrx6920shl27tEuO9qw5W3mPv+hR1wEOlRb5XQPUGUscVntqnAoK1U9uR
2y7YjonC+N6qqKa9c7PBxwQ25cHR7iluAJg8Niq73ZSEfAoAKoAdnKweYw5a8jGjOb5XQG3NuBFH
Lou64K8+ah9EB///Y2+920JDqsTIOcrES2mTtPb9p2X1x5J/QOF+3o0WIEfRqo8hmeb1Q+mAhzb2
WNGS72VPEQ9svwZ48XHZ0mJoPwSAoR0ak71iiFIOa44Zq2HShRdt7HYOYCN4bIfeOxVdqCtqSmJ+
EgKmUzEJTt6O27GvufcqomUPbn2HmTIU5cvU+idb0o/HBmWX5eLkzE00IC4hRnhdCRlPNZpt8v9+
+C8W8b1mSOsWcgQIVlAkDj8VIdA64PK0w3Zsf74gFv6eJ0KdXU7DAIPQuHQrPBc692rZrI+livEu
x3U9LPgLhy/qmoXnk5IQbJVhe6jcAmjiz+8exKTT5DI0re5fI8ZuYnLswoLvRUMBGNy9LhBCWluw
fcvoWU1SHJuKkfj5vSX4f6yacXqe+ua27pr3rTwmXuN7zVCwQLOsgUs4+VaCfbPNNluS6Vjw71VD
HaDrAx2Qy9k5yHtn7lbwkf57lv9i39xLhuLA4DSXIFVhZutSEIJ1VkfrX8cevovPpi4SIoFkOoVS
P6j+c8fZb1LQX732LrvVMZk2APAQ+ZXLEwMiVJPMxxTxsO39eZoQwYKEok5xsjR4aLv3hdu3YwOy
C0usseCMJgxPlvG3ekj+mrfk27FH72Jyog2fBxiSntDmBcqFdtMJPJQvhx6+Fww1gnmmDL/k4skr
bqHOI8CEx4Jyrxjy0xSXZgyxEILvB22PDlOIew8JWPheMwRo+7TEHqOiIpLxzj11Pj62gPNdMuvC
CqyZlfLTFgM2rd3wMi7u0LUt3wuGSFkOTDCMN2AloLFaBiSlaY/t9nwXlVx4wMSry86j++Gl1qx5
E6srjj5+F5rBpKkrLMalBuKl0uFDK48V4mH99nNgDpPyLYX2AevJCm5rAKTBnZghGzw4FXfhOcoA
VnBABp3WbX4EAjGXpTi2zu79ikAE27RgA67kPNCBZiu/l2x9PxSde9nQFkncpzKMeBuWjxOJyZ2g
Jj42Ffe6oamnRJIFL+7j5NEF4gPMx0/H3ntXGIqaIiSDh7B5cnoCkUz1/qYGKvJ37Ue/2CTYLkKj
eFVRXED6lYzTexO2QKkCIHFsruzFQ1sM6XRbQo0I8vKpZ+qxmI/ZtgFjuZvmiwLkuMfdsO2n8Db2
Bckob9ffhP8v8lq2i08XxNrNdoBOEKz6TNaW/aXCylSpdGV58MvuArX0AwydwARBP/0s0j4BuzVI
zG9+gV991l2UknLdcNaECoI0PX8wATyJ0TBzrN2Ts90+agT4krPH8KB8Bvgz+yZ7EHYPTfi9jmik
cV1VI25A+2gQgNqKm6E2U37s4bvkluD+s5UNktt1jPOpLOqM6/j/IPTg3am/zPP/v5T4PXEIqPSf
p2QEnIYoyaXDQdMKIMGxQj+VB2vx2LvvIhW43Kntwx7IB5CuiWo/bNuxViT+P5bc3xpW7ESDGW46
uEosgO9UAKimxXrMX5XvhUS6bRTFogtBjlxdJhrw5UZRHf2iu0iNFwLQHbjDpzgB1X2QTyQ+dmHO
w12A0h7lYa0pymXxBYpK4z9nd2xh3CuJWqDrtJohD2lr2adbU+tTo4JjF6Dghv08EVcV93IBWPZU
8rlMGanuAuePGV7wvZioa3SyKkriUwej6UfeKX8agGY/Fv17PRENR8+iBYR0gLuHlFTTo+mH10MB
tJcTbd1SWzgpx1DJrcttsjmRVks1HMsB6C48+6hkNWsvKfrwPazl50YcY4/wvX9Rv3Sx6vuLKnkt
vjZxOaJ0Vh4zowLI8ue5grNn22+mQc1MbRDKJtU63AfxIj8eG/NdeEobtGBjRzHaGyFmIS66hiuQ
PRZFexMjUIZl2xX95QqBXcGw9OR/2wH6i/1zbwJUAA/Z4NYMh1AfFQ9b674JVuhjp6K9ksghudDU
Ixdlvg9OxPgfo3Hb1aER/4eCaBqVKwaNIouX1amOgS5GZ+kxZxe+FxHpftGDFHh61465rvmazuZg
ezb/h4bIlWbFPyg9bdSlNWVfWDkdUssA1/rzPDfGaxl7HOisI3e6D78KpQ+O+CWJ/NvuSYEEktGl
jkgLYFHx6Diaz8c+5i46pZIdcT1WcrfIXNj6QXF7rPq5lw81rIuDaBY4mheTyxakQrIh/bFlfK8e
MmPr+61Hn02n6+ei6x/m353jfpGZ791/lBplvNUbMvOKkRPwdNE3Pwao5mzlLN+Ojfp+/zQFCQIc
sU6QPNwUI9MpmODvR57N9goioOhbq9sSX7TU7qXRG72CHKrL//vplzz2n2oZtlcQdW0fsaLD4bwp
lvq+s0PxFg0TBJZotAiaVDZhct8knP5YbAys/H//0H9fK9leWeTaYqr7SeFoPbb326UGU8Dl7DcP
v1w5/dtvtIvbIWZgtFXYVtE8TN7aIWrDUy3FgJ7QBb5sp35eoiDtQC02WVEkHIaHLBgPTQSQfH+O
bLO2cqxEwOAWrJIMkNX33kXsN9/qV8N2+fO/LRukQkvx1OJb2TD+ZAanM0qLY9bPbG9+xPzQcKkK
dlrGWadbwsO8kT45FN5sL0DCxXpQrSsmcVSTJ2638Dpee35oYQIO++dxgTvzUkiHV+/X4Way0HsW
9NDGy/a6o2XpeBfQ+nLjgwITpuv8Ar1w8xtDh18E3156FAPDK209itOCxobuVAkqPhJtcOU7uQpI
TmyZpD8nXbPi3sO3Yji0tbG9LomMZgErEiUc6XkEWAgP5H1BO5DlD8X3P7RJuI8EyANRENeTTTtL
5zSg+th6uJcmbXJ0JCma5MRsG75N3NdP1TTUvwNx/yLI9uIkVhGlgwqTKYnLbFRiS0dLj12Vsb02
KbQunJXCwDTzXOdryW6tKo9VE1DJ/jkM4jiQjVjxcCrr/kyC9qvb1mO6IbZXJ+GMFQxTcFnYSlFc
Nd37yEx3KB1ie03SBFmJLVdsB4UcX4xu2yeqCT2kwQML/udRGS+Le6UaYEzJhNwzFn9c+nD+e57/
e2rB9oqkxdC10URC31f2/htARDVJkZj3LHe2WT/89w/5xYTcy5JGbUtNAoyODpZ3JNAupR09dMAF
SvznwSEj2ojWCcsyiQedtRWEyV0THZzte2OmmLTSLCMWzzhiKjVwkDwPYVv/ZvB/NS67rXZhbRU7
IKyQuczfwkLfwyX92Pq1twqCoxQLBOwTTtNCM7gvPxrFDx362V4ok1DcORuGMdk2guJwpUJYEY3H
WpTAq/r5ezo+msQ0qG01G5tTgZM5XY/RetleK2M2QlpSQysTuPENfoZPJgmq3+Rsv/iWe6lMC1r8
0Pv2Uh7WAXpBxakq/O8KFv+rTPxLRrjXymyVc3U1cagf2kG0116ROUkDWQb8qm3G5rkjRbumRmIF
zURZJR8DKEinnEZwQkj7Vpc+9xDBXf5/EJTOsy3C33kYUPq/Mti/vN1eBqek2IiacOWBHiRR3Ksx
Hl1aiToMUu+8StJqaOPXSnldZjQ2kbnuDFuMvQon56cttesGN1wIo+qV4s8WdHXUnJY3lU/WH2vV
JTKFelrnSkl/MxkXrucyCrTL7dpBjbwCce9hs+5hFxfNQQePHV8laRHb9t1sdSxOcq6WNq+3qdBZ
6LviWzSttssrreePC7FaPUB+mPi0EH3ZZ+s6+dd5nbbkR6jbooQBVq2H286089MKrB9/rEst4nuY
cW3qfosAZbjTQVcqYGy3oXvH7WMy361zbUybzjRyxZaKYbALQOgEQMBkcS1sIwGAEssZaO1NQx9r
KASErCncNTCturoyMwpgn8Y1XOXVuoomzIZxKNRHcBz759bg4Pe0iahpUs3irrqVhNfksasHyjJp
Uc2+D0zZzs/R0HcLS0vY4kRYwKiRKIo2oLW2WaMbNt37QS7VHzMNqb1Rq449RRNZPFQvAQNl574M
Nw/XJepJYl4898ri2pZCpp2Gfp7oy+BJN94go1cibRcjRhB/mnU7gy4L6HYeDUUznnipTPSH64K5
T9Kh9mGz5iNJRiHgeK7HGcQD32r5fbZ9QX+AtDD0byyB8uneNtHcPQU8CeTdMAeyffJim/ABxKQL
n4LaPHVRhnb9dbu8JK7x2ixBV0P5NtU+Mk+qjkTNM94DuWXT1lHj7sESiMW7DgdcPPlRb0V5XROM
MnpEKnUW5VYYm8ZQeb0qH9H5ybUtihBJV051NrdzN/4pzVwM/uT6Dt7+bOjHOyidhWPIrmGJSdDu
vEwfuqLGvQJMmhr61hQlC3NrlMiH0ZI6D7aW4qtHnIDS13FTZmSb6w3XM6177JOwf1RTxWGJqFr5
peDCqttYJANOemOhhg2/UFA3OPv13GSxaC+DY68MRoHmjM7DmDsdVZ/IZsx4xWQb3KIiOQQo05Yt
Oa2D5c+0b+mNExPrs641dZjStfXJ2TClRSo5cNKp6BswMiWPCpNOU4PadAO8w5e26uY1FUoomrYB
7qv0SIYrAUjGGRZyyRe0fuPO1g6bybrSVU3Oi3lYUypaezXYmX2eh3iN0jGyVkOoXIk5B+tY+Ssb
cfZn5aYAJNQ6/pAM0hhQoeutyKOEK3NteotbmmnYVEqmSL6xNRrzTsbzch5hd1I+LkoG5wBkh+4G
8sLxS99TdVv5svwaaoq30hp2hVkzxzO7cbKozKsNgPDKSgpPnXxr2l6m1LZyeOlXoV8agz75dJgL
+rwUWpT5WBMi8rgRNchtrbkxcrMvhQ1wWFujoJhy142vzdjH12sCwla+sGQezkHbrfbsBrrOJ2TP
kU5hteH/GlTHyAMptSlTKFD6+k61HndoBg1i801Xa5MNRdB012wruvGEPXcdH6AKvunEPPxFN4XR
aVWdj8GkFNaZnt1oQ917V3L8ddxY9C6rcU/0UqIbX6QhWaPnZeoTfQv+UgQtgKrH6Mz4Ij7onmp/
x0eLVqDS2Fmfvd+q4N40tR+vwZtZ7roGuORUWLgyZZNi4fwcshoeh6zfmnM7rMsC8jNZt4+2E8tV
gjuS+4qXdZdThgbjiKOocS+3uCHZEq8G3ZJGj/dNPMfdj2FuuuSsIp8sqdRiCNPAdNXy0ssSdyGK
bS3+zdGxjBtALeiJzlGh87XtJiiCFlltryYqZ5bDRhiddcQP2yuHS1AAxIS0+ouXDlbZIOJNLK+6
cn4ooO7FBbdwS3Oa15CtmahgBZVqH2t/VTUN2LZpxKYmZej0vqOsZOeprYd3uYJlOK+DGK57DUXv
7bCu6/A8t50tcOcEkW/8Ys1a+wfsRUX0MDq5flylpdU52NB4fVWLAJ4Lme4ZsGiA1MQ/VBKP6B+X
hBVoB6y0vG08zPluOrjzap3Wqmc29w4uWA9uqmQFLBQl9R1mVP9QiqpCW/vcKty+AtVzWvuSzi/d
hZL2xKLasMxrS//gCZznUM5rFSzmL74pH4VN+rK5Y0okUQ4bTFJUcN1wNK/QEHFyRv2obeDeUbDf
cjSjYKKXUvZZkMDLDscDnrw0uLP6FI9m+i63ZulTWvtEZoUsohtbMQsP/nl54CPxr1WN3pzMDLAE
tLpmd+M0TV3KZ9PeoWKjMoc2uozahtzwsZN3i9kcyWcRg2Qo8JfqL3Ys7R8c/bvP2thyqVNe2Njk
3GDev0IgNvLrgW2kS5dkJOW5brSss3pupijvQx9/oYWMUVkP3LJliGoepCb0PX1HUPkiX6QO+nvV
bCUs9OrNnPVYVPwKMqvapph6413DRziik43WNyUDQDgLhOd9Cuu95NqU9eYyWFEM5bXQMnkARa73
qamCZrmKyrrit6yaqPXZsAyrm9OBrCN7srpMeDZ3ABblUjfqpelt3Od2JNWbCoexSUkxM5eNdePS
zgMHlg5xrOfHoJaJz6pR6hvTNW17tyTJ1ly5RAfjaxjSzWeQ4+C6jymkIEqsFTsLYQNzXdV1gsqP
520Kn58/Wzp13XmIonrMZaTorV5MXV0J8Gv6k5lJlTexGDPGJ6RTo47Mpwl04yl1I/aAdKXNl0YM
8q5CR3gKL9znWvcA2VasDrHSo4VG5+VCxXgOkXGkC4KxSNlKsUlPRNSPS1O2aUX0TMACn66dxhki
mWmSMkNZip9k8kEWT4uvPq8W2GC2ROx6qSaBKoyNcefNHPYxz2u4ewYLdOkvjvg2ui18GalsWuzo
H9w2FFMWjwpAJduXQXxmtkd7qUKLX+hTJDFqvqGkS/qscW2t0yXcFn22Inb9I5tK7zPnWqauzabh
KbxUskxuXYJ8JO17O/kfa9hEMuVbA7TfhCR8zsdiFk3e9yokWUWRO8B/fSHDJ1EWwZj3VBQ+Nwqg
TrzQMr6hTmarbIP59D2SevTss6iY/py9gD+N4QWpslljNt3FSS8fUZHdiqsgQnJ11ZgxWt/kMDQR
5nI4k6xTbm2f+3Jin21kQ8TIGhhkKLII+kzAgrbFvXhoqnwcYfF2xQK4EJxZITm9AQuykTmqDkq9
KvQ+kcdWRluSIh1Q121HgxAj0IbuUYQ4ZOTlPBcys42kn3wSLBq1tyrW3XXgQdlMuwp5ayajqmWP
DRQKZaarEX030zLqpyl0uAYtOUwc0niDVO86kqVu7vpS0DfU5qckw7rZXSUhFU/1shKX17GtxteN
DvMr3pt8Y6KAKaKB6UF1QzawUFKY1Irp+zatIjyB5o063dK6ec3rpBqTdzQXx8N1jK+vk2xIqFTf
fOtARt0q3NKmaunkWyTMUsPUuYzJKQAUt8rWwJHurDq46+Z+cH69g8eUHzKuurDPGw8nuwxJP7mv
VLdMyH7Hprtr4XP1CU4pgqTGenhP9tYtMBZN7PJVht1CS4hM5rm7Hics0Ndj4zpzGgeN7ji86yTB
l6+jEuJIbL0nz/qgecI6rpcPxqPH6G5bS5xVw2XV7c2yRDLMhwTMprxY6CZy6kLOs43GPb+u5lBg
vZnCEpbdzq3umm4xjoFzDfrxO745i+5AEm+Hv2yHLfQqivnWf9Uh2osyFlO1PK9RudIXNgW+PMEm
qBB5V5P2HKPb57MJqXssGfb+PKS9j3BaaB36HxiaivOG98WWy854f23HpWa54HUX3MgSarsXJKLM
ZwBtVsNH0W7WPmi4vSHjmroFpY/SDWeCJz92xYYEs21L1nysw6j193UXJfJz0ETcfJ7ClsRPdHGz
uF6pYG8Ti5jFPGvsk5mGqLoewPeJcqTVVGc9/P670+JlF2ZofiDyL8agLTRpRbcZsr/VB/dBEhfu
lltce2Rb0zcWEWPNlvZ1JKHgTSC5S24x6yXGHwY+wVNFiiJ4BhcK6UBdBIggfOy6jBu0U+E7ndlK
1hlXJzA/S2nsPEG/Ah/euGtiTDr0jS/mizW+nr9LmFAW350u6PannDBzxx9hiEAlF1ZjM+CIKkVc
ZL4JiU/XxCzsNPYXRFxVyfnO63Go82bB7pXqQeFwqypXfeVtHH9eAPC6VOWtIjFw8QkiALdEszr7
FnvmmrMA/y0AAdB+Xu4KPvdmfaYgXJZrJiemJ5tjLSg7fFQvYIlS49Bk8rAecXpx5RrClg93kPIE
m99R56zS65iBgxCSFEocZbEqLHAJmXDYfp80ms5RhEZrYpvkSBsJzN7jpIAYOBVTs/LPNKxZgkzD
0CDjZVOpp4nOTP2FZbbv8lliLp1L3yfiRkSTBW0hkssgv8hyCMdXX6JC8NqZxDbZGMWdwilDeYCE
G4bFL8E6WpwiSlUlIfBybHvAZ42ruw3ckw9hF1f1FZ3Y1D8FI6NhPmGFqW+N6ecPAKCC2Go7X/IX
W+kJ2SlqBeQvD1M3ekoIWguvIWqatmxAyj19GNeRTGm0tW1zu45zMV2VI2W45trCH1D2zCSdjVq+
EjQRfBBeebSDBHYc4GzqWZc3xnN7l8xz9VfXrcVo0zGEtxhSeKMxCykQh/o8NySp8VsKeP2P9rG1
wlwjCP3nkjSFSNnkxXUYb+JHTRIcV2PSJFG24rJkPDFdJc2Dw1exdap7jyp1urrWNOlWzwxfwm/R
M+jXaHpbN76kBJ83n0fHpzyM+vA5li7s7hiu6xhyH2xvqWq6aICAs/EhrIdHbHogX0p2Dnt4qp6k
DZn+vlDV+RN8RUcOvGFJJWILCXZm7YB7FRcQNJcsURM9hRJ4u+cIxCyTMZShu2zDIbnJq82N5d22
VNGI9a0pWQqxNJrEK5w/3Q2DAf3D6r2qU1ClZnE/8nXAGSowrBpTUGXjT1Ezij/ZEhD3hdBxXJ7K
BJ14ZxR1YSobmqjAr7B0EUhgUKeVWQwQ/Qse0Uf3kwiEwzpEqceQw0UOfsJtX+trEs8tgOlemJhl
8K6g75Sg8pQusJr4oGmCqgyQLgVOmktsxA32G7QTcoilblBZNzHAZppJ1HNgwZCRoB8qSAWwzMHo
ZVpwDIgt4XlfGOjYfKv64m6g3QYSOU2KMMMRT7zOZS+TlMhZdJkVY/U5hinajTPFEGYqbMXHwguo
pXsry7de9fEn7RMdZZTo6ivav7YPApgIvOSMDR0nHy7TqWTyOZ6K6o+E+Ibmway7G/yQ9ZmtLDhh
YdUvWtUuRLK0zG3mCzFeRWpx5KatVyioucDUyKyOACypJ4CQzhvSAHWGmbZV2Oc86FNzgSXzNhhm
U35QF+HvH1ZbpDkhbmL4D7TlqvJDC3k9rmgodinUawSODlWBQtujlq65H9eInGofwManwnD0p2Go
tXiFKS6ZsyQIseoW2LU6n+P6PCrywSO57zHBAopSWtAMabSgipRtS9nCdBrVkTSqlpOW5jGMkvXj
HGp/rRpB1junTDd8HxdSYLNonVO3wTq26IIkomJySmu01DwvhLEmk7pv+xQNvEHwzPq1fHCsFCRT
ziY3m1iC4mbsFvh/G12o6mOrQM97LkTFQ+SodFoyXyn1QpIQBCY5+vYxGicGAElTmPVhwaH6hvVz
f7cWIfcZzk5wGYoKbKQORzL93HEuvtG2aapcJ8hMUhNV8gPq6vr/Mfdly3XjWpa/ciPfeYsECAKI
qHsfSJ5RsyVbtl4YtiwTHMAZIMG/6W/pH+t1nFldqZNZqU49dWS+OCSdgSSAvddewxGj8A42VsYO
qDJtsXwCRtOggvYgdEVrU7bThTfwCIPZYXaPfjvPh8wbVhrXMiuvO9vqH3XAed8AhwiwW2SuXvWF
tmj4LuwgZBmbNTBL4qoFfT5rag/mUAz3bCfK2o4qho1Okd1zlnfiwiu94lh3VT0nQ1gt3pFkxnS4
mnx6QYhglcfMTIrHwRq6fhfCZOqLEctiE9Rx2U1BZnIZZvLOGAXyKAzvxJJi21yvRlp05LLGkPsF
Qnp+J2BA8MUJNBfHRgV1th+C2mc7P4yc2SHmZZjiqZ+LDwzyxLtwylQfDxl3XyBb5J9JMzfHaqLN
xm/s1ilgLax5nimWRByO4/wZ84MwBjsG1Rqm9dg5W/86R395Q4F/IztrBEVgY1E+fVLBuhx6nJ13
0NCM3kFHCyDSOsrmO5ibrEc7clbELpP1Me92z906x5ND0tkS+nPKd5OEtUQSnZBgFZT5Palz9TkQ
eLgKUTTgLoXM7JAdCVneAPpil0y6wq0oEUN07fKaXEf56r5mAPk+apaNN66TU7CXTfBJ+i528/CD
5fZhresAwPKU58eSrVUHyI+pC9YrdcCN8eJuRMgKeDSzduk0DrOOcfnZx8xbF5tGKJ6HxHh1Aa4Q
MLYfdIXBHFYDBQaNJEf5QaJpvimkETceLfWIU8flYxzgscU6HV19V/rzYrdrR8NqowoH3NX6Yf8F
KS4+wclNKdB57d0F0psOAfUnRLtkc/McstW9CGc7HwCkYz2OBC1+NHBC+x4yW+JPo95WSYZ9NwPu
AWgeSKQi9yQHQA2J3Wy+9KTRJJ4bCjODehimLG0lL4eY5CxbUBy65dIsS1EmDPj8A1gwdIETj9fk
aErH+QkQYddsbdSLFywsso+i9brxqL6WZVBd0XWwVRx11Nz0kcyvsF3zb5VGGPkbrIv/Ydh0bg0A
X+dp7FgBWjy35ADtqksoiFHvY7pw8noEV/uANkjVgDGCR9yzKLdq4r1LMEjP7QHyoit6W56Gh0G5
Ly22o4DM74u6QaD06w/e27BoR4QGb5bl9Px0SA4vVuO9S4tAz3XfAW2dynCMbuC1GYh9EfnrkYyY
hL6L90jPhd9gq5cAvEGpnOfog59dEll+ftf8/Vz07VwJqEWtYF2FY7zm0a0Xkfc9ieeKbwyXIPho
8Kzkefatm/WXYBBvEfv+h6f8XPJtGl5nVOG1WZ49jmJNSv6+CD56LvguxqJm5YJprfKaJ6Yxx8rt
07su9rngGwQsR+EMAEOzBkkObI4ohqAv73vtM2IgnXol0RVClK3Jy4oBi+yD5X0D7HPBN0ZHEMT0
J3km974hJG5Kg7wO30dCO0+JQGezaMog0IT7TZmWaKA/YYTWv4+RwM5oQzR0ABDH00NoguwyAFTR
0fW9L362Gyrs4rOuWpAxzXgduTIh3fgu+xh6HhQBr0gA7xHEU+G0fAK0iAR19fi+J+WMMyQmzMo8
qHk22eDobVGpMJ7X3LxvQzmXfWMsGslVKajsPYxy5t478FK9z4GJnuu+2ez7MvI7GHdRYLOYXYC6
gL76XdflXPdt8yXjK+y7QL2Tn2yPmRQAune+9tnq1Auc+YF0g14ykH3NzaZugvedPee6bxutfcYF
Pjaw3O3clE+yar++74qcHZoD7DMjdjLW49SsyUwrty/GcU3f9+pnS1M4EAvyDPaOpZEjAsOHNEAo
xRsn5onj9Se8k3PZNwOOA8teaGHq2aB2zGmGINXBX0C7oB3mwoC1yqrb6yhYfovQ+o9Xgsfx3/+J
fz+3HTADZDOd/fPfD63G//95+pv/+zuv/+Lfu5f2+qt+Gc9/6dXf4HV/e9/06/T11T8QuQuW7B2G
we7Dy4gUxJ+vD0nm6Tf/X3/4j5efr/Lgupd//fLcmmY6vVpetM0vv/3o8P1fv5CTruU/fv/6v/3w
9AX+9cv9i3tWL3X9Mv7hj16+jtO/fmHRP4kEERedFInCCDbgv/xjfjn9JMRPfEoEhpiBFIAvsYU2
IHerf/3i0X9y6Oak7xPMQ+BcePKKH1t0evhZ4OPvgCnDHYXCOAV//ct/fbzfFKm/3pE/V6i+ZjgK
zAwQBh6IAD4aJPTh0/G6OMRseCCZJFlsQBbeYgQ9xDmGbOnkFvm3Cuff3opHwKQJ/o9+srh+x3Jv
wlnrkIgsBpaoUnBXurjjNf9b28zpXTj1OeoJXDXOxbmiqm97Z4u+9mJEZus0GqCqbrz874XN/3wX
JvDiUjL44eMrvb5sxsd3yOrTnNYt615nNEjGCU7tv3uWfrtZv5cP/9Q4/vcS/vk2PIq48BGHzBl6
uddvE/qEzWuNRk1w9703l32DVrgJY1OapCRhnK/82GkwmFx9yTC2NdpPWd6mrQ+FXW/jtb0l3Skz
VN3/9Sd7vbecPhiGYBKRuGFARISwn9cfbFIj08IneVJq4Fv9pO/bnE2xFGpO8SS5FDHAb3EIz2h+
v74pkVwGSPnFW56XS1Y185SVGQadTSkOS+u1h8knY+Iw4t4xEGnSOernjajK+WCl9ZMhiK4bFS27
iDbqoKKyj3OWvxVZ8lMT/fouScYpx3SJIkQMF+X1xRhmsNGmsSmSuvGcQ8vstuEQEC9FBFgbxSZA
LC8oHIH3odHZrVF9Gfu0jB5F6bnERzTJpSizYbdylYNrx/MXWfkrT2WXVWEcibx4AgjtXYiQrB8s
iIBNClINVOUeWt1s9IhOBlqQv5eK9vNqI81VYGfyQ0KDc+/kOeLTDKAPwTeInEUjXdS7Pg/nN07A
0/7yh2snCIl8P4hQ650tpLWiLoJ+SyUe80H+a6MlXXMdgRUGChapyrd0Kn/c76C98AkYHAL/yXMl
dxgWfccXhhWFaJVk7q0X+9pFqXPz3yt4fr2AgvpoibHtY7M4O+RB+Kv8rg8UcBfA+UiXtli3pNn8
9Ur86YJwdgUxYpRYENzHrTqvOgPTTar0cQXXUDbXxewvN1xMw6YqRLgD2Opv/QB8BwOsG5iV4DdZ
GYCbHAFHn69stlGWz4euup/UgDE0Zh+3MEZYwKbw2B6JVk+CygLzec9swyBbN0SQ8YI1i7+py9Mo
K++7hNQiOgiZvRVxh6P2/OEAkoZjiUbAtvDdXi8s31btYtSikqmmVVJwUC/IWtUph3otMVREqRea
q6rCcPqvL+rphc+vaSTBC2aAqkl4boVCBgqGRM9VohxVewmeZOyZsn3j2f+TTRTHLkNuV8iiAN6v
r7/evJxmmSRTiRWE4rxyy25daJY2VkaJmDEyzbChvfGmf3ZNOYoOH4O4IADz8PWbdmzyYefmqQTK
Qw3Iv6wuPch472sLL92hCIpHQ129xSik+Fsqrp/rAecySgzOAyyHc3ShwhrBBLsAkcA4k3iNt8Qj
780b6+FPFrjEsSh+HhIoos5OJjGFtaQc45Oa+RxBvWTZ8953aVdCpfDXT8nPa/X7xwT1G5IGfAkL
Mjwj4lwHQRzyy4MJ5K9qCJ46cDqVWdLI88rdPJAmjtrxPufTCBKPP+4EVdizfdAaWxhRgwomyK4p
RL3remrANwHPoBVN+Tcv+q8fkYuQQT4H9Ozsdsss7DGCwkdcDVN387rqK2DM/hvr5adzxx+vxH+/
zemp+11t10aRiMBQC+NGSbcJnAkSBcFe4q1u/Vb5mTqMwNsv/da6hx6gPeicTKfAx81dsTiWTkP2
vEhJMcEP6WGQgdnC2vwLDg6x4WLO76ws55jwUm/g+lhsdan1JjDy5a/v6M/8qNffI0Q1TE47dhTJ
6FzAiu3ZgWa9hjHmNRshi/77AgLIJyzfwk8Lbr5NWVOg6iGVD1sqUFOSeTxRaI1DtQVKXv2lmxAZ
lYBjGQVxHvAczoyau9hn0/wxhPEr5bp3sfEM5h6NXrSKy8HaqwokGAPfIlvkcW6LOkxJOGaY/uQ2
T/q1esvP9efpc/ZNiSTADHBwYAvnp3X0uzvWr5meOSaHGNgGBNS8dv6C71dvlkLJI4qQNkVbYxMp
ffhs+2L+UGAwU0jkd2baA/mNvWUcel4JnJoawnwiQ+z5KKbOjkvkO+eyCh0UCmAefaoZxegTel7X
r/kmCsGN/+tb/dO34ewCcIxfJZwLBI1wSL++AHqqwKzE2o7neUEkXHBZRdBLGIRnJcboYVehvozX
MYuSAYO4DYgBYUzl8sb6/OnA8vpjYG3gDEA5i83YP1+goF4OpwYDLAWiuw2SavKHyURTgurbXBrV
rCmoTOyK1GN74a1TncyyHzDXAsLULSPIWl0ZfO2Ixj7S6epYDP0U114oH2xl+3Ri4Qslb5kDne+x
6EphRAn/niCIsMGca8sD1tJuzSYvjgYXbWXjPcPYZ46rpq3euEt/+k4sFOhzfYYu6Kw8BDcJjIh+
9jCebX5orXvQ4Zs5kcr33nin88MY3yk6dY4Epwcsq8+NjxDf5wI2yDwp+oDtnw6LjNgW2pY5XYrg
LavMPzzrGBDLSODxOxXWEBK+fvaCFbQdiXl/Mo0r2cHaVsFyIdwhMF3U01t90x+/GfgAHKImtPlB
FJwHrEmwKkWF5NME8Y0YXQnbDqDNZ33s12y4q2DDdIH4krdktj8b7VcPNhY0ljTaY47Rpn/uhLeE
cLyevKZKlmZMhW8erF6uWhtiv5MXZTEfKx7uSjVfosx7Y1H94anBciIUpx2+MR6d8/FL7Zhxcl5V
AtMQuqFZlyUQY1coxN80Pf3DxcVbRagTIRkjBEjKmUS9zDqYchAUNTVYkKkdZBWrpeObpgNPqCoZ
wqe6fnqr8DgVMa+vLQ+xBHGBCWqdUJ7tXRbhmCwz8Ako0KPtelNjehA0+bGf53zXViRZG5nwknY3
XT6Fl/2QTTdBbuRhyKuPf3cfJfgsJMK3B3zEYU/7+lmGf1e/LriHyTItXkr4uIyx7I0fRwauvnXG
u12XWf+mi7a6Qd3pN0sMXvIbKuA/nmeCMontKAwwPoXd7NnH8OcwBOFUd4mHYvsWW0l3FZGu3YLK
saZU5t8rqK52apgL0PWW4CbKunE3zYFLASSwZwxidj8vzG+Y5O2vt+MM/Dz757+viuehHdsf0znS
+QocvelemvtpeHmZrr5257/5/yMmeip0/wITNd//9/9q/vH9pf7HvRle4aKnP/wVF6XsnxLApuSI
H2KnTjz8L1yU0H+G0KH8Ht/8L1w0IP9EaQZsLwiggvfZSU76GyyKPxIC2BCQTJTiHP/9HVT01I+8
WmIcvFycAugBT407Qm/Od80mEFHbLeYTAtD5hqyhgBkW2F0Xfl+vN8bOANeUAdknlPNm0Go8FBkK
eqdathu5JnceDMaOkrbg0TmoMLoxAHXW1vtesWJXhNVXbfRykcMrA07MtyUkkrGaMSUpbUb2AKmj
veEM/inMe8nR/ccV9tN4zJeT8O6O99OhKrwPQ1tVm6xaderp6QcZ8se66G5Qdl5bglSqfrAuCcC0
mv2ebXOPVbcqCCcvbXKqP2S9uF+zGuqDOdQImB06yNu2S+RxdawKNJ6NdY/gcLU7O/VBXGjkH7OG
z89eMIdPK5XZfdugrbo0RKzQBkwW66kJb5Z2UJ/ARmv8GMbngUhz0R1otbaxqBsoAwtIC1c2THst
bfmRmBGcxGXOxLUGZ2mEMipUqDjHbK9r9qMEOHPUq0++tADK4gDa0n4LvvgNyPigoU/8s2mAVoR1
U1wWfXENq9jjGma3ML25FqPZqZwd+GA+eCW5D9p2w5i9BQByWbbdneDQI0p1jzCWhPQntkiDqRfX
84NvSxS7c+WBPwmrqC3Yce5708qrrECcoF8Xk4FiU4DHt1IoAlER35fGvHSqYHE5yyOoyjlYd0iM
7lDCwpnIq39MBb7Tl6WxvEkaG9YQP8n1EamwZXFTFiixx0TDKGntcGCBbdhuwObnxWFclgxaHvgE
AxmbOVu+tAHpUSY3S60DaIYzRkQyZ0XVfx6HwX+sLbhulzWCoeYP4Yze6dMcIJariBchV2+rioxV
4HmCBJYMugEGMLtx7XBsWdptJRjZ0YiewCJoN/bGvho3XCqq42bl4mWOoBZOMgr5bzzAGvUhGBbz
MI5UPFjQ5mMLYt/e6VBA0Ww0B0kcGh87EHMvFiM3+TrlF4I17Y23DlUH+l3NoWxG4Gm8ura+Nk54
x0Z03SdoNMPPNVLK7sAPqsd08CSemnAN2HxcV+7aNAOUsOBmgXG20RzCMB4z8BR9PKKw30CMp6+h
fe1aewUBmvJiQbtqSFlX6A4MvBMPNkRQzm50rt0Lj4PUG5bLEvd+CUjQ0TAH3akIElDAZUr6TAcx
5Wo9tvCDvip0H93CtQEayZnP9X0mTjRVGvQ0JijCP3tVEGznYJIHEfSgOwibQUkDgyeYdUegVz75
a5alo8zJkwlrdrG42T8ugVSbDLrLAwRvscF46GoiLNgTadihpXq4C5UOXvJp6e9wnZG+vdhhqyZT
RTEil0MFBp+xtzlry83kg2ofE9A5l5RCF7Kz3HXX4AOUBwnZxxHiIEgG5qLaISVT/uCs9RI7de2z
6qE5XKq527gZN2jOTZniE7qLWeQmRRXUblHxqV2zdlAOOEZ3CujwvszbHJ+5hqA+asvwVrs+Sjyr
xpQh3++ym02fZqq210qGWYyckvV+7HMb52PB7/JiZRcYtAidkKa2m8UFbsssZNAwXcohLnbh3jeV
n67Q+kDN761po+mCdrwLYDkN5n3dOIgNLIpMpLe6Np6amaT+6KACnRnozA3X3/pVeDfw8qvSyuHp
rWyuhiTAU5mMocDDs87aS7WC8vDYg/l9K8thwL6ZNTuTYRQW9m2QVFMJoz6CrT9r15uJTNCN+Aw6
2exQMqQiesi4X0XwXIKAnljCgAM1/Q4bXvGdVNWL6z21b7whjDsMS9Kltpd5V1+A27kdQbTFLgOF
w+SaMumKcI5H5vexsbK5Alqxm6eGbGU1gmjZsnzToso72r6MkrxBCEQql2BOQpgrJBpMULPOJ73O
ksNVtL5AcNMepgE/ZpolfpaXfuJ1OkjqIOyA8IbprEL6wZgg2ISs/AF8d0dy/5YEkLu1zK8vVDh1
qZ/h53oYKigdpUmx8ROglR6uG4NjqWAPsjFQ9HsrCN6+He8maaPYK4MgdnXRfMTqinGX1iToxyt4
QcyxyfSd/1P6BAJPkvXrV0/QUw6MywDw0m9LOT821fLk1ughAoDEq5mlbnBYvtKoOKLBcixEFl7U
VrlNRnKzgS70Ow7f22pl5AKCXSDTA7kt1s7sUb1XsebiJmCAqQVHUg4T3byJRsiwoKuNcwepkG74
XVN5V2jJn9uBpQwyrQ3UTN42L+0QV6Q9qLC8znJ4HGNo9zFrqjkOi+F5nqeXHIqCCwxQsdKtl8JC
bwsr3TuQg698A6GRmrHx66GbYqdsgXzE8ikX7EoN0ClZ2O03ffg8Shxsi7qtcv/JmOXoq5amC2Y+
cVebD6snjlFXx8UEDSyauXabZYvBITvsl+45o+N3CI0SSAKeOgz7UyfzbdCBFYvWMEy1793afLqn
0wyAoxvmi6pop3jJAhPzrPnMF1UAZwehuY0kRMtgC0jePIB2Ph20U03qqzqZWPUxgIVYXK75VnFH
oOTX42Zacy+JunzZLKLp0qj0WihjDGweGp92OC8jL2Zj2RxtNLBLXmN7gQa1jttmgWp6QpBGJx6W
TuKUqNf9JLGZapwzOeM3yAb7vtb84ElvR23kNvPQS9hbFYhpHMinohK3uBnfuqFQsRdGe+n1GaZr
ZGMj6AcGaOrmovmOcuYLQJEYM5F7YkLWxmMpZSKXnsVh5T6Dwn8TTR2++zx8YSOF6rUeOJxtWL/v
y6DDoprGXQPK7+MqoDefsdmj4jHqU9nqFQc8rAR4sfwo2tymqutPgoScJiME7iU8DnCElqDSrrNI
XZlXD0EI2BsLO0xXMzwAHr1sRhzv6Ea6bVRM8A5ooW0t2GAO+P4GJzcTyWTqY+RDgz6h3snsShP4
FrVXg5yQ5gHpfAxRabUNQDVPOzDNU4K5fjKSrHkK4Ba18bQ5YvDzdbJ1sRt12xzGSmwHxKMr+MlU
FI4ZA2TCWfBSq7FNRcu2jmYucZL/sH7xiCDFk8HA2OOLZH4FRQgJHqCUw8zI8ic4nA1xVktxKWDY
DZmqwLIauwme7AI+Bbnxrn3dN1fGl1eiKkws2v7WBmQBGh3kF6Xj9Ajx5W2wliMgSFt+8QufboO5
Lw8Elhw3ZWWaa4i8IWholkdfhvNJcFylI/bjMnbDLH+4QEMO1nAfhGxkGo+fPVewxJeq/yAD717K
ztsgSXX9MuKa3UO1iZ3KmYWnBuhHGtSLezjR+qFv5mTCmNZgHFuF1MPIHRKNftPgvEymqYAoSBfy
eZworFHWwD8YU51iVItnPwr9+7JzTyOt++ss8Pjt2vfYBrPhmOsMWseq9pIaHtIwHwovPNbWSb50
N4NlNumQ8ArsIIdKu4ZyrV3pVTT3ezPaq3XsD9AEXVLQwosGm6Spu/J+hOw84TU2Vt5mUCY3pb1g
KGXipS4gJ5jCWzK4fVPPt1rxag9jD3lUNQsOdT/XcJHJoYDT5UdX1Puisd9Q1Qax6h3aZtd9hKw0
j8nQ91sYXeSXvq+chrrEVk+9WAbo4lcr4omiZDQUErLFZscMkMtRTqY7RL6ZcdKExa4yooe+NoKM
SAALgElguOl9UnQ/wgK67J2eVr58tqIimNXAtgQE8bD1l/EektOm2K7OwboqzjVSSbYwcOH+VT50
jH3X6ADZETO6fixQ1M10SOt1zRa38fMFjtr46Pj1IVmIn7Nxo+0YbhlUShdw+Fm+ZivnaLk66cMr
YlkL+G4PVoRJBSdMJBQs0XzV6OIkSuxqqB/nkgUV3/PWNeO09bqTwBd7+yiib5HxEFYcRbrg1TaD
HA4WiwOqDPR44Mx7LOWO9ppd+dAQ60PL8ezzlA8DrCnCpXc40r2O0okg+hQ/wlOBLU7uOq0F5sYR
hb022XQE46f9Wq+4Q8lMxtFca2U4GCcwuZEcGxRYBqg7tFQyAbmg9IdLPiFT6cqNkkJ15ZfjGD3k
Gkwjiqqgi16CmS3fNNfVVdkUTb7pIKPH6eSQ+mAfZpw8yxZUh1KnXNTi02QKoOAwYOh3OFeWzw5j
q6/BBFTpcQiN3TieQctUrj+KVeQphDBYJmPw0YTVTUvXzwuy2OKx4Qm00GavhryLVw6Waz/zFC6F
Uxz1OCNRDcFRUPAj5jsi9vQQJn0zfTYk0PFQ4RRZBjEl3WjTYkCYCeTKjyHay1QObL5e7NrCu64C
5QPn6QaoWbZzFdepsaBlTEw+chvsVRXQDWwfX9ZoGg+wGQB/pTaT3rdBf5XbrH2gJ/YwtFp1wgcc
VyGkClW9tnsPviI7mAx8wi2+pXmG40vt6eSXANmij6pV4VZn89dhgWa08ssYW9mNa8LPOnLdTqm5
TwUtHYAng3ccxWMFWyPovasYFsc2qdFXMFXZhA4IO/Aoehgb3rVNdqxp/3n19EWgx8+Ulx+A1V72
NLoNQQiJg6HdDGSEHdhafKrbk6hJZNmxtRNEhbCpSxjXP1Ya3JUeCghVh3UMmB51TwRJotfBa2aw
H5eiNkdb0HReemzDCA0HxFYmClpY42YZa1EOkCOxcu/BH3xvO5T41k0wjXHTDcKAbUzh85EupLyU
4bh8Rdt5stLxfvi13rZQuDpUF+IIwhRqVDMNTdyU5tAUaBBDA5FY7hrsMBzApH6yfXO5ThVaW+ij
RNkiPdZ4/QXIl4ei7IeL1SpIIQco/SPSJm4eb3N8TpAqWoT+KPmhqIet5LnCXLF9Gib2Vfn9soeX
EomRp7uiKyrrDSb7aH+qKwU/q7RSBG/ClydAmxB4+lWT0EpA2QEJ0R38TlACwCpkZwZVbJRGuEXT
fwjpuKV+BfYErZpNiGu26RnTd8Jj6lAPuscM6STobpZvfue+ctrRtOET3I00Jxt4LWzo2vVxqbPr
ch32kY0uVowJsMnxYcdnpS9dy3HGKMzmoFCFJEzbR+URaBhPXaRazJRIV6DLEVGReCr/EaJF3MI5
7JESdz0bvPiw8jVpwlpdlHQ4NKocYQq17DSzS1pz8DyASaFe8IqE+v0Pa/sHTAXaFB8Q1g3B+H3K
IzClahRmDs8JRu3wYxL2KxhHn00ndaJLfiEhAYrn0btCWcriQpVXuEef/R7t6NDXAhYBAF5XazJU
tjrHRHxuUqprCFhVvmGkhhNx76EdKssYAwqeQIpEIP2l0wYScthtYRS2dz23iSsU5HlLGcZy0N0e
SNF4oCS4aQf0vN0KiV8W5h+gVX4cpxzNhw8rDjMVbh/AFh7h6dNVSGUbG6hS4hKhc8B07BdC9Y7w
AaYedE26tdIJ7OPNXURrBYJy2KcmgDDPLNdL4xroC9evIfYk8GDctIH3wbrJshpNMq9XqG0X1D7I
WDsSSLEmrcrEzpG3421YXjWiOBkqqBss+R006RvF1kePkouTeVnqw/kGMvSoBFTEQM9lmCrjKlpY
TbkrSLq3QqptAGjoaE86a7jTlcuYx57LbhDhHiWzUJe+N38pe/PoARPKxIKKjQXXsmAOxUmVoLzb
AQWMs9m7KkutbkBAeOZkPE4227enVpBM+8zhsMfzux1IRRNvMC5GSb8mYoQpnjd+K1FGh3W7Jiv6
Ez22h1M8NUzUkfhUVHs5NjeGAq+SeerbIcEwEuQcUHUAT31nyA9PXQ1HpfIHzFBgRW8xT0WxXnqA
IcNpxzWKe9EdBexvxqX7LFp9NXfevprbi2ZwHwXL95Cs3TOJGTi0yF8qlt1DFIpHggDWcQsCORyE
wEeKJzCDIr7zYbzTdMUGEEqQWmgLr2qqb5DQOST5usJQL8w+5V1zWMOJxDJq+iQooeeDseId6asV
vVSmbhTDD/MRUrUF9TptoAjO5YWdmvthrDZ4w3sQ9y6mOmyASCxXcpmvOt/t4Xd41wJg7VC8KOB7
GCC3Ju5DYFcdatdsHW8mVMjweZqCOMqx3dTq0Q7sKOFLCEu6IB5HcZUTCSxihNt4Ga75gRTBdy0J
koHGBvFpMBDLJ1xEkxCuryRUxhJZp0m4lp+wi6Zi8bchmb8rC95WBp3tbrH5TZgNz3aIwJQ3l1NZ
f/en5cFNEUkbEIXuCnhgpAE6ZC+cL4dqtceC+494WVBLF5F0WZcqv92g04I5B2n7Zwp1JghfR6WR
IC7EsKNgdkDeOG86wdJSoCSEQUdawHXtq5nGEjuSvkAs4xNw4PmiEe7mZE4FdTCmnpLpcrdAM8+p
Q0HF4JvVfJXN8CAqftERtdE9OksKc744A/jrrP0I21e9RdCQjr1m8hPT9mkhmhsnQmiFSYDmmJ32
3JduBAtzhbMeRn85WjRYkYXF5Rq0yZjZDRxRAGRYcU0mW92CXGI+RHDVGubEKIhOd20J1fh+BZAk
d1M08mvaLYF9QDCJGkF0Mf64x2Jn3QYsl9p/nhUAp0VXq9vXERorQJAlqjMVBik8rUa5oaii7a2B
/dquYXrahl04cfiFIoowDvse3iER+JbznVf7xXDorQ87KlzzrJObBcGt34Gzt+pyhnw/VShX59tq
Rg2WUrVWo41rWggBqFxKewn6tQ6eWq/6Bjwijy5CSF2Gj5ClDyWMKHQwxtqn84RFjwxAsxsK0amX
YSn+D3tnkiQ3kibdq+QFkILBAAO28DnmmcMGEgxGYJ7MMF+rd/+2L/Y/JDO7yKhqZrN3JdK1KKnK
SNLDHQ6D2aeqT1fXycj3POpb6ngdYNKcpTs0hxyDy2lwZeQeV+M1qD14QfdFptXZNIzVgX2oOx9I
OZtXbW62HlnnbulRs31lbjmijfk5oIxc0du+CNLYdVOpfRZX8XToE59NgsfidlUXRVxs8nl4qJuO
A3Gl4i5hFiEKO2SSt8CFCwzvFsRbMh+ZgZPQr9yxYJRaKczeZmKxIpfjHkIRFqNixvVL3Xqdp2Ft
NpLxPsGIa9hvCeCrEpDPjpmJPsf4FttXhRBCXanKtItdPoou3nLZ04o+5SQew6IvrelAoV4FAmhu
4/LE4MipTiAf/PFcdowfZQU5wZrbPUiECg4CqepT3VjVyZ8yKw2LvCYfb7cG/1sm2ivRDubLeCZd
29pgOwmtiggqkbSN8jjGabzs3Mpq2br0sgo7V7r9mc/P2JFW/TrUwisWZjio9Ib2HT96nFztf9YD
O7/NXFmZs0uaJJm2Pdn1kl+uk1uPEDkUkyXfF5ZSjH04rtjXQ28hRnRTJkM/SxJ4I/Z8MEueN+Vg
lFvU8/yYx0u1jUq8oanlN0fb8S8TV3PZLO7GM8ueh9tC6vzQZ0vADRrXZ61wLlPYK2e0RyEFL8Wz
ipyMkPjSHQ0OVOdWUZvbLJcf2nG9HY2F8Hc+6hAJd9gjaalNLUdW2WQ6kOpxDh41jHsjaxkzAzkH
tNjvc6LDbFDlfBwckW6iuKaavmxvTUMjsQQw2yxHi61IOURV0s92VbtSN7y4Q2JRe67XsJmy2f2q
jKV/svQSB2HiZsYZWWi+TZCEbosOMT1Spjo6o35kUKxPk9ka/mYVNk+cFMzQaSdQjZnh3pN50Odl
OgW7Uap1UFMNZ5FY0iM25NvEGI+2wtCdRxyfTau/g3t5Yffd2aB60G4G+A/gW3VopxHbSmd6SobV
u5OMV10Sz3NIFe9lYZBUT+t5JwaIbwwSogN6aL+p6UEIcUxXG5DSjAVz9JxGtQeP2VAdo8EEI5Sy
ehpbatMFsEG/YnbTDbha4QXZnAY241AE+zQvqztpLd1tby7nHp7hcOrYwPTxEvHwAoLmNUZxqCDm
HBGh9JMGILiP7Th5CKLuslzcF3+M9oKsx1nBxHFfTIM4aEuKlwjtYJelCZN2LPgbObhc9YzZ8aAj
Z9iUw3xyKms+lUMgL7xKpDczULqtO8MzSYfiQ1+YEbi2lMNvqvn82wjndt/w+MDmsEHqZ0YqA6iA
TddtDBOjS18ZPMMTGeitkzc6ZLjZE8nXwxXymnlb0gEJIdDvtwyfjL3IivEgLAnVw+yvS9aYUCVR
8HnJq/QcMh3njA5lJTcQVw3AZpyCCnkZiWneBotWnJ3LQ6v1Li4gFzbL5G3cfGTl8MtWnbWaFWaI
PI5SvX3dazTXYErYFDjNJ19M1GYpQLEx8pwzsg/UvkrZ+pnjQdkFJiGJdhovtnU3zx44gmIwOQ5P
pn9w0XWgXLnBvs1zR4fenHioakH5VTrVU+JMGbtTI0FEk3dm24v9hCcJ2kf8ufUMWJd546QbYTef
7BbMBtYNc18nyVOUx3MIBF1sM42cQr7b1yFHv3JVN1BDUT5vMAYWoSfc6oHtufPAmMnbcVgExes5
t1OevqQldH05VI8wXR+9WVVHyk0+Uykd3zqFLC6kW4zrGXrZF43dn3NksaiFjZbLZEWm5cwYw7LO
iUFgjQTqwsHVX4rmbvCCbDuWWm1VBCQwdMc5+rDEnFlLjJZn9tCr22rSC870LH+ukJcBo4FJCSWI
3J0XwDfoJjc/AF3aWOPShoQqpz0OP0yb3cgKlbPbCMECP8fJfFfAd91MYGxOWeNG+zqrv5aF2UPg
FW/5iCARGVF9o1eCcpwm+4mxQCkstRLWSoIMqgtz2Si4i1qzglTBKasSNkxWAApvHs/xJU6MbDhI
yZqms6hj2zrSNHLSoJRcOVwX8aRvLRVcDA3wwHVkxgE1/8AgKT531Yijf+yce4Dp6At1CzNmGu6I
T5xVPEi3LluPoysIW7UYhnZev8CuMM23IkbON/r6EeLJZeOnp75KXnFTFWHXtDGox6z+mJYCoCFc
jrBu+/LgZb531XbzjdYGskqcO9OmGLwHEYnuhPPGvan7FmM+37btEBiYWAMXZjIkA+cUOQC1Mjvb
6WS+LGNDnqhdrAkMp95HZEVexszs88QoL5SxMrzisbuIBljKU50gNntJQeapfs7nAtSY9Cbn2LXG
AtwkC24M4nKboQm8vWcZ1qVuRbz3Ojs7TT24xRAetX/rx0yS08Een7jxOri89rjexh+bZrwx6+qJ
b8NjooeMMbj8AnEr2MYjo9pIOWxrVQMuNC6fqS427pjWl1fsmFY72/ohsPqrufUPEeTwY8djmd6n
yjzhvuy2VReUX7o5eUpN63WRIJFsCU7GybGgEQawDzZZl2Pia1CBfh0gb0WPynXWXdEARSHzD1aW
eadG+JgD2wC38KJhY0XJ8HWOGQGACsS6xG96aacA/wRTS07aHG1YPzPcGmnT38olA/s1pUA6pPEp
9XDSpoObnhru6qObVBVqoY6iA1sJeeL2cTYWgKDjYnvtReXkzwOFjScTDs2jQWmJHyXY6PNlOWaU
rG4WXTWHybay7SJKsR9RKs7i2XNY3jKOdwFvLHedeVdLgMZSpvWVFxnn9NVuE1+eT339oP3+sbSB
nPhMhy9NSH+XbiLPuVnSM+CMDvswP2VT0r+IvkFRysDh6AlZbOkoHG014meg8vjc9v2tI6JnbOPj
fTUGF2OKihOQUHHiy9ipOnAdubV1g9Qn4DK651HEqNUmnr1wx8DqOerIdS/bil3ZpkMAaAHI7P7P
DdbN3xKyeCJ/4gZ7rn4DtqO7//yPL8/Fb/NvV+nr8D4uy9/wzRYGYuP31Uop8Pr7Abr2mvn5lpdd
f+R7q+UYw7TEArYSWP4MzFryd9ytqxmSP4HZdO2O+dMYxo/w1/JD0i5soT1a8H4hLvsu64dTjVdf
bdq2STKXu/Zd1i9rIGylrChbyLnZpVeL/M4BWD0zO4vtmyqC7x9KCTBMxWzimejUg6b/NeKRNkr0
A0wC3XqQHa2XGkTf3pzozwGPVPFUqN2Zo6jFjHS0lxb1VATqDDwnrXoeSZdmWyUtJlZTqFfB9PRv
DNB/dCT+w1T6x1uTQlius6aLpb169b5PBAQemLpqnJYtNdDpc+DadINZnnGR2bYgv2jg8g1BJZ0M
HHj3AXKDFQbOkn5c2uGEOc/tvoVKfslA+VNr5I8myuGVuZt6/Q0Ppf5t31dfnztscv8GdkoSyz+7
gW5e1X/+v+9dlH/8+3/dLv7vnkt8HLQEER+5hsH/ul1863fS5dTKeS4MWiCNOGL/ypebvxOmw2KJ
/xIrBYZJkx/+ecMYlv87g0YykgF+2iCwyWT+wh3D/fqdVdkjom5Kj68V5kz+Uv99HitBPTRilcXI
fgvj2tpdDp6V/113yY+ptj9fhWNU4NC9RMfZ+lt8l2ZRzchUKo/jleKP188/NEH6nEzykhKBgEaL
4cZw6rfvLsOf/t7v09lcpX96Z5JzN0mt1V//vp4an1oFu3HFQUazuzONyLiL/T66cPXyPA2DczmB
VP6boNXqYv7HPfrtfa6hAY/QFv95310/woSea429BEL/Bwxj3Rm024XNlvNr2cu/XsnzCP/C8SIK
+eMnamEilLHPKHOe9PhUVwQunNgsrsZ4wNJTwfZ3zLHbw5svfsm9zyvzekRebGmzvBJUfHctgyVz
3FzY7W7I/MHc1qKz7svadc1tHtlJ/zef6D99P7l31mQ9657n4GF/9z5d3WIVsIRiiwJqBq7ysC8t
mRx//l35l6/CK0kTOzGBhHePjW6Wc1FknoL1MUWXNMomWyOxm2+bDNa5fw1zeP8qrsuyvWaBVygB
Nvh3r+JUDfOONFI7KMrzTTDYxt62vL+rY3//HVxfhRkfuX9hE3d/n65oLGjQnC/0ru+gItYlm67a
ibwzss7R4dc+Nl5Krs98DhCEc7z3QaPccTuXngi9m2cisUHs1OFYDr+GjPBQsqVvkwXnAq9OdPfd
x0ZLA0DCtIGBN1pya5h9F44ze+Vffi/+Gi4y2dw7BKjWj/W7JapQGste0+rdaPheqMuMYhRYqb/4
KiwMrPUsgXjh4Yq87/yd3Uy0pcqmXdsGoOQiJtYHklqt2P/83ay3xfcLEXlOZ6WaEPc2BcnXd7kX
LoIa+qA1d9LU067EsnG0DTP/FKNBs2fPRXXz8xd8l9cjn0dSz5XCX6Eo7OLeF9UlWJb6AY/nDk9e
HRatY6LRGfmehFp2Bh32ORZlcFi6dQjMcPLcFkV6ASdp/pt3bhEBf/fmQXHwfeHpaBLaE977ekct
5DLIoRx2Y0z6aUMCBHOgQTNSdWqykgIXLCmIpkweM4GCRk9yiXOgiP3bLurj+WAUY/w6m0IXZ3YB
8/6SEeK4fHRt1rqbmmdpeRZoI0FawfbL8t6Po0wZItjqDutJRoJFeWOM11UgIBfZ2NxoKx+HfTU2
as3YlhjqnWSiscZu8gewzKI8JggY9iGNMXNgM0mpbRlKz+52GWlDuTWZFetdS5eGhWd2nL9qaqeW
Fee5iI8xnk16ghJcLucmiYX8bnQNPZ/rPJ7O+8wdg9CUHVDmmB4RtU3mZpmvcOpj8zyHdtz5FxIW
mUtRldFfkDRlDFEEnCrBB5v1I7GOVG8wxze7oCLVtMtElp5n1QzEO4/z/AHBmdFEhdxyWbm909wu
2NVJGvslDnOfbhi987DVZAwkmNRult6q9d7FxZaHNR0G67zHM1Ddx15+0FKJBmtch0vEQG0RYW0l
DiMxod2bXBSIa1IZ4lzwvCOSufQ4w0y3E/va0EmM8MZAdovDNkYa56jch1oYNVqTZS/TztYTYzbM
6B3H1PVvMfPJVzuDd/+G4T1ItqYAyo0xLtIvGbzVZZPi5EENN5nIJRZsUFzqzmdjtYrSF8FsHfBp
XvTIgCPDQDOnjipMM2ucbjXTi086bqa3RVQ8n3sRf+xboZ5T06yjbZmOkbOJ6rjXSF2T9xGfgg+P
Hc59soF3yIhVBWTVbANXNCHY5gW0OaiDzJQM5DpyncWmbjxYwtR/6LNYJTHdHtLjK4n9GEK5zOmd
d+Yahx1G5zo08GZdqdZTT7pyHfeAVxN/d6XShmlzFgUHxocw/0y7ibCC87xww2Ya0nw7dEl5MAB9
fO7AYH40yHt8GBHaivLGHxiD1LeBiWpw2QcW/PxdJ3GzY6gerU2a2MEdlwwHs+OORkrSmtBFSBwk
eKKyBnNvaWh61Ihs2Nm5b+B8PKxpsGqfK0ptsNH6DMxt2MzWNup1hdErxnEq8kgA+1UipSpnxrJ8
ESdxZl0OymI8+Sn3F3UdYzLDlili7+tiF81Dw0gxCZkuTWboByO2aCwEw2dj7F2DKKAlb3HWLAwX
lUwxcKOY3Sdj3TK0g4d9Xdd2x9YYdyOWuyTG/21ZyfAAt5jUhvKz4CFPxsI9YSvJrxJVCqZipXDa
fVFULVxVqrs/GcuA8dXqJss8Dwz6YJDxPdvZRRxT8W4t5Hm3SZUQJIbc/SrThnqEXsjobCTZhw8H
My+me4tQBwHjusC9nxMEiS9xv0Kf9wGGLqEVWXLc2zWOTiO1kXg9/J8MDRMDEcpMXeecwpWk2Wlf
Bu2OGj7kt8zw8bGUJs08m3Ug/zbSrIQ3naUmAyfsQr5OGHReDIOiOcgOgpov5Wioiamtir/Ogd+O
xFWVKS5pxkq+kMmy6M/t/GQKZ3dyX3sxlE+OEppJV28LIMci+Zy7ZvpEc7zzqVimVh6iuHGtzcxk
NNs2STzdF8FAYLnNjGItzKitgz9n7DDMlBn1Ds3BcOkVkOJTMaJJj3Nb3/mYRLOtY0Zdi0t4wvgU
J4ubblqKK8SOkEX0YEJKsS9qskK4OZM8AKolpPlSC92iu8SrVF5wV4zI2BiGQi/V3hvHtMKFAQ+T
4xgxqh3C0o1le3KH3jkSj2GzM5RJ+6HQsASZLIwlZOlG1K8qBeEKDMUnmDIH1ifyUMvHUtH8tMnY
ZzRhbmCcZXaZjnhKxMzdKCnVTE5+gyTDd5mqnSFop+fFHDVhAJuSrtCd+0Gf98wz7khK+G/4neAw
ZoK9AC61dDG28VA0X6g+c78aGe06oSMQZO22o2BmFDlF4nEQGFk48CTa2Q5S+S6tsW0RsGOsEU2S
mFudI1eF4+AkX7AG4EGi4YnJLt1x/bijysfClQNZ+z7iOw8Qib7E4ZCqAtsgLpO+PG8sjIX5YKfu
oXMgyW/mpABcECWqfbOS1Bm2LrVoe9nJNKIJK4XSb0rfvXXcZrwqKrN8oYGkuckoactDCVp/Jn2k
1DNmdZS5sc+MB6Yg88cp6ZGS2sjmq1/ajfM1HlM5nwpzzfNlETpl2MzljE9aNJbaMAWq+tDqO9ZL
9FKBnwEwz83why2xzHrr1lwaECBwJ4x2TxFvN+Lzzpq7eqKULbTNxBWbiFTXW9AuwRwS+BfoeYjj
F7p3Brm3OfrdrlaFIsTazYQ6GWmMO3oiaT746VRD2ldWiXZhdKsfsLJzVMpa4qyanflNaOW4WyDw
tboQcKjsowHZIkaqghwCJ81MB7JJMm/PNecXnIYJt/asPHlmTYZHLC6Zq2ury3Hrl3NZ3AYOlVmb
EjKPd9nCpDSwG5lZRArYGs7LHjY11yWJbicecdReUvdxqQDDEErMI/3ImrNazuM8uMpGE8cjxQze
K87g8VA0Sr96zhKAoJ6LbD7EddTfD31B+05SdEl+SSBtQtVRESVKNEoYn5Uol4+9KRcM3fQX3EVO
Kq4Fzh13t0yKJwuwp9O8IDmGWADo36ScQH2evdkkrzSBO+cD7cQHXIX2C/DR+gjCrKdDAHrME6Zf
bHaLSo1rSszIxkloVa+Cjfw12wDzi8Be2CKVu4BdHHxJ7raJhPnFQsG5adKufWWHR7VvHLvdoxG1
eOr6iJ2MHTda7aCM0AzTDh0SPdQR59bqIuPBKC1aCAN7bOihpMhq04/J8GUpfXykWCm4ybQz56eo
7XwMJ7Jj+5fTKBN2XdDl7IwtDJbxANPPpD33jmPmQkQha8Q99VtIkFG01As5ChOnpe8ZUO8Fqe5q
2zTM+xnp2e0YemOQnbRKTJQEzBVEBKaM7ytWTv+mAN2H0G7VXrODOZU/ZJbLL5ljI/hSYtddQyXa
usH1uhibfHFo4CB2DVPFz7J0baSYK7JcKGKPXVv6lwq2R3toyW0UOwFht33olwiqW0b/Wk/ukVDl
jkuFqirKaPC2EQKOwzPUKBK2s001IYYHJSUUiZ9QswIMqty6tQ6WnRBG7+5U7zUrdL/Gzh8gHLRs
PGiw2EyJnp5iRzYdxaoeTHhamewcMk8dUDIaLk7lfur8zrzuljogwzdmbMTAJa5xlTk3vpjAvQS+
xLF8RBYKsApYWJWnlrr1LVii4UaWsUXHCsMnMFlVThR97he1U2T8sn0F1qrem8RZexwEeWNw7sQi
GI7BUF/6wptsyqcs9dKqBO+zhz67Fpyg5ZIvlYvN0z0AsOezN/6KRxJE6dAI8ZU03+JtMBhRhVL7
bKN22kOYCT1pDDUaEX2Pe0FuwdzOi6ZuxolJK+zztpV37Od6kxhWlT5SP5tSd+Zr5yTqEvC7HU8z
xl2k8BelB4LQsAnqbeZKhf7q1ckrtXbVNVwJ/dF01PTIp1a+tumag4mzaMGYLJPmy6ITdRcHEV7y
KEnYB6dFFXyua0Z3oZ6VdgmIOcEVZyATh6tXV8l2TGln2gDGgqBji6nU2wjF2Npmpq4eh2EuH0zJ
9C0MzBZvdukXX6fILrF/1nF7CvBIkdlyOrc4xe6MRGoXI+8jZW26tHtlkv1JcnlPPDShe8xowZm5
FF8isWLB+GwpMS7U/EwAzoRyPT/UVhF8KfDL4acAl8XZIeunR+4vpOrMqKY3Eo5sfXP8AM8YSUcf
/gTtpmGTk7nZt+2YXThKlqyU+USTxWxk83ODAWMAQpz1n5bWVx9lokgvLIh7X+PJbLpNUvnWZUVv
+jmu0fnBpWWL2kaXKNp51xkZpIkh9r/6lG2cOWJZNE8ju//cu3OF0TWKowtDE5+hgsV5EEEzXiee
19MsKLP2Jok7HnCObTjsqzmNHhMARW94tidKiwZdgx9S9fQhqQPcFGm1YFNTWKr6sBm084KRAiNx
mtq+GSKYxM9pnBvXRl0MXxW9iEbY9RUbWioiuWA6ztxdiZWEvduoxoe56iVltOudWWZG8uZzaL2f
LBKkZxp5M2ErPgqOLtRRptu5q0ubopcS+iWExeo2E2YZwYWqKR5BAh3R/kck1KqNqi/52oDAuuah
cWduPZPGM0kNrlFgAHx5FVXzJjFk9eLmPZq/jfOCHZPXmdMGRxj7EFcrKiJkjS/ZwPP50TFSmmP7
aoHTrVxCE1xPm7rEKG2Cs3kk0oENK8Ut469VOE4U+S9Y0gBwtrisOLVTtHGGa536RhnN9UdcD8l8
TkJUQI0KDDTjHFZlFarB4ovgNR22rgYowSPOZu82q7O54H3QiLatlWN8auSoXwOIYWwG67y/5oky
NXsW6vI6adX8adFB+SiB8pehDXr5DZy4anYwI7sXh7qW136YcionqqXqcLQaJI0pim3fZj7SJBwG
T9Y8vzwemcoW96PFsWajqhq3T+mQSMFrNXyWXpB86E1R4CVUMbN2CioTi5AAdlJWHQpk916vJZGo
LHAuukowu/DYblsbA5jTzMPLCcazrrGofvYJ3PJ4SF32CLClGFyorhYNlbzUvOxyj7YzzPg1rcB2
0Uu1hWdOYEvNerhn2plhrbUMHs/jZHGIc9oGi/cQaZcbmS8DmSe/jMe9nKhnfMqNONbbxStNQldj
LjtOGL58lZxwqJlJp1fDaDLqb9wJWmeRW4vmOx/jtIGkMGEnIfRdbNrBw2niqiX7HLWmfBaUvTqh
8HriA9r2M29Lc23gbOKmHIpd7SRtsuk5wfBrya7ATZe18dxcpIEm3VU20aPIqO5wHjqrjTz7Ucb4
YbZjPwQKwbCf/MR/WDqa4W6ZQSTONsgqIsiSn36Q7WKekjyJY54cqv2y5GIiDm2bOr4YUs0D0S+L
1t2kwAqOtNg005YeQFiKdAIy4GxULaYzkTVeuvO8zqBQkzAFdyMC/YtnE0HjAez58yZdsirA3l/x
3wFRiYpu+8m8NOq5fTJM4vJE3uf6yZwWcZ/p0nc3nbfeqOYUpR8mbKcB08F6vhgyNb3ha7a/dlnF
g87GFF6SWJm0Ao7BUT9MMkpK2c+4PQEMa8yGjY2vPdiUVHzeUB500xmWYM9dJuoGbyfpmbjvA0r2
fEt8nHroFjsTpGLMF4aZ8SbmceNyjp8TIPVzHvCcTfuiOsWy8NqPNLPSVBgsJLV2tShnVkCNhoV/
1OJKER8raK5fn68La4ewSSPumZqMLC2EWTOHM2HkZxdlVkWD2pK9GvzTgLsXVyU59kgcfLiVePE1
9lSbiqCYIhbqrpNNXTukbtss8c/GZgzUA7y1vr7K6Mz2CctPBbNN04h1dxZRZN4/qGScGqwwWLkw
FOXMAUM6a0SPxylYovNmwsx6oWZcy+nW8CpfXzM2WgvX6Dlm4LypZ+FkNwoLmb51uqYaP/va84qr
uBlJAOxHO3IkACpY1Fur5+Pb9dRSM9jkpu3YzVR57BvcB1D9VOgV1ZLeNhqX78EqOhnse9BPHC+7
GdOxsaU2aOIxaWB1b8sLq1kGBd/WCyJqcQavlRxqukrVQ7qJk3TijYLbyibJlpNT29ep5/+ae2Qn
xUeGD1oTfxBLU3CMdiYIKG5ukFCFhccOzCwK7zWxTXXpDKPLstZWdMdb/QjKJ7FxzR/mvmbjONUR
H0I5OkwnaYaRHL55FxXDGmAhxJg2Q80p4ZHlMJPUAGOQ7fIDbmdgGBvVsJZafPS5W371xyGVTD/n
imFh59blqz1EPrFD+jI8eW5VMEnPTbvN+NR0XCMgZZoP4iWVmt6fyhwwofLdTqf2YvLjdnxwwXR4
BEjp8nVu+kqYkpkZ3anRpqaVjyCAX2dGTzuhQRDynueWzp+gohNUyBNvSbaiclvCm0Zg14fIaf32
PFeum95NVIRaoYVNKuBwTiEZ3cHzMnGe7Htd5rTyIgZsq8qsiU6xyFPWtiWVS9osbNvOkken9gw6
s9Fa7I1bMnv9WEYqukPzqUkyT9oJCBDHLhVj02m2NHS6XTesNU6HtLc62odDncYOw2MCxX3EUJkD
kywIGukOnsE8eiy24dQ0hbrAJuvwUB4Mt/XyHQY6DFo7T5bI0v8LL8H/EMb07+sjWJW4/96Ic/nc
K1yX9Q9WgvWPfLMSeM7vqz4vJZ22q3QYIC5+M96AsEcWw/ECUW1Ffq8S/l9GAmD0joMyipOAPxpA
5/6Hj8A2f4dq6Np0cVq4ACwod7/gI3in/0D6RJhDqLNsseLjrfe9N0vG2TnP5bSpcmmdGa2cHr02
U8m26idAtmQ59lq33jZrsf+HXb1kzwzN5VvbJvPfKNQ/ug3++FXQjNd3ZUEKRQX9UcojOaoNXwIM
sutYg5Yg6CaNtD/StckqUoqkA6sXRy8tELzwu2v2L0wHP+puwLhRqSUhgPVCSLzdqzT1nYpIiSjB
Y2eBzmkkT34HVIqR0Ws2EeWP2Yn8/MV+1JP/eDHkUC7cKshDwXr3YhRAeCQT/GYLO2Hezkn/7DRG
/ksa718vAmfc422BCXz3IslAyqNwDVQZ6jNPRp0N20U6zv3P38ofHM1/CJa8DHYCn0sVrO8Fqtc7
kqSXEKCCD9Btu+A6brAJMg1obwnuLvFT6xEZGu1N0OMSrCnEc12QNmtqVGzzmqCstE8NpLjesXjW
Oxu/D875WMKCSbw1Nbto+VLTrNct15Hxd1jUP+o63v3iPtN5JHcBIh3d/ccrDo0DW2zn9dsCSk/A
bjKtOLKPfvshQmbt9hHSE27i2nx2omW5nIw6eEhExHitHWqaLPushG5ACmQCcm6wN23Ae39gTNow
+Mkq/yMWmeg2KJkMhmVrD2IbeNhkfT2xLdU+fxnpV8aiRKw35JPz6IRS1V0NsACdE7NRHta2TSiM
gZxhM60GbBucAs3gKmQs37sbhjPGU5U5T2qK2/jIU4Gtm9WRYN+59OsBWYiq+tXq5tHZ/Pyi/9P3
l1/BsvEwWXA98f+9E6kRqohAEdrZYiHILwkF9DuVspP4+av80y0pIQ/isXIAaqO7v78luxQMq9XR
DDWaXbtlxGSHDBFhkk2DuR8W++/8Fz/6jtZvMn3TgYuHADcJ9qP1598vAUbZuH2iaKKSPtCTnrAR
mHCxhQRrMl1FjiSF5P/6m8SZ47D4u3jK4PT++KIBApFYC6G38EhutCITRAcEPgknuKkgSPz6hcOw
aUrciCz49ntTDrnppaaVsCfZy2w4Ai+5i8Xk/p2Svy4tP9xaAUYCrh1L+GqX8daff/dJdlZjYzMW
GMRkNqMXgZnY2qkzo+rUqU8murkwiDHHOPmZDCJayXJfpYJNPuYl+eDNg3udanwS397+Lzkf/4e7
lX8zdCT3IjsM1t7/fp9y0sXzb/dJSgT2+Ycqnv/6s982LBYFOhxnQbzaEn8h+5K/NizrT9ixuDwh
ERTwA/L8/nPDIpzfWfpBPrMYYGMC3fpf+xV+xJgKYwnTVWp0XUqwfmG7gg/mhy8X7hu+VhwMVyub
A1LhPd3fs6Oijqt0eTRa64OY7TOVMLlS1ktRMgjIUEstAIL8Ped2HsmdLupX5GZYcvVT77iXVoky
lmn7YjAu0yW5i5ZhH3fktKrx4BbpU16vk95myvZelB3dAcvPUK80szo+9cF8P1NNTOrrqaWaQbbz
Z9zF5G6jhznNUHAY+4fBgkMlgI9Gv+LrkGNpyDLoUm4XPDgZljuj3aWecWS8iNjSKos9lfdmjf51
3zkXky2B28mHWhoPJEKvoxL0jp8eYdEee984qqn8VJbZF6CJ1WZymCUmNq57KuNelQ1Yu+k5/HSj
6ENREUrl1NeGZmSfEUPrOJTNn2Fy8Wem/JOxIkwUtpptPKdfYmu6F5J/WVmQM1wNuGIgusFp5ckf
GWE1vX8t+KfaXWk7dndnaOOYWXo/lvJJ03i1oSlX7DDf7YWIjkHDX6UVELBRjPdxnq4EM/ssmKM3
e6zvCnq6MfZwBA0CPtuJifOutHtimrVJQMvld1YdsfRct5uWs89hyMpbW3ZQ1dsSm037xJ8tQxy9
xxklLZhrZ1/4xKHdjn/sC3mVMPiE+odq62dtuyn99jUr+NXRCIvNkCDISMF0eoqZzRSKKwEL6CmL
FzwS0W42jWuvMM8LOuIZz7d3xmi+uDVN5v6EzkHJGDN1re6s3nswg/7KcB/EOL/qxr9J4/QTU2Ug
Mrp6jVusCIG/zwIXUoBfvi7YjramL9ZC+hSeeLEOYwqSpQ3crCOZyQ+k7i7mbPrs9vFNncqrVRQK
Xcd4I5B6ABVwH/9B2Zo1m0c0XjT14CgMDpnNyoZwI4Nnf3vH9O5oDeaHoWifcss9ubJ+omj1Nlr6
y9mu7qwar8BY455a/j97Z7IjOXJu6Vdp9J4F0jgveuNOn2Kep40hIjKT82zG6Y3uop/ivlh/zCpJ
WSndKtRCwL1AQ4CgUlaGuzPoNLPzn/Od+V6EBVqXsdyn2HQ2MWS0JYWHXsyZZFrThVsvGRAahAtP
iMGEkPJo5rxO4pCHJiIjCaxEnBi+5ha/4U6cG0l+O4RyF8xwlDC/SH7zBJ+/giM65oG1C7Ly0krX
X4EMbicHkTYY8In2wLSCAdBnpw6DT8iytS4SNQ5g4+W1TfAFYkX2amTqwNvbTO78TVj9ATPmEf7I
0QSciIPtVTbm26gBflPhrMfilm5d2O5jQbesDh/a0fkMG+tThe6pgVCzvrXRDR6wJX2jtfCM3qxT
Y3BxnNG6cMLkYzZdMAXW+TyULFejc1aAzwjt5g6w2L3ZGkdoPke8ES3yTPKRGM2dKaa3egy+DZVx
Pbb2GZkHADDLW1Z7p9yd38aq/Do14nxEZ/iTzcRPUYPfno0cDdmQf68E+WkLYzu4RWKG7I9VANdR
ts0LMnmzJYcUlU38yTTpIvO9/SKri1j1L1k5RPX4Z/141u+X/1/fBTa+9YiDo+97nuTH5R8b19i2
XWfyLkDvg/UhHpdTejMYu1gUF2FRA/Mq30oAZc0MWKezb0WcflNV+atp89+w3v+Xu4L1tf5et/ff
ozrPXf3H//U6f08waPOOnF/U5X/+x4+qxPe/+LeAg/jF5+BPegDX58rMZy3/IQ+EvojhX7CnYAPH
MfwfeSAOSkiLnFxZe9e1/G/xBvJAAXZfztA2kgIh8L+kSnwPFvxjC/k9NEMUiWMlP5LWgJ/zQFLF
3UrXF5FYXLEdspnptzLSCLIxceyDGYtDq/yv8P8evPVRwgzM2HXddOZrFW6VSB/kRcAIau/M4cuY
CT+qQvtUzUT4Mq2elNlAjKrja5dxRcZzK2ayHQEs8FkAWW/8ifWryqZuV7n16wzm+dCZ/hnE4fLf
tyf9n6ugraLSf33HXr5DRfj6Wfc/3qzfhajfblbrF5MAAY8UBx4+N98PaRxuO8sUSDfEdMS6KeWs
+tvNuqLQLQcY+vd02vfb+LcoDgqa/734Aot1INjo/qV71fme2fjhZkU1QrMyCTrwwMPr/rM5PFiY
7VZz/N5px1jOyzkX5VWDMxSFvNJte4rTKiPqFasSk6yabDa2mCU8vMgcaYOMbeehSEUFP0zbcaXn
m3FSXSMvcr6Kbbg1O1u3G2az3bdympd8IoJPhOQhG20jXLM/du3IEwacqYk3pV35mnq7tg/bZ45X
dWE7kbTcZOqiVqRTTstObeArDxCGOMMHDw7pYOY/CchfVV2GuBnUsAeEVuj7Lsl0ccPgWLsvJJIK
oHk1m84bdi/ss7yAbfp7ipaNUZyE6UxRn568XVhONdhBP86LfVrGpnkWi96ATzygVIMhdrpvMjH6
7qAdMXT3hHPD5i7UHPOvG68sXo22Jszsj6LvjmY5mHVUBV78npUjO0T0JDbTpcdgYUOQZjJBJsou
5//vROTgyIeN3FftPjAKwE2uZnq8Jy8U1Nf+UCOU48fN/D0cqNw4qq60i9s6s6tuGwythv/SKbc5
pG7rHnuH2MFWOa3Coh1rjyF3gQ0zAhqav9B6MV/aEmfpdlQM4BpP9sRpY2AaVw3nauvcSvv4wegx
0m3zwJaf2OH77GBPaTM+NtgocTE2cTbDLEqBjKbvpZnYzhm+9CL42jZzkr2EqJzdtd/EIXR8nAHe
ToMIrtdiucE+AwXt3A5j0QR7GPpQBzGgxjtVyRwICxuBO/zTfrJzrMERG6NQQtJOX9FV18Ts/jcY
LxLK6FqrWzd5gfvmAiy8X8o+tiP0pOFB8VXL6YMaCF7mXezf+EJOzoYzYj/vaNeZ7Ig/KoBwYbP9
NogAy0MOaPI+tWscNHj2Ye/midldd/4YkDDOXcbr467XONBMZomjO354BHaaLZoaw8CkbeuK5q45
gMyVFuGZEi3DsdxMRb9DgS6WS1UFRrcDWo85c4bw7u6StArzK0yATb4frGJ+bLTZXCZ+KbOz0m2Y
L2dpkMbXfp+KGGB+lcKraDzrrQg0ANHFtJZv5tAE9sHsHb427Ojw3RUYtxzsEWZxV5JdCU4j8y/3
MBRQL7dmjOnz4EEn3jMDztwoTerirvCxDzEjZ260idPOqPeeh21kM3k+9GamXyvyJ5xgO7i96mAg
uQtG/cptfONQSMY8UIExcEVaNtZr2pmYII2iDp1lK1zZ2id0P7CLkNgHfoWC0R/WCa0zuTPHAZJq
kRVJiA/UadPTCAKq2zvdMj62jlhd4NRq3SZJjRkqwLbLkYorM2wc7ZUZHA+viiPcSOt0viyMiwKS
xAx7qoW+1n73/wN0tAs4b7Cut9MEg2PTQtJ74NEb3zsYTkB/BRrjPyeD0XnIAdCMzKyY0F6lhH6S
CFwNMN9llFpsRWmZ/R5ripu8dP2SuNuaYw9fuQVBPFqm0nrnWo/jzVR7zm2m8I9sxlEYcGbbYTjy
wY2drio4mWNbNydnXHkKgyyhOGSBk/vbtKuaipmXmOw9vCCPHipdYcfIGpITCGv9BNYZV+fQ71Nf
WcVeqLZYp79k2ESEGVA0b4JMzDlJT8e+Ec3Y1/vemktcTZNiWN9ORvq+MBO8JazDU11MnvYP9dKM
GBYgZX/ze0ccB574zXOpIR7ABkuBGaQtY48LuyBIBJIEptVBaxG+zBI+phP3XK1sNJrpgnzpsk7r
hsHf+plpZDBIHM5HVkyyYAvCN8YHHHp6Tq4YmzviMisMfzY2feOJJ934/nvg9Ll+7g3fVXubS9OA
K0vy/N4FuG5vOsO00+PopZwLnckDfevGrlFfVVNt3ue+jWfWrTIvO0swjJn7lOnCx5DYWIZDxuQ1
nnGQKNdmmYwW4UycIVFn5yWD09knDcKkcYG/p9U8b7HSKftrBVwL6EuZFKEBU2maw2bauHEYNLS3
JXk73ySZoykklWWfagDIC7R1vqXL7E9I4KmstQAZo43hLGAMlJw7+ZKmarvknvIvOH4Z3UcQxxIu
dCi7rljB6B2St+GWcfOFjp+Ye7fv0+XTy2vzEQbMzIh8RtlBSw4NHLv9bvBF6193sQaJX49FOe8x
7OIsGjNnYOJMvjyOWAXBWGYoEfpmcHHsHBgYsFZGDomtDHeEBRM6YpeSQWwTuFfv8HkAlGjEuOS7
aZosK8IC5i5XWY9h5EQaB8c9sC1NtZBmbeOsbItbTNs+XRhAI1oYEbGxWAckFxBynMd798K2g4RB
ShwH+Uteo4IDq4ozKBzbIqwxP2/AKwd9sw1hEqqvKZzQmjwRA0Af8zfpj2pP80mg3oOlrAgyAehW
VWQNKdyxTd+iDTxlRTbZIiqXwEtoZuOX25yKjKRnsWvkPMppFyoFcaSi2x4bZpKUw7nT6z44A1w1
egeHeRO/uCUhWzBv/RKwxM5hxevllgcEJDnbwz+L9GVaDaDpNDR1hRRg44ki+qErazjMwphmVgzY
RMuJWxeD+IYuYD+5LErb8N6wxc/95WCZjb4eqw6VfoObTHbPjbAb90JZjBpXJ6LhgT/JVH4TqLyu
Is6lvk/mv6uX4abxsLw9tCSbhldVUwwMpK9rGdCwR5rTEwxbVGke5aD571xJQgeHsmvVb23pdOl5
gT0ampTbFfJVhm7d7kroGw8oQ+ElF86H0Ok74NN9LVtnu7RTNryNbl8AVktkPJ+HTe45Z1DW7fxh
ZhA0vOeDokyhUrI5FjXVHReTx9f4JM1sTEFAeiuWDms8sSA2vN4x1/g4z+fYdsozaQRjdfQxn6mX
0uz5pOgAcfc8lZl735W6eiWxYolHAHVZsQUS2DmHZjGb9BgjSAxbZIGh5ZEiCjMSwwgd3QrG1Hgo
ClbpO2IrLt7KsWzT7kgIhKWAbJHFm1LteJeYPPT/bcf2P8QY/Dc8ulMu+EcHIebUyK/vvzsGrX/j
12OQcH5Z5/3U75rrqIrJ5d+O7BZ/IhDqGd/zp2sL7N8PQa7zS8C/SUDah6rBn3ES++0U5IQcq0DK
kfz87Rz0V4T57yHofxyCAIf46E50SNHcw5AG1NLvhz6kBEgTxbSDGwvGeGC8man2GUKvZMkZUExx
3UKQzyHv3GCV9xgZCnc6CC1oavjhqv2LYf7qE/jprdBiZTIpQKJYpwS/fyuDgwDVQ4XcamxqkMN4
Tmm+xiT1xJ8obn/2Sj8JbgwFjKaKBS0TIVpka5JXzUSS3GUdgN0//lDr9fv5QwFDwJ2+nmmFt76V
H4ZqhW/NOQNRcxvTr3pYhn7cThbnyTAdi12VDDqahl5HNICG5wZu0dc/fvl/9Ul/fPmfrulC/iPz
TF4+8ZP02rbbMCpjPdz5tpr+5KKuP+qfPqnjUf5qM4WCxvD7T8ojqRxlw50ULDPBVly31tYLyF0B
kAKOu8WT2s2HP/546y/q59f00QgQBFbgzQq6+fHqugY+Tzfh42V5TizDaI1xx64zYe7TG1dGbuI2
JKh1/ONX/aml9PuXBl9QCFsGXYOv0E9fmjmGVZ9r+pBKMdTPgaU1qUi9wPQaRg8uGqhQDHN+JXDh
ijiM6B7JzFM3d8FAgYtZekeXgQAFMqbXtVGNWY9GYrrD7nu1GDcoCnFz3bBhS2EbMxK58bMCYOcf
f4h/dWeQM/ODlTBhfX/E/XjpaJOqB6pgra3v5Kv3LU6GQ1iUKQhHW9d/chsG/u/NB98vGWNJE2fU
esVY637/m5qJxkwVw8htsoAG24ScP8JNLBkCMswkk4GFu5ERRWAGun8sfIB4uC849bmoI+mCCXsT
G7Uct83UJxgmEtVcWFSc+NHoK1Q/TYuVgnwJ6S9qO+zB24z86bpKW9aG614/DpM/lY9L6kBbD2Nd
Mk90OZoiRzgcUUiett9EQ7ppAz6puqmSEuSqa0EvpbYgBVc/2+CpScjhfSCHIztaQbJ2oApIp1V6
09W+Mx7p9xgT8outVVDpnS9vVT01BedxrDiXMIq7ZOur2Ljv3MH50KWbNHtpV4sb9blMva1NYyXV
Qg25IMrJgk8rNqkRc/jicFAI2uDOgjt+6HzNqE1ZfcKwLmkVqS0jUXonxGjgGNZW/oJiE95oisnw
kRPxfnQFK80ls8H61s1btzzMta79TUmK7DFUVNVgBy3Etd/17SuXiVMDgxj9ZaV3zHvC1GnHzlIy
+MPI7n4dnSSkJs9aOX9DUfSfHqeI57TU3guslsnaMHMDgOGq5bMXGR73wqrtF5edzlWXkfW3ZjHe
ko/x2W/iS3/L7QC7b1ctC6mSeFa30G7XYHnduE+UNjDNG2pvvs+w3mvo5Bx4FgP7+i6Q9XAPtTG4
WyArYpMeBInnKaP1HPs53TkNlSIVjvVSU0eFXkNALugVTdOd34YbAzo+BA1ObJ8e2+LssOQG84zM
sdIoc4z8AgIt8a2xyENMWDOZvGs37gWFWOnYbMivFnesln6x80QqfE0BNgf/p0nG5nDwjMnxzpKq
dtgvBqTPGFWW45AdyI5mj5XsaPgIYjbgyNVjTsqq9rvHXoD9IEse0kTlOKHDSU+XHtnNYa2loUYO
gKJEu9D2pqpblD+SrCgkV8ym8A05Vh/LzZrNsXdd2U63SHiV2PYsMoS8eJjBs5O2N0XofMWnneTp
tFs6IhUc00yyA+R01VszphpmL3NFc6sG352P1OGR680cn5Rqpnz1aLOIAc7FF2LjMxzITS3pkvs7
tjj9e9HK2LrgzOxsxiavHDrwspHRbSiMq7hMACaLpB3Jd3ixN17mS9N5USU4bB0cYluQJ8tGeVGL
d4s+lWA2SdxRNBFW5+7outlj3fqmt2G0rDHteksb0msxBfOl9GeI7gJU+/w8sd0ZiJm3brun72ma
vso+yaZTPCb8Z0NomGLrWfhT8SH4kjnQYIuenFVV6qeeaq3hWiiRg4bvRvpq2ZXV5048U96Wylib
tw1a07NrKnJ8izfXHbhDWmxMxd1Jm6tuypKZRS+tDSprp664BcJnHDyNd8o4yISwh13ahYUlQw5J
U6coLfAz7mBPTkVEqZ5zDz6BI5wYSVZSTRaalwM6LGU4udmCPk5nBuZ1S1bmyBnZnXccqHiC8NCs
XevZNUgGID6OH5arl+GFXC56yRr0ke0bvfQdR6V65EhsXiZiaAVJW4sYzzlUytY/1l7qoV8Mg/Ig
sDVdK2AbmBXA2usyNzRpzpBW2bjYdXFqC+skjdKkgSROvYdCuxpQ/7T4rIKV69AblHhi5DyXl+UB
Sjc3oYbsTFVhFmvgAtakHlpoIiBCM1yDG0qbBrXV/DAEGX/Kn2eXXkCQymt7nKG05+0Hez10yykv
L52e2NGxn3H132t3Lhn4Z5X3BMhgePCGKrwwrC65ZBlaOJ3mllw5u058Xnd62ic5qH6PIgxQptQH
JMvQPPYwGO6dZCIXGLeDG42LhSOjmMrqnaY+uYcVjEIxVvNdnzT9Y6Ln+mIIZxV5BNaepDFrvs6x
jDhy7jrRK7A202WRtNMVMY53hH5cG2RaGEyNzRKhJS4b1RcpENBw2Dti9GlFikWUKMMfyRGVxUOf
DgA1XQ3BYIYu1OYBgY6Gbp4xe40zXFiOXZA104lyj3Wp0z0ZyPAlJ0SFihvfrhpTeizt4CIPQ3mJ
MQMpITE4uCc0yOCSO5tK802yM9uRA+weA/b5BLi78RgY2fCOzmKkPEwGVlxncLkLAgQZJ1n1t7xI
9kzi6CFon9slwcziNFPw3pd9sPfrojzqSulT3sniNZzEdByZUxyoNoqh9LrBIVyZwFvksnnXONNn
FdbPOTrrsauTHfVAPOxFk6O+y6GhXXGiSGMCQpn6dn+e9w2cm8ySb87oWIeyJue20YEvP6xwPFW2
IY95JYAuN26+JTf8RoGBsVVzyrrdZwC5yw5TTE3GetPI+hn11HuGptHg8AFcw24yuCUAbFOQVJPl
9/W3LGmooAmTc5Tsz8mXXQSZgC4a9xTGdXYwRPYMPPCGePB0KAATMKfgWuVwcncx0K6IuAxGGeJv
3cYqquFEKh9tziXWl1oPghnPtqotZJ+KZqkx6/1j5kj3jEkUpPa0tbfpGiDQ7ALKDcKm+SJTW3WR
7KDmWJWwr7IAoPumnZcs6qDKU8NKaGIz5O2bU7XJfSUGglMBRkwXPvAUUL0WNzeFR029agesq3p5
sF3fuhppVyPm01bXuNfPcIUey0bgQOjrj2QUVxndBqIDVKPwDp0C3ORndexfp05N+bzuLwh90qfu
hwZ1o+sDZATRDQjVLC+aoUq+sScMPvwFXkJJSmdLvGbamoaznGeL1wOy0oJgzDqxYCMYb6kkKmkC
Gll5WTgvknmQaIOOJA6dn0AwzvfuCFY187+amr8D20sc3Z6Wkdr8Nlbenu0YEymD1OxQBRhN6N5o
jPKTgFIXOcj3m852rhPAbS8T0PaTsyS3+dKyp6Q5CuKISI3IbIz6loFFurG6qYIUX+xtWDl7ChEj
HVBy4fcgLLwJPxFZ42ns16oWtWPfJ0+py/i7LoJhh9B4WzvdWg1YvsX9EBDSs85wSlPWZurDWkO2
CWVwKalDVH7z7oAo20ijvzeG7KQIlfdx8qJsTGoalPvQdudNjdgNseO9pCl+g+aAC62VV+j/O498
8a7q2wQgBAchyf5GK+uzb5dh045gIfyWypUE5MXWlqvniAg7ZqEyXSsi+JeH2JEHKmDptgVj473U
s68ic55pLkpTWClz1OsSQk/30ZTMQYUUVdSTNaRoiQpGf34jMal3iQdR3gjVhR2gBCZzfemw9aXd
MoXYWyzx+BhMaert1Gx0B1oKKOAxvXHE1NR6AxuTzgAIEIeK/Sjh/SVS7BJf6N2w+WFOMn9gNluA
fas5vuVaZ8E2yDuectSO3aaejO/ndKqeEyAuEtkvbblqZVyGhOwTcqnDKMyvUChICWQeme6txT3X
bgtsfRRILiVBKhZNLj30bjdiJ+JVJyvpaRqhumzRL2ELIfeAV6cNT83iqyskY+nsLenUN7nJ5Bc6
Rmgf0fISKo8ZJFGM6hUwazoxncy8CI8G+bR8uyxQonCikdzYYFaycfF5BAzpFu3TXWbb3TcuY+Gz
GEAG6JM5/NLNAcGgTmoyx3nrxwzqYmdM9v2o/LdQT8wK+wpt/NSQlLjq0XO4jBi8HzIGsXFUJL64
C/Al11ubguUrUzHAjDrfXucxlbXcS/Qm/P2922OhsjzanPiUTKmaTrTAhENTjTj9JXtc4UJLoDMG
D1c0hI35xCH3vsGlBIMeoQaU/9gWxFMpWRo2HGP53wNAAgLlA7nmRlpI4rp34ilqeqNR0Cxaprv0
xqUnyx7qt9iGkTy6Ujzh9VJin2mjfx5DOuIiQvdcJR9yioQLkFPp1IDLvkgLG8l/EQMj0TGpuhWm
7/fMkC1dPnn+nD6lgG7SrSUqlN5gYhlDV4aknACfKSKqh7u3HiMf12pm3pVKg3F1M/vVTTK3obOL
tUxYG+IcQ5pPavWNrDjEuqGymqMlilmflHDar1L46VtJr8AtLmtihbXTngrdzDb3dtXaO78I3WfV
SfZ7YIqWQ95btWJbvRDhaUZksY0AuaMImGqLwU0aPjsy5HkE9CXjuUtcd4lsEiiPfWPQ49RxY64l
J8V45/ht/SUfypLHUgw2YktGf74g84+Sxih64GCiHRcCUdg71cGoLTynePzeCI27DzaxW0R94Tg1
Qyq3ARETkKeNfG2MPLimGR+aCwf3i8eWodsuVZ8w5CG/DGrKV7exdMv0rOdF7ghyw/ZFAsKH47gq
Z7kcPTpSASmMm9QOlg9ZuvXtbBAGZpQZF0+yFu3nwLDgOrcdq16/ZY3LvRC3D2XGfI/XSdwxalUI
4941iI5GMYMq+uRghfdbtSxMvUOaFN68SpLN1ROlk0YPgJUVFyTUhg/Ur4xwlX6r0sm+1XbDaYeW
mb6P2CIsL8FSMzcbA7/iJK2GuTr02BQeJ7bv/saqyuqLoTUJ556+wrsBViVp1KWqCdTzpI13AKfM
L61sGPfSGTX6217EnrMb0xqiyDTP7D2XZZwZernzfEHGxBijxp2M1wJLJqnExYDjzSyCUfNA8jff
T7RoM3MDY8RFVlTmbVzZUYaSjHrqqKMN8Mvi6Fzbc7OYBhcCknd2uWSkTNnLP2KdcPixgMQ5k6kG
o2xo2qUCdmdW7c4QXXMa9DDH+1nF8J4y5VmnEryTtc+TTE37xVPYNPNBhPMlPhIoXEwXsiciNKDl
/MxJbonXGsDyXSLcOxdoCQ5SMA2Q5ai9Y9LYrWcgg8akr4Hd6+QQ1pI4BvKKATDKZHBl9n6RsHh0
9EO6TTc+enC5gMwxAjTYSlftrbUATgBShmp6hHvtl5jGcHt0agqZyEy9KWmpSAjNqoQ+z92QKxzH
UAB4nEuWcA5mw34h0oPDo/GCZ5mCnN76eHLnfVwAL2IoLHO0/L/7nm5+1Rt/RN/+bOBEzwKyvTIm
yWd8F3p/L27BvfYaaTNNLarJvFvcJjuVyD8lX5163AH0yY4KyTBjPtzXVwBX4r3GAfuQcYC8hFib
WPs/fkf/pMXyhvDgYcRD2MPh9JNAmeJjz+G/JZGw51fYYpqNeU3vD/yrHRsx8+Yvv9zq42IaJVDr
LOsnkTuP287DQpRGlFflkZAzTWPoC0fwnN8CN7T/quoL0RjTFtw00j/4yFat8QdN3RFo96npppFa
Etm/917Tzk9jmXvdu8A8ULxXXkE5h6u8P5Ex/4VmiuzCjhgNBXr66o/78YWBZdVoiMwNZp7bNABI
WhKVZx6Mqhr/ZBjyT7/B1ZFGIoObwyYz6v40ohi8LF/0+lITtRSUe9k5tARtR5byxmMLcHb3x7/C
f/HR1g+FNc1m5ERd7O8/mq/7wnRX9Z4aQFZxsuvnfNd5+hrG9Ce/vn96KaCsKId4VYHMwoD96aVs
e/S7JCl4qTjwALizkYF8N23txXLPv3+qf4OV+H/aTFKsIOi/P6Sid/X+v75WJN7nq/fy6//533f6
HeT7jyPJ73/h15Gkbf7C08p0ICMH4TqpYVTzq4tYBJQKrMNFzzKRyX70ZRrYOVejJgo+v7k1zsPd
/9tM0qCLwOan8cjxYGRbrif+ylDS+T5A+cdcB3qQT1cOz1Jy0oKn68/fcBh5clahf6/yxAU8EhYs
HbEMT20zdk9CKGfXh2AbElrUbkHRBJej5U4fZqUYtGfSjnzUezYLdn/VqWF6FZMc72dhige3Xjua
x34+ucQ4npbZejCseHm0xjhZGVjxrSz0co6HBpfabOC3sgeYuV7LP1dZrk62RinwB1Vc2CnUilJJ
VBpVpHaMPaoDJdXg/Nq1iRpe8qCd6YZPksaPAJ1i1qM1TUexQ6MItdd2fy26OjjPWrfzNlL25Zmn
R4R1uKGKpqkGKOW+5OtabM0izLuNQ70ofhYjPZqOSaUVjluqXkGhNLfYR73kpEy9SpiENDatMzu3
JVyXA2+lv4TB4ZLik9aNw9YWe6Q1RvXs0k09pcAd80pBbGnNKUVGiyNgNGc9TgVICumV4yXmOZp4
VNIMdDP6L6GtbxQTijkzIIW17bfWfnPp87oFPXQ29MFHl88XNpRqWZ4vdUqGST36JS2+ue52I4AL
0+woMpNfDAnusu3Gl4Zg7kk3g7junGDrAFPljN77FAR7H4Jtw0Wv2jMu1XWAOjqFbQPjTO/RkbE0
yiT+yPDiRkkTfOLi6bYANKd3s1RfPK/HN0kxwysH/deUUxuOtDOyPNTGxrK4Gy3cXG471V8q07v3
qu6bs1iPrO/30jWP82Dt8q7b9+SKt5XB/0ItdSKd2rhunZQfvciafpqGBrgZO9IOxO2d15QPXWm1
tESM7649cwhOJRGKmWuqdTSyNToMwErFua1pr53q9KHPRoYWtnBjb2ONpthhiTW/4bPctqD5GHBl
SFng0QSoDrtaE60HIOBROuhTa6vsaXTkfDax5wUuwwTkhYGMp7+Qv7/H/hnF1WvrKmLHaugZipSA
tmpmIDTvNkmwnQwHYgCiFCZI1+2QtNGPLZhgctZnFXQaxFMKu4cLizrGd8PkUNQPMbWZCLEnNxGA
iDqS4PlGTVUKirfCVdmXTwYJqo0ADuMmzE/aWF9RPc8/+SGTTLSGce6Po9M/s5vYdXZ5Z48UhsTi
PluAkBazEynR3OoYSpjLhm9D1+lK4ZzsbeGkr+ZMxk9gOsKghirmhWd9wefRjb7gcJIcG51eQIYl
T6aWGfoAAqjHEZ7JLOXtlblPOOVelXlnni02Ley5iOsIBxftwoNhbkBy8l/r6u7kjX8oRX/dWiD2
INnJi8qcnG1fFheGwpMI1qekqQ/utW9UYZSUet5kdXxfJmlAZGESkAvd+NZ0Q7myEwHuABDah/7I
DjhU+kuRxs8lzZZG8U3NufVQBAt+pNYjHY6H6GS14TFp2uemAppdlAzQJ9s6UuoVaQxqh3HieuAy
cnd9Bjlq8Dpq9/pg2fRGsvIfzJ4jTQDbbLGdozNJ7LnVaB0g4vsfloz9vU7IaHXNIl7nKbyL8+oo
DUie7F2PCWXNcZnf1glwNc/EX51FWVKr+36Yw+1cMq+a0YM3Ln5d3OAxOmH2udJMo770e4hZUGeG
/DTj7izoT4Pt+OnMOv/Iq/6YdRgpO+gCU6tXbm8aOVPOSYbosKOvKsu9M4ye2mID5Ixw9HEKzBez
4+sIlOWYonByVt32QIyjnIpyJnnFsaqke5X5RXPDx6GfrF7Sq9KF4pZZmTwaDhzVOrDPYlSjHRVe
Rz+G6+Ik6ZMJqaJWQrwCqkWBB8snH1S1xGcYNpJ9mVL/zKYWQVrJ+LGQxXPWOgeF4zuyvVeyDXTS
WKiBR3LTxA952DrPCevnjW039mMzAlWWQfxBiRTfXXQ36KgePMqs3dTMKw9OGrvbshicz3FoUSYt
4utCucapIdm3safEOLfNwdTvRa7KcweU6kc9eZgMJ+G6n5UwKgeGmjOyJ0zXaALZsZYpLXzf1EqH
qzrtqJES0MIede6328mhY/hQmu5VQVf1VQloIsFUJ+2bqbPUFnezFfHkDveYD7vT2LnZuW9JTc2u
TXsozMeCOlC2akisJTjkseCL2a/FP4g+0xDSi+2m6XHBmnaYiHI+NwxonZKCMKmOHXObhmL5aSjQ
TLLqaC8FusTAIxCq8nAa6vFoF943I6zbc3syzSieCqz7/RToPQ5c4xhQRreHKiH3Pp+lp7bznBmn
ddMb05ZJIpeAzzBM3pOCHc8bSpu7BZ46Kcd3JpDpnmGC/8gEi0mODzdRmUrRXt2PCO4EGGXQek+x
mdfvxGuXhxiayW6SQ3kJi5LzbzompzmvjINjp/HZmNXJWQ6768rAp3Rr0Bb7ms5ebGwStiKsnnMg
T7kDad0ZlXen0DQvsFVUT8qqq4/E8ohsTrZE+MQNTkUZ0dkykDdks4rIq0x5wra8fP7/ffCvfVtw
Nf5oH3z1n/83/tr9uA/+/hd+3QdbRI2ocvEYA4I74STJjvbXfbD5i+VRuEUgjqQR7i38K3/35gnQ
QBZTnRA/l8VZ0BF/3wdb1i9eiBE2JNrkgaOgoeMvhOY58XHo+sc2GPMssCBKgogmmash7ueTUtq1
cxq39U7GhQAjnC01tiI8r1hk2s79wkY+Q5yCoOsfjWYe2m3d438mjlJL48Aunn7EJP9/7J1JcuTI
ua338uYoAxyAA5gGoiMZ7JPJZgJLkpnoHI0DjnY3dwFvFXdj7wtVyVSZ0lOZ5hpds5uSgoEAHO7n
P+c741LeEXAY1WUi2dZ/ZijB+m4KXevGLihLPiRFW69bb9LJM7mUEAeFnAFCziZ77zFTXEemprty
8FWbxRLA3+Vgd036PoHfT08WJYw08ZrmwNEy2SsIcMEVSGhb7ROHIoxpG1VsL/xdZJdFdIGJte2u
F9ONkILy3jx1dceDrrqkA9FYoIzuAKOelRPaE9Yfy8p29SRHGF6iLIv2CFOQAXOLmTbdzbKwYJKS
ofDswxKEEOq074/291qrSNf7ASwp/Z6QXMIAQYy+Se9YMdZwdwYTefIWGkGdJyN0172RzYAVKsES
jgGIl21JymTsXNwYlp98DkMzPOtymRZmbQli4RKyk6B/Y+zjSYbjwxLAUIxt9vsExeET35VDD0PY
Haz21DSETraz0Bq035AnCasPPgHqCHpW3KIVDy3Eur1JU+8qkTZYALOoFwoW3WAD4qa4YVgS2rG7
yOqjGb1yitltZY8Rs9BNNZcRlNyOuvTK84u3iibyAsdKNORbp8kroMdt18FGtgjgl+S+6ddcbMmg
o0m8Gwa5KHg5LVLO1iuGV2eaTB+P4Xrbi4xWyMXMh7wRLkBNIR/yFoCbJyKKJDo95Yw5nfplMU52
XHm+aqY3wfp1VZX/icMhcmLaL2Szy0PbYnrmpc5AsXxCuyG2+MfKHUabznqE0uQ4iZRrJafEoHGQ
WGi+qNG47RZiRTC8oS3N5YkG2ik81Z4JsQqA2l7cBDu97N1vU1Gfu9c4RfbrTbtm5bLvDJYmWvgk
P6wlVrxYPBcQhwkLNV9WSmGuPN1FW7+UJ4B312tkfgwNWMGoRThdYIhC1s4vmA4sbPzpb+lyf9ji
qDI73kcnTOQUXWaqfi/87svSdd2O0T/1K60dMeIOAJ52rd66My3YkSa04IyjfywnTnMdztlUtN0G
+WOEqTQzw8isr0bZX0svcQ/Afvv9OoG8VUurDrYeTnMbbZ0pL/eG73xEjj+IHriv7e7wJB/pFrAY
WfrRplwcCK12N+/K1f4kLvOyLvJdS3WVN3JHAW+6Z2Yefqde/dNSTMB45TDrFo91ZwcxbF+O2U3J
s58AYGgFvOUlKuKlyNRWTcFnahPBkgu2lkxM6ZaukG3ptxqwo3N79snTuk1MpJnxU6xmyt9Hfu+r
maILWaWnqNfcNJMvnmGnPpsmvYyi9M3TwSNJDeC2uXpj2JNstVeF29EabtqgSF8p2L0nAXixFqML
s4KTnRq6y5V9Xmxa6zbNEgp91HN2DtZQFkweIrInJHg7eSqdSj70Lb43akGsytyS5aDp1FzZRaqO
fjNcI+VXmD7O7AqKjH/IwrH2uAlScgRQF/gV5+USAfmhmBDxFb65HT0JEpekpv1cDeyclSd2Yq3m
Ah4kGsVor6SR5MgoYCbW0bWcXkLZ2Bs6d9tjocybm3fjvvDlJ4Po8lqvtrqpo+4urUe2L6NrUSgh
oxOzFK5IwBR/8fvwxoa7GbeD/9D1zrOa7H3RuPYmyrzyHrz5sWBOsnEb/6K3o10xJ6+Z9N7rCFhG
W8CwBNX6bGZMgExWk326ImIgO2TXJKtiTX3HjrR4cUxHjmqWD/iwo5zZb3uPq+Beu3nUXaVaFJdD
wIA0YMhPs8xITXL/iFx411oFS0ibZ9shWD98N3yoHF8TtlbdYQqmF9rrq8cOL2yspllvJ1vpbc5u
++iwIxTOON/ApXC3aZDDhGbLl7v6ZGZvZ8hx7frSKl6hER06L30nZeN9GSfvVrF1a8zQUAvObVpo
B58Cpy0mpWN7ZCjxRB/qJ465a6yzV3W7FCzXw9eqcV/7kJZyFhvrhuEx4bKcUaKx2nuV4/EidfZE
Ym3e255zaU/rdXNe6Cd1IAciYge3CqmlAKPQef8eJIfc8w7l4DRHSeuLacYx9tzm0PjRVi10h9PH
e8ec5bOxq0uswjeuoy/61bYuxtq7Z32rbpgjp9jbTE7OUciN77efSz0/+Xb9Q/TLJYeF3aLbdDs3
uIzyJaKgYlH7tbbulY0hBOItz/psXVTau2zH3rxn40TMhzIMLDEpo06/iD2l6DpY9UfTLHcVpbpQ
eM1HZucLKz50TvIwFi5P/DamF/vSTunzpRUl6OW2GqNPa15vjVEeOVv/Uk7BNeeTYoUBCxCFo6JT
lbneJEKx3NW2b/QP29jlF0OoGdpLSpgQ5WvkrL6JJtfbu/AHFQZJ22o+ZpxfHq+UAGMGlX2r89XL
iG5xJoUatsmYELf5vm+Mnj8Ct1t7Ao4Gk1q9g0gFpM1NA3fAP7+G+fk9NoWKBE84lOV0MpUuLpiA
VxYdIogeOV0cYdVEem9bvHEayCND0FQXUAMLsVI+FzEZi5O+GM/1OenEKZc/tmfnJPpJXOWIgiu+
Bm0AwSYdwSvnMNtlpMTBra3JL9DHGjEzNDRmtg5Z2tdH3LajeOLHE814g1ZnX9pLFt3BvqGkqM/t
d23zHFEuwB4Sn91IwPuxC3wwZcfAwjC3qarR3WsiTan/TDky1TMuo2csHbXHPXSvBM8hpeyWS+6a
MBpnGHKJc0CxjlxB27Xgj702rV4S0p/2NmyaJ9upcCje5tR59M7FwDHxdcbhMBqO9SaMV158viCE
1GyXwaMm4lQUU1jhEsl15j3AoUi2ee5XhNsYQuviwEzf50ToplN/EFGxljhKIkdB5EsIBF8zsxhQ
yvA7+ZXeqqoNQi6vC1qYmgKkUEAyjYufyScr58c94UDWhXLlRXOTEQTs73rsUiyyUCDCe47MyJVu
r6vDbFJiUAQQ+zOqp3szvAjyJyftm+BxdgqTXsCKa5v33ONGxWCi7jprKHifrCLBupN0Jr2mntJt
MCF1I8PaKV8nZGIE2jarx0M/Gs34X6jUSGQFqre+j5O95HdTGc7mBej6XF0g9s7JNtNsy8jUctE9
L6e1Ccz7vH4JU9/DpEgleHELF1Et4S7vujDYG2oM8HONSXYoJyDJmyIAUPVcoy49MBRPsbaj2nY7
qVvwgTk9NN5NNtKIQCfAkk8HWlAAb5uoMP2lqyx5TCLFMT8jZUafDg1p24wtc7WzyPSTxnWgFxKu
jUp8WOxoSDrmmFJbF9A/aTkporTf0O5M3QTkJQq/lttuSetgn9hMni+cthbe12wyQ7IBTt+U27Za
+2iHdaVpuGjggOBLrXozNTmexmUlQU5kr3txQvccq80KdKdSoYyLfo8101C53a7PkJXb10EVFFfx
wlKETHdz74vDVBYJVTgwnrftXA1bitrMRURmEiyQsU4znS0XUpbeqRyH6bh683Rh9YF+wGeISWix
BniU/bQ1XO5Lua7BacXmdgwUHjs7ZNniW1qUL8FNCDqZI2RADj5KnfAeW9PyKlRDRY+Hor0rl3Rw
K4paejtUIK1a75q6DfXNFMFwWZBI/FrMgQ0CL+1+0N/ELhHDTP0duL38gfA0lxs7ENZ7OAyATQRP
+c0sVbFzKrTFIiwH9IZQO3sgTgP7nlycbWGkhJkpf4R52dIfhXWcJp3uXoIowDNfvfNaeW/Dc9fC
oJLYanR4p7HnvHNkzTDngCnXTVkcZ6rhEcV4VV50uT3vfZxScASmi66slqPfRUWOk3CF6DzMxe5s
17230lJepFD393RPhfEg6hfeOir2lrl98ZYx3UWlNcUw2bOvrV3N21CZK6x+ZusqIOembDmdBIN0
9tHAcrOpR3d8xvbcbbslx7rECYqiCukdZ22+E11I972fNffTpO+qeqxOac5dv04uwImQV3m5Kmq+
qqDkPFZF4GMm7T3N+fBEND27KGzP2oWV3HtpUHMZR7lLW9u5dFIY2oXO84+qO59jg6q5rsB4bZyB
Hvay6NWjTjFaCFq2NpM3ts98E3aoSzSMh6YaMaBynrwIEme9maq+vRgwJvDFx/ngigVAKNbp8vfJ
/H8nkv8Hn8G/U2Kuvy2NMd9/kmLO/43fpRjP/w38kI9s4oe/Y5X/LsXwL1ANeVkBLhQAHARyyx+o
GMsRv5GOhKkM3sgLUUj+IcWc/w35RnogaGyAlv8h2ejncfz5g4lewFfETwHgiL/z5/E40MKRcDgO
lsaFsV+APj0N3ON7v3Q/EhNWf5Ew+zktdf44VB+X5DhBOoS/X1OD3pzjgRtYE0zPDrRcJDYmeg/i
P/0A/8q3csaU/kNf+uNjyFoiZoXoVt4vk/hMWasGMhJtGDbIXTDq9LJMqP6wrTy/VEM6HROAeLzL
F9e5cZbz8onX8C+cDt4/X1v6R3x8hcBp+breLzDVbtb2MEP/J1LTNe+FstN7nua1SIofTUO1Wj+M
NAs1qr+korPerLQBMmutOXfXXdlCtSnFG1qSQ2FH6fY7QY3D45gj0lbp7L3osfIfqAkr4rUx5Snv
LZ1u7EbBerEgDMcBR9Mww4e7x2PlceofGax0gJdjTUq63GGhrM/FXvZn2CWlt5U5nYsgZvt9k1It
QxPE9IbN+446meRGtsqJKQtr9jTCT19AK9QxsGE4bmOIe9YJJhJg/5V2f5d2xbkX+t9ZHKpv9f/+
319MDvxX/shdR79hLsGWwJoR+b/z7P4wOdi/AaRC4IU+JYLA/RN8ygv5J0/yPNAGL3AY8UT8PXft
/iYdMkxIsZImbmxL/4m2S8Dup2cvYCGTuF+IywpBjtT5tTdaKVBHRWaDP+Sw2r6KUVVEchHELCUJ
smqV3NIl5FT31ZpnTNoD0QbtsLVm166+hDXRxxtmNCJ4x7bKE5xILwGHmhZZslUd7npmXr0ffcPB
CZldqtTRt8HqZs5poZwEiFJR0a6B2ZrgJ/CXZLCuSZF4KFhuRcXMic7xlBa/PHCOY9GitJHBa5zg
Qk/CPIbDFFyVhHfu3CHv1wsAIN5z03Gg3s7gmDEYplN1GyQ97uEhDfCjsuF0muqdSKBDn4lx6yk5
JUHZTfY2gyFhP9mLq5IbHdpQZTz8HvXe5e3eb1pQmfhkM0wnhI+y+pXDYiL3Ak1mPtZs+Vkji0hB
/5SGfqh1cFERweUQsCnIc5Cvc2rJXoRm1xQ3xZRa+zQNmnZbs21Mr1n8ouvKnavHFtrpuO90P51s
NTViU+Yj5U58hfzNMO99WCQO1M2S9zPVPdjM9lTyynBXUc/p7b2iRAghkQMcxHbTc+wCn8yorj3R
YHAoZCspXKHvdKfSDu3UHyy3Pze2eN8p3li+llkIcCdaqi2nNI+PTeW9mrvmtMoq8KgBkin28txJ
P+vKK0meJNZDhWNrQePp+29EM2ktbdIqZqLhwd/01ueFdFAANijwCX1cCiwKlN0VmbkqLET8LXZQ
9ZS5JabxNlTXs7YMFkpHuJcOZ+d3tvgLIXVMzyO0rQ/brx0Kc6uaXTdCfHQblL4DQWiZSsjbzuAj
rc3Fm+o77poAJQpXc7W2fJ1pDn+k+SDsc5HLjC+gO1fV+RYS0tZdRf9I2Cazd100tgdw9ROaTYl7
ZJNyn16vOHCcDQZJqrMCxpZAVQs8Q/sBgyBMJlFOtKcQGd2t+BmoSTmTxGJ2gIwcSUkOsRKVeZhN
Y1FFmYfNc4fExQY/5K/fIMRWt8zDvQQ/zFhClYWpxNjUOv+pCL3rPszG7kvN/vIzRBYElOUW4/OU
5ZnGzuEuX4ZeAibJukQ6m4m6EOu45IYaH7bB6SeM8Oypc9YAE2Yyn2tJaNCkoHBa2h+6T4lgUCRS
3Ncw6OlDxA1/r2ufArNi9kirUUvDgDVZRvU68VqDSlw0/AAC+/ZVZUDRUFBk5Z9YqM1yogVyEpso
d+W9U5TpU4SHpcMSUCSHDO8n5zWTuC9iyRfmAdRcjRCAdHGrOEqW+Icq/0eVWSmd3QP/tulVMHub
NhinUxp47hf6+ZqHboDQyIS8FxdlHREKI8DcP9NA5JhToIflOJJ0RcKsk+gasKPfxKrXBemOaujs
nafLsYy9Stq3ZKiTaA/dBRMBad12uBQaBwBnCav/bCdr+t4g+qiL2pRReofEzAl9dewl2UWYlvW7
u/R9H1d9kLw2ATgUqg/XtGaZszonztyq/AjTypv3ndO2NP3mVvBk5rEKYoH/n+poAiXVTo9O+eRA
fWYWUw3VM4AlNApqrMKPrl7qu3BSqOnK18ywYVW4zb4asqSOLUdbb6mfeD1nCIqOAzNmZCUmRrd7
KxHZD1KlOK0hvjQvMk05rhtCjdjdAQKc6rShl4Lm3RXVH/BctuuXxA4R9ikb5BBLa00cFjQpbaSc
wyeK6CIS8kR0+r3vjNXN+VmN9pk/imMyF/Ttpc5c3OkWABlLi0pwrllVhxRZ6zttdPoimcoRScWR
kB750JGqXNtLmC9nnG5inx/MbEc3WvKdFm4DCorwwLfKPh/KuolVbat5hD0mFADj9sE0JTqWNv71
rZvq/l6uDvgkPBiS4VbmO1HscU7DNt8q67L1aCaOeYzXjyBJw6dGDAaMcrheq0BM2GaitHxDdwPE
5TSySWIuOH+7nDilbrsqLR/7yAF43yHpUCgVOSOEgLJdHomuortN9HDQA0dIg8YhmzAUpvMxJ5UU
1UmF2BjS8VBmUf2VX23smCU2yWc4Fki9yl9HRkMuS2kc8FeSKK67qyEPedVU1NxSlTKFRXZooS89
MFQIZw6ebkf7KbSrC/rtRLOVYhkf1qifOqYlRQ8nrhvTZ2UPAOsIUCqMHtVId1je9GFsY0e59foJ
NT5EMuOV6kzrp0rT6RLMPkCBYemdOXbmxZBKJoR0byHRtDFv1OBF17P76kgDJAsOeQ9tbwq7aEOQ
3Xse1OI84NiBQSdIE2KCx+JwnJyaLrwWnrre2vSxyH1Gsa2Op8jy8timlfebHXiciXtvAsMQ1pWk
sSDgFbMO2utPS6oYK7q1t9xZJX9O3HE2O0sXov86eJm4X/l/WPtzWVS+WdzceeLF1JSX/jgI3mrd
uO5y6quQXLoyaTd1RY3mpud927JdpnyMIQ2Hc1buKHhZw3Godq30rJuIYCBumirkroF8hh8sAMP1
Y0RInkAMsik6t8/TTOtbABv536AdFee0eE3x8dxBD8zdnZpawfOVrc4lY9GMyU6bBSRyQz9/jFaT
JdzyPbw7jy0C1XlEWa6SZJEu4hvcc+aiiueNuG35vpI6vdGzYIDnNdTV8n7gV9y21M3dOwQul8uq
hHdVKISNeJklxacNYgev20Qw7wsL0TFnhZ/34rjJTBMZc5GTGoiCbpJgJQFU4axmK+FHwTPDKBJ6
Jb0JTw1T0/XgBmIlHWaslazCNIPupt+P0jZvJRSBK5RPwupXUJs2eEu9Hpu6DapY8tBQB5pNPmBd
bAIbAo3sB+cC8ZnewRyTGrNnD1C9TOedH0gx7PyONvLzSaaheGsdxftgzbXDDiIhzFum6ZuZB0df
ln7QB7zNFT1CZdhbD9Ac6F+kX1YiVxGuHfZOWTBoF3ocABZaXXq5oroFF5U3yPHUreH5UVocZG9e
BsXJWTz0mIF0jh03cN1gW2C2fJiWxX3AXlG+TUFFZl00kDd91LRi39Jl2sd523C3MnGjszIdfDev
9gLbr723GVzixqE4TV/pCnfDvu1DP6PtfECY3HhLKqN72jTPk13wD55/xVM61F/HkfLNHQFtHKkb
X1Zi/Wp31Wy9z7ZZy+tGKK2/zDYYVt73Iqw/55Ho+M7HX+G+Dg0K51/kC34+9nMm8BjNcO19ziyo
DPL8738KNpzLvWVbAJuv+OdrrytJVDRB9fGnY9JfH/v/9jEhZ37b54Tl8XFwp/78MVHX1j27PZRd
79xkG+VqfnQCw/LInrGgYtIR7UmSlWIA7LLXQ4/XJNvz7st/j65/HF3PJRv//6PrlwHl9TvUUvO/
//NTqQeOnb+fX6X87WxBQggCz4TJ6Ezm+v386ovfAIqdHUhC2twrZ9bYH4qYd+aDY2mig4eT7+9d
H3+cX+EqA4LCk+T6jCHOJ9v/wJr0s2TD/zroZppgXMfz+D/gy36+g0awjbXC5bHDzECZhOcNccaq
HC/T5B8mnQ2nP12ef3HL/vJg/O3zCAOczVqOF2KU/fnzhOyjOqp8TlulptrbMvSEc6BL/goM9isO
7fcPInhAMA4iPo/ILx9U6LCxgE/vlD0v1bHQ5GIO2qPSwaScha+BMEf0twZphK+jlIlzCR3GbWPo
lwTx//2XPn/WP9Q5LjKqQMjv7kBo8rnU3AB/fkwZLXG89WWyy7B8HZkdpF8kgX9I1Sub4n//WecL
+MtnhfyQQSRBbLsi+OUCz10wsIun8XOYZ4twq7bvjJ+bC0OZ+LNjuuwKO1Z+Z4mx/6vVyP0XH80d
a/MNYb6x+v78NQtoor4jx2jHbHA6qYCYoXFkdy2BO0AuHtnibEJHzpdjMva3Gdf5oMKk+NLPUESJ
6suE/mDcHP/+gvya6TtffSYr8Pd87E82kPKf/yzGYMVoEQHb+Y1u92GZBcfaXdiiL4JTNrBo/Nhz
tHdBoWytdpgPZrXqK7elc2/xkvqv7sx/euL4c0IYD1wnbIc8ej//OTVjwsk3/EDNukDVL0otpzgv
ujWKp2qaLpo0XdVf3BT/9NSdP5NHIqJ4imch/OWXMRWGZRA5fCZTnBN+DheDKq0j//5K/9OtRwrQ
Ds5LHfMxhLdfpPUqYpts5bO/oxW9c28GB07lfWuX6ERdBrhhtqoyuhg5vrXHpqx6/XtGjAaI9Hvz
L9YWXJ2/3IEsKudUE7cf4b6AJrGfry0WZi26hFacdiYeF236kk3vho0Y6lxX9sO3ESXubV6F/8Yc
IH/yStvpTtESEXNI+rb5RlO7+q7IlKiNyiq/3rV2jn6QAV6LtkneMyjFexk4nAmo2rmthVS3Ezig
7EwJWb5glLH100Jj9L2YFs5QlZeKH14dzebW6it20IB7vPSJzuAZe9+MYK53IcR5/8kel87PN+TS
u/VIg0vfXYydCMttoEfan9npc5ZoHDc65WwTzY4O1cHaSH+FSyCMNHfoVjmXeEm9nUakB14mbHc6
NKLPkgHVHZzqsde+lLfaU+1XtwnyU8CQkJL3ua909F410jdnRb12mTh3LWXidybD2bTFrj1x0Ogd
8vmtI87FRG3teD8Smy/9OHajb44rPKH+LtMAvasF08QW/m/2oe10tvZuBilyh0MAzAVk0wkJkjQz
8WOPZzcmVy3eJi/g4FYn2fqWC9NbUOXZxO5ZSJJ1302teS05/hpWjQotb57t4nVCU/K2DazVbKNF
4IIIdsBTbai0ssIrmfeEIKZWpybWmsWQEkCMUFccMDpzBcuvwAJkUf+7L1YREIi3MBUCaSAlc5DJ
iFO99YW1ryoxLNcmmLxrUYEi27RZi4Q1JIE/xF3SqqOCFRqw7farc+EzXcFg93TGJBxFIblYGrb+
OETl+KNrIPw/9CyL8tImQT8Hh06r7CsR6s59FRwwNN9a4jnNfLuxd67qGHiQci6yrcnGzH6H3B6d
qXpdUz8ubZ44V+zoId426Od5cODnwb9XcGdMzwNXD4uib9R4sO2pJ5IwNawN1qYhP1VfrVPqMmhZ
AxahHlqP57c7RXLeY5WszBTrOeGuM545twMVAW5GxtAK8hP2xo9gpGD9slSzppMHHISPBZ6CBnBe
ETz2uR9DRuqh4AhIv9E58h+Jotg1fWsyOiiVNJuuV05y1c9uFcWF41d93MFj/uIEg3eNU6SZtgPU
tHKrfVxCcZNHkuRMKDHqaMw721AqA0SpkXYX59Fcqq1jlL5p/DGtY1qdhwuWUpRzalR0vV20QiAB
XKC+5W4vl0Oky67Yr7NS9i38hQbsrlOIq15ywEHtNct32KnLtzKhBXrDFsERL9yu0pwWhkTOlakt
ikrLISIpv4KdVwcWjH58y104kXQpBVP6Ptfp1Mc++ql/XFFG6sMYTuVrFDil2rELwmYEYisrSFa0
nDcXr+3BRSEs2bsVR9B8aEw6zed1bDrhrBhBukDUWJHhzrrSHKSzOHalknvfVxgqy6AmzEKzCup0
bmrOsbUO8KrASxvxsQ2+5exo7AIKTtesOARMBtxYjrCuyWlNNFrYPsWEG5Xb4cua5vmNEkMDPaPN
MfcqjObAwSQxua1etPOpwIZc4LoBk1SUnnNqgE2/ZUXpuge1hjAxfNdYP6xmxE8gu2WZbnRaRIZE
U5dON2nqLD6QJHc8UUcvuxd8M9o+AhBMsi19Fb5kwmdSvwzR6KuwiPnRRowYvi4fa9IZ8KlkeAuq
ER0MPDeCUtkgS+FowVezpf89/xo6q09ske5RFrKkbJtHKk0LquyzJFFXyxpCRDCOUywngJymuoym
CT+x8jv/JFa3RZGDTJdsyVmpPG7zVgFBS+Dj7Pt55beh0yIaTiPB1/lg0cUBcq902ff0cE2ea2oK
SMEhJX1ZwLcFBzrdre8sy/C8kNCsFmVDuJ9RyfY4ZqvM/NHJz4W3qe2OL2y+Nbp7jfi3Yxl2zFVe
u3VC79zaWbhm6t69WIMqay7RROiBt4RgudkEK0bSw2T5HQT+vO7aWAyCdpNSkgiII69xs5PbWuZ7
ajs1iRrX4JvCOhLcdzLCi1cbSuRPstfyug2n0KMCljwmoJosfQxbNYhD5WsbBqWoix/QPSizS/pU
30YBFM2rPIm68NrOvWC19kJqJNvNQOFdezV3a47qmc/j1VS2uqQnqMVjS/zM/ajslcTqoAa0C2JX
M3C7cxMDFhvkr3FqoRIuII2wVsqar1gmpA7q1YalaupGnBr2G8S6+iYnu9Rk/XIbBLjxrrB9+/mz
IdLTgC+sLHXT4GwrDyn8+25LLHdcSUdit6vFrbJmcgfY7Hxj760cL+TRM+4UEQKk/26kNM/NcFCb
yuuCHj/wJDRXMy0CsEvgOp0X3hRm3HpEqiVIOsxDFfg7ZebLbsqz4QWfA/wyrxxdStPaWYSHEkfz
RSW9rmDepM3ysaDJ1LcOBEBa5FuQNWjzumF4AtoN2+nstPlw26JsJNuJ2/a5a3nvxXrCeXeRB7A+
Y2supseuW9PlyWR+PV9DDUuAz4q8vwvGdIaLoh03v2xwU15bwNyWLVsFZaEsVXn6GEHg/FENa6VP
HaW8ZitmHHb7FcdUcVkOdtp/JIJICeAbYtUvXdvXcwzDo57u0Mv6uySAl/Y6OHnynHtMQo9Kz2BZ
EqsmrJppeeYdZDzyz01a+v5bi0EVQ/XqrGwNc1JVzsx1nocuCfZ2ee4ljMo6vF06IuoxRLf0bBKP
8Bgt2oji1umIVACYBS/mOz1rSpIkOWQbnZZtnLEnYnYkQxrPCqhfE1HQiHTiErTRh5cX49NcjrXc
9VYUnlG84j0gOHOlV6vPYjXL5VO043oftQWpEQsT5GOhs2LlTLjqmwJybXuV0kOvvntjkz4Y+oQx
/w4qbU/TkBM3sUdeSBuxZtb7QkLD3JLXU+xC+ObO61QzH4DuVZnuEQuVfc3McV7wLnt9c+V0Amxb
3pnK2mZCSQzIbgmUorXxzuf22Feb0S96CH5Z/3UkugJ5S4UY+AK39AUh8cjXGyiCnb7wF97tu3EJ
/GZTVBH9HR1DOyu2dEfbBxnWDME8tdtiawWlha2SpQ46RMYysxHBaCDZhUmujiiBdr1NUSLgP4nK
j1jr3ewruGF+XYWv5Ys1uKQUnCIrf1D56TSxBt/4ORE7eSkGGenY55WHigqoS/K8pPxBKUbHJ4wX
3TfMzK7YtEY4L2tTZHUcZGv2zlGtNdfpyu5s3LQVfIl76P6mPYwU6xRbqWdpnrkf+vCz9Dq/fbVt
LYYL9o6Rs+y6ZEzZqBa0SmLU6L3Cv8CKF00jL3EqII85ZsLmG1sj2jbQUs9mDpeJTeUpN3qEcyIz
0tw0JBr8iIDWt04FbfOAup14LGhKoLPGin12xDuyTu3vvmDguk+rgPxqgbFEkIxey1M2jNMbQGv0
1Hwahicr11N1Awd4frdy0Q1/g4CU+2wB3LjtrKV8CpKEPp+od+cwdhdPhbHP/rXZSSSMbBc4SuIN
Zq5wW2B0IYNKKymrqqR4gf84xtxNa51Hbxy7ku+2TzRiW859dFq4gNHG1rMNT9APOhcEaEJdItzS
Eu97xex0qCqXpDlZCRCHnvuWdr31ysvGA4I3J2qKBaNTjEttPr4FXsHIhRj0hNGmz+HaOUsPwwh3
Dm8T1wMVtjUq6Mw+kCjd27rBcLnRoTt/phrAaAxpsfAx1FjivjaeKg6LKgizN+5ynu0kirdyafeO
s1sEM8Jta+vgw+Y+6aGn8pRT4WJ6l9mQYqypUsJKG8Hb7NPPmwjEL+whgM2+Swa/WYE1Fm2OQRsi
WHAfwLUl3B8ZaGFT4JjnqG5zBnbRQgQMNkKHOZu6otcGV+wKKKxxvpum9sAh1fbQnCtyouIoYH1C
aZBmtS+NZXmvqH1EshOe45vMZMEPoAV8A4f2KDC7ReTcDf+PvTPbjRtZt/SrHOx7FjgFB6BPA52Z
zFRq8GzL9g0h2yrO88yn74+uKpcyJCtbBPru3G1vl8lkMCIY8cda3xIlGAAnIUNlM5uldd05ZQKd
KUTccZzyfvpTa1SmmsaIRm4bVG50MMxRv4WYgd/OaRUcz6rom3QX4V13LmI7ybRLODwdG/hBG6yb
qA2JzMxwU9H2idnoo1eoZFVtHWaG3gPFX7Jdauc+38KZm5jrUMFvRpKwM2i/qgHXV6BXpwRijgfM
kkq01yvODL2IPbHKyWQS3lIFCR2P6BT2r2T20ZmqOupJNSua4M4A4tltulmHUAEPvP+CFxhAcT70
87d8jHt3Ry9N4DWTqhptqkafnZ06z6Fx4OSJ4h9Hcl1zoed6lf7IhBXk39XUGdOjJWpVXISVGSoX
YQwHEL0FC2sAM0ZovmZqsojJ5f+wdm2b9MX2Zynjf8Sd//lZffx9Qfvm7sddcNd8v6tP9J1LyfIv
NZZQ/wDVhIjSVtWfae36P9VsgqbRWRkmaDIdBy4w/1/VbAU/LZpQduiYbdFxUgf9JcdSdPGHpaKz
dGycnagldeMlBe3TUhc0Isrm+vITqLhSVce4e1JrdUqc7hoq+m0fpuNxxjexMQMydp4vdZ1qvlBd
aOiRqKYR98EBJ88s3cWk1j82cb7tRXUVUvPBJnTbCQYfaoJNbeI0ev6G8mNxK8pdVLVoW8GRz1JV
fHCgxEZ5Arc8VltWHerrcCr9AwAK5UV1Qh5LJ0eAZ+IwgrcL2+n0LkhO2F7GU73F3NLsJrXRD4RO
m2+ef5bTOuHPu1CSJx6EUqGNyEeqgMYkjaXYgJptkoHhmEHqtlmwT8zoOnKaD2Mcf+/GtD7zaKdl
1+WmOvGV9FxOYBB6LFLBhw04EdnUgt1hCWVRtdA6i69UORGjrOjTdaHa5ZkespQa/63DL/czKLdy
Jw6vVUdfBsPD+9nTpPqOhUYJ9+9nFgj2jtsVWzNAZvV8cz7qGrpBzgq2PIq8WNZt6cn8qS4or4wt
aXbheEk+AwF1ZZeuuIsuUI2ZWOwNTZPGVZ8MGKqxWLKkD6vkMp7YY9AZq2Y8c6NHQ0tnV8QYVgnL
0VFbSj09Bp6LTAypIO7MYNvhoT24fSG2LEqNPThf/U9cWudk2k+8rYV55Vqw2piMDOltqbZvzQVb
0W2rm7lnmTm6I2RQ+7xCuv2y18XJHQPMcTSBLBWFvNT7VYJ9u6EyjG2MxvNQADQ5+gNpns/fReru
dD5mKPq6ygyocsQojWRUp2rg6phl2fuQ+h0Q2Kan19lt5mvamanpiVuZnDfZHEBznsdW97Sni1nN
S8rZwK266coIXcH7cu3LlCLwsUrC9OLFT4biliN1ixdmW/JARtZpOlWHFVxHi954qpNDLOrDKr0i
tUvRth080/xMa0pDjNZE0E7H0Kgdc7DwU/j+YPaFyRVjhcJrCwkVrIvpvk8q0bz4wXQa0NY40+X8
4tErCzXEWKIpuAkc6mOgZuaxS9vYC/1K88bBqM8MtKceapmYOGM26CbyezOdZbrPFCIMDC3ad3aZ
eqkbKCueijNqjgVdEjF+pgo/nAeBOEZTiZFvOxKFu/FzJd0VNaq1oqXoq7aJ5j3fPZ54Kr5gdEXe
F+Vd+alsU+mANdPxZz+Lt0yaiZdqVKJfehde0XJojyWFr7Ij9Xl3KtJeTMiRqzJiBdo3NfVggiqf
v4s0K9Ht6GssNSArYqewbekuLQnFERlMeNhqinE6/9ODMYppyzD8Mw/01K2EzcS7qADo6/KtdC2w
qWWn23HGqRp25viek4WBgt8UI9z/taB84pjuqVvRckSUMZpwAy1v8MFgQiXVpeXsplvfCj6UnT9e
9RFQrXIauhf3BWxIGhJ/viZLbpf0UL6qtVEXQNHKKTHDr7Y6ZTtGhb3igZjViQtafE881ukDhRyl
gdtI0W4hyEbprM7aK70jPwXTv1tePt96j/v3omfgM8+HnkNkIX0egWTA6WUbuAUyTsJTGvU3Kn7E
44vvAjmSI1KDiRZLg6RYyBR1ELjAMs6aytpDGvnFnFL7TPd+4lEcyB2C9TM9HfPSabtFPaUjX+Mm
CgmUQPZr83XQVsPN84/yRHc7uYv0dgg0SKI8g/AW+UN4QTHbAGxRdV4KKez9S2+FnMfSOUMmm5q9
s+R/EoOCPbwnjoTkAPIs+RQmuwQL/y1px8qZN/T4sXC3MMFB1cQCoxrSG3KhAuuDqWKIELF5ldh2
ft0OQXTHLsI8Mzc8fk+mxSfX4FzfZdGiSi04+IjVJ86AtwXzKmJDdH6JrjVn7vJ4GQEK2GDeBhHH
Hs6QegN54gNmEdKVw6AM+hvOn4rPaZA47VXvBAhzEl1JnTM98PE92X4sbjXBwo+9o/TCBrZVOqwQ
IBuAUjc+7P+dQpF6B4eQpbqBuvb5DvIzhPHBroAZXSwzkUa9kUxIIL2nXZ76ust5I1SPoHP9Zmsb
lLYPnMDgZaUY5XxSBstNDhbzIUDivl2ivuNS/aJTxfrcak4PEJ1sC32LtZsgKssNu9dm5xIPipl4
TA8t7mVx0PBCXM2mEXx9/tc/7nKCfQZOLDa9+CcXU9fDibuOG47uDD5Hw5zBGkiJj6LmXs3+NwXX
ijjTH566m8XuWkOgxspLW97dg89EU6flWJes8waOn6c9xUr9I8jBtt4CFBB/m+9+rx3hatKL0YCt
EneHTVtlNXt6N500rqjL+P6ZBh6NkTP62OMkL8FqbQiCcUJjPDeTL5d8dEtuRuahbtPnjdNbqoHF
QUECWb9xiZLprPslUHCbqByCVkBhTXN4//z7e6K3a4xee7HYshyjznLSop2KwUjh0GcLdFHBMGbc
umN0U6WRv01StCfP3+2J90djUiOy0aMhdpI+80baozaozWwbsEsh/7Btyg8KJMljbEbG65ffa/kc
kq1JnYTd/emTOaWoYa+mOScOzUh2SaFcEZcRX4KZmb3nb/XEW0O6sOyBdUewWJfm3TzMA86Xmnw7
u+UCzU/sj7rTqF5hOhqOVdDwKbDYM9+wx28OtadtUTJhAC5j7/T5CpT7ZG6rjAWraW6aOQP4ow7a
0Y1iogHQdu5f+pCOu6wteFKSjVF1nd5P0RFShQ5LtG4YhwOZi1CCu6gGmRUO6iXwrxEBIVFEz9/1
cY+B9gYEnkNRSH5kYp/etYF0XNiw3rb1gKaCTDgTthG4sxQq85nOuVQrTsce8xdxJyZLHH1RZp7e
Ci20nfY5+RWxTs16M09m9qZya87qCHHMP6WQ+d4nRO6Em2jqOAF4/kEf9yEKDfRXlYdd6kPSg8KY
NsyIUL0taSjtDQAMEMEmNUuyIof4lYKi4wNxHOLcGv/Rd9ykFGU5gvEPE5yZ5/ShE84NJ85k+Nrh
0jiO5IBdo7R3zjTtU3dhDuXM2zIQAsrT2gymZVKriP05Jyo7tE01J+bQP59vwkd9hZIXA2FpQTzB
fEtPnwVOT91rON62HAiH3rIgw9vO6UsUDvOaW1FNYa9I4il249Nb4T3gWFZAF9GzwbrQrXbcmVh1
PRVs9uH5p3qi7VhgCb5Cpsn0Ipa/f/DNy7A22pE+ZtsR9d0mU5ltyAhLCY1acR/sykv3p9olL0MG
veniLMcUlDcDqayEBKRfLQeq6u75+zzq6MtbonTCPo9ZmVXW6fMEylg3IhDIbCud6LaGKDgFN4+L
YGnUlONYKKBlgDeWa56PeW9hUGDNllMzsHcKRCMTpifhVpe1r8R38B30aNVtHHbpbC5dOqL0ePgM
a9vCBccGpCNclkNSEg4ph53pFj+rdSfTFe1oEE9scyeOSR49DzgV3EW8L7PeBM7kWWHwIQ1rEmZE
eixU46KMKN7kWJHIlu0OxGzqZwbBUz3zwS+wpbmDI9dmgcSwIcSJ08Pas/LbzpzFu+c7zLnbSPOy
1UTj1DC4tr0xjjeZi3syK/ozJamnb7JMH1hmltX/6WtDvzorA4wkcBxBUu8d0q3IGFRc9cxre6r3
U3yAxoEElJQF6WFyDkmTrkJkLuLK2oCu0d41pj5QlWLFx7G3DYlcC/Nzm4wnH0/j0IHjWnVxnZw+
3tSJwlULbovRLMfOMcfzbRp0xtvnX9VTM7BhUF6hXM86yNBPbwPKlbwFBFZENKENKYvJ3INkpcxi
DoY/vfijwmDWGMhL7ZyNtXF6Mz3qzB7sJKWCkjjBuQjLaMuxffHyEc19WESyice5xXfy9D7CKLXO
LJiwjNlJ4F/1ZnAQYx2dWc89bjt27mjV1YV5o3LWdnobG/hKqZtBT0+YsDLPzUTMDlINB7TCmTlq
6cynUwdLKvxoy9khVURTarl0GnvFYiu5DYfMBzqpVIcSSu3r0AJ7mGDrPFOfkow3zPQ2u3fIGost
bSnxSQvkWJRi0uFTIYHQk/h1meIhv0vZGS+OZoJ034aoIm5zu3ULDzJ/qn+y46mzj6wZlPL9C/uo
7eCBAa4BVILVljxr1bkOE65AJwo3Ha+rrRJCRTHjbWjY51aUdBOppRfuNAEozNHYsihpSS/Vr8DX
t35kb9MiV5gpp1zpwSvgkWw+50apxqhywDQCk59NxcR5z853nl+DCXVaGPI9oJqUMuyHKhmT6C6e
mpoUBnC5yCXnAtg7O613gjNFcZmMKqo+lIDa6E21bXwGWtFaV2OFJBJthmGNW4yrVfBR4fv083Qk
GiDG9TPLPcPTgSSg88cJi4kNRHKu8mrId+2GV1FBue+d745mG6MaHn3/U0ZkyUWThYu+KED75H8D
6tFZmcdXinhWYtTsaOHdI9OJIahqdml88/Ups6ftZLHIeDuFiQLpvQgULQVA5BCJaxAwZjfZVZHg
vvI6pNVocwdcKcZNE8W+glrGagihrIxJsa+zPgGbTeodjk7EoEIA9sdfT/biD8B9/nhJOA5QtRhT
z/jdABpA7jDS5AFYWz72IDoCJPjRLlfnLL41RuQjFVh5JHTv7L5w3SPE6ly8KbrBtffVZBnNseUF
68CbC1fzrNKcsEgEZm6EO4xMcXUgAsFyX0E6I0NhaPqxvPaTqppg09ap8lEJoAFeoQtFAOxMhSEW
pL162Qdhjlx3nOf8viJY6z4uOkUn4GKASuRbHWmxTHCpemNBBamPhCMO3RFBuF97zeDm1ufYCjWB
AHCwCEYM/OAH2nYdPRPwO6T3cWXmwZUxjPDYdhQDw+hWMUNsdQGTMsEHpllP33G3cJq/MTQ/jL8y
2hJM1ZXI/feooh3rUhMljMMm0Uf9SzZqUewZOVDvu5FYcdLX+zLKYALi1iAxDxUgqQkklYxYgsms
JzpYqRvrdZ4gH/IIL1DtywpQ95+17ur3NcynYaPaMIQvjE4FT+eCOwiXpIUld7OEAuwa1P4wUAzR
+MFADarBnTBFtsOiL+r7KvLVLwZiPXuTWvy2zayXLR+CKsqrfZ3koF6gaiMv1gd1vq2VHpET8Vdd
zNp2sFuIdCxeNho+3M96TYz8RmsKQYwKbK5qh+QPy/4YBgVJgCSL0LeJQTd2oToa3wE2AGEUqPfy
LfwFBV6HC0udfljErxtidL+reoO9t+jJGwaCqIwfXD936qMAH954IcwgLORoPM1tQpw2TNa0rMQ+
Rxl2H8TkvuycANnlYWYjDgFRm8dh78Ni+WLHmWHeBJPDjafZIjYECQgEQXAhU0F0XqF9KAcz7HHA
FO5waZeCPVcdJmVy6RBiOEGJzoPvQ8E2xdMz3cgBFljtV3uORfuR0O8I/0qgkOBuJBarIArA1fsm
L9Tpxk4CHdPMQFYNtde5JRKi7is7eUVqrd+gwCIaArofQYAwnvvMv0GPi5Y9AJ/WXMZVF5jbIIqN
D3OizOHtDN2VlxHH8YRrKudkPW418yMTf3hbuqP/jrlbT0i8taz4o5KXOdONU6nzxcCc+WcNCeaL
6LN6vKJoEH9x+ybKwNKDj8CxVVnjjjW4T9AvQTH3qu5rH8Oeg+oNJ1jtsBGB3hP24NJjtwOkaOtr
X/SR+nYsMq25zcpJfacCX3ytgRbPt4PiEmXMPJS/7mfRpUclK8kqIbkxmdGaadX7EvwYDPJMgWgw
+W5xBKzeVQd4Nnp0TUyj+kUJVUFExhSnygFNUHBvDNqihncacq0zt4I/3uZxScQEK0aiXKIqjq+D
fHC1S3NQxS0ZTQ3a487UP8cqG3aH9X6oVAz20YmAEKvOlTZN2XxddnhRdo0oEoiKmHmKLYn3BMG4
/hRaA2afxniT+Uqo7ZKqyZDwJrOJ69YZhu4boZhuddOQgQdzugt7w2MuIa4c7uI0koQTz2/TmZLa
11pt1K8OebzJR8ROiXaVNgooyMmEGQAcWCzg305rQSt3iZIcmEt6fZ85TQlwYfJnS9vBtpmAw8Jl
Cj6n2ph8K/tKv7XSwvH3pgbMdxsbKS4bpOAxHLixG/qKegxgkne+kjbZhzQxavcWdXcUHGzoVszd
BVuRDc59/Z2hzyqM69g34yuNyF400GENfkRVBz/GOScIRaohdmLlqIs4fw2iu0xvsT4a+gH8rzNf
Q1Tyu49hS3IVZrGSrySZlGmGQr6wHTpiXLewjesBv0gfK+qhnujlX5S0C61t3PbdpQkLaSB7mpfn
uU6kYjuZIGZsXLeYkgsoS3PxZ81p/8Seqc/uhtC272H0OfX3MRk0pE+o9YUXKQXconJWKhYJZWaJ
T0wbqVFjNEtVkAdN0TSEwxvBeFkyRskTn4g+oCg34vna6AGxC7d6ZVXRe8XpVDx1o2OBh4Z+VB+W
c/7+XaKZZfgeDGhrHjWiyunSmdOZmYdfKYdDps7Y0zDIOB29hKCV4qYOhyG5bMraTS+INMBKg3PC
xH1EonBV3+YKGaPJ1m0J6YR7MRta/xWSedbc4SJsgndRX2bNdxTNI0Mo8kPxqsoC594sALlsBtVt
xSVcrmoJKiMm5ThZmMo8H0ygefAtqEIoBiyHFiZYfYyqT6yMyK9C6Jz39gU8Vs38YCaTqr2uM2qJ
t1aXNMH7kZbuDlMP8psEsnmBtLZZCOAjmIxw6xhdejtYujm9m3rAzzseP66+cdraBls3meDCiEiv
1KOqOPOwLfLOHqkq2cYlccpT8xkiCTU5rGI4/QSn8VexOg/ORW7HFM9Hjez3bdz0GlL9BLr3RT1B
mtxpTqSVr5upBuc9lAPvfNuYLQNzE6pdrnzNskQZDlpYBcNeUbnDtalHA14IPG7aTaJFi9uiHTNr
U/VqrONfJp0LyfWsj2+CRkn0T71FAEhVd4V93XOc234vkewPr8xgKqi22Bi0mvew/ulMGTDsdt8q
dqm9sfM4dg5qa7p3SquqzSfbHwZEwlbp4nIcO3i8RFi3VEQVJS5MZZv41qRiCRxCR70rg2lQPldF
QEKdBtv54891+//Ib/+z6OZ+iSUehT1u7upvdz+K5kR7y7/4S3qrCPcPjgx17ONAC3/qa4f7pv3v
/yx/YQlUhpyaUgylbkgp4m+QhGb8wQ5do6Du6tpPgccv5S1/hbAEYKhAPSiAKNovEd7qy4b/350m
B4OkU0AjQb8rECdgxD7d1OKowFJV0lOAql5zkhy0u4xZ2xOtFk1e1RlO4eFKNGAjmhYhKxxG6QpL
I4HzJbP0+jIkzfxPsE6dvtWTdLjvlblHHlqYgRcKu9LQvWjDDw0OEP7R0vpYiDy+qa2Uddf/t+7X
39dtV9//181d2fzXviOqs42K/H8tPf17UU51xOL3f5/+sfnrz3jal/d/8gfvZ/Dn2+6+nt7dg4Lm
n/51grn8l/+vf/l3fCjuQuJDvxdd3i5XC/hZJ92KatTvO+L/qYN7fkt+J/+Tf3oiDE0Tkbez1BaQ
hyzckL/7ok2qEuV/pI0UzKEAW/STfzC/uvYHfAB24hwegyFQVf7Z31QTRYAHFkttcwE1uMgoXsQ1
OS2CkVWEDH051V9qcg8q6GbVFX5BOdsL0u52dqdvfvfpQUO8+atDP8yI/t2Vpaoh8e1Mlh1X5nCf
tIdxM9cvOzr590dLdeRonlpw/UbiTa79RjWUN6lGisi6n708zoMGKTsgt34C/lYdDPIwhI4pe0qt
3bqrS9UlxKR2k0ZO4mk98CbBur/21l15mW0e/O4iBkM5OVpC4k3eX874cHZpMrlnCkS/e5lSaZbc
clKk7CL1ymFxzJrxvLMU83bdT5cKQfYUgguwxsTrSLK+CPL2blATZ127yOfPM8Yrs7LV1CNLYeMH
83VUBxerfvfi0XjY5DRvWS6ue0SGjf5qSlP3q0uEY7tdd3lpaNrVUA1WitIrdrrxqog77cZ3lFfr
Li6NTtHaZldjbGPD/Z3Ala0ViHUDSKba+JZFIGasc77CusvC8Eelg1yAdT9bGp1R3yREWdmJF5XV
a1/vgwuB5X+/7uLS4ESIVJQNFEcPC376fQYsd2xi3T2uu7o0QM3UTMYCa5onPs/l1ihXtog0Mvm4
gzcF+O8NDRqjmrxazjFeJhL+NdHK5f0cZVNlU7/wsPEeYBGQ0kL5bt0vlxV5gGfbsorq1Ottcjlw
yALDdLpqXXPLoK4wT/05GJhpkWUc8L8u7CpOA1e9S0MamnOW4Rlu5tSzWdDvQFXlG8qG7cqfLo1N
CIVdNhdcvYyvm+5DcU5I9ZtJXDZtcHyTx7MyIR3Ve4KxgWDXeXlGWfS7a0sD0zIgFbuzGXsIHY7A
irK7EHzKGUHd7y4uDczKcpoGQX/sxZaVfK0tFXK9S7l/3biXT+bmTI2qyETA5jcRIXQFBRvthVKF
X0NIlmmiRei0QKVh9DQtdr7Ik4veau113wj5DCWGIkN5LPN3sBSAQGM/7n+s6uK6tDtBJlDFYYSd
oumA/orO/GH4/brhI2MY83aOQWE7keeUKumJ5ddQi4eV15aGpuaz85mNivgZePcQApqLzM7OmdV+
0xHlk/C2R1lZ1/zwZAguSXEClRwnb9c1uLSo7Z0wJzCHH44WY6Ma+ccmy96su7Q0OGHpIq/NuXTN
gfOxNexLtR5fpk7/1cFllWSSTqFZg7z2lsMOtMD1Ofvj7xpbP11ejY3ZLInysTdhqw91Jm8SUF92
+P/vr5Y+m01c1MSBwhMCbE2CUKianuX+XZb5rUj2d79cWtCmvlLmCfhWz4pTMz34mjuJLzYpi+W6
1dtP2fSDxb5tg3gIWzKWwrmF8H8b1sa6uVC2LU42J9G+wZULZbpsgxJyWzN/WNUNZQ1aKcK46yHv
eHE2fFOU7tqHcr5uIpRFZxhSQZaFRughhCG8Uh0/mhxmvAjG+auzyJg8cm+jyCBZ1gs0IiSVlk0E
iLAzQoDfdBYZt6gHJlwluGaeGjkQxvP8CxuicN1sKJsnfegxHNaJ0IvaJPccpXE3RVav++bLPp5c
oc4RaVy8jL64YemFobpuBSS7MRVoK3FgEAYZaCQPoWp32W5qxcrXKQ3PltKyQgpF6I3BHd8KDsa6
ZGWDy0aglOr1QAwabzPVC+Jx209N4DrrNpxLNejhhnPooww0NxcHWcyB6oGoxXX9RLazdUiFsnni
VQ4xMBcXiFlncaKwatyr0noWh74Jj4/2zjinhLFT6KQZKsO6viKDa3FyK/Gk6KHHyXdGJEEQb8sx
6g/rfvsyah/MtKLnUJJcvRBKyPAqTYZ74EfWykaXlrUE3vm9HmahB47c3LimSRpc8zIR8685SzYh
mYHDySBpdJ5FkO3O0dTlUL8K1w0hVfp86nXQBcgOURIT+zoTRVV+Xtfe0tisSUogDxypgxGRbhyT
H/m2Hxxn1dVxP5y+zaAY8iGpCr5AVbyb6ot0nle9Swr7p1fmmNMdKpcrZ0rBUZXxbewof6xpE6zO
p9eGLDKlHHSGrDprEi8nkW+7MTsjsXv68yNcaXCW4IZIPSKTo+jcEclTv+vxka/85dKaNmwQn3Aa
z8Xb62g6ZP2qb6ZwpVFJFkXX9nMXem0xXaOYu5n7VeVCTo1O21qtHWI03ZZfnG6InWlWfSo5+jm9
bG4OXRM2Nd9hZzxaUAoN2I3reoc0FN2qzZ0Q3KlnzNZlNtwYU3SGE/y7riGNRTiM6jCafBSAusXv
QqP5mHd5smoGAW1y2iJjVkNTHHmFRWq+h4ZYVv66Qe5IQ3EESNCC5go9AMNB5+Xhuk4ne9i1FMUW
HNbQg3bzfQJAOc+cEa96iY40CoHUBEA66HYj8oqDn0yAygYiydZdXRqGWZAmjTounbpQam/WC3+H
wXbV152TrNMXaWTE8JAlw8WDvLyznVK7DgWEwJW/XRqQqWvVfexy+a6CQ9mH4MYDxVj526VhWQat
6lQF60yR1NUtvNbO2hs2XKJ1I8iRxmagqqS5ByVf+DR+mxAbFjvTxbp3Kg3OorfDtG8YP1mmXYTp
BMc3S9aVZrEXn77TorJ6ux6WwZkdbHN6DfZ63edGxu1PsSEiUEDMVrmDnHquDqoxxqs2rxyOnv7s
JCP51jKYZdFcltPeDmYY2XbcIf5d1egya6dWs4n9DjeoFZRvSdr9iCvdfLfu4tIo7cq5NJBjMm9p
H4SN9Hdcd+qIk+60XdBEYX1fZkQ9dLehgZHacjN1ZZtIAxT4agQ6m4uTHXgRRvAcolVrb2FLozN1
9JY6GNMW4TtvSI3U9lY42es+m7Y0NO1p1nQfxZLXu21/3alqfl1xELFuGSEL6UkLC5Ksna09QQXk
evVmToQWurVVPeWRvSnXYj5FrbUP0Iwd8AjMR78NpnXNLkeOQAVuR0AgzIQ++kjDJmQQd/e48rfL
YxSp2DS4tbVP3Ka7qINZ2yOeWjmhW9J3VPWxJdV5Ze2drgQhKoJ5l05xu/K3i9NxhH+gXCRc1r5F
vrmzkVtvJywk62YvSxqlbtAvJJTY2ltJpHiG7lvH2nCSN+v6jDRMidob21K1xd72a+2KbzYBglHg
rxtNi4bl4Ta5mEKdfMfC2meulb+tzMo4Jql7LqtlaYF/FVP/7GWFJY1VlZViNc7l0u5j91Yo1XiR
hva4smWkL2m0WMmFmVv7oXMQqfat85n8rm7dB4/w3JOWqbM5HJMO8Hw+6fGFkoTGG8T27dtVb1VI
a107y9xWb+kzRaIXm1xNsptBF8q65YssDlJyxcCXQMtkcecUm9Kq5hu1FcrKHy8P1sY3lUnh8mQB
FftKIaggc4J1IiEke6cNj4IYb1xEpyGV6W2ljNl1SaTAuv2cbDx2yP7V1Yi3Smky8JRE00C89M7K
dpfGqlC1jKwEZjFhjtUHUeT6n2FB9MC6PiON1a7p/CwfmYFdN9WB0qJGtklCWzdHypAiBbhsXbb8
dgMf0zW5CcqWUIBz0Tm/mQmENFbHeAqHSBDuOLe+5iF3QvsPZHXdDCxrheKsrQyAqGKfqW24r3CL
eERGiHX7R1kuhPrajWuTr3YbJ/q+gXHvNWa2srvL7C6035pfFyFjtTanA7EL6YUdGP23VX1GBvr1
Tl7Oohi4epeSH5EKwGeaUaz7esiSIQs3WBOTe7kXotcvWEA6W6AIycq3uvSlByVcV6+bPOxVa69N
SvcKA8DCchHKu3UtI41VIjtxB8R8+YpWF68xfXzTSRk/rru4NFSrAJE8qcRi6e75zhj03hNmka5b
6JnSZxU8tZ1XXc8iVZhvdOxfNwsifWVvl0YqVs7BgsRNDCsJMru0jGavnJti3U+XtUOxVmn4zw0m
dy0PrtVIUy4wZBjrZGagYk+7DDB2p616urtjtWLb++TDFKbWbla9VVk91Gud3rW6IvYTjNZ7wkbM
Q0ENtlp5eemzGqhJhaaYSgYlUo3EZzEdB60vz3y0f57BPbEYk1VEeTtgeEho+gYHqKcVxM7Ehtpd
4EzsNnYoSNEUTXOcuvrK1TL9UCex/oHsLbyz65pPGs8D2wWwtnx7fSytnwsCQf5MzSFbN+QMaTx3
UN8JxtYE2vUmuSQCIkB6WTpnZrpll/NU40kDOq1So8GmKfZE7OXHVu2WACo1w3PcdIuViVCzXQqX
bt3i85H4SBC61HRMrKGpWB60+8hDs6pv170IaYiTyaFULUyL/WSFg5fn07A1kspdd3VZgIR9I7Qa
zJB7pQmyiyKq/c0syvlMN146yxMvQpYghYusnjQYez+BJWUXpzgXoERWngbJwCKt9YcoiFmmqG1W
/hjLxroagnz6sKrdH6mQROL32rJMaQ1d93RlcC/qNrLXLT6xFZx8Lnu1ogEVFnDY9aZ0p8R2fV8G
BdEQ63798kYefI5H26oHMXH9ZprIcndm2z4s+XHjuulB1iON2LTz3DHF3g/K9tZRm+h6Ts8yUX4z
gH+aeh78enSIPcFe9MqGuIgA1FZPwBHBSq8zIzJ2ftLMm47zumDlIJA+0T1l+li3E3tv6ATQNGZd
vioGLX6z7lVIAxhlwuzk2E73AXnPGz0mBJFyhrluJyCLlKxxsEa1ZN0FC3P4mEcjhrpsNt+v+u2y
UEnQYSZzZH3RqEN/xdFau5/rdp3AivyA005KEGmdjIGgFoOYQyMmpWhAMkS14a9bHsl6JY2T5zRg
6iHbhvDtzvFNXK/OypKGLFgyUfyUvc7VEUC7nqOXnyNBjNW6lpcGcJIbQ08IChfvx/F9n5vaa7MJ
zmHLl6s8MTHLiqVML0hGURzeq661b3plIn2JXeS6vYAsWQIuqYRK3th7tx0K/+gDkHnfMgqUlX1e
Gq8KThZABZm7F/XPzPsm3StTbq/sNNJ4hVnROWZZuPumiY1XWZqp126T2J9XvVdZumQmwslDKIZ7
8IzdTuls92MAM2XdUkTWLjUq9i+tM9y9bVbxsZzCbBOUY79uJpP1S7lPgpGjWC5rwgQRkDCy7yEe
//t1LSOtqCck4S4uS9rdUqZPCKPabEO0U/Zu3eWlL65lhwlxpJO7x51ctTsiagGlu747rStWqdKA
rZMwGxt8+/uijmsirTLrjY2Uad1BvoyaykgijPs69/cToWy7yGp6pExls26ykWVMhWrFVmMXPvUS
gUaKwvtmMIx+5dWl4VpEwi1MHJh7I2mpCmQqKbZt6q58r9JwDRL8oChgfIrief2ujO3wVUfk66oP
ILyq009UluJXAsfm78OSZT3cfeMVeVLmOs2AKQuaotB3IZb0/r4qVNVTDJCAWZ6139Z0eXi3pz++
huMVdHoOY2pAtGf1GPVFz/nhuqtL49Ue3cKPzUbZh26mfbSMIt2VQ9j8WHd1abjOZUI8BMGDe/Jh
R6+j7nYYWkVbNcdDSTxtmSxX4Ea7qb8PmjTdKvWUvCGZzPi+7rcbp1efxgIWFodk+9RI9ZtQU6oP
YTan23VX10+vPhO+2FrdpOxhkoyf9TFILn1bnVftzB/hAU07LvWkYxrL51nfD2X8KvKzdQUlOMyn
P93PBq1qisHf20IpPW0aCQ2ew3DVssCUxU5+b+WlkvTK3uzJjW4VNT4MOjlOq5pdFjzpvkE9cxbK
viWjfj5WAJPeG75VGit/vTRYg6w1GmBjyl6zE6Ois7ejvQnnZFhXscIKf9r4MQElWmXyANTdLdJh
Hf8W4G+0bkQ50nhNRJePTchc00014WME6x3NYHwZJPOfs0lTlj+xDNDtyRFMwxMEJECx5qcExOm5
3ezSBI+Xw6ClT5umLNllEu+t7J2wE8HW70b1gMep2ydVSLKvVVj2vG70OtLoRYPmpJlJ/PzUwDYq
AkPHXlKciy1Y5q+nHkT61EZkj3MMRN4xZHjjUjUDE0jWlK5aXZoyqjlCDOUqWRAcmkEM5iVgcHAX
FHXq/aohJguiQuBE7eio1YEQY38PHWS4iMtm5fQgi6JaRTeLzC6aA4C/dNdNfZLD7IzmP9f9eGn8
mp0IIw1r88F2x3pH5nGzy8IkXjc7yJqoOJwU8hcysGEdi9ewSIdDFYt1vh4Y66f93w9dxSdRwD8I
8j/BJsaKRZpwHfxf9s5syW4b3dLv0vd0EJx5S3JPOSpTU6ZuGBpSAEEQIweQT99rSzqnlGlbCrvj
RHRHdLl8UWV5c2+SAP5h/ev7V8UueGA8//gQ2n7m+pEeQcsAvVdLdLjh7ub/5Vv/0tx7dkaptoDj
QK5hOjhH83Q16p7+y7fyxYrdwBbr4GFuj24ak6DRICvDl4EN/24wFhjL53enn2Q89FNhjkuf2loX
eKoS1g//8sV5ceQaeFGHbU/TI2jd5QFSAH3Xg7P+r9KS7+6jPxXqVD8teC99cAQc4v26pPJJ5It7
/Fcr6qVEyhYzX4Zu0Kc5TsSHlHD9RY/yd+pLMFX+erPMXqxYUMSjNYkmfWLrGNPLFJWulhzyEc5F
8gqo7CkAXXpwPLzUhcqT6x4E2uIQATbSPi1gSMXwG5TcdqwKndJwdWTBFozXQZJLgG2Dfo3zfZ4F
jH8yclmHKo9Cv8ZVsMJX6IKpCZZqcPRtwdngHfg8nwIfaxXBhxUQ3cf8/K94RJCd2e4zv1pxIduy
G65zlnN5kdJC08dJTmbqYHPsvH0dGgOEFeyjxzHhFX5ESz8F0UJoC35xpPiXYAnGZQMlffL0LQz5
FnjaASfI8NKp1ba3iiTcXw2j3zJbOzIXY0OAY27v9QyLgmsVbsUWNByiT36fm6kncwVnz9DnzarX
1L4T1gp2wNCA1KcSjm1pRcd5mFUzh0IM+P1s2swJQOcSqv8wYOYhAvdI3hSKlKYD1CnJxisIJSLQ
FRZ4xRVfhkQTc4N2lwkfhlHMEbwdydAh/VLeF7mtZcQoxY8di36dTjM+05jGGUApP20iTJmplsJw
oNjX2MNbu4LoOMpVxQro+W1lVh7qHQXoUN3wVY7pnaWpwycUaQBALFpsYGutO1rgKLrlTvb8BvTC
WRxLJCcaP6hN1LofHSnE5VYUnbjjftBL1OCAV9uBpWsKLsYUoyFVdbAaml9vQBmNAoTKPKOmSv1G
9ZHBajJ4HGL4TMmqgywwZ9XsIR5RKLH4dFmqsdCLmxoIEmO7wOt8WOP4EmaOM6p2IQADW9V6macc
jJ1AUFebzQUpGjlApmddTUAE1R/n2C3L26mLCvbWtKmZLebC4XbSwVwt8hiVD2Ias1M2qTT70LlI
8K9jmAcb30MJvkUwWs0C/Gt1xmbuj9zjV5HDOrROgGqP2XgSVkTmuO5OllC8YU0saiq+ho6yGA68
3LQYAYQNvAwegm2cUl5btsXbZzh3rcGXJMxhb4gxiNHUjIMEsYv1Yry8lGt/XmC5GZnZYZpYlb5h
Us2lv0w6FRO75zBwHeUuKNkYh3U6xQxN/LzohuUpQsFhuh9DCJYfjdl0+KRsF4l91Oq4hWccNxW1
gXs/ccR7c5CoU6FwdgNalAGXm86eNQgasMxDG2IxWJN342ficCe/GO7A8MItHsh6IVHtya8w6Oyi
+8IYGNlVSC/F3ZBl3cVC+vBVCTx48sVM2l1YKCWu4miK69jkfK8zOETAixeHete1/HXSk4V+oVkW
JwealyzfKhp7ZtprL9TYX8EyeU0WGMMmbdnTh4nhHeyvE7BJo+5CrnbA4skUVfadw2aSwJOV+7xj
DYSOi7oQ8BycTcMVp9w0iViz5X0WhG57CuKW2rduznUJlB9DvTyspjgZtzsGY17XN/DiDYmsxZL3
fAO+HWIvU6mwoJ3ez0k/2OiYhzO8hQ4YQMxcC/e01puvGAYDQw9OxfAA1JCMw8WjqMZkLSIIoibO
zWMnRxi17j1iP1HWsJsBOLtyspxoWW1BYkJThSvMhR5Aa17LexvJJXuEB/NIo6qEB2uC77bMS/JV
jDZWdx2DUesDvFQVPA8TWJpPNy0sCv3Hhc4cshq+hro7iDadLTyFQEqcRBVObOjIHtzu3M/YQW3c
R1f9TMKZVPDeNSiF2QJEdg8v7MCRBxiCruEuT/os+ToFSNrEySm4Rot93qOnsYcDvrM3ZuaTVFXf
+Xnbn13Q89cMY/zhJzzWaWmrwhcpnApxkizlK6+7JPV7x8ZZfNm4N8EHO7KR4BWNjExgeEgl3LAP
vdFjYOA+ozN6m7E4ME00phvsIbtkxOmSZwCTVYFZ2i9rL2Z21+dimW4VLJWjA24NTT6LIhkIxv7A
DqRvERZMvK9E0Q90rpgb5HIqDFwqPeTrxRLSCp0wjW0C/twyWuocPFr6FnUDNR5DG7nlwYklkUFt
0o71y06M3oxLrRcfzneTwa507TgTZxMXCEjO7uJh31CxlTBqdkqRu5wl41RJsXYRr3SyePE+aCeA
b++QCXD0U0DLyLi+BDJ2y3cLcdpfoqcZpGEVRdJNB6izSbJWLUppAs7hoVqHT6nwSZfCFBluoW3D
jE00bEkZ3GOApgsou+X5ZLHBt61PPnIwjOTQbDMsgJcKozZWZ5WM8BnvXZGX7naA76eSBxZy1hcH
SWZbhDtCgaW/jJQMHUy2i7mPYMXs1ohu1zHstH1UGTIK26HWCehy2KgoGPjQyKzPpayNPqfi1bjF
gb7TsCjOedWu2xqZ3bagJiir0aZUFrfCLPQR5uMpAghvx8g/Efz2ra3yOOLzl2RZSii6vCNyqUTg
5XgEw2WB73EAj2kDhtC4FPfhRKBZpQB3zmWFHhUKAF+7dptXs9fokZVvsV+GEYC1SVcGe/BFpyk7
2EzPoA1IyaL104rt0162EcxNYaYMKOcbKTY3X4M5o8awHk3fpTEikQ17AAyzsRw39hbEWLwgdeTG
nNg6TmO4FNarjwb/DmcADz5M+ZrDlJdHQ5sfKIcR/BMvhbRvbDHFih4SBRIQqY3ITHmVhqagWQ3w
UT+7Gv6lqjuu0ndh2ZQzkXquTIDN6X4J8hlbc5LAfPxVDK3VdIJ3/JjdbWEfzhT+Fl26gS87jhS0
b4t7UkDeSOP8nNbKaal7eG5jiigHdlq8LqXCwV+plKXjh8AvME/WcPZ1GjrgYZnWaobuAA7QvYar
SBUsgsfvyVzyGFbEViHdqdpi2mAe7xn8hsjObVL3WG8rwse0mkWycnhIzza7Rxs6Ll93W2rEiCcR
EYOaLcxzJaplQLmwKoOpur4okjblYEFNqfycg18TrRVc4D02ClFakn2GcBNsgSrqMtG9pyttLYVb
c4BIqfI6bc1pcIy3XYVzjUXvnDAdjOS7OWQBbmA2jni12rXLQZjoEPVGdQe/RBiCgCwbEIxxwC9k
QrxlkURXHVzD2xNjk8Md7FdPrhChJMW7WGBr3OuNnC2n5AY7sQdYzvf93ptosWBxOPQzHoetVO4O
XyWlDOYAoKJdLqFy0atsSIqgKjMPc/R8kABdBWU/grnH4dPW3qs28fZEvBDRfkvwfBCewzL/7Zgz
bzHh6Oj62G657adqZUE8jBVhoUqugw1r4i4EupDHlTbl1quqo1kKjFfOxQiBrlkV5SkOjVnCXT1c
kg6c3rh0NH9yPZy0dKVBFcGfHzhaycd0wCH1flvbPL+A+bpKHyjBfvJ5U7hhd70d0/mWwR55vvGQ
8LCLVsgc03VItpfiYpTOjl+J3uS8Awc5T6dqnkBhPLZzzKeHXsOv4nVsEsHu5yWIJ1UpzCWv7/rO
9eaI5jBbSFWEWa7e2RAN3C/bUBBJdrGdPZy24f6eL296mPEj/J/potPTavjS5ceBcoE5044FE1xy
Wz2lT/DJ5imOV5CX3y3YRHB/UL/rUtwDH7R4CljPxlz6bRDbx1BrfrciMUuv8imwmGYep/CVBwmI
7AE/6cq3XdfxGXyZNbHpddADCvoISibjtz1KFtHecqzDj9QZrMm6T9syxRAWKWOMTJLkaW5VUN6t
GNv3SLWWIEyPMoSpywkd8WJ8o0Q0sk9raQv8fGz1/XqbL1IMWG1iHeU1bOj5BOtptsiH2CPorLQG
BfrENdXmyobMx3BA7/r+TZpqBm/+uV+j4Sh0AmVggNju3VTOmb6d2nnuD46PQWCqOZRF8IZpQ6On
HsKx6YCTz/hKkmglFY7FHG8l4ZFrQvhxh1c2mdryHUzjRYI9uwBwjHRTod96maB6ibu8YRG4LR8x
TTBliMjuAreMqFRPfQtU35yaoG/mYh7z+4A6H13YmSb5kW+LEJhB8KW4iQGD22g1bNh93vhy9Smc
oeG2jNOGgsG5AQ0+XcJwnGX38HwDrKJuZS5GCjU3/LXv+zHMhrlZQMXh+2TL0/Cg3VDku1C7mboG
s8jJsoNvApNXiDrz+SIvKMl2g5so3XOwPDAFvckMxL9kg2NzlHfEXLVzH579HyfV9ZfdkCwCehcC
bMApXMepaCLkxeIGLvbanSa2odWbMaEGWk34btkxl5j6ufHwBI6vAPiIRZNmAdd77jHnlVcxLbbw
srVZrz7TDH7uDxPc78ktEXGyItHDLFJ2S7Xr7c46cC6usiXK9ClpDbAhEZnm8NQllvgrjIrCEKLK
OGymP/Sq035fdNss3/RYv3BZ4BsxBwtO5HabzS7RCKoKtBVnVJaicrgWvYy2mxlgACfBIgx8GPFT
utIk2Jo5azvZ1W2w5iW8GaMsiP9d++HlzFU6QIureEJPHmchzFQGZaD0Qfv6w78rtrwoAQL+gRU1
W3YSPjSX6PKHN71U/b/rKr2cuoqGccoRIW2nVDFXLY6YNytmAO7+3Xd/Ub7P080aGavlZLKOXERM
8PfnWPk33/2bJu8viuovx64oDPHpunb9SSjBNN8l2XbO2RLbwpnd27DCXBOnzZhFAV57YBDSfQgb
46eu7JFkcUXTmw4vEjiAEYKuzdcJWHNrFSR2jXEEFZgzbJJpKPAHnE5oe4iMKnXFex0BLCJYQK+D
Mpfugs4dYXitHZpn4QYr1N+8W3/T/ng5+WVzRImUAxhQ5kgc9rMtR390LVm+qnAkoEXD0+R3TeO/
6VC85IB508fB7FZ3muGOFlyITpVB2sSA0aimVHCuR1mk3ZIUjIYN1AA4cZdIwCEDJAFANYDRrhXO
CjBMwFkM7N6L1tljOQDffJXNbdCfIcQezPZk7IMSUmljhXQ3yPozhGLjqKdihEGtA0DgFqLIBaMK
ugVtEkFRYS7OGjqFmcO2Rzq963gw9elOeMXzJrJsBSRtwb4DSkNGI3+YqSXLm0E59EAAgJkH5qsW
zOGwRxqLxH09GHigo2BjNupYHbarUU20wARoNwBC6OaLpPDlfDMUGZ36m35xi+yab0vif8Kz/v9d
0/AEJfm/dw2/6j492e7jM8/w87/xwzQ8/yPOYO4NHEOSFiWMMzGG8MM0nJA/QGGJQepKgGMFjxUv
8Q/T8OIPsNJgUp+HYUzQOT1Lm394hid/xCmA62c3cczDJWfL+f8yTH/1fTuB1/rfutvF32aK/rPt
QOIH8DM+r0yTBBjh/OXMUbGKBDSTDZlKnKt9Dv2VAxm5yIK6NZ0fqzEKER1GCxAUVZC3yKcMGGev
yrTUiGWZwSxUES92j3pMO+zbaQvnapQU5bhla13Y9JtmvgFcKLySlAF3lIF3e8+iIeurVTpG9yjF
bAEKhJ09IDzr2N7pLmuRbvaqPMcpNsOSKoInkLnystYTBUQLHEjEM2JbLkDF8WGFYhcwJpMgga5y
N2tbD1FQXoIuFb8X8Ri8x1gYI8dEU/6maMXwlEmVn5C3nKkqQbgbIEU4+lj4dVfKpKjPmUqHwjNK
ZjbU8s3SaRcAVVcsj2MvoosZbJYWZ/ykRaXafP5Au2SideLXHtYfXZaEQKJIKwF3UuXX1sXzW5+j
RnupMJG2nxa7bpXasi6rO4ViDsqBK+2qMXTF69ypjlZM+jZqwIqx92sfxh+lK/XJoVQRXqTrqj72
PgpAM+lFcIVSvp7A1imj915MnTx0ThTIhDtS2Aqj30leTTyeL6mxhWlGDK488ogul72xMqsDwoqt
gSumfrUtGsgrBV/cqd5QPTtwnS9FrR1pABdd7tttLC4pAstHQ2IN8MdcEFHBlreLkIaO2FtNt8FG
N9ZpdJ0i3Lkx0MTFCNXLVVfJKuzt2WM2bRZANi7jnvQPMGq3CMTEmKuLGT/u9ZgMfq3MGCPmnlZN
kUQwQYoqghzNN/Pi/K3AR2RVkbrkKfPlRwC+kEBSCPrAFs7SBQm/FNntgjJv17TEujcwA9q+zOHq
71poL6fDoNJyuOwgLdeHaBnoLisovFq0BTctGToR37dpJ5+kW9UXhqZGe5qzMDvodmYDzuGV3wao
gU6wmMa2XTue+OgoehEfWyk4qsmuzVCk0RP8AnRgo90kaIacZ0nX92UH8UhV6A5eH5gQle9XkLBU
HZkAkJKIRfQtDnJr95RE+Rv0Sgq112AxxrBDC9ZHsiEPqjFKDZZSH1p9E0eqQ5t/UHjeoSTqNh1g
F1hRaQa3S9lWfFhBMyprvOconvUpSgHXK5ljUcsutxEyAgJ3jdlMpmgy2wu2R+1FXshlmeZ9wfHB
uxyprKiZhntADXB90ddwHmZltfKtTVDaxABGY3qHfD0c8vaNj8PhK0FFNIYJS4zAOaRT8DCO5RAA
0KNgIm7O9ZoKNfpI7VfMPTxALDwkFVvllFUhWQjeQ+PuUY0n11aW+WMbjag4yLJsRR32Npj2bav9
V0tNiCb4JrYRZJoheOVM2E1VS8SEaiI6LTirpXGVChTJmnEjIOgRJFwfOYuTWpoIdUSkiiXmFFOR
XQMii4J828ZpeUQJ5QwgY5jaq6DXPW4ALA8wRc2U3gfLpt6UQOaluxV1GncRW8K/Zg4dLo5h5aQe
TNuumCfwIrwvkSp+LFoEqIg7ttSde0PhljcZIblA3ot0+34e+6nbj6rQ06sRFqk3ZsU+fVfAQQCI
QrsWa51jXyl2c+La/bglild9buHC5xCKotZXOPswDNReZG5ZsXaUXG7XyYQ3nZXASxUBQ6qNimgH
LoQeH2dfOqzXCY8fT00tTZ/5FIstW8LPBQCnqIL6tTT3XRT1tuEs3N4JMaNDBryXruZ2KtVrQ3rT
jVhovea3yzLG6+0QjGLdi8WIroGcZgDzi+dk2zuB0gFoPqK8BbMM2KAapTftdpIWsruLAzQTqnJ1
6CFsqFIKEPBmvl4BOrT2lXdWX2snQf+jWGQfHJJFqJpHcOguchhMvoMEGQAialI97+MgdrgzCl0g
VsfzCOevdbNgUmKWfgiaweUgtBLnka7ndJkSKGmFa1y+jv1Jl716tCUL71pUisNLDDpIuLS5Do7M
RVtEb1Y+Z8ORY9+6XldHt1dyKxZ7KBXSeOpRSa24ljjzwqG3dI/ylUdX1cOzRoYzNHTYzpcWFDOC
ZtgtysQtCuq578q5nhzsu9Nts8ueCZmEzVT07lWABynqbMaWtsJGEzXmzk3TAfaZPyRP/xMRnH6S
r0f79DSC+/Kc7vJ/J+zlPG3293Hb5ZN8EbWd//z3qC0hfwDGkkPSGqVxAjAcevffg7Y4xj8pizPn
PYT5dJkiGfwRswHlQoDFPlfTwBeCAA7/6EfMFiR/5EmY4fNAgcnAS8VU+osg7VdB27cJh//EbHmM
4UIgzNEXPm+4BcJESA5+0kW0DIC5QZJPqZctiR484T7rKiCPZICC4WLNfdmOS3BiTqHXnqB3IO9U
C3xXDfoc1V+mIh4s8JwSjLrHn27ijwDzZ1LMc7XD968GHGsJBnmOKPXlPHJEc6Xbfvriz6zdXRy0
gCWng5BzTfyk88Ovr/Y8zSuwS2agWcdxEQP2hNgaYfLPN2LevEU1DG2EjhLaJHDzf6d9/7sx2b+6
CpjWYBZ/p029uN2MrX3MIsnBFQVTsR+4O6HWOv/GB/r8Xf/zUL//lhhIdSDqAQQqXjolFaEq6dmw
vdJk4PtZL+FNiar+UWYYX+1ZUO5Cpp8wpbP+pq7x/JH9uDCSCqgsohDl9vPP/+ltMgZ8yeV8qqwL
FYeVrMvJArKGUXv7OwXY8xLAj0shEUoyZC6gQL+4k+hboY+xWXiME5xc04ijm23m4xJsX8N4+J0v
+J9+GAj1JCrLOMkK8K1fToAj/hOEh4RVYJ6/B20o3BWJe1oz8ju15flrP3t0CPxxCYirsPZjaF+e
30FUnHubGNYh+CBBE/Fu2MEtMtmZTC51Gi7ysrTtP5sEwb0swNJGDliQNAOJ/KXLZZvMHfei6yo4
iuYD+np6+kom9BB/U7b509t/vk6GCwF4jr9fcrtnINaQduA6W8LUQ9qiqISmPP/065X8bVjuxT0E
gjz+9hcw7t8Q2z+9hSlQqdEI+UiVcDRsMQ8hKl7OyaGj/Rttk2tBVSN4ckCgVRtjj3hdjn02n7ZQ
Xa/ludlg1U2cbf9oGOn7XSZFEqVRhFkMzJE8f7Qz2hQKLRUGYHkqTyQF0LWf29+9QH/xpqISkObY
zgkEMy8H5sKNDwW6o2j9LHYpEAUrn1SYwNeqFjFSyt880j8tQzxSkN6h8kBlAoNULyqaSdn2QcGh
ooGxYbBfkuID5FiXrkgvaIq+6K+f7F9fDLy0Ej1jDF2+uIOpygnGxXCxJRnkcdjC8Y50oOFVfQB1
chsZ87tX6c/LESq5c90ERySO5Jdz4W3quV0IliP8K8wNZ8UDNFQXpVrQfI2RY2yHYHzoyhXxZdRs
LfSWcY8gezYGs8AwvUSRlKE2wd+xAFWGX9+NP6+mKMaTjjKIunJUb15sttn53MR3RryN2Rk03Zaw
juJh/U0x+c/vE66CHi5SLJxaMNF4/taStmPIRaD0Mi7M1kuvGUXyzEW7HGjb8fI3P+qFj8R5leB6
WUbweLEb4MY/v168tKGRKSoYOrRuuJjRvgAyeGP91wQoQzCJY0ofeEo5xzSMo8UOHj3B+xBtoKKx
7aL+kYL8+9eJUVJDqBXGcfbS6WackFwMFj9/6MvJHRfYDPsjxJGQ9Pzzp/nzhV6cZ+B5sRR0W/Cx
oSU5KoQJO0Ls73aHb3vf870xQoxzhiNHYATGyYuXRvjFKMNxe8+yi/uxE5OrgrJlX1GRaT+2gNAp
aCX51B1HcFTXE0j26JyWUw99za9/8F+9WHEZxxFUg+d96sWDVkTkazdiO8R879as2Br3A83HptRz
cPz1peJvc4HPfvb5QMDjI1DBlbjaeWf56UgIXRxIKB0gEqGLM0dBkHxWiS3dgH1SUuRK8H17EyVn
UGwLQPJcR35F2of6PinBzCTF225oZVBUMcqXI8GporYVKM5gLtQnBPlGfraMTvlNafUE0ULKGEid
CL0ohK58M+3jqNeJXEAmgBKTlx3YncDJ+v4uWIgY6slCaHHPIBJR1xJFC4t5WCgcJBq4Ok3AoS/A
Rm/Imm4jPLrC7YZpD1A4XMWDogbo0477MoLifoem+oh+qUX7eCjKIECVk3dfaEDLsZEuoNllrMqN
wgIe/sL4CkAFH1AQjFGeHaTKIPJa47kOO9ViNgAuwcMBg+jWXGDJpx8QG8XDVW+FjQ4D5CkQWJgh
zSHsiOdFZJUXkM7WDFBz9IIqRrtoaa+t0zkVd5BtrLa8DBVNLH9EjktoXi2C9VD6oBo2l+AslcQH
rEbVqliLBvInO50w7Dl+hIHg+EoPorvLCw0evQN8e264RQZVg9Wk16YXZHuNDr6hh5DD2LCewFz5
MI/D8MXaAJIbqDqIbtwKLnw9L235qt/y9rEbOEEgAOolertYeB2acjorTkSAe70rvO2ypoObadck
8J5nFxm0dY8zeo72cpOIp1i9Qstm6xkhoX2AEANVIk5F8Ohi4LHzBspweJ7j9EgD3GCWmIsWzh9B
AkVukLyiZYdhcAPv6xECbURczaQ9zxqINsQBbTOF3pocUfCMSQw2RT84qMeSFpUvYMsJ25VUdPqS
zXp9B/PJAtUsk6BZDmRLcqRgqbVQZELWARGzWgxpbD9A/KpjDc0QvA2Vqjib/D2zshtQvF0LlJ1M
eQcgtIfFVB9u/YiTlnrX2AUCaFVhmr3z1zxXIOrC7hqaConIqqAOF4biBW9cvtj3dCLlUEu0sO7g
ywOGMopQ9go+N2XXIDQi+RsZbz68XwZuXTWAoF4edEI2UWKgl87yHYodU6MJ3Jhf94XPUHfCaCg5
oAyW5fQiSVQgi0s5Zy7oTvAaSrsTkhuZHQfMSop6YVDoHCBzCV+hsMM/QRU4smtAsEvbyFl0AtGC
KG4YgRwQvwhim4oqQKjReSdG1KjIQLmfrksbVKBWs6d0Fe0ArLnz5U5IpFuV9ym6ETziKFmjr7IB
olLO0Olif8hamPZomdZlBDefPTMbZLGZhPirymhx/kh0cJYKslbcugm6uxYLziceA6mD748gdkdJ
EzmQ1Tn6bqoyZZmyZk7K1DZ6g8IPaZ0qdxpQK1oDWgTquckJXggXUnGVDRKiKLRMEt20Wui+cXBn
8MgzOwDUWwbPyTrzHTRLQzduH0m5pe/FSiCg8KC2nzoKA5lmlpr3DWTv+hGaxKV87DfItN8nLRes
GaO2/2xEQbAKNptFh4wmsrxUFnS3i8LmOt+RPB/s3mYOubQVQ/xhbkdB9kZvOHXiEnrRps1C/hnW
AmI+DCsLjxESEAm8nYVC3uR9Bp1NEvmycpYbs0dAkGfwKU5IVuVY0CtA4NPKqoJDnVXrrDM3jqjk
QZQT/6rGrC3qxU3bhGKeyeOKDWR46MtwG6pliDSrh1hil4hhYA8XcXhXoNIHdWVfB6MaxoNifXpP
J9T9a5HFfVpnm0ZZvlq4iut5pUxcSjGa9fWYkT4idYGCbHKIIia1xkcwS/YQdoR2N82C4yxdfHcb
bDmhNcU62/p3S1bSoj8i/kc8uzPdZDWeos3jaRyfct6m9nFgGvryCioHwla8ixYrDG33eXrlMV94
CtymPgBsQlztQZDjTZ6avsegBtr72HHOnSfZqRDDBBa+RoGvbTwsWdogJ1lociijFZ5g38PE/1/8
+1/f0tS/L/4d0AZ7et6zPee1/92zzZDqhWWGhDeLSgiC/qv8FxBU+dAyRTiClxnVvOi/y38k+iPL
8ccBeS7DJEzPflE/yn/5H+jS4v/Ff0qS4p/E/wfVP2QN50/KQtS88N1iZObPwyI+ejqhPXYd2MV+
9GKWtO6KYn7iI1TbTQhl1KuUuEg1eKPbaeeGfFaXneT8U1pguOPUj1ACNL8O1p4Xr75/J7SP0cjO
8d/spX5oGKQJIw+Gx7rq14MI0ke9rALEp6TtP5QlXd6Wiygf0nQipP71pZ/nlz8ujVAU9wLlxvTl
dKFYoqCdc36NHTDY01KmV8uAWC6IuvDVuBL26Z9f7nzeIRCP0ix/accWDz4ucsGvi0RwTFAzO3zm
UNF+aAtlmjkf8i+/vt7ziPv7z/v5enjjfg6CYwxL2gnXIxGga0Uf6lOGpO5QcPzPX1/pnEX8J9z+
caUIN7AIUe+IX1ZgGJodat3660DI8ZoH/XDCXOj8G/+Sv3pRkCmetQ1RcS4nPf85gePllLnuWhWT
OqwzJ18tYp6rFQMtp6gdzafJZEtjRRb95tehmP/nX1dg7Z4LWRD5vbiPrt9CCQHCNYUiAweQTNCg
BAHyvtjS4l76ab7EfMiMjnoW3LdcmX/m1Pvj7pbk/IomiP1fGr6VOVwg0hDX71W4Q6sZmfhi7D9f
CyRBdyAq4HYN2faLWgvcf0Y+KnbdFV36eQrX4EBQW7rzfc+uI23H3xTHXuT9334USVBjIKjn4qIv
azuRL/o0Suk191ZdWq+DB9VF3SsVxu1dEQX+sVwHd0CzFDRMZKNun2PZ5DUqouv+1y/vXywTLMfz
X1iWaAS8eLyznLFrtvT6f7N3Jst1I1m2/ZW0miMMfTN4EwC3Iy8pdhJJTWAiKQKOHo7W8Wk1fT/2
FpRZZSGGKmQ5LLM3iQElxeVF4378nL3XHtCARENb2nHCaC1kWDn95hr/4pM4iwOU0S2d+c9HEs8o
taLGUHCezCF9shaRnxYN0Yrvl/I3J+AP5/4fl9eiVtRp5NjbZODD7aw6VjIvt0gqFMbDwKX86rWF
/8K0ch0vZi91v3gJfrYIf1HxLdEIf4pU3s6/0Wz+4s1heMW3BYywHcQ/XNrFoQfausbZpICjdmZi
GrXZaF+1a9HuKn1dkRQg7eboU52q0u5/Y+v+xfqOP093UTwwV0JG9fOKAXs99ybLOjdp4R9NFQx7
dApenOOj2ieQY3/TOvvVRWfkZ7kBUzzKiI+0hjGwMzZe80zl2qHckwUJAaMHYygsOm98mgmnPMvM
Hx8FsPOjltTWo9xa1n//PP/qov/5t/jQ8mGhT7yxNc8S4v8nU6n0OsgTK4Ik6N7qnGRu61xNBwyL
7WGwguw3T94vtgLbYODlWjx0Ll2nn6+5WxeZmFfjPCzVelEMpnM0qGHFb77jL94km61tm6/SA/7L
rHCYZYLc3zhriT7scMyZB5yBOt7gevgNNuQHLO/D3mbTdbWYFpo63Z/tcv+plUSKzKQ5k3EO6jV3
o4kIEqRRjT/f9pxYS448bnqFVGY+CVOZcW33xdnJNTQWdeV0D97cNNcO/YzrpZxR+JgOvY7fXIxf
raU2Zli6At6PMTJF559/RR8tnIZH72y0Up1n2ds7ow7KGxp67oETDEf+HCZdL9bk1I7BiHxh6U5J
47W/ewG29/nna2Uwq2YSo7NReswjfv5FcLpqU6e5lxqi5E9JKfJ4E7ftXM7uB93Zcnw9RSqzC5Ep
wSdz65d2dmQyXB9bts3fEQp/8T4a2zxoG+NZFtXlh0XQwg3Z+L5zOUkMkKhCxqu0EjiZqtaMaXGn
d9LzxmNgqCleUQ/txehMX/7+ZfzFvaHFTUedyaxL+/4jAiKnJRDQbrhEpNhfNcbqnTG+JNdOLzUM
hF59F4hFHOvCCy4sUSM+rK36xqV/85u95xfP8Y8rAcaFi8Hc78OLSQySBXravkwAB7wlLt6P1FlO
PuHYVjXJKe4wFJ7SQeLhQQ31HhhyevLbro6NzFpPme5iPZxsee3Pyv7dO7Y9Fx+eG5OtajszMXv4
SzCjAUCE62ddOqZItSigNQ4GRdknk8CPq66iT72WO8qtOsYCleyqEYEjNf14mTTYr8PGmhRHtv8+
1N3887P/LEb4IJTYNlCDsR0qAbZPpK4fI3xSe1hwjumX1ijGBC1khchR9HRlBqqQtG3LO0UGPaa/
/hvhJ03o+01wSqZG3WYSZ/lvapS/runbb8PYmzUvoBD9MC0oy1zXc8e69Mu5OEhvsz7JxbDDEefl
biUO+kElAn+03dbX6/JbJtAvP/7HvDjYlsGP2QXj4Nge3evLFLvPXmWBRM86YpedA5qFqp7HW0kg
6AEP7HPh2fZvtpQfy8ZfHg8+GE8rBmVOaz8vKwJ3kl56xmVe08u3tUGgcG9AWDilflvKwPhKTLD8
HlQZS3Ohi+S0BOXJy307NLk+8ZaS8m+fRRzKiQAVj2NRwH5cWcpaWxK55peiaTCeSYNHdVXI0dwi
tfvIQumJmJNi7+gmcoz//tH86w7rGJTNLCZcCoM98OeroWWzXVhBfukbbX43zJk61KVZvPz9h/xi
ueBT0MUwTve57h9rJ0cMrdmt2WVXL9r3lf5X0ao3WeFjYLEQfEXP3pc8FgdGg4hlC6bOldNakfIY
hMTlaK3PzWDD+6j97nexWtu6/fPzwO+2jYWpoqkAPuoXSnqdruR34wKZxwU7/XVFs3mfLGYa+bW3
hKpJCMQbk98s5tuV/flzUUJTzDJKQ/ZOLtDPV74YLD+rK+0CgaVfxkvjywE/+VTXu2xsWoHbP4Fr
Zc4pgLS/vx0/HqiPH+1v5c42n6ZP9OEV8KVhlfqUXWL8rM5Wp+nMsQRZzbnxpcd2HNGd7HbVutym
UwdtfJbO3tFUv9e6HFmQJosb2VUiKp1kuGem/ikw6vW2DCz5acaWH3VT+ir18WFEX32BxzHf1S0o
d4maZ7dYwa3R6Gc9wQ7091/rrwW6R0i4zc5IyUAVtz3qf66tJPNIMXoXgAR4VcC0+PGaJdZBOoTp
7ixzTX8jWPrru7N9oM+jw6nEdz+SdXhs4EfY7sXikduTwjbaF0VX/2ar/cW34gXVTcwWWCOgMP38
rXSRt6uWOxeVZiQ3k2dXSdjV5FITFlYqvA2Zdv/3l/Gv1bBH8RdYLu/qtj5/OOfUyHioP+TFoDoR
BzDKd2VmQM536t+x/jk3fXgHaFxRB9ND5L7xBT8KQLq6HBdmXDtzLexh36VosZmh6PWjXrso0/0f
KnU3qdZHs2URC9cfOnZvtqb6BHzDvTIZ0GSho/XWUZ+L1TyCJkALvy5dNu7GTSJvzL2o4rz23UMJ
syzBGI6cfmzW6juexr67B45UrJENDLKNejIVvsyyLM4k6gSvfderLPaMrP1mLLa3mVDcYd7ZPtP2
HULa8pV5rVeFeKvGObRdI79uuV0jB+GhD/bmaFZFJJfK2QX2qqVRA4bzFaDHeq6Mbu7j2rfkGoqm
1xM2XwROIc6H4gbMpY8/pbXGVxYB+d6V63JZNN408XfnYjOcjOV739YLOBVLud8bj0xdjq36e48j
8NYSc8kAtZXeHKUMpl5qbOVprBXriiuFM8Y3MmYAk5ARl3wFkrGNouuyBDk/6/llXdjF7ViWuN09
z9Ye6AyY2SEpy5aBoqj75XLN7WaOJLoPoibMpYJ7kmBCw0Sdc/EanOMY0JpTPgZ1ZOad9l1yIvo8
kI2ahNniBjzBLer/nccsxDg0gJbcfZnJR3Mc6ykOjGHu9nnGAGbX2Um2MuRCgRUqdNwiMt0NlEPN
5rxbmS4v9Kl0n2RdDHNssWcCXalq/knTr4HNIFpBHzCGtJWhhjvosiFqU8QjLeA+GvQS3n5JIEuM
2wjniunU2YxCWgU4FGt2xbi3/PnIuNiqQmw7mRY3lqiayOmc5FMlpw1WQCxYFxeaMG8YrWrZQebT
fIHsYVpDQ20yTRdEgR8WreT3wShQprvERd2EMF8YyeUUFGWzI88Z7oZW+K9ObgpMAfXAU9VDYoF/
jGb1y+SQUhIuuqNy5LX4fjHA2+pk9Vb1TIFltiErT/ICnG+7JXWq4SYSqjiNpie/sCguS5SqxXpA
rJs9ZXjS5a7oF+vNhTSwyQ06+06WlunFydCIETODWhTXUF+39lXt4GhalHM/67b27DP6GnZjkXU5
47Nyviz9rnQOEwNjPZTD1BXHFGuluBCADkUIGxDmh8ZIDXzT4GleqHuFemXwhoW6Q5BrEo3dGAcx
YyEKW2/FJ13KVARx2oAyQiic1U7Y8/CMl3YuGgFAw6NKD0xygg9zsyADVNKZyyiRFTVTNQfM6FvP
R/gDjWsc406Rd8QNaOBx1Wkxvbj55OmhbnvZV2+F1sGNYjvcB9jPz/aMKmvSRV1iXM3zLzzIuEHS
Oi0/Mfj2M2xSFZPE1M/ss1Ui64pn9EbdyWCEeVykcpswcXTh71alwQLTl1peNi1D0KjhJk9EduvJ
i+2mebuzCt2HESP7BiNSh23haDbt8Jz4fj6gzU/nOyheZhl1iZiGkAS0PN0TfJPguC/EHHU4DOxw
mHXyZEqbvN4omceuiGVnUUKVK9gdMFu+jlNITGNxkiBjrJAQJTSaxDMFr63SDXtXrgl++KD1Kv9c
YBPCH9Q1swrz0qiv4WKx5thJ67+knY3vU9Epf129wryowJQ8WLldBKHBE6kjKii0CpzoamJMJ/MX
916B/yIyoEHdQ4jyCKORdAnCwfBzi95ZzQpddmNNbdtutTburfGzGAuniIy5qXNa4DmVyWjU6nqt
tPWz5fcsO+kEyCDNm9XnaDdr7x5AIYa6Np7o0HUWDdTGwhnLVVTbUa5YeEnTA+ECShi8F3kkza1r
9RIaxhLMj7oxzc+OKc0rrpRjhm7m55+5AdNdCm343hQlcaJ+VU8qqlIIDYQYN3a+8908gABgLX0Q
LoGR1XszFd59wMHWg7bJaCHqrdw8485ZnwOysYJwgMOM4mUixygsHAPulC9bPY0xTnVuOE0+zh5l
s6dEsHysN8efxZWV1/hUFN+wPTramt0jUGofab2YL5PeLK8L9hZ352Za9dnjFHtj5zL4orn2fJ1a
wKbCFAK0u6vR3o0hpvoV7SyYBBHrRpIU+0HMgEIyB+sgrhjuzCbdcCPZ2hzJRNqTSk5hrt00vjmw
9Q3lfBSBlT8ycDe+059Nbkpmayp09cUFV+IkOUi21WPYRq19LnPuXGzLVXgHyvuWvO15ZZd04dum
8arr3fusUyUeWXUhYc2gC/Jd65fuGIuhB7w/8VA2cTvKornoHWd+CubedXaTmLzyBP81f+ryoECw
0mfjcFKO4cpL5WfaA9YhZ6d1INIOJa461DFrkAch5oPyMzS/APNTl7ifCBwCij1Wm7cPMtpgRG7l
YcWu/CrnoR+VcaZooYuPmAIf56w0Vm2HxGYnHLRk47ssc/N9YY5TR8TZlWmkVluOkQfJaToh/68v
1pxCwmDB+yRmJi3fHXcajwZ7DSQoQoLHi4XUnSLKhNXAujIa/5O0GzQmOgpBdDtFa321taroYoqh
tYlw/yts6rk7PRfSFafZ7GtwLpYFaWnBOX4HIaTDbYRh6s1neKaiJQODuKcx5vmhtA0ky1A4xztO
32se8+HlpvByqtfenZZ5b3ty6q9m5SjrlBKWfqy7sjdCxq022BJVOq/ZmqTXw+q2r7OQBciQeixu
7crTXhqLzFm6KrVdxRj3oXwMYwCn0bBLe8DC1nUsOEF+b7nDcl2xyjPiol5nUxgHmYUSs7oWrl2p
X+gS0sEFHtsZt2zjLMVBh9wK3WiGqAqnSQL+mB0UUFcG6w81oeJgcYOreNIjEGUbsUdHkzjHC0/U
hC0SbdGuaAfdDM2GRxOdWd6gwRtppu+yYB2/uA061XDqREs7jRnVjpxG+dR3Boan1PPSfC89N3sU
unTfXNKY6qieKHuQ8gjzzR69+dZhdgjyxixR/dmOdG+nxENgAWysALGnKh3pX80VjBKfOhoL3sx2
TnhxC8fVA8cBMtBynrDTZGeVuv79uqbqXtGGfbCMzHZOWr3x6jh+BR7or6QVO39YJidKkW9dDjp0
ztizGADYkGK+O3IeWpy0lvMAq3p5QGMFs4qGJuvfamISDj29TT5lDHPmfVCNQ3LXOTKdWZacYauw
wCdFs7X26Dx7v50i9E2Bsd8K6yuNWqGNlrze9p5GTrferLKvFeCfmOgT+8o3nX7XGuWQHajlWVPm
uffpJCG6vNYCBLCIvYJCjwp+8tVs6B3H2aL7y47gMufKGafpYXX0qjvlut23xw466G2J1OXAIoOj
OFetvYKydGkFJGYGL47Au+R7kunVXYt8cNeCsRvDAY3MHOvzyj5psXzOUS+0yo3sHMBXmGteG+zX
Cvno3i5nw9iZGCdWStwxeDdg5WETTPqqiJEJcvtUUA3GVVDYZrpvAxs2V+0PNgKHcYWYpdbEua/L
qfyMvTzp9wVbvh1NWo/BMSNZGwqU11WXfpIqvO2DIIJmnJTzlqsm/zaIBW+w63FPYkTN/QuFbqDD
V0Pmtx/UQPdnQlzJSVv5zRgHg+09NZqgLaC5a/WgI5+kTJuo1XfOREt6p7tJ+tiK2bhimrx+Xfyl
+GIPNeqqctwAqOas7oIK5GzUTDDl3AV8Umi0a0f5oyZ12ODLydGa+oepyYODpcnKiERBsXWwpKnt
akov62rh4tyOXi7yYysc/8x+a8ONEbpHcZ31WGqtI2ikBV2/MzV37Sqnh9pOdRfalb72MWrU4aWy
m+lZlbW6q3ioyrgOhhz83zI2dYwgdnCPLK8JpZ8y9CJa87K7ZCqDCC6g5bxR5FppsG7by5ssNxJs
ZvfL1ZryZXZt30/PFu1FmJ1Gar4tKi14ouHO7ttOJVxga0juNeU0ZZT2qrhmQF2+e2uuz3HgrTZO
YGfKdpoAdhSlRlM7F1hcljnWWrXMR+kV0NpSs+uzEDxNICM628UUauXS0VHcIGyx1S7SjrTRQb+Z
Zbo62zr+sLiaEqfYJ+RkoQ5GGRhDU0u/09RCM8ze6w4E9mnLkyvz0T54s568IzY2Tw4sXnpfrEfP
22DiOhsAtZy4C2jvAkTmu8w0ly+B5NXuy7765KfQCyOJUWY+I3Av75OUs+/R+2EttiA/XSHQ3AzH
iQ+4buqUHWXFmL5kEiUg3JbGdOMgQ98R9j8MzMHmZfbnGuaUuzmcR9PGMdWlnGdijjfz+/rDDo1T
Wisj9CHzQo8Cx3S9eafV5qLup9K4KRMuDcjBzWbduUnw1I8sEvu234zY0w9TdgtxWovWzauNfAnb
dtYx/97Pm5sboqD20OV+zrX7YfdWsCv4P4E224rQzRIeIO1fIgtsVBl5+WYbr35YyLXKASb8w1gu
nZGKuWqQZ3JG2sznbmZTZpPr6kxX6KXzeec2yxpEA9rSr7Yp635H1wU7ux5ozadUQsCMZOdjeM/R
V19vuDotXEbBabLZ3PHwOTsLB8dmmp+b3H+AcImV3thc9T9aNf9fN/cfNi3J/56wxN+Gb//4Dkto
UNffqu//5z/uvrf/9z9fSvH67R9v38t/wPxKmz+DT7Z//U8NneH/sY0QmZ8jVTO2ocd/SeigniAZ
wSmHzMakrbaZM/7loLX+8Gh98QJgizFMmmE0/v7LQYvuzma4FDAb9XBhEsH+bxhosaL+1ADzMXPi
xUWBBHglQK320cdgaq7h5rLdu65aYittVHqFwhKVwdKtXX2epKYXFAp9Ue7mgPT3i4UhxFNmj6KP
aOpTNgaj5tsRbluVx3MyIgNP4QgwMJ4at4nHXKkgKoKmulcVbt5wUXnXcPhX4otZjnMQlSmgi11j
ElWK/ShL3jnu63KvmO499J7eAO3IvPFqsJqkiVbdWq3j6KNHOXhQoaedDVTZDHNvTSm4gnT50gkv
qE7j1Bvq0QcPoC5AN2synnDYu3GHhPlIQjvV8uRgFo4QyxlFaK6STtQg1jbeFNigM9pKtqjE6SaF
2AnSKVycCpoZzQBxFbB016xEI22d1VCrFk6jVrxUnul91d3J1KPFchC+59IPvqwiF0+dHFH6pEsw
XBfETwOlDUoDuS/B36HyJMdKknPd07zMA9Bt0ZQ3WWP4NI1bs/EhcqA52K221kDJno1Bpw0nkiVy
Vr99YGeQkq8klB279NL9ECbTej8L4eo0cgjzWGenaXaz5MvENG05kaHWGf2DztnmIGpr+Aqcs6zY
HGvvxk1ceQ2BwhRx168aReYooWSV/VyMka23NipwWMrf2HbkXeOmQoW9GFxWJOjACr6NZ51rC6PR
QV+Zr0Wgr2uTqas/si7WoDP3UqcgOZgdPX7KTpfO4SKnwb1bkfmII4jMaQvcpUY69SOKwqiiP5rR
3l4DFaMEb4xdhYs0Dc12qo2obxEsR67UgPpPVMXtwXGFrXYOBhTtoDlCH84F4urhLNxcq/aZ67ZL
zFlNx6PB0am76IlLeOpKT8tffAVdcJfxe3QxWHpgtibiF3KHjWLKOPRbXR5Xi536YDOstYHCiwge
STbDW5R7wKyo86wuCLulVO2ua+Uij1o1Qy/3phyd9NSCFvPDdehS7aEhgtwBcNIWZaQUgsALWXDk
EFU3LPtMIGwLpYvZ6SxaJrt3Yuz68bNTmnkWL+2g5udK5FUbZeU0iIeSQVp+VdRJf7HM3gTVRQzm
dJ2i5Zs/yYGEwFM3L70PLrQeOWuMhZU8DSZV5Tu/t9YcAiV8g4ZjR5QzYaYGBX1DP+jW2SZCUaor
U2AIUIvYLQBccDhk6SBORu4DaCeqfVzjylVdee1IDrGfgMvSb4Pdo1kX1prCL4JqrhuHLFDOu+fU
dEvtQtQUjA4IQvAjeW/tJKDTZt9NbmbsCmeuMkBEnC0OgVVmTUR/Au5omkCJjOhktNU1PAlWriQ1
BvOtybFUb0eTcbgJDOHoET3HOts7nZ6nuyFRnht2etnUUdaX+nBqtMGlWq+3PzWtphBH3GZddWWW
c58faQz0zTUdgcw7LiwW2anv57I9lkMtHFrKWpWQpkzP5FCvZKZHee90duSNHHDjQhhQNhwry4y4
6WGohvDshH1v5yNJKOCnFyfuwZh8sWFt1BF3n38E0t2/gC4PNDzzm/y5oG/6TqnovKtiwfmzIXge
UQvy6VVv8QMtm2DbEX+lW7xi0LkjgLVtwvqm86eTa7LcZGIouBN2F+w6+jrlnpjR4ZPpDAZd3bX1
rrNp1d9a22m6Y6XoELN+55kMm9kT4I8777rgkFCHpTk2j5nbSFD1q54ce9uW72rRnPfcRJqDHKwB
51obvc3LCmny0Td636Qn0TdvSUPbg0Fdy0ta1zogkDFp8b1bK2o6OMbqOZh1mggZkToq4v1l8pov
sFNj6MEtSHhr9H2UE5iTwlI4Upwk/clxv9bJ8oV+cNadSSrAGY3aszjMHD210yTF0kRsGBpqkMS2
nphsgcM7AhhyLC+UBKzT3AN4ex5BSplYThZoQnbOwxZxkJs+V4ZvfRcMpnVaSaO6m7weCmSy6Cnt
v2TUH7LMcU5uYjrdPm20JDjaRp9cTXTH3tAoz2WoDEY/oTQGpJdDki8qTuwRyxKp7sOZLoBTRwaS
0JpAeb+5HueR0YtD2+OhSWFZR5NlDgGFqm2bkV1X8ly1CUxn1O7qVpqoEw+DCMYA7F5SsBbRWfdi
Y6EPc9klAcZ34JLmQ8fHM8Wpaifbr6MyLxOCouYQE1AvojEtGJPoWrU+QB3v0S4t7mPOGAHfuSH8
yySop83G3+r0qEm+3XVySb+arOXc70UCZmxpG2IWDjqsKa41lA+rLouzS1s232Nlks/Ml9OrOSDU
fm+VSQHOp6sf26GaH+tSM580fQmgNttmdTNS6TOoaLbW5NKNibebEia/O1PI6rMxdLmFh6yw2GP8
yuvjItGyk8zRJpPTozRdsyMbHmwZml7nsra1pkp37Vo5BkgfdIJRh5LpzUzqRt+T4zvdTlAeH9oc
NWdIAUS/xoU3SRPOn/1PFAGDPOr0yjl61R3bW+uvRRaW9CyZBpiYJMeFSVJYLULe4ShqXgowInWc
uYvPxmxZHceA6ceguiK5j+fKWxaazsJ4tOdavpb1dittaYsbDLsa2Jyh6XH1NWK5Qzymv5ipEp85
UtAnrX1BJd8uoqW1FaymdcAd2lw3pcWV7busj0mRq/oQ6rz86gs9eFlHp3ww08a5NGDwfmHmwKnP
JtPgzfHMijl7yViEJJPFghnL/7jbu0HZwFWUjv3YsQ6TylGn200GzXRssAJp0eibfRWb28YR5cbU
vwrPA7SITigQ0LbaYAnLHNfuEd1sp3aDa29uO31Y7jVREtBulTQ0Y8YZ001nTkQyGxQ037FApOqi
VFP2jK0VboHm6eZEOxDBPaM05YvYGVDIhyPh6a/9xIkpzKRm3www73n0sb3NYaDhHdqv1kKPx5gg
JgAFK/t8tzBqbIhYl9VF02paHS5zu/r4wppiZ3QtDsOkDPIb5h3mvCc3hPGNvm2nBIo67RIBb5uf
SRl2L0cAXnMoA41QArkqGLxy7my8Uh4muH1RTWTrEenQeYTkoluJLbrZV2QINGBDGFLeAc72yp0q
iuSmKoOsh6q30j7xG7fvqEIEjQP22vRJI97gfeMmVzHaKHp7pkbcR7iktNYp/OZPNWUBp+tiUFdB
qyTdL8UsMCQvrxYAuDurQvaw1uUeaCBdi6xSdB9aOdff6HJ21ckeLYZFE1PVGV+e731tk8X+gpVv
1GL858ybcq7oGC++5e8Csj/KuEoJVo16Jsk0b41FYawZ5+sqH8cEd5lQd41T9q9MoeoBjcoyPZH6
xfYBSbQyIwXxDnAVHLYlEq65dGDRx7yJvd6tbhBiiFfiEZxnZjHLHGLN8e2YNMetzk6xwO6whmV9
yONvm/jzAnmbVlWx4oHraESMaCJsgBCdewvx03s21YQNtyMZ5E3PoA7FXT6tnw09az6vfTozQ5QO
U3o963Un1BPZvhWCgIUdRRSbUDA1RUlTNmVgkavRopHkF+prXnlAADO/thv2NkCMO7BCFeY6trUw
1fXJDjmeFNcLSgaMf3rW0UUGtLyGvqoo6JOUDIh2cZoxZNw6PQ1dj8tS5Qa960EmMpw7+KZMLM1m
3Uk2OIMYjnEewr7zmfOppa1qZoqKFc13dO2xsYfEveudPnuRQTV9Veuc3viDKtZbx+2rCQL8PLth
ljTc0VEPRsp1Z6hvEYonEENE3RrsbpL2HmKw5CxFU1uhObr6Re8Qq3BI6kUSG2utSLx8x0xvN8eV
E85pU+YMxOb8VbSL/j0zVdmHUN3clCFfupwHAOcg2ApgaTTFrPlqQNVR7nEf9ve5q8SrqA0OJSop
5y9uK8dHKE3dizktGt0xducvzSjNLtLHobjvmxKkSFCzVYRWNxWP+VpzIIJOPea4xbPgFr+mea0g
hT5jUCHZDN224RzMwZ+eadcUc7g0HVIDxA6C6UBH4UIiDfZIr7Wyl6DhzBBqCGMJbmA+l4fk8A7f
ql6IF438nJe+D4YncmgZVJXa1s8ZCdY4wyXmRMiP67vKL9qvHG9KmtI+eR+OtPunIM9LIpPqgFfj
aZwEEx8GKtT5iVMxh9AId/oMTdz9rNeN9qLjtm0jvxfO02r6CETL1OSxV4tPCFBqZ+Md1LRZENUh
HHpXVfW+zsvyiHdyffGWvkx2nOj776hKYQjzYFUXBF3AJ+1KgjWwlSZMM9KegFF8pPr0VKI9+op/
z/Eij8oPQpSRjf4eAz2TVemgqmAnY7vdrUXtfh5MS84o7D23jfK2DPyLsRoEqsiZUnTWlizd6UIz
3jiHtWW0Wqmd32ar0LzIbCZnW8CqaZ+hLXfobbn8oJ79lKMng4nrBWVDRcEwNI+2M1Ktt0aCbqln
2PQK99+QB7vPik8UxaZJtnDCNU5GoVu7pBia9d6GCiDDIB2wOZcuyt7QMhXcEpNlu46kWHlxM7dl
ONNCWhkv2VTdXdKtkHTEyCQg9pGMFTsUU01yFawgv8KuGGz/DhRNv/2lJdOfF3PIqaWQC2jGFKGI
L9doln6T7AgbSc1H4SziJm19ZTpcvGKo/hnw9m811D79L+PLbR6C/7lVdhi/Dd+rb+VPJtPtn/zL
Y+r7fyCVxltKy8um/b6BYP7FBQ7MP0y8TCg2+a8Pb5I/+leHzPD+8A3Wn8AwTMfmLyCq/FeHzKB7
hvOQFhB4LUN3beff6ZBRBf3UIWNqS0gYLjWP341yG4H9z/q3Yq6KyWLScrA7Dr+sol3YOAOt9Hq4
QWhR7QYDYwziiHfiKOoH3ZNk107a7ZIQJZArGcNk6Pf2UqdhPZrqRAM+PZnMPbzQ7z0e7uww001g
bJrOVdQY1ou5LjWjeOROo5q/NrkAZAq0HGTDePaFjV6GAXPEAOu28KenuqrQ5CTzNwNSGqvUlL57
iz/tOqWo0ebunVl/uUtz9pHBcuHZtgVZPuV9DYZ3b7NZIzYayX6WqBtotRFkjfBnSJAPQWE/kvyT
7hF5PKQG5A9LeFZcgtR5HIJOZ1iAf56QJ5njjfeM4lUN7XBWyFn2/DHiuGlRtwjSUgb5PVyYRFgM
X+i+uxFZcGs4CnHttawMXMsrf+7rvS3ai4n8r4Pld2bMWha5WpelcEva/nJ0NOGFddY1h8ySztcu
Ga1Y6oN+lRsS4ZvxWU9Y4IgRcg9rraXvcCvkFLZBcN2kWRqB0bXTOMjNZ7+AeGk0GyazYsImCFYi
FrJDxZTOT7gqruxernu7sp3PqlKf8dGYjAL19ArNSHXqa9/81kjyiTdtjw1iw8m+lvPQRLWxmkQk
FFN/4Szlsz67irq768/CLt1Tz6HwiUNL/0Lf9Ju+qhorVWtnQ+hZnUPOklymQ7GqceFqBvNW7cxe
RHuPSbujBZ+CMmPN4rR+AVZE20523cNgavQwgUmEArFbDy3saUUIdvILYwR01MhLJizuW0rST1iT
6fAm5ChIHuum0bzN/h97Z7Ict5Jl218pqzmuoW8mNUA0DDbBTpRIagJjJ/SNwx3tb9UnvB97C5Ay
S2SqpLpv9swqM+1apiVJRCAC7n7O2Wtvt7K0I2q3TB0US1+In8pYXkQkgGecdpL8bO4B/Tcccvt2
Q9VXbIH0IlorsagOPZVvc09jIc8OlJfVbRKj7A/NUQ2hPqDarx1PXcyxY10QoHiLDd7IlLBP6AMw
J0Lx7G/01r93h+Iy8JH2aBYal6a4N9VQb8up+SKjQG6tdvqkCdv+hK9wfu7VOBWEBmYimN7IKeo2
OhDOdN/oli0eeqbvRwdLpQO5FGpHypC8H7Uh3adG6r34Y5Y12zzQ5k+uzKMzxv/xNo7d6Z4IJ0ll
WKpP2aCqi7J0oju9LoMTJrVLdhFZGedmi7dQl/k9Qn1h3uaYpl6NKDsfrIlHtuiQFCObzKxd2k1Z
DanGhH1TlVa6Zwvk9Fa643VXmTjHEj6lePbR6SHfK7XsBBkkgSKOvGnb8ZtOg2szDTWZg8QXolbp
CnAew9jOqdWdId+iCkrKKyK1Hhj1bjWkZAfKA4GZ+HZ07PzURZlxEG351o2YZ7iBVdFS0/dlZgdh
id51a1VaHlYocGkt2OPdouKtqFMlo6hdVcb7Di+02yiNL81MvtJfUm+Mj5p9l6IzKsh7ovzuz20D
OeLnXLp+kl60scYI+LKhpbfkOA5yzqad9GwnJXrEicyg3sqh6b7AGJ7PkWu9WG2ev7LDuw9OXbnX
kUzsMyEwQ4bMxZnFoT2hfPxU3BHZ5FwcBM4wB8a4eOHhk+TdEJrzohQDtIxj1YacwRM0PBic4MOC
RXrSf5Hori8r7ZbGwuRuIpft32Z9PHYCuIU00ewi8PPkMeNsfGWJuT9GaRkfkX8WdB2sigDsVnMv
y04qsZOaxTlrvhiH9EJF3rnftUghx+qZOckpon46DrKCsG26jQn9dBpF7acxLmimBvqNg3I2aipv
OzR4y1tYXSAIGce9lov8rBaPYkTSZzl9GDeFIoZR+NctkshdlzT9FUrCPMT6PPtSenoXNoVeSeoX
Cg1ii3RizRTCeB37cAICR0ABEpJQwBl1ne7IgN/O7fwC1HAzNhKPeZ0wo9NmgcWqNLG+9YtGqejc
UEMOcLOsmZwPmcvaXn9wZuOcz8tCiqHXpyStjKEjkDVEY1LfubnYe6lrXPmFVh2qUR9fTScv9oOU
7nUQTwaiovQTfjk0hwiSvLNc7KprCptNozv6dkIUvGtMUoTLXot3fH/R6KSmwcBI6Z+KVqtvezm6
HMfEg675xTntH49Uu/h1UeWOoiYCT+eJI0EyC70uoNRECjp/UkbwhUgub0+QGnR1kBM0V9zHaBHC
2nbiLbof5Ej61F7HNC7owI6KlME5bNvowknj6auakUL4cYxShmyJvTsPGAIV1bYe1UlkDMUuKWml
K3yUWzP/bBd9fCKWHlkrBME2du7vJXvlHcLJz5EN0C4z6W/r3PuE7Oxh7of8Uy/prkT20F+Q8lUe
7J4mSj12yb7TydLkDDJtHDveWC0Jo2lV07zvLmVglnQsTP88yJogtNNxOlU0d88T3zQODNDaDSlp
UOXkytC4JZmQuXe2SydkuJ6uI9nqaUoJ7cbXu5YlBVG7lUVXeWRc5h7HD1Sh/T63MyZSXt+em4RJ
bhbhBEQKK5XKo7tunPeoAR7mmRjdtNeEuE3GDj1L6ErTyewzq0/sPkEg6vjY009Gk+wSL9K9L4Sk
5icoRnsO6XniqyeJZPxqCuorEp1IB0UYWVRfWLrJT2DetFFYk+3GVKt2KLKyvR2ZBwWkd09/3zkZ
JOOAIDjS47tBnDlsjH46WrVN4F2csAMSnJuz2qTTtmrjbUYILWqmU1xr6GenPlJ+2pDZUGHZec+2
+tT38Y60ShrhQe4iK22v/RFJ+USfN1bubtLVpcQRkZUxOXeD6bRKGHxgMCb79qVrFvsEslE/aUNy
zVH0Nu2NZJ94hnsgq0HHAimnOWCx27nbYuw7/HHoCSOdxX2oToxPjcr3XrGc05IlRYva6rMzNMkW
3dOE7LgLPg1myb0cgjcHecWxM1B69ESejXIu9/XotTda25FD4UdA0U2eXeAzoYNed3Y/mMk2QJ2R
4bbPwXvXdD6qqrCuk3Q+tm1s4kfuj3V+aUvAymPeyZKOioVVpHeqMSZCgJ5Gk3ZqT0nW3+fBgFIX
p+/JjL5DQH+r1LmrS/7z0UOb0I4XRPdtGifqP07e6mXmLn/7Q8f0paXt8k19/Knl1fzzb2Et/ePV
LQP9d/9jtw73b7q3drp9k12h/jFUX37yf/p//pAI3E0NEoGXuqvU8tdiGik/awNAnn5XL31K39r2
6d8u3urqXcm0/tqPmsnQ/zKZJSMuQVTCkNL8r5qJ6gcpG1ghlZRLosqSYP+jZgr+CvgX9tC+CRmB
McY/Syb3r6VLQiqLA3MdkFP890qm9wWTRzGH2AFkfnHn5vUtQNFPGFRLPlwZzf5pVwTG04TMCqdY
1alnA9vc059uzS+4Vt7nB4QNiYSDgMLwTKyUP6oXpEErieX3lOa13AxAPqHucHD4f7mIRwnIU+Qg
43j/fsyG89qcjqeN4c5bmN5hp2XiT9T7RxCJmwbZTf4MBhcYK3106hxpac6iHE75OfVKWKJ+qGk8
34wYxv7BXvvjPWPYxegYo1KdAtrG2+H923Er0upwGj3NHJ8TrUaPN2YIWcvt37tr3y/jgxiCcXGw
+3DXlDsgn46b0zRS1h3av2iD4Fj9gaVd/sjPHCH3C8fnhX9z0K/hzfb+vWSIZ5lGLxGRw3TCEYMW
kCVdVWzxNtNPJ7JZ/sB2/+vNcxdjcuzmMcWij7mgxT99t02J6qHzrIMLE7ZR1aRvkBr7u9/ful+9
Kx5tDz7SAbtzPrDtnqqHBObn0INHbpgxRpRTeMfams4Bpc3/9En9/nLuRxy6KNu5nzUcPMqA02Rm
OtjGlOoqmYmGYB0Rf4AWl8Xp44fmcBMXTJJVCLPc9/dwdiXp52N1KKah+lpD5z833QxQSCQ38xvG
51NEWe7n1yNOC/FWIo5kUzKG4EmP/RizVZtMaZCYwnskknhC6xiPab4ZpyS6Zl4gkURMw/woieim
FygTeSDKVu+fGHg62k07Emd8KCTq6j98bB8fYUenonGwhHWhFnmKWeZ//m6Q7BLZqegOySSdE+r3
9lgyqj1M4DDfu4TsVfFb/Ytl718/MY/VjjV+SRdw8RJ4f6XI9Vu9mOShwmRyR6A8fqHt1L9NdU2t
jvnZ+IcV8FfvjMsgO8NuYQlbeH+9QkyGbOL2QFaO3M7IfE58TkuHQh/zu99/9f/1u8E7o+GGH7fp
kcLzYXEaM5kR0iYO7jzPKCIJiSuq9E/GRb+4yLKMswOybbApfPigkGEwnI/qgzV6DJA9lPDpUBr7
37+TX9wzB+Nlf0llwJ/i49JkWrTJO6889KrGQ3cEP8liJO6ZcMQffIF+eSUugH5G11mUlrf705rk
xFgMaGN9yPw2vchI9tnXddXsiiGx/uAT8KsbBy1r8G++6Ky6768kJt0cCc44TCYesDF90U2KY+4f
9vRfvR0ctDwcpTw2RefD20mdHFWvlx+GinTugdHWCfHs7CNVZ1///iP65dvhfGJiLOXZ/se3A5oz
iWgqDlqQTif1YKXbFpRk8/uLfKTsWRV4Jxju+OwbmCl+2KLQm9e2pbJD7QVPzIanY4Od0REvT/e2
Mvvp1WjG5g8+Vb+8pM32bqPnBAxfOto/fSESPXbQ2WeHfBYM7GPgMIaLEOntVB0mWrRNqGlQpL9/
n5y3+LPvN2MOpJbLBkkrzzHMD48V5jMqttviRLoGxua9S4wSCW60nSUP24CpQo9OE6jAxJAbztDS
2+yZQAGUlORzynbHcVa/bNbQJkhqhokojs5IwMWZGMkPFRxLkB4mvP4sHJYIKCTds79LckmrIYf4
bIl7d3zvRiaERzm513bXWV/36d4oqlzeumnlQ5oJjCuZXLaKuKUfgVSI+57wHqj0W+BXbVpcJMmv
cglrvTKXUKvUCYQ8i7Bvc3ZkN9V32qg1zb43JXRjmg8HfVYmbB0TpKOOVsnbScHN2HhGOZzB/Xu4
oeI4yayrjPqdEeR0iZZJ/CVpxtGju4rry0VnX4159E3YjrRPRib9D0UH9L3NCvr8vByU+viAV9tI
dviZlw4D9n0cG32+TReFv18rsCJCknv6LUia3C3KWoCAYIUDmhUUIHiQUpLHawEIUPMNB0blE9FX
M1XiBkxryjYM/1JzU/sYuu+ihUYgtNzgR5BgfEsWWqFlOYMkWhgGseIMcRo1e6y5gBy0ajRe7RV9
KIC6HnX0jfPOwBD3KFdMogqq6VVb4YnFu4dh/gpV6CtfsaIWND8RMEQrghFPC45Rr2hGtWIa80Js
dLbbIRzL1TNmvAAd9Qp3EKjS32WTV98mTURzFaFICQki0MSneP+ShACstvAiuGSCjkwLRUKKWG0d
IQY0MEZaZyetP4Lcza6H0qMRdy4m0NHBX9iURqhG3wtncIewWeiVJBrBJsTCtGA8EtOJWEgX5ef5
l2mhX1A2G0d/HON7jv5jvrO1LJc7jvlAM+iBy7vYVfCuziy8h3IFbIhmBrbpVvCmYZBU7s0VyEl9
JZ+nKAbTGRODYDErc9OnLsmcV7kiPcGK9wBONOU5TUMe8RJKOwqNYSy+xWROexvQf/jqTJXJ0zxC
PJ/2xNSnnxtNcrdnx5182v8qxyucec4n5JeWIhA+CBTVG4mYm44lRSJ8GCp94ycEgDOK0OcjUT0M
x0U5USChlxq3HV5Y4zawW+2E81CMFqFPtC9YDsUGLLfn5vS8RIEnfKumee8zQ/hK7xaLhFTvppOE
NQ0FLn6ZRegXiBlv5sjQdFSRbnuPYriuD+5Yo5gkF8z/UoiSOXKVAD7uAW27ZOf2efBl6vQR6Z9I
TTqjsY5cxyErcPEqKMrPjcdvhSow6JplXmePO8j68iUfp/RTkZJNt5sGHvTLhmZqsfXc0v5WTDWk
1SwBn8O5bBBeWpFDyGzAZ4F4rPSjBMlejukxDoHRC6IlIC36J2kf6qpGeMmAxrTQURZIeiD5erW1
a3N8yXwLqW+TepAbZChO6QZdM7JzkTiIJcYeaWawbcoe2SI+ASqLLhBYENSJC5rphi1TgeTomlJ9
34H/Vmfmv+2o/NxQ+Y//30bVnCp+2tWW3s47rOMyjd8+Rtguv/ED5bAxNsYJLsDukgGzuWzl3yfV
i+MxBl1EK2EHRRW/2G/9Y1Bt/cXI2EWWtwSpsRf/16Dapomjc/7EAZY2iUeM2t8ZVGOQ927/9Szd
wm7MsV2uRwvB8z+cNLxCmmiMyYvtM5Q6J5OOswkaiVoPTudCn3y+0TFasbFPMUHtlKfUFtlmK0+z
GPvSTdu4pKCO+FvceV2F5qPBFXa4CmqH+Ss6eoHtIUdz3T9rlFHBM+PtahY1v5Hr1pYCYSZlpdS1
dL+Il7MD3niMDhsdq4+jXUnyXbDH4KzNZjGQWupKZs5MlHwGi8T5gVOAwYzgYzW+/Z3MraPtJNrX
WUNGEopuYD3A0HZiMhvEX/MstbINMrMJHY5bNkZYl3ZEiTzki0O+H3vN4qwFr2Ezv583WUQW1cYa
Mlz0J3fkQcVLE6mVShHO7a3eraHYsRyvN+gJ3enAYKx4CLAZuLQTG+BAIQC6amcVPCWG7zzUTKde
G+ZadPknp1t0ibIHxew6w32ITC55HxtCOTDvbEHHySyC8mzo8wKRVg0Au+2QYPmnNltZ/cnCiFFt
52YezF3u4ZKPVsnz553eJ6TvZE7nf6lrNN+fyHTv5qOTtd1FgE08uI7SiqYKSUSczwoRCXklZaRj
H5x1pG83rpnTz7eQBtVyGB+qOCJjAelfMpB0SmDel5oOr70fOIOVxJAnLbw+hwwLV3cpnjkscpqY
he+9MCZmgdPNyf4ylI561Ak+cXZGkasTPIcaQShq5b/ICJp2mw3pIE/aGf3+kuuKWWjlI/HHUC5u
zzPHoZQ33G5y9m3m4p+a22T0hvrk0syuutLyNsjtk+zEkS69+VYQWqNqTXtNeo1BDhO49NxgWniL
a5r8hgPwZ0V6bR4mEgMjiDefjQ8pavoJq0Qyvi3FrKooUEYTMkKQRujOpnVv1iMoRm7r5RR6k+Nw
mugzM+wzTlWbFAEf4Z6FG2gAvoNEHT6W48NYYfm0QZtcvZhK46TJyo1YeXad+UZAa/PaDCNlu8ZL
E8F81c850jS9RS5XRi/RUFZXaHuN55QRcbFn9hgD/3UIW0I58syEXuF5/UkzGt5uqjDc2GaZKO8j
cAbUCVOAx0g3VvOTrTnNVW+hnA0FgmwGKH3tq63eRpBVPsIImAv0UPWZCQMoAWKJxd2QAIuElRn3
hMQgnY35gZZf9FIO4GknTYlA/xw/9JhxD14E8hPqXxvPoQj9cdgrM782Mse8BXfNLwyNmJ1t0ub6
qxC9Oe/j1EWqSlCpv4QauTfKVcTYeotwsm8MLz1Fqazq02QoyitR1KBkZWGSlqtSD7feQPnxmykn
DrNOKxBPl8Uwg9AIBJQkJdVDvInGsfg8JDGaZcukI/U5g9x67LLlQwqKLAVERqLsbvNu7rOtaGPn
0RummQLBENFDgoqEdcqIxTHws/KzbnJFzrTZhEnvYCVXfSlbly+k2+W37WhzrLB0BOHbyJ/jg20C
Ap3Q63HULm7dsdg52dBOm05w3NxC+pc8WQKQKKyQdxA7GZV8qjlUv0koUWc1WxGMuBFUGBrO+xTP
bZSgNR5RGxmkWo0guu4F77lPj1IzLTsknjfIQ2oaOA6/tSJ3P3la/6jpXv1Y2oIKYxiWMBhNkFq9
VWNqzWHRwSzxz1iNoYu29qqQ1fAsfdWeE7EzF2EcOMhzcVbhRCTppt5GwTQbO3c07Whx73KNXTPO
fb3t86TCEJInj+BqayYUGGQBa4nJ9SFSPa9pkis4d5T3eYcSdza9+DYVJdYwYzR3+8oULM7CZgMi
Sh1urIyFLI8RUur6XJXLyUdMGWHRNttQF+azk5V7PypVsKOXWn1NfcEXo0vjsdooEXi3MtKYEDoA
uQzRFFseX+0xfUzxgO4Iaa/gt1CHpXd4ySoZzsTxnUWlachdHvtORk5uE6mQZVXXQzaPrsVXxnSw
Z9JKFKUjGJxAvlSn5CJnZvklRTFQbT2lO2SS8I9po0M9fDHTOtA2LW5DxPykepVsCoxwHxOV0DUv
sG3YgmhhQC+YeqJLwa/qdQxSXSB/N7JHnEZcvTq1B+kMw5fILXWzhTVojdcBl6hLLImQdpnG7J06
Eik5eelm/i0bTSiq0XU+I+2ZH4vObF/IX0twXKtr99VAmoiMuNb1LyOIPEdR2dbfoKSTk3H26nNq
4vlrCqdwDCKOy4se2ELwLzLgP0EmMbHVojZuJ3Kg712H7kBYekxOw4HffoiENdQIuM35Nk/Josw1
1Z8ZHksBAktbnQxFhrlY0nvBFdwGbERGR8oJewS8yKtFUhN5n/TGqQOcPxBPkkOfzzw0kCTd0DOb
Tnv3Lo9hSinYFyOIIrKV2NtZ3HRQCu2A6wr05zEpBJL/EUMqeJCGlGp0qpN/E1uzASid0nK7lCT0
xBuNZKkJmXlWlQGZ5XmfWk+kpaiEX5wVKtDBpAhGU1I6FAqmO3T+RRxQMl+4sdZjs8IiGlV3bgEq
tR38jAgSL/fG6NDlLCzwBXGpG6c4r+DNyXCYqtmjxYFGn1lRBV1iNUefoGVSVVTitiEIv/Hi+fEw
vGK+FYsLiseCIMya+C0U5kGXoqTNI2v5TewYiimxnslbYppt6biaU6+5dqS2okujaDuPSo9gIKcu
uXdnpdkoUWSV4X/eVwi6o0zPUNQNMYm3Liu9saGu5MYEypz42GfZR187mynvjpKNeKq6q32vxtWm
6G2fhavA5GDfOk6vv4mcZQylDaMWPOozkr23ZD7Zirw6v7T9iyAFoPumghG5OwJ0t90TS++3x5TY
7PYYQY0Ep0mQG7OzKzlkYFRAxoBe7BNEJN45ifQWUD8UYHwB/lHEz3WrtcE2USO2JGPmlGqT2hEv
1Ey6aDiMUWeTPlaOsWW/diNG9meoGids6XBFp1DiRK2d4J2q9LOomXqk4xPf3UMhNOHuBblP6IOz
mbwba8aT6QsmYiamXYJM7ZAvsjN+JtaKnOrKccA8w8wUwqOXYBgPY6SNJIP5XfRNB+lxTyqsbiZW
iXwywzKCy4AT5suMtQmmJXtf9J46VEWbL5IM/Jg3k94vWDS5P+oqY+EpzpPM7N40TtL0ASLvq8fE
yNsb/pTTlGqlNNE59sG0A+zD3JCcHdTvtYM92xYfo9TnpvX1ZeOjQNpNnaE3G8ixOL7QeGP4C2iW
MYU+p+0xbBtPPLMmpN3e6fFMYVXR8XGL0fz4V8rreMwNv7Dqnb0YWXBs62KLPd4U2FnTd/smLD3n
EE+iFwdx+obWzu1MQS5jleQR1iDeWHAO6RWxuF1pt5T+uE6FEfFOyLjZNz/jWAolzKMq7gAViAHo
Jk85m3agU7cpaQm4u8ZLs1uK5+RbZbpZTkXrQv2wRU7nqolKERJO6agt9tI2DHRLrBkoBGNE6JvS
9c+MJOYWt56e3GtGg2qoc2OMXBRyGfK6nC7nuCJyPbm2ujbuTisHoIpzLg2kc3soiBNmPjRBkA9a
Vh2CoW68TV5lsw0Ly0TgiCUdrcoaMznzHFwdq5zYarVk13ceBrEY9gzaVtP5FEIvcXNnZ9coyzc5
f6zAiUUk0UbZzOYAx6eK8KaBrLYtFuk4mekyGF56bS44TsukfkOTVCxEJlGJz8Rc2UiEwYGpMgh/
J4Jzdg1ZzxtRez1mUFasXKye6l51IDSzg1y231N/BA69CSc2nSisRtKld9NkKXNTCtkHn1020Qgv
UCsllK+FIr2BU4A83DR9wy1F95dZ8nM9Yo/KAaFl2vcjqfF/Wwj/vpTVv1G7Pz3/n/98J/dYfv6f
/QNmdjqGDxSqHmAKDfTv/QMfvwdq94A0VKa+TFYYif7oH5h/IcTE8UF3dd3+nqj8Q+euWX8Fy2AJ
JwiMIBA/+Mbf6R+8H7vQPbAZJerkuSMsYej8MSPaLnx0yqVHKSuyG5qi1P+pC4dF4+oPAoT3V/J1
Dxyeu2A4OtoAjynm+/GEarwpKhGq4ficbjxRsTP2s7lrkqjd/XTvfzEnfT/g+XElrDVwxuVG0Zl5
fyWf6r4cHSgn/Na2ZmYrtntsLn5/kV+8HUaJfGa0hFxIhg/T+tjxW9Hir0c7XhywZomv5ESepW8m
JIn/4VJrBPl/zVh4R7gLEwDiO4h4gPQ+ThUji8CR2Ml3VmRCq3W1ErAsK9eC5YBPbp6ToUeNZ+nu
iri3unPUQBAxYqVjOk6g1WbuR2VumyqWIvRXmsb6TtaslA1HlIW4mXDRZ9FbSJw4kUA5g2W2J2pB
dcRK7UBvcqDSaq++D5wIricexsq41MQA0mPGwv2WrhSQXIkga4GD0pUT4k/ADE0lZ1F0n6BEQOlp
vEPmUaN1HQbGEPkKHkUrhNStQJK+sEmd6vnbFhs8td93fKlV3ou3EJaQ44v0f8yDAreR3JsexwV+
SlYOisCQxeHtOx+1slLKswjnXQkqXBblG57DZbRjnj0996Tp3aMFL7+ByjpHsbJYmgWWNa6EFp6S
0FoaBDDW/gvE5dPkaDbzgnbJTniIP8G9IuVAfnGqgQIzO6I1wnKlw/zvqJiRlOqhXACy2a+509WC
ldkeGnqEsbSUkcBnFxgu05YbbEytQrWAadBa+XO1wGo8Nd1TshJsnHRcawNmT2FIh1A+4fuG+dBs
8MnoKwXHGKIkMXWl40wlhkd8xmHmSh9ZH2cOULoY67ZL05LBDQLBPuNmWtRI5gLgjaa/sHj5eIXR
AS4M84LpVSuxVwFyfDFWjs/oJvGcMiu4HxfMT+RahPnnAv85CwYoVyLQnNRwxOICTnAcXRxi8gUf
9FeS0MB/RIakwupv+oIa4ogPdYj8GAJR79v4xow5q2w7Goka4NV3XjEzzsRKMQYq1S7orgNoYyoB
54jPCswjzarqRq0kJPM+K9qikjA94kRjDAd8aoL5ZlwgyorZ29d88JLnGMjdu2WOHj90OIbS0FRJ
BVz2ncjUFjpTrKSmWKlNzhsQnL1aaM4xA+zErxnGc0i97sGgs4K2E6vol7xWFX6pKxuKvpZSSXk4
Joc62WJYnC4kKcGP0DfFOJe3FbbsF1FuJyYWvQ7wKbajJUmlC5NKZ9emaBL4E4RYzICtNlEBa1dw
xWJnLGSrkSyQq7YCr1WnAb8mnKQ+Yws8f85Z9gOIGTjZDuO5gL5Z4j2WFhyt2dJ+3dSFhxiUF0OB
Xy3UrY7PsXnOCQIYVyE0R1awQrp6g85w2wBeUyMtHK9cid6F7Z1gNWsSkRu+N4GMCXBMMxwoQ/rq
aLVRg4MIzwstPGOMAnLC8/cy8gW6xa/0oQ5wENogFxxIxYQ49vuUb1KHzQHtiBVKDvLIp8RfUGW/
0cGW8xVhFgvN3C5cMwNapNDOijsDJrblKd1SKOgViJYuk5tQj6cW1rKWcb2xVoA6WQ0AKCcAqyVJ
88d6xa31hbwGpC4/WyuObaxoNmsamHYco6KfF3Z7DEZyvYIV6R7TiJFetaLeaTEVNyZmSMXOXFhw
JvFg4T3RtMyyXRz32oUYt1d6nNbMQOAt3h/j3sIao8HVwc/9k146GIrRn6SF51I9nyOqGh6NlVI3
VmId1TX0etMw4NxHdM+vHQZm9sFcUPcgbWiT2AXzPpSRwPAAjTpyl9pom22a0pAaBYNmUGrWZ4+a
s7cE3js0n3a94cHX0ziGtTcm4Vy3K4EfzW36Yq9cvmd2ZOJCg1EPZznc9KZeOf6kC5LHosEZ6GzE
m/gNQZdj72IH/N9enQBw98AVwF8MArrVKwCQD9+AMls8BPKKWSmj9MVbILUmUp6xTJUvEZHXZCvr
WGBsraJh8ZWaMg7B6lWQUj+JLQNT+76ysUpmwM2kNEk1/a2LFpfiyaDbG/aee7D8KXHplC1eCHjI
WQcNYus0tyufLGbDTXC8Shwo6Mg+nxYrBR3voGdNYK9gMBiWiPBkLLdDq+KjU/ryUll6Y50EWEj3
uxpc3dqQnY1zQ9kW6Wc8jPTnYTF2sI2hhX1d/R5qRrbX5XcXiInmDtWhcQ+0Mo1MrLEw30T94h7B
YL4FQHYp7HTWth2dPlwmusVwohqK4QZvBmtrl61xzbbgXcqGfsWGAnZvap73MvD3pxDdODYWg6u6
9pAv7haMNmnEMWRcZrarAcaweGFEskxuA3ok07418crI0d67G4NgCmMLFjSz7XqLtYZtNO2ZBq9C
aIzr0S6fBhStABFIyjfKSNpTDK20Z8HdUBsUlJhn9ZY3HzxM+lI6gtTOVSCdq9Eg4pWYCanjvmvw
RPZJID7Fvec9pUJIbxMBTBwb2yUEWrNN5eyQ0JSn7L2S5G58RHFWz+Z7vpvGUx0IPKnm0WADyTB0
USeWgaPgTq9K2Ga/ydTjPOVxzsSYaXSYtj051DRExivPVnZ5UZNKzp5iTpm9aUQgHh2+fOjz57q4
mXzf/5boVkOvjvBZhCpoW3D3iNOvplqeD/xf0VkYetyCV7tWde/5RvrVzWTCwt472sFuYmefWmUk
t1prDfaGAGP8joHA2R1QLLufKRUxqNUrRtFhMdmgYWU7ds3em3DvDyFIeV8Dp0kcnOe4vZhaC7fi
kgCmms67qxtLPwJ5db5D+cdAOowHvb+p8CzNbwwBpnIuDSFy65RwA/sGegKFv45wBc4EOwoJ5hcX
04YVXjz3OKEUGlJQpjUtrYVxLugLI47B+2JgkpkTW20N7mmbsG6xcMOq7tSQ9tdZbGLQ2fnk1J+P
uNfTkBs8TW3ISpmZ93hee9eknDtJjjYsP3Qww71WzESSnU8b6dBUJMnvCK+XMpycDMehtqOnwLct
H58rbcAMckLOfEYOGWX8kBAIjaKOvt/e92WQw7jQfrmfS828MSVhhPu6h7tlsuJl5jWJCZyMpJjY
wegE+Rdto3v9HsuyJaocT1D7MvHQZW0n4Ips342GW1yWwh2fWgxmTOYQwkVPrFlewlDG719bGudw
9nSvFqc1im6cP8lhZ6tfXnk3xT4mwVhcJpt4pntqj7V8ZToBkOO4NTQK7U8YIqOFnIXTb/G/xJOh
x1FEui6RyIqVWK8n/XQoClzrysEr/BCVVCNuZqLF5VH1mLTuAhlZwZ4gzf5Q9GUCv54wGsi3NFVs
PTQM13r2BgPAB2e73N7hdmJKYCdHZtZVqgpz3wWaOZ+WU5/zeNDR2BJMoKozonhGDXP+Tlflni5k
arDw0LU7EBqgIkYIBMtiMW3FuIXXnCzcJyOhCAijiFIEPFSPK/dZNp5FwyhhaN5v+jgP7KPwkS+H
RlQ0D0aUxTQ7dJnpXxCij81TmuJmfp3bUnjXDdMnNiu0XjhrprWbv6011P92Jv7dp/L87zsTO6me
Xmv5b/u317d2/W+vb/+2qjyqN5m+Q02WP/SjZeFaf+m0K3xrRfNR5f6jZQEo8pfNVgB9YvuuhWDz
ny0L6BQIFGvRhzo8ltaihvjRszD4fxa5Jb0MD6IfIOrvtCwWQcPPxTDjMNSGNEfonZBzYS6V+U86
RyQAMLpNlR91DK0MnyldjhOjzvy1RF4U3P10u/4HzYT1ah6vG2TCITfpQ9tixjlZm7I+P9Zaf2g7
a2frf5B1f2xX0AwxjDWezaU3Yhsf2hVjL0SDLMw+WhHT7KTEDiBIi+gPQs1/uWu0d5YWlIH6Gb3m
x0ZP6TNTdPxCHRuH/THvOJtBC3cnQwe4J2bUyr4w7D/0fIxF1P/us6I5Ao1Es2q5Mkke7z8rBUTa
1H4gj9LrtAsjqr7RBmJdrQP/FJOQadsadnzqJHa2nWaO4WGTcKSoaBH/oYfyIXtqQaJ4JTbfSx1N
ro1o5/0rIRJrgHOz2qOqUn9fz6gcIqs1HrTciw+g7/EuKEwbJwIKxjkgL2TQKmsXM6ECPGW2NS4G
7dMKozuRx1TQtHZwu80hpqapcQvadvVAtI7AYdMoHQjR1LX7cxdvwFuMy/AhYoFTpGr4LiFUtXvz
+6/p+i35lzu96IBAiXgw7A93uvCzCf+pWR4FyXbUEsN9zQPM5oP6j8ZxvM/GxrrpavR+hOomlxxj
CSLuRXQVZZazNcx02nnmdBd1fv3QCnu6jkq0cwhxE5rS/Q+x2f+QZVg+DpuVgjR4JmaGr+Nn++4h
LquJiQLs6xHtlnsyeJ23H2mhbjgsBTuntcQfPv/3KuXlev+XujNbciM51vSrHNN9ynJfzI7mAmuh
NtTKYvMmjWvu+55vM88yLzZfFPuIQAJCDruvRtYSjapqOCLCI8LD/ff/t4Am0zVGzpT38zSDBvrS
Skaipzsp/CSI5RQAl76+SqFrnVmI0412bGnSy9DJA8RvJpb0azQ85LW/NJfZ0t8463YJN9DCgyDw
GoGJ5bfLhs+NkOSyTELZ5h9LHDMHx2IOgsHroVe8C2qiWP82SK2FYQ83A3Wby5beFY+PfU3wF1Nu
Ja/NmTVt11Apg1P9UoO7emNug6fwxdmnt+Y1Pq98JIG1kLfpbb9Xt9Ym31Sv3nfnznm8z++znbqv
h4XeLCEVahfuPlhd/mLCaS59r4lTRQXBVRGNwR2SS4MSwfNprqWSPu6OXmY4RPzEXob+3WWjJ8c3
4D7S8PQjcractm3pI7gMCIv6u7pIf+jRsDXczJ+Z8ZO1fbdBTg4Rb/aNJo7Zg7VVmoqchxb3dwC1
qOiVSyrti1Z/6P8Mk/7jtjw9sCeW1GNLYeiHMAFjCYGLVXZtXIWrr9TzltU+n7mQThYLS9Q/6Bjl
Nqf4MOkb8FCniOEI6O9CvSAd0226Ylgqw+d2fAsqxN/YpIU108ki9t6Rg7zbNEQbGnUThBePR6fH
o+a2ad7foW5FCTiCOsFeW/6d7TxXwL+NYuZqn7M3DR6kGtZ7Wj3ufJduPlhKoOqD+veHWbs7z8nv
1GjG4DlntDTa0AiQRDfaxKCstlZfQCN/p3R+v+toB13ykBhn3PFk6RyQrbiiAyIGnM1UG9CLM9hO
jaq4t0Ay+dBRFgGoHE67DOilhwSAnfm7HimmyzvtZDbfzRL9EfdRyH6nbDrYBbQAaHpP5y+KHsGj
LKEk5AZksqt1oWafnFjQJam/P1KKcNTH0BumFGdOtkNhSYruipEWqYIGk7szNH1TGdYG1tMlbSSP
DQT/lbO7PNCT7U45zuJiBiJMdQnjx26aBCUd+bk53FNJoO9xWLvl1grhG87Tr5ctvTvE4Y6gZxwM
Fb3kSLDSIDy9F+0sLnWkkYHd3kl7/bq7j65NqI5fkC5T/KWyzdfpWoeLHY0bY2Y5pxflT9PCKOUz
WL4mp3WfaYNKVog2jN5cmsSCFLEWqKZACwkFNhYvD/WsOQIA2uVAa3PiHE+q03aBBq+mdufZ8jLs
HmAfQ6dpuAlQ6VGLz5eNTffh+9gOjE1W0KSVyApQNcPYjS19Utyn3/18nRBP/IdNrlMRPB6MauU1
VX5Tuivg3l+jKinILKBbvGxFHIfHzqGLvk9K06L3mVa2Yyu6UgpR68y7Twun3aRF9SmLo/gqHII5
aejT+dJFAZz3lagSw2R4bCnTSdSOMAre11UY3CGwY69aX+tmXGC6rzj16d3WNEpqJoGSMpk1D85+
eoGHdO9LwHxIYWsvI4DVLwFyVVtowmca8qbnFeZ46lLeJ7zVFXoNjwell23oj7FT7qErggrf39Nc
A+hZWcFf+NyBXm/ame18ZoA8Vd+Xy6T7wNSOLeaFPxZh0VZ7pEiyRa10O8MbAdh61g2opRkfPPEO
hkeciYgE3EsqFeVjYxXtph4C0tW+5jjWNSAvoW5d000+0+h64htcNppCNy2hO+VvgZ84DH7cKIcT
U6uqfRNnN0Fzk8jO9rKfz1mY+AV8N2GEiFK1LyzEaeS9nUYznndmrhxgdLgxNVaH2ToeQ561ltp6
dbW3CN4k+VqtdlKQry4PQzCKHO9XMVO/rGiTXZRQAnadCCv6a75Ha3J8i2htgLb1MfgaQg/+vXNX
WTgzNDE5R4fExOgkNgUiNiB4g9EA7bVgISlrgI4U+6joXx7eme3E3gULYZOFom936m+QPle28Ddy
h7xLM5RPaSsIIemGX3tNWQgKvvbbZZtiXaaDE6AdjmuiDohzjtfN95TYrZyx3NvDEoo/614Lr2AQ
zT36F5dVs7ls7eQRz4kBiwqdtKrABBn6JNwwR8S0HMMoWUDjKn+AQNHZwJ12E91523Eb7bRr53r8
JH3r7EX+PXu7bP3cLjg0LrzrILzSywStkBbjsijYZg900s446LkVhNATDCVMGlBMTlYwoR+4belQ
3HOfrOgAXgMlgMbBCDg5xnt3gBciDWYO4TObwhBHFK3lguHm5O1EUs9WW42CLq0aNAC3D3CX3FaK
IIJEME3tSB/qmzL6BMoVASYQ0R1dqOnu8tye7n8kBmQyMybhKy+PiR9JJUqeFmS1e0VJ4UdzgfHv
DOfbZSPnhsqNAwsQFVOd/OzEfQqaWAOmftgr6sIF9qos0SlUv9of+3vYv7+0H8rXVJqJEU6vHEZ2
YHPiNZWC9LjbeYwsRfor3SQJPQAALQzjYWZ04tsf70VwCirJFSJVnEefzGEBE6Jm58qIBPICTnST
Jgp7pX6zPrUI7KL+eKu9jtb6slHxmZdsinU92BP016igTYdx72vKSu7foPCamb9J/57NM+14WJPr
TVOC1o91edxrG3itb4o7yA9JFfFevJF20irY9YtgO3RU7xeoYGxpxt46L3a6+nsDnVyBULR5PBL6
ce/4wbXaX8EEPfM0fQ+wT+ZSpEgsYgZoRSYXBZ0joAWotu2Ha7r6zG32wf/WljvKPjas6Nv42X6+
V9bSo/wVwVrpEUXd+/JD9FKsaBVZuDfNTFhxkup4n3hH1WVoCyhJTesIiNBRZKdJbR99IOugILdE
c9uiedboy/pj7kl3dm/CBfFva5NljvKE0rEsrP1ovxnazii2Djp3tF2gOgVMRloMV1mwcWceIsq5
k+fQ7mRhNd/WwcRgN/kRPBkbpCdXkIU+WDf+c3Dr34zFQn7rZ7bq6TkvEEWOykKz3CfJXTmxfIGe
kffyD926jdqrZBdrz1zW2oyh94h96lMORzvTCoIWUpfj/dlAi8utZQ77/mO9CT5bL+NX5yZ7oqId
3MivQKyR2ChxNmQEPzZXv79lBHeaBSuKomtT7i4DARgYRNxhP6omIvQIEM5FjWfiAR5FByYmi2fp
cQ67LAe6fG2sIAHYDD/y2/RW3VbX6S7c6dvoqtDXUJ6GuwDa6JmA69zhd2h9cl0PSLOpSemPe2QN
EZXopU3RxOZfMUIztAhbyXoYkyHasQ1FY9mMe0lnO3TwpBZvl9fp3A5wDixMhiElbSHlMedOVaLK
Ft3Eg3VFx/KMN5y5B8kUCbIX6kswvkxOtyBoxnoQx3jj3DvDpuneynStzFUXxGxM/N3E2bkGeQ4Z
lPGO/X20C6Q7Bne8R2XifhCkva+pXz8O461Do9DleTuNfUW0ZIE+dnQQztN3F7oEgxI6qQEhsAPt
pv/aOzs5uHFclyIlvSd1CtfqXMrhzDkJzZBg52HFNMpZk9UqQPLQSNM090WjwP077gbH2iBf/KOR
dvSWrBNoOuM03bTll1YF5GarvHTazeWhny4mZTS4qBwK2SAa3w/Vg2vf9LUcxjW5vweGONyog7Uh
91/QQle9VLY0V7YQlfHjVbVAblJI4X81URKb+E4Ol43U9aq3d3mKLvpaX2eSt6vjdGfH7tYnX4UO
6ydZ9Xe299SWzTp3vJkw5GSTUNFRwB2JZMV7ff/YsVw4w8fM0537oAB9XOk5lROj8DZ65AUzReGz
pmBTsEXsIwgoj02hvUdDN8H6vWvQOQZ3OMikCrhnmFXR77owL20ySpZiUVi3T7iJYlrpgsaTh32H
LJ1MJaj3vwf9K02otwh+LUtl79czJYaTXSNMinc+yykqZJPzTC9AzAMmGPZ0qi3IDsNeq6wCXXsg
g7IcVBTjq3E7ds1M/CYm7ehgEFl/HeoxkdlCtEC42IHHZgH8Jj3kc/uW/q3lILXtjYOoyrr3feiX
Qvk+6E24X8whm9kqZ5wXy6QdFLYs9ecpQIKKV+HZMSwErRpts8AC2gcQWeFZTnPqFwo7iBDIm9Zb
4Xjb1rWVBfx+M957ZvTMKdeHg98A6pwci3FFg4dvFeU+GiUZpHSiI6ZeOSiGK071DTi5ENzJlYdW
KeeyEqrYnJOZJzfA9uXY4mlnTWyj2Cw3EY3G+xKdAn/hmFK8zazI2RtWlt4pjTrcWI4/3gzosS/z
BvrqjibcFeMgaWE5YOwG/22QQm01lgOMBW6rLzU4RzdBFnpLZHn6XUQb+sLKk2J7+Zg7ueAtDTwO
RxxUshRUpi8qd0xHH9rxch90TrPukjBY9ZLpzOwIRaSdpjMk+lYUmSIDViYzpBc5yhYOGaIwpKta
rZV8bRrNxygKlZvW7qAeGsdHiB3LJZ1p9hpCu+I3a7RoNoNAAf5hQJDLH+K8P9gdYwCTBZ2c1d5s
82Y3lnEK778dz0zn6dYnISo2AdR/IlE5HacDbMF2NcHHYeprGeXKz52bOktzGDp0DGhjhDYvuLLb
uLsHnhw/XV7Nc5uAfWgLakMyVVMimFLviroBTbnvQpQCTcRFVmHWatucYpySd+HGhE0DXC1MZ5cN
nwQlbDoS9zYyKfx5kueGy6n3Qeqb91FNBadxtGKrVl2zdPH7pRTK2lUZOV9/06aNQSbZUrgwYd6c
zHVCVUvxLU9j132RpLugc5eKLK+U+APsNTOny8mFNbElttGB9/RdmkgNvC976KqWka3fOGN1k9Em
8leGJCqNkIhqMOodm8lGz1aaSFf3urEwv3tkG0Fy3zVvl62cH8wvK2IxDwZjOm2NuCpRU1v0V1lm
LYP22vfGmcf1iS8yZRAimeBD3lWuJ1Z4G0UuHVvqviuh1IcM9bov2flrJXuo+xn3OwnWSFpC/c+T
E4ZKndvveERSPcRybPWM6GNiQhmw7j942kz+7mRrCxv6e0EW7jNgkcc2lKhzYB6o5b2PwMHCrVD2
qlF8A1My0ujsKhlSaANEfnDQX16u0+v12LIhDteD9SI51Cgjsjq8j6B/abLgijgJXpuvZRI8ZbK1
rSDCU01pXY+fnAahhVCbIT8W83d0fItvAJkViB8F/Nw0ouF2h7emz5W9Y8UbC/EG33kbOojmk8fa
02Y2wWn8L6yJUxq4IPH/9D0o+hAsPyiUfdwrq84yt3kYr6F2XHV1+EHvP7qx+tHPniHOX3UImoxN
uRuyeCaoOedSBHAmwzUAfk57VekMy6LQV5U9PQKrqvqkJcHCqr7JlTTju+f8CpwGERQHlujuPF7d
MYKgpixLZa89h+2mKT8VwU32LXafCn0PxOeyL50bFXBZhfcMt7BA4R67kqwMVRQp2j5t7SdrlG+6
Prqry+RjGVkz++XMKQNG45epyZ7sQxRRnF7VqNWoT54J7rzub3oYIi6P6JxrikcLQGUiGebweERF
QsdAiPgSkilwZnuh89Ft4eWq9eaDBj9nYQZz0JfTlAxvU6I8menDO3mFH5tEnbEJIli+9nKQ2B/j
QakXbZmM8H36w5KWy3JHZ/L3WI5QL4l09NfTZt367a2RQ7vuylxVaM6sxiwo7oZ49O/yqPqawe24
DYyqfbs8PafJPxpVAHfIHPfvoMTJihtRpypuHdfckq221O30j8Kp83VGt8GSpsdyqROK3rQqrFe+
DKl0bKE4OxQjjEUtpDeN32nwVSUSBAmOurn85U7XzganyDVBtw5Rgzk52Equhy5PYqKl1nbWCPDd
hiWIzNbox7VmSje2ix7oZZPvINjjo4x8FrU8EKcAGHkmHS+e49NhGwjMa4cy+CfPbvxvsInGz0PX
SN6CTHz3qU80h37XMUn+yJpAMxc17ZqkhanfPPeFHdzbEt2oaMFR2BfcEuFrFIfSpxx1GrRsFQts
sIQI6ictUCCr6nASZ+G5qvoY+jXNaLKvjtddWBuPeq5KiEyhW4vkkRpD9CPT5PiCpIzEB/fo7i4N
06iQM8pJZ0J5FP1B9hzWp8iWrE96qHaPkYLC7KLOm+7LUJlUdtskTF5k0tpgdmOz/QB4JPnSdQ1y
aGmRePseXpy5AoaYs8M5pSQLoIILWBGJdHr2jueUlo0K5IhZ7Dm6V16/HlR02/wa7dDt5dWbnilT
Q5PN3klyh049hhpbXtUSaNp477j9zCEpvu6l4UxcJCXPk7UpVgwZDG3hrxEgmTm1pjNGgoDcHXcc
BCoq4fIk3aPbklKnStjuaYukzz7ZtYFDIynUeMskIrt2edqmA6LUCtKRXQbxOUyVopfjMIAIUyBs
edy2+8AnszPIebWEKcaf2VonFxkJXBIsvK8sMNaKMZm21oS4T5ECQBp+uy6rDuGa2nqq0SrNLG0x
tFCSOcjxDEH0m17BOwvDUFioIMlBPU4eAnYHr2NWJDwudRP6mHRhFTDCzGkzTH3v3QrVedIbTCfX
5/Ek8p4DxKalJDmkdqU2e9r9FhkInt9dKsZyYGW6VIhmoCCf8UwN43SdOO4btYduc9nIO2bh0MPf
xyKeiFgSMjKTGWuMsZN9O+SdCKtfHFp7wR9Y19+p4y6jMV+HtOPmTsfZBbWnK0M1pvU9P+mucujr
Ln+ZU7ch9qF6LDimeMypk0tgSFDQ63XXf+ileJk65nWU5asxAiKl1kvX0DdF/VipzsyWOLl6aICx
6TyAkkQhYy9Poi59cPSB0hFK7KI/fRP018YIc9wuebs8utOtx9VG6kGgwkWCd7KedOlWippKwUMs
6PnlEVq0xECJ6bKVk/wKLyyeP+p7j9I75vDYOT0zttA0VLlJNXqodURQQPl0w6ZV9AWKjILA0tZJ
71Sfq4EXS5Dlc8C66UD5Bu+FDyI+mQwYQkJHZ0wKo1aTpkq9b4FeL7Mh6RZjnfye7A8vyomVyRmj
SBH45kyu973j7Y0EgD+dFnM1t3NDQSfnfU7JGasT34ACJI57crh7zTO5NiOE7l+lUZFndqH4roeb
UIyFyxKeflkmoJy6oEXQY2fB+ya0UGrsAno+fRo/1d4ONkVVFOvLTnIyLEIsFaQGEGoOKqo6xyuk
5bDyIv5Y7D2z5Wj+URivlw2IJT4a0LsB0Mo4AufxdCcTm5uZ3BrFPrY8CNeIYygR+R/+npHJzdmX
KR6gYCSAWSMs3rrxubDKmdPh/FT9GsnEA9LIKD05IAJQsk8dMMpgnFN9mp56RDIsxi8LkxM4KXwz
732t2GfFst/R6K2zUUOq1Au3Xndzxay5lRHjPcggZG4PBZzHpCXaC1QeyAXekMCYmbTpkTodkvgS
B0aUXBvSUCx//pXxjDvYF3qY0Obey3NrMzkC7KRtalqSiv3QftEAHAZzT4S5yRLjPBiHBpsNzER6
sYdFCg1OyAdfFPvH3/PiyV6kwRsGjxgbHnRYsv1ZSz4YzUzGe24cwgUPxkEH9WiN0HrsQxgvYCIC
BfEWz5ajZ5ZjCjjtRtQuc4eRtHaw1HWIc/RgxrFODsrjvTJtfYorBpEXarG3lPCqsOAVAEet5mst
/3J5Vc56MO0BqpCxIyiZbBO5dn3Aj2x7nhZrqIiXRvfJGrS15Ty5xkxJ5OzqHNia7BYbXlArzcRT
pnSWjXWrtK9m4q8uD2jOyGSvlOiGxZ0qzrEWemztSralpfJXnn/0BvyatsmGqbvIKat3Kyp6nEYB
QQs8yDJyFunvuzQASsobJCIplk+l5UxJLZ1Kkjn8zXyp5w1sGgga9zNWzpzNJJNAE/GgFdJyk4i0
aJCtycuq2EOfKwM0hN0ygVZz0WlUVZcIVv/2ImGONwyYOJISJyW4AmIiWpNx7+KPkdRVpEULemEv
GzlJqr4/nQ+sTP2th4yIZFCxL1CV5eVynz9EjyEclTks3ovi63jnP6pzD88z/kckCISC6JSKxrQj
OaoDVYLalfVy4pXrdt/NpoWUKJ1JT581c5B/mFzXlk2GnEoEgUf4Ga1yqEzuo+bb5Qk8cwgd5Tgm
F7YKJUltSNgI3Xgj64+l8gqbz3ZM4hl3OL9SB6OZbCetCru2rjjuOsgNVMp5i9Hu78oOjixky6GZ
p4rXbClIP8EJuoyd8Lq1tG2rer9/7B6NeHJHwQ1NWrUTJ1QIMbGtQqpPB7usbu08nTF18iCdJnYm
dxV0d5lCi0qxRxjZKFcwQ9Yv1ZN1BZ9ejNrDijpYliyzjZvMzPaZ6+twkFMOx0iRYsQuMKyE8aqO
3QWS2Jcd5/RtdpwdExSfh/dw36SkTER2DMID52MzLpQvUYG0Dj1nK8fbJMbMkGY81ZnsBg8tI5h4
GJLWG6touFOhGg+jdFNLf+nk+uWpU+glgm2cnpBf7gO1WOvBdRG1GyX6cHn+Zja3M7mUk6Txyup9
hdL+ymhuNL/ayeHM8Xjm5j9yg8np6EooqGQaayQn3VZp4akzIbNsugU8faXibS8P6ewFczBvYgUP
IjOotAJkVZi3ViH6j1wwwNt8RFVIf7UgJVDpFG6MuTfNnFtMjpUW+rafRsGxc6zs/e7V7t/GaqbZ
QpwKk0cgM0nNjMZu0WE9GZtD417a1ITndZoJliIY14qFoDi0nHxDng4+rbfLs3neIpLmvKP579Tf
M+p0RRKP3J+5s3LD8DZPh2WajqCN7KfIgd2tngMbnQDHf55Xv2xOboPaC5wO1bBin+rSstM+9qUF
z2YLx3SABiPEC+pOcdZada39dhMrYiEoYXG8U4+FSOedmeHAecIwy5xck4z7ztIXXYX4HJWuQV/Z
8jfU2mYCyBNPnRibjLNFZM5OY8+8l+svlupeQZ+wAGq1IA1477l0XJQ20gnl7vKKnh6ZE7PTPY8W
n6K5mG1+2MMiRpHPXkYD5Hur3vvofPd/dz8Kc+B16JhRFFqEJgGfDP898iOYc7xthOKFILFcqBmV
ZRT3llY6c0CfndQDc5MLYVSNhKQg5uJy1b4gZ+Q7m/5z2sO5vui/z0yl+LCj/SjGJvC0gGUII6dQ
y0hLYBF1fPO+xxii9/5qqFeltA7qNWRmxkq9M9eXTYqD5JJFMfwDB0WfdtCiDIvF4Dyq6YsyBuve
a1el+2GEIO6ysZPb4Xh40xKi7KR+4VfMZUlnl12ubatY9Y484yBzViYrBjVe6pYRQ8qqjRcimEA5
LlO+Xh7KyTk2Gcrk3u5AG2uJyVACP9mqNbp7qXOllf26TCDhKUqIa8uZR+jJnfBuEmImSgAUiaYX
uI1uIrUu17iPbRc9mn5pRCspvvbnGrfOz98vO5P9HCBA2I4ITSLDRiuTdp/LW3VOoHtuLOI7HLhd
l8Uj9PmOcV9nL3HSrDRLQo+mQ+1hc3mdToPVyaxNrrjRlVEtpQZ2H5UL+dH5Wj+n8iK4VXfxl+Zr
9xFCDDtZIHBw2ezcHIptdzg+o+/lktr2fYpKYtnBodwuVen17xmZxPxaoXhhbnC56JKztoNgEybf
q1BdX7Zyen1OZnByRKACE/qOit9V6brV9xKKUJ/tb7xmzDcUH5tgY+YzO/iyd6jy5IjPKlDZhPfG
fZFtNecmtl4EUTpkx5dHNmdmclCMQ677MSpE94aXL9FJAtn7Me1XqjNHcH/2DqH/4+fOPalfybRW
hRrqNPd5sAo8qCXRHVqMW3hIZGkJW/ffG9YkDKhlCU5hm9mr9a+uqV/ngvM7Xnal9vvxhmETwgl9
AxgFphm4xGqlLqt6DqRmGbbL5KmHeWwRfHNa1MdnBiUOnck9BVSBbny6OyhbT5u39AFQeEml995B
YyWXSMP+hS2LBVH14+5FOnLi5g7Ib02SsCAjQ0D+La42KDnlSysy5i7dM6fDoalpCCMlZgtvuGXc
J2a4TIt1qCJKG/y47AZzRibebduxHBQgUu5Rl1tEVbkyq3yZWHO+PWdmchEi12CnWstYLKtb6pQR
5OBz1s61u5zmWQDBAYoS2CPRNjhNTpnOmKRoQhv3ynNy734oengfeJvrK0R6aaUri4VaLyC++Stz
+Mvq5ITNxkHOtB6rmQAavdTGR3OOWO+8Y/8yMXE79DCQJMtGuraSD0nwOZ+7zWc+f4pH7dI6TfJ8
wA3CZAXfPsebOrM3z7vAv4dgTDxtLPoMhkOGYKp/xM6LaV7J0OheXonpMAw2ptBuBZ6sgFkxxXc4
uFARm3fRkCyahyocUfKRne9SL8/1BKriaDw8ZcTWFxhBeNuADJ7ARmzAfUpcKe1DJKVyv0IMSvoE
yXL7UarQ65EACK10FUGgFcLW5VsYQx++SPSmMhBL9roPftMUSDqgUrEIOuQMF0Osdp8UMzf6JcgJ
GM9zmlDftDwoQgRZZRJlqEpGKTzRVS3RJF/UXy9P2zS8FwMCoKsiXUvMCP3L8bQJeUPU3uP6wVfj
8aVNi3YRlkVCAtLyl6mS7AQD58xSTUPjd5vwfXAnOFDtTW9vLW6SrHC0+oFDu/2udMimAVwNFmkH
X6SRa+Mfkdy+9pqxuzzWqRti1xLVhndZe2AiwoUOXASThlLIcveQOUp0k2VjvszruFjCOjb3Bj0z
rWJGcUTIFHmsTTx+iIFAdqPRPbg2RKG+236XGmela/JLrY13bhO3M1tsGqqIsR0anJyyoQF3bqFZ
3QPlDn/dxdILYlvdQh3onkJN9jdfGlhjUNCSmoC6ZfiJjmdSQfYAyu2+e3Bc5C0iVBieTLf7IGQn
vlVlO0czcmZwoG0sANXYA/QwcVJuENWMvbR7MCyIfLShqVcevG3LJEPUTEK3bya8PIlo6XoD+Qaw
FBAa1ZwpOswzjAppAlt7iK0fgeY9GVBuRjmiBjJhmauuesO+UbvkLizyWz2cy5+f7A9Ab9SpIP0A
UmKekBo6pW1IIY1xD9oQfur1ytshrVovOak/kCsqFhD8WuiTzZEmnXQmMOoju2IZDvZH55pdPPQa
ow6Vt37QN76h3XSSSgtpjtRHvahAz6JGvws7NHoi1HgjRHIv79GTY1zQnNA0DoBMUJ5OYS1lbKM8
PVrmA/KR9irTjJSs2DBXyTprBachw6gTmr7PxMFIFVa3FF1lD7HkFts00VDhi2i5uDyWEy4+wYVL
kY7mTRWKWrS8jyfUsjOtyRopeIQ/tnlVE9tGFKJz5b2DWGW2KJLU/JyGFb0IcZD5/SJG+VhZ5laa
v3iQWj7KZdBvw6HeeRVKBqMnF9djKIU/r4DfYlL//04AXiDS/jNJ+m3w/atff0+r+ntwpOIGLff/
cKI7/xShAoyMtIVQG8br/ocT3fknTHw2DwmuRQDtMKP/mxNdtxB7p4sFSif6LAXc99+c6PwIbgxu
U9xJ5rFBBPq//vuIp7Wa/P2/UMJ+yIK0rv71j3co4a9Ig3ICWT6QZBD/Ykew9h37DupE4I3Lwlzk
UDasGnOobsZa35MeR+DUrZuNZ8TavW+UDd0RRb/W0M5caekQEfs05osVaZT5Ur25G3ktb9/TC7X3
RdIDhK48WreMhPPTNPaOGXWryM0XYR3dtgBEpSAq36J3vcbYVncREo0LO8yHehGXiMHmGhQ6MPoj
U77wkuyHD/v4CgXkatUncJwHUjO+Sgm0TwsELXf0+iTUDAxzkXp2uuHNoe+HogoXNpLNqxCVR0lC
bNaWOw4UpWuBpobBtk5T6JWV1N+6RWg96UWjr97d4bd8/iVL+Oe/xb/zFRUjxKD8+n2Ffv3tnVe/
yn7UF39r+z27/0zmZPpLR5/M4v/57Vaf689Hf1mndVAPj833cnj6XjXxz2/hfc/Eb/6//vC/vr9/
ysuQf//XP75mTVqLT/PQzcLh33+0+/avf4hH63/eNsvP6edv/+d/T/+FnxoCkqGyYzQbcDZLLO4m
7q2fuocAzglw/lQ6tLV/0rBNKwiMsiSG3ilW/5QN0JV/EplTbaHBU/zA+J0d8v4I/rVD6P6nCUEX
2B4uCjjUpuGcjSQ0unWd90w36zgOXyrfT0W/SZUSJr8mtoGwKODxvkNNAIJbJU8ROEGfpgYj7eVV
t2nZz0O6qNU2DBE3HZOq03e6J3mWvK3NUQs/x3WUVcACgq7Os73T6qWnXqEURBP6DgFZpK/vNM/l
FlzaoyXF6qOpjqjWy4OiY8aIpCEfn9200auNWyIArdyHnWNr/iKEM4K/ea1P4Lv882tVQ+UUISrK
SqnFq1iSnLJ8tgdJVSMQv8iVxyslRW1jWJSo7+hKunAV4ktrHY72CDRYClIU5GfgM6YIVQ+m2YL5
BL4F+IdhruHAm1aoEjZOnuq296aYhGBIUI9Va8pr2oZtK0V6tfC8dIGkmlt8kXpj7PVlwFsi7TdR
njfBhzYwu0xddAbC4PWqTpAMSFZNrXIBrj0WJxx2rVR79N6U2sihtLDrxnZKQgtXY7LNJKpYAXrT
CovXUZx0Wr70PCuTuS69pii8NeKsQgPNo5uF7+WhM+M728oLNTNboKnoqu110rt5lFFO4En1CHmS
B1V+NCit9a0EF5G96swj3y4FjMQHmmUmY7r3vRY8yGDWaGouDSOBjfhKqiLXepa0yKqqlVW4tazc
jNqYNtY2clETNDZcLEae3HGBh/m3kqdB023GGn0UaxWiqm5ZQjKg5fOLIoDV4RY5qpRJiOra5W86
dDBYKwx6koJtkSsyX6Esil6XtnEfKFKxNBtZfP+gaejyX6BMjOTPwa5/+Lm4h5ePSCkcLznNcO+0
8yRVaMSbPCZKsDEmLB6w61Cw8KwdF6I7dtcyUBbTWCEPbtY+4pBjNHQ75KgRZ3+W6oh+zislcQ0z
urr8dY7jYWJAKIWRDBblLtJRMAsdX4WB4deq0/fua8XzH9foQ9nr/ZUCxbCUrHOzF1PVQm6U+4+S
GiPJdtsHTerNIReV41ed+CKcfgAJCRnpGIYU6PiLjFAbhE1eWa+gaTIjuW+Rr2/DbVlGgak/OiyI
a0KXjT/G40KNxiKjuFQAC6hXwWDrIPjdsRF/tN3gdP4qaXKjVvZW2A6atE96Xo1fMq1uvOiuz1wt
urOTSJkTljh+TDEIXhSCtUE83Kg8C5GYwyjfIO4paiMfXnu1CNFIM9tRYxr1psucYetrVaG1146U
VlmfLS4vJCCxqWfBSsNTDu4I+HPB/4vA/CDwRuVMb/xR80BHms3gvjRtElnFpq7MgjV0tVgYt4JW
7AE9K5NQXcoitVLcpaNRoW6ZqyNxxsIn1cNObVvFR5mqqTJF+IUn+SXlUF+xQmefCTkKY2s2SMJB
RNH6yKYvzbIYLBX432hxCmft2Dp/IIuBlMZTnjohu1iHQCNFztpoJB2uTm4ANlmVQ6JfbAY1Q6r5
qqiQFmyvh36w+GRHyxvOnaEtG75RUtliV0oBUE1ngRC5yeKTTNb5zbJFo69aBpbtIzOWo0DJSHiB
DvzM/vkpLSJVfLRchwHj4u0nDpY+9xP+TztNPTG8PhVjDgOHfd9nVYFxPUOQxv/qBnEDAXal9W4H
LNxM5eILh2jKDKfVyEm9HmU6r5GXjYltV+j2yj4XILrcISjFGmXcPNgNXgcxy2OYBxFLkuaW17qP
edSkpvQ5+3lA0hFQsHh9Ucd9/kerkERBWW5AZdZ4kyO7DpXbOEQHNroKXRUlRAA4EruBA3Zsa361
y2PxrW3dzRmXE3qt9Ky3tTjVkp/fs5CCTnpOcwo9KIkblkc3pYrIXqJshriTK2URNGZsOItUdlGf
W3Oda8UXM6zB9G3+/ChPRF3m3vh5ova1l/VPSSJX3brwoqr1tkYAn5D60mSFWNyA5EMYv9VtR3v8
IrJ447rXkZ8KP+vqxjGbG1UeeDk+pq4KgmlzeW+8C6QcHbqC+duByRqpMoPNMdkavgmdCVXV+kPW
6AHMc+4IS0C6/PPMk4qyZ8rMNhIYxS4NFf7I0qLj2/35K1oQ0Gay0sKklh5JvInLWsvUklWsO6vs
ntvSlYm6G5Tu8Sp6Z8Uuy0seIlsjCYWOcB9ppaE/h0pvBF4AHrfKM+O5zgy1Hp/kPqy8p64Pjd68
LSxS38q4MNS8sIBx/bxA0Z41EFaSLQ8DP/9Cq7Dw7+yntyvtIOKe0A7FmW3orURN1wiSFj8oB6Oo
pIcctUE558FQtVntv/152ym9Sm/ZQvLysAEDJDlyVywlNNpZD65HwqpFaQWeW9P2RWpK3qSh36jW
rYcIZvVVNqSOjavUhsodqyljk6MCH9dFZV4bke65zjpJlDHtt4mhpJq5iRRXbGrj/3J2ZsuRG0uT
fiKYYUlst7WRbPbGbonSrxtYt0wH+w4klqefLwroGbFoRv5ndENrimRhyYyMcPfwaBgr+d705xs9
DCkrDmSYxxL/MAUR/5yXQbApaTwMQjf/7nurqs1LGemFLNCuWJz2cU8NI8U0uvQ4zKHMvA+sLLHc
R2dxJqLyWrdmqo5vL8Db0w2iDsv+gGE6NO7ZrxO9NW1sN13S7neXEaTc/Kpr+VL0LY7Jn4ZGu803
gm9QE68Hs5+nvxnS7DfL3WwHU2L8vdBwTkIcWvOIGbs91boNjlVUaE6Xcq6GbD60XYSl+CcjoCXx
oYsxvkjf8Sm5OaKlYxWPEtw/cZtjDvrtLprdCWcXHLO+W0vXxgZmKPMapxSX5Lbk1lWUua3zYBsT
8xjuuoXhO/Zvbz/Hm2yFK2AfW7hHIWCTzXybJGD+4E5rO31ntm3uu39M5jy7y8Vg1DVLPvedXC+H
xOsG3rUVKHm7vl86y/wO+vT6OkIa0uhJDjDxwsnwZpXlra1Kr22b71tstF0wpPyenc+xz6ANc+a1
TIUdyoZg15OODEkpee/bj+Mm3aBYBGNDjIURnYv/9e1iZ6Ds0CWe0/NCeqPG6Zej2nAYWEsJawf/
8ZgH2uePmZp9P36ndHn1BPhgMXbAfgRXLOXe5I3rUnd5TQPs98Sgw6D6SrDwOU50hPE41dkWfByG
YC/1g5NovTxHkeUW9TtPgNT5ZdZD9zScw7UdluXJO715FVMR4ITHiLvvdTLOhD+GTcrOSrKKt3df
DAPh/A7RdMc39ySmLJdq0h+TOsomJmxXLuUoatxEQnZumOSGKWYG7c9kcOVAUMg85J62P+yQSKKr
Bc2NekQLyex2wSFpG2OYf0sBXMbsyxCVQ22cGeiMe/ZDoBKVe492pSXRmCLltT9dI5DEofOXmjZG
RqnFafctDgNZxY3ZjRljgZO4YEYUnBVJ5yVLTJtLSbdybAixHycR8iYaMA97+M9wzW9/9t0qSU4f
Tm3Wf8Qfwkmju5zhqxwajC2LQZkxVfdo5LV1v9a/V/PaccZY1ao447cTsDa7ZQCZctt84P/lVVFy
sap2KbUeMXugTLyYVmRE1h+Gy2Ddz1VUD9b8KSowieyOQxZzjxeXcbQ85a4p0dMehiWKTBx7gyjS
2IarvNEtfpTVnIFQFUBww3HNPKP5nedSc9Iye4KXfaGezLmE1XWRaV/qLWdhTLCNBXC6Dj42IgR8
BMKXFR0YT2+qlZxXjV5NLgWfUcWFFYGLP+eDF3QJf4wJvgk/AscgSZHB7uIn91+w2NYsFJo/pZgk
Z5MHHDlLzJ8m+0/JEcvEIqXSgxIgwcy0mst7DnrJAKuJdIFctJlDvtjbiuorTxKtgXHunKcFdCQf
YLkRIfRMQiBntTUbzCM+qjmxu+7CFMUoSi4OY99il6Yd/PkK/efs2/kSP46YGg3j0aYVPWrP6ViT
j5hD6K75pdfVMP2njfxr9m4NC8/IQAObTWCMOEw5R2a6DxRTjL5jjTN1LQvQbG5bYwWUIT4Naw5p
aR5wgNOB8bFkmm5K33fcL62pT6mRBcl/SuoBWx+A5p2wf4LfXGf/QxeGkrdllVoZEVgiha374RDq
lNjxbGD1qtsPRsaxZB2KysxIsru5d8zxwlhlDLW8Os7T5nMZLXO4fGfHrPXanspIRWFyx+irVNJX
W2FrfjIiStnywdr2k+kPA8+zjBvGCJ4y7dTcJ2maIwNxU4dG/IMfd1Io7NXN/r4ZYy3pUbWlUzgr
yV/ZT2VjNCRyhz5DAu37LYV+O3C/ip74CNq4gHCaChl2W6q1TKefVFUn37bzA8SA1M7hjuYnd2IW
lH1U3iSViDLyhDqy9nGq/Pn2Nbw6PLC44NjAoQu6WMwNXmZKberXTM829JNpj8X8lJjMkf20VBQT
zwxzpNa5VGFScKy9/bHXe/tXLg5EQ1c1+hryNHSUr3qfM68ErwqH7luSRmEQM/8xxNEDyMPGNPk8
qXlK+k8WUtXQPGJb1/r1mb2YL+4jji/Duv4e0vo9xvdTs/K2z2Vb+EFzseKJxPW+h+HkXSdrZpH1
EdWiITsaVtHqb/FCw6JM9DaTbLqzG9Xl1iVO/Gak/KHUs4q7lNDVOKeCeffJez3sQob8G/jhjYOg
gA/A7gINIKB++bxpupom3AfGb2G1elb3I5tVR56Xdv3I+3Zqiw9lXN00EhCqdLEFu6zVanWnlP0W
/DbMseJ7oDhSqVpmz4tqqLn4gbphlnR2MpeoHXJq4FFAh2z7w4pxmln3YRitWU3n0OgAWA9ebrK/
sNq0vDI9J4NwYA9eFC6kL6VmELT7OFSGnEaWY+Sp+ofZXt7sPiJQ5krihoZs3MJTIJbpw9wwZbo4
I6XoVHCwJk6h6NjgBzbTC9hGZjjC0TUY4DX3VPihNi4MBdcWPEcfjlYQH1zOmxEdxrws8pabIVqv
9z6kGAmwd0vvPSL0NpGlAIRhgg21cBBxX8GuWY/fVrSM4ZOjUq2bP6no8/lpTZyYvSY5C9E7kQbt
7DLbSlDkt/fA7dYDCYUNBuqCxARjv00f65ZYu+Rl8ATAXKzP7rbXF6fwWQJ2Umg+kQSemPBffy7W
F1i04f2qkNndJG1uM3nppFb1ZCqDz1UNpHN9mGyaa4dTPztA6X5Be+C72NQNNBXYAnOHcsfMMREL
h5drv0jSau6wFX7SUHMd9zi0pZMe93SVAJXY9Ye6ZIKXgaNWNyPEagtqtvTQZQnD3SlxVeZ3DxC5
LUPX7Z486E8ghgC7pndS+xvNMuk05q7CXlNr0AhAmH55reFslmOqnORpjoKRKjHIE1kIqvP64C9y
gCwOT3ZWRt3vmZYO22MVL3P2N/XfSK67lyJRM4VIYBLGiGfVyXEao51OXePLg377nd7gyVwudRAN
vjxdfMBBcl9ebt/iTzlXpfvVXZjObh+9NJFVNCuHwVnw3XJwpFMbZifMVOxyuYP4lonzuY3b8Htd
1K8WNqoVLN+oEuU/Jhq8vBhJE4YarP2p8saUvWSO9Lwir3R7n8/qMXmdn3oMUNbntx/CjdGcvDS0
elRD4olPZ9NtcA3jOV67ThFp/NYYsJZkmhhbuZrbKMdK0xX4cK3rEQt2cs+kzp/2nCvuHTkwBmbF
kw5MtLKTGrpWunLZOyJXNq23jMAE+COT1eklHtPPVpysw3ry57ImcVD1lLvvakjlRPj3SckcHhBK
ebeMnhTg4OXTxHcnWV2d6acdkQ2bOvS+jFa7BMk59Vevae41YOZanarca/P4nm6qfkAbbhZCxcX9
1HI3Q4evOEO/qVuKmnUMXPVtbZQfGUdQWc8xjubQU7oeHDWHdn5pvdlkhIFfJm4+PviD8nLnTg0G
ye/v2sE41jhvyYI9uQLSpioR5qAD1Ll+oRju/ydZA88Fm/T7DJszfzGbwrnzjFS5OIJWnqkrNOUJ
HrkfxlYPxnckMIUafu6vY120IFLriPMQGFxf1Q7li7JqtOJeXFhFd9EbLg3CVrKadyy5wFuXGx8h
iWqmPhkNZ8rHwqnl+lqsEZfpjjovKNfh0OBNWxkPcWk2tUUWPJMNH31tpUzjentxvjptoGMZwAOw
69rYC96uTc/FMVb5+fCkKzzp7KOIBtqfRRKF7FOgYHmGPqOzhoc+Re78XvB9/fGyKSwZP0qpTK3+
chWRa6UZMH/ztEOZaChNzpd8DDw+P71SXMrNHa6iiDNe+ju3f7U8fbGMZQARJgSwnSQUr+4/GVSG
7WSrv8ZeLFVVVpC/gZE68Zgx3XiKVib+cTkrtVkL5MALtFfFGjkbYVtTVOy1mWFPghuOBGS+GTVo
mUjgN05gT+eXOmQtRb3bmf5hqGI9ZgfDvX7qvrJKVQjH0cXjULr3i6+rklYvcxgz7zRYi280B2pU
oobohqqkNP7bcE17GZbTACZC06MLffk25sLL7R7y9useoihHFK98J6sdytX2Z74kxDDPqxxWy+Il
1fw0ld27BcBtQopElKZTdHi0D2BHfcu4RdZcuPFSzL8h7jZi90As4zOmfCwI1WHAenx7H9xo4Fzs
w5D+oF0A/0ROzhnx8t4NRH/dXFbJPbPsm0A9JE41ePGHECQhnE595I5+cLfaqrNmXHHGpC+qo0oX
gN6DN5S6sz/mV1wGa0iGDn5pln6cmq9vX+TVsur/rVamQSKvwBUfHzJ8Jl4DW8tY2L7f4AS+b5cl
NABs5p0U6DJBF8xgbgrjAriAWjA74BnkB9/nQTdNc1cXQPnpAWHRaHzv6tSo46NZJxyWiJWV7cAG
bmxMm2CeBbqUFkaFZabLHGmApC7STnIuKdoJfBvK7xYLf+rt23yFk6PCYmUxG0wYS4zIb97FZLhe
XEdj/FuiotRxjkwQpng+WAtIIul7nYT6x6T8EnuBfohaBAGcO7S95SZ4UXdIGsiz9wLlK9UJBCrL
UXJzeJrX6UM/FwNdH2XyWxzGEtXpjnRIvXL4TEqRLVmeIOzmp8YYWZ/ljNQLyP565pNiqPyTmyyT
ZEHgRSxpb3VBOvrUkJ20HVpl7JTrs5/1dtbcrT774htjYZECHPuiFOp7KwZa6hgiYu8tVAY7x5g6
vYQcryzZngVmeVl5SHpNByx6YEjTA/OHIv9jG1aDib2t4TfuiZG9EmZbn9Ea9j12uCUVtZ7aK+bU
hVJbWIpZlPYxGA0p/OcNSH37dd/mZQRgthziCIvsDLXkTf49DlZqhnA23/cqv+z8QV/q1NTRBZhg
ybKD2xBq30tOX2YwrlBuCmoPESDtAyy5m2hnN0saRH49f10MM5ybf6oIJqx4hqgq8x9v3yLYN+Hj
XzuXNYM/KDaFxDTma7wiB9S82kFNevM1qWskLYccFNoxD4nbNF11chOl5/qewWKCHdJuz/qJ48bK
XKwTR/nSFBGWmKcIjpk35pjdbHzfwB9toRbm565kqhshrHGPmPuhIeIt01P8l2ePDt/LiPhU3kDD
UsuPg0LC/ch85RGb8WGil8U+jTqUP0WasnIZAVSF8d3qIcm6o5WNo36erDRb57PO1iYbjqUBzBgd
0u1CjWSUG/Pxu+WXo9j0i89JAYxiPzDYC5T8xAwg+LhDDnY0m4d5dvqQz9xI2AqSqYsuGLaFYfF7
tT2IiQp1Xv4oZ1EMH21rGE3nCyy6TpcPZdZ73ngZwtlV7aM39xDITzHQMzdQqbbtFXKePOGZpX0p
chE6FRNmxVutXtP5fqHvjtvS1FJeee/OPR1/sH4eTOdRkUYW6dlxZ81VJ3bUjvnHGMaVF7YK0Go+
JKRka/S1UF5qZZdaKya0HAdKCODtpJgAaJ8imGnvr6gI5FJSp3Lh0hgdIaqH/R3kaw7KeCDdxbDz
276PQzP3AKirfOqT5tw6TPR2Po/mEDTzMSztGAGag6MLig2ji+X6VhBTNFFWWExMNa+6QV65Mcst
A6FOWXvoTQBnJrn2ucGb59iVpK52a4j2bQkZZK28GLuywtGgn3xRS3miBzfvknNTq5aHqKymZ4Ui
YnRK4z6Plphv7mTS3DGpO/qQIrr253tEFbBrp3g0/D7+ZGob9cKhi2Lw97t8SfXo0zfcznPyW8LY
9b57tr3c5dMbIHOeRuOP7rQ8wOiyMpmFRvNGcigCJf9POwujd4a0GayPv05A3ZG+fpqHrHXvEc/P
8Tm2Ve+lX7I2ybnGMaWxxHwnbeSF3+5nZtSJ3BcbB84qqJKX6QKfjmRoLuqvmqxMdacVFZPhHLrS
jdvq0Fb1TBrvDB5Mx3FTbOzSjmATcS0MA3BLcOPaFvGJ7TVx6z8bSFiC+M8pYunUBwvzbHKPHb1G
QQJf35pLUUbHDpEsbsZUm0bl46yQIAB5mJve5OlqyEHhmvpWDoRdJBeaCQjq7EYcQykBmXiPN4oo
BVz+BD+X6J5ZpAcrSmerPSeqM4wSCbJGLhFjzw+jKh1KlKHUcA58RRBhej7Rn6QFWi+GXjiGneVv
M8wmsCWoOzBWcPe0aiL/DJM9NcNjgXdDGf76xcUuWiM4RrjaYNTWttpf2lMwrIovdHoMNHOulj9V
f+wpdew0usSBxHFLjdOCwapHbbOl24mdC3iw0UW7OscOIlHguGvHcJy1yVG0HQIGUaNiqbKwTbhK
Z6NC6j5J6/Kxk0ickNnKGKLLns/3axwZ6XA0xMWGglyFzFL/4pH4dazOhkkcEDl7Lr8rRzK3V2v7
lXG4rtXe50svTJbdLsLWUXA6TI51Nehiegdcs/DruwAm2gqJtpodXuLO8u0yJLshXeLcN+FRmqOT
RCj4DoPZetn/9BbocHW2e3ct6ocqJ4Hxjzu5wDAJ8SdsVgNxwzueXS8LOPA6tAy0bPgMOcY4meFJ
L/dBJ1l6HoeMsStwcMnvN0zHLEYyk4CbZxnvmKWfmO+DlS8BJj4eUb7MgfehK1xy35ttqLUx16UK
5s92pQRVGFtMbZCyb4UL4Tydn+K0NLmMsGLMOldT+kLw/G+Antv0HCCRuslCAKDEBJm5aC8fBrC4
n4PSZrw2NS7lp4LCYJ7aU0o0oJ97LHsHIb1u6pq9Ek4DFU2SNrKCKTpFJLyvVui4yM++gpVB+R0S
fo/tGka58ITZlQOO/Su7Ohosyx9jHcSl/pbnlRxpOw2bcgB75TkmcNNH8nY6Axh9G/6ASgmKuNCi
dDBfVUsqGTwS7iH+UsU1/PKZdCTAKIhUhGV/7oEDeQvQzXLSrAXsItYU1xAe1kmD+Qyj08KlfLCD
NnezQ2OO4/hxiFyjukSem/G7bJcZebOjkwoPekZXPvfodMi3YUSAnsciFUXqtHTyCcIrz0++QhqG
Uios5XshXtQSDHAS4ktTDyl9D71B6bCc9Qjkj/QON33+iDc2oEQ0QmME9FPZAxl4qcqcP9VyeAAN
VoEv0EgG8ISYALmp6DrRzDnkx+2UCXpoTCZILDDWVZYI0sE1ZiYh/gvhEQXGoQKoWj7SjYlU+jEw
jI4DvNAMW0P8OMd0th37eI7Ske4qTY17Ge1GgHbT7RH7mVMC2vbkQNPn35sJ2fTDlvvPZS6ijlSk
S7K0UXGtzB6hPaM876L1fEB8mB6p0nr0BDOvoXncipVGmXL77myIQCYoOy+tP+iJ864+dbqksK+N
PEim+WCuAIrjY7yWUtH0WSgFgpd7nCXKbBa+5xUmuSNShiscvZMFXatzQgKNs7HnP2ReKxXMMNu4
HuD33FYJU61UEd5XYWSFy4fM6q7Y73bBfmsxIvMydIEItHtUtHymaea9PDi7j3BNKqui6KhbknqJ
1NFN8hHDyjpz4njE879CxX0XTGZW2Be7TRTszZQrIZ9Sf465rmV7eNizaNK1PM3nmLleqFNT42Kn
xSJUV+0v4OYD0YwdmMXjFMZPzJZo4u7BzmoveUjQrJPYNes48gEsyplHahqKMvuOE19UrVuRrhv2
slkfUzM2uu6580AIbEL5VdiM51TV5o+LH1VcmFVzqNr3+8NEsqRWHHFGq1mHCyE9IMB3qyEp4P7r
tjn2XX1w+J+4tpZQ8fWXyO8QfYSFLVwjPlQN1zUHpTDJwywkz3EePL/5tqTl7HmnrXL1q0jUQRyS
LLH9Hxiy9PwueJO89UHNhNRd3LUzmbjvBbF5b9nBOsyHcbGaJrnoAP7iewOajT9e4tqdNER4tmhb
ajo3K+fRjWn0GY5ETInc+2Y008rX/qFpY8toTvViyn6Jtxc2e0oW2QYFhQ3EbH7fjYUQB4d+W2uj
XtXDtNBaR58mp4+Ol1Odx9dsZM8SCj0JhWcN6IovugD+aC4wLakYniaZE32HQbQm80MLxbMwO7NB
yFJjZXiVs7lT11TDYR5ndLGf67qSkAQCkA+YpXvjWP0srmFkYlsSDzj7m3n+SiLm+2Nx4IxmVvVj
0ZC1zHd+EtPjcUjNMsk/MEKE6XqnggYEHX4eKEJZk4N25X1lgdeizpg2hNZYWhHWhS5rEVwsoJUC
kZn45jybzIDJveS4k6Vam8L67LpCe11cAisHl/A8FgEFnrcKW4nUTE2Rd7yr0/NulNhj5DTZoLbn
HrmI/emtg9FzyzFTUhi/1/TBVzQ6bnzUUyWXY2VKqJXpmmeWEeQEQKk/jRYJpl+1tnlmQg7qX5Tb
YEkxWWCXVvmhxy02a777Ma/MPOfkGUt1zscx9scPv6gj4Hmum/mxsiPzqMO54HFnB9sokcDkVIW1
XNLSm8MfKu9sopOd04x+GDwmW9Lf3vcMdYFcSbSns+O+zSZjigzHPaRTR992dJizLrWKrw0/Bg5x
sLa9jC2yh8YxrXNZwQ50m+s/pHMgN4iw2kQO3dmUbuYvUa6/oq6wmUpQJB3fbXSYytLPTE6ii5+C
ccThgfQvGR9ad0SvHeSzUBQM4SwJBTF3SwjZ4Jwu1WGTP3rk4W31NQpXCVit1URc0UzBzP/b0/Gd
NTU8M9cYbWo7K4LnBeRzeEjI33lD+/WU25lmX5l6zAxU43zb3xcgo2A91pgp6mJgAEMCdoIkQBpq
MhoZhstUJgCzn3YZYRE7rYTJTVuom0QW6FR1pLnf6rBtDfeStsia/4knk5wnSoU9TrRDjjhfseOk
i0VJMm3QU49qnjVNeL4+ZEI//wqyuNbTR3wk1y67b2bqXPOsfQ8E8Oj2NK1Md15SyqZrdGqzGmLp
xfpZgAe0P5dwrYMIFfF1m+w3OAQQvqwas7yKcItKwkIP8tr+3EMMDBIbwAkzQaD34zIqJvlkxGSK
p79H7HKcPG55E6vkG2vSNoHsIjtl2g2NHx7S4+qrVlXGIajrUradtbGdReHI5zRzJUX7uB2QXUVr
JQfEWl/T1U06knaREILxmohgeEcM2rwRYMettLCEMY0l/Kv2SBzY5lkpp/8Y9HIM7Fx+vkXA9Qre
M3Kd17Bs8oJVjddV5/sL2v12dGDKLrYRDAQHd5xEubpn85kdJ6zPfFYAnvYmCyrnWT4lawfZokWR
NBz7vldodmqpXPltD3nN+pzOEYD6Q0/UNOcPNvovFE37fe+LaH8Y+852VS2Sk37jqIOZRmnnF2Cy
B+HQZxs6h4FEzMtO8QSRRhpjIWf3j4mNxPDB1gXP7zJtyV/F9BQO7sUFKK0f56Ex/OKj25X5NNID
0mJyDB1CsDwVUTSQ09p963t/Kb5JLrthaK2OHKc/57RNMSuqGlxBt2Iyf37L5fAAiWLAguAXiJgC
fi0a5dXYMazHX73wq+1hLTuXLzrwJz6EVd0BVqg6qobwE7M4MsGvKgdn9VNH2y9fQpUibwT4VtH8
w9HIm/8S0TE35gSzbNSORuXiM1Qxlzs4IwU2PoFkmvbBy+y8+b0YU8HpnC4QnK5fZ1m5G2xEAtHz
jx0oijcYsOkaOfjHNBVsclCRQMZv1xO31QSaBmg4CB+KJqq5a7Xxr+agpOi6qhpq5/OUcszUtMP7
M2bFTs6j+Ul/kqyc3p4YtYYOU2dO9ritu7ev4lUtieQGcxC4L5hASMEbLtI3E8NTOMh+CpyS5bJv
nTxhNVB2XLUK2awlA6m2DVtuKoVky4zevpiXoDiFLYIJuAb6yWVu+yv+K0O02vZupD8l7iyS4VmT
ZRFhrvUA9qTXrVhN0qnz9ge/ehd0xXvYfIsFg2OBcb2sYe0hoI8tVOMnZiDLget3wGk5phdXOn1U
LdqSPRfQ6YhP7D/xlre/fRm39y86F6I7s5hwR2XI1s1ljJOl+7icik+0KG2oZeLxGoCwU05Hyn46
D057Lf/2J994gECDi7gG/T+0OKyAf8s+tRp3w0xHxsek7KWExNuEuucc4PnRDYehJQT/RBAqtMi8
1Z9j0Eo8BoqQqK4iP45+s5osQ/T+9rXdLlG6M3gWLkAFli8OZhkvX47Xr0gy/Mj8uFfY7qbAHMaQ
fH1bolMVE893Nqj0PDlE3P8N9HLLmPKcGEXGFCCLefOUKa+gH0/aNpXdfcx1rlYEvNszQZepzW9L
PLRqPI3W4Js/ityTk81yusr60Y60R8THsKVbBhg6ZtBNdu/qInHe9Se8BaeuJhw2DY8esjI4ghtw
yoxMkvZ2VR8nHDjW5A/H7YYmf4BAV8b3gHhOQGMMql/+afOEwGRmnYUkOUM8T0b4efZVOU3nCnDF
Hw97sxFzZORgRdcZBH+Rqzn9w8rbIpGgtysyhsvbb/x2O+IpofCY9WxocDGnuaFCiZpMyaHb5tOv
7r9tszUGmQAIS5CR9gepS65LNy4SOWstXR712xdx9Zz4N3vl2fDjZoCnEUINGY7+ct1xsmlBpJdP
WVcXHDW67eug+xRqJtM/xzOjxpPDYCz0Kz6tW8vj3sWdeojki0MOi6k+D767NDkW2a1Z/6eJhjj/
kRgWbVsOztKWRroTjGScNH0vhigs6jhAzD7hsQtCBjwLG6WQALJq9mS0LUHXaEA0fVHX74hvHc96
oEGgAqduf6Krgfj/pf/Z0TaWRM2fHCdaUvEGD7Q75RzVNc3aOOS3djJBJdN5ziixPBDz0T3geVey
O6aFK2VCBt52HRPyDPhb3HCgPaQHVeeL9NiZujWamDvA+Ku8y51apDNx0MtuLOwkScyz75KaNbhb
O8wj/tC1CerHM0V9Yj6//fasV2tIHHXMwERPjciGUurl22MWcqIm2M5PO9LdbLdPJkN99wGY0IwC
Gl6nIoSJ7CC26MzbNOc7pNhuvbd5NgpsxrhPaVFY1SBS1E0GsN92CbVW/27OdmxOp7YNvOg9IvWW
d8FGArkQEVDMHmXi28t7ceitB8Q2u4/UNo1b/Y0JAUqNCx1PJPt7s+m+U9fKED0EPatUV1vYTrQv
iri3n+9LqQqoM6ohj94vzP8tHwD4Jm/QC1oyH6rto78aQ4cwoI9KJz4ZMxAIFmD/P9mBbyIMdpl5
RxchPd237uxwJi3lmVt+3AnFPZlrt1QNs4GUvLH1EJ3b70C/tyGVEOBibURnkzhkvUrVct2KcGNq
PqZJ5hNoSuow769fn1/4veN99cNemLfI0nSS37/9sF99PvL8ALs2AdkV011uQnpVLMmwBFbyuPdP
TAQEKa9etHaVlovw4aHFuZV68L+8AF4z4jPaR2j3MgnPLxegB5Lo4XvQf0DVeI0e6lpv7YdfbAwC
snBElC1trl3a+3+8/flyg/8OxYFFaibKBc4ELM5vN0A+T4p+1Xh5zAgu629BMPbBJem9iHqfi+6M
/uLZdBS/s8jtl24grk0mSBwNUYWRGbLmbu47dx3trGXdPdJ+lLTjZ1819fIcll224lJ2JdMrHDWc
PwarE1abfSOVD70LQsikkZ0JFNpmIzVM7yOaXI/004D+XDq7FOBjZ+vhN67oclyVrCG6tUwSbu1w
tHSHTElXGKyqKCLefqy3mRUiXRY2gl90kGT/t9RN5EYNXpVW9jiE2rmeWMzb8A94B3R5ex6rXLvZ
rwYxdwEx/znSaadNKbcQl77zkm9DCpN2yPsVDlA24e5VKTIVQxg7w5I9+lc5T4pRIzK7a2a3IUJv
3/zrjyNyQeTQLYlAmZTu5ZrOUteFw1zdD3iX+GAmmS3Anyo0CeyAxxSl9zsfeNNzzDMGc0J5w04O
XBNDn5uPxJlwbkNyxA+7GDu7iufmuGzW57GfhHaRZntdPCbLQLvdsau8XjWf7XFYm+JCJ3Vkdo+q
QSehP+7A1d515cZ0EFBmhx3Y2lxEAA67sqiOppCevJr2r6/uOsqcGI+/Krnbgi6D9rloETajmXqp
OTjlZe0WXik8SRKhtaNTC1kHANG1N6LYJF7uqIXZ8NNSiPQhiTt+PNgUU3U1CRuVod4EpaujArgk
3XK4Kmdc63OvS+n1KjU2nM++lUpax4KSHZF0Ol3NY4Hjlrcc6bVCFZRuHIyuDOniW/1KLpQuI0Go
Ohro+JC9KKjjygWh0s0otyRWEr/6qPrME6x2B1Uid5UNV0fBSnLSRYWgSFtFUUgJ+HOJS6+/BJ2h
4uEwdUa3eHd9SXdU+JC1K13pW52Ov+bEfWfA5atzcWP68L9uD2svVvZwnG2NyDuGsuPG9exU6/PO
IQNxSXVnX8v/DSYEZxHI8KoHNivXXLK7iBbCxTpukrm9EgyYf87V+62WfuadFqvVJEYg6RVv/LfO
bk+pVaVS9VQErCT6TQC7FFkNiFbzH7LLIDt0KzYhPwY1ZTSfuXGRDoeYx02TV5lwl8Bk6XW5VpbN
AzRGW7om0Qd01aVhWzEKt7SbKXxMR78ff8swkqBfEKjZXcPTlpbQmlWRxJhR2ZdQY+g/Y+eYdUqB
GbVKlT8QPqX+cQB799qzNhsBS+OU5tXncRkSyEsAcCOmsQGRrD7gpQnGda6LnPaoA98CzBryzHTv
urgSiq0CUgiLA3qS2f1z3QDuwjMG50uM/1uxnHY8difw7Y1D3RHJaESW+LMslJbqCQhCfe7MdsoZ
VL6O+fr71C1cl9Ma1vRPiYoTT40kWxP3eebvrM/QrOP4N2CGpZ7hR/X4BQ+dsrEvhtEYy7Ov1tkY
vtDiJ6Y07qqEQczpq++RM2ar1RenfqMEd7AYCwLRX9LedSUeglQqTR/oksVKrexZVG5NVgPs+1BQ
62XnhYmGxALmfoVep5/8IB8MaIgNbCXyCtbSbVFgT+DCxVPpH2WgrOxpW9ajN7Nl8+vG1SZwa3xa
dWD39VnjtM4y3HjryAD6vm8M29D5UW/Knq1Uz+kcZWFums7MtvFyRYuJ+cV6atrIBS7G1Uug7L27
zsuYcdWdzbZ0R9C8IokTukkR5X7G9C+eEHrtes6KkaTYq2wM+LbEgsWjJc8soDXp35ydFYOYDVjb
tnoehIHxh3Y77ZwRgUmdstNAjutWEv6uLZjDVcdqXpsy98e0Gwt0WSEtOzlHFZ+9AeigfuASO4aL
wSeReJeuKpTcnCp43sTm8zyQXUCj7NYIcdwO35sSH+IzNqC6BM3d8O6NrPCCWRDxcVoLXiBojTyh
dabnBaKaJxPGp41QWW2zBnlWWwNb2Y6iVwrBsvl5kQm2P3c3oGGC5HNPHTonAvxyXaY+qCvEe2IJ
3t5aiZt8cmUUJ6Y0W6BMqyggiJZz7bIZGZTCMATmXjMvUR1CQyFYaLfNNm1/7wp8d86yBL9jJMbb
PUTZEtXugb5qy2QVbBqm7dX8WtvXqNfzFAjyPn0KPLItUtI0w+VZQSdyJA5ZOQWyIRH6Y2Nyd355
U0uoqhOAIp6FJNSjdz3cNuhop12ZWEKk38PDBjKOmSVbUOEnwXv1NpVAh6KFdVm1fVQU8bFpUt5p
2Bp+RvNqRQE8Hiujk/4kC+6f570FcRqmFVk6dghSfiVbHfyrD/ZKxP7fxXZtxpqWtWff6yqXn3e2
oh9vOXkA1ZZRxoXJ2tpfkGnOAhjYa5Gs6besXzJkI/sxp/yBnGYKVjnXdtwkr4crq7KphZbVkaWh
VQwX8MkhzYC3yDcfo2GLK41VoOS7jEJGGmc0ia5ZQ3gPQnuRp8Pt/NlEo/DYKPQXSRO2f1mbLGne
Pn3L3ZCWSOGwy5JyUiXWUU5A5eaisSJG0h8s2hJ/65Si4iytT5kRLObH1ruyLs3QBH91dLolf8Tw
jNVhBGIw/ikyL9jbsYtCy6m+81MNSiwOxB3SnlRMOimeDzD52Sj2AdrWrNi9FS6ErDFoyaMpEqAu
isMqdy6GhwawPqpNwt4rfMIAappJzhMwY1UER9qiorg6eQCAY38eTRPHnvOwCde3ZRtuZgV7JrAf
9/+HsvPakRtJ0/atLPqcs/Tmx/YcMJmZleWkkimZE0Il1dAz6N3V/09kULPdmkXPLtBAQ1JVJm3E
Z973+aAqsQJcstYcUQICk9vq4JC0Ags63bPK0rZT2Ql5f7lDHPi+IO+B4/6gU6+TNftilXqYvVVX
d2zcT3uGWDrVKtuISqESaJAPsMY1eNJMRA3XGHdUQdUu98EuJZUnwZzIJRP/p3xiaJ7w3jm16RBo
AfqT66yVDyMPDCqJdHk/0IocRJQpA1Wn5B2xSTYnwtygBwZDw0qYELvLENADyajS3j+R+JBPZEeX
tdEqHaTcb5cJNe1E1uErQYfOVsBR9bQrefPVfgSPGM2OhiYYWZlanVTw1KnwEKGAXC32JmCiWq7w
nZBBqCbg/nhu2VXj2M6Sw6ACUlXk6VVki+7YBbE3pUZlIrBCnMKVZJGnZnTJK86LHrzmS3SQeprH
BFkoMgT1zuVS4NyGtDYstJ1dj4zIu/hD3YrslOlMJXmp1M0WLlrz5yEHnQDuIEVu9mS5uuy9Wswz
66cPcTLVjsCTIKkAkBqlMogUQPaelbhDy69Fekd1J6nQMBrpmHNNTUgkNtH0YW/Hrr1TTsioYrx4
6WHsbdnx2Y1HuZIjGYQX3P+2L51WvNXnjJmzYZXRSkD8VKCopcl3Xa33dwzZ/NaNke9nW+le9mKF
lsxDYRwS6BWpG7b5dC02s0sW9WGYWIzmw6rT06Nhq/RtFrNeWdL5HmgRobcmgKJZp6495D16LRZN
PosGWzJPzn6RdzsoOzTe5INUHqXLY6/UJJiD68E/koQsAoBvViZ9/uWv07tfaxQQEj0JcKBkjaXK
/rVGsTnuIrKkLm+rskGcjRBbxfObbB2uqpO120z+T1+MU4gUnvIMJXMcXf/C2ylhH7e+2NLbvExb
/2UlU2Co/NSAaQFX0WoYvI41WwXL/F9/MZynP9dl6FsaLs55QweciZ3x1+6hjrKA6zGZp8FJN81n
u05qG5gbUwla+GoDSIMWBFJGvMl4wWCJkyOw3VS8MRXgzLWI8shZvM7QXoyRBxli0rUAvvPadg0w
NTUUgGHloT1OIx32rTYc0nQT3UOHKnTVmeSSpnaOb1aXXoN6LkdGaFFRcMgm5nFIYecRLa+8fO0V
n4Z6Q0pQ7amZMBgGqOZNNhS5Lr3swBpRNnXLgMQ62Izp3MB6YaRtmvdO8yAIPYrqTKGxN79BvkQF
fFydyvKeiy12MNl6tjb2xTGeNgSJd60ZE8udtxHGwSNikLUiaEYo0JQM+CoykZ/LNajjB0Nmesj+
nEBjWiD6gCZYH9eu960GO3QmM1VH87cEFd8EiXO96D1+qyWy5jjTiuO+vzt97y/ap3WFayMOvdWB
DA0FRmPtgz3rugNPTwTdWp4KwCymd858p2R9mVcE6Ajjt2Etk2M29T3doqtat1IV8Bh3jfcdDkya
nxPC3pZCUVFjCIu6dphxym2KELl3P2YkljlOb21FSBtNS++1yWGwVrLHA28jorNLBU9n7D4gW9iw
4+htAMziiWwkz1owPsLTezi0Y1N8G9Nl1l+IuEz/MjbMPUoOxRKXI/0IxMN0OnaspArUMz8duSFd
EY8rkG+/kVwfpY/fWZv7/qNxS9maVK4wbUIanIeikRHchPlk7ImcZodhaCZRxfRDLXVJXtOfST13
RtruruC4umi2xARfLfe1/PnfvGJgIP78jlF3pPDIcgKG2qZN/WsjA5tYTe+6cS6TSDNrChHSJSL/
YKDqAtiIeTO+8WBCO3SjSlGXQdfA7TBj72YuYXRGi7Fk1GAGHHVRA7fnfp6HhnrQaCQfynIEBR3Y
VTI/mF7V94d0sd1bnWsw8jKzRifFLVo7akcFw5qHnvlmHf+Wniuz0MSbvAAlfas14JjOI1L8LEpF
Nn2L+2LNT5aTzTivTKN7BwYhE8e2GfTy0DFKb0Wa7JrzxUVCVp6EFQdN1MaJNxyyYUEPFxlDsRh3
QVA3j5q3elOo4zDxmEuXztFMBrKFdeo3ERUBEdwmDi4OONK1dw80oA6OM2JGn5MtvPdlPRoPY2dP
M24Iy/xquEF2Wy5O74ZUJvLHrgrGqBsy43mpFkaRDd03N03bZ80wi8fS1hYj3AYb4UFIdyeuJjhU
KcTMe0ok9C6ZjGFvWXDIra7q9Xt8HxrTvhLrDHivila02EdklcnBc3r/hnM1jrqWsgYJcu4PLlCV
sEd0AEEq2O6HLbaTMCi99aNe2tuJTrItDpNR9m8mJlK8ja2me0jwepyKdXDeDb5mneNAF0eRNxKx
R8J6R4+3PutEq5FBvVCiZbwHaNvJTQNp84PeOM6X1fTTj3E/dE8r3dT7BC7WhaGoA2PbsWxFIhMG
e/S8Hd0lt/EPbPly0a1hvBO4Ct4IszeO29zlxyK3TXhaU5MwZspYfzT+XLyHXD+/rWx9uIWelTLk
Va8KVP55e2Q00HaHiyd4Dw6qvDWS2HnrI860wxzMKCPgSv9OR3v3sXTG7mMAb+2MykM7kJvHN043
NuwmFHoOlCg0m0Kdb9/Yk1u/b4a5FgcpAT5Z66R9S8xM3AeiIcsmUXmPMNRE5dtZ59kT5oNpJVo0
b9P2WnSxeEncDDbPGmuRmBiH2G+x8WKA9rrxxFrcWJmzvtlMbXhwk745G+k0XdI5xzoTbyty1ozx
Flkn7LcgdP3lCIC35luM+KiRL901jb2GOcOSvJNfFvE/EDo+B64YXwy2tzMyqSAsAD1gLHJYD7NC
/2CzAB+1pfDfOInn3VhbJuBm9ZwApUjng08AiXV+xtsZCV/U38Yqd7IQN66459EkNA2amffErDEU
QcvCEl0Y9wmAmW9LZmsoezscR4TYF4fl5EmIDNsiDPlnGDNbKLYp/5bWRcZgPLNGvOvMNdl5bGCk
hVGGSHGy8D7OZf3CglpZocn/8pCNp6CegQ0sXE2t/bxq3nhy8EleirEZWTPSrXiCnTc8zWw2dE/7
+jyCdg99Sp/vXbReZhhXwiiKg5ZNKVkZNdtlOpVJ1X8xvKF+TMk9jtqMGCGKJ0/PwoRy0BHP4fOc
A6pbRvEp3czhAmr9+9Rbzy61ZqDUxXLSRq84bIHZngi2G+1iDG0R3FMfqm44sdI64OhuHokomGBL
Oy2e6N2abMmpRk0Bu1TD8lojwQtpkOjf6HgvhzlwGBFgN9oXLRlMUpAus2uGF2blD3ernZs81ew7
pqS1X7FKabcFYTQvl708JLY1345Zn9Ohd50qgmzRfmEGsn5nrI77EX5a+1TFrW5HdVoMJ3ed3WfT
6BmFEcdad+sNjgdGHunJq5ZW6Yq7qBnge5jA84+p02cP7WIxNdSK+yZqCuYGhYGH09X/jJbDP5h9
t0Kt4wrfjlNlRrqYUcZubv9OQBc7jmaeZicyZ/1dQvV5Cmu/ijkhwVqClvAdFnDtyQBO9iqsleUn
yKx7hOF5FnLh9duZGQBH3xqrD1gCqewsm/8ttkTysaAF3YdCSgqYu2w3740gd075YoALz+KuPCfC
z77a7tjfeNqavtg9shI7HjyIKDMZibuZZbjETK8Ne2yeJ8hz7W1mZnUEZIvKi804pDxrsh9+k7YH
vPr+U0f1Jpp6O7kp/W0hiewHdP1mcldtU3PXZusjB/49793qe7sZNeQS8HWisFi7GbF5RB2Y8Vv0
hW4Lewge8UzYxzVzupPVzkkVOnPWRDkjRu/tZnFDr9G/wtax75ZiwXdWWsN5DgypuOXdjbKuKT9v
tpkCpXZEj1ZiCG4ae+o+uDCIIKkVRfaoJZp5YBMW7+pumW7cQNsuOqvZeV7X+Mbmu/PIm2ztXepP
E9Q5am3lacmLrD4XiZ/mr0rcS2VKChq3zIcUUWyGZIZkWyuLP8qx0mwEatkhA31NFGkGSYZdZE9R
FFlCZdo7dmRXUvUMYUJzugtpCxYUcghVavOHIqVYhS0IcudxAEtXBoelTOYte/YwaxLH5gwn4Ecc
xbQiuJKJkOohbfBixjrUmxHfRkjiSk9oyYak/RQ7QbVMP5P7rUZOQNiPKeYS1E5tf9/rfZTLYVQe
+grcarSO07Q9oIZIupsupqQOnSpp1ibkrXPrx7wah2kMk8AZ8uPIAIv0qPWd1UWaVpNEa3G9+q86
LND4Fpa6UeGhKAjxNMD786ml5Vs/2XMb558HJxFDA76kF9k7KJOxwfiipihN/Y5G4+K4Zyz3SZuF
I6xTKLwzZPf1OKCq80HetIUIgQ0k2ETiOWfjCgE+SDcGI0OLh72rlgclDqHRINKJVJUiuJLQ2m1r
1gCVRVYNr5BwixFRHnpo58dPCJ3Z+MXDTE8zuV11l1fM90RzjouYxi61nmJzvxGQedlxzOdRO6Ol
KOq3Oy6+2mjHCm5HQj9KVeYDBEs+OUjKZfTSyej/gaxESjv0dZbpwuJUMv1H9o3f9VGFxpmuydLN
XtJGVEwtPsQk0/ZPO0JuN5QEsV267jG22Py6R2IpKrTz7qVQxXprNLcqP2y+1q/JGcJXw3eqZpa2
gRC8qJqULLzDr7rW53d9Kuo0qZnkOZeSHshx0tmmyuCp+ru9BbD7PsRsSlh2qs+yCak8nCqP2NXY
ymc3KR9Km9WyrEMWJMulutKHekqCv/ct1NEUls+9rZVYdq9Y7d2EyZDdGvxqcV3KxcdfjEvqTc6k
XegvWRn0G49LI85k32tnvokn0TG0h+l7XX5HXowTJpzoOurNLUOyEH4dTHxoDSJ6AOm85GqYQg1D
vEcRliq7hi9oxeKy0m1ZLo89VA8USmNDg1PdmRMqAFDcBY608y5aZ86cNIO16UyJcW+7qRqRq/tc
9N3BNJhVShs4MckOBqYug3B8hSyeCNpksV87Hk+PK0taV7Wm7H6n/oVkHQZmKBhlgRV+mzdgH2dD
dOMKAV5V91rbZGb0sfO0yQSLd61YTspoOJnmhgJXEwUlw7C2iImwCyn9/V64tFTtvxaN7Hv81I2q
2/SzFEiDlKJdFYuNNsiUBvKGxgQspXOfF3ZDzWmvdHlXZfTu5COzkKUqd0mNJT9XM3ZPYp+46Fai
QbCQHIptYjfBFVTTfqK32ms0XbC2ycexlR33l1URDMeNIr3A0DCnSSUhJ639ERSg5EYOaDb09JDl
ZA6YXZzFHwE3Xv0+e+9z9xy57TSRoyx2kOpNWMJVW54XuGD9y+4iE0GGYXHv5veYiTOOYu7btQey
ce2BB9karBHkx3X5mrMs6B900LINq3OQ5tUJZ9s0fSVry77VEn8706NloOQ7PS1HWLiL1VEb7rs2
t5/TLcnL+8yFOn7qyMfcJ7WWDC7dZJo411rukFS4dzUHz1oa0jP8Z/VWvXR7a2u3NE/KlVNNmbyi
ZjmwUOw+y93iOV2VyUxo4pGsm1H2iEEHYKmhQV+5gGCUTrTjrXW+zt5iBN9FSij9UjiDTPQ7JZfa
X9qrzVhVgfpYl0oCHL+y+TA0eGTfVauIq2+NCaJsDJFFLqserjak3+yg1qMdf6N0HbB15eHgn522
81r5qDBir7Yb8sEr16kJZtpP6hJ1RdFUskDsrzHPAunj8ll144xeJFwpW0HLtysmUtWs1Y5dIO5h
4aoXW+72pn816FoUVPhLhu/JToXS0Kg1et/mV48mQRMUq/XaO2gFKlymIOufduskxgSprVCtB3P1
JOm+hMxqLlGCGNb5oJYyiLnS2LN3YFWvs1cFFB08Ii3tWWnFq6GXPzhey+sx02RQEimvL3UveYjG
sso3tZmgy41vduBLV2E9F8CcrppCCj/SsqQeE8pmcvsRbSNPXjFyQfHL7Wf3CYjaXAQF+MmsFkZx
qIXYpUXN245DUUpN0HhLj3k2gX9IowAVKrdLPS+DavXk2Swb5hZTobZnd1qBrF+WlRYLNNAC1WlF
PM+MOtc77p2WdskR+F8mt5QrAaVBGfOort3aBNKRX9OAFm1olCJjpd+16orD+JOzusaylzhh4mMj
m1VzX923HSew32zlKxJQ2PnctkvkcuPOsdyeM6Xi94R3LUJfu16Yt0dWvBrInwYnHT9dQPB7dZZ3
Vy+5vRXT2N3EWd1b4xFQiSjLW8qfftudjZ4xTPRAA3dZIFa6FQ//GWJUoWOaQ1+KgLyoUml6mkCL
Ioke6YKDsAkLq8REeLP3YXbVuGV3soeAjlVGpTiErbQ5lHXZDN/70hCj+d7q7MrOIkefVm8+GcYq
sVM6aEiujOrbiimQ/oOfui0CeNmxLQkfn9zrlqOVvdxolWk8IQGVjqyrLna3VBESy0+FRigvIN5s
GQE01w5MjPSNa6UrWqbavOjMuLg3LWnno3mloH2T2GoP9gLcANHcoCEAJncrIPtyaNtVhmUP+iat
lhXNzjKaNFLKiFY3w4EeGdZAaholVrp4RbQD+3cqQuBjmzc/5vB1ygCp5/VN3h9j9ULX6TRY8UOS
acuGDgUkp2i/9gb6naNgSsm0RrRsbc5ij3SYqSvvf1ZpnjW8MIrj+nhdJVJJIgSPdhEgb6mOrtdn
XCvd7uSqu1sodx+yoktkqusOkkOKgPYLWHS5lGc5cylFKWLs5Buax6ls5mSLJ7fZprtSQHuAb1zC
TsvBs0Ci7HM0aXB3eFzSK2R3tIMZt+femt97n7s0hWabbPKaqsm8m893yJjWwx3FIqNYp7sWpEHp
zW22bJ3U5akowCRZTDBnUtDC3BSU7HgS2YL5vURUG4inImdmcxItwPJlaKDHCU2mAZEel6h2gQAx
WWMgOoIQtuB01A5bgZCIijNKuIr5R9cwepez4TFjzM1l0qzM66OfFDWmNHEnDDX3qCVo4cCUrUHt
iFOA2ce505DJcwS7Z9PpK9kgXRlSQ+8rX+3C7L4VhXO1O6vQliJMxw1UKkDRrT0P2f7MdI0pm78I
SCRiZYg7sO5nP4jpMZwzLEFXb2pNOEZUJl8bJVzyS12+ZPt1Bf0t3xQa2vI1XOJBvr36zHLihEEP
RUCPlq6Zq+qg9jZK6bK/v1KMnI+epW+1QCpn5XBR92dmzzyg0F8TkB4K5GVf9jOFw9yFfQw8kD6/
PU1awfj2RlTjbaT/oTLSRPRSEzXkqTRuqk1+f6cZVKbOnZw4P7UK8rYaHnNR2ONioBMnZUreF2xN
2V05eWlf3sdaVarxvStEPNVS91dLrrp7X89emTfT4drjE+EPXNGRWPzklrMv2ahf5No+6nDDkA0q
T2qZQ1VwIsWVpIluN2eEPtZsXJpr9L0r0rTGYqTPXZoZrHzHEUoWJ6MutHrkAlRxXCP1V6aSoijk
hKnsvj/vplLrJV0vb75uL9SbQkTHhFBbj3Ed9+8okS4MXmSrXqnijZobrluAWjDUYYfVTZjQ2aKM
T8lJB3SlpJvqPliDL2+60tN0fiJpOErRm6iQe9/IA+dqNA6UA3z/E+UDeYt2XRCCTblBG72T+swC
8O3EwVmvXoq2x+mSn34iwpVqAI6IfFxr5clNleS0g6ZOBIVWUOPUfiq31CEPzUIJYBf5KelaCpeD
W7Tri5RsBPy+fNTVPuCqggY1yuuwqW2TIpneauW119dFutXlxZQiCWVORbsml9oAaT3XOzGFzMT2
6WqT4ck6Cowpae3fOjzd4FUpb4AQnsZF3oyVJZoPE1Sw+ZQdRr5b2fekd3Po0HMQyjA9KrPvyAQM
PlOma/JYrjHMHi1OwYxALJJQX8RYQzwnPTIPJewl/0JLwaQTufgP14hNFW0Sy6eCeXCoDnqMGmW7
4d6QjEr78+6urjQeW0zdVxbkvJhSPaKC3X3rZmgkUaat/DZtymAjwjAlZkS/THTfUtXggXGvpRGl
fdsZDiqK6q+K1EpF+ondSPldrlaKIh+nhtoo4U2s3RpqvhSwNfKfXY2x7wu02q7VMvWs79dOS61F
rm3Xcsv+xqlYc0GGwHnsbvFdgYDKQMolVfgUQylqX5A2k/J7LGTy9qpyl5411zKZwhDscwD0pphq
Aryi17YeyGU6Fo+QMvRtPrT6EhhEPTKdEXknRVIq1KanIKUeu1PJ2vxmlVQgHQIKclO5mwJHkmGs
gaRa7kyqPudYuYyJi9jgMVe6ODbyVXKdE4YFPe82/91UjxZRru8qFfDVKr9farT7cjtPqWJx1z33
KiD3ljg1lwefcqJrH1w1WtEwieWdaGd07Cq8XZa4L0CMOpBxiap/qQRIWxAOPDB8xXCoEY/WLPx9
E6l6U7pff5ri/zhsAaHU9aVTQji0LfIS9VaBYa6mv4dUsj6CEZe24Z/eUCVeIReTsf6e4EsnLj/y
U1uiNHC8pmSJ6nHYS5jMGVyh2DAmAM9hddVZ7SWXJskHzzwt5qKfUleT++GuGVMPsoJJM2Fs4OLB
f5H3RLm3iBMdZNqW1vc746XD5ds/VCzf4gkRfrW+KVvI7n6oVJJb10nB5m4x2XdHNahkH5CwM6Oy
ljTFOKKd27rp1mgqYpUTDqtuYlSLlkip4b7uebOQurYdlNMqQtJPLeU1Rkvwx/GW7/UUQVInw8pu
kq/qnipZ7izDBqEmlOyL1U7T2fX1tYrchONLIFEKj5eAytQHab9nYJTl92ykeJqaM5IFeURwnqSk
3XD8dFgAOcQFNab9aPsgw//7Zpdo0lmWJ5S466J3Z9j+vrFG1OgkV7s0PIv3UilJXZn8c/kU34d5
UDx11Ma41RakOM6Kl1jO3FCCblUW2BWC6iXyckr/JKWtLcOMTnclXwRft/xUr6pp70S7tLZtWcrY
qPursWP3SlEv3ThdZ+vko7AHJpMiVWwqkkL4KYWrkk4gP1P3R36hV2HNLvnXGGnp0REbcji5B2VF
iDfAP+bN7AweoeOeS+46ZhUfGNcUfxyRsCXHtDXsoXjPcicDczi/8oL7ui1vqbHSGKEYynRLP0bl
4eFq3NfxtMQQwg8O2MWoSii7/O7FtW0ZRDcF49FEiMRKLu679Hl/KbwEjNhLQE2Xt28X2cYKUdcr
OWJXp6vHm1lYPfXyvQChID67pjlY+mQ8Vv6Az4y+0zUU3UvOu9Jbmim5hamK+nwFzphV8bBWQr/d
tT6jmLf1g5jrfp2etZQiLxmlXxvGcrsZjHVh2IRbleP20CA1X5xHLEqQr2StdIubMn1dwL0E68kr
ajN/NxSoa9xzarqT42OrMZJRPw8eGN/QoYo8jofcHdb2NTEbMS0RrrmteCTVNsrIbZh9O37qAf/Z
fmRisgBh6myb5R2bmOLQeZu8xo1kNcp46HOoQndTiygqPQclmfjbNZ1G61KvtSifax6jfzgabd3n
0h2D6QTfdaOvmVerSzke6dStmNvxs960nXjEiRVX53ji+FBRWaiIBe8dwCHniPHePlPzS8e3S8ez
darMeNXPjdDn7c4EShEVIjdRcQvTIy5IWH6Rm9iBWMMBV+4Y6fOC/svq0/m2cyZXUKkhvzPu662u
Z0xFTe6eYGsEwEfMbRZ3flZueney+2AYaJb4DObKTnY5a0x3y4Q2PmhMBSjXA3pQVORhRgtw0UKn
jufCYgCXXlse3VoNRNlh3Lp5Rerk5/3EtCyEZfZyEBmTfvIwY5Y6muGU9cGNdF4DCwO0rTv3MdJW
U4RaWkxecAuoJhvc0JoMfdmiiZ7V/KYUbtV9E06NqiWYUme+w7k4ihPwWLNmRFqp32QgEKAJ47B4
0zDOrLm0VDzth6DshXbnCDB8330W5eZ7o7tuTg1Uw1P8tdrQOxXHdFwmewp7pM0NlWHc6S9uOdNz
glfzCesD7avQ2Yk/V0Utj4iUcTts3OlArdHdsnAePUt8dTbCK2mrWqi27UNzVOHQM5JEu0cZY7pv
EclwZcLODlZhMZ+ioBcF6p8mVLZWjn2TSMLmGlY4GHHbq2VZQ8TCuroLjvdAWYX4SvmeYReYPvlU
2kkOVIgkEmlDOyuQo6lGKykWuFLwLhaDLh6UhFV9SK76l6x+0pehPsUwNo9zYqYSXZ29l5FX1uzz
hvEexGukhLH7hqNKnqpFGgOeua7N4H14WD3U2/phFJSy0ZyD22BQjLltzsd4ajvdf7PYW635x2Iw
aF5kmSdTpM1A6ffaMyVKIF29BqL/zNlkcLQYLatbj95ffBgaP65fsqFw4x8zo8sx5emTXj0N5WDD
Aeiln06d7brXna5/pRTd2TpnVJidUh9MmkF9+eyxk61HQXVx9KHMacliRaBQZX2iUFyW7BqVJJyk
iYaDoclZfe+MeeOf12VAmhnrJqPg3rTGmJR4S+lGMw1ndEgneubmGnNPSIHj841r1fH2eSTwMJF2
IKScDriRqBccraHAjfDNLM3c0M6iLzPgVO+8no/32hukPkYw3aXdyPKn4d9bUxEAYM6yhGmKh7aZ
ICIvle40x7FruzZENGVq2KeYk/nYLEGL+Gmdk5wQwPGLE9yd7uQMc1qeg2FFnoQH3QsQS6fm+0LX
Wv2xx9UTTU670DIqyy8FhslngNHFjTD98Tubz9BE3qavxzhwYvwia8qXll463FFEhLLeTc38OmXU
4G7I68S7lCrmY5VP1q2fT9NxnANexIH6sv2jYaxuHfVMTOzO6VQu3zsbSVnob+acHeZ+bF7apIEJ
sqIBinASe+87DLJ3YBjte6ALVh1uc56uJ9Op2kfXWfIXJMrtG1a3kruc2ylFucr6mDadduPFrPO4
FNfpxiyNGf8vSbb+lUkOrGplI4ZPxPLJbc/NL7swFqPlRQlaz4tJ9fsHav/lFhZkiuqjC/BI0ILg
4hVNb77QgiicB5M0rwY4PefGIaWh3YZdl1EhN9zJPScekV6Y0dZyL46zZQXGCj/JEYOZ/ctWVyiQ
EtO1gDXRv0NHUQKNWE3MP2autw/g+ukW115pFlFOgkTfrhUXr8qsKDes+T6PE+OzrwvvK6Sb7HuW
FuMtykfrzbwYPGWBG5+CxtTRL5X2rTn3hX8YqNsvoanH3S1oBPGFvY2dYcIo80Uz7PqUJrx3pHof
R9Ten2PyIcYkz/nbWg+q02AOwdlx9OVkQXr/alZm+hxnjntwgiI7zdoWv0tztDvebJZ0YkdzOYDg
aB9r22JJzbR0ilDYVe3ZqrzsxyI0433v9+lyLCa9+472dfEilI0UAO1Um5qwKRJWlhiI3qHt8N4x
ewkKbakVzaM/LF1/1EezqqIpqC2Epno2nbEmz9/ygFwsqpNeP5h2PCEMWey7HC7sg8Mef7clI7rB
dHXeG3VbnsY8ZqI5dPgLtK0ETeQwz/EF7eaYHFmXxHt/XJN7WJO9f2yI4J7mJJt/mM2QkL1NPh15
K2/6LuJErPeWHMf5Vl8YS0QnOvf1QwOQ9YGvxSiZxNupnYbqe6lBuP2Q+xOjqPmNky/7A//I2DO/
1Zpexze6Nrnjx2BFzOQ8+PPi4WIj/d4C94Pjc4eWgrn2EwMZzkC7EfQyY4MGKsYabUzNkXqNiA3r
uK2UgvH2DdXyBg9OMTyYM7aFC/KcxrhQRyuMl3WFfZ8f/GD2necEbX8+hp7B28baYlIyHqKFuc7V
G103Kwg9KEbBxFdRsWpusFnYzhihl7/JgNCjJBrIaIgHb4G1sL+X3TpHVR2P3sOi5zqdaKHr+v28
JrR26wnv5Nlcs+2tAHfhhXrh9G+zPMBXDTrfTIMOgSKStDDXabDfrFi4BPML6BVFzNcYMGmMSatf
eAxK620+ls72b8cZ/lknDGgHMoRFecFDpMIs5l+IHIAvVsNByXVjXW1ye4I4sMPtcyr/8/vy/5JX
8VaBF/q//xd//i4a6kJJOvzyx7+fX8Xjt+q1/y/5W//8qT//zt8/iIr//vJHHrLvneiRL/z6U3/6
XL59P7ro2/DtT3841nKw/dP42q3vXiHxD9dj4DzkT/5v//E/Xq+f8mFtXn//7TuzmAf5aUkm6t/2
f7r8+P03Cy7Hf/7x4/d/kxfi99+IpOrX7Neff/3WD7//ZhjO3yw5X9OltmQ4rgmMAKXg9V/sv+me
47supWGTFhz/UotuSH//zfmbbmPsCIDhGuiHbBc6RS/wKvz+G78D5R68k+FbrmN7vvPbz+P60+37
79v5H/VYvRVZPfQczZ+HAQK2YE4bzi7IJgGckX9xkGyNpqe2MVcX5G8EvMlHrSPaSOJ6Cd1gfZ5t
TEtBDvLq0rDNX+gtZTcIkh7XIP/6h0u2H9ofD+XPhpL9SBhmziYiWRm2BHL8AYo39mlRxXFWXZpi
vsQ0zMvQtLMvTtAY4V9/0/940lxD07JNz0aYJfkQf/iqts8tPa3G6jLo8afUBiO/mPcLoL8bi4EE
pyZm4ymSuXyE1kRXORPr0aU8y1hjM7sxxj44/vUB/RlYdD11jzPnvjJph3rBr8CiQBPSKlFeYjEH
x8QJPs8+o0C7xr6kmA2iCr1LNOjux7/+Wnma/41W+devlYyQP1wGHI6WwT5VXuZWdIdauleMomf8
kO8//fU3/Q/39o8n6P1CMRqh75ZFZ5SXNJ1ftAQGOHFWiArmBx3if3dW+p/RLTzFjJ7xqa/Ii8nt
1X85r7gLOuRxDFHVylhH8FR4EXq0MmpH0Oud82yuSJ0C4x9dfHGEdsTo0KS2ecT6+tlcexwOsIod
H/pJYxxHOwqYdHcZ5nM5ZOsR40rxmMK3D7EwRgyxiIx4FdGsa+KdAebwLWXBPuw1+4UF+U27TSgV
cuMzwYTFHRQJSepNmk4faY+1p97tP+JzRcBNvf9Ywb+IKHhh2s7iLywQ0xNwghCEiw9PgwnMi+k/
YqI2j7MVi+dusBv0hlP9xey1x3XMxe1qpSh4RqLnfPqkTfYBFal37EzzvbGZK17wJH0QS/AQLDZE
i2oEo0B+h7AHEUZxa4zayTdm/yZHHRE2S+UeuoQXEYDBR8z3MDhFNR8FxY33oMfu7ISUgUmLx462
DyNeMEqMaRtS4Meo4tSnPhte/Tr50SLwkD7C80DczPu1HUYt/cKAudM2jScx66GbJkz9sBY0ZM1H
fa4+M+vDDpk8ECY6ycZ3/CJauGlZfJMz5/4yiobGud43N0vPkGFh3rBOfJ7Wgc3dfGUay3zoqGWf
/RVbRyzWw9zaY4i9xg7tcbxp6swP89n6mBjLmQflRYtTxPiwSXAhfiWD88OEmtc8tOcNan9Ujci9
q4TliInFFYlV8lkH2nqeGGwX4p4AmIEHNrR9+33XDUZYZ+1jn/hlCKAMC28xJEe9j9+a1P1QDPED
wn32DJ6LgJzhqJO8PeOn7Y/mmn81hW6GVew2ISHm2Qsa1pzNomZZxQVGQq8MA2Gatwv59YH34Jm8
9QWwZvCpyOePzmYsSL3dNSR9LwnDe2KX8egHkwz6lxsG6xzpADxRsF5Cug3Hur3kXvt9yY8r7fex
WJ9KgyZbmsCuTnNEpqkVaSmOjioxIJRnd6lBIgeOMdr8+V2smU8LIV049t6bqvef/LYhOyi1SJ8G
uK0GouQhe7eRbKxLNkf4fW7QGD27if6BQPaW1flgwfYI2/G45J/8urvrjfd4ei/J8iNJzfuSoLxZ
SsYGHJvRiUoN5l79otsbg0Q65rF0mDqW/8/emSy5jazt+VYc3kMBJKbEFgDnYg1kqaYNokolYZ5n
3I2vxTfmh+oTbanUvxS98MIO704cqQUSBDK/fEd3zl6qEC+HgM9VlW2onUMW9JJsucJaXATb9K3T
A2A/IT5nBShXxIPswTS8OetXLSe5iXO2WT1OLK8MwT1OCkxWt+Q0WRqeCsJM2nSjT75QjpLqBqvf
6EZ63WfFFaWVQOzXYb8J5SmM053eLCt18VX0+er0ErabHslwnfZXfX2TVlR8NZO71C+mnF+N6LXq
3xWkeNC9npIgjn7vFHWVabeh9hmNI0ELzLM8toIDTcv/pA1JqbZW5I/hewKF1ETfpsXGVb+uuvd4
nPyo95dcOXRiWMtqP+UnGgs5xGgr3JM4Qt0xN8mEYfzurovGXOkKJ5gGW0lKGVvUrIVO9rvzFPUv
2eQDIuHqaPYB57D4kdvrtNNpwvAw1TnB4ddVmbpBZqw0h2cl5fAhfC3Kdst8VjhNIIomiNxFgOw6
tUFPkuMrWbVPdIpuQx7hIV+X7QACQ5xH/cXMl9UMete3G2URPuAM3QzRjRgGLym4wyOpMU2/utzL
vCQdeLTWDZSA6HgrcwJEDJ2NxPEdaohSpB65OJlIAJvwXFFWPkgJwFptEO74kx6t63pYV/MA8xa6
RfBExcaqX1YLleeGtay1KKe9oHW1WPhpY2ExnA9SvMbNoY/hGmPF7R31qou0ba02D1aQebIwjuAo
zw3WrovOwFSv5rzZmOriKlaDfJ1Y+QavJ1xAWpLkomyjmNof5XZJVtQBnozScUc19fJEkObQr1Gb
e4b5uoxn6wKTS+NY4PSxjJsEA5tG10Gu8a8cRZmekji6dprXsbih1shdwi9mKSGaG9/oOsrKCWim
ydNUY1LuA88Orrus35A8Rg5SY+osyE7AUZWPXRO3uWHA5QdLTMfXm4zcBHU3Wm29xr/7UjShgWkD
/wp5+u26ytpLTJl8UsPQ8nJqOsl9gTsZhuOYL+gbWDSWWdPWlPE+5E34rc7JTSe6bR9n43kyQucQ
aJ3uktaT76vBXtvD/RzIb7oYbhvNNxxrQ/CS9GOlOZSqgpNYbtCVkCGuZF8DkuDcpKmu2bMORpK9
l0OjAbv2d6JOrxo9u9KotFt1arj5/QBD0NxPw9JlqHAwOROTbJPEiPf5w1CBs94EZnKUbVdjJIvn
+pQEW8orizOA2rCi5O2AMj+BFtIcvK/k1mKpk6p6cKyx3mhGnB/mqR4v4TbFDT0IvZvXuyEjwbRt
2SsHsKrkde6ElrFBRO17sNSG5UtWH1fpHzBB6fe1Yj12ANUrh/dWq96rTK7LOWEuAP5N7qfOyLy6
UCacLnjuPFxvBt6JWYm/aWK0b61+yV+5O3b9vFQ3ZGSv4q70SrXko7RO4RqtQj1duFyBDmpx+Pid
xAkxkkfONVIpDIkciQ2KJhMKs6rFeVzQE2KOZDslPhDwDgs09ouh31l2F7yVEA/zkA1nGJXuYJRK
fStzLgN7bt1GdZMcQVBBBwYO8ODx+H6jZn6LICEe47lcj0V9RFd+LXQ7vessqfjznD9RtCB4oEmp
UllN0J/jqFwcGiNYWkMJbj4OC8tB+SakRQFX1t8GdvV51CNjZc44n73EVpExzzHxTfTmsMKL+UZc
ar6KvK09zEfNykQ3T+y7ExzspoCKkY4SuwhmF8rLavZdOjTo0VhewLQoukGFXGxHKjw9ZRzZStAA
Fr0635Wd9liK0vT6Rt03RqUcyYnheZXhNThfuaIF5N1GuImnJE/coq4SDw7ZchO6sTZ5EZcbB1/2
nsHLwCAL6kwgWejnBLR6LCGsTU4tdmU5bPNSb27abMBHW5Sbqei+JE51zTp4NYFpz4u2L1RjpxPv
t5rz/EW31QdkMU8hNW6k7c+zi1adjj0KzfxUiHqDaaP3NYbWo2olGclBhEADFDQvpHpoILWTxi8w
VcD73bwod5kz9l+6tBzOtDE9GrlQ8H1dOo6MpxB838278BYo/Woizt2FBn5drETjWauSw1ROlC0P
wc0SdnDijCELkB4UwIZ+Fyy+DQB0rIELY7ir4cwo4CNecsoaJgx9eMI7Uhcv8A0WfC8VL7RrzKmz
b/nKWA9YT9KVVNQMJlG0aFoFqm93dmqnvVPSrqspYhm/pASMYfK28/FrJvQjppjovFAvwKOAdd9P
eGJU8zVR90m60eroS+o0sbMi6+C+7/rqtVC7V3OqbiJKYzulcnb0IIXbhNZzt0a5zrfqjZ3ZvpAa
xtw79/pMVUhXXjdaPz2iSN93g7BvU41Gc0hZYrAWUi2pAfGU7EAMI5hemLrVvANBj/dFcNXPcjsR
6nFhlTTFfDLCS+IZVjHbbakFdAVqNF8aL6JLmiMHJKamfl7Rg9GvKPT2svpokDyPd/XAlrmh1MUd
2wXSkdeIF3tH5hi1m/vWqY5A7iQHrEnaw0ysH3Lefcf8piXrKebh4J6+6f0Gk1dBsPXjoL0RSOxr
01pzaHBWiw0CbIInNNes7410RCWpPVYQAsDhQ1mdS9P20izaOfFtvczEPuiHdqlvRZMfNftqrB7r
AX89EYBMEYZ4leOtutC5J4e1QxSN28avKR4qlOW+2X/pRxoBGbM3S63c17ywRd9ehTIIXEFAQSje
4qXYl5hJXS0ywsvOWLjCqqxtW+N3jgiemzo08ImzbOlgrVdtaqyBkF1ZqSsHGBy5pptnTz3pbu1B
R/26ipuMvJ6OIOWQmZOeKNl7aWGtagunZ9ZgWi6dzWWmYoz26TAgS2BXW6yVXZ7YvpLnhy7Otobx
kGsQ+bGxBghHsG+4Sm0wemeA7gti0mUhHOLeZonok5ukMg4Zm3c23GdR/KbLr/10lRTJ7JKYl23o
AAEajnC108sXMIZNtb3CUph5tqbcRqJFEbHI49SyoZL6hHAo/1rZjc6COUIhjvo1UeUHo4n+Cr78
V3jhf4nz/QQf/j8GGGqXUof/GjG8it/i1x8Bw+9//y/EUJifNBA/AncNQzq0bYJv/IUYOp/4P7Fn
OWBE/JEwucZ/EENd/6RZFnXmqiQvAt3/34Ch5nyCknGkNE2cQ5c//TeA4QckR1B+iCHQgHeShkUs
8AeouZ117AV4etxpwLSC82vihIm/+BZmuTnbjTXd/nBf/gEW/ABSCQohBAm4HGLxGJrg3D+DVGZL
Too1cCAKp4zpSjMUvxXKGyq6YP37K5Fh8dOMR7ugoRrUMoOk8+UuYcM/X0s1ZJbIrsPdXM0i1FZZ
ZQURpV4OVae0der1wOKJFUZo2ip0oAqWiAlNTZtMQxRmLRSuuDGkW6x5Ad1XWzpEWGaDIsRZzegQ
BXcYYTGeK4HwAgV2xm9pBjr3nTQVlreJk77SkxF45UxxVu8i9tbMi7SKWLFSybXyy6Q1KNdpsrVx
RiKr53cQKlvftohbM0TSfsmLpNQa0jMj8ubikpW5cR3Yfd7elpYVg3Ip1ZweE8ieL/QAtgfsLZX9
midTaRwJmLFvQzMOjtVsx1+yCSkouKCWs0SItponP7CdxbCQyYekF7iLk2blTZaoAWn8U6o7bmyn
LfKKDoZ59q2Ak0bujtpcyivKX1lulJbsHc6KBOhzZiFyJ9xeHuovYUjcxXMB2qAzhCl5Uh8m2t/B
vKikFaXnBHOuHWRUT8g8CbeRLVADtcBWdmElW3MmNSaglGG1aBzJpk1Wkk9fuV0s0zjh2F+V41Md
IbA9mqFSFPdyLOfRwsFjmoPjJjUE/YM9Tmk7c+jTp5Z1k2Rax1lJFFzU0JGAVCqNi+QMbRamP5wD
+rota9qpV6mKwsfYJ7kSVfYNk4WVt3exktd25pO7obKd4zDNpXrpnJ+rzisj015u7a7WitSPu0S3
85ult3v1FNAqmz+GiZMs7QrxrwgZCZSxfc0Kpawd3jc5z3d8AfyhfpW0PQkSaW7gwfNMquewRdcq
tXUOKCNStpOt921+m8eKcRN0JknZrRYPuY/AoXmsw5mHqB7aOV9XjSgVn9/RKnxYPsd0k7iBAoWk
ZgtdOvKjtsRkzNKbyJ4J16OdN18WuMRl1aEsHTaLSsjbQ9+Ql01xVIMpdWD27/rwRpnUmLY0EeQF
k+7glL4okuLSwS77lDJsx65dpAYwu4YSSl4Wuga2OlNJ7qt0mHFKp2Pkxk6Hll9TT7hhhRX3+vuo
Ecq+H9vcLK81K5P6VTZMdXaI54GMOrdSyaPwwIqIqIOPbtttUNeXv5pNeuIK3gpxbSmpSozjFGGo
XRnycrJIrTRVt8lcDUiMQtuqvqolOYVbs4RZPbSWHY5I/LXmre170pRSM552MQZBdV8RsUDNG3kY
uHX2Da7jDnipSbFhEChBYOKwDlBLWEAf5gR616VDPmxMjDkhtdJRpW3aVp05HdGaNV1O1NUWLJqC
4tmqUmyBJJJwTBKR2bt9pRQodc26Tdf5AJJFKItZbKUmLXUddgXDXEVtOrlxSpc6t6lTOe0Wu/14
n2qhCI8BL7LcmMQPgpVNBo/vSskyI3koy2CytuRyVRPIjFGgK39GVKNkdCE72kAaiiTdxkUSpcTb
uU1Mxe8NUfJZqAi3oG8jpboqkkSNENTIrN7AhEfvhQ604kWLmV8yXNOaijAnCq/x0mS6P5XqcqZ+
boiQBBO55NYSfVu6THJyx2U0h9WQ9+bgC7YBuFwt7qczTyWcyExEqfF5VMREYafWZQBwroGW5IKH
2+SUpJumorJseZ4dYWgnHLQMuuh6prl8iXByC/GsKUXo8FyOFLDqLYerKi4a4VKHLkprRSyt7Md3
6q1J4CTs0QiCEiWEJqJBhB7vK2T1+ySiNq//YjD+DwxNN9XX4tw1X792x9fq/wIalQqdH/bkC037
E4967t//5//4iXf9/h/8NRbp8pMpNcu0ScC/VFZdEJi/xiKhfZIaqkKMpcAzFtzM32OREJ+EgNpU
BZlMwv4+Zf2HSGUsorJG8u8YQtOlZYt/MxdxsQ/DA3g1taIwvbDxjqU7Hzgug2rfjqXy6SL3tO6j
emCJ45jA69BcyYte42uo8qZC5BVLWzUvBlph8Z1qzeftrMeoeZulDNYWPgB6Uuo8p/bBy7B3M0O0
xpKRlooeqBPX+lTPhVgHsexx2dG/DO6Twzy325S4A4CfeEwKXwk6q02OfWmElk/8vC6ukym2+Kd7
JeZA6s5AP3a6ZrvSok04tdJ6CzlCzOlaEg7TduuRgSy1t3ba6CTktFQAkQ2PB2ilhDW99MW0ECQU
s7yokC2lVY6cosQUh5fY2OxCnFIrlAJfpQl5OpYS9iBzAbAyycMY8WI6hfgt9wpGXhNIm375Ywk2
2a/neY418oJhZqmOFKzxLi9vA9bbT0nllTj8L723RTUQK9TnhEARREEELU9I54ECdce6DJeaGt/S
aL4iWR3PSD/S6ptelpTk6SxFEYuWTpH7W9IvEcIsZDhNQQuMyYC3zE1qujXDT9+4mBJIosxrWS1E
+01S7vAzy/TbXML/4TQQodMfCOPr0xUWI/g9+udSWAVdK1FrdRMpGCBtuygoFmpUQ3oz3SbL6tu+
HqTlTo7RE521mP3n1o47/VArBICTHlX0+nHKZR/7dbpwphX1FBwu0bWWVxPb2q0vze98PBwfAwf1
Vl2aTcZY8I4E3Mm8SjZNtkpNVVCx2mPDdDv4sWKfq21YrqBxxHsY6IXtgSzp0rPnJEZ1Tqg29aMo
Nx8l8xCuA/rzqLKg07XT1wTx23dlFCA1bUaHuLyitPBceWpHqKNbjHijGU8WvrBWU4zk2kMBRKhl
ucGRt0UKvZKpTo5NtijCnNA8aUT1ebQiRJLjdRDWbk058lBjOhW9vGHXIwDHQ40M95LmZfx+CekY
kU1d2gF3lERN+ms4prWOmLkMgbu/NxAlHvPpIHYFOWt6shnSMRj9qYOgcC9x2KSnhpV+QTlj/aZw
pjpYEW9Qhh7TOh8Kpr/KPOCrggkqDjIcl7lTzZtUKqZgUCDhnwj39t3oG/iDJZEz0fgORZverNPp
7Y4z+T6uxthyy1s7PfDkchtHtQW1jqlHBCMkV/GmiVL+aREJ/pDitYbpfphbZ+30evXs6GPdYi4S
wWZUhtzww6TpXorcUs92sBgvizraD1XdUFUxkKR1lTVhqW2lTf7OFRkIPUhQJYBkW1N1RkghazJ4
S6jUJT0wMxjkG2FbRHt1+uLXqiQTz+5UGQNzWOXOMLNyQp82DSew2uaJPKSIKMQ5Gom7sWc+dRGQ
WnkJ9hiea2SwlwisORtJuDPm8qqhpXltj2YmX6ZI7S5KMnorpptOFbLzRBUSpuyicK/JK5xkW+w7
K7b6NcvVjE6wBKE7l5oU2bEIsU66KQ2IOdHIVWEqA5hNYiD5Sss8GUmHpNFveWS+UaKT0jndBNFC
6daU8ALOy0QI/mTUxjFkjBGa24omqH09EEwfw1KZIQErbQT8aw+pqg6+Mapas5u4Hbk/DqUe46LX
auuAb9DodpfQgvY495FUDry3kb0fjbKQtT86NQimYuOn9hShkiHlYdglJ5B1cijDLzinouFlcgKs
WsSM9ZXXOqWmPBZySMSMe5oUscFyhTLNY+tGhl1pb+hj5JLucCeHIrfcUG/UZOuMiRV+XlA13MQh
3kO3C22GHxVG+CpsQ0PfCGtocL+ghMag/0RQDAsZTuLicm5l9KFl62yF7BXSOIg+DhaPPPruMcE5
o1wNBDL0pyImahKBRhvMrsULE50x9esQjUtWcGbQ4wk9f+mAoyGk7QlOC3URrdBZqvqJzDbVRpoX
dHcSoiSmfyyg/1nkZMxsnBlBjU+yYH6NwproxIKT96tUKQomg6WfgONQ41y38GFUYXKmRWkKkBG7
amyWwkMEXVNVTZxTdjSpn1eoxbEs0LeamA9aQrL0etC1hQ31wtD0yJZMcUMsdUBYvpLl46ado+A2
KHHXuolTjvOOXQGFnmp19dfWsqonq1iWee04iY38ca6OREUDDdqDqu7zECqdNCfVSbZLGkDhR5xN
1F1steygHOQSQe8Ti8raxnsQrqOeljFAxmqYo/Uyd8OrUubVO2CBTCEAkGjjcCuINAwSx2pJ74Fs
cgdrHHlkwjYgXC/gMDHOGAD9mHrFvnTTvA2oOtBJrHLruoSp75zcIg0PHWTsc37QDmR0zzFqcXN8
kRiIJndq8GKtg6JqiHVNOWmi/8xC1SM5k9Q+IkLTvUHYJuz5soB/Y10ZtmSUteM6TCrzBXNJCCed
pXZVr6StdRXJQtAXW7XNuuVk1W1keQ6iss1AuWpJvF0w9UQOTAz6TTNaZ6nWVbxKJjV6hyVlelb6
bt6LLCgI52yELNd6VQ3NdU/C2z7Ug1NWLyX/JCmD144zSEgJZS5ec2iAeywgllxNgxXUSMHJgNOP
tQlI4ZG4rM2fIZEUnEdtHCjboBXixrCMCQVOnWjJTRalC0Eg3czKzwAS3bGS6M96SRcD+KsZfzX5
lbmhZKOJJ1QLRv+5kI4Dsm0lUC6NQubSXmLLUDfUtNfgLJ29sAY5OcuibdSmtuqsvK6Uu8msdHj4
QkOs4lk4AhNvVJ3lGDSxeAO2CM+1bpSwwpGmfgmmKMg9FOA9u01Z5/1q5l6fxKDD0wdjg6WGrM7m
3ho19b1BtDK4TRTa/K6qvgDL8LivbTMnJUu2BP+AGRf2azrBYbrMchrSEqnrB7UzU37hdibEEed0
Oq6odhM7M+dGcOaGkeSYbwzHKNTaiN+tUj+TlE1zuV06DBXIRJgVFdgQbCWgBeGqGFoST0NqhPLv
gqQ36F27w14Qda+IpLq91egRuqMCKVRkoVOy59RIWOXKgSJx01ZdHkXGLMMJrQLyscPjVrDD7tpE
zb8NphnR89kF31qs3E8941+1mQfd3FiZSqAkQBWVH6UMG7HrSH3/OvYDEg0sLsEDZv32G8BHGTxC
LIJZkGKUTytnIPDkecpEPtyDfqV24eGjKeyNiBuyNJWM84L+h6qnDwCpDh+pc0yhNM0QNCGIDxii
M9RmrPClIHREiXZSVllGCbwKJGSnXc6DOTTav70mFXScPABnHbK4qYn7GbcUnJrwEcawXlqaHwwd
58eSKtNqDqZllRKFuPrhVPYPmOyF6/5BOIgRjSYZA6BUXC4IGvzz9Uzy8dgUNMst5/DOYr8l/k/0
8K1QsTTCjX6Hqt8XPYG8dJ4PN7+/+keUlqvTy2YhqoWV1zXtw0FrSZHWR8S7uhNK65VjIXeYRPH+
+4t8gJ35ig54sOCwiR/M5OD581dMuqqIJhZzFxkdZOtsQc20cDmoBYcSZP9v6P8fbuc/X+tSpqjC
9ODm+PlaQMUtdsPSwvaWI3YJlfwRYFG96puEIOrfX+tDbvvFRHihFICyOfeCp6uXD/Oj6FOryQGZ
KoszDasPKdYFcyuC/W1T18S8dsR1VEzdPnFG9d7OdfmmSNtaRXrNwFnhOmDfMR6nqe5eq6yY94tC
ONMfPuSvvzCf0bYRRkt+At6onz8jdQd6mZI16CbE3a6QHMOWKcl/8P7/D7P8d1IqfngqfoFZdm32
2v6342vTRq9Z9hMLdfkP/6Nbt7VP9BrwnpPSijbZYiH7C24h9/8TAVQW3QMOYYGwTX/DLZrxybI0
Q4OukTAoNIb8TUMZn0wgGJvwWcgpnnGaLP+Fbv3nVRYvMpYfTRoOZXpcy/zeaf3DUzxqOZMd2slT
g+nb0xjXFlWeiUbUST2s5R/UP3zqH9a7v67Gsg6qwyqLAOjDC0oG5TiR5Zaf7PiCud6JJbwZwZFL
vTuWesREbNjx9oef5B8WhX+4JmMwrwC32Py1oDEnPUn0NOaehtm+mWKn3E7dtGHOWalDSXS/SA8x
buTfX/Qfbquh6nhJYBgps/h4WwdrcPpSy7KTWMxlO3SgHZPziIfwgE5b+8MuopmXlfp/7yPcVywH
NMlywct9Zfv6+T23bL1AxKFaJ+fGRLVoQj74Mn1XAXSR7rbJe2yZblE89eGZYS7p8VLd6MWW7MEm
8NTQF523aK/OQtSU30fvMnyX5eepfsS1rA67bvimGztJ8Gvnd9EahZTR3ljRgeae2iRR1LOZevKN
bJ+XDp4hJDyfU/l9jw6CMsirBLQDYeL7XN4bwzkqrrPoZrGfLWWzVBspN4F5wn9XiTvVOF2UoS3i
mFoI+qjuqEPboNjv7S3RCmLLvOWziHr6SQY7fWPvdaLTI5RL9o3zsJA67+cme1i2j5+Nx/RNVF6K
QNDEfJUfY6vykHnTwTLSQWHkX6X6PMuzKV9rkrNmwm2LCvHbW52kkInIbsTXIXjpzMAFwwh7wmko
DygY9DLywp+C5S7AzRit1TFxTcbKqQGTmJ9shD6a/qjEh2baW+hms4VmDO1AzigTaXtbANqT06UQ
rht6obPmWQgrv0kPRkD4yHOveJaxIWA9xvNX/OGZ/L6ff3xKOLORZUgZgiY+tqvUCeexfHSs0xjn
tWdZCCWMdg78WSXapwkC9KItudTFSPzurNT3ZWcMf/gMv7wXvAwqi45FD4rUsDL8/KDOdtcBy1nG
qZOvWFIjr+MU6Fm0HLpMSML/l2/h5dVjgeS1JypW+25f+WFxMxXR9eXSWKesdz7DDRGdbIEd0Ptx
NSHd+sPVflloJMuyNC7QOu89yvGfv1sw2oPS61N2PwFXuGDLCEjtz3YV4HnID5QmfJ4bWh9//xU/
9KHy6nNVNnfMNzobjO18GENmirNUI7XT+2Y2nzubNOlBfnbQ1btQtjWjJMn0TWRNyHHGrQ3yHPZV
dB/nF09EAbrVS0pEkJ2tphieckpOv/989mWE/emhg/7npMgAiKUOUcCHXxwPspKngLvnojra/YZf
29YBd7YmynYcMrFrqFuaApC5EgVMUIPPiSmqVsrXix7LcQEDwTqNc7dNFI9upWNz0Pb1ztzbGwRP
feMTW+4gN+M7evzFpnH57zQ6xAdX84BBcIkqe2utgnUg1XeVd+WKbEECtV3run0Lz9FeHJqXbA/i
sAlWNSc7eujQsbla4gcn8/n3d+P7Qvzr3bAxF2oGNdwfN8CwUmnuIEP/LD+Ps6d/CWsvAYLnFQAQ
Mbzgm30oPxObK26zAzcCBhKTQNWsoaxBMJqHOgCu8epzdRwPydfyje9hV+7wp6fqO8fyu8/5YXBs
YFhGLDfOOdlVV7QwkIAf7Zp1eSi3ChoJt/6Gdk1/Sq+XdXA3PGk3xdW871e2GwTXqdgEkRcckaVt
w8ATJ32nl95MS1e5dXraRX207WSsV4RnpVeJQQLg547AQaRbl74j12w9drCB2MsV2gZok0OwG2+1
u+k0K25nuxVKCPQMBCJGCBI2TLf6cmNMh8Vct8HRKW/n4FUtn7vuVNSe3rjGU3YduOXa2FYbKjiP
NCelXnlujslGWf/+93Uup5mP9w1tDSXMmA6xxH047aRUz+cBFuFz/KDutRttt9wkV+11fg18tFUe
jQcy7O96/OLEfhOpMblm56L1HZy1QiBK540vnLYzNKq0Dk27ZrwFi4Q1LqgxxuGA977Z9HJlx+vF
3ET1qqh8OXpx71NrK01oLbenugI7QeS1V8nBhOR/Yd+xJWaUfV3x0q2zl/qs7PudfExerEftOFzn
a+WWjUcnTuAumbz8ArS78bmnits4O1Aups/7UJdb3fCVcq0km3HxnWGVpSuVgGeYsz90Yuk/H1tY
01gzACltHW23ToTdh4MpxR6WyJl5zsExOMYP/V7fUbjiQcFc1RGWkJWiumW5jlrCFcC6XCKGd/06
OxQHwrZ9546A2ZVYoz4EEX2EWsiOf2qTR8r04Zemxh6+W7KkcYgW5kUn9uPxrzLKqV6CGquP3MT5
ptT2iQNFtSaMlLBawfp/SCv8684qD3dhuK/iXWbfWcNdUuxUZ2+Nh7Z6NpzPstu37coOj4QEYm2j
sSCJvfpLJdch0Qnlvvs230SBj2ZGvyugjFQkKa7xnqIZew1vq2/CWvXl53B+ks2NNq34c6DmDOYr
8vBvyX6FRBRlYqmtG/oUxHnBPVH787gvE7TNqyZDErHJSE8gwgFBp84N1njtHJ2clv2gfrZzbEfJ
9ZIeq3oTJZdFlumPVG13Ka6p9fF620GK8tnSARx9Xsyh/8qHr7uNTaL4SWJme2s1hO3ntD8kYl2m
d4Oysea3mVnRKrZwuD4pe+hYEABBwzam42Y41gw+jFE23FImwcQL8u8+EN1EZepR8OGiGdtSH+ma
vtWG7hhpbmNf5dPJjm6H/tjKmIiPh9i+J6HURQVFKN2/HGVoawM6ubzqOqiG/GizDXLRWgudZKfC
6Bp3nJJdYM06fYai9Zba/sPO8XFwMinFAwoDaLAcXpCPw4Wag9WXcdqcQinf24bRTU/B99Wa4FyI
vqvfr2PaxzeQy0kH0QwCPKHZpnr58x8mpw4ZSku1bnhOQGXdXqsXPy6KL8gYL3P+PkoIfontHaWJ
+lVY1z6FMj5Noc3Wqex9QxvVH272P3wgEkWQSvKhHMPQdI7XP34gZUwMcksm9aTJ4BF3gblmcASv
ta5CHYIkCoNNp7OpKvmdkyrXcW3fYV3ESxSqd/aMsPf3N+jjrMeEx1hDRyZTl81h/DL1/HB/WJsm
AszFcgqacWMsvRcZ5KBadb12Fk3BP1aSMcR0+odp77Ko/Li9wJtLaTM+2BxoDeJ8fr4sKYqdLUv0
bX1cEYWREncxaGHrIebT/3Co/PUbWgwpTClUE3Lj7Q87mRISM0GWb38CXMaJEKxoFWuJ04pQaqYv
up5YqIiMP+yfjMq/fEO8QYC+yGxZ94l1+PANG1HpTVWJU5ruiS/ME3oi3h2ahtLyeiEmItn2zrUd
vhbI4/WL4hAmSVevkTwQSEIl2vNFKN+dguqhUG+n6VBM57l6mNu3uuMpmc5RdjV2b7F1MLorpuW0
QCO1lfMWk8x8Kdt2NWOFiolDXOvGRu495bZPdbGX7MjnSQm2MlpOePJmaVYxUF9C19IdhSB1cFv0
R9Pa5uqzCjdaG8p1vWyN+Zgq30rOHIswEbzFbqCsbbZe48kKT71zssuH2uYktLX5IPJGCbEPfsnK
B/MSVIT71R+tLXvcYN9l6s4xD03ua8U3B16jaa8s50biVahyAPgNUSjukO1Z+ReF1rJHmXwWy7WI
TpywbcuH83dj7qKyF8bXoN+Yw6tWXhf6XVzfZxxvrW6faJtorPxhhudhamajbXxbuYq7nrIguWpk
4OvmEUdR/yUqFRx7rxoeq8h8aaPYw79YWZuMPBzqitq7Aj6JIhkKC8xdJVfC2HF+tuz7ob+P+Ktx
iiVaPyMSneQDFCjJJULfglHEAQfny1rdVis9OYzm/vfv7S+7NmMZsDegrY4WWjU/7NpUj4yhbQbG
KSJSiQM7dWhVJTs0GPrFlqcQI6lV9h/e2l+madME5r8UELKQctmPswKdDiPsLPTuYr3DIX33lOFw
xWgjS+wp37CdqxfRHZtpeKd3EHn7oNhowdGoH7p8zYLSTs8K3nD7mE9HkV/HAgrIvJMcBcy7WXsJ
Qs8wsFatLYbGZj9moOtuY+3n5LaFONIT7uy8r8v1/2LvPJbj1rIo+ysdPUcFvJkmkEhPpiEpkhOE
KFHw3uPre4FV0S0mq5nxhh3RVYr3quQSCVxcc87ea3dEO21lY58tYCWxq5uOnmfr1snC3ywGi15x
UD93iotlRxTs2txOs+dZxPm0Hep3P3NVjWDmZf7b01ci907cWqcuPtxNCmKW+yB6JjidLmi1KGmK
Se1+Uk+4RxdG9WQoWx8XUnWfKC4NuCzcff9k5bnCejU5IlhDU0/nSDSp+F2dWcy6LPwxU+RzqGwB
knGi6vbJRjt6S2BefxDS5oeJ/t8zOhqptWnO+1ggwfl13kmctoi/Fy4ATXswDkWwT9S3+f/4JHSF
6ZOHQbNzAKJOhYPFJMdDzI79Mt7l05Zmd5Ad7pF7SJjwSGTSVHWjsjYr4/vQNctYeW5NbkHOv/b5
sEmlwkVYayWvVvhzjA4WNR8L/t9qDC9BCEFjLbwVR6k+GIIj+Tu/Q6j75I2PXdvZJuoeefzpqycF
zZZWH9SJDut9oSwU9gGilBIvx4RQ3Y/jT7MlxE/kwHQWaOaL7b5z8tL2mrMoULObuUHbjD5nSRwF
KRWTU0FdJCfKf4D4sPQI2cNqHgkxOpcHkMvzLRs5D7YxvWt+7jBnD9CztzDV+nZJf1RHSvok7Vv5
UKKiIDRLvFPDM75ax5eOyO8L+r2mQIwKDoTyXvMgMPQO/Cat+o0OyQoOcjusw6azvV7bZ9Wx1p6I
OFwTHr6Qi/uyWf4k0tjW2rd80PZtE24Chb8QLUUxvEWSkxrvIvGdJXES9RS4Ur7KkHfgdjKaX9KM
p/OY110FKzNHIRhk4yTDImHORCUmqA9psfXGzRA7RUtdr22PPhazVH8rkt+a8iAvIEoIw0qLVy04
kQRls+Oj6wL7NrhwDh55mKvs9Ul+Ewo3mFap5xLYGp2FR3Du0m8/wknuJKWr9EsLDT5G7+EQB3RP
F92pIcKAI7Db8ZY7LDTJKtgQ/ekZK3jqizxdlvF2RAD/2MQ7yqpukiymJVokpGGKvxGdfZGsSOb0
7Yy3vj6EOPQMV19bDmTP0g5eYvCBr/7OcvO7+KdwRDKUopQ4D8t2069bqsP3LbVUfWNQdzkHrz7e
dGEhrssL6VvdaQQ7p9rhpthFP9SF6NnjqVId9Ud248x31U4D4aAZNM11apMzd0mZGx5/76hy9vJp
bGXyOaoic4kLC9ZA2dkcEOmxK8RYtBL2VDGTeUGpa/lJ61i5tUsQMwGx1O+A7zwCo97XYnxjzfiy
F6Z+aNI8Uy20saohX209LSRioYC85hwR12P7mpw7cdaF/3RHyVfHLQOlCEegLplXK5PShB4hXqOI
HZ1dRaG1T2IgHuEIc8iffpJ/cewj68acieTres6kVknRkhbmfOfpIXy+66iABTnCKXtGhxhOtggi
R1xTiAonZgK3zBzq34Oy1KV1hupVWAWMU5CozLFU4YuN+S6FzhvTD2YMShZtsjOksx+hDhReDMRG
Q3cXaswZuzF4b/Xj1L9L6bNR78TkrWuPZXTMo6es+zOZLhF1XWRL2FinRQkeoHHiyGk1mz2nRBV+
QSA1YyAK3Gy0q9G2CAtlJxVtw2qTwV/oHbm1EfbyxvQEeo4LOg9BsjUpK7uara7lHQWNNRuRU73k
MGlTL3QoXa0kd7TLZefWS//OPHmv+R/vMf5TPOdL4g929FH4fXSN3HKpL7uX+Ef6Jr2UO2kjv+Ie
4d/aESZAKIIooY1CKLTDj8xfT5IbT+dOWI/ZRjH2Q3/KVqayLtK3Lv41podB3omdK3QHMbpv+o1Q
Z3gqWWmKdaddonIv5s+pk5V7XvBJdsNyK8U7iyKOv0nCdaa4VrwahgULNnpIsbP5Z3cWH8qXGLTD
y0iZGykv9U6JmY0pEI3gwngJ375fcDnofh08hjljr+YKyNfTyIjbSiFBcDoHkqOUaywPUbRXVRf7
qod+oXX5eaz3crihBbcQC5uBrb5apVOpy654yIy3Nr+jFm9Oh9m2MmIYWHU4xINlMLnQGkiLpF7u
I/Y7Jy/Cc5Ha+V1ts7mmQpAs9EvjLXvJicjquPcu47Oe2PHo4qLQTupz9yT9Cc7ZU8poOPn7Ys0F
bctD4EI4sa1XvFMDMel777518Xc6CF2fip/aU7fK3Xg22Njxhen+j0YOOQMOnpPuhJLTFouQC1wH
98Y6KRbiz6x2jLW+KQDYSA/6ve4W2+CVNN1EXSTLetP8oRLIwolw8kU7AGPWDspBW1q2sExX8Qo5
uevviYVwcDa51ZITjPAzokDDCxXZyiu1FvHi7b0HkcwI7t1v8be88VdgWBQUS9GiPOTb/k5ZE3r5
u2a2Xuau/Cb/iHaI2LRTRunzocTe+8w7lRXLaHLieNmPW40aKhHE2VqkZ9X9LozT2G1G5RIU00ob
9lbgRjVubRsm5bwoIE09iy/Zj/igvwAxgP3kH9JHoMT8QI3Mj8pzdGGt5+4g2VKzQFsNj6DM7Z6P
69dWveuEndkdQBRRrXuux21PDZP5/a1bGysztZuJqv2yD1ZQLrtT3NjSY/9be+8OSLJQ4Fb8TWib
6VHGSypIQrcGKYI40ANBEq9qbSU3d3FyEE3XUB1+M0HbGf7fd7yOKL51eACRY2Jsa11P23qWU0U7
RXI1yfWUDXwNM98G/SmmxIqHrv2jhuynLgot4m4dlhgGDrlnK/V9z9EkWjaNw08iDjaLVZ47Tc9U
t5gYLp5NYZsmIiEHFu07OpE3ThFfSyDYROdOj2bKqFtE62p/q2oVgRVeOp1TLG4Lo+cNJ3QL81RH
vwPA+LaJz1K11+X2mOVLUyOlVuA/NqgSSrxKfGPF/lKR4nJYNhSdTiL9tetWXqVUQ963gXSWnq3M
GpeiVtBhRRbKme7GOkWr78tUo8P8mh271FwoDVxVI8TEU7pYKqbz4KTrctveDfv+SV4SCLLE0w6O
uoQsbKfBth0eCiRu8lKiRPwoH9WHMVqYR6rkUXeMYgSljkmsInEOghtaizqzZUjsmAt+TY8k0dna
T5J3SJrSMfkbhME71DJrxvZRNpZpc5/Udt8tjXReoNpoOeROxbGsWYjH6M/8ot+PL223VqIHX70b
uyVRV+JxPBY7+aVa+5t03yynrb8KV9Y5XgnLZjceVSdeUVv9we+7Z3p/yn72++JOdnvmJeUOJk8Z
3RkMSc+pId1MC3SeIwk9EKab4xAf0LW3kaMeAXpS8VXLeTr0YHF3S8E4SSw5kq0aPBu7PwqP89x4
EI9cvv+asw1/FI/018Rn5Y/AHJnsqBOTSuK9TBNSf4y2EJ8W+lE5A013chsIgTvt2d+66oL11pHd
6Q9IHtFaCI/ZmxXZZMZyvfFjz3tnLsp3bvQ81aynrf4cnGucgA/5A0chYVucEpS07102r5rWb+vY
w3+VAH8s+Pn6rWPSopUUc8BYtH8AIBzK+/CZssnWvGu31lo/R+8+6zNI9H3yoP1CEXuI3yyFwvHC
OFIU5t/CsI0eFXTAlqO2HKEXjbTTiM/W7EnH4niqvZ1Z38FEEtw43ybdehz2Q3dqm2OI2l11w8pt
dUdQnEJyQ5NJh+kBdNbKqlcWNK92PYWrMMDBaVPFUAtbf6VgraPxj5wUVX3EaFnEP8C0zMoCYaEv
x+ZYtAdZXo+tK49nWT3EtY38t+Z7Z3vA7ElzLzSeDV/YCp+IoPVQxt6o6/6Xd5ZOxQxIlDEniOJV
Y8UEdGzhnpzO05QW9+RpZbsuBXbmdYQ0l402/uM5AhgmlB+D2gc+++vmNJFMYwTSJT57FJRtTMTM
mFW5zcX492gK+q0i8ZcKAMUd9hyyaCFmZJ64miWsqFA6zAUgnWoAv9OYvhHl3h4B32BAaX6JEhPm
yCkpaPKlhfDBCIaMyLyMJVVnuWpSmdpTTat+FFZNFwa4NVssy3796/ut0/Vj4M5TDZqr65BDVHx1
n3fd5dCKUROl4Rn4T05rp2WYosQHWa3YBFi0m+8/Trqu5c6fh1CZnuQsgyBV6PPnxYWVTgWs8bOJ
9HeXlON+iDzTjeughi0+/YKpUS7HCLfGSCo8pT/TcCkNZzh4kmrXVZwZ+T7VQohUbw0Mo6WsVxh7
JPA31jjry51BKCzpqChYVbg32tWdqVOhJAdWmS7yK6YsQQLTsUgehHt1pV28lbklHOVEvzS4+Nv8
XfnBVE9TNHxNYluAp6YuqpCkhqOauykbsIzZZCm1dykFl9AVQjeOHbYkmufIlH6kkPX/0qp3are2
zmm0Q/+febZW7tjllQCO8KyB5NJcC8/qtNTMbgGZTWrcFpyb5dL6tHr21/gLD5lM8fYkeOee7T5Y
E4AzH7uWccf/VIRF+JYvxxP+gBJ3FcqDekElo1MokdjYnMiDMlmPfjTMfmisDCJr7QBCA5tAzS76
G7f4Q/Tydw8BWSEBpow9+giondWrOSBGPkv5NRHB81QEGKSxoxB2QkAZC2UhDDJaUf1nl7F+ErG1
qlPxXpW8P5EFMJKmyPH7oXn9xuq4/jTWdZOhrZumeLWn4SiMAaoNsgtAWIkuTnKvqn238sJfktyy
a30cu3wd9YN1Y6qY/97PN4HPxYrO5ITQ2/o42vzVv8mUIsU2EsIcswS3kRB1FUixF+TuLlI5xF9t
AJL8/qt+Hdq0rnAtcGCiw/GhLP27wCGoEnF7SpleojzqlpWxGxXd45DHbj5KY/cff9j8Iqm8QRbF
bumqmjD4gxbiBuW+RuVzGGRssCHd5FL7OCbhrZ3p9eaMv54iAtIGtoPzsnJVulFKRaS47fcXb4op
uZED44gyLZvvv9LHYnH1zPAmkzvDOEEWey1Xj1RwEnjJugv4HYpZeECGh4CEeB1/Kq8/mz7b5NAb
rs3kqJETCUSQ/Q6C1uyxDTd5totwuFn3xbArtGXkrXJLs7XETbSlnDpFs2xJQSzvlOqhqJ3Ed6R6
NQiOpa7r2GlIffJ2jbQ0OChaO19djiqGx7XlLWE8mJUj/eE4Sdd6YKvU2LrvhA/pg/RkDLijlgo5
H3fsvfj15CkG60Rqa7CUSttn9wm+EZAFLcPkLleWTbge0rvIcPExcYiffNsU7A7pTemWytI3VtGu
Sdeit4r7VXfIVu2Nm/xlpWCN4L9kAjM9ANW7mn9VUUgDAljaiwilzdK7e3p80EkAiHZN9dxq+T0R
D7dmpHnG+fxgsZLRZ2YYzYP1Y/P/98toBH2WaPgyNU2POAYOzki6+ZLcJbRdXa068J4pCXXDGsOu
vyzz4lZ7+evXNjhWKUi0NWBBWOI/L5CQJvyg14bskgjqUxKm+O7UwLMjKFjLJpJlPJV/WgMb5vdD
+uuUwBSMHlNmQ4b4+sMJ/9cXr9sxxrdYVJdRr+otfEYBLZ4WaHYq+cKN+uIX9Sc1RfYABrOCjLQG
ndnn7yg0YosjKufDevNSitK6zuAA5eWfoD/mAnGUgoSPgbyBYYPR6MZG8L98OspTxYBsh/YN0PJV
ETVnvQ+ycKwuArES9CwIC8j8g9JqpaOF4WHc9xj8aQL6T3Tmnv/pbbYstIeKjHVf5Lx69dlAjQu/
A4t7qQGPlbXMuQYuGdbK2TcOpvv7T/u6pPFplMVUFPVIzq8L2VYvVkj8tPqCtKJZU8jqm80gTP6i
lfUnnJ4BsbuwdyQlNm8Mpy9aUCTgfEseMYVcVCmK/PkRB3wbQyjogKUk3slxJT4E6KGz9tI2wi6r
FN5imZb00BjCwmJBsFGImks13OiWjwSzgMfYkKlg9Kp+qemzf39jPu7zp/ec8r4JR5yJhZHI6/b5
8qIiERDj+uJ5LBuIDsP4J+jK2tXzogZWSHefzYCBdJ1WJommzMwNh+gy+NGEYJ80sqzdBh/nMgV+
YhfKWSauaFmlKN6K6MalfnkxkasCCIMdxovJTv3qSnHc98Q06cXFKtBvT6QBLqyiBEYlx78CXFM3
HtyXBXTWZOv0PTR00WzNlM83xqrbGiC0kV9GY1CQlKNbSbD93ngHtS/zrEwCF1trXaERgBL3anLv
tUrJazkJLyVitXCRWvKLIg3nOpg2QRnme53QsKUPO5KDSFnsdG223QkJAIVWvyej1jrmnhW73oS8
ZwA40ekxBGMtVHaxRE1Bn54JOaC1W0X6vRUI6IamVoL1/8tEyCsE3ptFcNqGy6BaSlFYToY7q9So
dmdAMIgOQW0A7jcmDHErxF5+BikzZ+DwAKZJXRUG1j/g7CT2md1pIi7ek60zsoIREOTRKJvxrglv
bE//y5A1VWSI+GNYnlicrp5MHYI+aaGSXyasrSAxaAl3Ypk7BgnrNliMhDYFeHi45DN400S1q+Sw
lBvRehcb8RDL3lIZ1O6HKlv2VFEKqMiVdlXUwTdmnQ875OeXiyvlKnnFDA5713bJUs781jKz8KL1
QrhS+k65l5oZyo8bdzHil0xaL0dQUHAqgtPgKTQYxYrXP2jh8BaKFEOX6BAEeqk7xVO4maxwnxod
rn21XYVJXe8BS+0aT5LX388LXxZfxiKWAEyI6DI0XrrPo19ps0oItL6bpV3WSmF07GmygaxHw05I
DVZ2E1P0P/9MZkrspZqB2ki++sxe1pDqml11lqPm15TU72mQ/Ei8eJOaHqshDTDiPG7syaUP18/n
Z8TGnw+bRXXWPLV8/qaxolSynjQDiABHyUCDXgyrxaLzlBEyVbULX3rW0gOGpKbcpjriHUSaACU8
i8OqD32/XJIEtvAx9gAjEDFnhGbtKBzZ6hGBgTeRKI0mQ37DS9xmb/pArq2yq6j8YQKSu/sOCmii
rmFNjOlZHu46ZD5kfXnjsUkcY1zCBEOU01lPdVLaXfGYSm89GE/6eK22UcFqBH/Q/yYBJUIdGF8J
hu1Rz9fmj0x3+uwZp3SP40ZaIJeqj5q5BPW16FH+0C/Vl3prW0T7tMMfoTjHlMnTkkDvTWwcVP3e
qB49Cnn6DxUWuhnf+1xwdQaE0uVu4dvVQEn2biyc0VwIL0y/dL5CbePBvJ71pvxVyzjDZcG6jiJy
BfLm+9HydTnAm8vLBUdEQoZ5vStORCLBWl1mqlQUJBQDVU4vvPPR1+Z9F98YmkzGDIPrYTK/CRbL
Ask1MwDz75NiqIFjD0u1P7eq28sn/KzedF/Dr05E8HT1UkuoGGjPhvkTvqzHQ8y9CyDioN3WePLV
d0l9H3pqXcXRL94T4QCvoZyWavxjaleI39p850EI6h8l83EcW+g0P/xOtkFRLCxPd0P6ZUJkE2ht
D6grOsQjfbzx2nNP5oUMov+5tdBKFb/lGjKRQiGDJ1S3oS3pAIbLgvH8w/K2RMWB6rA4nmn2CKfO
pKQy1M2mC4Sl0mc2aRIo6dS+pYZCAFpDhTlunBH6ckJTzcoxNkQwvkeKkyIZFjQC29RfCMq7pP0O
BSLSpKP1PHCqqjCACSj6M8oG/nOZp6uOSx8pbFf8qoyXqfcANuhPyGMgYYwLKDJORJRJ2r1or3gI
eorysLifOlRLCbyAU1Wco/i3Shc5luf8jo0ZANv3Hyz/FFYvuX4Wkc4EzzkiHn0HBhlVEJ3Y8TGN
oKMBALY2Vr5qixd0VOiZBydRkFEwYqEhaA60E3TSarkx5cX0lLP42eSJWZZNwYWGWvso/5EucwY1
bkwVlVe8l7EsqDZRtWmwbIuTcKI92L0puyG1KdSHK/gKarXsmRGahYqeg8INMjbZgSMwr5aiE5tv
vfwkQMfxlzSFZgR878BZ8hW7DByCGIxonWQri0Oytw3RM/avVk1tciMbm3J0o8rtZ1veSDyXsI8+
fnoY75sKNTpGuXr4QbIajbmXNn8ZaOgixyVQ3Hjqf0+GQ1+vNVe4DOnUVvKDFW+B/GTy1gecbW6A
fxuArBmZJi4Wk33H3LRuA6KM7YJxQnvUWuXtUjEdc9ghjGcq5EfW7SvhEiORijcczgZ5GycoCPbw
H6Libg7Vzeq3eG4sEz9UbzLppHLxQvG7k05dcvFAGdJ1rIEVDjuz2ugs7Xn8mAWHzLtTpJXsr8gv
UH3CdfbE60XJlmQNzvnKtEYmmU33UrbTJegrbqqdx/4Hjj6le2wTNyVS5X40V4PqFuFDFeMRPEvt
sUUB4P0AuwOoc6NZS8vco2hPtbWcrS16peihtjqdyfxGxUmd9/tXE4mBHI7DnihDwr1WxMGPaHKC
v7rzRCcwRGSaRM3CyJrRHSXxEkVJv5lKvb9Xm9mUn/r7jHxroi68YBWIlFPKFt5xGA8WLwLSuTJm
H2x0SmMbeoqgIfXopSxIx30wo+yhAWbRTHK+TAwRGcSsCMtQbTWw5VdgOyjFdAW895plKrFIatCC
H1ajkIdipCWy2Q4DCiEVWOfDREf4ORGh26HR+n4m/3oOZWeE9XA+EBIEhTvw89wqFFodQU1NLrIn
9kcdNmepZM6cGbiYOonFGNi5aPpvQ1vXhDeTSXLjAr48Ey5gNgrOJsj5GD5v0v8682ut1BmTpiUX
TnHq3i+OlAVGokfUP2E9I6OatsXlQ5W4GofezuLpN+5xmk8FA/37S5kPMZ9Gx3wlBDHI9IFmRsPV
3hZ6QWAlUZdepkR88TXCCuKRo1fOnnely3fkhfm3NqnzturLR+oKzAm0t5wDr07iWaokcyAyNdC6
bxwzz3r4ncYvpbDMY6r6OChaeaNXGdDwvPaWnlrdV4P8oLAYbkuTYMxaTx99ueKPmSPhMGrW2U0V
Lyz53RhYtLBBDzfu0oe86/M1Yzcw2Z2y+0ecdr2xDicvjMewjNHDMT46KQtW3SDKNhgqUqb6sFkW
CVkJss+5SUe2G1mpf2zQWvj0HVtA/S5RHdJqFEViQ1p1AQIrBxrlS67v1bqrZTDOTWM2w6QRqoy6
qVe1VOjEHyK/CoLw15gZ9X6U0lU/yuKNb6d+eSCqhDeTR6Kp+DmMq61GPRaDl6tTfJFxVyx6s34Y
oWR9P87kL/sZ5fOHXD110h3IQ4g9FDW1SMdjMlI3lKoCQQ3/UE2sfwbB2LqeUJNN9HCp19Zz2d5n
Q1K4xExUbsLRW+rl+8HEKNR3aL9oP9kimgZnArPIJpaVYcDElOoqLj/BXBczqzEuBMO1HJ6ucmsr
//UtnqvqMuUs0CloF6/e4iIkfloLJuGsNyicciOYlqCPqRKYfr8JCg4tOvuC1t9rw1zn9f0Kf62p
o9TqzRuP8KOWfzVAaWHoqCbnXgbH1c8zSmOp3sgxSTi3ZbLSGqVbleDglsKkbnJNxq0gF6MLnM9W
Y82WpVG5t8KGTQKGCSLy2IRpKS2XyLilaPyvFybNrAeID6LygVL/e6rLij6LkqoSzqUF2abx+7My
EdXSEhTL3IYLOGteutZzyJyGDBkIO5GCAgxF5FKdMNS2IgSXPB2ebwzHr5MQx3lmPZ6ehsPlw8P5
1wxcgUGJRr/wL4lnZndwaNc6EQxeYva7KfM2umdVDpFUvj2og2ir/C5brwt9pwGpigTCNvYK7VJV
zAjJqpuUvYL+J7OI7gEmKtpgcf892P4/XuV/Imb669l9wats36v6ffyEVZn/wL+xKoL8L+TCVP5Z
TMBDwcRgbvs3V4VfklEeAuvnMdNgnOug/6H7q9a/ZGpsYPzBAVAnMaiC1//JA7UA/ys0AKjJz8MD
7+4/4Kpc1WPIE2WQ8RGwgejym5SdP7+VkQcabaxI6qtELhBTDqW3RSLkRHf3GrFuCDG0XU3GSsTh
R8KCUoLOXGC7Hn7j1C9fiBTjBBUI8YPXtzAqwYNnPyqRqNwoT6wXNbaMYwjI94IrTi8WfSmQhWZ4
vz5u+D8ae/+vsZFnecP/pkZ9GVTHPAmzd5JN/odb/cx+vdc//x5g85/9z/hi+wXYGLslrenZBTd7
uf8zviRN/ZchUsSmp0KT9QPp858BJhj/Yq+g8vAZR3TRJIUR+58RJsjGv9h0IsBgvkZOi13lHw2x
zxs4etdoeShTS7wGjCHxWpjeRIPUhFE/Hvqw9dyyiOtd00ftvUmzYxFXfXdoh6ZfSlJjIuRUpm2b
5US0inHi9JWJ3VsrBocdmbcAACK6gq4Sgzkl6bbURZz4QdjCidAFJ8qmp2poH2Ej/uyjoX3w4lZd
wU1HyiVk/0k6IaPk/5Kk+7lMzdcCVgyxA5UC9Xf6BFfFdxB5nP6NbDgkJK1sSqsTX4uuXPTVJKw+
LlQ0etuvw+Co6riayEcf7L9GBANg9PPs7wTdj0bJ/1lSuQSugDcYMBpADThFPMO/Vy5gqlakFJJ4
mILOfTaZ2I8ZHK8ceL+wzMjIQuMMrc/xVdl/lkgSK2xiwZsf4iTlp6jPqF4gfVJ7DNyk4aQx8xgm
fAMAT65Fv3B4pvfA9dptr9QGQZeiFm0GpZcpkk8R0Ue1uq+qkupFklvMGk0bDfUCbjRhZXLCQVRq
hIjgH3NafP+9rySmH98bfjf6BGgijIgvS2MZtKNUYk5JkWGeE78pgTVLCH4WuVrDfAgDGb9UkvSu
jqopWAyE7WwHTboPZETZUj9xaEJ2Fb0YYoTH6cbVzXf981OZp26GPJ1EGFLXoo2IBAor6SX5EKG0
+JklASpwo469lVaO6osS97gmEQ/595FfDEj6LFAZKkxYBDfFgOHJNBM6733s3WisfN5Ez3eNxjEd
I3p+zPf0cT+PljqsLT2u6v5QhdErJF2LwUBc+/ff/kOX8/nbI61gpQM1J2sIZpip/h6Tnaf5lSaU
0wGxxYAknQOUrwq8u1pwiUHObfE8Tu9SIAvI50Udm2EiwIUtmvQhpeKPIS5vYGXoNbSQSRy9jmrL
HC6ZKsJKaabuoVEyHIlg9aI7eOdUqKWxWRpBZp5SSagyG3fMz1HLrTnpgVPCopZC9QLJO30lxeI1
1LrJX5KoFgOynLlPDbHtPWKTGFMnPXSnNkAlTbFe/mbgxQ5MKzgX39+j/zJ+mTaYenXIaCRyXysJ
KsRzeYRLnMZy3jzLnGfNhTZmqPiR3gi2kIe16+mcyOqo0LGatAbxkGUa27WRhtALHjJbqaLk943L
+rzjnAcIbQZGh27KCIdQAH1+dHVdN3FfWOMB0nptC96EXBXrqePJSrsBv4Z8hcy7zZR3/dM05aUL
4tpYgzJNb+x9r8RfH1fCskGfGKoGub/z9ufvQSRNqg/uXRAPAn5H8jISbfbtQ6dfRLWKo6pW4Or6
dB1sKRfHV8L/wC/kc0BvPGjsXWKdd2nRjuhcvr9H83bo79GN2o9q92ySRUWkwYj7fGGNkjR+0njd
yYizn4XMbTK1OdQQSaMdD/Lm+0+7OpqgoJ9LEKBFKKESisR79fnjhNYkjBNJ3ymVy2dWAXFVVYcg
wlkkZVT0o9IKkdS3v8VWLdaK+Fxab2amwKZR5sSmqiaOj9CyG8P3eh7hoixDlmgi0ibCZ3b1cIRB
Gyq118VTPSjli/pxoI2q7MZx/KoENn93g9aCBDkKlcI8dV19d7DxcVv60mkU50pynQj0eNJgN3mi
SQE+ou6VKq+Fgf66tqzwNUr77FYVbP4qnx/3vD+eA0PQ67LBmksGf53BJos1us7a8dQOFiHhdVa4
vUp+iiHzbgSGeddZxsGs9WhteLK80KzOOxhmfJeKuB7oQhvlQlS6yfZU71az56pLN98fWv5IA2db
HIYD8/raolprISwnJyuTejtuOP+FJlncsVrTSwhCDq6eES+LoNHOsUQokcw+bV+zj1reGKXXO6GP
K2EsmGwkLZAcVwOCYPBhSEUlOUmpxNHeJ4Nx1sA5pnPXaRGpuBrhj1qqDramEKR949OvZ63rT796
R1Sk04ociclp6Dl/KEUtLsEm4zpKs/LRK0nzC7NCWoQkXC4J4SptUgldM7L8WwP2y9wgU2PhVAZC
9gN8cXUbBjRoQzYIwcko4CZ5bNadgnjOtdcq+YkQpNzxg5oGkOBliF1ecq15IeXGHSq9eYQSYhyj
NiSSchomZHWEXt64T1+eEpdH5QVeCrqqGTP3eSy3gqUwIKLwROpDQDHDqE49rQJt0P2dFPWsPZXY
3kVRY+3QumquRO3hxjXMQ/LT68QlcHal0sLZFS7o1aMywywKlLwPQSh6d+WoiWfVH/OlqBjepm4k
aZFDgb4zS6M4fv/l/9uj0RGV8TehYlM/5pq/3mMUX5qfUiE9iSieXKVleAQp1ThLMAIXgHtyYyx8
SGG+fFPghWxDZCAh18qcMYnSRq2i6KRZeHE6POQkQnoaLZRU34RNOS6KGvdP2pIrgYangbpvhqte
RAHbCqWwHcT+FaVZ645VmS21jk6kKvlk5ka56vSFN0KzSHVHG5onvcL64euK/4/ERcwv88NiFzsj
O9EBfNnIhaE0VWEbnuQWM7kQkx8RJtFzJGETkUg2u7GqXJ8SPz5Ox8AM/XRe966OU+Ygeq0wJdGp
DIwHr467FTQPwJVT8JZH1j63yH7/flB8XV1lXlUR/RnnNyho14I7LQ7pLYhWeIo0aB7odJ7Fqgbi
FuLPb+ljT6HRuFWMwse8swgTC6mi7/OmXVWyrC+RMwjc+e+v6etA5Zj+0fNBI8c6e/WGoK6i8Zwz
h0g1ocRqbjzJMioi+NfO5IGZ+v7Trtzs8zNGaUXtUzXYhdI0uNrxTV0RN+3YhKdMmLTErsAXkdmn
+bJIQ3iqfqu0rw3TdAkAY+uVyMDcw0AwsV2ixsIEK9DLlbV154/ao+lpyU9uN4Cw76/y4yo+v0y8
SXR+OOOCq7Q+Xra/3l7OA2kZ9lN0IlVOue8GaXpsuj7Y0BdqSzsrFMwgapKTN9yaCTv+oSf7ODd4
1xya/cql17r2TrKS5BdgCsgXvYR9N671VnXIGVMOWYO6y9eF8YS+V37+/uqvupsf9xidssnDpNzy
wUH+tIcwTGLEpDDzT9Cz8cWVZrlMiPFZZ9Ykw8STFIcThmynLb1wHyuDN/bKbqxHnMKeZK3HXlaB
KsbwupE5yC2BUqIEkbQQB0cPML7KZtxv5XlhG4TGrmtpAnnlbayBEA610q1F3mmqzYkcLkovbLXq
THsivng0zhxVjQenTISLn2XNgRykygbgXqz7MoWNlmFVHhtLRgIXNSvC0W7xG7/sJGXs2EhPjVlp
xAb3eos3xv+LsvPabRyJ0vATEWAOt8qyZVN2u93hhujInMliePr96F1gW5QgYoDB9Az6okRW8dQJ
f5B9qx+l81D4Le4hmEBnxhguCCN8XCuz84N1o8IoDydVEvfZzQcxSsmVPvVfaqscNjpDmaOaTZg4
7qJN1aLjW8SMgGtJGT9FtLDWdRm2bl50b5ONE1w4qLeJk4yILhU/8I7+3NLV3HDPvplD/83rADyM
frqV67Lbl2rj7fGdAUaPN/MaUYZy4RK98dIIW1MJj8UrePDZ09hyO1ScKOms1TGc3kpNzs4YRL/u
H9vr9JsakEYzNDxGbrY8D44eI2hG02Z6DjGFhHlnkdX6PUW7lrl63bjoVQP/x3JkckR9wscrXbh/
ZjDh6cPhF/CASIgxNSLFvUxYMJpS9X4w0nMprLew2FvGM1bHK+tnpAewAK1tbcWPyrjFN33HFPqk
lc6+61tkcf76agib2llooMxglv/3i5C1mwQwaO/My7GxTDzJl/v0jIG5dgCaqKyUIYRgOjmy4Y2d
PtpYSr+JEvpMh5PtPmtwSJE9kW9kuxm2Wh8LMAdj9Fuqa7BHKWww3zfabYHrOQlXvDR0uz4r02VC
9aIyEqb1ql2+QguIdKnEenoW8LW3mA6hwunES9fIVZXERuFcQzuOZYCeTWnfP/E5QQGkGQwtPduB
qPdx2/nrRNHqjTe0S9jx6/sRX+ApvUZ6TeM/Z2ciEKEp550TnccwRQ8cPNbK91I4dZMBS6zJSzt+
49H+fz166bMLUtWjqBJmGJ+jxD6GNgN0RWse69hBfUTZFhpYHLt4SLQCZo+5CqVDKbJ9ByTLFuWD
3y9kB9PTXQYy+vvTLUKXfyJizHprfto0VT9UybmIAWMVmMEqehTsu1wEB9XEm10PmdCQ5iM/KfWL
dd6t5fWpD0H7Y5rEz06TUYksKY0+gnqMoJNpVdUnbyitJ0vrHgIpQtREUrWnTpfayVSzdQ7a0D2n
mQRgR9QxXjgh/hFwSZSDL9OayLxJRKoY/CenicJTo3hv92PYdbkBscEGbIxzAe4h835WjpuzptHb
O9fjoJG+AKYyRWSAiILR6CfZuIOH4GI5sdQEvRE86V3QuXEgKtM8mMsDWknWcT684Exfcdh1UGiF
rY+fhVB/g9oZvzQK2ESNkds6ckJvRX8rXUiarg8uv2A6KYwPEWA0ZomkWvaqSechODt1/YovlHqu
apX5W5ZlC2/5qlkHR5uLlaqOp6XEnHw6//38hyjqyqLNWaqHBGkVHS3sWHtqGSU+Wmn9XGQOukcC
eT6JwQ0KAX6FZSFzhOd2yK2F576x59McE9M0Ap+lzmEwameZY6sN4VkbHWnlNXH9bJto0Kn2+DWs
aiQ5svSTnCbR9/tn7TrSksTQ/5gSPdiq5ux9w2UoS0uto7PiGQbEIRRgHRUZu/urXIc/dnNqL9AW
g4rxUdH8E2nzWoe7qGXBOap6cXTwqQCfFhfbEYx2rQwLNPwbZ4jIjoirTBuWDtP09/+spsO37pos
j85S6bwlWRXvBpxMVzQSuuP957ou/iiT0aQnv0eSmkTtcqVKLbu+jpPoLDrld96gEqp4avXu28mv
ZGjk3zDurO39JW89HIsqvE3G64Y+S6NylP9UzOXCsxJp0snU6nffQR0mMeU/9xe6sWc0+pmzAqmn
gJlD+YK8F2PN3eyW8IN2RdIglRn2f1q1Kx4HWVqKPTeqpalnztkgReGNWrPPEXqUR69JVdwxyKwn
5EqqnR2E4zNDLxoeWMiVdiQOCLGMJ4Z39kPJCOur02LvgBrtsQo89VABs2PEUln+r7bBhaQt+r9a
gDdJVCKekY5xuGDxdGP/JxIah4wUAsfD2WaoQWl7pp5rblWhjVOIInqRch3lU5JNaBf1pnfyeiFS
3HxRsCqYndOzpH86+2QHLyyypi1V14gzcG/+Q1O/xe1fTVL/kFAdmgBO/+CtdJRWZOE0q8jH+CV/
0L19DfIvNsRne5QA+jbmWvcU6N/tQky5fisEEzoiBqMQlCns2VtJPZB+EdfnWc3lc4sMa93J2nOp
2iddrlJY/Age3D+r11FsqlP5HKbigo7u7OwURT1KZen5Zxpp2N04mb1NEmURXDr98Ms85mKZedsh
I+PvcszVz2a5Uys01JzkQRhIszAZQh9r/DrazT71pVOl9z+hpi5Nca575+rlD5i9WWMIfS0Ujn/m
dOykTjNXRujIyKsmu7ZQkR/FvDFxvqbeg2cCRsfOfeHwXQcF0hJOO9xlYhc9mMuA1+FtqAstJ/qU
WodwOGsN7V/F11Fkqr/c39SPZuPsddPomehWIIon2dHLxZJGi0KkWP2zVkavskISlmCJuhqyFFq3
qmE5METVXyoX/3FqRn9T5NJ+BDCYHfSaUBwrAch/fMZO9eDLf7FKM3EDTrBMXBV2+aeoPXrs7Vi+
01/o6pU0+HvJij1rpet9+oilYhBvvMQqNhbt523oq6iU9snwFNmBs1ONIX7GPL7YeQIdS02C29AU
g/e1GRTvZLNJC6Hm1t5PeMgpGPNW6M5evg1PK1snLsLw3KIU8GCm4x+befWDp0o7TagYIluCBvyI
4oVqYZ7MPFv5XGjF4f6mXOcpDFkpqymxJ/7MfMLZyDoN30oJzgbHcN1F8V9nLMO9qLr4RJVTbpSm
/Z0mjfz3P69LAjHJcuHXSWE4xZx/7nTV6Ec/qzEs9gsT9X0S/Ze8tf1XfLoRWcqDY5+a9SGLGmtB
HOtGt5U5Hu1G6jZSCka7lyvnUtuWJTOFs6wyu0NA/C9QfFSINDUp1qUfhtyNnffgFNK73DfOy6AO
6l4hGLlREwRbo0ZizSp0N7Ktl/vv5EYGS1+R+EorVAeYOk8aQymrph6R40aO+qOgF7IuYEvUwVcs
YwfmuvEns4lPrUm12anpQ2vFf+pYQYo79s3/HoGnjgutTpRPAKVO5+af/ckrrAFNI3LcsIr7H07O
HFe2xnjhFFwnPwwOuVpIfuh9/y8D8N9VkpCm7+jZbpq3rkiC/lRHTrXvRIXR7P2Xe+MSA6tItUoL
l0BnaJcPpGajFuKR6rkp7bZt7Iho55eot5aWOZEacrFOClVZWPRG74gPnLenfWTKaBddrpqVamiC
THRcOY1BOemVjq45BuYAhMJv8VBZsP/MYJ+0A+E3ytCR7kbvRRvt4ODoJcazTWU567oppAdkYdq1
Xdjy37rV3++/nFvBCOQevRm+RCC+8iwYjZ1UilFObdfvzPSQq6UJuwGsZVOp7RcCyI9M0YpT3wzy
A7/KPtqlXK2jNvi18DumdS6vCAQl+DpBJE2C/fMkFS8CSWlKqHjtmBVfTCNJjhSQEalY1W0GBrzw
r4b8oJreZ0kfuq0gj0eCvYf+1GebtBgQhI6MUyehztOMSbjDUhiX+KGXHpMkkP7r7Un3gWwRjuNE
d0AL43J3FdgpWk4wOctoVGG0UtH5b6LPzjg66x5C8MJpujrCLKdR3iJZMFUM81o6plTwcKP3KaHb
CBTjmO56CYKcXWXJzgzgAXLpJgvx8ioVmxbFc5EgYCPnO88QKo4wtBwW7ejErOlNJ6uqSYeFa+hj
Nn+x8bBc+CqnRoHpIAMxJSr/RALqVjOX5cJx4zrCqkqjrZ2tcmTB2/bohNbG9rVN6u+79k8iHnMJ
6WnZFeKzmkOp64tHCSlqbPB+9WG3z8toZxSf4d6v9FDwp77wY69wU6QufNNkvQQvWEnmLJGpMkvG
vjqX3IbBAfKG4tUaq2g/1UFvwOjiQxK20maoMCwYaoj/aTwlKhBjVnIvZ7T6ZRz68Jc8Lnw9Nw4I
dxt5HKULusjzfJaKPO76YfDPLdP0nV954cGnSDpWcDXlwIwPesE0mJIB9V45ivaOwleld0G7b4BR
+asG9v7KQWPlczOEf3ymkS+gwcb9/Z85beXFViO1xD5Puk4wqbjpLrfay3xRqJKsvnZN6OwMcR5T
BHtpRKWxki40Kq6vVGoqEg0+UIZfOg2iy8X0GI0l2AvRCzQX061y3bXCvkMlUpA2+rivBGatolCU
b/Tcjh5NbLJXDBJ+ai2K/BLzxt39h7+u9gyKh2nOxEU0yefMzo49tg4piOqcW7129vDmxgBHQZ8m
JeCh13bswqdKON9wSFX3nW1XWysvVWmDwwp7WPbpHp9nb+1Bi3qzgQT9KkqJbrDsIRS41Vofb0bH
/gtoWVlS3bjaNn44LURmMExEEMeZfaF6XIyjInv6eQy67dijaC2pOSptNtcFA6D7r+nWYiA36WWR
hEwLXm4beCwfLT1DP6f4H55MI4P2m03+h8iCHGrc0RfWu4pyPBzNFx1Zdb5Szsrlek1WM7ztWh4u
C5pVoTow/IW8FOVursIpnDg+MtY80/f7T5BLU7Mo7crUz3gUIi5TlABwHCjy99/dR5fq4gMjAtAB
5BqVP/SDZkcMuHSUJFJvnVNFFSdZatrPeezDYa4749XWMpmuZ0qFEVmjhCEJpppK1I7GxlJzpF1T
cLM/dA8k0LrG7vo1J0PxV2Mw4LbXDNZXe6i9T11btShOZ7LZrKasFT08ejiUcnKHCkFfIR1u5f6z
FafxZ0DfAH3Cvq6hjXtFvcu8TEvW8pAj7kVWkh6jyu5XvsT/r0FyFj+cQBwKmTbu2vEqFdq8rwaI
DJpCwdRQJOqGAYnHBQgEMy5MvhBFglYY90gU6wnY98IPUUQQVoIRGNeWv7v/gq8OJzeVSgSbsLPc
iPPcmKplDNrCkc96mIXbGhzwqikm3S05QR2QQcPC4fxwa7rYUHD10HAn+CXJMv6Vl+emSY0Y8Yke
JrWQH2zrmyK07w32GGGAkzZoDD+C7vk9D4bXLolX+OgS35KD1uOf4yDYWSEU1RzUrl1L1p+6/Zvo
fxgKMyuGslyhz10mu4apcuhJm0R90ZhRxFHwWDBIymjapdJnWwzNmnPy0lb4IijZVk6kTdMtzMev
ioHpKZn/2UDVaRzO+RktyXsnd8XotoOg0lex7On9MvkdjuLt/gbeXAmqxP8ORhjtXr7PztfwHAz0
0RWRNXxhyP3Ioc6OY4NXy/2VrqtNHoqGMkUu5BMYGrNABiJQ8UynHN3c6F/DWv9VJ8mLbQIEzEV9
wFhEW+lD8zesvH1g1ChaJueOSzkOuk1h08CXy4XDdI21mX4RlyJ5JOqvlESXDw+3NJQHORjdoLYa
mLWYDeWqQD+v0T0cdhwFgXK1N/dpotgn+M7MasyHOoW1oPVStrEUuiXCLOxnSytQTeiSamHgfhUl
ESxUUHgiteY3Epcvf2AuU/xZuaW40uhER8MuyQDj+rywMdNjXn5TE8tsagMw2dexhb1cRXROAwlD
ld2Yum+nqB1OMIOTGMeOXHTVBJ6NQINz1nIHwmMS9mtv/LAscJg4hkEU8Mm31pMIvN9dMCGiwjBg
K2MlhoyppwvH6AOBMvu1TA5hQHElgkeeM8HjSC8UPZBa1zK5BYUThXtLD41dqoxqSeVRJw+OIQ1P
2DShqazX8p4KPjj3WRW8e75WnRM8JPepVplEKbB0Sp9hdFJVDlL9VTusg6J2jqPSpmvBgB1Su+Xv
RWtJFqYpGY+U67TN5ERetTqKIY427pwsrX/Fao2EBlAQ71ganr9BK6HZZw5SsrrSQQcasN6kjaDi
BY2XS9BE1aYf1PCB4eOfdEDhQxRa8ylEYg+92eDFHhSHg1go4feulx23KbCtZKDfbz1hPHNrn2ot
cvatlC7JvH5oCM9eMKQUtBw/ik8ytMvjUKAsKMda07tmrnKzOUbjv/hNvOp8bwT4X8qbvh7eayXy
npm+W26o68Mj8MHwXI2l7WoFVWebQgoug77ej5qTPzZtAKWj9vvnAnzJ4+DF1h9dSTUcJHFrKaWi
Pjh0XxcO9lUFbTNI+DBFoXnDSGH2IMLsY2MIgs6tjE7BEZZChOMr9hUStX84Xb9KrFPSFTIXzS7u
K2UJqTB9N/MXCSpfwXVwcv2bOw+mJTOOWk6Fi1GK9a5INbhnq7cfkNhBuxfO0V6JwvJza/j191qi
Smn7alMrXofTsh1u7n/lHy3l2a+BmAXkyiLgAbydBbvB11TRFo3lwuKLjrJZgnO1R8M6mf3wOtqt
LPh1TTjJkmm02qP6R9rm7S+kHYdXBg71myY8E/OvMX2KKtl5KeMyR4k2s56lOk3dQEfgDYYYAgyF
nG6YTUdIAqJXa/ZQ9FNnwE+jqAOm6qleGUc1bMzvg1UGuDsXhbMQ2a/SEsqpSXOJ7Jxe2tXoN9d8
Wp6V3bqaggVylNaRC+Ym2oMAxqyh7KqFzsB1GexMM2bakAB0wd1M1M1/09kOgH2hqJntKp5U76wi
G79TQPhPoVPUbhtXWDpVSrvj9Iu93o/lukp08btFEvUHKLxqS0RV1+oAae7+rl9dIDQQGIAzlwYH
dF2pDEKL9Mynd1nA7IeDmOM4onb+wirTNXRxtJiaTMU2s2LKFCwmLp9eU7JIVsPRcR21eRK5Kr03
avcAl1H5ef9xbi9EpahToECTnZWwURoYiQhwL0xFiwqahfS65QX1vqjVaKE0v65OeSjAfNO0/aNJ
Pr3afyoUE5bYYKsJ1opiSH9nWaS9UIPK38wqrV0nGnF6G8KvmpTgKF2itJUpqfPJlwdj5Yxp/R3/
DMwlgkmOIx1wtKuk6KuZ40DSUYTjQElLESaQ4fy5/4au7vIPgjCjbdXh4BMAL3/10CZ2lIvGduUM
vb5eVuqVGaIdCgJXdKcYPcUnyUBxaizjYOFmvmq5sPQE2eYgTI5XzuwUiNwIKPRirCXbMdrK3avV
T3o+tkeXDH+1ePCWuk+3HhavT3oa9F1RO5uFtMrwQ7xsJdvl60TQQ0jmRhSZ/8y2Yk8GOy842cyW
sFeF6b7QYbouLXlceugwqEHZIAQ+Ky1h2TtBnNe224SD8knOqm6lBZh7jJWdP8UC/cqwRu19sCt0
KH3bHjfGJP2YabW/C3GA3jl+KU5oWjKqKwf5+xhNNJnQHMvVMLZ4aSNgyqsbYUS2cSOfRjwmV0aE
7pCScGsF3iBVGyR/ze0IkfPQNIH1wUjwtxyCBrrRkKCZVA1YQ/Rrn2ZOva4jqcHMsKiyrUgxeCpC
xxnRaMvCQyWH4UMwIuWDfhJaf7Z3RKevOEa+aJ6QcMekpuxQr6PBEWL03Q9rs5W1t/uHd6ZfB5qT
TxvMO2zHyayWz+/y9EZVgKB6G2tuLmkGflwCLmOZYk2Xjpa2QvwgRvVHtI/k9J+xZZ2Mz81wUxgg
b8gVP4WNGm0DeHjwWFtwAl7aofTl6eFWVvBWvv9jr2MRvxWMAthHGmtoP1/+VkWYrVSHCdOvpFZ+
IAiy1UY43f4Yvt5f6PoyYwih0CWcxkP85+yU92NYgPtpNFcZzySrgFQ7yzo0avE2mMpCynR9X7DA
BBzlzgSsNg+wVt7ngZYYmgtaTjwrdYOitEDM/D8/EZczm0QrHQjOHOhj9lh+aLqkueWgkn+JVt4m
afAz0AXafR7Ig/vL3XgosOyM9gnlIHDm3selkralrTOnHDGDxhql9RipoY2xsE/XEEP4UzyXwwCE
y0mfS4MOedW1JvWBK/v+d6MNANAPnhKiq9fgt20Wj+HQR7uxT6ptVKf6ixrEn+4/6UeecXkTM9Ob
YCJk8OCa5q4ICQ4tHZbbmtuMOHZpadIdxiy0z43hvQCnGL7ByONKMKo8eUcqqlybdO17B+Z3Gw3a
U6UGX0Jj6J5gMLSP5dD1O9S/7b1mx/nOKbz67Cu5vwpGXRy9pKNxJ+rHAc+cxq/gaddqsbZF+hjF
UHOwYtfzLT4S1qqCwbyp/DB4iDIlX8q9pkA7e2YNNykSMLrbSGRMH+o/F3UVDGXlOK3uhim63KNl
9ackJ8XS4kR1fcsuv1SSc6YjRcRjUgCsQbHEt/sv/qrUIBuAv0eqRRENO3UWDIzApymdapprQ046
toaBTSz0ysc8tdtNmjU/GqPJcAMSrlkO2v7+4jcikYYlOMeOOh7gyixA5IoahZ1VaG4SGCdVNCg3
5Zny1OoVkOT7S934lKi8HROMFvMvwJyX7xoDkGGQotx2cesKf/pO9r0Ugbxwim99SGwjeSQXLI0J
a4qI/+yoZBayJGmsog0mBJukk0A4cvsxEZ1GSHV0siSBiGadWXsj9f6UMbyd+w96nVooNIXgU2j4
D1E+zjLNOJI0PI9Sx8X1+aTqw7M6pOmLSdd6PaAUenIirsS0EAs51I33C4lh6veQT0OKnJWsY4Nu
NN1Gx82ZAO0Kx1e2fiEt5es3V0HBkFjPYQUjfPl+UyUVQdV6Dj5OfntOQvmkKX3ycv8N3qiJoIfx
fU/0/GleMnuFRusjT96btlsk2pkpIcY5EHgetKAoToWpl69ajqS8bon3yO/lFyNIjZ1XW/Uu0bMO
eV+/eWiNZuGCu/5QVVqqJs0NNLwsaw7XLZWBmRG4LFfow3dJ1M1jVEIf9JwcE9FIbuK1ZnbQwyNC
0IPk6fbCXXR9rrhdHZZHspr9nbMJK1v2lVihqtC9BjfDDNfPukFpVotfynpTSVm2oWm5BG2aNvQy
RMIRILGa5i2IJMxvpiQIZXsoFcu1xvxrEgvgZuhZ5F30yuj2hyYJsRCSPpq5sxVRx5sGr+jLMReY
bX4sYsWvK2l0yc3a/VAZ4b5wxnCCb1ZPiunvLLtSHvUIv0O4CunWbg1l04FjWDO4b5c6MTeeH3oK
dQJxC8rZvCqSpaKjQCU8t0VmbOWIS2plh1H6PWay8lhnQ+E2ma38lh1fQr8AO74x3jiIGGPQ1mfa
uy4jsaN6I5bKuhycC02jlaRxr//n8KpCVuf3kagQ+OYE3yhMK7lUySkVPTTPppM9JW0bLHwC1wgX
vM4mBTMa2DihcGVdfv6Ajtto0jhz/Twdk1UQ1ME6Cpt+lw7NYxCjnW80I6LerazuHK39VI9FSyfV
c/4uRIgb28J1idQYB3NKB7XLH+JJQ0saKyluNyjx0Y/G/FjoBgUQLaQIjWSp0L97wSA2ZtbG+6S2
hnOolccW+uC32i/sJ4RGdYmar6KsGbIyPfpqmj447VJVfR01SC1QXaexAxRem+f6JgPfWooU0x1V
afzj1+gn5QIdX09fDZp1CProc6LU4/cc6auFI/HRPLn8klib/uGH8QLZ5exKkNpRizqnxxjBiVb0
RE5NqRWrGAt4qKPj+KtKf5ei/5VH9gqA2jEz2webhsQqG8nzoLM49rGPnqymRib5MTIRFWiCVW2I
P5JjHO9v6HUiwtlFbGGy/+HPObAsCHKwgX6gPwe2/hej6+I5Tfxi4+j4EN1f6bommqoHGPBTugPv
cpaHyH5US2nRac+FMui7Uku1XZfg0F4DuNhOhftCOnA9vGItlK3A3pBlThrAl0fVkBsGIk2iPVed
Z9PmT/W9lIRwetEc/qVmjvFglmiVd1O+b8Q2//KCLS0R/S0xA+m7b+PMVIkyXOeRuZQ0XImO0euB
KD7ZL00YanmOXJWI7vmgNabre8+AAoqq2OZD8CvQv0qpsgnRXRKx+Siy7JQbSb9GjwdZ5p+NMb6Y
fv04mZTaSB69SZCOpQIjQ/m5Up9C+8UUIG5RMO9w160cpHNRgepB4fb1ocn3QrKWDvuNzI8nIYvG
OQOFYWAhl6+Z4n7MTP6hwRa8B5WBtcSIrUMTtcWL79nxpkar42trKvUaYapiXxfSAsPmOiZRSSCT
xcDgo1acnSxEwFTHj0zVNbtQOWE885Jqzrbt9CdFlKD9wu7z/aP8URvMP3BOFcBnwH7oC8yyXV9p
zCrofaphA+1wo9oKBhWBgfdBXW/j9tUG7a9jcNrJ4W4csnUbAI0082Na5u8+5pjl+NrbxVo2HgLv
lOveKpIKd+i3DVaBdqMe8FPrJ2fkrHm9/8tvXCS8K3hThBEcMSiwL3erlHMrC2JNdSmr++cgzeNX
X/SRaxVYk3KXccFbwt8auiTv61o3tl6ISng9AkS//0v0GwGaBg+fAR8ote/8SkN8PLNFkOrIyY3g
DvTHCPezIlXPcdhhjv2qRC8pbre2FBww4cG1SAYpMGwlA5cuNTpjXK0G0lkU7z0Ws8PWqN6xrK8M
JOvsX6H8bCCrV5y1OH8z/fJQOtmhs9T3MDua2IsJ23etqN523rMnkFZrQpw2AoAQTfzLU419qY4v
cOo/JVlJA69hDjJK1nvWOk+TcgClyxKHf9KXnKV7GnXwh6YLHRbIxpf7YuZTsVoI2a0QZ9Ilwv7o
rcz4i4QueEvqE1rnIXqj4VczbMzwBA9doZyC/u+ofek1Ze0Ll25a3wVYaMCah0mdZ/KxtbXvSPSZ
6MAnL+g5uGO2a5rPOdpCsnG4v6E3igfEJWBGUGIS2jRrdrTQjUFUrmpHVw+M8RRIKpIHVIvntMBl
JhzVZB/VeffU5l60l6XKA4wep8MKPnW7kQw5ebRE0h4DX9hLZIXr4gkAA5kkkRYJMHPugolthzYU
IILdvgkforoJ8X7sjINiJ/Zq1CzMofu0+U4iOuxI4sSvJhvxABwxa3Sc/C33kCUWVb0QRG4FToa+
cGsnhzSsmqYP5J+SuetVT48SKG3kQspDravfSG+DY9TlzovAmW9vmhW2CJUKRo1O84MVaEsqi9e3
P62PyRsUJjKvxpxlc0JyIiPXwHf4GpZgyASgowNj63EMgqVE45r2P7VZaOpR06C4e8UYMTwjd0Tj
DW5tD+IBua3TqJfJgwFt7cmPEcgrO2gyVSYH33zAtGjk4pTpjiIYH7mF0w3y0tyKhRa2T45QlR+O
5FsHtfLNF3kYrSct9OSFe+V6rE4rgSMNdokwr6Lld7lDrRKHdlk6vdvK6QO0it4NGwbfq0BW6QeG
xiohQq/M3tJfankIHuWQwbnnhP1DI2L/AX3EcKXawfBcV2nvKmlkP3eGha+H1ZyqOCi3VFB736/R
L8jK+Nw20k/fRJhlIdTeyrx04IhoipHkARi5fIy0HXXwa632HFV4Xyo+7uJJ4opRw6Wn0BcWu/7W
yLqok5ljAXnCdPZyMaB7dmCUpfbcS62yLiXN2pR19ed+rLk+t7B+GBcTU6h6uNAuF4mjISqAoiau
pweZW9r16xA6xtMYF/+59p8WYkRKX8vg0pz16WC+e0JX68S1fAn/jlL8rhLnIepw7e2U+JSR+6+q
OP3PMk7A1Q2GgZBXgMpy+i6fT+Re7ERymruh5fjv2mh8U4fgTcejdyUcuz3EQe7t7r/S632bloQH
oMGaoR6YXUAerGwrHZvclXzbPCH7o54aYwkcdZ2pTQhA6leqDfiilnr5XHKniRSVD3IdoB/bqBls
eq55tLXMVF31Ko7cUiLihc/4OtGYzIYn0wtakxglzvbQsjPfC0ercLPB6PZcwdJrXejtcxXhqVTp
J8bj+MZa2nDKPVocC9/DNTeAvfx3+VmYD61IGqO4LtxRrlYiffGSJwlUViccrJHaDU3FNy8VBx24
e97+zG1BMw3toCr7VEYNg7LPJbl73OzH8iSwcqSt/t0uqrPjh/m6VV4DZ0mv8dZJoN5CzY2hPQSq
6e//uZccOcsKGxMMGsYoSDeeo25tJ19y/751FJi4UP9wBRJcZ7siy1CkjUAukMGJ/WMSon8u4ux9
sFMcy6K2OlujvpQH3FgT6SLY44RzLIXnN65aDmY9mkbqTuN9E/SrbtSvhpRuQg1Po9JbV2g7t+In
4hLPUfEpdezXXEhrLu8HtUvPuhbss27pm7iOzuASJrQRRxMg37yz24/50BaxkrlR3n1pTCunIyKb
x1FPUdUoi8Wy+PolgMAjOpMOMYMhsF1ub6FWZcgzt24i9OxLnCT+DmfA8T0cVCBXagg3PdGj7jmu
Ve/Y6M5rxgf9OQtLsiELncHKA2OGGZavvaZNFh6jwhp/pI4RvN0PSDdKlQlAT+AlP0I8yZwFizw0
AIJVBRLnJC+H2lK9U9NpZr3Wzfhr7zRnL6t3VU6Lb6VIZva5HLEQzqk3Fu6A6w2isOXmJKMFk0Yv
8vKFRbbid0kNelGuUCfVpE7atbVT7vPCYFqo5EtKbdPJvywuWY+kYwqVzKjngykQh2WUQ8lyQ+HH
6HmVxdZo7OgprSZP1F455d1kMBv20WbhjU/5zHzlaSAKBm+aoMy96FRr1CRbWK0bh7KxDbNa3YvB
kB68GoZH2nTSS4BZ39YqGiTSoPR+C/lbMBKh4Y5A4zddikf2/d9047RSHwKEAhTFIfiom/4JRrFW
9XLK0MZNG9U8kMl6D4aBVw5TuvwbYFtnK5L+2/01rwMgdwWYmKnxbCCZNbt9m8HvyjzsBY1wSlJb
ia31qKB5dn+V6xwGpNIHSQS5U+aP09//82RRaUhRlVSli1hGDX4wrfe2UsgvY+CEC/PWWw808Ydg
5wIQAGd0uVTRJOVg217h9iF5gwemhZ5QNS7csx8jicvjM1F/gVcQXHlvcwUr+KCUM5nsPUc1U2hz
SLIjCdQpSw1zrdZhuS1y42cx4MMm0JH74zRQ2jWLCjup4mzbMkXYSklar01j/NGTGe061QtXUOg1
tAQSVKoLM90OktB//ded4FxRlkAYBvtJz/Dy9VRmYw0AKLxnEWBQ08Xw9nIzq/ddRfv2/lI3ij6S
kCmhlNl7Qv5sK+oUSV/gMKUL1eMHdmnha1gJb9vFvr9LQ9vB/1SHTSXjvenY46TF2NQLB29a4t9t
msx5SL1MunaoYmOVffm4Td9aVWY0zTP9TmnX2aG/DZ3Bfhd2Eh66OA8PwqhrVwTaKReJvyQ+dsUq
xnxsstpA8hpBnInmc7l+OIRWWNid9dyi+fzY2Wp5DEt/13uT1JscbbOIrzrQ9JHaPP4WtqZ3lHAf
PjTUG6+FhHtlnJTBbgjUr72XdYc8VNr/GHUQMwUNx9ht6mZwKU8f1D/fpuP7cEYGPTwLp/wddJ1B
zwXvQNmIc1erAMxqYdZ+XTga0312sS8sSiOVHJWEkz9mi/oZWuz4mUTnVNP9T53vwC8ysInBtKN5
tHu418ipBgdJUxvMNaXshIR6uo7NsTDgQRVLBcH82pveAZ0ceiZTdkK1dfkOWqAEQPLs8NxJzs9I
bb6mmrFPbL7IrPwf6s5jOW6k2/Ov0tF79IU3E/f7FjBl6IoUKbtBUBIF710C7zRPMS82P7D7zlVV
KVij2c2io0NBiQkkMvOcPOdvqvHCmlzf7ezdfxrsZE1yZ04o11vJvT4k9nWIDjdIAbRy357i81eC
uLi2ckluScrPIqsyRuosxuRe7Z3iyc5D7iB8ZSxnhblTuFFe2O2nRzxlDgXgImkMOw1lnpMjXqWe
k4QlbzVFxtfF0LO9kfW1F8/SpTD5y5HW/g1XVCLX6Qlf6RL3t0Ek95iH2IZbot3l5mLUFnwsjdR7
exrPDvrX9yLrBfq3hhT55L2mDCYnRzzsAaXHnD3daPbavUqQEJyEWLwlHN7VGagjyuEwcazAiOad
XCybushu52WGX0FRPOcCQ2LjIquyibToBjWZqyTKLiT9p9nU+qwr4VxfAXnE85NnRUbPClPTSe7j
elYhgJT2u6VXy6Ae0aGo5GTyq9kIA70Wl+6dv/omNLoMpBy5zUI8Pd5AZWa3bTkxclJgdaoMqXad
5GGI17Ve/ibpaH1JOsPre4JEIcQfDyUt5my0CTJccWIV3oRjgyc503Thu59v0vVIAJLHMiNLPG1r
hnEm9ekYpfc1vEaaBRlpGEzCzdur61eblNDA9YylhYDJ+vOfzl4TkUMoilNyjzXpXR6F46GlJnvV
SJO4S9BR2/+/DLfydFG6wNjlJCAD3MH0pGaPQvNAiNT8QYrZBI5kf1VzVQRvD3aazb5+J+rj9Mmw
HCATO3435FbVOhUyx5wYDVek8UsjN0h1Dem0zXGUT9Xu29sjni9CDakFJvK1wgzq9XjEcVHreNAn
2uC6Ca44F+0G6U+sLbVmunC6nlU6SNAUuDsUOzhgV5j18VjZaECoKlUDyIa2UbtwI6iC+sLuoCNP
/ZU09ZJvx/ZXo3pUI3Unkttcv6/E+7i471ogh/oVpvB7FVflKF82iSRUr7XK97guhNgN9Rs711CS
qi489tk9k8emvketcpXpA+CzLvufFtxUJ6ZwuF4eMoxy3LTQJh+dcnLXOLX9rDHqjymKga7Z9+ad
Io/j1aig8pJaTn9h5f/iW3HJgZbL1cMgFTj5Vkbbt2aaIc7dJ71yvbbmd0JK4LQC3r7w0us7Hcdb
a3UQAKbA4cQ15KTah4y/0TiFJA5lHKHYhGrgRsht+fHtxXe+lY9HOXmhKqprsw2jmTKmDTZdUzFw
sJVtptHUCqN6+/Zorx3D05dabdigpluIJbzm3j99SEVCeMduu/kQlcpG6sKn2lZDL+sgFcZ4Alw1
02cpjW4G5aZM783pKm3eJemHOT0Y4Y0qvkX2wUjv1ax0i9kbmtGrzXtgcoe8fu6yr117VUzfoz7y
FhkBno2qfreXr8uAlD0eA05AycUdws8T8uKzc+XY6Ln0iH9/6jFmFzeJ83VyNEwKWhjXuxT3Wkd5
1IwHaXmS5YCbrTQ99A56YenWaH44435SPiCbP1KOxHzDteIfkuNVRuGO6c5cdYa+ltHHScrcMv1G
Pz2LobB0z1byUpY/ChjydqiTZlzN3ZWifqydO3sAAaX6JVLCEvhtK9/je+K+Pf9ndxuSZVBjq4ox
dXnKByf7HzGERMTcpUAPDrQoB0f5gAy/8a13RHTdqHGEPHyh7KFL6DcVsD4X3V3rkqPLa5p8sgq4
VqxoQTJ3FL7XXfbTKigyYUPmCqdD39aYD8hXab2bjf4ZCwkKRXH+QhMw95fc+KbYqScrz+lMpa90
B4A4DVZ62tWYLDd598kW3xflxVF2Oa61g3Q36M8SyIpqqW+z6lr0m7SyPuqV+mAUz5age4wyhkfZ
7sKpcJ7AABHmbkqzg5B7RvU15Di2JjPXDmoC/1qLnyQqp14CSWejl0Z5jWa/qzmNcWHYs3au9tqm
Aw+6msMBcjhJyZWmROLMEPNh0PlIqdU1W7EgfpkbYb/VUxB5aA+PyqdEC7d9UeaP2aAZt0mV1/dZ
Neq3eFuHngk09rcDNmUZ7ALRGwXTfAaMrLLMiPM0kg8dgrQV4tUbfSxtj5qZ26xAtLcX9flBickL
ZwllPw1fW+skOMh2AT8sqRgNydvNXA8lBFhxCQxx1hxlsonSHP2rhCaCxydbx4Keqyq1Cq29kPYh
J3K/B8rs5vnjWBSswTGmlWZ4kSJFXopP+bwoX9Ow/GZWteaWbfeI1ui2zXJvFHDutcVqL2Qu50f5
yqwjqlO34OJ0ehtMUn7cz8gbZFWFfXWN78PN4ACaCnE0eqTHov14e+LPgyG/kblHyxQoMrju422M
6EZjUhuXD6oENbt34m4zRpUINPNS8vyLDQZNn0hl0Elc+S3HIy2FvsRSBG7BQu/MjxJwjfB+BzeM
l5so3lJVC79NxvD+7fc7L4PwyUk6gBGBtgYBts74T+eUVlSAi+J8OUzQwz8UoBSv6X1VKO4r86Gk
on2Iy2bC9YZLvi5J36peQrwqmWuv1yKwFFz0tiOU1L0JBd6VsZHHNGrKvrz9mOcZK9bXK1OBYsgK
7D9JFBLsPdK5MxHv0MIKZlenPJRNZ97V+pJ4U2KkgTYOl9qfv/j2VEGAIAO85jpzKi5ZouXWhpPC
F+HKvAjFptyNIQRYgPHCKjsDCbLxzNU7mGrlen86VXKcpRmclu0AWlFT01dG2bzP2+V9XmcLkEun
11/mDpEup84faAG4Jn6Zn2vHEFsdYcXPrcietGhsN2Ovab+dokFMwToIcPFarjjlkKl50cadqNsD
vY0IcSRDcmtRFxfOt18tw7XV9xpc1u98sgzzpgY5YzTtIekWYEV5PF/bKPi5CtzB216T9E0qmkBW
+2RDJmL6iTWhBV62B8QitABUVrmpBvkzvLPFy1cLljkT4tJDrrHmOKYjgcXlnXYhM0Fh7niv2P0A
CNscqkM/fEpQ/LpSw7a90nNj+lSWYGbKyIEFGc7GzYIbz32P/UogF3X8aZCnq6n4betJbdXMA9xA
WYEWGtf74+exehWtcKOtDzG8tPe6MdV3i51+KkTifJK61HocZ4D7UmLfSG2cH/CPN59VBENxIJw+
pklL06SR89+PVauiD5hEGiZc0E9j1dDjfjN0tFTzKK6fkq6KN2OZLcHbJ8J5RKQvQvwFkI7wA4DP
43cfAHH3DTj7g2UX8c2wJMj+mrN9YfWvy+70i2MAC1KAEgDaISfnTp4Dc5CbqoGJz4UINmUTNLax
+KYUg7IX6W92SNYPylgUo8kcNZCsxy81GXa9iFqtDtiL9dfyIJMBTtaFRuL5scY5Q5eXxGX1Yjnd
amovR1y9zRqVjiiCWd49VELJvzlIML79ic5043gd6k5rD4uYveqeHb+OqiyxlUtOdyCQoeIxKOFO
tdKtmXbztkIU4nvdqruk7+cvo5gTD5zr4A2qliEVrT2lVnlJoOwMMLs+0FqdWvMblKDsk/ym7gFh
pBjLHrp42g264dpprTjQBYYQNnORyV5VTNpjzEb2K0cO5H5y/EUeho84L67UT92p6NZXk+vECNc4
yO/e8G9tNyv6MUgnFHGJjcb4xS7SwUVbcn4ae0fed1XSenLet4sbawn4ubzQvr492Wt6cLRSaeeQ
nqx4bpqmfNzjua4HsSD3OcsHuQO/osdLUq5WzleDglBIUdjJfgSO+VQpdbJPZGnx3h7+/FvTH0Uv
jU65vjLfTqtydh63zpLmyiEXBf7xtrOr00XswlzbALUE7j524Ra9ry9lnWaeUY2mb+HnoC745c3L
VF7oAp4tch5npSzRZ8eL4MzGJlLMnu5SoRzo3udXuRrFNzP8v+emCC9dOM9OonUoGo6w7lhf6N8c
z3w4xP1sOJVCeaFa7iXD6jyh0iR/e4LP0kNGsfFppSgDVQIqyfEocAvyGH17+bCyg71c7YudVikT
gmOzOLC12sfGMMagQXH9Qtg7IwnQCaKqyxWWwho8gdPaNWjxZrSdvjtg6YyvXJF1nyRsQnxRTOp1
0yvzzoqNj6UMEjGtIsCTeP0d5iG2H2cLU1m6ySPeIVH4mKM2vqtH/H6rtvkCaP2ea7rsolvZX82O
KA5S3BHHqcv80POVcIJCorqr0c3aaAJf1qmWNjUQCT8vDekzfRN1M2PaemEpn+WavC5lWNiq/Ee3
5CQRz6vEGXG9pvXYtOiiUsDyrQXDz3RWcArQnAFhKyu7VDVaj/bj/cuoa48GLCG2QGd2mtZiZ8Wo
dwcU/rbAOqzug0EJUKpHMNLBQG7d6JmnVtuifUIYx52mqx42hlR+ilLA4cVD1HX+eszWuk6x8yGc
UIxQ61UAbSelmFk5z/WkbrI+9fPqro8lLBA26DfHA+0PpdjVoYaXJUo7Se/ZehZEKtMfI3x4C+k8
ygxP6is/HqdNaqUbqHg7K58CiLg+cngF+IS4RfOzjHdCL4Muzf01Ucyzycv5Z6ERZGLX6xGIT/Aq
AIztQDPaTWljiM3/o0nGBtre6Hnih9Ie+PY2txQvi77KPI3Qt4Oqbrtw3hYUSVCQasc4JTDCjX97
j53ff6lw0CCzuFiuhePTnnRpdjLNqlY+hMPi1tKCAS8ug4i3OTeSNkeHmdnaCnIxXzXzFvIL+o7Y
LjZXs2n9kLSm2udGafkhPQoPw+ookKAc+F1ra7dc3y6pCp+JXgAnR/eLWhdrhqP/1GnDyexQkXKV
GpPRV7uyTpobZFoVqoaTdK0vkXIXy3nixmC6lcnWA7ntw6DLNeUa7+vPYBwOpUWPfFWTabwlS6dN
qDnlvVYslyLv+RkJyIAeP3Ve2g40Io9PL3PRe62bAUvVlAv8uRDRZlat5uHt7/erUVbWAt0aEk96
18ejOLVsjDADB7h+Nl5i1VT4poxE29uj/CLUkc0AWUMbaa2JnSaF7VDGoax1wz0+SNYVrbDPKmYI
bluoL0KG0KfpBcaP45bCnJe1HQo2Vrrg3h1lyTXzq1zIUc87B1xOgQjQU+b6BDn7JKupitZoIymr
71un1DytyqaDXSLbXSaRsUma+BmT4jGYQPh5ZUXqJaG97CVZ//j2vJzP/orjYD5QuYZ/fjotRhKJ
FOOX8n5xrGdHx6G5juTqQhg8G0QHC4/9BTpONJnPuiSl00W4faTSYUF18wZCIuW/TlQXTuOzZGod
BV1DFj8MJS4AxwspTVimmjJLB0mvlqDPxzoYzGrcOTVACNuO082QTOZemm1rC0BQupChv4ohHAUD
TMtAhq765JRnKHwej6+pS6mlxmTcGVOCGjv+rK4isKtpqjjyuXnqULQoFLpOQgnfnpFPS4rvszNq
bpLleEmiVdap2eyhiPMxHUeQRJE04q/YWuq9cFJrZ9N3vs66cXJnLN+DtxfCWQDl9gepC2UvTGdW
IeDjp69EUfR9b2SHrGgUn+pTCaEqpWA09dtWSfZmMsiX9uRZ+ERxhli9isnyyfhyx2O2umiZRno8
BTZKXo+fyf2Uoh1iiUr/ZiVashcVxWllWYxbDDEwugzNet8tib2d0Xf03p6Bs+yT4iSbgIchK6SB
fFLNcBDZD+tkqSFbIAaMT5P2sUFR+Ic0S/qF3X++Ieicqfjo0qkDLHm662Jh6GEmgVdopDLbWOOK
V0JH8cIoZ9knswZMFxrK+lXpqxxP7wDBYaZWkB5Cayg3aYwRaoZ+2Qad8+hDU0zJx6wK401L3+vC
yOenG4pgOIdiuwXRcb1FHg+diSnUB7OvD8PUG76I5eEWC4YUA8J0U+ki20QQO902j6u9hcnBiFqj
l5b6+PXtT3p+JKzqRgRcEDRU4U/hYqE16TRruuJgGABF0BTpt71heUo6Tw91Os/ooNPhqfQJjeWw
Uy/MwvmW4lKFRj7oyVeVj5OcdFKxiVjkqTjArYndEsbUVh+M0WcHvkvHzA5KJb1kqnZekwP9wPlj
y9xqqLGcVqTRQ11Q+bLVOwKXHpCg1gGZXl34faZHnyNJLnaxvMDwr9A8dSn7xG4lBvTYIzO7LetM
9ap+qek+avIXox7Y9FmdaddaLju/u99WajWaGNCr6biCKz9eI+lSjnYthHynS+p72uQjFScd8Z5w
vBB+zr4DAA0uQeBbKNNC6l5340/VcqkAMFFXDLRIB6soPlv4TpYV2hNtm30Ii/BSM3n9fUeBYB2P
zsNagFrl908W/9LqZUuvX76De9q7sSUSz4zy/MJbnR1X6yhoRnPXofxM9fX4rcosD1GLm+Q7SSoQ
wsYcbq9yYruU2ZcLFa7z5ImxdLgsr2Q2DpKTo7EWiVIUSyffxab6qK3IWtxdMk8HEvWiD2Lcjp18
G9bqY2J2rgrQvnGzNnK2UUG7tBT297e39atM9ekMYyGwQmFpLpA6Hr+7NthtIpxGvrOjevZLMw4D
tEDSK6XSBjeXQ2ebynG2W0I5/VGbWGO6kJLjL466aKi294UT4KjVbdvI6l28x8tNSKtia9p5s0Nq
8rsw83gHflLaypnxEmZZ7TetOnNMSdq1MWXFXbJU8XNjhvOnFvH2XV6pxvWQ6OahKXvF4zzHf1Uf
mxsCmfOklMNFe5317D6eAbqYoHPIN6CwYSB/PAOWVaXpoNbQC5XB9M0J7vg0Kg9ZqnpONRk+Y5p+
N7UI92l25DWt1FxIGM6b5ZQVMGsi6wIatJZbjx8hNK1UjUrIIGopXWmGdDNoURc0rSWuC8T6rro4
f56WMb0uZUQEcZisIR6kGmYbWZHc5DkTqkWLssWadvxh9rnuh12LQ3MO/z6to11LkrNNCdlBQ/YT
TIqQbzq7qK+aROs9WUJ231tmKJXLrJm3ZZjorl0V0o2iKQ2GiyVnvYVoU1Lev736fnHEogxCnXwV
9EG1/fQ8aYRUp0OTQbGZNWmjI0UfmlqH0kaiNByXST/cFJLT+m227PJpeeyb3M81vG/lsTP2RUoT
liSwDx/pfzo+RY3DYE/ahdP1/NDjISGBcK0ixyAQHH8dOwJI1dqdBFhcb666OUYzMYe6lNqAVJI2
FW43avKFiHd+8lGppelEycsh8J1K76W1JOqVkHFoomh5RDSsvZXj9FKLb13bR2t/ZR9pgDJXQRAU
0E7iKgLODS+BgoLM+ldnfQoqMWVBP6UNiNKLJgTnpx9FBRS6SKOo74NpWN/6p/hhm5y0Rj4rhzSr
Efimf01NZBDdp2rSpaAJW6wJtORu7hR1n2qx4WUVwvGqJDpfTXPxCO7tUmp39nXXR0LNi9yCg42G
yvEjlR0iINaMlA76c5/4r/Dyoi6+FRU4lUiXk/dzeEmJ/ezbvg4JpB31Hu45rwK6P80CDtHCnKtQ
OcyJEXk9uqd+Kqrpd0vAyCDRs1xVXmkSURQ/fjFZRrc6oyF60Fsl2thLbn8a0G7fFVKlPb69j8+S
QzIzhqETxQRCFTvZIWk9pegOo6Mnt9lwl2TXg9PiBOg4Uu6hLqTJHi32QEXu/QqW8IXBzyEyuHy9
qkdSDaLdcgqKWDIMzRKzLw4T+ndbtBfDXWZYLQUJRYG5ib+VHEyN/CTbcR2MXa5gU1CNQUFR3K0n
I/SiyJwvHOnnafv6UOCOmZeVU3hKWrezUSKwx8Uh0fRuT1Fb9quqcrYZzihuRtNoP8rqu9gQXian
yDYl2S5U80tl1XMwGI9BdWTVt+EawUXieBFoYCpx+JnyQ9kot7OcRLeIbWoBWTZIJqWp/BxSh+8M
cuaLEnfvPCsvJFfn+4usgqsDlweqCWc+GcUSZYSWEZL4oD/quhTt+xTZLCmuex8xryDXmktb+hdv
DVALhDQkHRmXHH1N+H7aYDl6nX1XVPlhrssWHdba+dLGEnZ0fUbpcrJl4B1UDlIqZizSrgk64VAk
eHtTnO/y44c4ySsKakRZ2w75QcoSadOYUhrkVRq9/+1RYPfT46FBCwv/FB9W9I4iZUUaH9QpBmQn
K5I/lbCY3h7llY56HCgow9AyhLeNCiA11+MZTWZZb/q5jA+RM/kEc3y2PuRa4kNW2gjjk6Pep8ZV
r33Qp9KzUt0FRes6+eDPEl7Dw50VzggyJxgVym6fPKtLdqeVV4b+MkQ6jvGPavw+FNhKZGAvh8mz
O6AmTb4jM9/Y5fQeJtSNHY0f6vZLhUla0NZfkTv+/e8FA5AYCLaBQHBKS4b1M0RDokYHTFWu7UJS
MYvoLmY8643ldCJtUIRoCa4sgdN8G5FZQYbSxIcM5fpdbcyWF0LR281OtYklKwrw6Gi9yU4dzwJM
tytzVXHBXXQXvugvVudK+wLgDHiWy9xJdOhQ9XAGBEYO05hqNDdwG5TXCunb6+Z880MuY92sJwB6
taenYD04Y5RYZXQol/Zpkhfnsems/knioHKnKrG44rCA3/32oKTToFTI6wFvnSb0cQeIKrbRFlrk
Lt8vOEVcgyzHgCUUmzyTRp9M9JLV6fmLciVmIrmq4qcNu/14f3S6iOkK9yWyKgAEDTM1Psj20vt2
KRSfZRRdJ02Rb99+0VcfjuPFxKiAkwCagJhDpuJ4VKegj9bMbXnoncNShZ4SY3Bo5EiOFW4FxWCZ
NgMk7fJJAMKVp6dc4janB+G0r8NdTa3KzO76YY9yi2vZD2PyRW8cz5znXTbvFA17GvhfkLOKaqNN
sZtqj0pxq8V3lkMZODK6B3NRNrMMaL3LEXns3ISw6iTFJuyLbYdW5qj0fo9eptVlzwXI52DOAc3a
rZR4cY9d0NROu7enZL0p/TwjlCSo0GE3a63IGxCSxzNiLexteUqmdyXBYdfIGKM1uEHupErW6M0h
otBboxUUg37piHzN2o6GRuwWMBJJ+2roQCnheGjbKeKFoJS/QylTdXsUaB+H3Lhv1T7aY+BCCy1i
rkO7CAMtZXubw6Tv0h4oeWHO6GWNhYotr5lcVYAGvDIrnE3DkWnh3vq4FPhuifDD25N11u9DW4Kb
v73qDrKKzrwehYiyWG9N6YGr9w4VlfqqAi51qOO8C6TaaHfS0Pm5Ide+NJHAzEK2g1CXlPvUTpyd
6LE4Hiipm7OK3/ioaI+zPbZ+X0XZfaGm6oXlfpborYgdGPm4k3CC0vw42WSV5DSDNbbaQ6hEXBRU
vdvAJKg+ATH/IoUDMmSoGHiyGla30WIbbmM6g4f8cLhp8KnyiFeUIYTQL7QrTo9SYHt09tZr7Erh
oFJ8/OGzapEqpxLqQ1hFcZCaUucPURxeqBz9chQ4MvibQcKnS3s8iqjzuJyW1UtjTuoN/ntsu6bp
928viVcZlp9XMUU2gFdgu7XXm8NpXBgLJVf6XDIeUsVpNmarz16N1CuEaPkZaYCrKdOyILPzJ3MV
6Zi7ISjHtA5mgeqvY/dtUBUi2zmlo1yhtvKxxcbHHeLHOE5itJLt96khC3/UyuqKOrvJ6cANCGmV
xlMjJQ5K3WpunLAwdnFcl56ySNmG4qzh6XJhId3ZI/uGUbVXNrr+ZGdm7umZ1QSpbOcXItfZdmYi
mAU6Chyu5KGvi/GnHDKpp8Xp8Ql8INcJjA2C797sjfskoMx/LbzqNvbh+B3qL/1L8hheCGHrkjn5
Ciu8HuDOWo7klnj8sVFa7tW47dUHAJ87aJx6a/mmvlW4Lrz9vc/YYq+vCeoCRSqY6CC9j0fCdtEu
2P3qQ31jb81tdic29V7ZQLV2o0Bx5U3hadv6wxhYD8bWupL9chv5sStt3n6O0/h5+hjq8WMIcxiS
UW7UB2SCXQMtuNz4otXbVjVBlV5Y46c7iVwZXMuae5GZoCVy8sq6tlZTYuTWhFIat5YdfehKx7lw
+/71IGCnKesRmE+Fb0momjbMC8DTCXaKVZImASjW5MKrrAH+aJ0gTAIEgl7/ql1H+DmeNmOK0XJd
6vJgDhH2zZCt0YOuopWaH/qoZXyhNVDcN2DmPClbLi2e83dcsYR/V3Moa59S9igOzxBRGb2RMxP6
5FytN6xLzpUnowD2WlEGGPCu7XVKeNrxOxY5lZ8C5YkDFdxicBdgvrucC/XD2yvwVRfjp7n8exxq
4IiAUAtjzx+PY7VoY4DtK1BnBH+U9/awnar6QS2N7/JiKMhSmsnsxjNqUZDpQn+ezPHWqJM6wE3J
3CFW2PmNEk+uPCoJR2TvoyEIoHPS4o0u51suf5siTXwZg2XPiawnxcpuUzlzfKfpN7NGqb1yJOPC
reYkIfr7regN0cdawdmnGgoz1PGwL3mrxokeZp2Sb8u3MmCDukj5JK4eIVRZK7L9exv6dVydLhGn
OFkVLdrj2XTsSAyN0xaHiBLee6eeyqtwKF7MvAjdSRL0y5Lhwmb4xUIBlQJKmaIar3uKWsh0gsnU
JPmht/R4F86LTciHH/W6Tv7jm/gf0Ut1//eK6P79n/z5W1XPNHDj/uSP/z7UL+Vj37689LfP9X+u
//T//NV/H/+Rf/nPb/af++ejPwQlBNL5YXhp53cvHc5Cr2PyDOvf/L/94R8vr7/laa5f/vXnt2oo
+/W3ITpW/vnPj/bf//XnSt34j59//T8/u3su+GfbISlfnv8Ivg3PfdUmz/npP3157vp//akof9G4
WufXhgax2iz8+cf0sv7E+Gu99MAIYN+QoNHB+POPsmr7+F9/an+9/m1+hN4NCgArc6WrhvVHEr+P
vh7/jJod6dMKUv2vZzz6DP/9Wf4oh+K+Ssq+4zev+/O/9y/PAzXBXOUhgUDxhKe4xSwrKnhhsxci
ZRkGKJs22jaihfKyyLFDAoPrfOiDalGe6nnNJlifpdgWpdK3t3kdWZNf0Pw2XNWYoGAIy4gtLCMR
uXKShiRFyBO+YANY6W8Q0aRno1nFUuEOdfAbNbnq/EU1pCFoJQzc5XIOTU9fWyebZLbNT70GgMat
9GrGp6dcBiR2lDrGajgWewqnanmDUaaG6zA1cHFhXxwfAUzMqi/GBZH6Pp0WDrfjrRjpizBqA4WH
KME4QU2kDwoN673IVye2VFK2KfqjMZ5PVfTxp3X0zzf6+Zsc78i/R4auh8UYFyO+8ElmHCuDrvFe
7kyF1RvMur+bhVJf8Ch4tan5+cODgmLRGaxMoHU0ik/eb564Ag/0UDvE+SNPs5oJWPACLVGWlDnT
9kbalSBwe6PJHqRRHh9SqYwTxcUKdciCblrMNvEF6m9V4c5tPVVut0TtjY5JlYOL8Vx06CFG8ACH
XB1rtP713nKV0hp0N546vfd0o7HeK85YAY1taVEhU8wtw9OFMQIEBfZjbPpIG3xrnPXHrK7073Od
U3uVY/Ds07ts4dI4UBj63DZWfJfFsfqjrcTqzwXrcbnifJWfNdmqMi9W57F1VYXwQ8+uRKNvbuqv
ztLlL3U51ouHk4PWXBVapKe+NAtqjm2+yOmtoGy/YE9fAIvt2hEqE4lW8xnMo94ES2e3L7a5GjSL
DMBDkC1h0rhV2llEiSgPew91PFPeoRTbzQ8hqx3hQzhK4LBx/wj0WlU+qR0cOS9EbjR2k2isXooB
cPtunBrxuJS9rG+L2sFntkvSGOJNqiSOH8l1mF1nsHeENy35iKUF5hazW+tVpLqrV67ApP6rbkT5
7KmQD7vg7QV60pDCCRcmBKca3D/ONVgnJytUWioQY913PMurK+hX0sMoeqN2Y1sR/pSP7tLUjTvw
wp+nOBPcgrQ7SLaY8zVZje5sHO1eH+i3ostt8q2tuupHfxxKjkPS/3cxCAmen77NGuOOgtDtc/6/
/ufPgef17/8defS/SHCR/Vuren8HmP+KPJKi/kWJT6UoTRFzpbRw+P0TelTjL3pS8nr4vCb8q5bq
P6FHkf8CRElLBKbvSokhlP1G5CG4HIUeElQaevTa4K3yf0pQJ6vIxjo+GrJuo3cCQW/wBF3p5wiM
9J+0iasIxs5Si81dUgAn8hJHKADbs6hprumQARgyzKYe32kwn6zbIu0tTGajsB9/xI1addcWzNTA
Kax62He5mnV7wFBauYmgOhA7gG3ErkKIC6EG5OXwwcokbtNCo9K8a5a2UnxFDLHzqbFQneOUn5Ny
erQbxci+25MwMRfShBVTey+LovuexllyKGjB135c5VPyXXRqn3qtic3zHpWmCaH4pE2CJUYr0xvk
VLcekngR2GSWS576nREr4ZNsTWhzYIIr/GSWnmARfauc6Xa0wsLX2uyBGtJNCxEo9HABTWsXFGFv
b4uhV9TYk/u+7m7tyrE/yHL7ZXDQSt4LnVPHU80s5liw3utJ/JGGhHO1NE6HipAhFqY0XexiO4SD
PXtLrY1KUEZUmKGqafYHvepCVBw0SeibvK776HpyAK5bdhJ3H3QJddit2cWdt6A4OH1YsnbB5Zc3
aMt9JqrVV9EKbwZa9rj/ZJLY55VE4lwqEOs7wPCdFzet8tR1uiO8OIbw59kQo8L9QtWq8sJGV96h
rl85npKICsUDpYrF19QWidhADxLyVsy6Ft0vUhNqXo4B1FcVQ+M7LUwX66GdljgqvKjNcxovMF7V
ZpifM45t5ORN3U3z+HYKDWAqmSbhZmI35jtHGt9z7qr7OVG0F5wW42WbxsvUpW4tzDjelELV9G+6
wEXZ0+MuQ/NCn8VwizROWgDtccZPCTdKCsdzV2yzOG/zLyn+m/M2bJSQ2w1lNz2Y+6kJ38WIaiPr
rsipBns3wqQ6GTDtfCG0meIxm/tm2s9t57R30KNkiG0j1lZqhO5D1hf9Fqa81mCRCd4q09AYrdCV
5nqSZvK+luHAfDOt0GoiT5rlCYNUKJbxxxoXDuuzhQ19cg8CPBxeEoxjUZOytRie2diOVTluO9sJ
Kzxme3wMK1/NcRYeFuDqFMdRamqDuVSdNMCNtKu+OjgbRntjFI31WIu+Td6Dwulkkok0QeoOz+eq
m1wc3/vuvpPxL7nr7dzCxTbGIk/ZhUqLhQraHAaGm8lAPqCQjKQR5BBE/ApL3ZtI+V5nqWlvM2Ns
t+rUlXc2AjBe02m3sYGDh5vhJvjYL5H1BVpFdB2mcHwiC0ZdBjmDXqWVfS0QlnKTBmaG28tDTZFs
mTyezNksWVzuJBJhMrqwzEkGLEBkczZUpYe1heqFk1iuVRQGhWvNZfb0v9k7k+S4kTXP36X3SMM8
bAHESAbFUZS0gZGUiNExOOBwADfqc/TF+hcvX3VlZr2utLevXVqapIjA4O7ff0Q20AVxtSoe31qp
r3gH5A1rHOkm0+af26qr0yzSn1Xl5ndLnz030iKMt97ys9kEXPcuH0a+M+LVeNa8DxL4/YvoF4dY
NzugL6GVLpCrWZ516KGWURkmC7Ij131uLf6L6cntIerJR2mMiTD2Vc7JOtIvn0ehcaA0plgS7Nnz
qytcGuPmwSGNr0R8SiglNpXDYGuSKUcnvDFD6p7ieVjbQ1WH83Hr1+67jQgzmQns2IWz2+8DynXm
2C1tLNxOFqbWhHBxonM7Nu3RONlNaVzUPN5bU8H1UqOJtJbj0jZsHv7/2qfChWSbBP/h8hwg6Eyj
alI3i1yiXaNrHW+WMBNOURfOXcs7Vgx9JCRVPk7jUh4NswyTa+5RQnTisrddWvAMoPQbtwxxfxW6
+JavRJwancZAY/pyHywqO5VieKoDme19MoliHfr5YfMWRIqNqu5INOtuK0PKx9LA1jiX/vqdHqyM
MHzHMJ6Hon/HNiPpVdDqWx4G6mGY5BKrvHMwltNyGxT6YNcukfltBXIkEKZmhiDLoGre8m0uO/LS
uKs88haIuuCPhPaGz3jkvLwoysn7kZ4v2dU7AyHKsbB9fVJLYF+WwnC/wQD4N24496dZlv15wgA0
25BOGxlO1y3L23V4SY7uGAGceDOdFKQZn1GYZpe8K7KDY3jEU/WdfFuzWe6skQYrH2dCOtpCHaNt
eg+4hTuvtO3HQc97IZrits6r9mj5q4MBKAu/N6bf17EpomDv1kZJhkM2daT+ROZ93zbVswYx+W6X
5dJwthvyAxBCe+qCybm3CuAsg+oc8xRyeLcYYnT7FbP7Q2dU7IgG8g1GPQxgYwFQbqKeJNOneZgD
8wn/XHB0ROX/kHD2COe0sy/NscaV74Rn7bbOa7QGXlrZEuG0t3wYjWJpKWmZ4N+bsorIlshwfErf
XAKQMpg3EDYztqkP5vgfmupx4s3dEcyMVm5EvSdb0jfpkBp4gHrjMuWhigdpEl2ay266K6zrLg5x
1aK8qLIG7xmNGw9D7g+3dr1Un2QZO+OtQmJWejUPgaNKa46DTpW8j/tV91ZB2Z8uqsahq8AP2Xby
byrMkRbdl1KrGdn3OGa+sSPJqhqa4Kr6r6WukrkBByUpOSyIdMNW5oRVgVqOGy4L8wlM2h7N5aTJ
F1XJXJuFItfAGMUvUFU/e7N9tdY463Jv+jGNVncaNoSBpOJE+6XppgTj8Y9mICkqiHR1rEavvEep
VyS+XzTPtdc24cEoGc/3qNL8eoezMd+3ra5EokLRPU4Gd6GtM4umZn/aSen1ftyLZd1707gd6001
KWn5eaKDfk3WoG5idx5VkUyhI09WqeaTYazl7VZ4gmIarL9x0wfdB5G5HKy8rigSwn5xALZtsHeG
5qUl4icuXSM4OyVSM3qaqgusf/XWD8J5MVSvjR3eEbWXNVltSB7rKOl7giBIx1hfxzHqjpQFif2i
N+8Xsns38RnoD/kWvOms5xSXB9ZDONOOEAp/egxUx7LBP8hjU6lAnaKqxPpIB1nL8cx247H2n/ox
DBnIqjmKvdUIP+ylHONo0sELFtVvWbZOTy3nmpxS9ip4GO3Z2Q/XRcs07EHHvcqafTNpDPt9N8oo
XXJpP2k3EwObTtNWh81pnYsatuLHskRQyEV433P63fuFimJrLar7oTI0QXxYpPsUETmRDE5L6ZAv
ffFjmV1xKemVOm6d11+wISpMk0N5aDDXH7tiJg08kKF6RgNGwhc65KQwgGJII/fmU1ipDkp88Nkw
tncjKrx4mi079lqXULAA132QzVFPi2S3ePFmI38kQdPy1iOFonhXhiZyoLlDE+3cMG/xaPVqZgWd
/VcdDu7HJszxhZ1xbpNpoRLQW1V9V7QFazh9QKfKr6znYg3ti2fo/KugdOe9lmu+pLkicm+2zeEY
LOK6lQsN/bUa9mXNm/FS+It5oW40O9f8ExHRMz1F5mLzn8Grhht3ddC/RGONvRKSTHICXosXOqPz
izuWy7bfHGN6mi1tHyaPtvcY8H8hnSkS2fgj9+cS/4qNWePXIkji5JtezQId9uUMfi+RfWnZ7yHs
oneRw0gT+pqZS/6KUNeyv1TKmklZW/xwuzaeOVo9W6Ir+4thdBlibYwDY4pJG9kZxxQ+hTTlrq4o
mxED+7mSi+FRCWZu4y4XjlknoukX6+zmOmgx8ODqjGdalPNjCHyy87Nxi4HuGsJ2y+woLXGimZ4N
mbkgqcbhld/V73I9j3xt3qjCYAOMOa/1JyIEh1ty4tcbrbz3OqsXUk+96GEc3OoGF3cRC0FxyKTx
rPjKC2IRuEvSWFhGJxKeUq+vbgo6ncl9a/rjRI/MyQ9y/+R54vtcNw/Knoe0cdn0g3X+ntmc0OnF
6dKlRmdheJo4OX73Jy+o85SzdCfupO3vk16KF2uI6nOkrexQBoN/YTH1OXJ71rY3HLN8G/2huVmy
2XkzezeY7rTZLR/L6Afb0ZXGWjAqLdo6zSvjIKX2vqzuOMX7P67qyO2Mel0YCaVG0/DFmlTVvAr6
s3/llsvWV8LhN0dh+fNwKpqMb9b2gX0cZh38UHkpKGOnr5JQM4FL7WQ6zVKkK4Kak+5x+NwYZccI
uwmrlztTr1S/NjT+kjJHIuRwhHPrnV0YdCW0MD4K8xIITmYnVXHKONuLp8cvK32qy5ubu5m9Kwgn
+yh9iZWA4kW9xqPD1oMaMhDhLVhuULwFk3CNS1aEgXgwgplLF+b5lES1godGkFEsZ1w6nRHDDi1F
0vWU1Kbu0oOlegQnBw9kvVpNUumxzx8srwmyizvL3kuBq4otEVupvZ3Bj/o1+17b3YWMfn4S1sbm
7dW8jWhJK8LA080wuNtGULi3Rcfliy1yLNkHtqHpjhua2DoWalV4zdVXrxybc4ZbbeesKtuXVWSi
qehK9ByZe7SzSn6Y21T8UDMam2Br/FcSXbddv1ntITMw0VRty4ZJWFITD3ZAKl4hluZ9nbO8IlTY
aY7wSTZh1G20G0z/WyO9mSffDMS5kKNxzjWRqV4ttrg26iCtCP24Vht17zMlnwOujs35EOV8bYi2
sQhQw0F4Xd3h6DbQ7f1cm607mwhj33sQFNZAr3eitDY3d79afUvTfGjS79pOW7HtcpchsDLhag1z
W/c+OIgRk7BiHQgXnR5EZmU3q5XPh4C6lfuVAMid7pANUVL8NejWdR80vrUzs1rezN3Im7e19i2W
Tps2Kqz28djLEARejDvENdO7Q7rfTWPKYr/YAUtHHdo/jX6SNwUYzWNOfJsbm0OIk3sNqja22G1i
5ammSpaiXYhYca7tvbrfe8LnomxmyBXOHpxVMlkvTnZDk66bMl7XJ4q+xmmX1W50S0RLhYs/8566
Na9fpjwnpXDkgqSCM83Jy4Y17pRtnYBjyRdQS3ZT6E6n5AUTmG5VRezlU7/r53K6mA0dAMcsG/rv
VMeScs9AQKUduSVNO50nw/A8DpJevpwNz+mDL/1QRN6htqQbMRMTaTL9Hs38P5Dj/6Lk7L+DHJ9+
tb/yP7Nd//gbv4OOaBB/A8kDMCf1EQARTdd/oo7Bb94VOIZZIRwM4gl285+oo+X/RtoWkueraSOE
9wSQ/A/U0f6NTPkIwBEfCekapvPvoI5/UUxcWyuIAbwyushDaCr8C8HaZW25IG168EvD+sYS2rxQ
M9jIpHMnyBbwtOW9W4Ls8Icr9LeMDtgmn4rtBM6fCwDeef1Wf1DFIJagkqiNHgjTAWlZRfk0rPm/
WZTx+4dECKqwmmLIC//y03ghhzCfwoc6d91vK8T8M8fFZf2dyP0Tj/tHcuoKyv4nbfT7TwHyx/aG
RB8m4C8/RYXZIJUbUm9ZNHYc2rn74IblvEPhbB7NNvibCL8/05P//DgLgtSHC0XPcMWQ/3Dl6srS
waaCB0rMhxtzYePVlnc74lf6m9/1Z9Ltv3zQX0Ms/TayyVsLHjRgTVpAz8amNOq/0Q39q6cPoPvq
9QC0QGn5519D+y3diIXP+h5Gj/yhGaqGE/a52cioWaOK85rr50X63z99f/WL/ePJIO+NqJhrDiLO
3D9/bFNt5Vo04cMoHAK1XMlxfpg4A2eF5+y3LqqflKT8pg2a4BWNg7+vmMNuEHWAi1WaccPJ1BJ7
zUbPqa0YxYvGyojTEe3fFfL+ywtEZBqnXZJLYef+/E1X5gAzMvyHvK7XvVPXm4uvyPeSJhjLT9vZ
ovuCDInf2aP/7yP9L27974V8VysXRum/XJ51o5D8KkR0pO5vqJgq0jI0/85X9C/emxB1IEbJq7mf
meLPv0waxM+synyIxFwnAXDBP27BRyVL+eJIb/0bdSUZ/fyDf35RcTXzYazEJEM6f13p+oKEH0aS
22WbA28nPU9/i6qw6c4ypH6InxjVZLRiAFfpbBPwv7PabaZ9dXAsdVxNc/gkeJT00k20BD6Mgdsz
TrcYIQ+4fgORVpL6X3/YwijVHZRpUm6R/1jrtVljCqSz+61qJyMeimnB1BCV/Uvgi/5FusLXMWix
/CzmcVLs8aE5x57hjBYni6W2YtvondcFKLqlVm+qngEb3SQUrnVCte5Mu9yk3DIxyxLDPNKGbTdO
Q2vFvMDLbW5o56Ffwoy8aEjKN88CfE/cYKuspAt86xAOjvOSASaF8Qr89iiB0Jf92PZOHUtLCmhu
3shDzf+wqXeVkiRN7ekfvtWvVdwMrYnSbuiFBH7usVR2a8kfGaZs+kWd42AktTUZH7myl08JAHwK
W5iplFQOb75KuIsnrmN0spdWRCdrE5Gb8MblN/7QdeJEi/b0bDq1XQGiTtmphRKiV3i0W9h1rxhy
Dladpsits2B9c3+sP0HZ6KHNGTFpwhmmrbsF3XUQlbOirWROeXkZ56M0fsllXutUskQcI59DIsIi
V4f7JfTsH+2VS45FRGZt6lJ76ccyLGpmgamNnpzSG+5zkQ93neATkqoOmueWWoox7kIjfGGPyQ/8
60QMhL2vv4eGVrdhCOmbDk4t7zdMpzeDGeVvRRTgD6+qorUOPvGj39pybKt9Ca7vJyOcym0ZjnO9
Qy8gm6TYep0dMOThfhYAVXVaRLpPq8IEj+593zD28N7XrBA/b98A3npNwVk5GqCkun8XYxbM8bh6
3Z3lu+B45GoioFJR4QA6/yMncN3q/APmokTQxTxXJ3kr1w9TDyx5YgxKvMC1/QqFSMHrVkDwxIEb
ZlvSDXhRUkjC7K6rld1c0E4EJK9719NrWIf6aSIo53ZwOufzKr5Z72vP0jd2Xuu7rnIGK24VttG0
bgWZz80Kv8QYZDUibreItsSWmGoCQCh3N/aVt6GEjKAQzURPUpbUMK7dkmyTMh8HS+A2HUygxMSa
gc/SOepmit3yJdzo6iiCTx22JqDmHPqkykMcJSMKnJJtpgS+agjnqHaZo5aPcrHcFxtW/4eehvIp
0IGABajQ2Ce2oZw35CLNixsI76F2tvKd3LVwTks3GmVaUbB4Ig1yEyfU/MvdsPDqHcrW7U5KdAbz
Awq699LW3CAE5uLdNLP8O99gfG3nYPITv92CM1PWUKeh1UU/osbJvBjNht8jo56ETN1Nrd+z6+y0
Q9tLONOUR3WdBoZpXpoavrN0YW6TdhHVL4oyCb3NrHZ+tuyq+/BrI/setiH2707b+Y9+tNyvBLT1
JdLoiurCNsdfZUa1oUkY7LCK25RAO8nIHb/HlwLxYdCD8z0ziuJijzY0h2NAG8YB/KK/z/BW6b0W
g5OnXev0bUq3r/fSufP8bDbXZ3Ax1ddlrEi/XiHAwGHLHmR3ghM0k3xz9VdInexhQN1SH4by2vC8
WaouDwKf6pi0ei4upnMNNgiM0FvTbpxpyK6zNg+Tecital97pfWppUKOVLAsLymkIVmUttQl8Q+2
re+nPqdDm8GxSAgesm6xhKLX8Ej+NenxtRnEFiPKo5hpCkqm03PzUPPcg1eFOI53cnK9+1ELw0ko
EdherNxt3fNc6fo0b1glLgsref9DKNltReLaJSngUWtYrEBDh0o4SHzy/8tbSmVyzEssx1QPYyKl
3TdWgSQ80xOkwCSdOdp3k+QszuLsFCI1iBC0zwYFjeOldDXkEmKx6t3r7R6n19S2tI/xUkDMRWHP
8xBtw3WvyyWrpq3XNNRb2exmI7BvLKcMPttORe6uWaoNfBVsJnHLoRtjHOp9oudsbo4eguobA2Jn
iU0n979fjde3bm+GJOptPoClcnzj54xc4GszZ5G3H5d1m3ZdZZY/lBD1vdk28y+j8KxfnMbJ1Vna
kjvfS/ogTyrLCxRG3dgsOwNu9aG3iwLs6JqmbX0Ny9F8HpiFmxRyLy+PQ7jk026DEjDByDpYfKOQ
0JhFL9YmnZbGywECKuend83dBmaRBOZhWaE0aQkqklQ2DQJ5dAiENnZ+KIO7ZlwonoaAJWdrJXlu
TsxoMModcXS4Z2bhDq8VUooltSmZes3McJ3iOajURDM0T09qEDdCb4N7fbBcf/CiZBC9HwBfEiac
dstMx2Tb+m+L1LTiZTYEAF6DcR6Q7mpVwnTCZyXeOoh5v7hiZYeHn0BM4de9sUMXUeQ7VynQfugN
f4H+aLIPZ3Fd8Ebq+eKCyJE8tiT70J6TR5PtVpuqk5jDjHRgMxBBAuF5RRYHwgGD9EpNJ189b75I
ItXNFmyRbU+xLnM9EAHOQ78L6kzZKeNqjTJNNJBBlQE3HdP+MQ4X015obxlJwpsP2UgAaeI34Vod
6cbyjVuz6ebivLATRLsOVmI5ibFzXpEUhye/GMWcEiolv5mcFDS885pniVcHVDJg8BuzhAwiGT1T
mcb28wXhORiqgJV/ACkMfkATwA+5o6u/1DNjwrWPukGHEDgCiRUpIIOIh2Hkl20OAwQgO9FjiCqs
FSeoUw3cFJ9zg6NnweWkChpmVk0WrWsex71kUNSixjJwW/B5RxMOCeuOxEY6mfW5KEcpMLcROceC
BPVgr5mx3JerUy10+/lEixnd0htHbVXiyYf4Co9y1YGRwHEE/CUoF3s+S0K38KiuNELHrrdF4iAB
27dEsYe00B9STdziQtMiZE5saqMsw/JjDteuK9NCZ3a/01Y0QlnP+eB2cTQ4QRTb20Th1V5Ru1l/
Wav6tlvq9kzAvjGfls2VNINHQsA+5bbT8jjk/a+RC13zFQps5MiBPRBdkiIkKz16i8RRq3Wrer+i
tI6Diko4AtP/PYk+F6gSB8ayCWb/S2WxvcYi25qXeouqKC6WzWBZBj4rDguk2G4JC+N58Sxf3gh/
nqdTX0X1TGFHWX3DqkF1yT9Gu/9BoUCh/jDk/hfdW/x//neTlx9vf5S+Xf/G7yCU/xvJROjNro5r
zlf/T3Ft/8boZSGd/g/pG+PlPwEoz/oN2xJxJ9fAJCJLriHa/wSg3Og3DAwYcrH62EBbBLj/G7K3
P0+4ICdXozQ9fteIPoCgvzoLUIksMK8+aQbeauIppWqnU6+qcW9g66e9vY2HP1yYf4E9XS/DHwbB
f37iVWruogREaXcdf/8AoZQdkZYV7h684faLa9VvZbHGGPmfx0w92ZF6CHvVx5mGXVfeh+nIR5IM
31eBRkUazp5jxa/C827rqU38gcwRZ2124+yzUI/h31TBcXv+8mWtaxbyP9JtPLwxzlX9+Mcvq1gh
fTODEJM5Kx4rHTEx/gA5WEaFjJEztnvfLSq2sMl+lm69PdRlfZCF1Idq215Wgk/ihmN8PDsZp9xZ
jgj1IngO2x7vUMZ890qg+MrJ1gRhBG3kKnqQZPU6/sZSqQr7vIVfcnja3VA7+1EvbiynwNnNkJcv
UOBO6gWCMxiF51QPVPMOU8s7U+odhGsQG+Q2cEqzJIr51khskoDz0VgebTRfUHjOcNgiVnBpL/mt
7qsgNZUvExl0P8QWModvDfKBsbDIrPLHMC3Q+yI+mY2HPMv9fWS3ZMgxmB7VBvc5bAHoiDLpe5vu
AuKR9pDHxZy21eqQGWXUv8bOJXMyN5aUzH8AHMUWGxpDEgblEyq4Zl+I9rWY3OgEgvBtc/snb5Rx
l1OMOC5Nfa7dsjpUpFwcgmHbbq/oyanSGefVnNPQEi0xWfowB1HOCT20jYNCsUJF2wBHORvnaB5e
8lWYj9Qa6J3Y5nZHzZVxqXVjv0euqsg7dQ7cv+jI9Ku+5OZQJM2Mu6wU7kkU1U82aHHfRFl56zHF
WGkb0WJelrTl1KKoD1VfHuZVO3U6DaZ38qKMThcjytybcEVLUSLVfxrs1t512ci8XlS7qTLcuOTI
kExzCO1sui/lVfi11tEp2uy3Fu9NanXWRgALksTNbsXOapx7byvlTsGypO0oyWgvZHfnGeS2U3oy
7Dq0BvyXN6VFo/pLs85L0obZZ+UX+c988d7GdaLdZm4EKIlfTEe6gLuHLRNVKlB0JQaylZhysS4d
Ao4xUI5VClyU7wlf+2iDjeiH0PgK6uZ8ccayRjdhjQe7JwussPK3YOuab4M/migGJTJKfLA18phs
THsE7RepHGMHHbbVsVcVOmkpmDrLrL+LzKz/MSxZcKysgHjAMBfpKAIKZMrrELNa9c6VJSF1PW0u
leU8TyVIhsVB/iSuWbD90FV3WTb1+7qJvPeg3BoOtauXmIqiPqz9953XTLvAa1lumGWOrH35y2Au
j525VbygeO/ktJJdlh3LQkfM9JLjh0VncCb7ZpfnxVFKsezCQWePjWvXd57qvYPNYHlnmNH2fbUD
/V3BDj4QjiR3WhaiZGxEBEUTPEVhkNbtqG6kj45DQElf3Gh1r904TL42ID8jtO2AGaj3ZvEwykki
R8mtNqeiizN7vZSIOdAM/IT+cm+jVgcHREMKjhAWPraraXqYBbpTx+j3jgyR7PkajEwHA0oMBDq7
sXTLtFbL8HNmvEKI6vrfs2z8Klb8qWvRXgt7es5m2OH8JNdZ99Vt1dtmi/7OqjHiB9J/rRy7ekFx
ND6MjgJv4LR8YQkqE/I2rF2dI5AeiR780k4IZmW32vcIDMIfKyPMoeRZfeiHvr/ty7a5Rxk6J0FX
DMSFeQTEljUTftlaiZ31bxUH5UNXddNnVgBQlGuQf/GYe1D+BSrR9tR9G/riByHMXEs1PU6raR2K
0XNvhDcHsTLML1Ounw3bfV0886tXK+EniGvyy7Xw+Fi7mFITu5qtx9Exl7NHQMfJCyuM8iyQv6yl
DW4sXuBjb2UK7UBvySBu+2u32cyx9CTwpyRyViWOlCIjodWSzdEJet5rTtluGY+DA5HergdUMShV
hqwmWL5bhx4q8Jp+6SxDn3ZDr74TDWCV+wb4awOdLFSdtNlkPnegKlxZ2X66vRLHbaLR27SIaL4N
cuua5Eb4a9n8tKfVTssh7G5cPC/HJXKBUSOEtu+elZP4YJRXECYq7HhpMDSKyZHn3JNgE40/pXjd
vUvoVP1DJpuaaLRmPeaLa5xyhNqozpT9sZXlAA+NDvp5DDiFlqqYrbRbe32XDUtxnraxfciRk+x4
rE8EoVGMUI80aSELXfeG2W2pKhb0r74zdzvhIdVCQI8+CtvMfYe/63rFmrOqdNpSBhSLAijDibpw
Pxd2dan7KPscQC/uZeajjrWQHW+8NXtTXZPN7QqbkO3iJo+Bvoqew3gT3aqs+NTGGH3t5BjtDPb4
t2kOuhsbiBGJm7GpGwbdur8DSusPuqlEGnSWoMlOzOIL4kT33QAbQWiut+Pizk/20GbnYg3UTY63
YdeXV6I/Ur8KkTd34yK6nR9oaz82+iyJydhVTj3dj7Yb7UdPvEq0lSht8CmyG3TFEfE+SEvT9Nco
yOrSgCmmazv7LBOrbiE2IhN5oj2RN28wB9UhLlQHBpl7aCzfPbqASXNgammiPWqcL8W4lXe11tNp
rrPbkB3ochXHIRD3BPUZM5ukqqo6RfqtnxBl9HtjKoEvQ4QRd1lUPyLOAJOWdnaLXtx5dTh3JP3W
tl88xFHHVXmEQNbEC1eTXovdZJjFEX1reDsQwn6qXSv7VAGKK8yc3Q06Snm03F4eO7v6LMeQQH7P
724Gq4m+liMPKUu2seiCxLh1kGez6uflsTRl4yVhbk4kx7nhcaVYPU8yhyjBBtXafgPuTLfRXy7A
wQge/E+7kS7mr26L9o1Y7ldvbIEurTFIaYa5yMLCj9DYUToy9uwNIvdjt1bsar1HmSM5Gndaeuh+
lNF/wyyQYbLouiOzLZz/ksnbfF6q1xzR4R5UfSAAfS5uJK4iaJJILfuQUoVzS+7hO2n/yA1qf/xF
skdGZ7PIu50tOn3R+eofHEa8R9fXD5NWRYog5EmPVntCGqWpNzTtQ+S0c9JlAp0hJpMUrH06Yltq
dyqfhjSouuqmswznS4hqOAknx73FjjmeAdMnNMTBfZmhK2uWLqncsP7luUMGJFWblFm0x5oUvr1S
Boj71EQJYDIvoLV2qXL0Cr40tMe5Kq07a2le69krbws3e9xaGTxr4Y0Jy0t7dmf7Z4vi/Ty6CJI9
4XztmSMf8pkox4KP7Uz5U+ZTCupoxdms67g2MVUBgjwExuzuyn5WDypUIxvbFoZ37KTV11mxeY5O
3rE64p+BkYgrU+e30Dn+r8wZ+8u4SPtrWebRazhR8+xVa5Rsuaa7ta9a/76wW32vnbUGfs7RNm1E
BJDbi4IV3V/V33hRBRvAkIvomsOjrZuUWm1SWuHW76yVWM4cywprd3efWeLZHY0xsS16Npeh8g6O
8s42glBcfv4FsxwIkS2JnDGaW8dZvxF8hhXBj5pTZal530kfLbI5770+eGKlKxMRlNHOC9jJqHj4
7KXaUqa8n7Xy30Q2Pa/40TdmMZDi8KP3nbdV+8VzF4ESWbl9qUPx3HPIPouy+Na4C4A03ywtI6tO
TR2WCXl8nCYFD58ex3xfo/o6VWU2JJ7V9/SGeQo0CLeiWFeRdoi2kmBYwHPE9iS7NtxjlYY5Ghc/
MXOg/9K95042GAjkpW/M/rG38e+sgh3UVT2IT5f9NHw4iX6kjnzmuLmG6G/rtRh3npmD3LCBxdUE
BJgj/IqLduyffbdGxe1nBrYowq1RWnn5MJ/McRSXxmvEKUdmGm+Yd2NnFC6H0dC+N8sGF4xbuHtN
ZkcCrnLMrYCyjh5iqMmF96iX/qcDNY8BahoZm4JkMkFJFi+aEu0757mZzDt4Z+SfYiMgDwdG0Bvj
cSEe9wtiuHOlm2mfV+F20/Yuec8tnWK3a4N8WIPnOKMkrLIx0nwNrAf0jmnY+W4auIZ720tHUAkO
KWJNdg5r1EzncQlUuDfqpnudRsNMWspOYXXCn9HUvW5N+24OOJqcgQEndgKxxNo253ei9Dj7Bg6B
aRjOrqEsNg/qQlBPi0xKnVbVuUnX2uSuNdMMaYb9Nm69XB3x4h8jZRzXtkf8H5iqVbGorjooEvLi
LZs+8xpBPsXjLMdl55fQMuDq9mysqRzN78P4qfNlOc0CPoySlOW71nP0ZSns6INkiS2dZIcLhRMS
qtQGZsDKl/2Co/ZQeu7jiBY5web88H/ZO7PdyJE0S79Kou8ZII37xTQw9F0hhRSSYr0hFBv3fTGS
Tz8fFdmZcspTXqq5mQIGKHRXIzvDgnSjLf9/znfqxP0G0ZkknDC4MAq+hmjiGtmO9h3i4naPy1eD
V2VFu4or+ZBZH1rXKTxpRl+ztBrfoUpTqY1jgwpjf9hRj+82Gch7dP105EaPo35x6ZJu69CDWMXC
zteuKH403ZTdJYFIvCY31Z0BLj7l40M6iaaqQIR9kFkHRD3ib0bL7IK/0xdr/JiOwbjNteKay7q4
xUq+IwGWIiP68FuzsLOtE9vNl0Ik3JKdwMJ6loQ7tR01j2BWrpqDyaNRJgR9x32Jv1+/VWmsrXCb
+l5Z1vFaRJTmVikPsKmD+KLMkHYzgTZWGCc7d+AIrA6XUqTxtuEejlb51h2T5ErmPluWG4xUA6wP
BTpoA7bUGs/5dBlN3Fwn1aUeybo49Ypxpxeh8pEzd3dJ9tB4yPLM/24P3NfBNHcXGP3XU5k0n+qk
u7ATWhBlgbXXdgudYPnJWSNlLS9QMmMgMvRS/dBEfbnzU6JxJuobB/TUEL7qwiTvJgt/TvpYfp/0
Ot7WMd2Y11cJ74uM/7zojf3XHLS7n8UMQGiWf9Rcs/yL5/D/CMAB6Mk/AxzWtKvzRQ1xDn/5U8hm
abNHlpoGFUO4ThQS/xKy8Y9QcGBgRf8Ezl2dMTX/I2SD6qAjInGhl+qEvBhPhGzmG0pCqM5QaM2l
OPywr6gjLpFTpkuxC72DCizVIXZoySjV8PSFLcDntWgzdTvFM56TS7Li+UoK8D3r9BblYxmOjWek
VDO8EIX82tTo01QJvlhPtqrzM8ljjhwjRaHULW803I27rrGs3nMzkf8ShULz2E3I7vTwD86ZVjVR
UJXGNxJZylitwjgwLmuHjn/MQfhTWYgCgbLRZx+tThMf8irrsEwk04VbRcNbH18SPYeSNvaqonC7
GcLpXYk0v9u+fsb/a9P5uv9Zt1398w+YJM0f2y7/8dDCAfkPmN1zaMc/z+5NHYFaOSqQz//C78lt
6G8QWgOZpNRqcVRjKv4JJdGpnevgZwiUFHNa0SzE/J+p7bxRZ/kSYGRkTMxv/qUnGk0gbgDxZ3Wn
CRvqFTP7WI6FyA8GjYbAzhCIGPk/FyVg+tNpFioETLWOIraSs8x8L2vPlMWP9Vj8sXQH+A/jUNrn
4L/AX+DcLQT2G5Dt7L6fWzcd9nZe9BchwkYsXC0pUE9e/4k6/LGS8XFAMEmkLYFKsuYWwHFle5js
KrPha3DkhX3iDnZ54FbYXmBRjc8M9ewNIoNyYTSwjfECnSWNbhzbOM0Jr6fin+Rfm3wsV4FShvcv
P9CjguxvhdnjEwHuQ2Sm8QqF/th4eNJYwC4YhLjkTWxArB257Rcc+KVS3wmF9SRMi+InSEuAlUYn
9O2g2d2WC2P+udEtfIXalL5KK/r776NTJmGxBl6AiuD4DTd6JAu34+8DVltQqrB9ZVU0bfNAWSU+
o+Q88WvOiGjdRN3AXFr2KQJAk1keY79qgOJSYsLOg4DIJGEYYs7v7fsf9YmPwJfli0b+jE30kVe2
TNuWUT2OhcRjFzaxfqGh1by3kM1t6kIprsy+L26SyawuQrUFCFJraIcqlRp+lIvK65XYWmVqT4Al
BYL+bdym49Yo/fZVoMXHl2/B3ePvqM/a78ft6slkGPmhJy3JLK/KFDr/egCVRxTd62e2NXf1bLZP
ne15IQdW86jDj5ygvanmOEN7Mu4T8nvOQY2PtZO/HwZopsniMPcPl8FFkZvV5LoGFgfFqd1aEwZ3
yvPiezHG9QG9HbSAEM06Thoh7l7/VXE4QKRLujpz6zH0+8mLFFRs4jYIaavUYUGrqrXsvRuAXtoC
giCZlGoo0q5emKCBHDp5gVs3+xzIR+N1lix+Qn0uXv/WHdOmhYRuHhjVkkdMjbmyigR5hJOZ/nvi
eKgKNNyaX37yEyuyQ0PDgKxsYmA1jOPPV0GXlxsuFGxsZNleZhNlXDWqaavRLp22Bt/z95dHnP/E
xXfFfNVAb/FwGtvA8Yh+lZLSTNwdbt86XvEeg1WPp2H9+lHmjBg6cCRuAV06HkWKSLOnwDU4R1kq
dqW09sZCOUeOO/Us8MKAGhnzxrZEjVNIFdqQVaYXNWV/oxVpRN9kqn67Xv5xKTqx7NHkg+0JIJ9A
L3v+cJ5MTkVMWlpm7CwcLABrhtKEw60Ua6ko9u8j3D8OdeKB6NPj1mJvBsS1XPSo5pQWSTkUqG24
Tc6Q+Ovcp0n78o8zLxiLKYDZkqMLEw5Hw3LZUoea2Dm1ZZTG6lgnJRmHNL70Wc1Ui7twjCJweM5N
H7pnFswTr9LlAG+zh2AJ4GZw/Cods04r+AOmZ3CQ90qzybbdhLxI1HSOX37IeeNbPqQwVTQA6G1A
PC9+NZScdjuwldNKKbZpZ/VrqqBUZYmBUXJxUVEZPvNaT/147AUqjF9w/lgOjh+OYGOnbdPW8PRR
p77QZKTM6kiwX36uU6/QYHmmvMGGD/j1eBRhZdWExAxuft7r+wIs3LZDLfpOdp2+fnmoU/PEVFmU
IBbNZM3FRxwYmewtSfN4UK3g4AaOOGRqJ3cg1rTLWMc5KihL3aNOo1pRQn1+efhTT4pixNV5l0xU
a/GkRdEaudXiPHcza1YYGOmV5dbtVaoF5ZmXemqymKhguFIidsEwcvxSc3jzqGR6frpaXg9+fjtG
fr2G7PPL8mPyBOiXvfxs89/9eHbaKoekOc8It6G6BMt2OSuk0xeGJ/1M38aJL97SAjM3rx/FwVMy
n08c7jz68WMNidF0vp/T/dfIorObVmwL1Lln+LXPfycomohnhcU6TPFgMYrZhPkUBLAe6qKy7sgA
c793hWx/pD6egpcfyJz/rOV7Y+3i3E1FQQh7MSdEEtY8KjcYzoY2vbMIHc8aPNSkrxHDm9eu7Dvk
AI7E1UGPVqd6zH9N11ol1XatGIDrJ58/xbPQb+eeRFasrEx3aH9Fap9O20FWhJJTcs8QderE1iUy
xEygWhRJt4VbR1ej7aK9EG0viRCNleqHG+bISKNQRbho88kOXksw2T3FY4M+Rd4lsJ8iI0u3bRSZ
30ifan/pbIqkI+bxp8KRQJlK+hdYEXjD8i0FROM+zE2O9PRT8mYb8Bf+EtJOzDZoYcxL11YCHhEc
14WPqjKh7G8C35Nuo+DiDSDgIdc1B+ixKeXOMxabE/MWvrXNOQ0jHKfEeS482QsREdtRGNC17RtT
XGXon51R8w9nfuXnPzKcPVadOXKC5XuxSyQYoBtbg41EXuP4FjFATgqrGyK7Tc8JxU7MXU3n6jSH
xc+f4mI+xRVNwcIkxGwayFxIrASnsz+awTrrKdif2SBOXB4pjpEeOHNRuTAs/XYEdISFTLlAoUex
v8vO1JDjp6V7Uw+lzDzOZrAJbMgLK61W4RfFjhh/6GET7YIhid8jPT4HcX88WS8+KN4kZlaTLRJ3
6uL+2JU6Vn+OuF7ZivRiqNOIL8ms2svSmJLv6Lqdq8pksnm6GdvOShJP8K4CJ2lBBuHKsAoi0x68
Qc+5hqV2iKR/cNTXZYPMVxN+buywhPS4NhlJi+W5cIDb5dAWeUOZ+NZUEBeRTpu/uPOLn3LUrHdI
zLufr5+FnP25jIByNbCwHk91SA6RGhYjb6Yw9css7rBwq5GGSCJRzkgAn28/4AipJ6iUpR45g8dD
JVocc73KTQ8Rd+iRBmKhrhje11GBsSN+Z2ODP7P/nJr3RE5RbCJ3F+XnYt7rcPMz8hColnSy2jel
Kcjo8VFVd8Nwzt94aiyqTSikOUu4FHCPny7P0aDHRcMpHSLKQZOkK5lSLy+VaurOfGEnh2Img5DC
fsyndjyUw2aHn48Ty9Rqcg9RgtmRcnFrjXOHvZMjMReBOPL5uMZi05NTNsZjzzXKGFV9W7CtAqrS
HIJ2uZsmZx7r1KpLYiv1LRMsMg92/Fghmb9m7rMeYS1IYIYZ05b7svXt5Ql/YhQoA7Pp3KG2Q7LD
8ShakGn0Z1id0EJl1wkBd3ticeAU/RvD8BwQN6jjw1I9Hsalht8okukAS9I55KHQLzHiqfvXj8Kh
hDMJkG/ysxYPU1oNBTC0tp7ZNv37wSX3MqhccebDfX59566GyHiW71qUbhfPYkJbMecIDDwqOnui
kf3yte5Gi+xLmI/ngoNOTDlWIXps1KnZPJZJDzF2MEhBDMb+on/WCtvZuipYtjoUry9sUUnl7q5y
0SAu7DEN5sk2jzjLsWKJYNtWA+eyQVy3dcLmXETwibenYwjnfsZRbv6SjmeCiayvgFlJiSVVCVpX
6u4wZINxV7V0aQNdijO10seVZrHZUUAjcYeZx/MtU2GIdrKJc+BGoZYkl67sHKejqRnthUI9+v1U
atOPKJm0O1jQgCD7oOv3kr/f7uWpeeqx6aBRSdCoeTGBjh970i1EPJzwvApP3L6KMXzYsSI+tm0Y
r0a/PRd0dGo8Vg5I93wOABkW62/GNwJWjacOajU/1I5AVS3D8EM7+ZPHgq28f/n5TsxTGiKwvC3i
sAWNxOPnQ8FELfyxTKw03RaxOVzZPrBQr1mf/42RKJ4JKiW2SU36eKQoNlTfRsbqtWooVpLMrRXy
9Pxt2vXy1ZULyAU2BAMwwI/r8PFQAdwgDIB805Vq3DR6bn9Ugmq6spzhXJNm/vkXk5SNa0bdm3Q6
MW8cj2Sik4gF0ncU831yw65w59hIK1IQBj251thye5VsTtnn9utXZipclLjmIj8t3sW5u24JdKW3
Ynp9ODgf2It8T6ThdGZ6nJiOgL3YsgAecCV1Fl89FQ2InTpri2MjCHKU6TMyVwJUtfBn48vXL9CU
L1gsqR/AB1mWMCp94l4mWDOtAHiw2brqygxJBRqRgm1KiilnpsmJPZR7Cy0otgUqFsv2UDpNynyj
w+lSV8NtGtjpDk3euS/61Cg2mxeNeiw6xnJz47CVliJn3iP2/wATvdvI+OzV4OQg5Fw79NIcFsvF
CSfz/aKpfK6hBfj2K6vszHczonLz+k+Yoj/FVZ6G5OTFnMsLnOG4QnE+c5ndGSCKLwaga+tCi1+X
DvN4izAohZg63U8ausv43tBoLc5mHOgnMJnclMlZizvFPFMtnv/Cy8+XUzylHZpxlFgXq21dOwnn
WmYANMdoH+DL3Thgire9Pk0HWRUmBu7yskaJuBoL62yB5MTonN44HrBvsX4sVsQgQnfYqT2fcJao
H9OyCR6izkUpD5zi1VcIotUcneIVS739jFKjxjDgxsbkuIh3cUU2cn8XFl26G4Bgntkxny+JDEX3
ndBSYEg82/GSKCsRTpE5UbCGrBaupG5iSa4q8wFDo41Zd66VO7k3dwy3L0/PEyNzb+FAzALCJNUW
JdAaC5Cl4CxFd2z6u4RL8F1SmM4H7qAgH8NCjzac9qL1NAqaOC+P/Xwf5ULIAYwuDU10WkTHT+0C
nR0zbhfk36D3nC9m+zaJg8NY2NOZoZ5/6y4xV4ajcyPEqveYffDkvOf7Tm3CeETup3T2TZIj84Yq
//r9hcsFHScapRBZf9NbnoxCjRVgeMoDGWPgrszRVGDXauc0ByeeBeAWnVIOBXzrj0WYJ6M4KNJY
mDmOC0jRe6uCbaejFnr1uuUy9VlFaLtzbV/2UFCbZ7pWOjpZKJO60VuIqO5YB6umMabDy/Ng3hCP
VxSGEmC7KLzNBYnFijKGQmYwXXmgrInug65zbkGmdA8BaID3rNHhBhOD9uqNjEHpSbKZ0adhcT6e
fH6AdDKoB2qc2PC+YvePiG1Ugm8vP9qJ34pjBooU5LQO1uXFcoV5G6eNAD1scI3eNngu1vSExvW/
MwpLMtcn7nzLUcoCGkbcMkqdxyRqaiUKhiydzoxy4nNlgZqvZnNjldbM8RsjOEYJEww0Hl2TCXOG
wMrpOtOKyo88s/SeqNqxGnIRtDnScMJ2F7umpGk2jhTKvMouUDeTMpRvFDvpgPFysDwM7ABfImlY
2KQU6FdSZD+4qrou3kWj3qUKEetWbcpb0ifEWprj63Iu5612Xq1di/2PGr0752k8LRMjVh+NgfMy
RnxsRUZhq/xNonOr1vOTJKPwPVDwmePDljGqQe37EQxYLESwVj+Rh5kTJEmOxSpVwwyhOka0V08k
UJwUSudB2RYWP/HoENVaVvzEZWCpVzLVpy121fFMP+XER8Gd+LGgwK0NKtjxyxNK23ZTZOleAs/h
A3+Nz+hxz315J2rR80JM+B2tbWpYSynlwJQZzXZuYhSlQZaIYx2sKS/vmrrNE8+OgvxTliTlqs7y
4ipRg/QHmQFdsiYEusEyFmZnVrkTnw+VhlkoRu2JEu9iyow11H/wcfyYXC5vDewNu8Kq2jujncSZ
Tf3EUGw+cz4MywFRgYuf0UjtQK3BzOLQbMPrLG7SS2tMG7jPfn2mX3JqqFmpSn3XQDerLobSCzv/
3YEjg6n65lh5sxsBza3xxUbnUuRPfA4IZGmOgXMDK2nN//zJxteBL/bRwVDd0Pwar9EQvyMm3F2D
b1W2zRid68+emKe0TCm0subN18LFL+Ya3EAcLSOVvfLNTVxE0d5Sx/rMWrd8g7yzObEagCTFC+qs
i6eSLc0Iu2aUsaMPVLVz/owTRPdxqrxWQqir2owq4KRlzNyD5RS0Rrp+TYI9ZKBpRwqmGm9g/JRn
zlqPcbBP9/N5GErBaKLpLaBhXizeRNZNfdIzDORqz8wgtnaxB6R7PQ06hnl7M7mCdK0yxpGkkWnr
f5jjrcgZW2eiePXb5e/CFk9V3uS7WlZQBLbtSbXp3cK/L1ZYpwXbPAE7hau3r1w8Z4kc75cqCqIM
i+XzeHpKK2+TLEKQ4WRlfOFCinnbiPRcJ385KedR5iB3C9QpDfYlbVJPAU1EfPpe1VjDV80cm0+V
kZ+pO50YhClpYYLjQAbRYnFsGStMoF2jGtDjsI2EiWhWhhm99tgys1NZl8lCdKmSMtjxC7NK2eaw
uw2PJIhqY3GufWvmbnLuZzGW68Y8DhoE4KmILZ7HF5PGlkl62rpHUrn5vUDQ+LXP7PTrZGFcAXRv
l79agp0/JKXvPuhSqx5Al8f0xWQM3ShEvdZDHsswB1WFPd6w4JnwvWVqX6T9oNr3STYSrmIBm6t3
kZ/h+52KMtjbUdnedFpvD6uooR904AycX+Z5DIfZGnr9+5iC1t5Ewajs877QtbUyjXq3yvlUoHQI
FbP5kNWgHGsBvT00JbCzCtLAF70mFmMDRqML9qWEqwd7Wzj7FOD1Q9O5oOVIUI+N1SCsyJzzsZMg
xCA1joDkfUW1VgWH0uB6cAH0p6M9fuwNjXjW1izM65APt9mmWAgEntAaBJFG8F59UA1ydL2hyLJP
RUuKtTNGxEC41hRdZXWl36tOqz2UUhigc9IK51STalm2g0wV+BvHHNorDgTJV+m01YB5bjC0bU36
l3tVxT7rXhiJIj7ERCuJFXwCI9j5TkxQje7MoI/EENOMvi/zbN0OVu5gYDTDfidQWwUfwkoO7aq2
SpIsA7dP30IIH+I1aaEZlv+K3AevVJS6XFlWJR9KtdQ+gpGq+lUS+m7l4dF17w1zsJpD2BTT91CH
gQXriFSXFctb/d4M0+TGgJSeQlwass8cWyICaOK68FdjbUL/bZPSxjlI+ofqBU5aXQlFNz6KIm8K
bHVW8lHlvzPP297aN0oiaqTiDv6IqY0Jie9J+WavRtQM/yubgMQVEypsD8eohPmolpUypwdY3/w4
Fx97P6qLfdABlfewY8MCrmyz+pEHoDuvEFZNoMB1Rb8P1EQdMNHG/ie7gpe+t0nZvLX7jsgJnyhI
oo7cQxQauIeB8q3w79eexEYAZcC3PlLCbywPBSpGeEVvZb3yJz2mBRRVslrpca8UHqq0bNg1VDZ+
qIOdkNGYyYHJ7jiRwiJYK9/Y25LPCeHI5BN0VdqtHBQfAySnUN7WZj+V66rkxAmItKqyC6pns41L
m8tj3H7JOhmD3v7YN0WszS7H9HvfD2m2I8xmwOXq1I1XtW68x26ZkqQrDBAiAOU1F+xFNfwApWZ/
ky3Cnk08qH691cs4/DRQbMjXvrSKmxnqCjRCLWodtxx4UXzeGBrJ6IzLDot2G064YKJsuEZGYT2E
dWQSgeLmZrVtE4J7NkVrIXAwqtyxLmPhxPIa1Iqu34OfgphnOVhk0TSnLSHtRpzp69RyZe0pVmLn
IIll8yWcW1Q7nBPk9iBA6P0vsd6oZHxMoexXvVInn2tjzh0LhsqciHqPxk/ETlZF6uVJETtfq0mZ
tppLjtplbmWJ3JcID3O6dU3/pQ4nkBeVPULCbtucCK7ELMPGa6Cwfu7Uob8NNLMgt4J3cchJBwaz
0TROdFGaxFWuWy2wLS8rU3ygQD4cZnmazmAYvB4AMWt4Op7I4eiA0AOyd2mGaqbt46jLL4uqzoD1
tDE/3pQaX7PMUu9mx/XXsiVmYu3olblH3lfO6qWy/FL2Y+NCWbAqYgJCoTpcq+qkXoGfbq/jMTbN
1aA25ACgHOUfmvg6PoYAI2/60YpabwSE03kBLeqUuvdMt1Pwpf9K3WIbGHb6oEVGcJP4lSm8KFML
QtuGlHcSqDEGqpHrQUquUGgMa7i3BIZDTCU0tw0i/brNKiHWbTqRfeWOQGc8oMuuXLdofYN9ZjfY
IjdDW3biQF00xcY7QRS5H2u/fx+Ae8RzEtaO8bHCjUXorNlqX33N0L7WHUvBRaeZg/5gWcQYqIce
n77clWS0XY18v3Il81p8UbS+z1n/I2ED+MeLsIF9mtxQT2NuVjo53XAigdF5veaQJl25afM+ssO4
QWSRdBDeGm43c3KLm2yguo3vanfqp7XZcxxdFZoKlAKwp/EOwEV5H022iqcWDY15QSBN/xMF11TB
5NUlFBrcv8WnLof7ccCrbHzIsjW+TeuiU/Xs1xjUcBlAT08XSdLLyctdH7fG3GgSGz6NhvBv7vM5
8doK91kXCGG06nUtudAhWAyrKhfOwQSKAA5IrdSvEm6esY6V0fmmhAj3eb6BXFeCMto5JIrUsIZi
98QqA/tqExX9+DBDIT6kZtGCD9Cd1NgEfFDUwtM0qlfTVMZM4CyNrA3KY/uWhPL+PSQO+J4o8v0L
XVEBp1QqbElywDHKb4DgwzeV5B7uHLQ4+doyIGh4U9ZFh6h1ZEiIUdZQnDWIOPR4r4S9AoSZ/cmD
D/NTJtH7VovktGELw+/dOqO5793KvXPUJAv4Ia2BeAj6T+ZaC1gyNgZL3vtyiLRijqADLsWhQOHb
d+2pJ7BKU94mQ9mT2DZVXbqH++OCG+pJ11WTqnrXpUP9rpvzvokwnPwNsGciFgFhWjdMdALv85wN
/rumh6EPp8JJehKIEflBCUgK/3ryNRLxvLbz7V8ke8Hh7YbSUa81VLHxpsFhYnwdoJ2kO6a13V6r
nQFd2NWYpVcCj65ABG+F1m1kNKx9kWV14zaMfMP63IhkGAFAKl21E3Xa8hU2k0nWUypG7dZ1pSl2
SuKH4sCVp+gOIRnA5VYLSSPZ+nETyJXipvKhLqE/QAbs9NsSs60P3TQLoVwU6UC8pW/7TFVuxGb+
BSaf/uvlwsizS5o2X9HQCtDE57q2bHsBLW9YzkdsDKMsNqHIcLjP1mnbksHNy0PNt6Oj29M8lDZX
lhCEzZ2H41OxomvoRvTJ8GxEpuxLlkX4k85cN1p32NZkg11EQSMOTTkCyW66fPPy+CcfFdECBb5Z
B7nUEEhyx5Iwa7jGwP7eVq2pfyCHc1g7aV2daXs8u2bwqHTjudLDLyUEYnHNCJO8EKODKrnwaQAr
mgHop2yHV5YoOP7j6jVUvD+0VxC7LV6opea+Ldm5REM6X2xz+uo6o0U0pVZnrr4nfjvknHO9ABkT
3YZFNYQIlXRqJ9S7aWIQUZcRpQWtNBrhYVr6OxayaBtPZXjVxXZ5QaqM8/3l3+7UC31s5iB5AEW4
HB9Kkp1zhENRTqLDbhx9UJsmbdSXRzk1Q3C9ULXAOYQEaXG/B6Q0cZOShqfURbkxBqXZGDYHi1H6
7qtnCMV5mhl0IJBSPbsi1q3RJXXuIO2IyCad6ApcWY3p/Hz5gZ6/tnkUbA3sbFSXHq16TwpLmq1x
gqHi5IkIWbXoAaTIIW7PvLbndRFtdoSghec/OGBn5+7T+lUUQRG3A4ZRQBxdc/+2NzpAji3bgduD
lijBPDQDoFNQc++sTFM2BYQDBYx+LA8w1HsKzUFEe9XNzzRD5k/geM2hk29RfOKIPctBF59INlaN
AUbb8IzJUh+C3lS2KhvwtvM5ojtY1KDWdOE5Icip164hD5qlQlRqZ1f90/fhuzA62FLnlQ6gQ0Mi
HFtnqJ9Zz06OguWOlhy9fmvZyBqSTrasnIbX5ZmzbTL5SVWHcw2L5yUGrKkUZrBQYzricY4fhQ0t
gnrB/oB8H1N+q3Wf8wL2ldYk9nsysobfD/X/EbH/hSvsycf7jBFLrvfDHyuuWk2bPTRPSbGP/+Jv
Jzy1vjfzNm3PdelZhMPGIn827f/6r/mfzJ+4ihmRXi3aj7+c8ApJ6PQgdUS8FC5pC85NqT+t8PM/
m/8s9o+/SLKvMMOL4+mCU0WYs8FpNhnQ90ZFcTxdXH0iCyU0SCUvG/1CpEktvUrJ7JAjtbkuIrfi
BO1nUb3VSBbYGm4KHltNHrJel5cZVw3SaBv1G6Fg5SG0gpsh0KnF9OLWTcnvXnHzqt9BOnPv+8Cf
vvfVoK3MUhtpcRpjfjD85qoAMvVbivSqOfm/u6atH9LoIf/Dg7/w0P1R/PrjroW+AOH++zO8CL7B
v+gi/w2DpCn5/3xI/3j82Tc/ovY/gNhANfalCfsheIA+8XSiPv4Lvyeqbr6hxc4hCziuyfHSZCv9
PVGF+2Z2EDJ5kXdRSf97nhpvkJIiLEZPjwyHlrL+ZJq+4RhFX3IWobOdYYF8DbPhd5zM3/sCDWt8
oVwsUMs5iA9p0B/PU5mOMYnu7m1VAfc/AKdwuLGM6L3gjgwK8Zz1XWXJvCRpNyVSnskrrsxCp2I3
pkX4RZE2CB2iYVTwuBr0q10rOhB14ajZJJjbLjB3oPUSsngW4AlQzAKbcxhP8jMMdnM8SCcebRJv
55JA60b+fd+2PUWtyokd6pJh9jBaWTB4QWBM1WVlwJolKxnLPDzDZN7U37voW2xCD22ZN9pWJ+cB
uldiidrYhX5ZCgJkyIYc7yQFtxQuYaOvqt4C5eeZKOvNlSwjkJd2F0d3NerIekdjbYSwKfs+xl0l
inAzECga7IKoRbmj9hkZ2hFppZ9lp8zNvh7G7SoQXHtXIXGHv9ROGIBdo+pdQuAoXFjhjxTyaEeO
q7bphDXDF6HUqUVRV1vORgM1ihrJr+eSuBl7Anl5vsmaUt27Iyk+O5807O+xPdTKuiaCIsJx16ba
tpeq/lWPRfWBSn6AYywo6q0z+ZW9KQJk8tT6yniXqgbvo3Ka0n0LxM4Wuzp1tOhLJ/zku+nHabhO
Cf1uPkVSSveLUBWi+qAIJ+s4gLm/HikXH7JRMyRlkMz8lEft9GAPEfNECfNREPSEYmulGnNhUCnJ
LKAbT36gFBBn7CyffKC/enJZU0pMyV2sSQqq4BIHK0dwfd1UoJWvJbe6el0z68N1ogzUVDNjnC5t
aNHGGmnlkOx14gSGdV9pre/l8Ctyz2rg33t2QMHbQ96C6YO7KvkpzC6t2yYZKqeVkiuWvy5dsNL0
BoyJTCziO1JvHMxGXWc5R20vGQrpbrQc8whwtyb8OaezKJCs6SV76CWqFCBqb8UrRypwot3AJGuj
kRJInxAE00pXcev1oMVteEWRLflGEVu7GcKOQmY6KNEPp2ml8Ho3D0lsALR4H2W2uJWwSeFS60lW
I59OIr6AZgU+VCfAh3J05X+B1ummv4Ks4rIOoQOewSGIAmaHF+KrJqu9My0HvhalH67aQPLIwZYw
XdXBaHYh061dOVo/XtPk161NMFHJvqJT4n8c9K7X3ra0cjEENWrsvu+GiEgjo2xE5KVDoNzbwqdy
4qU+t/2t6FUzPeTUtczDNDbjjjpr+81vQ/seVZtsVxNilPdcentJ7TNtCVVwlCYBWKh00WbslGEv
ShGoXt259Iwnc3jnDBHAu4wW4d6YN8cdscDTPdVww/bGUri/1DJI3rl+NY1X5KdUzbqmu3rXikh+
UfuwZpWCMDluagClH6WawHkNhQ0hzzaqTddURb3SYKxR91PD8rLI4SfeFlKHCapbsUW92MnLL6YZ
CBKaql7/EiKf/1RlQEpWdF30aJUkll14jq9aNxL1OWf0qrbX6VDirGtcM/kQAKz238VljHqlduv0
oi6wcu5o8BBMlTp2DeVbiZJxRVE+S3Za246/wNHlQ3NpdnbXW1uby6MBAzKX2S2ZP8Q6dGUiH/wu
La7t1LTydWBTKqH1g5997bRddoWFi6bAEDasbnpejddBm1AO8ztVVlvTzXVyqfyaiAofSC/m0jyq
S44ElAvfG2pIYHkdGWNHnI/fQHfmRN2sMbJk8Z4bDX9O1iZ1/3UgPIWKPZckVnXDj+Q3l04NQI02
HL5XLOmfEWXY39Q8026tPHS2OhC8dOMO9dQAjy6NHFatXgd7OCc+9Pk0cr+bqsw590DSkRdOK4s5
7IjUGmZ6THKy7vdlR0qXOe01l3iWjemXvI5hiGu4rnVvWZs46aavrZ0x+2FYokzqgrTI1+SINRLJ
kICNN4y6EmxFQxrJ2k9RV4LSc8l9yjWlfTt1CeH0TaHKj2QTDQ7c3ca5mC8VjWeaBODgp9WaPxkw
rzox/YtAq/Jnfgf66WcL0eo/4lDEkfufOVa3P6O8+ONDHv0ojk9G/Ft/HuHfIJnjPITeAy0BXhaO
yL9PRorzhkoOF2kuyCiwaOlyKvmTZmWpb+BbzZ5azvhgfAwusn8HPnD5m09amA5IfjBfczJ6hKP8
fTCaCxGIn22oKdwXCJJeBj5MmV9gD82y1Ta+y65K791q//b92/Uvd71/XYblbMjgr4vebBZG4iB5
dIw/KU5kWtLy9Vmal9brQlX3Fp/Ok3d/8/uv/TT9c3FD/j0CdDCAFVxH0KAcn/KaJqloSDBCVYNn
tPfgSP8vR1jed8pO6kQKaV5WrSKewW6bf2cEiF/zT+JQxllUMLQpaKyY1HCSp4A0GriO6jMjPCr1
//7NQcogIMH0gLKKmYXVaFHcC9grKj32ObK2hTFchV2p3rG1OZ+iwFC0t2pdlTlPRiK3SJz8Kjci
fyNKO71iOU3gJVeTFr8dKkSwqyagp/651no129N/qbWdb0bgLVVFhaKtpQl8yZd/48WNc3YpcS+w
bQRUs9thWXuqimSorMomUHHSLtX2B9lKQEfVTSGNMyPNv+XRa2IkdKgUHzEjoEBb/NaKoTWhOvOy
xFjeo7uO3/b29D4Ps9fpUfk9HgeiCIndBFDZUj4OGdaCBQnP2+isNXfllS6Lj5ErP7/2zWG/QkZo
azCMxLPvb7DSAgTACLbIgn/cq6gvc+cLYNa9IpMzYx3X4eZHQmhNnWr+H9RXda52TytikZ20hhrl
utc5w4EQxYqO9lBOK9G8Dc+heB6l/cc/FEowau+zJJ7/vax6JvMBzxlC1GCZvkqtj6rOieKtS2O/
ch7s/rYOLpzsUm/yc3VQtP3P5gjmQHSQ6NQRmZrL2cjVow6A7SLvFWZ3b2tEEnLJcVOb82oXXOfS
RSlWjKn9A417ehG0+XSrw7nYtA3mmTVOsajYp8YYXccFvlUudGUerujjhUhrSET5DG0g3fVmqf4f
ws6rWU5kzaJ/aIjAm1egfB3vJL0QR1ILD0kmifv1s6rnYa66b3Q/dkSHqk4ByWf23qtNbNvoLgRe
iLc1srlbPF2NhFeU1tdsU9G3DCMooIGwRVxje0NWppZPdQD1RefdrnR8gHNuLmDPga53rpXYxlNP
dtZNijNP3xsxd9RquT2/+SJcgkQORBs2VA/Pnm5n9ZyzkeuSfHC35dyamelccjGb30chysemzhSy
FgeNCsHLxnY2RcDixSmj8tnR+R+8GhBELCZMdBQAkQjjfB3FlhJcYb3Myi/tiw4xeZ2jJR9ehm2W
/YkSVO5X4pp/lms+Pnpd0Z9a2l621Xmzo4yzaCCqtehTIqVseZi079w5LkEhxE9EwkyKIOzNmOwW
w02JKQvM/dJb4ntVGoDMNs0ilfV3jSiCNSQ0ksweWhRA6/SZhZqE+nxw0mIYzKfIUeGjJe2eus71
r7SeBXh3v3STvCVJP2Ug0j/YkC3bPVnopn7J0WuUMaW4smO/VoAbCBTP50vuK4T5iZXdwrZRydT6
AK8R3xYL8WBNnaonkL8L8iJRTNi/Rlt0rjjvjmgbsn0RSudpclX0Mncc3wcrz5A1FUFiaoPkJCqG
d8O3yOyXERTUFh0yWA38IWcupr1XA9Q8hCHs6nugN7EpcwLqaJy715mnBjJK7S/7zub4uGqYYCwP
7CLwrkAzmsMW+sa7sOHkxAQYqh1NoiaSevVl8VivZpAMqhrCPQ0HSkjiS+WdHhHWK7yldQxhojzZ
yBL6Zz2uptgv2RrpS8tP+RAV4XBi18LLo+vWeX2tuXecw8w/R45QYbW1Hm/lchi9ji6kRG3n2wXV
s58uSszrEQ0t93KM4ooY87WPShRb5cxG3QyaM3y6ojp4xKFDAu/pO+2Huc5V9WNii8eedclGorOR
YMwvTDerT9WzeL84EGdO5EF3dbpEfeOTfB55r37dyfI6OjcZVFSurZcOvqwQrYyVGFNXqwisBi/0
gxusw5KMdGQOyeAyME4kY/s67XtLfnR1JN19aStCwDNn3DPDjF4Kt6336PonFfumPX7aDTlRrqHn
owHf93FBQfm1cF3xy7Zm91iZrb0nzCY8VlLqz3DAHAlDly5nWRqQp5bb0KQTUASlpNTZdFRraLyp
rEKWQ/9lBnGV6+InnMnwOcum0kiMuds+0PrMDXG8zfYZsQHv6a7Mbh/Mk3dW9g0HunDq7ieVjV98
pwg/13WwujiAw3cw0A89TvA6dp7hYRywJQKo0peW8RmowrEOnSoN8AUGesjORbCSCvhSAB9p1GbC
cTw9HeqtUVd3Wz/6ThSfLUL2q9VV24+q9LPwMLdtBEQhCIc1cdvCnIHZ2VWRSJGVb/CNc4wcypAH
r82wUABIc8ud2Zjtr3kcQuJHnDl6nqi7/YMZica7kJO+2A80ohBqLEegBq09OW5Xzy1N0CxGDvi0
9ZZoOBql3CAtZt3ylBnuPNxJq2r0e6u9OevSwQTMWaZjKdyU6Ec4y5ojmk1/YaIdQ9rxyvfuUqx5
86dZLZP4Sl8XJbp1OTo6f4bOOk7EiVwccL/usTCow2LZVtOhG6z5YGcIOA8BzIeffk9GchxUtjy3
g0RSo1f0lkETEYczmcp4Lsygzfdm1JVvcJu8t04v3m6tOnGOhEWb2Os8T4dwXN9DAUvsaqnSvDPW
bdGvA+N4OynLrnscjao4aMdBbKYtRFQ6EoW99+tNwJrpi9B5a8KxBGObi0sjcxkcCf4KrdOA4kLu
6n4FsU32OyyYlw66NOB4KNj9PkDT6T4Go6vaL2OG6m7vlrYun3BrtTuz1eZZV21vfWt0YXVpWHqD
+zhTP16BhKA+qubNPZIKZWdHe4Y+T7hkfm8ROPbcIVdyk80XjOdCK5vwipajwctuWBc///Ql1/U+
cDUcT92sJCNUerPyI8lRKx7+Gi7WQfrzcgnkRBPP5DC/WyfGQckC7O602kb/0oopYrIwj+Vtpqq9
KQ1x5zw2+WxHu8VeW3FeySOC1MoMuIIFkOs20YwmBkXSdVSVCdiPZo9xwZQ83+FWX4w/kcmV6LPn
KeJpOU5Mcf0j7wZ59JgJtkibenUozdz7aHO7YFrnr8u8z6xpPG6z1QIimbcvGwdAgCys7PbKAPmZ
ctpOp6HxmVK6PlFfcW0X1gH/hH4cN+CO11YUrE/cac2tfQ1RYwBAFDnP2DY6ftkFzZbi6cvHUjJR
WbPyxamVSTeQOTsfn/tu0+Gfafx+cwCUzQ7Ggjlt6Vh6fkkejscJFmxWfyg2ECoYngPnJM3Jsq51
5M/wGSymJM9u7waMAfVkvoD2MbqDirjusTJlFNx7zpo/G/Qn3X4Wm/u2FcUzx7RVpXjD9XAcskVX
X2rmhfN9C7EjCVQ33A/CcMMrUhKzIxWxkfrS4yO39rZftUY8djcC+WbKlZcp6WgIASuDWMhqOU9m
3ST9Rmm11GPTfjNQ0/HcTSGKgFXNdbNDwYxW1qoXd+dAJB2/Ex1s7dp5M33oFkyuAXTq+tpmc+Ud
y9Ax6tSS7AGoPPMIxZMRDat8LCyP4U2WfXb2eqPSoGx8n1FU8RqTTRTe+9ZWtRe5hFGX4PG2RUyw
HZmuGUPqWIIw/rLdslhYH4z9YaKJrzlrGTAfc0XMGCJtDWBU1XWVhsM8FjunVXX+bGWbnlLV9TVI
vQ1KNcm3+Z6sl40KSqyvIfSx6QVnYWLBrDuH+SDBx615OufOcTC94r4gWOqQzVGxBxgDlsvyc8Dv
Sw7YVSOpb7ZlOS5YFXYNcZFb2ud+eK2txlS/BgNLqj2pIZ2H0juoxjA63rU1UoQgg4gFmWwe6l02
2dD1tBeMSEo682sLmKTmINFiB81pvbAcYN2NlwuiNBORZd3PvnKbLzc4ISnCPSaQWPXQUe1RMQC0
S3e6miuhbncRQusZd0jUfK94uVIYwNI9dcSGVZChZv+CYMx/rLKtfVzWoA8/53rK8/fI7ERqK+ip
vNL84GuWo7YtHLHtGiTMFBOG+dVYELImTHPU00LgWQ0TV/kXu7VC5g1h1e8QghG4OFRFaO8Z2jts
iYptOYmJcpH8IbGA0dmM7HtrE29gEWRvfKWN0lviIkQ3XgJGjcDFtpvmm99+/RyrrF5/gr3Ihu8W
WHcgPkFraFLjStm+eHXBETIOoseREhXUWksbpH2N3yf14LftbKdnFKqmpUBGr5xXvbb0Ca0w1/OK
QvpkWGXfxqGbGeGVN8aUNEXEeoYB8/Crc9EuAydv4qWqT2g4LvpGSVkZwO66mzEkRVFvnOp1qPeg
2/JjFVXZw1KazatQ+5FSXjEUisto4gEwF9y9D9st5odHKloZRXIgbyk75Ix2o96Cp9muBieeNzgh
4cB2iC7Du9fmSg/ltvpXg275jUcuPJCuFF5UJOw9nm/jF6Ac0v45mtm0mVE2nyHUD+ZlW4RD1bh2
+Q/fFfqAR1wYbxoHxRJXfZjZCYLszrrVqObeQhELm9yqvInRqWvRhUUs5+plbHbSMyCa0GaxvRnr
+qoa1hi7IAiB+oxDbx8yuWTbqdyQu58wbbplYqnWPLRzhzp/bqa5Ohn+HKCurYa8u4aND7EFjbX4
Usqga4B3LUAox0333ZUJ8HzpSVtaTxyLxYmmCj1woxyz3FnVvP7gbVB1Sb21TsmM3LTP+XDru0rV
8qndWOz9ZgqOVT5CJTGFr46iytGph4sbMBfz7epxrZrh+xCo6e6maDlkQR0BfwNlFdtDnfVXIFFs
LqdxknGAswUAdaf9kWMzH5dgN29NNVx7OyqC85iJqn0dWUhR+nM9g93giPoLoHlZJ9Qi0/MyNc4T
NCz1LVQWQv5i8bdLzmrzMnmN+7m0do6E2W3N7m6bWXHwGI+yePYzfF8AutzyRj411osx5eu8YzW6
3BMY20Hnmtin0JvUrE0H1oqlmOQPQQb3Ax6JTp0YONbf3dwdkLZm6YgjB4YKGYj1nTcU21f8NWw6
7FE6N08XVCxWPtVHNVr2lLBebUFiQkVv4mHaCtoY3j9jnCkYYqiUZepjeeQVoAJxdap59k9VRB0/
Ko+aIdINrJ6a/4yiaV/W07hfl6p5FpBJd6hZg53GS0qmZWeGhwiS5rfKy71XsYqJhwtPQDKMTfnU
S2W+S4uWtdvM+sFjFgUbHpJmzNAg+2pLETCbs4ZLaJfyvtiIdEgXkQ8o2RDdf0S+KH81fYMOmNUr
XB23WO99BOpoP325HFB3yTUFyzM+rL1rH2osIuqtd731XKiCoASYvdueR46YygbTU9LO/g9f2RBS
pwEfXJub3RMlaf9VTxZmmZI/Pm43RQHkOlkOo2jNkVJPo0enKQzfPqGc8g7+xGYIqmpz5Y620vkG
geWrD0+O3Vuvs9u8ZB1lgsd0A6JTaQKmdMnlTxfgSb84aKxzFc2Ru898iPUr9XsX1xhfPpTUojjw
r7n3deHUIsVwpGI6WedHCIl7N8uhP5ERZcEYFWoGUSXpRTI80V/DoTWO8MKZUbGUhXbnKNzuMTF7
27JDhiywDo29SgfOg3fDqKO9TSf5BQOT259sZQwsbwa/O5e2CFOo7zIikcqvn4wyXL4aMm+f/cHK
E4800EtjrM11lhlWHge53n0f+u1xWp36GTRZsDMJWEm6gM3YqMro6NfRVMYhzXus6Pfa1B/9+ZvW
Hu6hwFb+sVq4Xik3gaf3RcF+cCdMIzo4vFAMNGh8gaQEVvhGHn14ILLcQIILQJ0XCvX3YFeXAsXX
ERdTdZK4qLL4TzthN0/q3GIMf428tXoq8EiiRfeWzN+VZStuuFJjSydG8C+6mf3DNqmlSxZ/ajsI
62sN7C9jYtG7Q0IuDfabXlvznjxBXjzBCp0YAKae6rQtcNK40lyDZF7JUop7VfH3do21PBk2HHoG
SvLq6mlMQyFvsvy1PHgz55pnrQKE3C2ACYNT24J1gmx2qDk/1tjymnzviDVKZ36IMCGqYbp2Fgnq
CIqk90cOXWPHm777puHajWVYPWfKcqY7wao5vRXPb+FaBy+t7ltN2Rro+scWRuJjleTS7o0tNJtH
fg4eH2Ts6DqspRfJqEM8kuPWGg/W5rNHn2+zQeqABWeMa2O4O5bVaK7XDrfKZ1+6Focxc9FUOjQW
+7I00E5Rv9o7c63NKI2sIagQkGX1Hm4yr6NxmH5MtwihyPUfXavKh0QJOqnYMubpqicencAwbSQd
PcFXHeJSf2Uytbb27CQjwSxfoi5zv7ASJU6ATzu3UeV1l5CnC/EIzoYw7oaaFrrQtiPTjV3NboY8
9ZJFG+Anpwx2KA+yci9YXFUARLkJdnJVmsyVoBhQIaC7uHoTYLwkZC/65MsV76xgm0X1y50X04gt
00u2IbB5N65eHlTtwbSEecILHdn7mpxfra5EJpW7qDV+jiuyTQQKq/lHpn3D2hlZC6nUwrHA9ne7
zKCpu3jEwFscMZmoz8BtwdwGPWIK3Zcr3EiLj56Vs/Jkm5N8sg1hPSwNFy6qTb2ro3ZOzbacqYcQ
XNy7N8FaPAyoXxOzQ9t/J0r12gv9GYRyuttCe312p6i8En+xccpaqIHO3qF4qrn9jgTCNbj3XOrx
QyA9DUmyC4KzObYLpy0C0Ttm8ivlYU/TtNh5cWIr67JV9wZsahg2znPYzTu7npcJW1wz/hQUlSMu
oZAkMcGtEVuzqdOQ6VSKy8EdGZ/U0/tIHfy96X2ugyQsWe3qEVJmWoR9RLlt0pPddWHfReCKMTXF
hVj0FFN2DnfFHHL6UrK5TlJta/cGZa2w0pI1CRS4KepRMjgcHAPJszDuomEK7h2n6ffhNBK+jMYJ
EUcnvPm7rWdEUY0K9MkuGhUdMmr9T+zS/qEQU/2JizAUaTDb1jnbqsXc0zys86Ecogcey6e6YHJQ
YHpAZL542QmbievtIwVyEnQfTcI+oB66E6R25HGeiSitRC6/iHJyE6lUJOOGLN4PScsTJbYO5yUm
dFG++wxhAzZFlXKecfgHaTZV7slv+f5Q24w2S2UVUjY5k63WtCyyWWEOcxkMOrMv76Cnhz8ZaP7R
2+1TVtyYvWoJ7YfVK3trj7UtgwMdZM2Lg7z7UEq7/OU09YrWQWUUnqGBG7ILsGW18bpG7XWtaty4
mVFgghiU17GnIH/jMxdhaya0Pcu7mwWAS7Owri4WKFBGSrqxnJO9CRNS1WboCXmOku3ObX1dx9rV
Y71Deg2ZrTKKtd5JvKpDMprGlL0uDRERKQER27QvPORZMbvA7C7EhwM0rwQPd6hJxL4a5UhSRtTm
a3QsWub799j5Itgd0lsGNgpr+cNiOI7N1GjLa+V2g5dmLlDEo7OulYHtz/Y/5y235lhQOflplDf6
IPpuqzGPDeGr8FtzSqB8zlckIXyPQORmfYrm2jAS6TFkyQH9Cr96JJXICBBq95rRPz8ZbD+F1bUt
1GwngzMMnxNjuu3nSKPVPE7UvaeOM3A5dgFpHLEStv1EVqVfp1ndWa/Grdo95q5jqSPou+xmH+x2
rmG0D/CD1Yu2ao+5+WBaf2ylU+yXzsLKhPWmZQa/OEInJo6ga8Pvvl8c6TOBtsw9tUl5505jthHQ
kssnldv6OPdeRRslo+1hzMwSJEM+33eOmooksBbBQMEM+L+wo/7sVm3KxKi82klY0+Z4pLvKWw5m
387uhcgsIy18lb132EHSNutkCMaXLo5OmCn8s7Z5sJOSm/i93TpKxnwrDEoDYmHfpV7rdVdjqyp2
22TM3EA589NYG3n1XkrGAZzNvoE/tMnApLrqmo8ZB3NQD4SfI9ejjVs++bAa3xV6pBdjM+Rb0wqP
zRpvrD/ctqoeIcWHKbIYhPSTH4a7xvdB4bahKtoLNDXxMq6bOycQMx37Wno6+tWMdK6xmWlrS4tM
qfngmNta7iNsBOi8NhFOcT5GzXHpalUnPc6hU9fWWFgljvJDndfD19ZbvbsMRO8JEOL8YjomsNGq
mZo4+yMSwnhqDSX3VfSzRFuF0M5KWXQyOVgoQBtc7WaPgK62zD+UNUdDAtKXYLCuyyrngk+o+Kiy
QshdiSwJWrXkfmanHL0xFXyYiuY1s7y6Tx2/gNI450pwFfttN0ImptEQ1aUt1vGoej+4cwO16sva
MQi5mpkb5cieb2xjbF+jOOkK+1rqcqnv3XHopl2np2rDSFhPdiztzcgvZuDe2NjdNl5dgnO6PVe8
ZH5GS9E8mF1oxgKhF9zevCoyvmSRM6Bf2VoRcybF0WRn+DzcXrr5GHLn+ZHAghrydH9j0WdVCVFC
skTMtcHjlRaCQt4o9ivyqO5hCjoqQVx9t80V3dt+YTZaH6qg4b3QDRj+4hvvqTpbxAF8sWq7vBig
2dcHiZfeirGBDnaCbvGcR9Vcpu3cD3Zcs4/4XltDV+6l3Jr5A3kt8s6BbNPyIIXDy1aWQb+bjGxm
VcfU5okwgO1CYMFSP3U3lyBSwDFvHq3RC5/K0h67M5FrvYG0MTDeNiXMBzPPtyE2SYO/ePVAilhn
biZNHQYjCp0IVnQrtuDDMW+j8NwYfXvnAD2/ci9le+oocw9DWXfnZbTc71Sc/EKeZwGuZtf11t9g
o1wAB5MwtJBgO9gwU0e0o3llvw6UYmDq0VD2DBY3zeehBUxYHOXQDPFy4AUPDY7rxp+M9z5bhmMV
8EqN27JZv3PhrLsyUFX9rebPxmxV2sYLS9GG5cpUFxuDu8B5mZEs34aOmUprSzEQ8Co5V7fd03TC
i5zXxy0XQh5y5W2vlVdOTdqgVX0bVwc/+5o715Vx9RNb9OpbNw7yCGawlaegHUV9LGTnfLcWLK51
w70at9kayJ3bqOqls9YhjGdR38jt2xy9tCblwF0zGnPzPPYZ+uf2ZhaD9hxasLu0L5o9AQ4Rg8Qu
b0yqkcD/ZaB3aU7jLEaWNS3nY+Lg8D0Vmhriu2CJs74ZfmcVzyrD/M0tmztYoFeXkb4XyvkNkXJb
ptlSdm9qJiN6Z6qQdAi260hYu5Kx+X6bIqN4GrNRsPoqa/XVyfP2JMytOLrE//XwW5sN5rjj/sKc
VL8UnmCu5GYzHDbEUZB3mXNgpMMiv8iEcYwwryN8P2DqnlGYz0WxcodX3FvBxeOVfWqRC4MQZstM
T1rw60NCtvUnkqvx3qrngVQxFflPpc05nMzD2D6GeaBeHNp+N/aNSZTnbPTFU56DqQMIa3ekVfT5
V59CSMXTkjFrrPAs0+Co9XOoQxGgBgTUmpCQgJnU5r29XNDqljqx3HxRab/o8tHJEcKeGi8b+o9h
q+Z7rMJgMru8bj46EwVCbFpqfB09X76ufoD61fWFwbC/7M/hNkjw2ZFht3HkaHCA60YPkbRDbTNM
Erq9MtBrnvjuhpW6rjW6P+pVy8vUefLR8ilMbHfY3sWwFnc9yJjUYeWeAtObzj5jE4SWpHCV4J+l
seaH1fdQla5OE8oObzfa7+cKqvzRCExpP1Wdtn+6poiKtCidaV83KrS/ltSAzD5XdBExq8fgqHhe
TtKr9JWdW/DNEjq8EKbvMVaX5pBG3YCJeZZm2dIIls6edAXzaeptQjdKf2h4CFf3LVMNJ+ykOZCC
kdCYo6YnZmvZKutoa5cmq+yicdhtc45qk+XEL15ZVjpuQoZp5lUNcSVS3pEzUjz2S+0hqc8MDOs+
878+7YwqgEHtjUI/D/ZgP6pSl/uyxR2Hzc7+YsnRuvqL5e0GwT81sL3PoEcrr92VAyvExgbqvKp+
5S5xuzZGEu9POwd4Xnhm9bN8MCnq9lTOJhzjVYwX6RT5XeCJ4N3U8BsXaet7MevoWOY1+86GHTT9
Cjjn5chijIDrjMX/T56lbDcJFT1WUjOpagiLGnLf2ZM3bz44pa4Y5DRjmLYcJx/apLg3uTV3EhUu
LBWMz6Sq59R+13IOs/6M4VoVSFQ5j48U6U2dFHNlnhpIOi+VpeZvTodbACk1rAqcD5F0IGpnQh2R
8HXnanT94wJRSMceRHvuaNNon1f0Dawzq6H6w7Sz7autPDYjJps2eWRcub4NmzmadwUbQH4LtxXZ
aXa0m+3mqHT+cHgMDxgkQQY5WIvGuAOL9JznIVMHhCzW88wMk0qKqVusanvq9qA+HdqikTQXchTC
t3bLem/nTzoY8JKXiNymttVpWzn4SrIoN4q01YEw9lQUxNk07AiPXZNvzetabks8Ge18tanr8ELU
nHL7nlfaBcmftg7N1naPHub6uxVResjk1cLvwKW9Cf9vF26fKYrqB+acYf5t2gabB0V6t+UWW4Q0
b6f8TpfK6FJn7cbp3e8ps+BJq4XsGMNbToRhuEydAa/94hEfaCKNzUoDjkmDNEzfxvMXHDf4OTt/
FQfOi/oxu8WhnGvk18+F7ljLcykuUCe3N7btubovSTCrmB86OSaOKn8VhMse7FlX97nlM6RGqAeB
F42yrvZBZ9DC0tTzXMDOJiDIoHpOl80YFpwKhfwhp3puE78fp29e5XFoZUPRPqoe12Nas9/CoVB1
/S5kK9E9az71GRdYe8k4xu5pYfwHPS7yySpX1Pe22bGxmFq1jzKDfiUc6wkrgYhuNX3j7uFcuAEG
eK896pBzOAEtaD6zOGPwS3Cg3xPP4GanlZfNdB59Xz/Mw4S+sRnwsO+lF4JbWJgsYJLJ/NpGeaH7
R6dy7bulgzFwQVvXLyfHL29hMdLsHw3S+ljuIDeP2fSX9BqDfMil6/FszN0BqmJzAY65fWaynl/k
iJAy1ps3X2WkN7UTbZ4RxRpQYO0FEDBsQ6KZTkyu7XcCSYoPwy5XJvSew9rBHaxP3WcbOT/MI/vH
RSz1jlSGicyRhQzJuS5l9NEsprx23rbUGD1X7eyl2w5tIkdDDDFOIbZeJC49VCTtZHvKBCtkttQp
UpeYundPbCGK9QUlQSO/UPYQYmO0Q3H0ZFH/UtCnjEMbOVPxSCsfTgdNPZOioPdbvEWA3WPpQrPZ
3da45Ov7pLMjZfCq5xuUA+WS2fP+WEV7kNtovwWWXtgWkljAL25+RdonOAU93n92SidDwc+be6aJ
3TzGEexMG47ldiKQaX+zKB+innWNs4wATYaRAqBm0HetStu9Eh03VEmLMO7NEbn77jpmkNaBXfwM
bb7KUbqLUCwg+rCiW7SYTPGNl+Kyhmr5iIg48vdl5EuCZQs2vgQca5l/kOgT/szXza5PHUQY7w51
oux2FPBLnXiit+7WiOSr2Arn9ctIpM73cumczyGclIEYrAu/FSibxsQZRCvZ5ufhz4L1RcQRz/6F
EepMSJOBnJqjy5CsiYqqfajGNe93FroMjALBCrCgrsLoiREmMhA7D8uXqZWmuK8zE1PZSBgNBYs7
i+mhJWbjXFjT8sPkvfqH0w+g4qf65gbpI/t2n1fh8sUWlvuyDobVsGUvy+x4K88CtoWMlvbMs/2V
5KLOqq5o0ciXydrQMtPSjsYvkm7yUi1FLU+9mrIg1RzU+DImlsnp3OJtYJkwMT1oxzwyU+EOeZ3Y
GA3r3bZlzL7r3FDvjl7c70VHgZ84TZHxMuHVOp7LbOz9E7vz5WmsDd0f/mdctk53cuIIL2unT43J
nX6FWjljXDCBfq51Fx4sX1fXdcnnT7saB2awpvn1n+W2f5cPB+GNFxoRbBGgIf6L5bCfrUkVeiUM
WAGpA8HFg0sAyumfP+W/CG3ZRZohi1DwQK77Fy23KSoSJ0YSrSFWJabxXEZFHPX37HKF+/jPH/Vf
tK4RwQL4Ndm+mKQA/67pRZ8lGgxQJMcUdGxm9kraytM/f8R/+c0InPCZ8jj8PeZf3eeeIwwSHfkI
RzyJ4LXbdgzx//kj/q4fD8lBNx30ZR4eij8NEf/hQqiLHi1MMUDaI/5oMEhVrQ8mMtmtcP5FHhz+
TRscmsDGeZtDEbNAWvz+e3UD4UZZSdLOKrK4Yqw3lwSBhUd/+dGG5zL6Vzny7Vr/roPmJ7OJ1L55
XHGd/OUC9WKrJTpbl8S6LZkYHprWuSPJL7qryrs8302se/39P/+cf79iN9kzGjabBFFgLX/5I+2c
pWaENi7up2e718epG/eO3v3zh/wpF//9L4tMJuA+lwtPMDu533/KJTB6hCTU0CKdE7XzD1O6pDgz
Yysud4QMpVkaJcwdE/Jak3EHZzq1En70mFFJYqSsH3ZB6qX6XxwCf38i+FoWYwDU34EPn+v3ryXC
RpfS52tZ0cOi38fwX/KFHVxDf7mifAC/rG3foiWxPPz+AUaDDdIIIzz1u9vfPaVTaid2wiwo3uL/
/7uhwiZsSBP0Men//dVoLRPcYQmz1ET8yxP0d//ITWyP2SbwTSf8P2/Sf4r7rZmUupAoiDhcTxhD
LZKnIlL/Ev9F7a377Gi0Fz/WXIG3In75+W8/+l8zB2zWor99/O25+48neDKrqc8qPt4o4gzFwlMY
JN3p20OfEKnFRJWU7VO2F8cfSFligrri+zX+NcdV8m+U9T/D9n+7LXmuOagwpCBg9znpf/8mirE7
dmUfwh6xYINlknP1UXl+ItcC1jz5VYYwYmf6tNW7Yp7CSPpUVsHdPz8cfztmMKdg4uEdY/uhRYr3
71/C6lvcANHGzNPxHvpCpNocn9fKV8lsWI/2UKVsoP4F1vKnpeIvfznPvEm6k+mFPPh/eSD9JkKy
W1jsVqroXg4fYqaIVO78pIz+unb2Ts/+PXtcRtueRB7rjo9L6CQKh3Q3bEeV53ciX57/+Zf4b9eD
b3VzZZr8GNhOfv8ppFpZdmL8irPxf0l7r+a4kaRt+xchAt6cAm1oJZESSUknCJkRvPf49e8F7fes
uqvxNUKzsxxpFNQyO6uysrLS3Pd3sLLvZUJ3I9ahmS8ebQiUA+Yhpbx7cdT0PUBolJa070ChbMy+
rG4I6DiAJ3Etgwpz/ikslSJvMNJqXWV06hrSzgH1YqiCHQmym4TMHU1jP65rfhEFLDZwIlI4Emo9
0feRI7LG8A0SZXIIA10MssVwU4QbLv/C6wnChL0fDSiW0gFhPU1VxHnUvy1eodc1urhXEMLJsgxV
5zJjM88XkT5aANJyDUzGydhTazqWCb3ZPCGui7mIBuCAtYDtARNlgZsSgaQDCwh3qWVqPjDsD1Mu
/wJKk5Ra1rzMs1W8Xhd2qZMDBoVsExCYOnzCgk5lplVSu3A1SRFYmcTYgda/YsUbcdql/SEGvH1Z
BZydYa9F5xP/WLSB2rez47uW8trGh4wWi5zGEprau89WaWzcgZemR/ypMHu1THox9CUoNUh92DpV
QBYWqa4edQBA9nsgIZ4SZ973+RYf5sqOEVPpmIQi87t4usCeIkOsqL6rF997U3mXju1zPqWungcb
WFIXkhhjwyZQymERgdg5X0dpKW7msWm5YWM98TfBqu1rCrexZu/CdgujfTk1Zx6VSx72qyUuZeSX
ycZzaXI91h0NnBzhzmv0j4rxa2B8KJcpGlv7rP+c98P+L81xkagDzrWAyemGeMS6KsuSAJR1twBh
GcjffWf8409bJJIXRs+AMaE29s5RZsRR0Ivs5KQ6uUlvwvhuBIug9knlbFyBKzuFDHvBeCH4lUWK
T+qfpa0HgJRE0oNN7gcoYCt9m7rX6wsmMDFgDkS5OkEPBThYUC6oVvpWm2wlBV2MBjHlARCFdldZ
1XgLkkJ8P3XGL18bWlq/SVGWfX6TQAjj1hT99mrsjxvWeXHuIC5TTFLsNhli4s/FS5+c8qEBC3UE
kMmNVX2g34Q2DTBEtU+aDpAJORPyVzoIttdXgPN1aaYM5S2DyTRcLyj/52Lh6Gl6rWLKcbfb3e92
j7v7R/7rsHwdDu7h9tZ1+e3xcDjwX+6te2zd2+PRfT7yy//9YzJR8d19do98+5bfn/l7/N398n1+
8ZYvj392yy+e5+68p6fdDV/3N8jaLb/wr8fX8leWv7r8Yffz/vXp9f7nfbkr+dP9PV8/75f/C5/z
/m/vDR7BMjP4hgXkAoxSwjLoHdlQKoU0rbQOyA0/VHk++MmDb366vuCXu6xBpMDZYaCWTlxxBjmY
jGquWxphC6yuL3vG64z7jH6lMvJK59d1YZfHiDtpOa1A8uvIFZTKtH6IgGC2FqbrD8w+3zIyTN/s
8AAv3811UZdmpOm4VFVGMZM59EXvE+tNAoC35wBexCxNdoX/2lTVjpyXR0f/Pm9/UFS/Lu/SC8Fb
x24tHAB0K4ojwqGSaKUWh5Y793p9L/tZuqPqXtyNUtZvuNVLR44oIHygzSVsISo7Vy1qTJjdQcsj
v2Untwr5czfqp2w3ThADuBT0zLvAmvp7OkteAY7pNwKn5dyf3yOagaUs7tBS9QuLGfspocmns3h3
OFQZGfWsNmBIBXLWxQ2ei1js6GTzSsXuLKXu2bxIyW+KHshTYwLvtqZp0gOhvdhrSv4zgQHOG/L0
vdbJ1UbQsWKpy8njBQLYKm8e4RNkKbSses8nUCizeFmvPBRmQZgzfU6t6u+POgOmBnB65Nh4XgmP
PLrsJ1LhhLtpG+4U6U52HrOMcKP5H+UsuYCTVa2lnjlfmLe4XGhcVR59ukKixvaqdOO2XLMQqJFA
PeXFsOQOzwVVPiwKnUInQ1UoT1UZgLklbeiyctwYVuW+h7kXQp2LoBBAXD9KeR7WNHO6jdZ7hjo2
bmhs4dQqy+oL5n4mSbCEkbFwOyxYtU5nai36MGN44T+tpNMFnHlSTZ6v+9bQu21ukVT+5u68FA2D
o0VyVwZa4XwdYVWcWtrSeHgrn6LgPeVzXb6pmg+DepQpTuvRQ9HfyeOxZM6zfg7rB5plOudgJO5c
fLvu3n7nEq99FmEZ9LiN/GgxHj7LVByD9l0hf/WB+NCMB4Z4TeMYjR9T/96Pe5oM9mBSTX9HhvXb
KxAamWD64ddBQRVuD6U3tcKsWY6ylhUqJiUXFj1I1xVdOfimonNjAI5D2kVMdnQ0WYMnQA2E+bFf
amEc6H//h8HTPXQify9qgdjRcDMLvqbIT1MFQ6WXiQaYn1W/9dH0VDbGPf2SP/yk7DZkXZ4XQuSF
ihZYblK3Yq1AGtSqAhIHK9akY1XZP7REZVLf+fK3q4cYXoQLEjEYoCLh4tTTaDcZiLHa/iEcMzo4
6Ogvpj3P8I0M0e8b/NwiF9cCGI9Mm4f1H+SME3fm6FJTlX1IwiUeLPuppGp2G6jwAbylbVnFBxDk
eHJQXbLfdK0dYwrmM7cVUGIDMHvBFN0y6Gy+pgAbWI9+XQ7/pNBvwBXALF3gWhS3s12RGUT77UxB
7kA1Ov01+YwG7qByMV5VBo0/yHXq3GEyIyDZ/dB/KsOaMbBRM3NydmWeHnUtHmnsCqP6xTLn4FMT
tfEXioHtbZyP3T++Fbe3zPxAwnJ9Jy59MIE79F+gsYAbTAR/7jtUo+4bI04g+Ci+aPp9bP6Ln8/D
lUwYW0ccIhzG0mHKFMp2m/6d4ntLd8M8WK/XVbg8ioAEn4hYVDzZYCmWekZbECEzXUVV2mWfPTh+
WmYmrktasyVVXjInvFNB7xTpA3sjzGX4Uiheu4X79T+5b+09rc3utCe6OvYH0CJ2mffPcGAKUNv7
H5k9Pw73g9u5r+VOdn/9tL3gYO2mu62bbmUjqUmQ5gNCjWeAKlwCM3MUsdUUNie3oZsA7B5tS/2V
hT4TsXz/ZKHbuR+gFc1t5n+ldJclY+DF4LvdzMBH7EF6Gz9dX+6Vy4Qqt6oQxWKcFlWyc4FFTuN2
Z0MpQtuka2rlXZkkcEtDXwAuCHMY9/RVfQJk41mPR88OmU0q8vuC0XyLqRdFjZ+uf57LN5BJwREg
AbigSTFdsNfVc5xGluS7Sq4/63rAlHINHkFzE8/hZ3tWNp4Kl0+T3zU7gMp4dRFAC8ttlOmkVRE9
j1n1Hax2L7Z/VlHjzdW7OL611I1g7FK5JZtlUzlTLa6Z37H2yebyttRoB2xxk/Z8o2k+NLGELl3/
qBNkavMWFfSKLYHKxN5SrSNvZwuHFvpYWs0a0EDDRnHDbm9ow8GC+RT8wuubJgrC6VAa4c0qkxOE
31oQ1NLjXjA5S/VtBgI29ywVmgJtrxf763LE9RPlCOdvimtJa8qsBGeheWcViVvlR43GK8nOvKG4
uS5MfNotwshJAzDHExkiU0FY2M61mo4o1TULypAGiiiP6fG1gJAEaqH8Z8T0x7Go+/hFZlpv40pd
W1JKraRfSO7iegXp7ZhE4HpIhRfMjODF5AU+MEtd7SIjxzzB8tiQt7a0ABPSMGTAMEwG9NwNzK3f
BzqpAOCUGOPsXp3mrvNvlOAxajeM5eJFuSzsiShLeDPPRQYrnw6Hqc70j6sYPYzr4WeDriy6UN6S
rr6VJfMHgKm3Ey2k1zd1VTjpPLaVUr1GrHKuZ121xVT5TPCR0PNvOf0ZXczBZxBVbuNqTF0AKiBJ
gU8cWt47uZrKw/UPIDocUXnhgZk3RtDD2gqzWAbsgLI0ninvJZBdoZ506Vmn0GJIGzWCNVvCjlB3
8XG2+Ki1wWsqB95mXseXKXuS/6JEyW7aIq9d1e1EjhDnwC/Y9LGGHNsfdo/gc+SB51QfpORgqxue
YFUULMML0CTRuiYsI6mUpGN2pqRNOaVXMzsGvHDbXVsrN4bOlONGKnRVnA47CmuIn5MFq/GNMjN+
z312chDB4WoqnsQ0ijtlxfTOWcjB0sh/LFMwwa+by3LMTwPr3+ZCnx9B3RJaK8uxPbkxiLT8Opqq
0iuz9zgKphJu5C0+m1XlTmQs3z+RESegRAO1W3pjbBE+Jvd+BK+97X8Ex/QWJjBXY0rrulprIukt
WtI5RFGOLESsCyCIPcPW6Q2MbUmeE3yhV6oZPmWDCrDchrA1R34qTLidClDBQyuOSs9KGLHtf+ox
8+zQXsnaN9AbXH+4j4z31/Vb2zbeQlyHzKOyd4J5lmFE48IiUlLmw6i0d3MLkMew1Y9zUaNYzIMy
BcVn6n88KAU5c1dNTWXGpUcXLsHbxwB6MvsQMplh7NSAh6VbZv9I9s7Ixg0vvrao1GoNUGk5DobI
vRLLsWUQPZWevECk23RKRi+y9dot+c5nkHSoM326vqZrXmwp9zswvtBoJ7YFmYzyxI3Emiqh+rFj
DANa4H1ojF6db2Z7litIPHYnsgzhiqKDs9fzhHXVk5/hlIOwR8xkGOYL/IF7QIJv1ZZhSaYV3oN1
+Hpdz7WbmNcibx/KrCZvjfPjmHdh33Qy16OTMv/pPzsEHpChug5ognm54di2hAlnY557A1gnhEHs
6gRHtWWQKH6rqj2zXRuubPlRl2v6Ry8hogFHO0lqaxGlvKrpt6DauBJWfz4dIcwgQmlDg875ugVy
G9ilw88HIuCjEvbf1exv33+/jxvtyuTbiQh5EZ+LKGVocooKox8SWDGZrSnDjWOlrlreHxG/v3/i
jHOwP2nDJsS13hdUfR7G2+Q4fag+6wfzo+l+K38BZrinM3pvHyUSfrfXbW/VbxkUaahz0e4kdkjM
fgt4Tcu1asmtR88MBJe7vL+5LmTN+dsnQoQwgX5tjSkvhGjOS2XdUp1RZxsUFlDqx/fZj+vCVq3i
RJhwmgDTnCojR5jKrK9SpJ6ubNjd6prRVeJQAKIUJPaFSXkeWcCzlB5QayYNA37kBemLEjf/So5F
HYRYgFyb4OtBZeWwdkSutg3lpsw7YJ/0Yb5TlGYrCbG6Q/Sx6jhagkbxMQAcH+NXBu7Pket9a97F
0c5o/zHKxJXzT5r//PdbhKtbau0K1N2OcKocgN+03MLky+kNMmEGJjae3Ws79EeALQvefIIgNUuh
N/fM4RtYUm5l3YVbV8aWDGF3QlMvGjiysQITjIUnkKwItK+v09oFeKqGcG4ABZAhRUEEACBh7OnN
bdntGB68LmVLEeHAGLACq52GlFprDowCHiaK3llbb1jz2sXjkNVf2r1I+IjvW0tiVmBYnIAKLTEZ
CuclGUo3MX/kW4XuVYVOJC3LeuJRYxg1CK2RVC58cJXvZSbYFRsBn7LmZ071EQL1CnodoDBZtj6a
nwwbPJ6Ka5s5alNPXnql3YWM8Q+MM0QgAepz25MMjg5pGtNQOW59mK3FXc73icoM8jQQKuIqujvp
vfNxegIr1k1INdHCeZRvmebY5fv4xX6zN0z0/+d5/WdbhbM8UQxXFyhSjxmN16HO3kdzcUgrUkJF
eDdCmofzOs6Duguz+HjdcNec1skO2MIpD3njMruJ0kH0OI7fYbjRoPcJvakH3erjX8vi7cLjZemJ
5V0oqNnbfqgVdYssqvxZ+2MobDbXM4aj3t/FW75lbVURpzNawtQHzn8x8dP9rIbYAW4N1x9K73SF
sNRoScxEXgu4Q9IPP6fQ3E8y9MlTenNd05XTcyZaOD2pXoO2SBHHy5THuNyn1Wvub4hYsVZEMCBE
CygYOGKnZG4C7QsbJymR6inudpK+j5kx6u9bbaOXYVUXknqUYkip2WLLC80SihFZLCN89irAZ8Vr
PHy6vlyrupyIWNzE6U5JZpD4ESLyaB93jxXtyNK4n8cbp98I1VZuA1Cs/ygj2MRcgzaflGxMC+VQ
dDeVX8fgqY+/X9dnMWQhaKdth3Ca14hpKOJDNs2kHiLkmTuH1v/edbz8m7bvHpj42vIcy+0lSlLo
8YD9RJUpwwpHitk6KAvCxbYfp7vgeXoXHacf0m1wmyGt2+inW3PXEMP9V5omOAurADM+lOTSSx/C
Y/xQPoSH6NF+kA/BcT4ax/rYfrm+kCv3AzlyBWYJnq/wWQjqWWCKQ3uEeg7j4n0CKfywcYzWrPuP
BBpYzk0PdA5nVDokyNKHfnywwUT0d9eVWMs3nGgB5+S5DFuaLWjDkDE9zbvpHYBN5s96Px38t/Cr
dPgXzy3K8XT9IEind0xYM0rbaj8zFgn0vjzu4sxJgSVsso2AZ+0gnUgR09FW2WmAqBC/d/rnVqcp
7T6P39r572+nU13EHKzuZ50URugSO26awx0NOmB8kOI3R3uXz0/X92nNFGjIoWuaDln6mISFo2Or
zmDHKQGjrVVSXmYDzGoZ7q3ZNjZWb82ulxH2ZTKEJlHRImBHj32S6lz4wbBr5vZ+krfYlFcudp6j
S8cvnbgOR+jc6Aw77DPV59UNEwJB3OgVNL2oZLTiwnnSw++2lt1eX781L868C/10NPw4wCeeS2wJ
gIdgeWrBcuO2feWq0jMwg64xSW5kbLxOtoQtjvHkyqjAmgb2a4mE833Rdd403jVA8E3KvtsiT1lW
SvSxp3oJsX0hlbad+IhasChALoMI0vXjfZbtAPsHfZCxdXvDPtZM8VSkcCHWQC1PfUtcnOfFXZI7
n8HiedR0GE+ub9makWAjJOfphjShvD1fxX7miRJInGIadV01ea2sV0dnLOZWiW78cCPAXl/H/woT
kzRFm02FpSKsDAAjTPMH0GJugBa6jXQQLqz5H9UcO9eW5L/tiCIBtbRB/p+WqmCYoRwP8GbiRQqD
JoTqZQxUd44ec3+r7nDR7yZKEqyy81vAthYVB7X8Fip67cqN4RXJ9GCV4z6DdSeWw/ej/UWGi7Kw
X7hLjzEzDECWvlfLT8GoU2qKXBlU8usbvWpQS1fvUrCnZWn5/slxyTUp1Upg9kAgDQBTwGFH7S/6
pjf89eqpJP9Kcy20NHArn4tRGjlsNQkXasqfGv9jq72v8+PMnP/bv1CHiU9VYQIKPHZBDthkvQSz
COyuzGVMPAsdcECb6ft1KavaEHQwTUlrxUU9omKUmylopMgg1fJZvCQFBnUElDUt7lrmCq6Lu2jU
/G09J/IE65mLGZTfjjCYxy1TEfLPOfxajIBBdPqBatDjrEyffPnFamqYFP+2X1gULni5ZJR6ml57
HKqc3tsGGFb+R5C1DrBrbAStq7Z4oqbg3EpNmcFuYVnh7UnN4xR/7ayn60u5Fp1w8VkEq0vDpRgD
leMADVCOMlH4s9aAAz1EzVEK23+1Y3/kiFFQwHFXh5Qdi6a9cgiAu3Ep6Hww/H26lx7KrY6R1ZU7
ESeYfZlEmVEnqCU3dMgCZw+3fbY1/b8lRLBCp4VbPAIp2suHj9VwkzbPcbARKWyJEGwNAmmwNmL0
UAwUKA4TwAwMkV23gTUhdG/z9sf3M4Ut3G0BzEi+ViCkqB4ya19XD6G1vy5iNcVAZQ2HR4ObAz3d
ub+LSqoO1igTZNk/uulTwPTEaFAu1d/B/gSguavGH2Eb29BsLXo8lbr4rRNnzgN3cqwQqVTxi1b2
TFBVriu2cn6Wjj2aHhZ2PzoYzyVUdA/gC/Dj+qi+JBqPr0gLvncjo1QzoHzXha24WQZOdGYjcegE
rIJVD5M5m22DP5CUn/Rn78wpuZXyaWcboMrEP64LW7GKM2HquWbWGChqOCAsS++6sSbWcYdhozy4
unonCgnmnZbzrIFsUnoznUiz+qKmz0kDjbr087ouKwHVmS6CIx0aSQbWETmgu750lQGN0HSTOUC1
2M4jYEUvwZDDS7NlfltLKBiHOatOP4CJ6AGnBD8F8HAgaG/V1FZs/Ew34WTZUAOCLIlugQSnnQ0y
SLvVvLWlh3CMukgvxjRAj3jU7vt2BKvKQZF047pbibHPNFm+f3Jaw9wh7B0RM1tHs32wWwBD1eU8
uUabecWGTayvmwXkhgKjrirefFD+ZYbT4L3LCSjW5r6KtnJOv0vpwnsIhf4rQrz0UvgG8xF8Ls84
aDeDN+11b3Tze+nlnfx++BI8aJ76ifaXx/Lo75PaTb5nv5KtD7EWK519CMFpwAsCL+OS3AXMByI3
R3kYDc8uPAs0C3AWugVs1DO3xK67qj+qC94jdHqpVeDe8WDcY2bnKcu+lONDT39vMG44kY2NtAQn
Aol90lRL2tVkFnSYjjbYzf/GffxRZvkEJ4ZZ0KoMkOEigQetDRVQsB/iY5bQXVfuYuU45DfXBW6t
nuA4IqqI45whcK4AZ9/N84doSLwu2g3a1+uS1o/2H9UE7zHkDgx5MpIa+Th1ZPUUN1e2sqFLavDa
ORD8R8V8W9tFSzQ20cK7M6O3Ov/aKsz0yF/zeDepAJQer+u1ZRSCLwH+R9VlHb005bXzv26mKrfW
TYiZlAp+dWPk57dO+A1yxRs5y9/a0jhcV2Mtbjo9vWLVqTXLsJ8X4wZPjrbugx2Dd+Klmkzx7xG2
+1y9M/ItoRuLJ8YZwBCNGRQ9S9Jtb99CgAhnyU1+H93iP3Sg099Ln/AhIE9fV3axtQszUQGBUUAn
WsthE/n4KmLtIdhFmXyrkQ+zpB/gRW/cNKsK/lfSRS67ViKoAjskTXXimnXhls2/OVcnEgSvCz1A
18nLXVbbiWv1PwzYzpoNLVbvyxMZoo+1oUqtmY3zjPSL6Xycg3d0Bowpoywabc4bwlZdEvPcRLqg
FEFCf+4DoQWxKrMaOMPqk6ZQrbHhTX3ooveltHF0V4/WiSTBJQG/2nWJvniL5lk2doa8d8otj7Ru
AH+0ETySFqhRMQ9oM0gETP1e0to9QENKCeIC/CU18IHQCmt0O74m2ZcC2q1u45BtfQLBQU0l7Hpl
i5YNlJzaj7zbOEyrIe/JKgoOagZUyc/GRcP8NRieHQUK3Q9+x8HdZU28p7T3vxmIOKpuzPDB5CEK
BfENJW3Pn70h+BEAXNVvlaI2bFFMnpkD0PaQAGEh5CelZb8+R9PnPrkztspqW5KEI6YlRTtYzSJp
AHxLuo+kEFo0F9S9cau3YdX7aaQdwVulP07sWKnmqWWamtMs229Sq7qB+b01PjRb3dirp+tEjHi6
1ChtgiUhOFvfTIe9eTD9jfT1qmmfiBAOV2v3SmctL8fB/hi2vyb99vo9saWCcHSMuDK1wGel1BxQ
viTYQWei+b/+NyHC+Zn0yoY2ACXU3txB+wm101ELPv9PQsTbPYNEpyVPwLuUeyhW97NkuFb0t6g5
JCzZjf9alnid1z1Iws2SLVWsl1D/GgXHdNxofVCXg3Bxd5/IEA4K43ZVmiyaWIrr3AyZa7z/qn6I
30N2/q7axW/QMu1SIJ12zcNLAFQ2zEj30oZLXT2sJ59BO7+iKpsGYHuJ+UYJcOP+NQIzoi7gh3tQ
nNG9vnOr7vVE1nIGTp4EUqSGiVUhKyi/+eq0m6v0VY61XTfIe5j6dlWVHQwz+3Jd6uYyC7dw6BeA
4i5b2R6UBwWUGHc+qPvhV+bFw868nY/Fg39f7/NX+fAUfG/uXq/LX404TrQWnEcLSE06L2/mYPiq
ly+SNt/0tXlIFQi8WxPKrwSAkusilx95zbAEZ1KEvT8wpo/GJXTa4NGCKs8JkfqN62vDqdiCU7HM
vFbGRTV1urVHyEbeJH3jSt4SIbiUtp51mTsf+4SCanzO0++bkwW/MQuuLJd4C0+aVRYOyORe/ACn
1lF5jly61D4QhEKqGzwaR0hGyzf14D/Hb+ab7A436rvOc3Yv2jGDHuh/W1Txoq5yW5q64PfmfUq7
D07zrEcbl836ojKwsVTTeTsI9tGm2lDJy4mYZohdYjARX+CbuG6D647ljwzBNjpT9UdwanDT6fQS
Za0bjfohGX23LIsvub7Vl7J6ymhIkYEupldenFGuQLlUM42gw2KKqAI83ukOfR3tqvIujOEr2jDL
9QwR/RWATALfZopTPpmZN9kI1YOXPYMtCsyp4kUPzNXBwPlBfwedwvXVXD3RJ+LUc9cJrxp8vRbq
RfIXfbqzq9sQrCb79roUZUuMcBswX5/bQ4FW0o39NO3lx+gO/O70rfxau8ptfIzvkg+G5++vi101
xxPlhHvBSFIKbTlSW+2BfkZ5fAulDc0WN3FxxE2gNygAACkivsQGWB1N+FJJrTFDK98oyR6aVGhZ
d01w1AE4n5O3f6HTiUDB69edKiWahE6pPakPMCoMnt8Z1CPl6W8BpwhVgD6mVg0oFCVrcchG8TOp
hl8N2vt+7F1IQZpjWxbNRrSyukknCgk+Y7bLJB6hb/Y6J3ma89CLAus+HTdGnlcN8ESK4DVUHEQT
dEiB497W7gb9Qya/M7amXS4AFn5HdydixFvF9ItkdJYWynlBM/BSuXbNECL7/Vi89oVnR/fMzkX+
fQ90fOxpUCH+qxe7tQxaAgBJOUxYz0GPQ30wlzIb9S9tfDCmr+aWD161+hMZwmqCukIPH5WOJSsQ
arss+26139p5r/g/K31fbU3nr27eiThhVRspaOXaRyVd/2xMUBZ+Mp37zfTe4g0ujjLI1wAu6xT2
TGHh7Ck1inzZu2Yavb76HvobNrhq6ScChFUbdNjDSwsBdXtMsrtM+weOnOveYe22IgmlAajOJczR
PXfnzPxLoR3gziFGzZ/LsL2D51fZz11s3LXMyr0LZD05qnqT3VwXvLZFdIsCPArOEd06i+4nIbg6
5qPh5CNuyXy2rCd6HUf1PtnK06ytoKYCowomO13DYuPXoC4EJqG2HC9150fybWDMOynXjteVWbEE
uimZwF7QYcEWFFaxwR3C8GyknsyIuyeHvuymZbUVgYpSaDiiyRFnAWSTQVelsGRBUpqS2skSUUXk
P8SN9WuY2/kvbU4hisAcDBns1AXVWzBqQPv9IoA/zdX7b1Ehw8dqHSSt+HR9wZafcnp0fksxSUSy
/wj8Dd99svtJyRDwGIWBVzbKj7bMj345fRolC7pshv9I0tgbOyQawiJQA+8KYFjaUMEMOze3ucun
XlKSgFGTT3nZvgsjy1PMrcaVi7BlweZnAJTuWrBnQfAVtihVxzorJDLe958zN3EDF2jTH2/e3nv6
2xwokha/A/wqI60ass4VChli8CGCCT31WO8AWT0eH3iju+CfXt+p3ytzvlXngharPNmqQVNHKML9
0IPW8zfpQg3xQuyZe40/aSi5/Jvxv/vPn3ePzv7x/cG9HRfFjx9+6O6D7lY7Y1/ujf0P9wOE8y4E
Je7bcf/Ru3n6+fN+K10i+hVxXYQdgCo8CeqAdZGsPvaiLo94NJXFXg2SZ8sYlI3y5YVdOQtKATQi
wAEDxGIL2zAO0O7GJsO4daxWe9Og1ws8omgfDCB6Xd+J342jZzuBLFCIkGYz64PTPN+JMAbBo2+U
iFnSw6yAc5VDbTm/+ml/0ySvXUoXfPAA5/Z9mPbQYdL68Wkaj2YWH8pEvpW6d7X/j2XdGsPtxge7
cEzLB+MBApQ5ADGg4Zx/sLmehqTSzcibcwAJgFONGYh38gamRaZes8dkKiKTAm8N+WgkmV17UxSq
8SFMVWkv04Pl32SRHYR3NRY/uUAfaTuI4tSnAVa6flf3UykfFGmU7m05ynVPSaCc9IphAP2tyirt
c2dF8KeB7s+A0HXVVraXDj7VNEH7XHZXCCTAhnBAbYaqaWgejLp01TmB23zjiK0sH0iGgL8pPBp1
IMbPl6+iZVfWckrEVJ1uDFgs8Zobt+2KHqiwjAbj2E1mhM9FdHPQaWmNHrPfv4ahfGjAS5dTa8Mr
iWHefw4fIxn0Ii7YsMLlkfqS1doVviK0fVfzP0OVuqcl6GbuxhuNA2EaqUJ4a/z9Lv0GRrbpxrcY
tBYXcGzzLtYseKBaZ6d0d3MLLKA9bUi58CxM5yzwy/8nRXj5Ts6szH2MlH6q3ZrKSDd6LTVOxZI3
TvrabpmcIxPQSbDFRatjyl+Z7DJKYamkRQzGO52Wf58U9nXjFmM/ZVHIWdBsIXNi9kgwCq1Wfb1t
w9Tz9RpqUfjSaTC/m5wO7nUWsgQyp+t+XZd5efEvt8kfC1k+08ltMipglgxw23lxN97B9XmQmbe2
h4qhzPYAtt2GQV6sJHC9DjiBGD6T6oCgnIsrO5UBfKg8PaiE75pKZiByGu5LdQtEaUUOs54AhC5g
J1zGggXqvtFUymITMbk6Q6thXnlI0s/X1+5ivxZWihMhggFmJVRpKeim3rj0kygBDNINkAUDkF9g
hab+r3CsP14XeZFdwtphLiPeJNTQKUIINtJH5QCr6xhhGtFTOKgHnT7psZZ/KErwNCbLPSO/wXYM
1D3wY3riXZd/YS6cAvo8mesB7A8+F8H/dp2Tpj2vIG+QGbShmvfDyS3jW6XR+KTA27Jjenh6uS7z
Ypl/Hwsg7aHNwmTEYazWr/0psDgWDt3OUf+QDbel8lQXeLTsQ7J11le8Cil5mZMOHhB3wIXLVPtR
kuvYK4GXfgDwdd6Vg89Dee7JDkWBeXNdu1V5QJRgR6CSX1w2ST33SmNCdOiE6Z3afgki9RBwDPWN
waWLE4E/YdcIVHAuYEwLegF/16tB1KDXVL3DUH60fnUMJPvT36uzsB8Q2KuEYGLKiYhiDonqYi+N
vyrGz74/mNrPMtw4eWuLphJdEeUsOTtxCDmKZCXsIjX2Avm2nX/OZOyC8UPU/7yuzNqa6QyA0mLN
8wtfcu6t4rTlAvWdyItxWkcpMnjzV3oUuU4UFxvvvN/TQEI0SbUaWEb0grdKjCZj+AQKqpWxR5+w
/DpmlgPqQBgrT+MkQ8s6wQqrurKkyt+bfLAOObSgL2kUzJyHWLY+1IAfZl4/84g70nYiQxMqN/7P
xq/HT3MYpD8sqzFuLDun4WnqbeuLHhfKt79fL1CZZTwE83gkSs7Xq+qI+AYZSJVOn3Z+CH21U9w4
/laKfW33T8UIzj1XfVrDLcRAcHmYxhuSS56RJPT2vV7XZ1UQVzGDPgyqkUw418fRK7WcdeLLLrOg
bcqBRHhT7KR6Bv1T+zGbISH2dYmX/p2+9wWbXSEI+H27nIusDV9OJgp/Xgy9vabslNCbzVtQOntG
YtR8R5HUdeo9SDLXBa+YOnKXES3cHkAywprOVZj7UgkPdMB9oiXGrmikXWBtwe+sWTkMldTPQVoD
kkFMM5nN6BhZnRO0pUu/Zwiq9JNjv+j1Ppn3NQDsbbSv/DstOPbFq5SCTPGxlhmK/VaW9yCU2vp+
7N4Dj31de51VFc4eaAYyHBs8GmFmEm5VM+krIxrKxEuKo687rsIdfl3CReshwd2ZiOUjnARa3Vjh
lBtElD+YHdNzLyrc/m76PHwfv2zRCKzc0sYSRYIMBeg7r5NzWc5cjVVaIMvGMdKHOjTvW5Up5mbX
bPH7rNkNAbiMegtgpSEEBAEltyByKh4yQXnT+lRFE+PWLrbQdNbFLNgzy/PeEG+vOdAbzR4RExSz
Z8LMYSSma2sb1c+VdeOU81QC8Z2bRQzAGyfWcKNj7IGy3O9zuZcecZ3fRxpu3Rhi6/0A8vxGwmLF
x/wHaFyB6IwqjXDwJN+WKlW3IToeqHFVzCWRUJzs7MYfsg/XbXBLlGAW9qzFLCG4yUnxWtqhC7c1
jN6fw6286MpmnakknKZIllvKhciBJnoXNM3eaqObbtY3jtSaGIasSLmRESAYFbyzHMm1XsNxzsrZ
u06p3y1AsXlUH66v2opvYJAdeiwmuniYidiJWl8Xcdw1iVfEb4NZ85r4eF3Aih4LI4291Hp4oosV
yNIvk9AsusQzw+FX1GaHQotd+LE3AsAV414YsujVJrYArVswNNlowKMB8MSz0uIBGH4YTOS7Lv8J
IY4bRdPG5qxI+z2cpkHTZiysE+cuCOB1wyy0BFgf27yXSXdlPRNWHfpB+Wj1G3u0soRI49oylpT8
Bapb5dtwVRvQwwezfScvOMW2sVebjRBt5fxANqGQ3AXalUeloFNnDInkSDlVhcI8Lu9lEMTcIQsb
Nx82NmtVoRNRy0c5uS0iXYpx74jSaudTWpcacMPGPO1qc6o3eqtX7But0AlQPO5lsYoR9UWE0ogy
KunWnqz3k7JFt7wlQtBmMsI+KH1E1OXoPM9BHfPsD4Ln6+dofXv+KCL4g3CCg3V2kGLTXTrjunXw
0581aesqXzVtvA7pZVJbcGWd781QW/JMT0LqRZX+cWE66h3/ZlbDfTUlj5pkb725196/i5f7/+SJ
c0+TrYVp4AOG6JQNgP41/R1FH1huoFZffN8+BLQghkVyuL6aq1Ipoi2pQ17DYkg0pIHRBBG4XHOR
3oFKX6b/qBD7Ql2eaQqAwxvi1uIjcmt/5AnxkTrkViNVyAt6lUGCyZUaw1V0GfT4j4PxPiOBaUx7
J95fV/MCJGdJup3KFQ41+FyBLIfIVfz5qIUHvXqatE+DfmzRFuiSopm8+f+Rdp3NcuO49hepSjl8
pVLHm6O/qGxfX+Wc9evfYe/WTDdb26yZ5/F4PeVaQyBBEAQODuLC69utzouGVy3pTGfmXOiBkPdh
DtmoksFydDDVT8LDnIVHNCiTRcs58c2qVzmTx5wQdbLgrUCJikkQh1DKSd1Gnj7yWNtXz+GZFGpZ
Z75rqZKwb6jlzJblTlr3Y2x7zCAPE0zGWxzO9q0KQzYM480RXmPw36WwrMvCoVWRdus0ocLYhIZU
tfG7oKWWOHhJNmVP1PlQNDFRxK2o+VHyM9B1ewg/hpLjf1ZX17QANcNPwIkYSxpkDO7qqw5vlrj9
k5vxDlFDSDIz5NwNqyqfyWGsRjHRntdbUFmQJQd1dBv4dkSsP+J/VQiB6SFlhEwY2FKZQC6sEZlW
Uw/7FGaLKKVVk9wqOZHC2rLR3BRo3lBLv8poIhc35WI0Zkjfo9ISVgctCw59Z77dtpS1VUP+EM3y
GBuNJxGji1ENQoThHRmoO/TiRQf33rYJwv4QgVLoTct5KK+1h7xu4fGFWU6IgEBNdGmY0RAjPxzP
mZ0JqTN0WySryuFTR3J/3vVCBlrTYwYOpsC7rSb9a5mXLHSES0MSE4xbFnMeyrHQhz4UcTkJMXp+
K9VP21kkYqm1D2a3i7K3qS8bYnDHnF37MtAdgIwApI7ofxTZUlNtoeMiVnqNhK2FFMXSGQchmj6E
VpHdFJVFkvfoxMBoyfdurGanS2bVbtP4KVSUH6MUvoFlOL0T9HnxU7CxkxDznzm1h+soBN+HlaGc
jOBmYN+QGbrWwWMqov6tvHTV+1hwkpLXN+bl38/4vSJvIzUH+Q4pJT8V3gz5Zcoes9zXTKcKeQ1k
16fmUhhjXmpSqEuFpCUJMkcMI5IpoQduHA60b+V2hAHTDkLE8Ugcs+gTue0GVAOQO0BvFFGNNy39
oSivQjGRWjuk8ms97tvBE4OjnHKxGyv7RTPxmBphIa+A9OvlCSqMocxqBeNbZOlTAoV3gEMzuIb6
bWg25uM07QiS99G1xtcgbb3AOnLzASeyssvTRM8RcConPjNgOy4/QdBL3ZwGGLUxV2hnc9IAnRbx
rlMxTwp838J9H6VkSHCMdXtCq1tRehP6TnoXfblAKMqAokWbGiHvHJBUHu0u8QfjpZiex8ZRxAjk
f6lda5E3mqDtCALQ8D+rzWYuYjKZDSnanxid7aTCsat+5Oqftnm2zHvV8pNZ9ENAZ5AGzvLn3tgV
Be9RuhKPXarOWHMcG8FSYLwKCkmpE+kZmfBkDGcSqfdT76CFwJmTJ63nYdxXDtHFijObnkyTIGQj
xA6z14+obGEdn1GThbGFB5RcyT91lxdassySaFpMTcBKMbxsRs/FPBMx26XTBBo5WwZcXJ+/RLPi
xCwrR/dcRbY2GaNPUReKQSPapKPhZQFfXU7ihQcMv+puoaSpFGMFIDqCeFT/L403mOdAT3vImZfJ
zqycNMFzkf2xtJ3UPxqGQFLLWVIHPN5jkzq65MnKF9IsZNR0IucjEZAIrZTjOPmtiBYRoXJvr/0V
oQP7gdQBnAWKQY5pvKWExdcAo+zMXbLA5tUc4nDmDYAU/mSzRADQdo3wYYl/lBWGPOakE9GoPVn2
HIPT33rEdDcM0r03h5A0xp3c6j9vf+YVJPj0mZjOiBmQikHZry8/E9kKcZ5brGMIzKJg2Fb6Gkfb
GkgvAJoSK3RU48lESh71Dqt+R36+n77U0uSs1qrVnH0Fcx7lOpiMNMBXiBgPqwKmS7kF+pwTjK05
fJQJ/1aWOX+iWfZJFowaGRtLeSoWSaQVem0/aUuDsdZWR/pyQRAVyEgkFXnk9n3Qk6RPRrdVYpPz
YLnG71EbpgSBoDoCgE9l114EnLeQwP+T1Y+57EXNVlEzEsU5MSyntz6M8lPE/uNljH9/alPpitbn
2KDW/3LbCk6u/uoqOPsSZv0xxFhRlBZf0g4LSepNj2FwRVrvTXlnBYjBG0cChYsg39M+azDTLnfT
/KoKgYMG3h6J6ySZidzvGkoYZ7q51tlJrJBJ7TBn+8MA+d5cVv7tb16JQenqgQ4YgbUK4gMm4Suk
2WhY46xhpNxHIPuG8SkoEWla1Z8A2wqGxe4A58JoU4nH8bFqrdgyQ8REemBImH0LzUEvwa2ukT4b
S9J3bemAnPhL7VDSua3kdVxPdfxbErMvoRkEqtJAEsrEeKdgsHDkddq01Xudc1fwJDFHQ86xaUEK
SaEiOgFubvRoEyV7UHkg6RMK5trW/tKJvZXUojaNOYIXjOvAMVWyyPhttqv6xcnjx15IXBmuMpRA
9HQnib6s7MJ4r1qIit4y60Op3gxzwX/8GOcjqhak6e9BTALCbreU3xD5ztbj7T1Yd5E0gwgCRmTK
T8f4zJPrShagvIwP1oXgborAmdAYj6Fk4Fk+KV4qq94kLsjkGE5uWT/S4HfTYD4OmMT9xRqcsuMN
el+3/LMPYuxviVRQGQKxTQp98WjbkiR2GFtwaCPZtgS0a8f7VnwYOx0Nwv/8ekeVig4LxnqAwpEx
kxyDbMY4h6Mougj5KuEYDJmLcYucutGaipBjAJFGcYpXkG2hTYFMN3AhTJqQ2EIYjSSZo8rJ5w4Y
4KAVPPx/Az8IaFq8wQ2bp2gwKgYz4yh8Rc8N74xmQVRikIShlHRMoJEpwZxEOdxM0rQ/p1BxSkt6
UzrdkafStkrtOQjHrSmmB0sc7FyNHvVRuo9V1dOGlJOiX1sVGCHNz+PRgG4GeojPLLFMkMmuMhzS
JJXbezmZEWCX3W/FwmBo/AFIhuo8fsNwqmIfzUtsC6N4b0Z9xvEVJ4gtc4QNhKXiKfhC5ZcxQAMj
rwI1kjTSTVXuRibY0WSlEQ9SgBkEgxZSXulxtFUreY6yPMewkwWI7liTsXUo2oK65YlzRml9h/mi
i11ioq0+tTI0fcIue5ou0vwBkxv1Y7lgykR4r4x2I+Y7Qzv0Occ5rFwFF3Lpn5/tSFArrVUA3UIw
v3mbGaMXL6BO7v55CR9GKFMzxGWAIj6z4BlqaFJM1UuTnS5hlGHHqZOsmdaFBOamkQZ1jsUCiuTW
XWi8T8oWTTjp+K5Mj3m5A6xalQ9jyTtcLNvT6XCd6cW4E0Bdwkg1oZdmvErLeyAEfibuhOKhib+z
DqAkQMV4KJTVLUObjozbG1bMJpG0DukFfYamqg6PEaibHCRgZWFxsgt0wa4s8kwMs6CN2ESzQcVM
YW5Xox+lblC4yvRUKjpgC5z0z9qRBK7qb62YlcRziHYfwTWk5YOUg839CLhrHP7JIgspITcvEDPY
ZfEFhkXMsPdvH7/bS2qwfP9ZkmdSl+FCUtrIHS3xflDK45CZ/+aw/aUjRmBeHrYlS5GMpO6v0p7a
7j7RPxaeI6F+4n/vGiYWX4ooYzES+wm7li4CwSRKexA4roq3Vsx9ApYYUQPmE54qinwFXLPTFO6s
kjeii3oEVhGgnQCSwcwMiqi9VCSsJyGnVPkoqSluXCckMI9S3QGRtBd0HoBl7f1wcTExbjBUzUpr
E+xMLe2G+VuL5E3RbepysnVMuIyse3HpTwz2jYGhWoYvGq1vTs9Wv+m1L0u9E5Wv0vjCuE1VfrC6
wmnL0lHHvWD8NHXMowXFzW2DXVmdi+9lVgepN7x7S3xvVCM1IuudiFdPP2zTHNVbQGMqAhbiluPt
6BFktuRCKOMRwlw2406A0HxxC6TWxmImTVy4QPfZfaJiCOirCabF25quOXZ4OTociA4jBB/spSGA
jlMp9AmGoI0NaXdJZsKmgcd1zLvMuC/m5lvV86dG57Werz22zwWzhDXhoGQZVpm+bl/68VOSv0NL
dCrzpWy2XYLOluWxMvZ1P5Fe4/jelTN2EZ8wKx3JfYvEJkTrWm7nw+eIRpqh4BzkFbSfeSGFXVld
r4dghpQEHn1IWz+e38p5gXN3FPNnYxIpKghyp0YJEhvRXtLIWcBCVM7PVdI5aeyV3YdsIYOakWX5
+FfbTivrmM8HDBvjK1vMGcyrGSFa2b9O8z5TtkrmDegVmJZNOAM5u89VOy22t8WupeWwJn+LlS+t
LQVJr2AVeNGNFpKMqZsiIIyz2O3QaNS0jimZdhn8HBJfwjDfMkOVyMD4Ykx3BNGQ8JTLjmzYQWYn
SE925r7lfR/d+KsjSAc+yni70w70y88r0bdTRwJWRVdHJ5ljklKa+/4hMLZt+jkvHBO5Gl2A+IZC
nv+SxxiiUIZZGbdYjiSeNkimSDEYiyWvqraZsIur18F81rQj5u9EU4+U5HE2wO0U/kkmJ5Ye9YpH
Mrx+Js++hzFZcELn0pDQ7dE+in7ZNtniSXB5ffwqC3bav80qJhxlL/WML3Jv28Za0v18MVioB1qm
tUnCHF9kWztc4YcsqDw9OAYoiOV4LlVfVvQ74c0Z+R9SLRFJNoqdOvnHswhdwCXUGJ2ikSX7tDKR
aMVHmGbEqF91c1tPrW0Yz4IqcJRlDQ1NQDruXUBuAXzFFczc8oM4os1IMIFjEbdaMmN0xSHUDiAY
bYansuS4u6s3KtAzMoVUg5AF/ABXxXkK8R5Aix3ZH94vb/vn4bd79xw6vKrclTVTMSa9SwCYAXMD
2/mGmSZKHy15bL9pBE3AhBzQdktsd8MJZi02GUUFAa6FJz4atNDkzrzm5EDOSjmsYts5otv44/if
H5539I4EYvETP9z//ovf+GRL8BOtwP/9M+K6xC3I4WA7m8fHzffjxtk/vj2+fb1tOEZNT8y5R8Gn
Ah8MUDX9ic4D5kTldaepQdmjZ8hubc/zYvv0Y8MbKnPVj3sSpKCFBoglNL6yo4fEsczTfMbiO3vH
8RwPSruEk25c22GU15EiR2OojiwD4x8xUzjP67iO0X6937/tneMPz3//rZJ3l7PFV2HJSZ0zSYxn
FItQCqwIkvbHI7YNTev/YmNQYAWgGthTFTQJl64+Lq0yaWMkQfZHx/k4en+ID3OwN5yg7tSNwxrA
uRxGEWnIyygtIef448evl5eXkCzkBR3pCwFNPX6P/4Jo9+Dam+fvyn7+fh4J/ed7Jqg30v/hvJJO
pePrL1KAyjCB44RXvdS8ARiliGjntkOPy/Z+i+Wlrfr2ZmPbHPVPf9ktYUxKajQKcdJqKsyB9RPv
ycfJhCRn43BEXXEDUJMBZwj8+H9YCJiQRpzaEANgWyrqSE+At6XHnjoCqAf9HPrzthWtr+WZTCae
Ca106tsa4y2dnCgEv2CMPX59g7apHdt//Hf/4fBwOLicTbxKOrPKMhdIXw9yJKYQDA9YEs978T/t
O55TWT3v50uqXpqKgbkNwPFQ9ZwjUmXwng8+LPWVZyZXgQerDmOTepw1kngS9OF4W5/c8SSc8rBX
hqiDphfVYACg2WKakpSFkAKlQ3dqb5CPwetdxwMrROX+PrlKe0PPAOfqXT/+Z2KZ458qQZ4vEsRS
+0jJR29/vLXuiOtgtjundQfHMXAqCG5KSkfRgY6C+O8AHNidi8I10UmBf7D+nIvpxN53az2Yi8ks
IqDn1P9sLb1GnePpFxwcenjojYprlB5W+gt+xY8D/vd0mHCc8MOhx/j2edLpebnxVRrTRCfUQd2L
F191+jbP+c/tTb+Cfgt+4kagP3hfoFCTZr8AUz2B+0GzLeIYZl3KEplitQHAhQpGRHH6ARf5RN6h
/Z29o27SefR4Qc1VTIPcHGZHgPfIRKx21QGpNG2kDCbkDj06+nsdBVOrJ1aquUrGA4ufGtoulGSE
MV65SwohiUwFl19J7kMSEjyD7YH8we8WgrkK+AeRmwt9CdT2Dw/20/bJ37ou1P/+fvzCsmw9epDe
HvebR+fx7W3/uOnJd+iM5ItHokJvYuZjgW7FniiozINuhLmptXTMC5SaUnD0ikGDkYppWbuYZgWC
snoKesNfjCXehk2RcZzsypbo6DKX8VxVUU1iWx7MQKjnRUV3OxgbVYJXXO+g/g8OLw2Ef+D4JLeN
n7oCRk8Ah8EMJANpge5yZlOsVFHSZoCeSof8C2j/VH80bQMpCqNxDYtTLLoKTJHfPpfGrGppFamm
NSKUWx5GcPFbd7p+mAo/BtCr26G8elu5U7voLe0YR1gD4J30AuQVFlk+gm+MGdosv7Jf4bbcJk8V
afz0ZXbGX/+UjgOvKzCN0H5LDWheNDFh1c/ed7pSZ01QWmg9rB7j8WeYoCzJSxfS24nV7UzG6Y15
JqOXUykfB8io0wAQlRRYh82IQs/tJVwzx3MpTHwjo7A/6jWk5JnyIo8Ybtw54jCmRFI40ffViQN1
4jmDGHPtD1ZtTD3oUWxBmx8qdFajRcAzzPi5xbAXnZuDvFo+iMODGMQOSEebOGiXWxR1WYYiD+rl
Rh+5ZdP+VjokhgWRUzReFaPQtwtwTGCSYNYPOEdJzCczs4ek+igGzL2Xmgcr4qzd9WObaoNOOTwr
cIdA1KU2RqznmhoB6hGYheaadZo8iXr0saQwvVjpD3lQ3QGG/V4qdUWGRT8GYa7AapaaTEFtbdNW
0ziHb20/4VWAUAAXvK5pjGfJtUqK0eQMFw8EzBihAWm5AwZHSne59fIPjRTaU8wo+H2woLjSLrUv
kriK2jShJa0eY9j7MLCDAiyf0pwG4PpshY6HtrnKKVKiTzDR4dJEpRkXBWOtaMIFU0A45GA+J7Vr
kBTd/2T4/Ch9ECNg6nMJ7I+NjgyY82Gxd9rXvJG2t7W+ChroJ+CiQB8GyilY4kut+yQoEUbjExpk
cUkvo4WxT95vy1gz33MZzCaGuTANqgYZgYkRoiKQR1u5jX4Zedv6tyVdaUPB7JhYigo+xsPhoX+p
jVRWVZyHZQ6eE+XdmNvHFmfztog1iwRDBkj3ZPRI4uF2KWIY5LodqEXSGeOjVS4AjOgSMXCr2oE2
RoTStf4LkSiTm8hgwAOwib5oMsK6kIA2mCbP6neB1uDfH7Mm21XCEXWVVKQmCYqOv2Qxz0I11odE
VyFrDkI7jzbFkBA8TMXlrlscRXmcS5Bo83KK8tUFwUhlFlUPwqRspwz7lqfZQNrJSI6yVLY/0Cg3
H010KNxLga79CcbJrLyw69uCZLoYbENRGh7HOSswHkqWagzNm8StJQ3NYLdNizlwSOxJBZo5LOl3
1Ia6O8YhaCy7MQEZfiYr1SZI4/A1KtQ5c2qhw4R6gDV/3N6/NasEFAA9CiJ4cJBLuzQZcRr7yUpn
XEZVr9tKLXfA/bScGOzKLmH6SAbhGMsaUnaskTQxxvUicZLbElLB5viiFJ0dak+CqoDWiBOBXW0X
ZGmAaYEHAnxroDy9VCgO8sGaMxXbZT7rwbcgOfny0E9vt5ftFKVeBCewCtpIoKOXh3KhMQHQMieD
pqDTzlY8AbjHreSUtkom97fkhJif2j+GrrID0x3acoB/TnbJNoEbzTcDybbTfnYLvye9+ywf6ufC
7jnrfRXzXn4cm/NXpHIUhBoft2gxcAjPvbXFR0aIfI1jMXB6x9Y86NlKsDQfYwh3JNCVsFDYl8ko
NOIfaazNp16Is8/by762ubSqKlHiX7TJMjfCrI1jG5eI3cVwekyUX6izHqvCdGp94SzhFbSDjtkG
nx78qCwC8M4i0Go11HPwUOHyaWsHzGKDguO4AfmMoO4lDfG9q+sBScbPxNiDcP6f62mCYJQCztAl
x+LsrR7t09UAfkfQ9NiR4RvmFjlXEgu8V+BqXHW+e/LlcanyxdBzair6YxO50l52TWfAIDsCGhyv
uAtc0fm+rRvPXhh/OkOJsk7pyQmfOhW8W37Aa2++TtszB4AJXtADoFftCBnG80fsLtvBSX/IdnR/
kOyHZfMQkDwi6iH2FDf0bmvHXVDGRLXFgsHIEN1/Gy/Lx3D/ayKSbxJt95D7k51WHFNZX048LEAu
Am/H+la5Qnei1uPOz7TvqXiQ+33Ms8ZVERLiFh3tSojwGZfaI6cfjw1ib1Gb/XQUCV6FmE/FG9t9
na6kuybhOYmzh/nurNXLWZ/K/ckyQGQzz+qvsPid99lBbuEr5+yrkUDoqyY2Wis3S5WRMI05dCbX
p55+wllMz+xemomd1CjUOLvRdI20eRctYfQ0axwQ7CaCH2jqs9iYGRHFGB0MsfBpJNlTLvW6K82C
wAnorvwd/RxUheDrQGiMh9zl6RRNUIYqNO5PlD+d5I4K2FCXDTBlt42WJ4ZxAkGf1KNUQUxa3gWJ
UwXHPsEOaLzWC/r3XF2aGvyqjrSOclXo6scsjds6ze0wNRJvqEqSWMkhmecXq3+PiuzYZAAsifF7
rwtekS1bTf64rel17p2u6NknMAkTSUqiMFfxCUboRC9mRRI0On7Pbu3eywJ5H53wWZpJu7W2A8DP
nKvyKg6iwuntRefamRjnfrmdQ9jmeGwggO3UL9N8g7GRqfSb+CvnzW1ejQDOJDEOUJFxT1Y0VG46
zbHSjyjqSTqJQF6Vm7gH22Ewcjb3KpCkuuGixEsROUVQK17qJoTz0Cg0TAbiYAIwfAKzSK/yevnW
XBHaNgGtQdUdJDDsgZhjtRPFAiuImVXp69TiIHIJAFh8LH1nqKjpwwmh7i6y784ajcZqLSBBI4b2
WO6m+Q3cFM1yMMUJ7ZQY0uXwodRrG3Yukx7Rs2RXGAelJliQKeOpW6aOBFdT/RyUOyXwatlZ9Puo
tmd4IuGjlm20M5JSdLp8q5dbq+TB11bvT/C3iIYC6L0BWuTLrwGvM4Xx4GvGcg9cuab+CabHKiFC
QEYZYTVZEOQWjt7ca+keQ1sCE5a163u3Gj+BOyoTzq265qAoLRMiPuz6FTmjNZVI+2R9bmvin6X9
qHTDnivTxjhSzm2qrkqiBO+SCtY2oP4vNTesIIwaHZJaN3PKjeojfPAkJzsMmIG70byPkUiecQ++
xjuBtD5owwqUnD8jV0Gu3yTTXnLTbXFnOuhR2nQfM4KM4W3xA/JYOcExct9u+7O184BXFdhUVNRW
rp5vfdqif0wdEb7haQnLWeIHk4czXZdBYYwKnt/qCZF3ZpptjAa+uIYxAKi+MbT6aJTSRpBajnOk
Lyb2csDBQ75Qpmhjlr96TDPgtizMER/bworJMkpANBdjsmvEOneUphMfhx7tbmhGEXV7zqPi/fZa
XifTIR5NbSeSbvAIsikvcQGzZTnjC6rIl8XdgAZM61gIdg5W08zB/Dy/EXd6BUCn+jsw3Uj9RPNg
0D/EPMLYUznsai3OvoQNQxIQ8CQTrDB9a+lcsOZX7dT2Yv/p/RQDNbfRAdTqrun2G/1u5qRa104A
ckgo0wFshAZJ5gRo9aIg6Q/ZQoIeJ21TlU4cvlkLJ/GwZlUIakDmTVN7qJlcHjRrzOpZKmNYbi75
zSR5JlDsc6C4nE1dc+YA70ggW6U8fKeS/5n1hpo+tGNDXdlsZYObj5H2LQxNnxKA95PAs+I+cAOg
DZ4yJFcNIFbBaIXQMkfL2b/5FBDyoauJJkTYHDYCOaFB1hgruwl+CD2Zfk26ozWe4AkFUTih7Nr6
nudvmZhOSrreCFIkNpfRs5QfaHIWhZLjLdcurXMZzJ2fYix5HYEp19ZCB00/qbyRs5wkpVeDBVDh
ZIPXFKKcEUgyyqBRZrtxcowTWTBXAKtXb8PhUwz8nOf91/Q5F0H//MxW6kqZUXqAiBrvQyE4LLoL
eqFwEO1kMklTcmxzVaOzU86cNKVOldZsqDjwU6m5dYwmzZ1jHh52VaszMYwl9DXGQnc1dmlJfqJp
1mjQEi+86+2LJWwrg6PT6iPu3IkyNgFCaBnVXUijnZrZxwJWsSh/RYgfVe+d6ZYlMoB/xHqbJbzd
W4uuz1P5jEfBlC1DCAvchdlLW97p3f20HMXkPn6+fYzXlvNcDGMkOSCmbSVCwSB9DltMOintVnUE
YbOoPoJ7zhFbuxUN0MjiVQrSQ3TCXpqkOkyFHA4TAvmPHKPCIiJ/JrvgaQ7JvxiMB6yuCMcP9CcK
P/RLzoy/0Tq9yyRIErW9mfiZ/IgmkNtLt3a1nIlgK7ryrDT1WNMdGt+X8UtuHamx88a/LWXtJXIu
hTlWciynSj9CkU4sbTQlkHngePK1g4vkIFpBdXQGIm9+uVRaWqHSokmIiJSDNqENdnF03ryptY0/
jZsScREjx8ycI2vC9L0WcwQxeQzlFH/JMf0Rjzi5CslU+V2ROuBHuL1wqwWWc5l0Zc9MQC9SSceF
CRcbLkQtDl3YgLZkL+beONtteDc2Ngav3xa6cmpNEfUqoLWB6EWq9VKm0IVJE9FeclkGe7GYESv/
k8wYktj8UoLNbVnXuElUE0Fyqai4QjQVT4lLYWCsD/u4CVBBslV7eB5VkoPNGAPm3+J9t1W8fLfY
xRNaQyYQAz1YW8vvC2I5OklctbV56YC1XOH557Dk5noZAPAiQPfiYPq6XbyEbnoMNkQ4RntlFz+L
T7f15wpkFjsc57oqE+gfg+p4GxPTCR+7jQFR01tgZ9vK/+JIpGbKRLIXKjKXzzLmgTKkkAimopiA
IMYGx6n3sKA6UmCuVco5mWsv1wt5zLGJ+nE08xryOqc7KIdlsC0ABEtS3Ku2+LO8C8m73jh32OLI
IC3cqcdRmJ6RWwozZ6iImlJvy9MHtMdW9mBjuvc73L2jDBQYQCQQ9JxwQvYVu0axCyk1dGeCKwGV
tku71sKsB7dVjXmZGqa26oGjmwOZU3cwdDBXfJloB0TvSYXMlhVGeDZ7qPiBq+dbSZZjjmRr327U
6WAZz5241c2nsC9cockco/Xyf0p1Kmv0Uy0TOCnj1CR5+alibM0Yg4FPzVo3Hp+k/BNZlgH8O/r0
5/ZWXO0E2C4wrwpQM2Sur5OnrSUseguaKbsvS4SkC3hR0mzhUQ5d3QVUCsZsoBKIm/PKf2myVelF
DPyL0eTLri3b18mSF18o9Nd/rg4KmoAxApJBEzOXCzcoYAqxFjyYxCj8mSPxvMihfVvEVWgDXSiS
F2V88C9g3MKliKITlAzpSZTyqs9Zee4W28S4WikMSRG/abp7W9rayqE2gawOBi7JBkvGphTVDOqT
BqXnuHnTpPBgRs2bBbbG22Kugg7UgkX6zAR/BkSxhbw860wLDqhDvPatg+41ftHbXcar+1wbG6Qg
esI9hsQBICuXS6cZrWlFc9LZWRgprlrp4HCaY96SrepyJoX++dkFHU9WNIBxorPj2XTAfujLGAEX
CLQiwvFj16ZA9cE9CdZ6xJ6sKZRZHivSAElIAyKlawu9HeQ/O9TtrXsh4hGc8KTRPz/Ta1H7yDDV
rAM5W7dXgqElddXGpBqkzgPyZCb6CDojEL3wXrDrC/q3mkxA0Kfo5bBCqNmgPzSXSIzBWMWC4Ffh
HK2rcI4iEmi3GLgiUc9hKd9VY+i7IgbuoQDrsN4ZeAiBnwnD8VI4ZWSenNy07FHJNreNf21hkfoA
OA9MKjjajNOoYzVMpQbG3013iDOi5jmUtmH+K6rQBZ0YHCWvA8iTln+LYy6/sujkQRwgzohEN9Xu
DNp5K24C5UEbX+PYy3sbgev/T0Xm5A0VKgVZBplhV9qGui0ahG/anR66ovFo8h4Xp3rqxf1+UhGY
PwynQAcaC8WbJnBjmVoJMHH8qomoE/qtsE2LEP3IB0mG6wQKxHQM+Mzbal7nBBnB7Nkf60AXKgge
guIgNj8S82dZvdbgIheyBdlJnA9F2FKmnl6vfAtRTqn1/pArfhthQj1G1AdV4oiF4ukAg9z+uGtX
Tq3770VhLo6ubsNCEWDdC94HcvBU6B/JxJFx9VCg+oOTCDgziiRiE4ZN0+hBM0OGEHUNma0C+fdo
HMigZ70798Ud3lC8Mtp1uZARyjimITcWcQqrzp6N8jWZRt+IeqcqRow3KD2EOvaAEldSf1aoBifa
t5IuR1V6zTBvQzEGp8CwClVZDk1Q+LcXfN0Mz1aDcVyiHvYToqbOVibko4V3YKOHwc/m3yogP8Xo
htXRyHdDv70td3WjMfNLRY7eotMRLh11kdQT5kfR9ZiKjWZ0G9kMN23BpZm7ytqe1h1QA3h3DPZh
O3ktJBVRasShHpoZrHKgjNcGtwPiVOswSkeVX9SodAYjfZyXiLO0azc5epn+Es34MBX8dppFfViv
D7u4rrfgl+aY8voq/i2CcVnFKKd9lWLzrG7ypkaFC0GHGzhibm/Wuss4U4VxGaNeiKCrgio13vFO
ukG96jveoKBxaDbFpjDtB/nZJNZIECNvZs5jk6ckYypV0YVjBpSyHaeTgzk4bqajRWvOOW+f1Yv1
TEfmhBpB2xstvVjNeKstnlk+Wbh60gPmxDbipk8fb68pTyv23HWWghoRljSTnHY8ortDn75ui+AY
IJsVwGTd0aokBENC+TIp99wgcvXvx5uIojGBlWQfi0qrIlhdqArFfdc819a/iTnQ/Y6qCx3WyoY6
ej6URtbCR3TgZxsxVEmRkmetetHVatPo2X6Y2l+3V4ya0tWdfCaRsYE618XakiFRn1EQt2fhoRY2
WvkVdBxjW939M0HM7o+WGKag/usw/Pa+bzVb7Uk8/XO0LAWvAimLtiyAWNmLLh0XIVGVGg5oxPWW
Z9MWzPIlicQPca7tbhE5+7UWAwNsRSFG6HEHg+GlT1f7MgjKvKFKbVr13ZQc3fK6gXNz0D242iOQ
lCD0pYwQJrN0AlIioalj6UI9c5oO4JoMY3v0FkNON0iaEKH0/oVR/C3w1Kp59qaIuhJ4+xEC69I3
5bumcbvyj2i+SDpHs1XrOxPEJtUEsw6nmmom1AjtHTQapukvWbKthYOxuW63xbWI5CUq/ToOL54m
l1uVGxhxM0cdQr6CgOp7p+9AEu6hqzHexGQg6VY7jt5dsvt8CBzL7j+e233vZHvNr70C3e+Y1Gnz
/O91o8jlN6n0Kj9b50ocm0bRW0yovf8Q3HCnbLp9+Zi9K8dqv9wl7/F2cR8xU1V7qPehg8LFxGvE
uU5r0k+gHTiAxVp4XzE7kDZVoeRW39ozkls7xZ+cyBnRBoRuX3TlPChE9iMOWuE60cjIlC/VnrNg
aHQTMn+Fiy0dpnfxYX4QP2rns7ANZ7bBMu1EO3WPVd9oHIuT1o7sucLKpfDRUhLLKgYovKMYldIN
Zjv1BXv0xgfNxzP2kN2ZnskJW1bjiXOxTGgU4nmLyWIQi2KXU7ugOdqlKbHs9vehflHvTSI4+tFw
REf2a46TOoEvWP9xLpvxUt1cj+KsYL3RbuEt5M24n7xfTzrpPd2RduKDeG/Ziq86M0nfn3sPEXrC
U3/NhZ1/AhNODUXXjHqAT5CPGKMZOZ37f6Rd2Y7cuLL8IgHaKb5Kqq27et9svwhtjy2J2ndKX3+D
Bu64iiUUMT44mPPiGWeRSiaTmZERz5jr3WrB76NXbosv9Y7cWBsaXo9k6/tOTLzhxfTEBa8NJpTm
Lh6x78RncK1ug2kof/xibcGKC+6T+hZE0CW41IJiG6FPo0gj1/IFCH/8a13+6l2OyUUP1iMTgg3j
xqTzX1iwDR1nGKNRFrKGc3eutTyFO4MVKM9ZAGRvwJRleREZZfeB+Bke7Ng+8NdL7gMK14mlILPA
6I1vhM0eQbr/Ds+5/VG+1/7P+BC/ghjkMAT5u6fawLXTempb8hu7M6zFiGCbZmMQT0FchglKB5qq
lbbqJ8C8gXQO+ClMDUj76I5tmzULDFmDv/ygfhdA5eozRtPFecp9pwV3xhhUX1Egmfx5p4xKa9nR
qXnJUaYmTQuXiz2efecH/5LdsdbHRFM8+mj6B9mnhYdG8fCP4nSsvRVBtYgV2yADwsjgufewfmRR
M1nYXuMdRIde9tMlxzF7zcx35oRJdjPaCn9dvfNOTYpIcXLnkdSakpHBJESgsqdxjxm7BygI3NaH
bA+ie9fyjXsIz44B80VrjW1i3NdvaEBcX/qKUzt4G2OuEDVaPJWley9quyLhDTrD3H2rwItcPECc
BzVFDziBAfoFqsx05QOjso0pA+g3QVxS1ns0zdkrXaNpAyDyxh2nAPvYERvxEMpViM+VoOMRISuJ
LhHqPTLaJ0/rdLT1rg3QOd569fy52Loim1pdzYkJ6SOW6YhU24EJo4PufLWE/fQwzrvrn2jl7HvI
FNAXEvLEGOg59xS3GZiV1jACpVS/irPNgOVk2yL6et3OWukVhlAYI3gzGCg9nRuC9prVaUPfBpNx
w5EeUnBC2zsr8mPNL42Dl9/Vyct1m2vfyLMgG2ahnY6uurS22GI1y8ahDTqv2JYR6PVIu71uYq3O
hWX9sWGeL2txEkhWZrCR1YCK6Bs8v0GoW/u9tW37cJmhoBEm/TaJFRQza84BrKsQsAQA40KnrKZl
nVIPgAdrvo+inyl/qYZf19e26ho2IMb4Zg7mAqRorXMIxMzj2AZ9/QolZ2gA/CA5ww37ft3O+lL+
2JHCclJCZL7oYQdatpl1bw/3Rh9cN3GJ+sI38gCfRVkc0zOQnj3/TBpJcx7pwvuK6mlhkZhdrd7b
xRoA2bbj/RwvC9CzdXmsjOQAHZCvEJHIw3KJi+frP+WSG+j3TwHnATR8hVKNtK2GXVqRkfEWcuA8
zv2Oku59qpL4keS8/jHbJTcDNtWk8KnrQEetK737BFTfuDS1rAkQ0Mo9/vJqV2ZEwECQlxy5103E
b6kbV5DVWR5jihnZVKv5Lq365lgncf/mgEGu9fOpxoCUHjvpI7TdnX9iL6Mf/Wz2B53P5D2lGLQJ
EzsdntIoM+DArc9NyEMnvckeqkGUrKJ69nyzGUFVms3VrynR8GiC/Jy+iYFZfzTKBi/nxhjMG3MY
PJV80QXBKqhLMXYIsD3Q9lA+lTEyk9Yvs9fObVC6WuBVb9jiTcWL7UKXfecZvjVbN8ilvsfOL73p
X7zZ9BOTfeDCCAsHsApAJ8v2G7SVfLubgB420E0bFT3dFZcGHB1ECCgPi2ktyd1yoCD0xsE3Nvv0
dgLEoqr4DScf111p5Xo9syIO8Mktny5eOTg6rNCunu7txG4TP/EA2vR1N10Oetllz5lOdzEB3KPm
kwLBuxIfKEVowHECnSVc7tw8ZMWZXmoIez3TwV87Bvb0YnmbuVPYWalfnNmRDgzkwq2ZF7jVvTbe
EGhb0AwT62EzvYyjp8hYVj4c4gTEC1EHAjmonKFikKGKdQ+xCIiNY26AcUErj1Ec/8XVDvfFoBnG
FnAopJTQAfu7W0P7CYol5KHWxxDY7wRjLEpakpXcE+ym6AKCft0jF1PCS2NMIylEDKezu6FDjo7b
7AKsDzTOSxsjEV7iygzM3Jh81+vKjTmU8et1N1X5iRTfSyACxj5rsadF6g/gDgDLUV5smk5R/Fy1
YwA+5yIwoqcsXfdDTHvL7OAnVp+EVRm2zl1tez4xFE/9NX8EhgKkNRS5Jp4z536fRLzOmTh2bYXy
p/XCatDz0u04vfF43v73vTu1JZ+xKMHbeoYtjd7Qduck/Z0eH3Oi4uVe2zsD/TLBVgr2D3lNbAQ9
8BLDT9LE9J6AMu99R+uMX9QdMLTjOuXb9XWtpGYUogJ4GniYrtDlqYeSZ+mCGTyErgIzbNb0XEyq
wt/KUT4zIZZ8Eh3H3m7oTHFPTE2F+VRjSw1ocI7dX4R6sKZgZBJZGEZhJW+IU8+oZnGU7fZ7i4l4
Hr0w7ef13boc+xV33okRyQ2KOAGRvnCDhvzuI0GcjmdfSv1gGG9WvnM8qFSPwdTfD3QH1Px16ytl
JRjHG04HSROkKaUVLmA1KgFMwxPB7Xxi76cOaMn4PkNxNwm7UUU/uXarGXgnALImED4yNX0xgkpk
boXL19MhYvbO4PwbMCK3VTwebRucA4t9cKzp/foq1zxS0FG5vwmpECrP3aWOYi1zO6yS8W7Xm9U9
pnT/e9QXQ2r/mpACYT6ywnKFqzh6+jTqxTNLBOpUNR+65vj4WiB0RTHOdmRBDNTisoUMJd6NLdQO
q2Vr1suBFnN4fcPIml/gRYfsxrEFuY60Yw1Bhdm0qzYYEqOp/BwiUxMEF50p1IusdbZj4rhbb2z4
izfU432d51A0hagf/iUNP9JPQf05+0RPOtNnvG8IhIPaKoQQhjYHbcKyR0fLrTsNBd3NVOXRg9mz
hPuRrvNjNJLlxgZS+IMvJsPUOY2ajz6ixcZLDNBdYFYgPU5duzxRe6pfO0aXmxE8WOHY14vnow5E
MMa69PhPrbpmLMDzp4DMGYo1PywHAtvQDavApVEaNIx5Ej16k9ngnjQh5pPbvAyc2h53VsMp800M
yaBFlDy2owVpGqOJDloZHbJKMw9EczZGvVjbsibzdplqCtgdnR9A6rFgGkOzj06D16Of5ENVbKwy
058s7oJUo+C2tZ+XbnmfWxe65RNh9aO1oN/v51Abi/yZlfnGc5IRkrvc2A1NkX3V4tQI5iF1gaFC
2hQpkqO1NzzwYUgoEOgw5io/qE2qdWVOkPHpkC08plFT3w9T2x9AdGO/A6oXMb8tBx7WGvfuDW9g
pc/ZPCqO0dpdhQlY8erGu96U5z2bcWZNX4u3HGpK4/CrBa2S7Wx49Ou6g6vsSEG3rcqitjCNBOn4
fEvd5qg70TuUMm4mCuGq/82WdJbiopm7nKAM49Dou4t3FKRGgJtpc2iTVuT5urG1UHf6GaWF5Wjg
1ZODz4iFHHlGnrNy2F03sRbExQQKylcQZAUp1nk0nfBm7GyUewEnhGTfAPK5CoMhCQiotLz6XmHw
JWLeoXZVveK13AxEIyjL4T2ig5Dv3C6lkzZaIgcsjSNYVSst9k3UNlm+Rx9QcRzW/OPUllSfKwbG
CzJiG2vSgABkyCGw5Oqvfd60zwB3W/+j20u3xwxmkgaToiIVzMICyq9utqnN1yhRrWvt252eL+nb
Veac5YMNQxlGh8jAgdJvfZ2+LxZaO2n2WLS1P3eNoqB1sZtg7ISGAIgN8LYHQkrKMtqhIu24cEiy
aN/sBuONFI2cyDdUorKXvUlhiCDzFBJ1YIuRlhdPqW5FwpDROr7hBoPJg7RElguxZWubaF/i6K0r
t7z8MMkOcsWz+ZKjZO0qTshlU1j6HWJDTvLTPuNUHyL8DpdFvmdG25xuSfEICRK7vmswjFEeCQik
jU1Tjr6XHqmmYCK7uL+lHyCdlW7R6nw28QNsI0ESjrYScgm/dDBvUerZpoijTWs6m+uB4eKASkal
QxNZ9eCwCUZ7nmxYfdPyws+TrTbuNf71L0wB94DOIFD1FxXnLqKDibplBvXLChNju9rc5G0ammMY
RQrnFT5z1r0Tq6JoamGKmxiu7LxeVhE7bqEPzOnD0h+K8WNRafGtmwCRG9Q8UFmSszqm22PZmJAs
SgCymXk4G7/y+Mv1Hbssk/5exx8j0s2QtEm0tC4EJPWO6B2aJ3q30ax4+ALSunzjeszex9miv5Qc
DZW8rqdjX6OUsOHgUjtkeeoonvTrhwREF/+/aulebBJzqVMb/MGJGRIdWaENybLQiW7J+BIlTzQ9
NHQLUHzokrvUCVpD9QOEgcsv+4eeWQpLZp/ZCynwAwjrgt4ICm1j2QdXv3O6oAKUtdJC2kKWPuAN
oK0Hxfe4KN/8/h5/rEvfQ5vt2ZkbuHCl75L+fiGRb6bfPTAmTx+6t83bbdcqVrzuZ39MSjtOp6wZ
S8EQbUXf8ux5ru8K+9f1Za3GgBPKa+kmqxp9MWphAgLnevvDS28K72FcdiNREVWoFiP+/CTG2kWl
e3klyLXZfF8N3zQ068ykVLyE1gKpmOHB2xioY1cehYWUvN3SBOrIUGuP220Bpdf5y5AiJ3Bup0hx
b6wt6dSYtHlG7rh8NGBsiqaNGz8xG0RG4/frX2jtMj41Iu1bBL/DXQwjBMHGHO8KF68eaNFFKgdf
XQ1kuvGMxLzrhXKw15fxMncInLXj+tUPDlKr2SlCx9i0Daj+kpccwtNGBYJ6sFC24Ww9JPyzVaHG
V5f751f8xlKduEmDVxSaJfgVJTsW0yd3bqz8JdIUbrJmBXJAYLMHBgB1APlkUURON6tAO7Dc21lI
vXuNh/+dDQchA0mN0DEDWYxDRXZ3sha3HpNuKrocOBvuj/RrB4bPiSly0cuBTmHFRH4Niisk+DJJ
/jyh9k+FFUOHEvOQN7kNXfDK22dmA2YhnLoM8qlL3m7izBvuPA9zjTqb5uqOu+KZY3m51/ycNJDt
+COrYmqC/QGjC16cmz/1Lgc/cBvF3NxUTqk3226GVPxGAO77I57xXN/lhcNxH7R2bWOEoYz1v/hY
gC4A0QR+KUxpSicgL01DG9I+DxrDDMtog9krjmLyMCvKh+K4yvcLaquo7+HNgvxKSsLq2rAajWAj
mzYetjUjv/LaUeFBVo2A0gUvd1hyZPxSNICZ3DY8pJpVd5vGiR+Xqk7DmnODXR3dfR0FIXTcJbcb
k6FZljQP0t7MQlTsWqP1XY4BE96oKk9ry6G6kF7HpAPgUtKeRVC9auYZ0UlMCXvV05grOk6rBsSM
BVozqPLLuZZHR1SecizG6R2w+h9Y/+N6fF03IAZ/BaHFRbmdgjwppnaCsZGJ/AP9ObS2EhVo7RKa
gDMKILOL/+Gtg8nS809StSaaZozlAe+inZFuqIl3RBFqbmg57zGbwNl8LD3dp5riYby+uj+GxZ+f
hKCxjse5zTOMHDfl5ziSwI5NxbFZc7fTtUnH0+hyr9ATrC02vzqmFVp8o3nOFkQU1z+UiJby8RTk
liAcwfQ0GhXnS4GeOfHYUuRBS4wIggg/eIun0vTRjuyR8tgN7DI/6plKvmJ1eSBTAbkfCrhU1tQr
0PnuoxFm59FNAqOxwoyR73llvZfaP9dXuHYDY/DSNFHPRlNdDkBNYpvV3CHQaQ29n1IzMCYLxBrZ
5rqZtRWdmpHefXkHGH/vIs6BQmv0rYkHBQFWATrsbFANlapsSVegnVmeqY2wNZZfvfy2zO5yFCpL
1WNpLTlH3AZ9NEglrQsN3bhI587CXRVA4+Tn0DEwgw4+QR93cMHbkbSPWQmKvuZ72pbB9c1cP9q4
2zF5JsZY5OlnHfJSpVtB3WCsrcCNjqR6mN37JD2Y1s+q2TvOk2a+knF/3ayIqxeHQQDSIGCJ/qpM
K2On1YxEDl7ptsmjCTxf+U/Dd52X7expe93UaggBKYIYV/9Nt3t+7ip7TEhjwlTTQxenM9o9aO7z
v4lTJ0ak1xXTSQnfh5F0yt6nSH8lhcrE6pbhrgJSS+SXMl2jNhPKF/CMY+Zn+NnE6aEGU41m0703
fWvaUbFraw8RQCX+tSYtyNLxtJoqRMXBWJBI68MGhS4/nj69RPuIRnpvOB/Xv9PqA12Mi+MrQcYV
M7bnHwozIBq4HmCySuqnaQGFfp2+Ea96LzEVP0V56JRG2Jd17UfWF4vOoTnY4eDVG9KqZuXX9/rP
T5FCTDSyOc8bXDvUmYJGQ3C575vN4PSbnCs8Z2WjQWWC5hriJarl8mftWnNpigieE2OWuu52jAAx
vXdJEcbeN21SHHeVNemzpoPXj0tR4txBaMhd3pr4C49NqIThyURv3HJ//ZuuhE9QK0JcBePjoECR
pQO6unUWcxpwfTtkh2rLoP3j9M/e0oTX7azcrQRZHB4QQjkHc7TnrmPzVkvbArOzGWSH21d32jva
TWnvjRyckiZez7WiSre2j4Jn0cSNDkkcmUHMKwadLpHQhFkeeRMkJQed/GFgm7FXkYWu+CIQtag7
ggiFgjRUWpuuuW2s17hVu8G75cgrfD5k8BHU7aOMPLp2qvCRlWscBgF8ttCpBHJJuvOA4uFRpuEy
YpO5GzTP71FInnDOrn+zNd84MSMPrbWdWTu9MBPhWcS6uxpTF7W55cp5CJFYSXcNgMJogwLJI2Ac
UuLVUGdAp3ZChly3ZkBjLc/8vjSbW2hnPGm8S5+8dLZ+RI3bb+eyyrYJE1AVG3BcJe/7ykUPtlEK
BKMgmYWk77mjaolnFr1n4LewYw3QujOBSCASubtvQV5DR0BDFZs2n9f3etVdT8xKaXSChhIfExP5
O9eemgoHMXHfq8TbaXR5bAgok8rqL47k6UqlXde1wiDzBJMp/5bq3yZzmy+l3w43GAeJKVr2KoE4
1Rql0AZG2yatXBisZg0S4x/N8lZE6NmBxnoqvhmJIrRdAmkE0v1kT8UxOnmaOBGPrK608qA2f/J6
w8edaR9ieiT0QOwH2r8NxbYBStRhhylSVFZXYwIgf2CwA02oJfcmh6lfqriCG/V67GvdvifWdvQC
fYz9qVP0dtYXipoChiEwEoEJjPOFZjGPRi3FxlpurQe9nQJDMc3ppi/swh+M6Icds3qTJRNQurrx
okWGFU6kFxI7OcUlnhSH6968tnpwQwFhJhTSgE45/0F0qhvmlDZ2HtTExKlvbbZj3dbTsl1TLLvr
xi4HYPCdT6zJFb2KWXFfp9CyM8oHiBj5WtM2/tA/IXgFSWWHU8HCsjXvmmRbG6EZkIObvtbsiCCt
Fc865tgeeaiFhkojaiWvxe8S3UeUzzDbLocSzECgpIZd4OhGZU39gKtBsdFrIRo4FOBKUV/AjIrk
4uCSSlqtF9EqS0kWzmOG6eWZTAezXZp0C46m/uX6bq9ZhPQ7ZumBmkVJRvI1ALZm2ysjWExb9jDE
Hepk+pLdNaORhlHcq8Z81uwBawdgN+obeHuJoHJyiGc0owbe4HKtS8hKGrH2bcmXm9QwH/Lkv2Ne
hCedbKf4MSfG7KHPTKTVyKkpC6rmcxze3GUzGegUf3DzrkiQz3+9vp+rToL4AEfAWbHlYYVC1+KM
tfiC+UT9qOiOU+QoUqG1LQQNGN5xQHx6l2JvmEBYgGzNQWZ+1PNbwp81c0enp+sLWT3z+EYOOqIG
IAWSK3oV+FTdSpz5uHzMLO2mSZqX2Us38TDcJ3GruL1W940guQOw1MKrUTKng9CjLygOvTUAXNy5
FT26i/d+fU3iL5ETE7jDv0Ykf6gZagHJCCOOw6Fc0fgay8LG/Lxu5RJqJdzOw/AYmr0rMmE5csqS
ZSAHHO3iqZ2MgNH6kE7JXotqnGx7P9T0dnJ+EvpX6Q6qniAC1+F8F0R+APsmNEqpEOa0wj79amiu
n7Qm8HxRAM73XeF8myq+i42/aG1BehlgdUGifQkoRNnE0aZGQ7Gt08JoOCy4iZKfio0VwUj+fqdG
hBOdnme+dDpGVrCxGqWgqmUBj7VN7mCpbPKrke8WVEhLRp84ETT/6T//4w+QvLRC303LC/yAWCu2
drkjy9c4urfnXd/Fm6F9MvVXz/qFRuV1u2uH43Tdkt92bW95hYUg7YD/XLN2nsvD6xbWcjnMYaOQ
iFoApNSkG76NjdjquhnHbyoDy9gY4xsEiWwNJDcsyFNL8QYXP1j+kChEYYpC8HWgTnT+IZ0F494A
e+KKN44GnQLW20HHvlVaurm+rrWdOzUk5ahd7ZQx4BB5YNfly7CUkAdUqbmtBRV0P3GBYiIEh15K
C1I7yi1vRLaW9F889Buax/JviginJsQqT/ze0YFLK36n9tMbbi+SluCpcoIhhlTNY2Mo4tfqxzlZ
kOTkNKN6k0b4OHN2Y0BQUiO1P3kMcFBFpqcyJLk115g5jBl2jkU3hvc2QqOpeyaJIqda+z5oI6BH
Bl5myCOIi+5k8zhbvMWNQKIa5x5YoLWvdd3sp7h8+u+eJkiJDJC14h/50RslurPYBKHBy5h9q0fG
ABiowd6uW1mr2YGtEkgFC/8PVl7p4+g9I+UwoZ6UDtq3obEwkm35WqoHM2bCJ54AOP3dmqBaOLfQ
TI03MY6UV8dBPqjGrdYK2fgpLhgnQVboYFbufGOtGsSZEN5EyF96GyyuI4cMFHq/doWJsiqYNBpU
aePTOvU7tgTV4iqiyBrkCQ15A9cNMklsurQZiZBbYR4KDQVW2oIPEuRWvtvk/mD/Irl2sC0ompSA
BMTDeIhMI3C8VvEbLtIk8RXQlyUWfgKmQqWj2YxZaxtRmwHWpfk6MJcA/DVZaIMAnOWKIH3hyZIt
ablzrZvoKfUZJhPt0K3eCjfD4Jfqma2yIp1K1k12h2lTdGjf6dF+QqK0jQ7W3fS1vwXO8WZ8xtyZ
omcrbpez60BamHREI91ICe26LIjZXm8htNvdzdNd48KZcJ0bO2ptrx+jdYOYq6NIVoSC+bnrQlEv
5Q4kAYPly3TfBNkxe1xurCD9uG7m0kHFwqB/iysIvgEWoXM7NZuzybZhh6THtLiJ+EOOQGoaHyiY
Ylg/BeeJEVgZBhkw/Hrd9upnRAaIRjhed7oMgij5kmGEHqaT7qYcQOiEaYdEFcEvZY1+L/CPFclZ
RkYyJxFWus2wWV4cf9mmN/VHWW/QX21v50Pzwt5ARmI/q57KqvVJn3C0yxmIbRwG6qGEv2uLzjd7
hV9eZA/S6qTHalOmi7M4sMEx6YaRZRSCFUdaZUHKu+IJwt2aBgv4jH4ErOuoIrD6HYYvDhdqy8BN
Aw2Djse5DxYRKMPLHqhdPZh26TO6OlvIPe3d9y26gMF4535Jt8kN871td3yDPOE+uO6Il6Dt37v4
5wdIPgIhS69yY/wAHt6BOuxHetsefmZH98DucXWFbunfqNRvVs/3yZol56iQB7hVMQEU5rFX6EA6
0GLAa3lJKjcgFkQZ+nx+zuPuUx+zw/+4XMlpLDPlvdvAtnuXjD6kIOkD27q79Kn8cO5IEiCtRuFj
k26JwpdWo42okAIwDfjIBXysyaaOeeJLp078VHhW0NDXqWs2KauPY0eCkutPLf++9O+1B9EJgMuu
L118SNnTxMMXFX/MAFzINE4actTWwMoLZmRsq5NZ39uj5gAlU2dHz6uMt+sG12IA/AoNIYCjEMwl
1+bpZPTJiAWDkMSA+q1bPiyxCosjfOViVSdGJPeFbQ65SxhJrB8p2ebVPndqf2hfu+H9+nJW9+/E
kuS1HGireByA4K65IGgErQ/SJhMqCVb/9bol1cZJPlpZk5u3BSz19DOO9yR7IUqxpovHOo69KBeL
QWHBTC6FNhtqL50mjn1DwuVob9ywOGo/nZvpdbhV8equnXd061DywDCjAOSdxzjTbJounQCwL6NP
km4z8MqnaFs3OjLCT0vbNvH3v9nAfw3KxIRePoACoINBs7I2LsRPOXpZRaoSYF4/0n8WJs/vZjw1
jbkRdm7wEsMsZGj+03rBuJvwuvANFqpIcdZ98M/CzPOdrCvHaM1S+GC2dcuNbYdl/mLZilC1du2d
fC95/NQBdqMYGlixID3FdmOtaKGo/n7x5ydvPpK6C2gagFKPOGoL6NEwVXq16nEirQOFD4Azjug7
nlgYGVBswBYg8SEvbT9j8vi91W2f2uBEOqTzhz6qyFNW4xCYU9DUh34GmpnnFsFATyJb4OGpgfHN
EXjnbRlP/jQYfpdur7v36v6d2JK8wPRyzXEEyj9pJ19znwpLEeou37EiOpxYkB6PpTeXdsthoXHD
md3U7UsVP7d2UDa7AUBuI2jZjRFvJ80Qc16lEoUlVnAR1TFEhmIpXokXmXk0Fa4xRPBALTEm5mMY
cH6zU62lkC7wqrDqozIAWLl5zqFh/+DGWVZh9NtK7gw880Hzh5Ghv9hzMCqAwQS9A1DNSZeZS5fS
baiIlxjd0/hxrP65/lHXgj76BbgwMXsLuLJkIDPthusWlkyiZefUOOKavo1jFZPnmhnUnwFlwtsc
pT3JDDFjiNhFFnZ2fGHmpptuerr57ys5NSGC2MnhAx/r3KS5jZSWkfsMMlpRye7L9j/r4wkfPVmJ
dB/jkhy9dIGZbsz7W4cAHB9pxg3jqRt2DrvxBPGLzeJbu6lUg5yrWfOpcemKhqyoMUOrMguec4gk
P5ib6GsHFMVev7WeirDdmM+4BPaql/hqkDlZsnSRTv2QOmMtlmxhEsDcttlLleyqJFhUrYrVEPPH
ktzlZawbvbiFpQQ47dbW/V6FQ1E4ohwwiVURANVgIbfxNqy3Jm99u1Bw9aqWIUVKyo3aTSg+02i8
Ew82Xq67+uoHAckfklwU58FudO7qJWOoXzUMOX0e+7oDboGQ5Xda9Mj4/rqlS9gB3B3PTNQLEJd1
xIhzU1lusNxyK8QFbwbi73Ycf+URRMnvIdcV9NVmsvak+DpHd7XzaKjcYbWSgCIehkbATwB2Rsnz
SjtLlrRqMBv1RLegHX5e9oIb4NBvjnNIHL/2j2CrAD2wAo2+tsFizBQS4KAf0uXyMHRPSoa+HD4g
6z7bRNu6/FtS0wfuvFpZpwhca1kDytAe0mGASC64xSBQCljigtoahO4DvtwW7Du3PN+pAGi7HbOw
639e/6irBtErBp0Z1JZA6Hn+TTX0P8w66lHM86rbufvaebXv8fvEm4CCil8XMIugX6148Yu/VL5b
kfxgaAVqHhQ0WedGwXaBIjUEnoIMUzd6djDH23lUJWCrRlxM34h3H4hfpASCehzsly1qhq3dbbto
OTSJvutilSrWZZVbnAqCtqaHAR8D/L7ni2mhp+FmRDxq0/xubh8WTNUlbXdvue6m6O1t0iSP6N08
z5gxpfnn9c8nLrKLnTy5sqWLTrfQsiAiD0PTzh9M0wfEaWAvdhL+b3akm86oQDU2eHhmRMhhUwDi
suKzAZOj4ypcY9UfTxYk3WqpF7lDvSAHqUwdxFufdu3b+UtvPwwkLKsUJIAKsMSqm6Ar4+LQAf4u
A2LraaB62yCsxNnNvHzR3b3Rfru+eWsm0MQE6ANsOs4Fp4lmMVSqNdRAKbhoCN+U0MLqVR3TtXvm
1IgUnN1sYXZSwkjheo+6OzzR8vn6MlQWpANlWWUBQD1ObeOMvsEfnFzxKVYfs5iHAXMDCN5wZqW4
kOlzGk8tMtzO+9Crezrcgp9BG95Y8mSUQXKn3aEKvqje0Gtn6MSq/FJLkKPmjqjfTNkSRN573xK/
9sJS213fP+G68lk9tSMFirjVJ17qsGM0brlLzflp5B/tQh/d5Uehm9Qn2ffrFlcd789+OrJPlJlV
QTIEcRYQTxfMXtbwnDWb60ZU2ye5RWF2ZtwKqouR7pZMEMr5DbCzieLFrjIjvPMkpa9IN1mcwEyN
F2fOZ79wv/eg+NQVQM5LcA7i+elnEpt6YsiejZyYgsQCeO4gBvdzhA92F9XPLUfHNqsD0zGRAUWK
wLdyutBuwhwJukEY5ZQrHpTFrAMBFZLRUb/pS3I/Dq/XP9Ta8RIdLQyR4AWJcCcF8cipJk4jYYI0
940oC9SLn0LXuWCWP0/gddVviFWGUGvl8ReIPSsSyJVPiMEKjCwCo2/brqxe546DUUCgHa+yMgXz
0Y7ZXxL9m5MqztmK15+ZET/j5AOiwxHbGYGZvh/2Uc8fQBb4qy9VQ8Qrx/nMjLSb/bCAJbeHmbxj
d/bAfCLo2IErumuryKcoD1z/fCs3I4A3iAOY9AWMRP56zND0hnW46pnbvGOub5MMv5Io3mnTC1zK
59V3mk6KrVxd44lN8ecnW6nZ2uQ0mPnFCQjb5aXNnnxQqqU+6xUz56vfDPk18kExcy7LDoGjvIjF
cHGAKfLd4CVbzMTcNGDtub6HKjPSeiBXF5NJhxne7xr3ERDlXIVCF59divIYfAHHrInSHxYihcMe
vGll5rkIh8B3lhjMbVG18kekTL2qubq6GgEFFsyeHloc518HSCMcKWGKJ1M4uHuLQ0FCVWdYNwLK
XOQvSCJlQa2usCDu7Hio1gD4lZtvs2X6jorwfM3PMA4L4V88QkzoQZ2vJAYZgBaDATuwmbED6RVI
vUCi0ID9go406HOOwmla7f+7MwCrDlwzdg90ZmLlJ87NJhcPyjoWuCwQNdC2aEJCx2mbWosisVkL
fKeWpIi0LMRd3AzLS6gd1IN9LEd6wJh+iJvm8N8XJcSZPEP0VS4ekGOuRTnNUASuubuZdLZrmbuZ
W6q4jde8HBPT2D0BdgdN9PneNWSgeZWidEKz0k/nHWDAiXfrEjAXbq8vaG3vTi1J936iFUs0cyyo
1LYLN32XfB/pZrRerptZu35PzUjOYGimHmO5MOMsD2SiuwqE9ddNrK+E4LmLowTlaenCyIscE3kW
KkFF+WvmKHp+kGEzqWiF1s4rqpL/WpFCXJqBcyIR1dWhfqyGw5xsOFfcCubaSizghz0w47r4+NJm
1XwsMp05WImPiPNPfUyf55tXLchv+d7Ztrfpgdygn/sAbNV9vNVun3QoIxUf17dzbaGnP0L8yJPj
mxYQ3ZrEj+jne+68g9ADxFaKT6ayIX2ylk8tblzY8OytHX+ZDPBbZ/71dazFPjTkKaDRliAaljaT
52bGiYc7KWXL97pIjqNV3GYWKLhy4HnBFecZiWrIYi2XgBK0J6paDsgUJZtO1bKpj7GudKxDQ79n
uDaaogInZRy49WYw0RBTbKXYKvlePDUpfa6xNvO41hExmoLcAxEXmFPxY6yNTUG97UgKRXBXrVD6
cnZLmBW52FVwy1QYkeKfUa11h3zsvlSj/lWnMXTLMERcYLzqrz7on82VTqCmDxkHzwuwY8TgO71G
2Qm0QWNYEO2TV9FXvTLuEkdVmF89k6CoEkguUKfIM2HxUphzrYmIPN3i8WLxDPD2oFXxpq6VuwBl
BGGGC2N4qEuuY/Om4m6F1RWme6dnoFDM3ZCadNdo7BY0tb1XHECBv3HieR87w4/rh2XVi0RrCvVP
gFtlmqX/I+26eiPHme0vEqBAUdIrFTo55/GLYHvGonKOv/4eGbjfdrOFFmZ3H3cAV5MqFotVdc6h
HSRLwBGPJ0T+1cQpHCf01KDDxfqRStHKh1zc0iNjwtUDTo3Qr2sDpSGoShf0JZ7inVUHni79m9we
f+5/yxI2Vc/LJqLg/ISGILFx7R6MzEB2amzbIb+NGtmpeMPMKXIv7+ZSDwkTGP/YFQ5lhn8yzR52
eVRs1QT82HrLdNAQgxHwehhHm8fKXdBlthpBSL1tHtOC3hph3zCpSTYgN2ZKt0brtviJwbVI5Xk6
l4gjkfHYJVXfzsdnRhZwzwocShwfTaDx8/LyFyPvkSVh9b1RWRCEwerJ8E40iJ1uE/RQMDPhg1WW
diuuO3/DswB4ZE2ISPkIwVVtXleogWxtfPNRrVWCNZ9dsyIEH97HuqQnsyfpLOxdolcMOeHKwVgM
rkdLmf/96OrVGh2s4JgnB/lvA96H5oq31On8F7/iLqGhG/KPLFsj4luaCADD2v8cgwoTFVHHo7KY
rWIy19PCcAeuTlvpMlDYNlvk8GiORM5U+g8gEQOAr3DN4ANou7vkrwEDeAgd/xDh3dWUEvWHFD/E
l1WHcNU263BTSGu6RkspKfD+eJ5oMh6SIvJyljHWrRgvr8DQvT6i22hKNpdPwLK3/GNCPf2Q4HAO
AZBChKu7YB8Z/IoS/uJDLemymcVAerQS7dRMrjW52YxYCRmDXVUX10r3oEAB3B9WJ/7nP3V2yqAQ
PzNBaJj2Er4NsZpa0riFrDBo2TCwSX8A44SuvRjkbZi81r/Ve5aRDpTObs29y+tc6pBiiPYf68J+
cuTLNamwUBUVrpzcU77npt0XB7Vyk/YTEgs4j5CY7FTM7vUr0XwxnB0ZF3a5NvqyreaXeh5WePZB
0WEThK0TpM8A0hLJXlnrfNwu7bRwOwYBB44cb02bTzd65xYYxte7DVDCyKseNOkhUZ0hWmmmLzrS
PKQ8H4hz1l/JSnrZgkQQcOZ8l1Udo+jAZqa0abHEy+tbvIYAVYT4ESGomQqO1IGpcvRVvNnBH4lZ
QcWVWrJJ8MKYyBuurd1la0sLmyEikFyCDDYIp05PyJgHs14A6CPxRgBBSpz8bkqrs9WAAqWo6s+X
rS1WgsGuR8EAY+gzZP3UXJBbZi3rMIeJRLKp4+Kqqcvc0Ztg2IFph25aqn01YVmzwWxzELCBP7rw
p0cIG62RsC2FIAR1TBUQ/BqUsk5/Csg3tAFZFjBeibUnLTTQSuM6WX1lLZT10X+bn97z7ACEu4Q7
C2IQHagbOpQywwcz+yi6+3xweghbYXqMZ24tSXPb4vI+n3/VGegN/pt5tB6DE/Paj+5JyVR5mPuw
GYE6qX4MAS7K6S7v13Dsa3bmfz+yY6htFMgZCvujYTft45h5xnRbkdf/tpr5xBxZKaJep9zEavSk
A9t/xlLlkcjoaz9dtnPuEfOuwT0xOS0DqSx4RBnyvJGbeTXJY9/dZ/JtSVYupPPDfWpCiF1cLybL
mk0Mxmdg7JTKCXIMI3xPa72I8zscsC9ZhewSqGGBgRP2rKkbXRrnAfShuA8q60E225XK+aIFqB8S
VPtwkMWxGE2JuB/6aAtAprKJXon21yEXK0B9FGxteFmiAHz61VtejPXw0wIwnmvN0/ycxf5tFq7J
yS758LEdIXFVhwwTgz0KcBQ8W0nCAuM5mKUGycp6lvYLDTC0oFC9Ap2FEGnbBolbQVEfq6xbNf+T
9OrKxfhT/Tq9GPGkQnGFgsBPQ24l+C8FHFYeOqTgxRVwHbt3iBEaECz33+vN6KZMZi/X6l7zdBeo
uYm9ppjY7vaBgwce6AZQeGEfvhug2z1u1tK9hRkq/DR8RAiboeiDp9/px6yA8crGDJlrqxesHp6g
UcA4xCgxis+q/NqyvgmN7hut9eLoXu7qLTpATy0oOGWlsmf9yZyWay+WhbOoYyjfmvWx5ZkrTPhN
beLXYFFFNk2Tgz+1hypUNloJvk8cy3Faa+8umYPEDU4liqTwaGEL8jyJ496An1X1VPwaDT82WTqZ
hmrnSVInLBoVArx5W+rbTEqBvCOkM9g0GP0+KCEdZLUTdFtiOuYZa1oTI4Ny1NXPIMpK7vS8I2ts
oUu/F42kmQgSnC+qON/nT52PQju2Z8RTB/xisiNNw94M86tBan5nYbvivmdvO6QDx6BdITRSq0xS
I5v56EB9kcERjEPWeSAmZ5iXd9s8B5/Rismzoy+YFD6J7vdRUATIRqxq8MLmE6+pvNecqfm8fLGc
pz2CIeGe1DNrDA2oseNxPITA/Was6A2HGtU+aPASN4jlGM2nNsWbvs/cSA1ZomUrOcF5AU34EUJA
JTHykH7e4Dr1WaKCXhNC1uafSf8q6efIrxt08WIkZe1KE+rsefBjF9xUGK+Zia+FXYbOJo9Bpo1G
jRJtA8NiVu5fqdEjHs4R/YSQ9uXNPvNbwZyw12UOZhEJBLp2wKfXbCzdjtB90SK5nXnyFOv7srlF
H9JRkQTKG9FNbEiFTRghp8XTKm5NZyydvLiZ5E00Fv9mWbM4OPi8VWhdC9GKh1PekhB2yvRxPhRd
uRmUwDHLa3ON5mtxB1FgnbtFALGLHBhFlXJaRSXg87Jiy8FWk5w090b/I9RWYKxLrjHTzWI4DTEY
ueppCA5Hc2hasDrbSuM2ukOV+y6+lWlvG8pVvVbWmP3s5HqEYxwbEy56JYyLgBswlkH9eNNFiswk
kzQ7tdWalY+1ZkrI+eN4KkmqwJTW3xjjVyLdgblqxcaS41nwBIiVYXgBHMune6dAflzOIzhE0ZYs
bnMbbMysUCVm/avVHFlSTy1FIPearByWggb1Vy1lin/Tdb8un6Ol8H+8HMG/oxLC95A4x0OUhKzU
HuoyZIq+UZSnFKjYergt/3p+bPaHI8Ivwflw2QRtNoLwa+A3JPcKeRcmT+pa+2nBxZGHIwHHlQ/a
NdHFhwKk8sXMBGGQb9Vwu8op9F2X4/Y2vrpVNYiFozvT5c7pHxoyljhUqtZDXk8zq0yqd/YYSh6m
h58IHbZQKzqkAV2bdSbnZ2rmt0BKOzMEn+lbTgpm0zQNewgRCrenpguaxct+sXCUQF+ByXsKygDA
KIWvlOGFPlYa+Fy59F4EN+k4QHdtJTdbsyFEBpKEspGWsDH1FcvM99iQrhRz8C6vZOHAnqxECAp9
GOtaUMATqihnWm0n5S7UHpXmrx//s2jM/3YMA/anxxWCu0jrJqwG4k4sl29B4N1GhR2ssWz+XG1C
QAX+A1y+qDvqFqQTTw0BMkFKrQI101RBvAHA4xGaxZxA3NIHMplDiyTnuQs4peVCXpPseD/0u6g3
LCjLF/h9Sc+huW2W/WbiHKhs3Wr/QCNMDlnFy+zObCw/deMqApVcOEyBwYALhjxNg7OGBhX4NqFw
kNeaGycFRoOQnb76/ST/ioI6uLLCYnwfgsTw72O8I36RdjScnEu8Yr1sBBszUehvP4ynOyNRU9WR
zC7bFEWRQbF6CNCEnoaq9TeV3xjdlVXFUulpdazwjYL642uld/2rVJWaZmd5zn9Bu14JmRT4kOo1
G7XbIivPUDqvImsl6i+FE4gu4IEHchcoSQhRfypwGaQKpl78rHEafVMhiSvIdiivCuKm5sNll106
GMfWhMgfRG04RiqsGWXP2gL6eQ1nJmixLptZOhnHZgRHgrIsnGaEGUX7raT3MTop7RfKgpetLCXA
KIXMwEpkaoCqzqs9qiNBRBZ4KE6RAJdfheao6UYjtzGHTGtxkKIN6O6t8o7S+/9odl79kdm+4UGC
rBjFd+131+ksT9EZAD9O5+qYZ5fJbS25TWhLa/pDP1U+4XxaED+EFDwCM9xFWK9ZTo1kkSa1WyP8
Ivn71A0eSPyD7rmN6z0NRtdEWhzE+m6AClis34PHaAcmiv2oGZvLm7BwL538FGEPmgq43UbBTyG9
QpmW646kF5DYaQK7zYHDydOVj72QTmDhuJfwgp0lpoVg61M/Cwnkv+0kp495krumCSSVnvo3rZR/
gylyW4/1I5Tcf19eqHJ+QEETqc3TaUBsoaYu+LIR6EY9WG1q0/FZL2QPwsEvFuYKuyh5tGqI5GDk
L5FQ/a2B1eXDXQii3kYPHxv1EbO8177yNIAjQNLWxrPOvwCyRMhTasAkAQJlCXecrrdh1htyZktK
samHD5QYoM5IvZCnTEqGlRO9aO0HvTx/AGDnTn0eDLIRjytgJ5ohd8bMYDo4asIxd9QAYiNrJ3tJ
OOr4a5vClaenSgw8dpfaXT7tfDlBf9tMUZKWCJTtaTf0IHWNowOIEYx8H3PJP8hGEoZ2V9T82x81
WbKbmCrgpky7O1kdo22UQoEdzas4UdnY+s0vHuvDSxeAxxojorzc877T96MsJ3dyhNwnC/KVt9FS
uEJCDGgXZvPRLRGL+FEw1TOHCCr4UtcBH9Jey2atIxSTX+C0iN2qip9AoHanJ5upjDUgY9rvy858
FpdRHMPADXQhMViM1oUQQPwJwz0GNyTGwevnB57Vt8B/Yzx2d9kOgTecBKofOwRBCnc89CxmbzqK
kKBcrrkawk5VPCVaalfF3wKhBAOC89O4Gac0nw0Mj/ALRbnng/vf1iAEnEYftShuYMLkGNRBeXMC
cvg/mbAEL8+VCAFt3qaaU0aCF9la+Q7z9zz/DqD2VjECg0tDiNL+oNIOCA6sIaoZNMmr6kGlf59S
QLoAJcVZ6gKSAkJ8hPTRJGmhDCSalL5qGt9YtfFClb9m/FHnUvvM/4fiGSidhQA09dFA9RIRYewn
RkEzC2XNlm9SsPlf/igLAX/mVpzRwShhoGskWKqVHqwG5pjapfprQL2EvHW5UylOCm14+Zm0nt8y
zrdaObAE4nmydpuEOx5sZc1W8f8u/5qzL4ikG51jwEF1nCNE+tOTJCfRJCEmzepBKcRTtu2I2fm1
4L4Qbuf+GFIpZFGAhND5PB+dVymx8AzjU2I73vXt0/zfw4Yxe28/jmzL2Xa78j47i0PQNcSyZtpi
dDVBQH5qr+WdAcILZFABdAPA/j3o76r6MjQrUeIsDAlmBPfHI0cr6xxmUgCuenIzWmsjtwvXIhaC
1zkFXhc0FEKg05MxVFIdFnKtdUf5OZscyDltksn1s5WzvLSYud0M0DwyERzn0z2jdPLhCshDYitq
7posBOF3k64RUSxcUrPKJgVDL0YIwK8lfBoQtGukksvUDjIrQN2mUe0QPWBMGjA/524xAUw7fmJu
20tq6Groj5f9/by7jm92bF/4ZlEg6SCerFLwzVpeV4LicpRGpin8ZvK/K9DPjBKBzide3cNa5Xfp
Y4IpGOklchzcz8IO5znUDaYM4EYKfs+wu1ZTZ35M+MNhiqeVc710Ao5siZwUYY/hHx7OQMoJBFyK
aefDQQsP5tqbfnFNmKsHLS0EyDAYfuo1MafoiFDk6dDEZIqcQ3nMa8ebpHlfRaUuu86RLSGKDB2p
29iALZR48Ib9Iyt4w26pn9vE+JzQFgmJl0PMYni67DMLa0TBAogfHEM0I8VeJBBuYW2QPIMWyHeQ
SUzNkFRhMjLaG9baoOuiLRTj4B6oPeO/0/2U+irNorbIbEutmUI2qoq5bB3Mly1bBWIv+AjIBkCi
g3Rx7jILR7FoxlINxhK26g1VrqfYQtkUsOVVOOdCaDkxJJy5Qhsrmgww1AIvwK+nYjNov1XTHVBa
N1rWZQd06mT1Jc93Jtg34/vL328+VydZCmIannYAayEzhS7yvOdHt0+mW+BHHOvM9vUeuhoQ0A6p
3c/M08ZjVgMmq/2O14aFFvf2yKZwr2qIpmpKYHMiiWdFnpL6W0Pb683aDP/a4oSgUpSNHhUDtP00
DcSXFHyMxsja+EvRfachGAgDN6v56/KGzj/+woYSIa9ELjGC/gmLywxUpvdN7UzkfaoJimL2EFW7
v7d2/BAVPt84yB10LvE0NPPQBeOlHVdXEurhcTl4ZduDPL9dCZ7Kjzzx6QrRJQHXCN5RKP4o4qzK
FDd8UlqF4xhCe5ozmlegxOnHpO5YVkiWtBnjxDpUUlDnTlxx5UVJoWpiSgXZJbJvhDdTH5jffpwr
30Od5XsppMFuTEbDG1IjfDJBl+oOdZ5Uj9M0DRsjK4s7WTLpgY4qecv6strkFtiLmN4Uvm/n+ii/
g40zfKdKZIQY1JToK8rome+YJAMBhQrKxc4pk7gaWRmanbahvUQe+zhqrdvYyvIId82sTxJoXdHt
rACkYV4aR+ab2ppSBpYwtavcNhmn1qN+av0pch/MvoDezPATXyKaa40yUCIV8FSGPdaoKEPnvkb3
OevKovSCMh30nWSQznxQLV6HzA+VYdgRPzUMoHfqNN7LIBXHxrVBCeUbbdhEHFOwtz74gJodTcpg
21h0hAlrSH9xyDbf9iUq/AB8m1K3zcwEI42qOfpOYUroeKfFCElw3fQh0jQFCeDNaTIYm1Qjvuur
Fed21gfGVZSXRo7ZOcXAle53SO11XCRAnyRk/N1Mso7edkEh2Vp0ICi5472vNLsxwlyXQzLDqlgo
Ybwr7y16q6rFELoDdL6u1VHyB6bzZFA8tbQkDHiGJPvVaXpY7Cur6HV7nCbFq+tR+0Qdi5r3idWD
ybzhEX6wXteNSyZQ3XhRIqPa08S8uDUmkrVPUz7krZ1aRVa6lpFa9a4pGvlTVtpxI/sc87r6GAUo
JFeR0R+qqDJ/cRJg7iLyg34jT/WIDixmsJ7RbAlLTPTlzX3XF1rltDnkhazGqBRmqFL21Rd6/7vj
tHzLx16+JihxbEs9MA4AuKYQwgo6w3B6qzNTxmU67UB+Kj3FVp0+WENXthhKDA1HS3l5IG0QBSwE
SvSxSNLK80t1nNxmzKGgXfdB/JIrVXlX5VpCmW/19daMOlNmNfR/I5ZhcuRDT8PhKy+l2gQNcj1t
ML8h+0wzIM3nRINFIaEYGSVHNxuILFMas490iuIt6Eq0l1JpLd1JTD//g5ptDeRqZFBM/uXpBHHu
3vgIuK5OEIPw8/uw0otNhTG10lW4YdyWVqaOoPaRp4h1oYUaTisHRgDqk6RHrVHzow9TUtR2U7Vw
TXg3InhM26z3ep3PHPFKmF0naeMDl6YnwJtMcoCGHYBH4LYa4lH2MhzWTzoqmNCJ005ZA2ueBeN5
IElHX4XOr1a84k5vN79XQXjTKhKY6m2pthWOgW3ADSL52ozuUbK8HIzPrvLZGkXuikIpWoZivsdD
PasTH9Yk66MG7URPVt5UP5npSegVLAhZns9JU+YR2tJ0M32F22TnTds/2kbaFy+h/dkxzN0x2UGh
0OMrA3dnV+lP0eef6pV6upNdXhthmaBckkEZDS3Krrmp85dojCAGMLC03hb9WoVmzaTw8ZK0R1lQ
RQElGN8TDLuAdj/HgUggB/bRmbpt+SuX6dl7X1ijsLtqOzVdhnYlEAc3puppao738eayj5yDC2Yj
M+QWs4WQjhYTS8DVqUQ7GKHP6uatc+KXZNf3G2UT77JNvS23K/bOki3BnpBflpneymoBe52nPCpv
3ZtqP2BKr3bUu6v+Sr0yHHnz9xTVglEhLSEg1ODQUUHtK4idoNTtqnIm69C1dkQMRo1bLlWsbEG1
UTtyubLFS8cQXAB4I1g6mhZUMK4EM5NXhRUb/nWZ3pr13xZQfhb3z98X0tcA6MWoBQyUSSPExbXO
HUF/Nl0nazODa+uYz8dRal5SLdDH2R3zKsGU9taX14Z4zpGDp0sxhGS1Iq0UIQ+QGIpcoDB/D++n
q277hTl+/p0dEka91Cuey5UNXDUrPORC3wqnoYdZS7XHh/v0W7aRsiAdP/S/Xkcn3T1bTqqvJq7Y
LzF4QukM98As74i2/el+tnIryWh8S2yyWLnXv9TNuDGvQSrjPN1BuHq85TgLgVOx6Fk+rBLMzVt5
yboQQEurxhgTaAgZIH0Td/OXhjUVG3xX2qiva0TZ5yPC84e1MCWMOh+GzsQxwTwNFeSIWGt0VX6X
L6qN3t2B7pTN8JC/DfuKYfTtEMtszWfPS0gwPMuDGbPqOU6h8G42o2mY+gHLHOKcUR3KyyyIbirN
1sZdoTuRf7OKz1hcLHBECKoUjEtUrEHUsd+1hYTFpinkKWQ3a1m5yQ7AjLH+avRMz7rvt8io3bVx
pKXYemxYiK20LpuyQ+LOYuhYy2xUngjkeTBzfDmGLwWCYzNCQMO3RPKpwoys/gK3FJrdfy4bWMwr
ji0IIU0yfF/1CSygDF0ydV945K5hLLiqAdvFRPtzvc0299pOv1s7FwtbCNobDLeAVg9VJJGYRh0K
gOgrKMuW9bOCxnLpjGQ3WC+XF7hws8MKLoN5mosiRTs9+lo0aw5WE+IccTM0HTnUZ9qK25etLHwn
VIwA/AJlDwBn4ryY7FeG1mYQCIqsZ8u4l9fI035o4E9iCMrPMwAFpFsKJORFTEKnlHqNxJ3bh8Ex
7WBr3WoMsiiO70HqwgsPsdsc0ntiB+5gQ//45a7f6DcUWSFQPnf1LWLNwXfJzc20yex8p7LAeU5W
9uBsp4WfOO/R0aXFzbABxVDCbSLdxP0hpq7m/+1xgAl8Q7TdgQCBtI9wL3YBCJuqPuN4yUAY84Fo
K39/Pk7iLoOGl8zID6ALxF2WOjkI0x5kyI32rVSPfbPvOR4qDg9XDJ35/ryQI0PCXgWWj3MRFBzq
AhPr/X1ovJPElauVT/Ijtiou6CcXAq4IyFLxjCUTasJaDnGgxqEvAzPc4ip2tZv3wsEUmB1smqtw
39npjrPoRr9PHqxd6iAD2EhPubs2OXF2RqDMBpZaDF5jHhqNPiGWaWkmp1XWc1tRv5vQaVcJYxc2
9cSAEMrSJlLoCBVOWzduJ9+DSHKBIfK1IasFH0HLFb6nz/VTkLmfunns46WtN7OV8hrIF5ap26bL
bTNBO825HFUWTtSxKREwrwxWrikDTA3THQGtWr3vzJWEbGk1eLlqqALP0B3x0k5yTvq20fBRyBeo
Ws3s4NdQTcVcTbzi8kuf/9jS/PWOwkOmUhSVKCzlOoZ4ZoIwspbmzYmU4O2Y8vhnMYKHWRmohPOC
YL88Q2UhOMFdVMXcOtiMKnSITHv6ffkDnT/p4NPHFgWXC6yhVkBuxu1K8sIXCTBtu7SzQ3BVItUi
X7ppr+EXFlgUTk0K/tdIgBMDi8vtdp9J1wX65fYfyx5s+S1MbX1kSgpp7HFzeaELnog2Afwdg9eY
hBM7x03fdzGpdW6nqKbEz4S6UXV32cRPJ1X4erABZkSQKRFoJMy/4chBNIlOXTZQbqNgewPIHTP3
xm36MDDUdb3omzoBAxEQi6+ym2/N7dkNJnOZeZOyD0ilfF7+MT9Nx0s/RvBWs0prHXoc3Ibwh60z
iztkZM0sc2Pzz8b1vYwNpZ07oEFCFZz5K/RsC6HsZC8ET4YMqW82PvYi0f6YUBwpdFZGD3m9NhV+
PoJA5BNDggNHca6W9QRDowsCFVbfVJ7qJk+5nT40W2U7bZ47m3gJ01ziNDfWxtq3W3TGVmgdF5cL
pCX4I3HtAmx9+ulBYWPlRmFBOktyIs2OkHqat9MaadZCBJpZFmfGLEWFgpZgpQ2h3EUn0IzpDWbB
nsL0ecVpFoLpiYH5Bxx5cBVgAiuEwILdfNUIchZLduEhcM0d/5xu5Ft9E9gpd11rtyaV9zMeILrr
8dLOzk5YqmUHy7WbJ6x7I9/tZrqtGYci5rX0Xl7VIe71tQx+bUOFQ9KpbcZTBVYhJVSnd03xfXlD
z90CM3uYtYSPYszjLN0LeW9pYDTDYHykNlvLb25MMqHun2PWvxz42qzreZBDxXge9IUDgl9XlGLq
0qiyzBLQGT+7mzBRUt63a4XNhbgCGxqSP1x1P6CwUxcxwD1TdDKqLPR9uAV+odx0HlL4bhtsDMtG
x9B1e3DtRXbqrLfv8LdPnQS28RZC444APiw+UkxaDUpoooIbbyNwqzxmHhS87d6tQaBpS3bpWH8m
ak/XgTdMrD6sAVMXnPTEvlhykqOw0MgA+63t3xs7CrEO23SgG7vp3d1k99xR7MfLHnReIEA9/mjN
4lRZOKBgx8lc1cpZtEPVcW+8STn7BI3d14DFO6BXdP3X4nqtQHCOVZ3HPhDQoFUGnLoh1iILNW8h
sxHMbC6vhm/L4a7stkMAKjncY9Jd14IftWEZlVEJXbmtzx/1WDVuayh8IOPBhS2EAxkispE0cXBy
XGlOtEvd3rVcXGAoqDNtE30HT8Z1Z9ojcO3DV2u3a1wAC3f56Q8QIkNoUaiZG/gBKdM8aTsBg3Zl
fjdXb79Nb9wPTnAYDsBxuUC75Cw7xE8E48C2vL9pJrv0GWZzVnLDxVBytCPChYqn2DBZUYgax+jS
OreNyguRsQdrrDrnVwDG1g0Vo9omkukz3dk6mVq/bX2QhA23oH0ERMLri7tWrb2i/7js23OiJx5n
xClKMQYKJIs4IR+XOgaoCUyZeWvdx2Cmv++T+gDthWqbd3Voq2P/qdXjcIjRQ7xs+zzyI4bI1Jr5
Z8BUSgUH6wNtkCoT26lDD9s3QL+yplE+Jx7i6ggewSh7APQHKMBpoAwguZBkNMKIn966hoQUzGgO
cRG+NsZod5jeMtDx/ReLQvsOBxcJKJZ2ajLS2pAXDerhYXkXQUalWUNvLJ7LuUH4/xaEY5EkUxG3
HSxwDXEXCFDsXuP0HxMznSZ1KzZ6EXuJn1CTDuzf0BwsVpa45DMY2kISNN8AUC0+XSIxBykGhAZN
vBDZ7JxOk9vgrmerVehFBzkyJKy0JFGSqCEM6Y/JFUYMJgbR7gLEsqn9qn6pnmmxNQL+xfvleHHC
GY/TbNJrCpuAcj3Je9kmv1rs5x/zFjyarGfp59/TPuJ2QWcUyCALuZ3oMZ2hptEPH4Fe6tAJc8EI
PVh3AATJEUZHevT0ncsueh5eZjl2FPVx4MGhRdTT76cF0sDrGWHZyvsagsjUsrXwvuuQcv76N5Ys
zFyDbwAjP+Izk+uB1lCMolnoFRjNTVXanfkkV9vOX1NYn53u9KgTEIKpFKR8kHHBjN/pomhsjqGW
YrR0Ag1ZXPRu2QYMg8mXF7RwIZ+aEVwy5FKUqxXMSFv/Ov+QwI31QCo3vuod/c5EJ3stBZj/4Pm6
KLBL87Dy2YBdLusZAHTAderGR6R9D2OOu+22piu8EEs+QRQ8mzHQDeZ9EcDe1m0fVBxfKpCu2mAn
qzdJf1Dz+5auzCCcT5oS7OCRJcH75FRHKbGZfQLYp6myDlFjNUzLNPDHFq2jdIQleblRrdgZ6vp3
ob9d/oSLG4oVygBWACWtCge8rcxpaqx5QyEhYkkE/WW3MW09+L5sZ9Ehj+wIj2JTkhKNAC5rB+Yh
0g8k8qR65SAvJKbzXv6zFuF8pco49bWCpot8T++VHYSk1fv6T4pq/pY+NoYjPQMCPtkhijmme3l5
55fAiWlNaP3GAy00HmIbh+51xCRXOWwj6LEE2vfog413vJHX6uqLH07DODTwDhTyAEITxjBHtVeA
J7PT/Dcho02Vbw5dMjW0L69s8ShAAsoEchnRWGz2pGPYqpEOB42nbRV9FOGThOdNcasr3mVDiwua
8xKsR4ecnrCgpMWAYxCpOAmJhIfMt2l1X1YCAvOqXDnda5aEM1clfjj6FSz16j2ItgnAPrPQdxCv
OMXCyxRecbQkIeGSywSJmK9gSaV5PXWA1tPK7rLouajJQxW3V6FcgOLhSS1espDfgVqFSeHk9uYv
kuRsLCp3oiFQddGOdGuErWubMGcbR4WVNtFLSkr8NsiY1JZbkGuZO5X0cPmjnqec2AFk7tpMY4Z7
T/ioQWn1qtIBVWIO70n7DbDgFO3kcj8Wdv/7sqmFXOXUlvBZOSYfwYMDW6C/fFM32S3vvBqv4aBx
gifLkYF/iOz8c+0NPm/U2ZUEKrj5eQKacbHQRsZI6U2wm9vxcJsrt2C3Y5cXtviljgwIXyrWpGLE
BDLeWTRBKe9qbJykBPjgr7lU5qvoyI6QMxhq3qW0hR09fA/TienKvRJ/Xl7LYjQ5sjGv9cjrQJ0W
jMlsY2xTFsVvQxHYoC4At9iDWa30YRb3Da0EAhgMngdEuNr6oAOt/ghbVQGFgrehZjL0I9e0sRY9
/MiKcLFB1bAHCSEiP8eRpZHb+MzI3Va+M32PmE+Xt2/xmjkyJtxwcpD0GoZz8ZySr33TNWq36j1L
eeKBXVfbMvx12dzKDooqcJkhAXg7/iQHb22+GYoN156CNdGo5XsbafH86sYrSiyikWLUJq7N93Z6
MLzuTXah2hrN44njXcbqO31DH1vnY2R/r7oMj//HsFg9U4ocOsiY7LFrydxMCqpHtLkGrcbu8jYu
RogjM0IQ1ENIH/ggqrY56JBCTM2qr5cNnM8JzUf3yIIQ+kpNS2MCEj5MrX8TVFjLattbL4Q8qOUr
V3GrKHszX7vdFs/ykVHhdht4h4nMGEb1ArdZVjJk404ccobHj6MZv6GK7PHsoQWbRGz9AusKeCRe
czl76vAGL1GojUj/fHkjFh326CcJoVLCQLVeBPhJXdQzw3wsCq9KHqo11cKlDzpPvmC0HYpCgBee
RrG0aNIub8DW0ahOCLrcdJpWsq7Fl9WRibOjp4cBKGrwyg9uYndgWsB8L3zGsLoX/4b2wKr87KpB
wUlpHkDsJ4PB6Kr9znb+vjs0AQOV4/QNzEfAJO/vP9XxAgWXtTBXWqWhiT3sXgfZGYx7xXgDD/l/
syL4qB/BHbQSqxqTP4OJdcSsGd6bNbzlfDWKOQBomtF9UOdBGjGC0T6vo6HEYtLSBl0T04k3QT/w
8lpmr7pgRIxWplrIXAVbCYAJmO8MHi10F6J78CfX0aEG6qbo1kgol+62o2WJlX5ZDaw+UWGRlpD6
sVsVZxycE9lV/zvO1sSsV/bQEBzCtNoO1VUYk/KnuHWG7llbuc7OJ2URJsHiACoHE2gqHN3Tc9uA
dKMaW3RL9Kp+MmhZb4dR9YxyeoPoRczi3uw3Q12NTgiiqr1Jk7c+L0u7jFwr/AIo9UpPe08bpmYl
U1mKpLMAJIQgZ6FLcZ8ttSVczlGCMjtAAkhoB/T/SPuuHcltrtsnEiCJircKFbs6p+kbYqIkKufw
9Gepf3xuFUuniLENwwY8gFeR2tzc3GEtijzmd2YgYSpw22vbvMTitrkKchmDicAqwJuE5lMwZP3U
+r8uPmNCZLEgbqMREgXWiKysm42h0weKlyfdbSpBfoeIBOvXfLGBaVkQ9yJZY/P5QoR9VlgHA64+
xdMh8BNm368fu9WPswCY75xFyCozK8BsFAACTOz0Knpv0WlPu9dc85VMNLS+tpq5qQw1bwyso6/r
HKy1tFGOBg0p+uGj6H+WvcDrrn395f+fW0wZtpoZUIIX6RS6Aam90HxuwOPy91u2RJm3dLFlGUoP
NGXzKti+07dU9jWlcxMLL9yn60ir65lrgqjZEFQ2uJs46dPcsnLcxKPG3LLekJZuVFPgN1Y/yhfI
Z/S1XI5OO7WWAULLzLHMbdj9m7QmerzB1QpTti4ooTLIIOcDwzVFyt0ESfQMRLyP7N8clQUKT0WU
mXqg9CrWoQabFNOiVEg4sr5TuABB9I2KCN/I17Y6/MsIBANz85m2R27BaO+iYQuKZovui+oNJzRu
tkUAsVucV7wyr9vDbL/8HQkG8//9AL69j0kShhTnHICNR2VlOdR4yev3odtfh1k3uy8YLlgKZAwE
KKiLuIoC0jncDSDQEoUua34HWmLoxJ8lMC4o4UD9VKsYRoYPVV/16kmP9nK2z2ufiXKXa7f8Eoj3
CWo+BixEOgxZRLU/9f3LKO205r1Kd1q2u75x6ny9XHygxao416DldlvZJcCa1pk25pPtRNDHdIzQ
ub9x3t4m1/FvfN9wdkRUp1u1zQUy91Dvc5ZhKBrIzE4cUC65RSS4xlURBOeNwIHEbMi24hjftalX
P0qudIsmkG1wMv3SK/eF6zuDHzz1Xvai3YAhWeB3V1/Si0/Jm39mVdBvlWAz1ofyFNzmr4pXNA57
+i191PfKw6HFPE51EvUsCQyIJzTK1UGrwTIJv5KGTh1DA+3Gam/KxtPij8QQ9DSugYFAFsMwM6kr
iKDP75YpsLWknZ0xRmI2EUbDW1Pft1O1qxXbxRw45oAKgZzESn8ockiYcZoF9tD/wRNDkYZGEU0Q
muaRS4nsgEuUEFR7pTta7nXLiehvxMoOK29jjADGXiNSF1194C9/wWx5iytIsqpOiTr8giC/VQdv
Cjy93xTJKQxOFeyLPVI8eK8f1XVM5M3mAhhUDfnEpm6HTRNB09ZNKdJMGiRa76PiXqqOoVFDmCB1
yjx2II4pgJ0/IO8hPnVOoKUKZl2+ySexrCzNDMDaGZF+FfFUo5QCAcd2kNJ9VrPStUyIfpVmMbgm
Y5BeRiUEj1RrkvHLGmvbtX0sONlr/n4uBoKsCDTnNl8EadmUx5UapC6tHmvyllQE3zwXbPja3bUE
mV3n4hur2TQ2KQ1BRCn5VnhAuybCJSbqtV/zUUsU7vyAdsHsJBlLwTvDMUuCuU6Bjxetg7NVKiup
nClA0OOHPkXWEBia7YTMu24paxckiIAwhIS2C/S0cN42tuS8LCrICElB9cpM+75SpFtiDEfLaLc1
uhuvw61u3Bcc71vjNGL6RNEQ3ukt+O2HhwmO5zrEqplBfgM0Oeh+wKjhuQUYmILoghQQdfGTSJoT
h34ffPsXGJCQnBmxZzJQbtdKZI8ze0KTjAEKpax5L60/hVC/ZHWvvkD4iHlAJVTrbYp7qG7dSkPb
iChivuS2mxPFCvjL0TSF2jX/Zs6DHoqUFOsIwcmeOukf6S5CB1yxyY54o0U3pt/jxpt84zY8iL7T
atUerJ7QlCXwUtZn4W9xVBXke6yyholjrgk9ybhnb+JT2T/F+9hjW7RaXP9mq5b+5X74fKMeE00J
GtjFmIROHvxsJdDq27+y4r4UFU1WTfALis87Ktpo9VGElYGg2oP68k00hJ469IIS7ErbFh7mSBFA
j3JuHOenqFIjqTq5BDlb704bGyMAwSH4Xe3Ct+Ch+IHEI3lEt5j6C5z3c80eA3bZPn67vqsrSz37
CXOksfiIrVEHOlqHU0hkjxTcLyACvzc1k5lgY8mSyL+OtpZgtRQdLUZ4NkCzhq9vyyShpNOwYi1l
DpNweek3NAud1kSDjltMsWO14U5J7knVbKBvK7ChlbjpDJ67XeROZZjkBxtdrW0klKYGJJs8Oyld
It/JkuC+XIsdztC4W6au0zyOI6AR8tgg3TA1foVJCzN8bQkudiTgbmjzL662M1Du4tFHSBw1KnYY
BDdF0CPIFz0v154vZxCzTS1sJiBWnkoJ1iVJD1Tf1JZPwsDT5JNO32PJj8DZVv0iqbRhoR9GbyFr
3Q5c1nhZmYmjR8fe+CkH38by2eqoyMAuZuIxkasYaJDFlDpsTOeeViSKQQw14Le1xWsa/6m77/qE
Tllrm1bP2uTB+DwL+n4Cs145RRgFNlEJmYvrFt9USiJIJoYWNn08yL+1b7NO8q70dDd+1t32qOxL
v5cd4VpXPCKe8dC9hRQeart81i9kUpNJKs7usBl99Tv9UP3pp+1ACyb4nd2CaAF86S7ZswfRvbO6
XJ1ALcicNeL5a0ceNVoqBtgOwcnEyKuRn1izub6lq2vD00axZ/EZk5+YTSSZDAR0z26tkq05/FST
zRjU7pBtB7a9DrUSqs3kKf9AcSemDJHdN3JAhYqXSJ7c7uxsC+aw6ygr0cAZCndoiqFs7LIGihVv
B/WuhkzidYDVj7JYxrzMxansmZ6rRQQApkKR7SXqNmEkmB5bu/JBgILOJIz9zgyU3OkKw0qqornP
2IxkvxvhrRU/jX/E1IuUG9K7ebwBrQAUHERlnzVfeobM3VMSSQrMvwA5xPQMyuIpWll+IDk4oU5R
eBWKdKL01iokmD3QP4quHSRXucUqNqMJ6VAoQZYmqZ/z4KS04GUAycbYOiwF1faI94PAlax8RRDg
fYHy65QtNsZoFnez6T437mXljyHqsV+5BM8guOC3osFEynlcJrBceXQqsOfsgxvLAefMdYv87Jvk
XrFLJL5YV3eN3isykEjRP+tteWAUI0igIKuLERtJPIzDV8m7oTwhDC+Nm3QIfcVC3w3Yb2LQK+rh
PuqMzZhChhPcRlR2U/UnaCvQEi07nZ7dD71+xyRRv/6KQzj72dwLRI66UNFr/OwO+Qw13/TKq41+
ycy/vj2r30HVMRCAZw7KcZxHCLSQFuDJRNremLTXyLbTjwBmWDmpRkLE7zo8e5MZVY7NCG0m+DiX
/ghULpgVQ/AJDgs4P85dJGWaNUGEji2w7cnHLBGs7tKQ8f+HqNIMAU0PfnVpV0QVnQdjahRq7TIA
Q1q8seX363u40l0ImFlAAlRs5uySzpcxN3zouR5DrCZ6rBq3jzcy2Q6Y8wwCp4am9+SBc9i0bxq3
fAa3YeNirlYvNpPINa4tFzo7BsIODRE934nahIXCRgwmuGX+O4+Nm2YEZ2WrijqlL69FSGLir1m/
AoUxPssIBkqlTJoSSbjR0Z/lbefJr+mB3pgnHSqvjnlKf2VuekwOIv6tzyHW87MMZLAGyEgCGjYq
x+cbPcngOipm5vIe1NUQmsG79I+CdsPjmKtd7MhJg17+ppxAgZqTGhrKSYY3C0TWiKdEUX6vIDV1
h94tzA/lhV0bHump6vd11aFD3mjTzJHUBEKiTRmHz9Rs6+d+yvHtiBxbO5Wyv7+P555UhBeg95kP
H3f6UpqrqhrOjtY0NrZGvbIS8NutfaslAnchjyXq+EUMhCF/6Ohx6p9kdrTj2rHJ0/VTMBv5xbdB
3zqIyZCbvRgJLNs0MTRWoWtAC5BnKszWT+wEchmSZTmlmt5Awg/PjYTRHWJGUWvmZ0bmAh5vuZlH
BsNpfDZFoQl65is4MrZXP+h34hQ3IKx5sl1tT738vUO6fdf3TuYc0jvtNvz99100MM0v/M+LfBH5
SOCzgIAt8PPkT2AcabTt6Juebq9v8uoJX6BwtwLEgTumd0Cx6sc49qAe6GjKy3WMVZMBzQ8a2TBD
hRfF+SFra5PVxSymliKtobb6CYJIW4NOCDdyx5KoINhYuwPgmiFHNrM1W3wrSF0SKVBaLKnKQANa
qY4afr++oMs7DqfMJpasIE2k4B/cgmhXGbHawzSmW4wDyOWOhqBLckBgEQo7zS+T5mdgvP5Gicim
yhSAVaWXqqd+3Kalb8W+EuwMbTMQL6/v0sjL6c4iIuWAFUacc3DOPKiUWvioAC9v6wd5cKQXG9wH
/fZXctK9E2S5Qs/cvik7J9gXYBoHCS7GZEGyjHk90L2Kfs6asS723eYTHRqmrMp53+XypkJF094F
oeBBs+Z0lhBcdqMIbUqVmbi/Tbx22KtoeZy8vkFlcQNe6jrfXbeklfrTvMG445GvgjHxqaMhi2Mt
QxepGxSbuoFg57vKdlZ9N4au2fy2yD7RPgqpR2cWRqPl77UuyNatHRY4OAQz6HDHg4C7MGhpQG6N
YL2gCHZNlPY7VeBhVhHMuQEYaquYROIQ5KkoYrDZ4I1DQEafnuToXzDZ4LRjF2c5lHkggTuPVSnJ
JaSicYvraAs4puOjYu+k+BQ0fg4iFAhqlDUa3fC3oHy45ggWwPzZjM0uaLoOwBhWA523Qn6w5lYZ
X+rioPx9D//ZIm3uKLIRrqiYFwnt6E09fi8m9SCFkcB5ilbEH7EySwzwVs9fizjGdJdkR7xEqPFD
bnZodBagrR3o5f5xp61F214dQznGLdB7ZX7UzYH1366fsLXLx7Zn2RNiQjyGfxEUhV5VZdPigqMa
Wlaq6HfUgRe4z6fRD4dg8iujVt3rmGubOKfpUGBF1/sFt+MghSSy50a8NH5qGje1XEl+yRVntA99
/Hwda2ULFVk15wQhWgz/j4R+ESZoIAbLwZOL97yNxC/I2p6Lxpg2iRmNgrfVimuEzA/I9NCKB30u
vlQRyBQPXwuuKsIsuTJGtxAfwzDTLaTdDgW5DWWysXSEx9fXt1INwhzcF+xF2WKA8AjR4T8gCLzL
s8SxB9MLolcyqjtJMg518VwF4bELaw8Br0vR0w1mec1hUO1pzBeNhTut1VxN+Xn9h10YFvL9KLWB
a8XCfBAkmM6DgJxQFd3uGRwLGtPy9hsIBtwavBVZGxyQkN9fR7swKQ5t/vPFZ0asw4y2BFpX7iXl
hVUHvQ8fpqr3cgxTEEtEvyxaHedSs3TqWFQBL6mHTWqS+8Koodue+FHDbodc/WvlrPP18Q1skC9N
TDPKsT6lQQL2uar/lOavQTS0dpnr43A4L9pYNGJFBpzGVj/qmIVOxTLpqASgeE7TDnJ2A2T1rCF3
5QIsqY3a/ZGa4q9VtLlfwXnZOrJGRZlXCyI01fIK9Oq2mDEazL+egJ+BZmITCOWCsI6PhaGJlqr2
iM8YFqe03AzxA+4Qx6jeQlFrwKqBLpDmMGBhoL1k2tk0AMlWX1HhUoYN2GWnrIKMiOUEvcgZXWSz
PhcGWgZM91vI1XNRhSb1SROBbB0KTECKIHwGz9NM6snAOPf1oyeC4l68rIoLuSCAKkzlyVL7b0xH
irQ39pVuC5zdhTPnVsX5lJpJWaY22EQtsB8020BTfvtDExJzr58CEO38b/c4b8I01Nf7sKgxGeuT
ycv6zFXDwstgG2XyjCHxtLmfMCouimFEW8l5ldgMhzavsJUlQdZKtXMnqVo05+den+kil3I5Nfq5
myicgaEKbSR8Fq1M8wKMQ0DT2fA7KaCSpwZ31hDsmzR6p1mKNGjd/mG6gop7dhNCSiJktcdK6qGG
/aZhoPe6IV1coOe/h28z6SQzK/r2c9chGwT6UgtS2Ulo+Hq+kQwvwahu3QsirLUdR1iAogaSKIhH
OIuS8kQnQ1bhS8t572AKyNfy0ZuKysOVIkgNXdYWsMAlGGdWSSflVjcg1k7LI+mOMljfo5s+9XLz
JTKcxH4LUdW4vqeXqVIOkzOptJwazDICU1MOWXSXNtjIwmvYE7RJjdbT8lMg72Lm15VDm9No7ZT+
EDaPZoTA7xgFolbUtRO82AJe1UiSRhKSBD+n1oOPPq5/GWq8LQb6t8+2z1WjRRI95bNMKuf+FLwB
SJQDhpnoWDKyb0hEPlzf2bUIACnEfyA4t2cHxKAYC8LGQpaz1o41Lv9JulfiVyp//29QnJEadmOZ
jYKDUdWKE6YPNXTPC/OoSxle3IKdW/9AX8vibLSpQ5om6PCBAnTlyuDWktBlqAmGZNZBwB2HR8BM
MM8tKB5mtTcJpy5GIIogw00DeixIJvhEa3eugQHo/8Fwa6miJKclSIvdKTsN1bMh1e91dpsnzcZA
riaERKngflq9OJaI3GmbiJbJrAEi6LtBErezf2Nx5HYsnEMkudPotl22+RfGoeoYggUpDF4C3Bux
QRzatAP2Ug6aG4YGLMns/QTsmspzQ0Sl4DlKOUv6zudqAcZFMUUSZIEeYX0g3/OHPoI1osu7qFxa
bMCn7Sgd5l1ec/sBY7hy+9oqTiIiy1jf48Vv4M52kE0JUr9YsGE4Nv0YtMcwxoXsaxJusMKnfeVY
kG83v13fZyEud+ALE6LLqFzgFKJhCSURuXuAQFqpbooyxsgaaKKMwkGniYLI4Dr06nFZrJg7Llna
SSwbgVwgxS93h8kYtp3oRbP+aedxCwROSN5ykb/UT3IuBW3tqpPsgcoBr6amfb++kM94+tJ+vkC4
wL63q8a0hwYKSvYdBSea+mbb20q6SbXbLsrc8s1WtzWIOfOfjS3YxFVnoH5Bc+dEKmNN6mxAkwSE
gLrsTOBzCTFrUcmuYe+g+yAqkazFMwYB/dus8Y5uHc4Z6EXG5GAColQ8Q0WtsR0z2tCidxJSOm2z
E8+lX/RBzcfzC5G/XTtLTeoxA2JnbhvVN/L7EaKnFNLHWThTK2FgtkDR7q/HaGZYsJeDNQpszuiJ
On/bTFWaTijZV26ivBZD6NhJ5/RRu2/pN9J/1OW0u25Gqxu7wOM8QIlCPYPQe+Xq9rQlUPZTe9kv
ctVJ7e4uKI2tPLMNJIp3HXbVghawnANIh24g8gyr2tKrRH90CUQLGzJCD/VD6UCLqRaCp9VqiI66
EJLDqFeiNZozWpCNpnYzYWcjddyo6vCiTMUpAl+WZU23THmJlBEsoPgZ5hgVCODQPmpLbzJERq2a
bnNDNES56iTATyeDlxKc2p+SjotXrIb25pbpVuVO5bBN1PZxCMn++i6vxlX/QEAl+dyYugIvnSkE
BIHcs36LqJjFW0vD8LEg0pk/14UvWgDxDq/Vofs3mLi7DOpGaGprUa/B0MUuExapVh34Aopze5gj
zyN5/oxds+uMB6t/axSRt1l/XSxAOFvJDOgsjtAdxBh+gDQRcXq0ncbJIaIoz2Q+xqnVAO+qWjS8
IQTmjj9a0dsiVADcyeAyn5uWCUiVdh3mVarBGQ2orEOsRxDbibaU8wFWl8cWkwCaqZ6JgQEKyuO6
E8RzqyCYRZ71e4mJpsRzWyRZkg7W/N0ytCMMUbHVRsMHSY3galo1+QUM51hK1RgtZgAGiWWnLX5U
mC4KcvRpsQ2lgwBs1ewXYFwwoUCaMq9GgJVj5ozJbdFp7hh8r3NR8UIENLvTha8wAqhRTjWAouye
9VsFizLBEhwJakyib3Rxy+ICiBkMQTbxsA7Sp1AeN2lZP113S+swaC3GVCoGoXg6r7LIw7Se4JYU
jL/1ZESC9GkAv8x/Q+EcRRYXVYCceuUOjb5T7PB5LKMty0QM+as3GYau/7cYzlW0kZkErWXDx+JB
OYVbjWa+Hu0avFPKADrD/3FVnIOwKtprbQ44jPCFqluoncMiUfFbtCburCILENrGgK1L0aflVZDH
hVb5lH6PEgsiqegsrDEs0xOfgFT5+fpXW38a4KqSkTBGsMcX0aB+FzZ9Tyu3any9Ok6t34S6Q/Lb
Ij/YjcdMpy0rJ8AE+HXg1ev4C/dz1GRxxLJgKscuxponRXUStFhC5v46wrpzX0Bwt+TYSeAwVgBh
ZeiGxCoKc2fA0WI8JR5ikJltjHGTBH/dqDiHlAtY7iCYWYa2sw4mo0vmHuLTr1OVbK8vbfVELyC4
Q6AbUVvLNT6anZ8gCI8OtmcT1nkdZDVUXYBwpg/KR8joghYTBNOFo0n7eh4cVYlT44MZw2MTHyZp
dx1SZBTcQUh6Oc1aFZAZRSOWmRxonn1ch1h17YtVcReWATZ2M7Lgc0v0Q2XVKaPQEzJOEehB/g0Q
QVsUujzBdcF9I2ZAKVojUuVqJmbaUha4amb53QAFV0t7u461egsbX1jcp6rKOmkMG/aQ6kc8ngal
8kjjQWJIVv5NphusHf8si/tEdYJhqawAlELaGxJAFUZ7HFKUjeU2+NFVyZ6g8N4XVBVs57rJf+Fy
302TYygYxNhOFT6+BbsWRgaCoRfkuVc98WJ1XIRBYrunZF6dBZWX5LEAq4+CBpBG3xSV7QtbktaN
8WtR889ZOMGp7VpbSbGoJPA71Am6YkvqD81oBZsnwuECDSXpO6uENp+rlo0zzG+/MkJtIn5qcyby
urNXvXib/LOF4AQ/X1NmSSmNLGDZ4UvU7yE3QeIMJHru1ENJPX6a7D+D/JxroknfSxqFT7/7v82E
rto58CAZiTGlAI5qC8MWf2pqBxtrkJ0GAUkZS9u0eOq60YFeudfjyVl0YJ0B/btKQkftzMdBK+/H
VBYV/q6bFBo6zn9W1pga+kXwjRv20nRH3Xpo8vDAklfD+IgrQ/Cl1532LP2rogCm8UQLRBmLokpw
51WJ7ESF2+WQjSIQZ1P2Q/Z9TNDaHgruiVXj+hwlmzWr8NQ4X+AQU1WNKjht5G8wK+jXzbea/C5F
7N7rCbgFDucBpHZkrKZYmglOjmyfQuNH+plUu7R7GJWtouKu/VW1L2XygHEv77qDXf2IC2zOL2hW
qTbGfKeD6icx0DUVv9YobbbWpg0wgCWaiRRtKecXjKJWmNIALkh/l9GtVrildZfpgkWt3raLRXFe
obaZgSEloHTxtNf19pfSqoJqyfWFoJ51bhuJzOwiiwARlZUXwq9JxKmk+6TcXP8+q7cDtMSh+AYZ
VZuXZQPrtNqwFPN26pCfJI2cjFR+NSrz8TrMerS8wOFsEFMTcUsJfAzp31AjUYjPog1RnEYPIFrp
Se0OHHAhuDwFuHOwcOFUF7ic/amjVNftBFy0tDlVVx7oRBw8Hj2aDU4WV35of6+z8GfBGqeAunDW
1jemCRq3679j9XMufgZnl4ROGemb2Zcl7aHQimONbqF0GBxVEg3troY0CyjOOCFWW/R4fVVum/7S
YTgVw+MOjbT9G4hKd/9pWRc88FBPztB6iuNWbYIQGhnMs0dX1gSh56oTmS8psGyBFsbiPqKmDQYz
exhpOW61+jdaQAqMBUaypzcvlVwLTvfqTbBA476V3ZpxY0KcxpX7D7V6Mbqjar/2NMT8yDErNmPT
Cs6gCJD7YnFNJS3P5+VlzAkMF6KMClr0q/w2Jb4OEVxROmjVf32tkG/R1cPQRtcStIWQ10cXtX0z
seb5umWs9yAsMLiggtboI8kGLEpO5Ac76m2nTvIO45xq50Hw8rbs2Z3c1D8r0k+uqU0vNZ32kkWR
P4zuomrmM6sSBi06Qt2sA6FKP+bg0LapSG/pkqkAvxJTVlD0mycXLjpTEyo1cmpGaOsjqBdD6hMT
ThihyYudyjCHWMaHsGu2WhGDQxKeivX7obH/TRJo+SM4/6ghH4haKn6Ekj/0EtqyUdGEGo3AtFfd
8BKGP0lNKoE7GV8eF1dlber6ZupfDclwo+S9hnR9vtPLfTkJvP/6JfPP+eVnFCgm6fSwhC0weTpI
KBQlhXYblHEp8LIiHO7laFoyK5iJk4u07Y7Q3C9NtNdroqz7ujsCiQ8EnjDCw09BYQIrR4MUlmMa
L50BoTso7TWYPRx90OTIhmjce/WjzXPJEIEB5Scat89jgaA3Bxpr+GhJ7Cbm6OTtTYpqIpQUhvDU
Zzsb3a5SA3obXRCgrvqJBfD854tXVhDZUpKj9O+OZrmVhn7bSwKDXL0XFwhcCJyEqY7YCVs5WEgq
TJvCoF5s7nLNFJjG6q0IOjwMlNg2eqO5PQRzlj3kPUwjCx/10o9QupcRhmo+RoAFUKtWuIDido0O
aidn2QxVPmhK7xi1DP5iJrg0RCjczqVBCG2Y+VkvRTc2SswR+gaF/KyrNxPaZGd5KoL+dg4k7NF1
RGp8HgV8wUF0M0JRQgZbTX1nJz6LE6ckgqv+krT40xtjaAVqnaYOqaBzmyuSLk5jE5BN5sQn/XG8
N57rW/WebmRPfoe+GaK4ffAHUdz1C2vtUH8Oy/wfLh/KqFWcMeUz6zTtLdPX0YLJ7tXg2CreyB6u
Y13OUZ4vki8sRJkRd4h8cTlubSfwzcAJoGQ5OcZ9eki3xdGenDfZSV7KTeCBhgAt/JLgfbF2HpbL
Vc+3GVVjEhkazGcaNi07jiPSUM9W5RkiFb7VZPISiTt5empnah8ASWVHuOR2bD0iH3UdPQpkVxmb
MjXcUjSydjkhwe0wdwgtqwvUTsIO105+mhDXYyTXGQKozDjhW/NCH48NcTA/4X2nfiAqZxORMXHn
Rp3iSO4YPDZ44Db02bhnb7Vn+pGPsts2wAd9YJ7laW611x9LT/poQMywrd8LWHfh1tBedGywZbL9
jnyrNvKDdIxED6N5/fy7aJ7Zn7W4oRnCz59ioGmKWcpwhw23NBrATCC6ttYc1DLU4L57laVNIo+4
PDLq6CAQkdItFba8r+Y2lijcd64SPdKm+YpK4dAhwWYms6C5Fv4iLZonEglyIX4pv0zytrc3+ij7
10/y2v21hOfeClIxoLk2BbxWSod4Mo998geEpG/1KP26jiTaTs4vVp2cZxm4v11zvNeVl7F7auif
/wTBPwtYm7SZGWAxajy5aqSC/HPaTEnmXYdZjWcWm8ZP7U2WHeptP28auLnwIsdd3Fr7Sr3rdL9X
fjHlmCuebKT767iCHeSj0CAcOkUOARvo7xXqZp3yoKtv1zHWD/4/bwk+VNMtTHWnBb5S1KNzrwMp
Uy+9Q5z8WOnqD2Y91Va0u464fpC/ELkDMNpxlWgUiFV5ojKiwBRCE4K7cRVDUWbuP8ShFx1JWW3V
Sj8fMrUNb3O7R3rE1vL25/WVrO6dotmWBoorS+f3TkYHEOQXZpTS8EbJGSH6k4yeKhEI1dwFqNb9
Nzxu59IAOregqMFbqHystDsab+LxhlnfUvowgJvlOtiq8S0WN//5IpQ25YjFsgGwsZvQhbyvYkir
x4JW3VVvtACZ/3wBEgddj5I3QGhf+qA5gmS0jfe3dYdGD4HZiT4W95A0goypsQwoUEISGy0rfjP9
GIcnoh6lRlBbWt07aP7pUNLC1COfmjebeiwSirvcBA/w2B8Uy4tK0dT5eky2QOHMIdPUQkrmp7F1
Cu+q3bRD9WqfngroFzEHhdvciTyyz1zplG7k1ElOlq8Kvt8l9coctSx+A2clTauBXiPGEeh+3kED
J3hFT9+v92dVh65b6XWuvjXdyR3fLL91yWHS3WajCX7Davvh8jdwRoTc6JDWAfahBWuBl/au/jgc
6223Yz/Kn+EDAX2jjzKY4l8/IOsR22LtnEUlmToadQlcSCVZkoPJv2OzU3/RXy1xUFuSN6pT/kCV
9K5Al7Lpp6Ly2+rhWeDPFr84PFTT4tiOgK8/nWwQNbzRm575+PbyBlJcj+2RPqq3IOgIflxfuAiX
u9iZURe6keGbg9I6QgpBO02SL5R4FaB8RumL1Zkxmr8HgtVF1Q9Gj5AMiFnnTKXg+Tb/2Iuw8msT
P6/+BYyq15Qwe95EcKomofmbIMyGOIEjkz9TKCPyl5G3FbXMrjqjBSr3mNGyqQq7Eaht8UuimpfE
IB9JQHP2bCBvGNWb61/skhbz/Jh+BqWLVQZFakvtnD8dXQgggaTMNd/xL0wLmrd67TT+N/lH48qP
0k22bTBt7SYP0s24vf4rBF7xk0Vj8SMaAp7ZQoLdlBBqGXplk2uuQUR5ExEK55Fy0MN34Ww3ZZWB
8qB0dfLWxKKQUPQBZ+tdrCWpsrlNASgy+1krft16ZfhTj30IQTpMRKR9cRQ0qByjxmuROcMA8flz
sKIZlCYiQeyq5rAfFISchj90j5NosPPybcIBcSe7iVSFZhOAihvyq9pM7+lB25NTxVzd1zZR5rS7
6yaxQjN8tjSehg9TSFBNl4Eoj672ke8Gj92Np+Cx26HadBpcxdXd7EGGtJoyOuahEJjkZSfB+Yp5
ulBkUKgcGcAP99Kd/RS8JvvylXkQSHgeA3/amTGIcMpn9XaS/ja+4pA5F6AkTT80CoaCJiQSjfgt
RKWmEQnhXXg3DoR/0tII4WKP5c2td6gUOrVaPNb24OSN/BoojZNCVbruRVMslzkxDpcLTQasK6az
xYIG7kZmO9sp3ej3aDtt76h3vTcc1KO1sT3yfN2eLg7/jKvY0Oia437rM1xZHMuiBxHJpGFTaYK5
YLat8leqC2xm9TTO3Q8zBbx+oSWnlkEndTNGaRvdrtft3/Gk3DXSWOzAgi7w3KsL+gLjz0dnkxhU
iQALyW9d9id0XwWaYEGXCa951xYgXOXLDHUdfWAA0aQbXEadccPMzs9SsqnUA7zbVPxUpffrX0qw
i7yaXMgme1QoMO1IzTwUzk56N2LM0s4lPycouV2HE+0jdxBSGdVzM2cwSPIQ0vuyw+To4b9BcDYP
GsxwQjICn8r6gSolAXOJGQj85frBgg7dzCqpogGCu930CdRsvY516PYJk4RTecoxg986A9nRZK9H
z6YUuIEMPcpNqd9p0CM2HLURRdyzQZwFTbPBLH7F/HEXxwzCH8Vo9vgVQ7UHn64aoi2g8s34ezjc
pa3u9NQzQt/uRDnAVaNZ4JrnuGEFWauiBu7InlQDWZ/dVESeEQm8yOqBAAxGKUBFBcpubpfrCeND
GQWOpKFZVMM6FKPaUZp7Kh0xkzumbikrnlSTQ1jdXzejeQ383mogOoL+ITS5Mb90vsYyovqogHoG
j3zroJmSl8jgDh3Ih5Gb+0B0AV+mtvApv+A0vm1nMK0yH9UYdToEM+bvYlC8gDpa/VhYzKkytPLk
mzTr930oOJFr33IJzDkdIwKrP+Q+YzcDXUNJwPMbVRtTpY9dIKpvXRbM50WCDhy8pJhSuyChTNp6
aLMIWFYNvoiOTKDyn1B9TLzR6MC5Ovjzf69qchsryQ6W4U2WICWwvtGL38AFcWXbN1nS4zdIJqPP
lSn1x9TIJA/SNR14HQrF66Vg2gaDNR6KSK3u0qHaNsjECeoo/5/NAE0c5N5BpcU3UClhkkLZED8E
2R2XNl7X7pj5U2o2sb4JNCc3Bq/HJlUxqg8C9zW7wAvbJrYJHs7/x9mVNUeKM9tfRAQggdArS20u
l/f1hbDbY/Z959ffQ9/4pimZKGL6ZV46xllCqVQq8+Q52qRtIux5QcIAKoEZQqQ3nIhUOFHsrtTI
Ft1KA0HdpNAIDSrh6KoDuIo7vcBnDt5BZx6RLy458Vqfeek6mZj2AIwHyTx4Ws8PKdQhiJTl5ZRn
aIdGz3Y+iL+7YeWhvcAriHnq33x4E7egLH4vFueBYoRIo9QWIbZ3jWdIfiemVuey5Tax+uQSAimK
BIRZRvfZ59lrVbG7grrcUhLy5NaUrESnxdAIQlOMVsogNeYiFQngrbiYygThqUoc4OPuAzbu6rGw
pK62Ize4o03iaH3iePFKxrCYq+t8IkmD68K+uLVR0rUEFS8rym9LDJcHJf2M0adJ6vsRRH2K5/9j
RFCt5k9t15ht/lYDme90pbqvtAiJGkpi/O1ysJ4OrejQ2BfDwDT6NJAuOPTAqqKoBzh00IeHqL1L
yLAFV4uJgbhTlrYbN1pT4V3y77lF4dmQtzweBqhdWXk4FiZBulbJ8VugAQAkZSshesnL57YEL1ek
euzVDrYiZNMcPAosf867lZiwdN/NjUwxY5ZLlJrkVwqHkQEhOAwxEu1tJX4AF2vfOpd3a+k1NDcl
OBAoNRo/A67TqmrVqlIHOoMseHcjz1bxzhu8xsyblbC/bBIikQDDIBqJ0/VhlwdRq2N1slvAUmiV
kbofuGw2Oj+5QHhqyU0kjSvThr97/z/8EsKUTGVT7i7CIGK30UFZjfhEt8ELWrgmnrHH7HpqIF9J
zmC5e37s0c6tbdSLbTS2H18LUCL3h+DRfS2+6MoeL8V9yD8gnQJ7EXRBBEeSklIbfAVBmdDeBGLy
FHirOduiswLghNl+FJJ+MvmB7E7T4goh+Y7eo7Z0wJwFt0GmuNG23iaywWhgxSuXzZLvTpuqg6NY
xuNOWBeYqQI9q2rkMDob8ttkaMGTFCFqanYQ550VerV2X1UZ+8/NGSQ0oHYCuzz0tVAZEhLhMk+Q
TsgtGEWGm4hsasgUdX9zk0LaFPcoZHl0WcS1yHXfpYHWRVbTfEjjycOMB3/Sjc3lM7m0beB3nrZM
MSj+c378R9YPMa5THBAjeGia9jksodjajStHfzHrMagC7VlIi0POSrBTgxHYk/sBeS6/1nxHj666
dDOU27K5lTUnUxyCh5J+VNrHv1jfzK4Qr/1eafzOH6cYmm54FO5JcQ+JopWvuHQPzVcnOGLoBaOX
dPiKPsMEQUnYP5PRHQ8oOOHylG2CHLCgIl0bsVu2O8nTGBPzgxjetC4F2qrG6kaIn0Eb46pl6ISO
0N2UIJGsSBtd/778PZdCCSLI/yxSYczABetbS1IZoSTzLCM8cTRbLltYTHHmJgRXwQuPglAZJgzD
BZkNTpbje7de95ID6azuVDD7ufWK0aV7giPBAyMrSrw/7glXy7VqDDW4SZs5hvbWpRkEVDuIQtWn
oOwPNU2OcjfsLy91xar4MSnu96htYdXob8b8JmxuVf8ZQxsV3ZWFVayh4pfO+myRIk02eFmaSCIw
14UPWXzlE4z3reGoljxybkM4b1lfZrqnwgZFvxqMCxrFyBdUCMvBHmpn/Jv63NyccPCGxIiGQoY5
5n/EAMOnvVM2K7u0VJaHeAfucbg9oyjFncdIEnl1USGRQIMzjoONorbemyqr+q9gjPiGZ0r60GdG
dGJ9XaLZWnrSTZLKug/JETCi+kUcX9Wa0Q3WZe9Z2E5c52ADn0RawKIv/Cwj5UFe4wmPKtTe9Q4V
602opq0cjKXTiFkfdJl16Igiw558eJ4fxmOZkRaFwq4rtKOE8axbD7Ovcd/h3Vry7dCqnY0c7hpD
owO4H7PxL5YJ0m6C/E1BkBNLsCVjQMjEeC+7xoNBb7OJfHDFxM9WMuRZ5jaEkEPafEw5auZWHWBi
PRodClwMuK5s5pZOHUhHtUa3rtXNQCmsiHArAsstRFwB+ex3QxrbPVHNWn5nqAle3uSF98bZLxPO
k8Giwq2mwmnpOZw8dw3O0MGrtpetLER1ODdUCHTIxaEkMbnabJPBfF2hUoFXpVp+R+WjXz5d/vuL
q5hyDBBPEbiskC9VGkbohwr5cMIdKODVGAgfCttI10Yzlo4EuAKR5moAOCGOn6+jU0Mc0wgvDOIe
VOmfot0a8cqLYs3E9Clnn0rWhiLsephojAeOmdamtOVhpUa0ZmP695kNaCm3wDzh1WJk30XkRNlN
n99f3pGlHYdKEERaoYfIUJ07N6FnqKroDDs+wnMHUNciBbtsYTFyoBlEkLvi6fEjSQbtBLjOPXyp
TL/i9a6vHCPDOMIb9cGlpm2hmbqqML9UsUGR8Y/N6XqafbnShy5SyyHzQB44qOK3mqmY9C3b8tMI
ebHn6sjtNfzL0mYRpLT/r1oKHNq5yVgnSY1pLDygpWOsbyU8o9O1zvBCogDGtj82pvM1X5YiA6lX
T8sqbEVGYdAek2s3eJKZGanAQm5Wtm7hFoc9ruvwDYb5buEcha7PlKrHgxHynLb81Adma6IxZUF8
bRMcjRvZHkzpqt7E227lvln8miDOkaEZNL3ZxUhRDZ7eEESKQDlQ/5D370aw8jpfvM+h7fyvDcFJ
shTSYKmHp6q8ZWaw8xz1zT02G771Tf3es5WVmt3yknTcoRhSYJgCOt+8pKCB749YkqHgnv7VJddD
vWICYqL4I0LFQZ8qHJMOPR7gIjFjHfblEAUSkCNSUDzJyBg+NTlqn6mR5LsGJBHvcZXyPYjbpRNL
Q2hEJErihJBv3rmZ7O+9sKzfaA9W2iKECo6seOMmlDQP9SA9I9us9dxN76nNQdbHlpojS8e3aKiB
IPF6jLq3PZVzUyowEJAMYXNdBzF8pNJzUAQ06nU1MOmmLNy+BuZ6GLeFUngfaqjEmB5u8juI3fVH
CorSW0zvN6gT+jkPzAjEaxvQr3i2J6ufxhg1oZPSCnwXKhKfx6YJAI+v2+CksVKr7ECDHDM0MAxA
MVOfVYY5ZkP1XOsRBRGe3N3jkvf2igYgGgdv92g2jUF3ft5nOZqFRXkMCJl+mRvuW8z92WrRpOC+
otBlT3nWbQpdA7Q+7XgCAeui2aE/1O11Nwk8Sx598uTFo3Ho9KovTblPSeC4NMbwAE1kelRz2d15
He9DM6/kqjIbfMRNl8TE1spReusVPZF2bRMHVsO0lm9CHdSdycj116T2gQKRZekxRNLxPrqGe1Pl
HXUkxSeNFciUxGZQs4HaJPZo6wxypLyQUUXxxev1qzhplI8mLtV/KOjlbjs2zUiWSoBXvqsmMbQL
s/glifSusDyexV+pq/WHkEjJc6i07T5LldEquyG5xv/eXPuGkWIkmZFrVxoUtMSJvzd6NbxWA62w
y2wE20OBRt0Lx3ziXZd6ECfkTUnAAQHdg27jJp4Xb8EEp+4ztarvopAUGwjacbDPETIcpC7t3lnr
yw6m8tDmM6TM23ZgXyhNGmjxrRF71Sl2izA3Mz4lnrz3HrwoSe+zdNQzO8z9fN9kRfHmUd0H7EEp
uw/ahlIJjtlh1A6qH9evYcSgQDzG+cFtZPKYNjlx97SLgl0TqeOd0pF0k0SDZkmuxO40Vrj7WkES
s20pUBVO0RSuYuopOmbgdY6GdhtXVX8X5+3QgvODAweoSQnm0zGk7ga5pJisL7LPNGz8R0gv6QBD
Qi31wYOSZGqnrI0fs5D2D6pXK+8856HlxVyuTYwmpo8paYsPLUYt2FRB3mcAA+wXL1kX8zuQblS6
meaEbBuJJldG1wMy07T9Js6q7lEtBhV0UlKZffdt1zsKMCiPqh4kGAs00OY3EzXrcycJuP9AIjc8
JoHmd6aHisKjOqjSJnMb8HXImRynpu/23TMpvW4P8H3JTTD361ddrronj9Q4wJms9ThFA937Sd5e
dV0kvw0ZxvXVqKD46ZrhJvbQZuyUlChFmgq8bF+4AWRxQAkaDdsgH8sDLaXodgjHJgNc3MdcqaFH
m1Sr0enQRh+0F7XWHyVkw19gU+2ecsabfWJAzw6DB0wGbQMExLyh8O28zMoPz3D9E6JhY0tlMnyy
RC02I3iC8KhPwT9asRzA0XEYvKugDfDe5oPubgsaJg89wvUGWGVQkMGQt894XmxQRYuuaZ6F95I7
+DvdJ9BgM6IcB0n3a8wEpf1VPIztJhv16A1KUJJJB79xkgHziZ3MIGaoe1prlyWGIy1JUatiwxoA
BejAjJuWFp0ThCl1sjbSum0Opj9uGQnF2BMnSgVYYhYUtQ0QYeyjklQCUKSBbVgFmTBJnYYFNQHc
mUWOrkTxoxESFLfTqgdbwEA16HyNFR1zcAdW0bevpxyquFlRPxcZd52BlPkboy5oJ/042gw0rt6I
J9W7QmMM6hoNxMlZmdtk+uh+Ko0vVGnk745ClIKxKLsDeo4dvZpXVwyUo3sFjvjUJBIIaS7nJcvP
iD/p/Y80yGgQ+pBR5nDMQnsxsnc3sbpyrby7lBzPnxFCEhJg1N3TNdhJm4NGnsJ2BfS6lBHM/76Q
gEgFrgKXImUsEgca06C5f1aM58vfas2GkHWEkQqxQKiGWXV1CJuXkj9E7t1lEyuf6fcDYJaVchf6
mEoJEyp99WOwFZf/HdKDtAmyaqhv4IEuqgMNchMNMubprUQ5BL0jQS5Wdtdg3FMuK2ZOcyPCZrQk
7pgMaVFLv0s+ipN3GneSpdvNpmvNxso/5N3lr7b4RpkbFHYmAq+Xp06r6iwFkfR23N22V4Be3ZLt
E7fl41pKvZQaajiCYF+GBD3mjM/zT3DLqQWvkX8OCSAl3a0h3UE+0jNuRt26vLQ1S8LbuEAM9FN/
siRvqb/zSsOk+t0YbbM1SZ7FxyVaa5SiCyNjzl34iGGcaHqbwJR7F94wxdEAmTjUYEB2yJe78lZe
PEp/bIl+riq5C6IN2GoV26CnkW7a7m+OEiam0TxDpRETOed7VPa6GkMsFac1v9ag6FInK2tQl2Ln
/IGgnlsgNO7LLsIDQYMGK5CFr/X+pnOg861vw1vdZhbw791rfQBd/jb/Ti3cFU9UMXeYMVitDEzF
BfHIzX+L4JF+IA0YL3BDqyX3Y7CRAQZS2JvKX2QAOuGVUm5Gw4a2m8vuuRSvAOHG9530Pn68assm
9TNlAnNK1bboMZFT/mfKPtQR5xaEA+A1uerxCcnJm+E9V75igBC57Jo6QTMy+MXj+JbW/cqtuHgW
oMwDqodJNEURu5GY3wJDa/h7a1ULZBk4C+nOaKBo7d0En5e/4aoxIVwW0KFtegnGIgNlz2CvtZsG
cdnQNoEP9uMXl36FxfeK0ck5RYeZr1A4HlkZoi+TwKgfmJgB/0oOqPhb9Jdsh06/TZ9WzE1r+GkO
rw4osANoKRYhqFwUnitNuJ+78kjseP8ZWN41NLQTM7AmZoFqj/6QcfJu1hqJ00IuWRa+Li9H33Mn
Fy3jTb6HZvFR/lU+h1u2UmH8ObwGTwX8798lCl805VHglj4MgeyEP2TPm3EbmMnEKmDqXwloFPxP
vPtO4ALXT+XTmlbFYrli6qGj8gh+yx9EyRVedyrNsaHX2X19Y9zS3DS2GH51LW5BD/4dmgRXeF1z
O3n5m72dWRbioMb9jEOPJLTqV0Mzb5AfK1sojjMz+2X45rApMbVXXQWf4bZNLWW/Yn3RkWfWhcgX
SETCFQnrxTP4erzdjcLM+Lmz84O0DTbNX9zHwL4wiNah6Y5yGrxtlqAFlR+r+gTyztxTAEJqfVPn
2666dte6fks35NyQEPfaoRx4O2GvpfKxKV+Jt2/klbUsBe+5ieknzNYCQbHSD6bQOoLqNwGmRCF/
kW0CAYFWHyEc/NnCkcjAcEXVCaXKuysIRDPucG0Fub10Cc/6TLpgQqmSSlZArmpJo3GEBvyhDiAX
ngUWCVX7sqstmvqTUWhCoz5O60w3/Kml0z6l3Ub3rzJ3q5OVZHZp4zWgpEE0BNFg5GLnu4Ip5bQA
bRcK02zbeRjOj8xwrTu3tBJd52C8BMqB/0AvZflo+NA+BLjCT8GLs4n0wYwzRwmdy19sCaOizw0J
XixLYUmTejJU1fkR5cfokKL85WCeuLplJXOtsoVmSAs60V5WKlsftQ0oKonV0GDtUl9KpdGMw6sH
CFRm/I7fM3ePazJmo4pHAos2sopBLP/ek69qCLL3yko9fOlkzU0JETHN1QIXBUxNQzsBuev8NSjT
sgUdgGPcproi3qckjhMWTkX9utrm2Ym0K9nzooegQf2/vy/eminI3Msef79Iv8ImtL0UdTXOHLKq
lLc0MIeuCHJHoEQAUmFCSIUjArJRwpTR6jYGd5DySBvMrpo5qpv1yADnZqbqBY4XZUcMJZ0GVInH
qkENFXz2JEGRDGyxHd81yqlxOUqkK99iCiFiBjH/gYIT123WjFD6QutGejH0W18/JL7jZ1ZRHwpw
nK0BLBc//ex7CAEA1WncqAF6KRHwHlUAXpocmvIZNOXXnrFLoWa+sOmXzE5EykNNigcsLMRQBHmq
pZO8Rs6y6Kfg+oKMO3DluAPOTXRSCpFUGXjCUD36kYKe+yq4afl7/TEhuOqgZxTlcnyvBgMmlp9Y
zSndgNDJgaz2TbOX7PQ7eGwejJWLZ7HooM+WJtw87ch8KZ/2CRNswam+hXo3yvzml3xUbclW8Nxb
kx1YjGB/LIrkMEEa8wzoTCD+AhkCyI8V26Txa1wdpWRtumwRvzFbnYhidDu3jnwO34j345Fcgf/D
4idu5U6wr37Jv1STHYedhhzzflzpvK24jMgR43K97AoVLgNVzl0WBkedxn9xx84XJ4SciqhDH7r4
kFxvthnpUOdOzZjFa9fflBGcRw4CdkJIcUPcGxJoIsfYAOW63jMMZAxSiamrSrY7EM9jgTYbB7ss
OBKjBFd8ty1ptFaF+1kSgHHATymAPhMqYfr32enux6iSmlHCSBtQw2Un7ySZb5icWYAWbKSGPI1B
Bz3B0kQTo829/7yLsM4xooRfABUfcSYnBY0N+Mw5xvq8z843IGm7xhb+89yDQnCamiAMMBvcR+fr
i1uvL0jr4t5wHervC+WqR9U+fV1JYZb2cG5GuMvhIZIsoYtiyc+56nhP5BN9GFvVrymYzLaXjf0M
yOdLEvyyT30F+A7Yatm+BFNaUNzwNdG4hV79ZGR6wDAddT4i3C9VOQZjWXmxlWr9Joqb3PQ8rlis
VoZtzSPg6gGRtuMMQwR9WPcn0GEiQwP50KFKmru2HoeVY/IzrOEHodaCzjiUn4GcPt9IEkCmBp05
IBrVb6itm4lxcmXptuHdNst6+/InXpham6xh3odRIArhn4K1toorSKmh46G4GPRMAGBBq8vxi6x4
awM93GCQ/Kb2RnYCTv06NCSGgbZo5XQs+S7VMGwNsRVshfgw6kC6mQd9GVtxw9Fu2gf5e2i86mxz
ebFLXxYqdhRQ5mnPdeGIdFlJmqQpYosanaP2MZ7/ke1XFEqIb15PrcvWfnuOGO7gVSoCHSKeIsrL
upoBfi+wflh9rnc18rmEyJanJ/RR4niN1VFTYuqmj1L/qiwKHFsQMgEnpeBFsGcsLB97EqFwWUuM
foA8kNjA1o6NWdAkOsiQzfKdaMRfMqtarx4zDnX13M2nJmZaD4436smTqtfgdagz5VGuqfRdpFWx
5aGkPmuuC/L7ekjs0Kfj0Q9o8iw1ruubHtqdt41X9v9ZcpnCoWcfXwgcY6u2YVji49cjgOqq6sTs
tuhXqk5LEYNiag9i83jNAURx7s2qH/Ue4wE+edL96nq9vzVY+5SFdbaW7ixdJ9OcGqbVVBRFxcm9
sK6bsqNZjMpHByDJZwUxCvdqBHdmD8ERR2WHNqnMfA2O/DP5xlfkBE9hDA5PksLnCzRozVw9wVfU
66exeejzgxfiFWBG0pNc7pQ1NdaFFyvR0C1Ac2zC8eliwtpkTZ6oHk4mrZ+QVfXEkkFUHzg1VNTC
VxKDZn2n6CdjjbfjZ9ZzblfIYkMVNazOwDqNqt4GrN91wxq/9VI0wPg34KKKDsV1MaUr665WY2BT
LC/c5dW+6HZDkViaDjThGgH+klvOTQm+H2WezowMpgwPo96evjO02JST+C/i29yMEMu9cChAOwQz
rkLNvL/to1eeZJY7fPkAPFyObtMGiMFNm8olgNyi/qcLJ01rfKVKuxonjewYv+chN7l2V7oPjVxa
+hobj7rkD7oMtjWUywEiFjsQSiG1RUmmW9o3x1oxef6gjtg5RyruKveZG1uJXjfeBwR+EmNHou8q
P/ksN5Vwa0Dinn6VUmFCNCaGrqZuB+la92vJmea/T/BXvahIpHmI9UAVhrLZoszL7kj1WQcrV+VC
XZ0AYgodVo5BO+WHQDIpwXzoa/gSpeqbabCNh9v4N97HrKO7Qh9sXyFmVKdODFnoJn7PCepyVlz8
0sgh6p9TMJLqPUbD73pv5cJbcgkEJlAYwSMgTjh9o1mGHfXT4F6bwstV7y5R2W2q/arb3I4U/BCD
bPrs67IPLiYvU3UfjoHE4f8xizOLYavTrmFw+GZwuHFHPDttXlL26LcfDb8LVJsiL4X86GWzS6cZ
SmAKMzAQCJyj4PpghBw0TG7HVucDdKxMZArRjV6uqdMvZqbznRaiRqPmROsnnyqSK6AU4MsOBgIh
aEH4Y5hs9NBuo10G/ggvsVN1JZYsLRKC9chcQHKoYgb+fDOLIvRdo41iCxxpVgbaAJda3Rrdx9Jt
Njcy5YWz/YuqnKdgiMCXVN7q2tTqLUs2xH/stF3i3kDb7/LGTX9OjFlzc4KDFsWgecEAc7oWWoZu
UnLqCZBga0+xpWCAEQTw9uiqjDKekGc2g4QTnOHyIlEL/rB9Od77QNlT5SOOV/L3hTOH7APT8lNf
AYOcwjYxF2iygMJUED7oHgQaGJo+2Y2HwRFiAf9z+QMu7NeZNWG/ulD1YqmHNYw5jgUGWLhvBj4a
etC8pu9AmnVQfr5scsEPz0wKexZqVE21FibVkjhy3dhddi2vOcbChp0ZEaL32IWhW065qdclZhEf
oL+Iz2oCa9wWKxmqurhjE6cEHuqYKObCgpI0pDEdpm8YPwT9vkOtLCVWndmQHaLpYxBSy2+/qvQr
0I8u+MlIaXdUN4m8MQDGDfa1tynd2FYap+xUq48bjA1tkKBFYPbwb0Apffn7L36a2c8VPg2umyaF
JBiuG3QreelZSrllxWcnGQ5bC+drn0ZIbkuja/g4JX1u8ZlpdiW9BGRDeG1G/l4enDLY5OQI9mw1
u61RdR5A3Kbec+01TvxtvnajL4VfDJb8b6NUkTgHrAtuJ8v4NRyfGW1sDwRWlhbJZtXuAc013e61
Kfutpt2mid31a3NxC8EK5jHN/Ft/D4OB57ER8E1S9VOm7xa3PX9URwz6ZofeX8knFs/XHzO/2xGz
ECyNrsSrAGbS6jUoO9vLd2nxn4nXoXIxW4vYa9Ko5Pd0ihtceq+ADG0CR19r3y7FJszLY35QpgyV
deFcKU3fgSsXFTZf/4zd/RiD5GZfMkBIoqsse+mfL5+Lpe8GzhY8AVE0oqq4PXIt5w31Bpy7wZGM
nWY8jH9xBeszE+LW5GqnySyHCfBox95boTtSunK6l1cBwn0Q6qDYJNaaAKAeayJ1uD7G3UBf5PBY
pvd/8aFQlYQojYHkUBP2xW9VpRwZVtH2DwzUGNGRtyvX0gJkCFIgMxtCkBo0THtUFWzw8nV8p9pm
qCxJ+0cN3pv2Lsa1qDXJis3FLweKI3DCTA9ysWxY5GBGzoY2trRy73nfAeos5OPyl1sKh2xmYooQ
s6PpKrKRaBlMVK7TSTu8aTQ7TE8jd9RqpZyxthphk/jgxT5tYIqDq9JTdl3wrq1xlizdJPPlCJsU
NUNXKTJsFMFgBrFJ2fNgJKDivSJrcsdLsXNuSoidCitKV8lhqst+KdIhrr7zHu/u7eX9WSqO4OEB
kS4K7hPwjk1fdbZBY9hhFggj29aA7A6zbhhaUky3aa9YoVuuWuJhnJ8gH7cdNPfaZ96d/5/JjRFY
579AcJG8j/OqNfALiLFvh3/09lElkEY6FN5nZmwCeW3FC1Uv8OugjwLmuokXhZyvuOWjD15fUDU3
JQaJfDMOnljmxO6hp6PZ8xeCEnKNp/hKEvg7mgqZO+QZMKONWqoKfijhS7NEGko302MrMavn5iNx
yCex/a/M6nIzAHO96X35ZvZSXxtXw4rthaMB0wxv2qnOp4p3V1TWhQtoxu8QaRh2Um/b3rnsSAtX
F1OAqvw9BM8NEWqcJyzviwAcBnoRWLWx0eWtT0wIKppaYCPJC9eqlwvnY27wdzydOa6uYroj7124
DQ3NGKNOY7Afm2NIVppuS99utrDf7/eZnVb2PIMmHBUBkFYaDHXm3qz+Irk4W4x67pMsb7Q0RUps
+VD04y64/1+6tTmBhdjFFDTwDJAzA4kkjpdHujQmJIL/gZr2WGWgui/Cq7oLnCwBG2e7Jry8EPnP
zAmhMpBQ6pJk+FysfkUF+umqYsaSA75IA99yDTyzZk2IlqXWIAtJYU3V7TL8CCE/RssdBEk19S5q
vi/7+sL7h6J/iKiHvBYvILErwrSYF3UN6OtVfgQEcoPZtO1wKPcY3t5zS3oKLHrjHVMzPEnvpZk5
+TY82gg4ZuV4K4/nn+55/lOEzyzLrp42DFhJVhUoioGDpTXTbHN5wT/PGoxgLBdEguBjBJDl3D21
MUHbuZ+gvhXuPNCIYyItYfdM2l+28zOIwA4BYggddqSN4rsyHL1MzgPYUZTvCMgkTHAXLyoYS1qM
nbDO8rWVlwOZDtZ5UD63KHw+1H9Bru3CIrl5B8DwtXIewn2wbZzHX9wcX4P7X0nlQNnZAolBDoUp
OzjmZnzIHrzN6BAH9cHtWjf35zk9/0mCK8dylymgmcPHdp0y3bX8UNVvGLVdnZdfSDnnljD7cr6t
YI7Ou3Ry45Hq0MVA7yzYsNr1rhUShpuAA0CaJ2X2RX3du/cVw9/qDY8eL+/5Alvw+a8QnEseFK/r
JnbzzipRjnF8izv1J+TCbwcbc7J2gGNzJe3YysFZ/MygRJsIU1DlEiugLhTCSSIHgNsV1xWgcLF6
Z7C3XrOLcuUGWfTqmaXpdM1ukEQL5TJlsBR1uc2R1Rc6hp9Bb47B6u6lpXd0jft48bzOLE5rn1k0
qEsHhcAiAKdZ54wqM/v+xs3/ovOOvUPxGq1hqJ0hmTo3RHs/BTUaDMnMCnRLUyqzbT0TRday+Xbp
vRw89vykrGkNLO/dv2ZFSiiQpIUexD2wPsUOY26CDUrnTsodeY2IdjG8/lmgiLhRPAhcJxksSdTR
4utuvFWG15UDMB2zHzFoZkO4/BVJylkzTRlUWmsqmZOg6VqPFQbwA1Nrn1rIkA77Vl7xyrWVCWmw
HDC5HRSsrFVHW+pceMi7Owb/OfM8cxBKzx3E5Wmi5ZODBOTKDx+gT4ahpZVn7KK348rAYI+BWrUo
upeXSeaOHDYKDWKnoWkYiGWK6aMCenmnFt1uZki4LCKe1q4yHeQebSsq/fKKa06csTSLtSGshZAB
Pky8USAZBOJeJmyOBN5cDp52JOydo6U3bWDX7KHNTsCyRJnNkpWC7oIv6ApCICjryNSTE+JF6BOv
NaIABbTwyJTbWHtN/nv2iY7nzITw7UCprIdQOEOtKb2t1duyfSoyaxxu1GblSl9os55bEmJSX6CE
AyQJSk6v0QfEIAEDNNtnz+o23pGczKKzqOl/HJD/3lQHEprf3/L7GufmT7knsFGCehicigBA66pY
WhkgxGb0DQBQimKSxgS5xgGkIbEZPWfb+Cr1rfHQf/cV1Jf+s4ue2RXumqJBY5W1sGu4t7H8EBaW
YVgUl3s47C5bWsoezkwJTkNb9BZzHd/ZiL9r6VUHm6OV5YNZNddK8ayE157brKxu4aSfmRScKJYo
TY0Qq0PPplNeIT9Z8mO6hk+Z/ooQj8+sCA7UDlE1DgYWxpWvof0AF4LL7wv/Pg52rrpy8hZXBBr9
qXg5NSqFgy43XeWDBwLYFFTjW7R5oTzkxUeyRqG/eMJndoQ4HHWtSqIadrzxRtVsN39s1/LW6U+I
nw0OP/G1YyWamLynteFnqovZC1fNzEz+Jmu15GUDGEo1QHok/5hmJgYqRWyMsQaFgBtVfRi1NXmM
RRMoIU9oGmjiiejeyFe0DoueotRXlt/rYFu+fGqW9nuqUf/PgHp+H/q1ovZjmqDkmtzJuKfU6IbF
9/4aFdbSds/NCG5VhkWLrAXr8Kv9mD4z6D25K+d/4TKcCOT+XYngUb4HNbs+wkqM7FkK3jgYQUG/
EoHqPF6jE1/clYl6D1zRGPIRqSWNiHZKJQMioQVHWkPKN1mTuF+zICwmQuKaZRMSDjwQBDXBfG2m
bXFDZkuY/n2WkZd1juYSB65EAkMxfSRDD2G6lR1ZtAHQoExR4VNxDM9teO6YFlEPTEfW30iSbWRH
knxfdt+lvARgin9NTO49W0ZcghCM5jCRDyfQ7DQgigOQOL8uJNBnFaDp4SvnZSkWqyBDBi0YR6dI
vEcBlwENAEHXzR82hV7ZKniooF4q6UfE5wJys5fXt+jUM3PC+mqM6bBu6pca5bFTdgF7ZsQeyl2+
BuVf3qs/6xIuz641ijYYYajp3/VwW6BXsUa5t7gWoF8gwUMndJtwjRkFT7jM0PUm+WOXPwX+nnrA
gD+E4UrGtWJI5B6FaEiTJAUCvzzs2uQRL5g4t1rAd/X/zCqJVOrPikR6bE81gGgH2NvS/Rcpzsyy
DED3ueICixGaoyEGbkwd8U04RXKuxmHQTi5OTIo+b2nYcvPsrpEgLEacmRnB05Q6DBXfgxkVQuTS
ayHZlz15MT3DKAC22Jh4VH5DA2ZHNQv1MHUncGMxgj9H8q+MMLJJoO4Uv7uSu1OfpsC/qmlhprxa
GZZcwB2gYqShuQduJZQGxIZpCGY3ZtTj/5H2XcuN60y3T4Qqgpm3DMqSg2yPPTcsTzDBHAGGp/8X
p07tkSiWWPOdna92C2Cj0ehevRZC0Ynu0zXK/65EbKCj1kpn+x4ead2CyZmZw2uTYyS5WC8iBS+j
GibldbYNn1+ybVDb9JvllG7xhUrSmp3oE/2uOMStiE1+3d/uOa9RkPaAABltNDzmr603SmpBSwuH
rTMf8jixtWjTEoAIt/fNzIUNYEfHWxdVegh6XJthDWSBIBuNfaVr2f8t+ofeWOpFzCASsZN/jUyH
okEDxsvUgBGOebccuhPm0QchqbG2NIcCNJU9R9a6XqKMnTsQl1YnZcCgV4CMGq3W2T4EsXChfru/
d7OfyMBBwNmWLGB+r/euksVQDAUORNMRnTuqEdVrpfdlcIgbsQ5pEi5Z6cIpHP+f05xYQVEC2DZM
R92QYnfKAJE0HTahcpP1NmY2IA9bFwT6pmFjrrVWlt0CrNlH0vio8/YpXd9f9PyxsEbCHMBa6S1C
PDNLNRlaYCAfJOYEz5lwxmfoyfKGU+iE2+DFWpug6nFbl3n+Kd8uZbyz3/XiB0wy3iQoiRxQ/IAU
sOfx+hZL1cCZzioc9sLE5PAZREpJF6FV3q3oSjuzF8Zc4aq7cl3sy8gemGPsnOBDeq9sjM2t7u/w
3O0Hl4KECRoXEp1WCNO0AIscg3E1+lIgwDm0tgK2kOxV+/fpEyzzrwNPq55A3NWxOTpwmX+mBnj/
PjhfWMz8rXFhY3IKy1b4ZTHABtW3kLyx20oDWvcxaR4HtH5q34XyoSR7/8MW4pYCBAFPCmAKr09m
khBT4QmMqkiLE8UrEUB96N6Q5E3OFpLk2Sgwdv7RuUP3bqrPJKUKF5bFUVmrQneIMg8UfqUNChDk
/JqxkEvMhusLY+OPubiThjxL/K6Eb0jFI6hHm/Y1XmIhnne//873dOyMBMxIINmGD1Zm6zImtmF+
okiCGZAckENtYUGz8ezipE06RqVeNgANY0F9qJ6Z+TFU74E1PIHIfy9lJvI+jBqCD+u+e9xmE0jF
cLIwpIRZpZEl+3ob80jmCTLM3Mn6Vac+tJotLMyQDcIRsS3xI+4lbn6ZYDiEMLEL8tqFH3DzGUf7
JpLBEbZB5anaIWRCgC8DZ4CTyrs2/KmWTyxYyB9ucThXNm56cb2h+ZpewUZtqU+yzO2Uq04n/YTc
xgGTdhslzL43Qf8RcWLLnG6LuHHub/PNU2vyCyZHH5jERk9M/IJxyMcCFrSuTwVr9nrTuRpeWn24
yCUyBuar6xEmKTRwgXmcG9wsk3E4kKo5uMww67cmWlu98yHwa1vq2+aZaaJ4KiWipStZK3ht+5oR
BAcaqPHGKHKhrHiiSrvIMiHrdn8zbsIEfhlKQLgwkWsBzTIJSWZiqjWwPBnqNNKeSj9BdrWpOymx
wa+wEP1mPz0ydAT3kfYfOfO1e8tEKVQGhlBM/Zz89rUDmanENhQ8d2n+QPJXne+5tkvFK9MXIHNz
n/zS8iRnFplchaxKcrzcjkZ5pNlWpsTRlJPBXumwEHlv80rsqYZZQzxJFNDUTEdXI5UFaS/luVMA
gKLm8nMvXixReEGQr4qosRulPUoSVK2Juaup/3H/i86tFeSY4EUdARugKbre5ZA3Gi87MJIBd/DW
a2MuoqysyHRYhcQglPdNoC440fyKTVREZXBy6JA6u7ZJul5hfoAVd7H20snSDnTQbkdBhBDrwUGn
rd3H1k4qFEfzf6WqvuRZN7kXdlzHXgPtgzY3xKCv7Ss+o4ZodOgW1AezsJt6a7bQnDfB8t9uTMsz
rbXlr8CvnUZOp6G1tPTJb1qb4w+AGAyaIXhJQy32+gdUVujXXNIyiOlsaQqyPQ2cCeSLhaAvJ5uk
36r+sVuiQpr70hY2G/1AjJYhq7g2OoRVULIxkAH0GB3ipkrtDmqUR9RDzgMPT5A2/RSx1SwwY82F
DAuji5j9xmAE5tCvzVKlypJQbnJHLVE54BBW1vuHsGtt0MQvdA1uLn3cQohNIGHA09oCoc+1Kb9Q
K8nIwfsgtJ9WzdeAcLpNXtsgMN0aAFHcPzm3SeFoDk0sC6YMA3iJa3McSn08HqcwccWeO1W1TTl1
cin2qFmCKe1RWJIjuL8K6FI9bmZPryxPPiXJ9ahsCSzX/mMLKswmq5AVBitgmpfO6nj+J3cRTKHg
o0K4E+462VMC3nNqpYgPzaDs1DCyccMcGAlcpai8OFUxeclWObhRQBI2tPq6lpa4YGYXO85cjQOp
I7fI9TZnQ1hiZBiLHcj3RjvWBLPXzXMdZf9+0aNNDpKCEcxFIb54bYebqV/jTCKdonxXmcJDqAZs
k/4kWbMhabdF0rpecKFZjwX0Fe9gdOlvWEVVkHBnJlj0nRhkmPkm1HY0WFejjLGXmRs2uKnxTSOH
zFrJ0SvBU7lpN5rxwJfKYjOxQZZMC49x3N54b0wiIlesjpEevyNibhqvVeXF0I5m5Tsx21uJtrq/
7Nkv+tfatJIiur4MoxLxP4N8ciN9K2vmdh3mmpdC3tz2yibYKwDDGfk/JrHHxzhny/mQg7q8cQoS
OpHFnzNaQL4sfu6s6un+uuZSFjw5ILaCGh+oWqZxvZY6KVRVmgNL2gNrD+GCehVzyVaLY5Y6UeH5
4bOfvYVm6AACdN/4zKV2ZXtykceipVIFWn6QTATOAEp+ypoFdx1PwDQW4GloQTMTHgvI9PUJEXVR
MNMfhXgwImZG3NGkHllguL2/klu+qVFGCpczJkt0E1M4E2/UuKoJFdK8Tl1Z+ToMGDRD1BSDx2Zg
uULrkjWG3o+RocM4wJB1D6gzC3okhoH2SnDZbEH42i9EwhlfwoeV8DfmxRDtJ2EIaHw17Q0k5Xlc
c91Bsu0fTBYPmWvJSRnYRqXEe434UbFgeFztZNfRpUCKhgkbCXx+k8elHsY6z/GMHVW85OoEgWxX
Bs8xlM2gxfCZ1m4jlj7ATNC/Mjn50CHPrFZ0MGmYnVsWr1YlORJ0oVVILGBqEdOIDZQLMMJsJ7K0
TizLaX15AYh1Ow0/esH4F5SmJIiUTOJx2iNJizgOU6VA6CFB0SUO7FL7JZRmr0qpA924laJ+WqGO
GkW1VnkFVEm2CdPHytQ3sdbYfghFaT3c+6a+ZiNpWbFYFJ47dShxGSO76EgoPvEKUfMo6C2cukyY
yOZ2PH6PfBvdMb8OXiO12KrhO60xOqG3L1BMWYEnxa6kJQTW3MHEcRxJQ1ARQNHt+mDiAACxNiDx
CRUCHnOVdptKSzNHqauFp9G8JUzHm8DL4w048QwKOHXCx6dppMobk7JNLRJPT4yFSDN3QxiYvx8H
Jyy8TCYRoJMUEmlVWjgmQwWq3oTxrzDPV2q6lMPNeDoat3hlgtser5/pzmV9qEVNVBZODuUZ2WOh
lK40qWqQuBFgDM3e+EY5pZsUjBOH2qjpARJBdK9mBQrG1AoWbpC5sw5sm4nOpI6q3/QCyZuC6kOM
cVy08nQo1vhfcrcNa29IHll61sXv+5F2ZptBRPXX3OTOiJpQBtQX5ph/NLsNwApD9aYuDSHMJsqY
Yx85LwGmw0DVtXvmpAASzEfbpK5sER78/BcnX3LjGeq7Jq9RoEPr+v7Cbuv7CB6XJseVX5QYw4jn
wohhsneoW30LbPL8Iy5tvKJtvge5hv24Y7/BvOUYbroQuGY29cr0eJFcmO5ZUdVWJAonyj5KsBfK
iV31D62yJDs7cyFd2Rlzugs7fupLec1hB2rhYNYjTmx1DulqSBhBlIqwhS2dSxEvd3RyJFsFEz5h
ix1Nmveh6uyhOLfhs0Tc3AeuaWk2HRM4+PmTaw/VEKQ0oCcaieknkXWI0sjIFCSJoDc0uJNWXVet
6xJtPg8xSN9VjVwqXmAZ1qpPm+pNKir5kWhWr+waI8VcQlvQbqXHoI61eW/00MqBXs+T3OcAZSuD
ooBOX1bQC2kz1diEftx9xrTLgdbuA8VjQ4B7JTCDeF9DAKN15YqpQLTqIoe4vUaqXSKh5h+OcUDJ
ZJ84KZfoL6uR6o1ct3HvSqlFQlewKDOcuvPNk0bKCJKC1CwelUCVXkqZJu+alJoSBH3MAc/UWgok
Rw0pVMpY3kRbnrYKHl49qMyowSr8BpOfhOGjkZJIJPikFThqUR6uzkqpAESPBmXr8QhaoujEIniq
o8S526QB01caK+Vd0OaQLmiKsf+d1q3G1nVK0m2BQDbYKk1UFxg/aQP9LUDVm4TL0A8qOrQcoi4r
EeulXuxaTGJzpwwi8xcEEVDy5ob1FQcF3aaKFa5R5updK/HBHQvtc4Bym15g33Jssh3UUR+5pcE5
qKYa3Xe4pKa/y6LnR32w8tqhceTzVehzxoFiiLSv1PKbTxo2venEQV39BI4zO+dhPvi2Vvam25jE
+ko0bO+zkRvBqaIdGCQwu50rdgv2M6gkl56owGmB2xOXdAs2IZH54ERmRbNNGx7thrbNtrwv5S1U
083PsisAxpYzluarqoaHkapTsp2m9Up6zLTc9GQiwsCtEp7tlVz4R0kuSAUhV2oE0I+XyDHl8F27
z+X8Xa56P0PTBuhip+qHsnRbqJznT0UXsb1e9YrqoK9UDtAeLkF/bYi81rwuZsEqYm19ItpAz2rV
hYNdlmJIbVnJZfpYaCIrPN5SHqBDWimHrpVrT8Er7oewevDA6XoGpQ54xtJo9OwLB7x3loLnIpxo
StZUVQ28Jy1w/0vjHOyalUe5/YjDk4IWR7RR8q9qcHvloJtLRFtzpvEsR5ES3G+jzMkkruaisco6
RqrVhNqhFuKkBb9iObW1uFjLMNe3kM+S230Jeo8aMBgIa67u3yozIRCyp5iLATBVRXV+EgIzIg0p
QzIOemSIkzlr7cBbFadSAoHr0vj+THQflWkgXKTJ0i1VJCWJVtOGoEbKbV0/FakONcRN77/4Svjv
hQ8U2E0JvQYF7cZp2azoW4TNMigcv1ZRjy3VfEeljkMZcCi11EYU4e4Q0DizB663S9TMM9clqvsU
I7iAfeGPyWdF+VlU0VBloPrt38ME0CVSHRsibc16ibxnydTkxkwI0L5Eh6myKzdmqbkE37IBAUig
LGC/ZjxFHSF4aFuABgbsl9d3s9L1VmWOyriRyDwfsx6uTPIz6VovMlLPxMBn1y1N/s48Ra5sjqu/
yAeMIEK/PYLNhLd2Vil4hZzv+/9M8n+ZLk6hcz6ENdW6r6Hvo4EZKwNeAnqVvrkgcDa7dxdJ6eS9
m7GIi6HlmTNwC/c3eQtj6xRmUPYxkpURqGsRkPU/LwwkFgBw4lyrt93vRunrcGhxAlSwR9USR07j
b5OQ/ntmiJkVC6MrKG9goHPiFQ3aKiY0JpEZUqjiaRsQdCJ5e8EE5/3lzD2dgbrAWxCnGTniNFD1
elcoRRAWTobz+l52sYHGQj9kmtOIBAJJmCvEr2CQnxxsvVV93e6R73z3BRelnQRBfMgCauxZLawN
1OyAgPGLYM/ClnhUTQQKsLUe+27ctPljl+hmacvVKPN+fxmzDn3hCMq1Q4caStzK6AiVgXJaG6HK
E7OlOfaZOHvp08b4Iy5OTY5iJG0tGFHBUiZ3G8p/VeqTFv7UNe/+cmajj4LBJWksamHY/NoSj3hj
0ByPLUxS4PpsgDrc6KA79N/u25k9Pxd2JiuKaoujQ4IVKeN54fFPs5DAwoYRqcT60Hx1V8RLJL9z
Lzz4NQpUIxE2At7EJrTMM03iVeEU0NdooI/LErAUDt+ZktmUfW9TR07cVKXu/aXOBKQrs5MDFddZ
KlcRzHKt9YoU+PF+nfAFI+NvnzxEMMKpAvk36n7h2r/+bk2i1L2QUCIQ6I4GCnuIg6XhrCUTk9BN
8wppQAATKcR07d5nT3IT/nvlBrVbimEXMHuOfc/rZVSlBIAKtEkcUyqes5p8Bn6ySv3if6hgXJqZ
lBR4mFRQmoWZESqcPORNiuToCArRxPIU8S3VF0L33PmVRrJSUBCNBICTr5OW6FmlGmqhTc/cPG8e
osHwmk7dyY2PicB+dd/jZs2Z+H+CUdxAW2xiLhr0UucUj24fPT46JJ5W6q5cVOjSs2OxNPg/d5SB
sPnP2sQvStF1JOphrSIPQ1vbsvyrjo+NtmLABWRL18Zc8YnqAPQA1wEl8KmHqHEoD6yF0Gul/1YN
zzLWXfuVRC9W67sl/9VhpuHfN1NDXw8dBRAboDFy7ZKq0qFbG0DKIoRAp5b7ICtJ1M7mceT0zOgd
rvMf9y2On2d6lgGsGZnEMFeiTKkvU9blVm4U6PzngU07/SEItLWMJ+3/sDK86UZCZxTywCN1vTKz
740QZy0D9Zonhn3tA2LZeazCi24JBjbnkRftgWlSpvionw8Jklqjes8lyc7D1x4q0YW/6Ze6hMqN
P2ISFodNGcu/IEedHrYqiKDCnEnjcBOpkT0H8Y5pOcrZiRVGb7IvDR+mlVjbUOHtJlL72K14gxdD
MYpcBA1e7eUQs29ZVUiPeIVHviu1jZZsIFDBwXHYds0u65QutPNeV1xDZsUvHokA1Rf0X38l4Ff8
zXxwBdZq13d2G+ryD0NU2jaDwtO+D0zeOX4ASk5uVfSlaKT4w69LgHkrVq/wLKzTA8m4dYwlkf9r
wo+dQV4H2AEepghFkw8eoJIBUnCUQ4yehGuiD7Knl9a2KKpqqyg59KtN00dNQBUL8IpbFOA4nTx6
NM6spN+c2jAtAL4wLAD8n/ibZYM/CdUjV9oOu3yVC1t6qTf3z9DNZTUxOInwWj4mAToMWvUTuHKA
5/DuGxij2tUhnRiYJEqNGqCsAz9yMM8IwmWUj9HJkdBxWLjYb4LBaGdsMYL5B/8x5fkjpSh5SAMI
xeulByjHKcNIMl6jCyMYf779dD3oGI7Ehahzo95+HQwK1Y8sNQezFjqmSFNW2QYjaJFT7P1NIEMx
FYjobE3Pwbd/38ZLs5PvlEQNVVkBs7TeARNKlF99fkwQZO+b+VPymS4PcAm44Lg4tIaulwcmVNGU
TIU/iCpDKYQxccQxb79CTuqNpHLMc+px0f0wMxWCRV2LCSJJxIUXd3G9a42uek7iHDO+DZiYXqtQ
jR/LhPAfhUX+XXBnLFlhMo6iWYfRuTGWXiT7WSrKqI2RjXKzdUOC8NQtvFluojFaHOOFDdCiBN7e
aT+pZZA5FxV8Su6dCnSmmSe4DGIsYVdUWbA1c05GEUwkInQUK5gO1whJLRLhg1sMWuki+151D03u
RYu5/eySLsyM8eBi00Tbll3Ug4SrX1vnIEHhK3829smD/whGsy/MZ8eol67AxuGWC+9leXTRiWth
hej+4oONwg8T11Ixm+3HMVZIz9pZ3ake8aIf6tMP7QQ2FeHEWzOz+aZPbUxsgBxvE0FHcMG9Z6Ld
1U+YnKJYs0LZ7MdNzj508xgtljXHNdxb4yTaRVIotNCCAe0n+tyNb6PZPRIqyUC7evzHErZ1Ru4K
Hnqxp5PPycIEVSJATh225cdctzPXPwzontvDDm+1J7Luv3E7ct6Ul+ZjIVIs7eXkkiQkURJVxlKr
92iLaTTTFd9U9AZsOjqS0zzHq3+/q64WO0mgWS8GkYRjiO8yWyJe0C2hxpbWNAkpkRTpTTquKZPj
rS6iTV4srGH+mP89BGNSdnH+yoIl5dBjDWUWrCwFXdTumw5Y8BK/w6wd9MJR4cacNLK8azuaoAUT
Keyk9GkAtCMwPxvlZEVsIWzNXLsa0AP/2Zk4IIR56t6iUK8LyGMvjnX7jfAlT5s9VBc2Jp4W675c
dwI2huA58mNIonuZEdlBu2mGo1w9hdlWsj77/yFzuVraxN108MSR0ByDhYqSRO1w9H+LfK8sfaql
LZw6Hcv7xuJYnm+eteKhCjpbid37p3XJxsTtevTYUrmBjSp4HsxN3kKpdOmZdIv0Gq9LCyUJpK74
9/Q5zU05DNQaG1ZaAXbMtcAl0ttVgteM9NpjMjB8q5JzPfbQaA7JixeylATelq7+/AQ0WoDi1dHa
mbh9XpdpLXK4PS+Bn30S6SqjwaorHT+1bMkCTrk7JEudpLmcEEp1o7wKvBTTXZMv2GgM3b8QOW7l
dq6/LX6guQd8guWAo/dBc4qj9NwRewlKNvdYuDI7+agRUSLsApgm9bWxEptuFdh2te8c/l6ey/2S
UPhcRLlc5KRfZujx0FfUwFBZuinUI4bFzdqthHffUcffPL1AL6zok35BZaUm+ENgRaveM/TDh6Mp
CjuuESdXfvp+39hsSnJpbZKSUFJ2QynDWm0H686FypcTPRgnpECRna6RXcvvgVu47Pms7Conidy2
ckBVdv9XzF7il79ikpXkHS8an8F9BvAz2vFx2NQOO1veb3lbr3y7WhclcC77biGuzsUEnFZgP01w
igOTeH1FDAWNc1NCKphUboW5ssZwDPK8sLbxwN1+z79GJj7aDtSMIQmOgeSVcLUNP6UO+UwPrevb
Yt1u+FKG9wezds/gxE15RS25pjAor2my8tfdS/CUv3cDhj1tyV5CQ83uIXpMKOqN1aEpiLZFDcAq
x3wvzJA8HxpMxC+9OOdN4EWAzgYKNcZkQXlbRW3YIaSpwCGAW6wDcLJeYmafS3wsAB//nxFzcuw6
kxnRMMBIU7z4GYH48xLwf2EZ03pkizdcH6W4gUgJKmh60PnOX/oao8fefHv0/GQdZTpU+MffcJFc
AdGLe6mNsAp6kDqXiw9hrJR427dvC249uxoV4kkgEweKeIqc4EpkBL2Ps8Od7meDEJHaxgoh35bP
YGh2iqfOqRfeT7PXK3CN/9mcHCUzkxuhB/C1bqV+xfvWM91hnR+SU7ltnGClbZc+2ehZt9v51+DE
8xKtqXRDwKC0Dp7T1/AQbzuvcKSFGDEb8v+u6w/67+KraUXI9LaCGbEyVhwyiSsNyxEf9z/ZkpVJ
qI8yBrbQcty9n4MbPPkHEHgRV9net7KwZX8unIu1mIHsN0kLK9HBX+cO+1a7wgPh7MJs1Gyec+EL
0zwHoN0miDrYUZ8orv5mX3koSL4n6/bp/oIWHP0PEeHFgsCqikafAkO6tBl8N6i2vvx638RcyB5H
4sHPD+SKdTP6zPNGSM0Qpg5NPgqyQ9HXzYXX68++scL0Xix/GdIqNxaIdmbyGViFRhviBcYGp90D
jXFfH/XoHR86FzL0ykN/U6L6nC+d25nny5gTot84DoRifOU6KtGEJ7WcxqlT69zLlRIgi2+59A70
nm341DMhPWpD8nhdt6kbDPGP+7s7E9mvrE+SCxHHEjFDWM/B6Z6ZJ7pU15ndRx1VHcRClIqngT0x
RN20JvaxRnodk6+ueybsyJZS+xlHhIG/ZibraJjShJUFM0pwgJSmYBvNX/0PW3VhYvJ4GGRilkGc
pqA+Hdy2luwieLlvYWkR48e6OE2kAtWuMu4V+i6A2X4xAbqgYgFyM/cu0EdhP0z4YSjyprED8pwY
IG1YiQKMYYUouLPEzhQ7y04o6cIeCKBBvVvkrx1/9f9dKw4SGxfWR3+5WCO0b0VEJDhcKqJ1bRln
SZT7kcEnUHSvqhM3Amo1M+v1/a2dufuvzE6y2TCJAtRVsehBea79Q6IdO/qhVN+V4Z8rHigJG1Ba
xZSBjKHfya0IpC042iQjcsJcYnbMy1OqE0B42UJ8ur1KML9ngdcMOgYoB99UcBpeNlmvYw4qqzFq
eyy6c1v2TqsA2roWIGVvF5pPt86JxvtoC8qQOAVTlo0OqMSkKIzYAaUioa8xeyb1x/2PtGDCmqSZ
Gtczy89hotD4ulLfFa5j4Mu9b2QmURoXgoYwSPVALjyN7D61GhS/TFC+Uzv9MgHE+LLsYo/BnQbs
Gd/JUT/H7tIY+G2cvTY6cfse/NZt28FoabSeHtVuu5Sjz7xWYWJEgqGCjpG1aeuphBoDC0sox5de
9gJBBiddReABsw7JFuhKAKI3Cmgw14Xz1NoWNBusg7a9v7W3sf76F0yCcKoSPZOArncMYQMfocme
UMD1JN7+2QxATWMXz0Quj2ByHUJwvFKQn4RYIH/VrL3SrQzphdOFgzxDqWQCwIcxaoByAbb88y6/
iFRSLVtlmqSoNdjpc/xGhR14EXVQsLfDXbj23cRWAic6Ci9YpWcIeN9fJZ05DVf2J5GkTAa5tpCC
OHw3rKibrNQPeupBl5y8msdfxvrz14LB28f41YKnmTaXhiqNTBj0vwO50EpO/Cb2AK152pGDVuor
spfwwDP9RDRKLYCBQQ82drUmd2ok9aQCoh9yqC45R4/lSZwjw9UPOjiy7GFtfadO7JYQg9EW3xUz
zopS5MgjB+Akenjj9l98Xo30Oo39AF6U+Ik9lP5zIvFTO5B6SyWfbO5v7u39Y15Zm5z/2NCigSgk
drIQ2H+1+Oyy5EUOPsxB3vTN131jM54DjlgMluGCwBDWza5GBfPLEh/SygMQ6Hx2PXDlxfm+kZmI
Zo5HEBB5HUDHafezo12TGyOLVIdBRdARSY3xhBTQXPDKOTOg/MKdCiUwdFqnnyk0MRs0SttVaOGG
SFgWdXNmbtI//OQYzQcpys37omdWSkuBKRnDX8XDO6taOwq3BV4ZdAVJXbRbFycR//AYXL+dTURq
9I0x0CSDbH6S9LOBpBYLwIWrFGYNrhvV7x3MePmPnWKMsyEMvQWbaYWKqVzBXatlrV1SE6UXNAMg
gU3QhqodtSXogYZD3W7blqhvIDVAFh9KothEhRIPrlCQiEip3rA1bxMoRQgkJYe6avkB7f3qVNI+
4PvCCNVHfdARsYd+WMlA1+11OZW+Y37K3HehiTEzOHDoUJoip1EHlZaOjl4tZn0CS/9KpbxbDarZ
/whJrz3ltZ+eGanjb0Vs8r1qxd1Kg42nwgz0fZFlMngHOkvs1ETX30XJyrUc94zaHW+b3qUByU55
aAp3kJI6cPpKEp8jIymY4gMKcj59QMZTtUb62GZVM+wNWWr9R4tIykPUWaZwWnBLNHaXsXxraKx/
K3jFVkYowGSa00Z2AQvAjHCoQOkBA+5F7wa8j1p7kBl5SORMeo/LwX/Kmzr0Hd/Qym0qSOQamJ2o
dkLNagcNOpbtsyLOd/iMSuApVtz/lks5T8F9F6cvIZcLNBRAkbLK6jr8qpsykVfEqDKUxQ3gdNGA
CPi7rLbNRz4EUGoSzIx+QGpD8aqAAxcH2jTloLIafUYMT5GFu2UuQEAJDV2QkSP5ZrIntEI4UAxs
F7bSlY03C3IbTHPvB4hZI8CQIVeELbCGXQdY1UjCojWBSSHmk6hXwOpqyoKJmRiOyupfE5OEA1wl
2JwISKy6+x5ruhvxwq2AlSTKEvJuaTGTi0rKMWiJ0RlY6je02tXItpcGu2euCCBNMTKLfyIKTQEQ
oehlgeQbF1KcraAYuUrX+pmBuVb1lygxb6tdaMoC4IwrCUQk0P65/jQhzDBSguNMTgdH7dDIIM16
iKR1CDCvL9LfEVmqvM9oUsAmsqmR/Wr0uolNkZYlCxrcF+SMlk12eAcN1WCnR/XlJTiJfejoZ+0U
e6XLH9MfzDORvsqBvURtPHedoAuJkTLwnwKJOvkVmh8YapYi2CvxSg8Um3eLeducU16amFz1Sut3
udnABHilNG7Lx975gc6qYcuPVuYqT+U2PAAiul0qlC4tbZIWF1li5M047RlADJ0kmKLIFvL7JQuj
W12kTE1Pudr/uSkRX+vw1MlP90PGTG0CtDQK8jFM5wPkOB1mafBuy7OmR86dy+S7IQzjI2MB2mql
mQEHYYGBEzh2K8AtlOpiwPiBH8pug9HAX1WgRPDfsN4XYSvKhUgzt/TLNGRy/pPA79pARRrS8leC
p4DOFpCDc15zaWD8ARd7a1ZNnMtlNzK6y2+xDCJLyGRpfbHL5AVLS3FmEjS7XErjHvNVjl+EG4gr
ZyCT0hq3kY6M/XvWexXSJrvWYUxWxD5a0Hnnu40eumAATfI3VQJPPtGd+84zF9TAOwYCZYx3YThg
YqwMcsFrC/GzLTA+Ca06Bl3MDSTObA367NHSjTD3wS7NTT5YTWO1zwjM9SlwXMLtpS9fgLvk7f6q
Ztq/YE9FHwnIARRetKnQorC0irWjCC73uGdsrPNvoIN+InSC0w1oPGUtbdq9tSneW8tdavHM3XpI
8lG2lTEff4Oa1XnHtUSDbQZdC2C7TSAA6ZB795e4YGX67uyzQNLDHjdDxDLbZI+6+qwvsfrOfa2L
lUyLI+lQDWX8R+e50PR1q8QVoB/0OIAdDIAhPzrfX9KSuckZC3u1TOoEG6coPxPjZ4ZMv/A7m0Xf
7tuZKxKAx/e/LzTt9ERlalLyh8v303qRUGu0hwOKZrgEDoYHqIKwzRMUhH8smB0rcdP3CzTagS3E
nyD6mNw1FUJI5XOKphxuglRzLO2Zy2fao4wbuixfNZgMWwJCzZ3vEVgNohioY2Ki4zpCWgys/UGu
Yk/zDCNHg7LPOT/ztkg9Wp0E4EPEery/zrlQCRo6HUvEnAzAt9cmkdG3itHKyFlalXtEedRi7ttm
mEnbwizfddNYQknNWkQffwRJqRbuwmuLOm/UuoyRZ+Z9YgDpRaHoHrch/S7HPmFOqZZ+sk47ni50
BWbuNwsTBRi4R2UXXN6TYhM+cRbrLTrWGdO2OT8afrm+v5czpxxTg+jhgXUPuBJ1sjKCvqepcrTx
pDhOPW2QmKtXNaQQQuP3fUsz7c9xPMIC4gLjCeD4G3/KxV0apqInuuiBMm3WrQc+mE9LuJCitcFl
6y7Yul3Wta0xElzYIkMcyayCrQx6sKf0aP5iK93lK3klPzjMZkfph7TwrWYq2Nc2J25J87KXWxw2
J/fYi7TObbzeXOgLOsqRnRp7BxD+/+cqJ5kfkWgHfq4BUD1gh39Kb3HgNHa/hdKZa3n+mTrJjm//
XZ70epkTn2xrGXpE/bhMkJaSvVo4re4oDdpDfeQsLHD0vuuAdmVLmbQe8lRoIHmGLZJBoVjCwhzD
Uc/ZPnIfjaf6HCz4zazbYC4YXgrUyQ1lvqmKbORnxLwz750BESb6P9LOazdyJNi2X0SA3ryS5VTy
Urek7heiLb33/Pqz2PfcmSoWUUTPmcE8DaCoTEZGRkbs2Fv9VPRr3+0iZPKXIRr+Zwx5dhCMtKPs
ODIezIvHLt2N779Ug+fACxtpP/x2jSX14tb7Y24aitBh+pXm4XLwKjOWjYkJwaPl1T7kUGa3wbMW
/fVTeTIEl64+FS/o281KC6PLW1lMMFTF71pyL8S7kkIX4qcFfC7XPWNxC09MzW7yFEoco1cwNQh3
YiTbctJs4/jowU0SRXfaX0PMZyubRUklUHzRKqctFItd5Lu3CAMfrq/oMqOc2ZhlrgmqxoHaTLs3
fE31l0FyMr+3zeFYh8dy3EWdo7t2nB+Aqwna4OjB58560esnuo0gET6t/JppA89O3uzXzHwUYvss
E1V+Tdk6TXkLHaRNWdmehABz/dZimlIWd0V166fbxt+tGJ8c5cI4hWV4Qw0gJnM+bkEvIs+sOPau
KX+JyAXlonsQUD8zpWg/WJmNoM2mL7+mVsyDwk3WPsWifdhYKNJDisLNy+87uT2o9wxdIBBXG8Qm
FJplAJ3stPks6rSZEuUgAMNuE/ebqpcfqriS3VzeI2w97NSUgcg3EEybHaMMHQjo7ll92713qb5x
5ZLZxcRhPP3NteQbaJa2eR/hGv3W06IP2JO2rl7foTa7Rq64FDpOf8rsmMH8r/RxzUak9GI9fyta
vxiyFgvvv+z4qaHZjtdmgrx6h6HCgN4selPMvSzmdpV90im0C7y7obwIoe3y1zjcLtOSP9s95T/o
XEKtOru2LbGO2sJiu6cCjZLDOfxTEZ8TaRv22jYKH/3hIVnTFVne139tTuHtxMFGlZPVFNgsINIq
tnIwKPFGD5MO5uGg/9Jaefdy/UxNf3F+pFjoP6uc3dr+GORJOyUnmvozFG6j3BYgjfN7RxHvw3i0
r1u7uEfP9lQXZ/e2KxVDKOdTYpJmxyCrDnkFJaf167qVi6x8ZmV2UNqxRGVhWtPQN07mFjCHGPdp
8JpYLHNcRSgshUQTyQVKtArp+JyhOUb/MWtEkgPNN21/dETxWVNjOzc+mfr3sHPibLAD9SNzH5u/
1ob5s9J/TM/pmqte0CJzwHRd9LtO3iVNs0nQzg1WNe+nL3PhJ+BXIMMm+lz0IIyyF8ZSxlKSvfnu
rhwc2bunlWNLyhEovTE6Y/ufDv+JzdlpMMYxTqUMmzosAJGxi0VIeaD2DXeCdqsX+9Hd6sImkL5d
d5/Lsua0qyd2Z2ciaE2hiSXsMpXqlNZNWT9oOsHdqbs7JAFEod5A0MG7mflRV187I4sxgCIBzVOF
bvu8hSrBxAd1vQpZVFZ+brrwOeg6p/PfYmHtPl08jSeWpl9yEm3qvo3FvsNS5sabHAkqpQ12uZBu
r+/n0oKmt6QMyoX36gXmXWp7mJ8lFiTQwzDC0LNNjziaqurXSGpWyFQWrUH9r4MZAvg0B3ObRZlI
gijwNJBTp3cVJAZ8JxGKZ1dtnOsLW9o/6nz/mJr5p0Kb01Pof1JvS8pNpNSQP5qhvsl1beU1flk4
wiVPTc1c0tBSv20TTGXpbSV/la0nPX9oijs//0HjWBm/itKb5B7k9j2LXqSe2cCVX7AUU09+wLzq
BwmiXjH7T+qT/UySo2jeSWqIXOBTEqzBTJaupFNT8/BduGplIbHiVKPxO/LfIt7qmd5ucrpckHTt
WjVeWdzihwRiBr8+ZNaAh84PghDqQlS1Lh8y1W6Qp/jc5P6maN3/chBOzMyyJsX0IS5TMUMWeVtn
6m7ERNBrB8jhV/CGC3vIKAMsCiBQdZ2p0dmKgvh/P5dhddU2dlVr04lJycSg8RRC4bfRyt6H1LIq
V/KJ6TUyuyc0eEg0atATM9OcXiXNG91PEj+jJRQIL0qTGE4CKGLlg03uPreCGATvSUKkyTT/+fLG
QnGzROFhnBRverMRgzvo0ir3qwkbGShwW1qb27nsh0IcQrOCCTyNeRTKmucWi6yFnrCYeLyRpVGY
cY+b1m5GA5JV6qmddrDkcRvIqh1pwo3SSLZheFutDvY10qGl10GTx5iU3m1H3fgkZpJtmjH07NEu
hEI2Ty0nktfGRBciIT8ZTRkGgf6Afs5/8tB3MZSpsLQDatjkLtlIaMfhz6R+vh4Gl3wNKDzNDlgm
wPxPoePkGjHaVICpGuLxvt5rMiVC/8aDUj3iTVQfDM7x/83cLOpmUjmKxjiZ8z5nlm9L1kPYPvru
57Rr7eS/PAM02jgiXXD0IxDYPV9dkhdBX4l65sB1E5t2SQU9jKRNJaMVYVfazZjdZ+5Kmrz05Qw+
G6SqhKQLQjBPbrTejzvUcspNrVDljX+lw6dOXJP0XQjqjDL8a2cWkLzEQrJA4hhp5qG1jrpua4JK
y8iJ81UQ1fRSmx9ZIit8bTIYqgs2sMHry1INsGVIT736JPSOzANaDpymbm3N2hnSJst3JXixUNmb
a3TqS685nBPT0JFNjGQzJ010I9STof/jpLX4Iyq+GtpObg+55YgwqY7NPu5XzsVSKDw1OXNUv3b7
tNL5inpVOuNovSbK2kTm4gc8WdUsDvq6MnRaiwmh8O8KrdwJXrFry+Bei+L31h9WQOWXwz1EwZMl
zSHfsh5XuVmzi0bR/Sz9RyMW7dj3HqmBHXOleRU8c2dRqKzVj+o/0QyfWZ9dalZm1UNusVq/uomK
bRFCNJW/CM1P13sz/bssf5XMbal8yteEyZdeBGeWZwclEGQ5HUwsl0W4EUradrV/p+nhY6lnn6s8
3g3dC8ppe8FrN1H4OihvUhtvrse91c2f1UIiRR+yLmfzo+Jn7D7DKL6pLScJH9vCidubdOQt9l6t
jWEuxqKpmU0oAoM0v2qHwRP7VMWqL23S+tWontxuF6YracPSHcIs5P+3MleKncjFM0HDiqZypzfc
rrtROsjaV3kCD64UMReyByQ5RAWdOaZbaNydh/TAGJD8hGjMsUyUm6K9nr8NlvBaiqmNftddqAHa
1vyVybEVo/OnOhrc0v+T5GwzBuI+a+5tyIMSvVNZvDO8wNbTFX9ZSGonOmwoQ0wKlnCgna+SNobl
QYBNjiQ957UMD+zNAHTxulMueMeZkdnB0BI9cWsFI2P/VPNKj1Evhxwi1lYu/bXFzHw/EEwJcsDJ
jvkdyC+1cBq71cpiFqIpAnwMzPBGhfFi7uppwWh7BBGsQ0NXjd/Q3DDH7aCFFBjXPs7ivikqVMCT
Jh4v4/OPY8nMXWQipnL3cWx/Fd2r4b1q9d+/AljQv1amG+okMxsjOkqxgBXBoFAa24W51d1t0Xzx
lAJdoBWHW7pjASdKDGHq3Eni/FxBq+1V8mTOSCA++d4xHQk6SteejfEgdduuQS91xS+WPhnNJQOe
LVr+VEzOVwjpv4lYOMkg882bwANzZmwzxAbMu0INVta3dIKZ2ucoIY0+jSGc2zIrP5NdE1tZ4ttZ
dGNJn/3sw+x7W6t/jECBicB/f7pwD5PBB53G2ZwGbyj02As7LAL/thFcdwQVMVkmd2U0l/5Ppubv
e3oOkVZEkymhc6B/Owjyu4Ku65iZa32MJd+HwxTIIKhOeoKzVKxirDrvPS1zhrqMf6bIjX43c0n4
QCkhf60M2dW2QxZ7t4hgxHfxOBp3+iAn9V6SLP+mEHLed7I6ZtITUH+p2QajX7QbUUnalfxt4U5C
6UeWrGlej3bT7JrItb6vmsFAU4B2LMVVvXrSoG2MoWxQMh+h8S/XP8GSLwNdmaQUyflBXZz7l6c3
eZtX2PPR944yYOpfetJxXXwyg/8gGQOrgg79JJJpykVzQ1DLrFGmtY1FKb33sj9sZSO/L72cYdkx
f4jiLDiw+DUsxEIZ2WAEUoZjSkI+bg5ldnM4wbpo4iDOvsjqvWzFG01/zmUEpPuN3x8rdUv/7vq+
LnzHM5uTP55EQdUYy1Y14SEWkJ4YY5Qbh29TwU6LY5RUgD7R+75ucalVd2Zy5uL90Hm9oU4my60I
2ae6T8b91LCUjEMuMZ2e31jePUWZutil+XNuvV3/ActLnsQyxemAzSMx9zz8gzGKQKJ4n2ebqn4x
a5pY45bGbeoNK7FjqThiSPDn87SjAHARhf1YQTUyhKRfK3X3zUzF4QU1AOl1DHpZcpQ2rr90uhId
ZDXRfhdaY31D1LLdVi3UG3ZPJ++GOQ3tgzjOb4O0zXwxw0iL9kKmdt1GL1rf35atHr1rvtBvEl2p
NqFQSr+9UaGKJUme9F+eq3zBf3Zwnq5FzH3lroSjhiLAVPmQWQ9De9MUjsCIYcPQs6u/5bAo0BDR
f/alurKlS3fpmf3ZZZMhCYqmIl/QG2/CCOmh9xz1HBEZ+8++cui1j9xbg8Iv5FhnJmfxpwvI/uXJ
aWT52W9/ieOD2vy+7pcLV+iZidl1nbdtPPYiu+ojHJmBzxClnUZ71UoOybgpJ2fdXre4EFQhp4TJ
C00HAy7U2T4KnWR1owJz9mgdUSUSW9O2yu+BuzdWv9mSKaopiGejlaJQrz+PM1aZMBfmAWfuha9Z
utFGUBrRVkEHpx/XIDULdyhjaIzSkKVKiMPOlqXWkN3Bowe3ekLHL70j09+G4Y+2OFzfviU/ZMSJ
lxnhmrRnPr0rtaLuovCI/kajAUJPDRX1GTVW/U1X1RnSPpUo+3ZviemdLpiocSUhs2ubwuuTvwXC
02M9/SVTzDsJ41Vcq2KriKDF/f65Gn9kwUdNz3GI6LqMa3Rsi/trwWDyh472ghgY3LpXonAJ5mCs
Mts1ILfTpfQjs4wPIQaKcH2Xl04equOUzKkvIjA4uy5az3dNUHIci4JhOg8aIAgeXNNYMbPgoKwH
Ln6wI9wM80cHSp5mLY1RTj+VLXNtUX6lf2pF35U1opmlcw41lwLBFe9aeY5zblOm+VT4rx30R1DV
zYfQFqsjlL6J0O+TzL8h+l/fwqXqyES2O2nGi8wtzZkcTKEs80LKuIPE32K0J1u3pSaw4ZBo+2gX
WV+y7M1T3sJ0jb1ncVf/NTwXge3zJhJrBcOqgPAkekyVsAmtJ839JsetXXSIph2tYq+Nh8ByKvWp
ND4C78uYPVRrTruYdpzswTzY9fWQtI3OTxGE0tE4l50ERirZaOK30KgcpTzIyZ03blCr9gS4Qxw3
7VcuriVXpqSiMhZE6nExFmcoLgp6CnoZrmltQ+3R92Fqy1Yy5aWoxEuMI4O2KxnjnN1CNmo5cXWs
tDRaul0sf3OTvTk5crkLh2MZto4O9vW6i10sDXAHxRSULKgOUKqaxfcxt3TodxghCTMIIeB0h51B
Llb8+A/a+axOjhUoDHS4hXgdcYbOwxxDHJ6fKCNE/gypbNV7fyPfKJv0dtjFGzjCHHODIrfDxKnT
ZZt0v/l2dMztWp334vzOfsSscBAYyPaqIoNdwx5mdNgEvlu37qa6D26yG+vetIuf0a872Y4e8435
cn2Xpz99bf3TVzgJ89Jo+mVUsn4NvZpeVGxlDVH5ZwuvmZiC/4kJpUBC3pRYHdN3EbfZ16/hTv/y
Qzuaj7A12vpzfRd8TZ6zT/XD+F0PbE91pK377fo6L8LGbItnMd8YPZ/V8SNKBoTCp1DcScohSe4y
YuV1S5dhYWZqdnN6sZjC94Qpw46/MK+u93b+Pfl8174Jv82D+lJHW2Plkb/4FVG44iELGhf9hfMt
jtKeevnAyLIvob/dWE7u/7i+KnlxA09MzL9iEIipwNC5k8Ub6bGwg2RfbwTbePwUGvYP0fZ/65/e
S1uwnHKb7JF3zJlWstGwhLi7uQ3XhrQvMgY2GSwIBQN5EnWYV4eiLjRyJadZp0pHuTum6nYwf2e0
lv562RMbLjjqiYODf2dRSIuTZgimueM6DLKd1XjtIW2tcrSNVNO9jWH55j1Syf6DZyHFvimzpHjo
ujh+DUYlOMaJnGR7t5SEEN3KRt3Kuhu/TlxZd3LY9wOVlb446BDzBl+rrgOdF2ahEGz1IBhk6A8C
7TW2hBD61ErWb8KqKtjhWBLW6qOXAYj1GQozNSIABvC+5/7jDpHnljCEMfiriVvk+lxHrSrhpqsn
g0VNuULu1L02NEAj28JcyZQuQz3mJ8k5iRyQyfvZ4Uxg/wmiHAbNQJaLXW1E3oc5KIi2ueWamuSi
KYZ5gHohCUHYP19pb4VSmIZQaQIoGGxDSoMbP9dpNLf9GrBmyRRfDvcEuiwzUH1uKswVIeviCn75
Ia9uM1PPn+WwNqm+KRBRrPipzB87D7JTbY9yOtsIfPbP8T0Jsn1QN12VI1TfOekn6zE79BtN2kzS
lXaFWtxdvYW/487bmxttG28JRO/pfm18fGHBZ79hFvikCIkbr+M3tOGdpr35xhcq4isLXbMx29Qh
Er0mM7Expo9u8wh3RRi8Xt/Ly2B6tpXzaZeyHysEODChjsNOkuLD4FebvzcB1BCpdf7TxDm8xQAF
WKguJoTQ2AW6AVlHtLKKyyYqCLZTG7OA3VLtTWsBG8U29rfhU/LZvBNvZG8rHa092ToaU2sfZ2nn
Tk3OznEVGD7UDZiMR2b4UZ9tV2qLC5RI54uauZgnqjqNSyyUd8ar78ilrTraC69FO9l1GwhDHfPR
OKaOuFZinP7w/HydLm3md7xCA4poiEuZz/FTu2G40/yi3coof5g3xjbGvPUmvbX37uoQ3aJlGjw6
nVNuoDkpg661dR0UWNazAK3RT+EHJHBMbW90qHH679cdc+EiQDtOtrgCYJ2y5ngywosVN2UN8FF6
HNoWZTBvI0KTpG9Mdz+4+n4VFLN0oPmmyO2imAPUeRaQm9DPrHwSg0xJ/cT+mITfmsq5vqrLZAEL
JzYmvz0JjqVSCjQBsMH8WvC7rd5FbxP6awfuotg+kVhTtOGhxIT9RZOx0uqpM4yuhvtZPOav+uQW
8q4wbfL6v+1uz0zNFuR3stuXAtXlRLsVwJkl/qsORty3bEm/LTWnGFee3Qs7yNFi0FX7A4Gf87Ay
5m7p1I8TJ88fCwWuUiRI22Gv5sLffyr45BiSo76to609O2eerBdGGrUwdsMgPwQQrI3Bgw8tYKUW
L9e9YiFanZr68+o98Qo3VzNxrDE16IXdV+nj0ORfrptYcG48QqZGD5WVdfGGLdSEnC7HRNd6m8RV
niKmBfxo2F83sxTr6f9OQkt0hDVWde7gDbI5nRcPEHh2u2Z8CeJbIXzz5BtN3ZgBgkTF7dg7XfiQ
xyhKfbpu/A+4dRYaqYvyrWjaaRML8blxvdYMZvFUlJ6eu8HO7P7OvNlG+2jP4O1gDzvrWeAdC4VU
Y38W9muAmaWvOEFl0BbkDc8057l1URCMNog0CJATD85DjkSwu77ApY8I6BVkBxB3pJFnFrQGQUad
p4UT5G9adhzl59VUceHNaCEjz7wrNQ+Gs7V5gRl+Iz2RUKkvtNuo21h2umvt/jm4H5/phhbC7pt8
WCs2y0uHGqYjUBH0P8H2zoyOuZbVGsLmTsKMdHP8qLY1kNXAZoq5sRP7sd3Ie+shPygP7qEctuZN
4sBeqdkeFONrP+Zy7lJlB05+zJTgnpzGaEzKPK74MbACSZYdtugNeHB21E/hjuek+GG8BI7HAylw
Hn5e/8AL5KDntud3kJkGiLpju/2Ifg9HWNa2ha0+NV9+mD/HfY+kRH3o7nTDDp+NfTapNK3WEhed
7GT5k5ufLL8p1DAvp2+Rba1X5YNKJvPq2h6nc/qtcP8sP+craJXLqh5sqIQk3tG49lQ7npnksu+8
khkRqd4PvjNsq3vqXo9VtY2e+hVjC8ubXul0SSYOVmNOyDt4UVaOZU4gjA5iItgj5Vnmuq9/x4VQ
APUFgCKiIKn1vOBualkR5KaECzG129ALUtfwL5eDIaTr4JLR5IBsAwL0WSxw3dSv0syAsPuh2vvv
amdDhs+M0utT9OFvvfBAQWINJ7V0NM6MTuf4xDdkwU9SM8EoQKy9dwDMTv57qL7k78a9fJAfgUyV
O/8+uZWIfiuZxp8Cxyy6a1Nspyyg6jL537lxwxp7RnuZe2UKa1/chzfmEWbs/rv8RFr4nL4FG+0m
+BK9B6/hvl65PhcClK7JTL9N2hOYnjKuk4UnhVQqvuuTG6b3rv8QFPeG9buTD3/tNsgdAaMi8lLk
mQ9vmFGQ1lEa8XQu3iT1Q4//3vepM0zg8qk1elFySKumHiI1TZ28AaEVbeT0UWlW8rPpK8y+Eu8D
sGcUNhjSmLdjZEZOdHi9eOxJeyn51Jn7zHhX9RtRe3G12GaY4m/f4YydYAaozoTc4wudfxpRROKW
1AzxljqypWGTS6ltBCt5zUXUmBmZvfaKHDZqt8eI5iLzxqCsku6rtc9zETWmARqVzIXHB+x789RW
lLpe7/uIPgPgV1/ZdAArrjvYhRv/sYANCE2ZTp3XKusmz4NWhnG2L6xNWmxM60UCuSmuvN0Wdou4
x+CfJksTp+Q8NmVlTvacw8JY1DazKHY3vHt/nQxpUO8A/QLPC3kMCOXz7y5Uma+V6KdDhaM8MyK/
0VJpL3sr7/ylpZxamSUDQ9y5TUgj3ElRoGFEdi8FzaNirPHeL5pB+xqebD49z93zxbQ9pUh9hFau
jbW7ulfuDbi54bD4ezdmWodINjHSi1R8zs0MoyDrpQbKtYJujTBuFIoNX+91J7soE/Bh4BXh7MMe
BNprfklkRUodU0dsRNN2nRVss3FABHSiuwpRUOugN1mr910EnZnJWQwIzbww+hqYAowZTiZug/yb
59abCNlqFULucq8FK7fR9BfPwhy1Msq2XL4QUwNqnLm4MWZ6rk3skaZZkUqQkHUwBUT5Xh/Nl/Y/
MFBM9ibWPEmeiBfnV4PvKo3bJBOxIYxPTbzNdTht91noZMbnCNZz6dn3PyxvpR+4tEpQqKrKQ44r
Y867wV3SBUlJiUkpj54PPeDEJ3lb9ZadrUHnFkITPY1p8kmVEeu15l6TRvFYZJji6r9JFPeuiaOG
9+LvxlqbW1syNQ11idDvc2XM36hqmlUMz+Atmt6KdiXlzb3pD/VdXhWCXXvDf4hUqEwzewRqBxbu
+Q3VyWYluYzQOKWsb+H6tU10L2FLv37slr4V+juTuhhl3IvE1oLbGO+hc5JJkbGJDM8A85g+B1IM
4irNdkOafvwXi2gzKKirq/SmzqNJYZRtXBbQRpqt9ise+r2sFvbolRBzmNGu0tfIR5ZX+K+92cuk
6gEeGT728iT4Lfq1U6X9sYcMrRKKZ71cI5taiMkG0kL/LG92xAey6yKO2FAz7ZiO/wSEZ5cF2+t7
uGiEnA8qN3ieL5hl0mywTFg3uZEj+aZQnutW20J4v+Ibix5/YmW2c17SlFE4IRh6X96JpfvR1MW9
Mv7wgnKl/7u0HlpME1s/yQwdp3OfUMYhDMdwIBK3L3FnISgr2P5a8F24YajJ0V3mH/qE86tfDdWh
dIWJjUuUNr74LgbvLr2l1K2ei+BbYjxf/0aL5gycHB54xiaV2ZqG3oc8e1Jtr8b8aER3sfKz7Iqt
/iuHlrVVXq9bW8gCDYabSQJIbNjFWV5Til0jVuAlnciyfgixuVXSYOUdsOQOpGcKhW7SNGNeqeIQ
iapcEWt5vN6ITbppuuErlVy0VbWVe3LJH8ifGNZmVoNRjen/nzycAgnu+tSgWR/CiaooKOwcKjle
eQJcFq24HU+tzC4PHchZahUsqI7V5KcwavrR7ZXyKZPb4bMkjAaa93q+p1cfU5I0qtswp0Nop2Vo
PcpW177qyVbu2pu//5JsscWLFX4BNB7O197EEN7EPkyYkuU+KUH+1Befr1tY/JCosCsEEAjq5lMw
sqel1lBOFoAtB8dWTKRw3ytS4TO6BBCt9tu1+tCSScoNoL1Nihu40PmiGPpS3EojCAdx8tGJ72Ok
POcTlwjF5d311S35Ds0YiiPcZjBFzu4Xo2iZEUHphLlHLbJzTf1t1cmRInexEh6XjhztcfbPoGEt
zbl7g1pJs3HS4QNi8SUrmC1nRGJlMZdFrpmPzqKIFQya6+ucBKE4uHG3R0ZOHx1P82093GSF4qj+
fnWIcyl0AUwh72D2mZGWWTCRBK80Rg1wSl7WN4Gu3IxBc+fG/WEgLrtlc4zUcnP9q62ZnDlIm+mD
m3qYLMuCeWDd7s0fNSo8nrsFOJcG/yE481hm1mF6MVMZP/fHdhha1ZsY/+s02DeG+JGK+THLaasZ
8n09BBshMbbXV7h0BMA5TrpGNAuZKD036Rdjr4WolDkGPRR1FHdDkt6qGaVyU1upplyiWyevQZGW
ywCD/HduSzaYh8gazgCKlAiKd7ZKrmB4uzD60Ru2oDwU7qsh71RjJaQunT0qlyTj4NkvJ9B8EI9j
pE6opsqwpTR5gvh854Krvb6VSyndiZn59FnF5CCcB5gRS2/r1W8Cdeci2/mwerThylW09Nk0mQyc
Fw1zXfM3tqcJUijHU4LcwwBeueZPq+gMR6h73x6saH99ZYvn/TRQzrzEs1oTzA1fS2+Uh6B8yUwj
Y7qr28eat5PH+Es/ah9l8hjqa5pziwvVYFeHEdkS+Q3nPhMypdIBuJhA+6gLxLKdhcjLqLKd6Cvv
w8VF8tanxMPJY6R6ZsrMhGHsRkBMel2b0rG2FC++J9nMextKOwv9ljasTFvv5OiB2QX/Rfbl5tZE
6WWlTnO5Zp5zHEZ+CSUUpjTP16wpndblZAEO9dttp9uDm208eJnStYH1S4/FkEnNXQWny5D1zJDS
dlqjWNQ33eou1b/2CYww6YGnKjialcMx/anzGsO5qWnNJ7mTJlm50quYkobSrqytlZFGraUQa0Zm
11KraVUhTQCgxN161XdLaGGyWUmElmyA4CCQUC9B1G8WxBAJKsXeAyQQIdekx+0hMeKdIqzRdC6Y
AXDKJYBYGFnDvPQ8SNyw+R/6tsr4Zonq3nA5cl7urQSSFTtz4L8i8BU7hQkwiEVsPxd2ldBvXW1N
/WXRDINoU/zlppmP+ggW9NhVobNrg9s6opkxwaTD6Fk37t8fYwmoCCMbFFeYDJ2/cLyi5AzHsCQG
KLol5pYJlCi8N7NgY5Zfdai3TKSkxjXk7GWmMDU5eMlRxAXwPqdm0YPKD90Aq4jZfcrL8k3OudhE
OvMi0lEaKmyJZ22vh+WFODFpoekWq9SpQs7TBcUL42YMMhSjxF2rfI+Hbj+Sngxat7tuafpLs9N7
amnuJW6QeVXfY6k2P6NDw62zFZhwHvuvmsxtvi3W2gdrBmcXTlxnLthZDPpVMQ1HqMZD2O10+T0w
zG0lfBhrSh6LeymDKGFGDFTC/EJtGAnT+irKHEkHXeE/9/KwEV27XdPJXvITYGD/a+eCPLTMcjF3
dRYWSgo13XfVGh03dATtI7HeTWGNHvvy3AHhAGRB68IwLtGyWpA3pkWn04nK+jOlGZR35XCTKnm3
kikv3p6IJEzNmAk3Mgdfhprkx2ZBIklF5aiY8CNGXrF1K/+r23Y/R0t+YyLEkbP0SaKydt09L988
8DVQdeLgT3fZHHJhjH7nezCfOIV+Kw9Qm3neioXLfZSmER3SLboA0wvu/Prqi5hCQ0P8ypl/swex
C7dRnVg2jL5rTJNLi6F2DPXjn2gyf2nTUYsFKM2Be3q5rWlPq6+3P4no7DQj7QKEijg5MetNiz25
i5sSOYTSJVb1WpVCMa3dGolW74QBPmBReEwqVTu6cncnCcLRNMsbQc4+F8V4n8ueB10xsabyn+gh
qaR/7TGT64MrkJF5otKuxB1Jvgw8GjxXXLSIlJEGzkJcV7ZAhyIfziJB3+VSchB9cH+6uMlbywl6
1ClC1xH7H96obULJc6x2jV5s4csjWi1TXYKum4f7LBJVuUsHcphIK6Wj1xq2V77IkrySYC8bQbMS
bi8azfPog+RrkeSDR7jj8LiVuNfRIVPXiHb/YKxnHx6OZHkaq+XOuKgNVLE6hrJF8EEdcSc8fGcM
/RvURBvTKSp7P/wo318mqG96exc9lnb89ip88o/5V2OzCq27QHVODRiem7zJDID187S+CYtUUiIW
nPXRFvJxY5iGP+r+AJXDpiybzeCWL1JemrZWrYWqxc3moTZZJ4eb0zeQdhdKoGFbDa1vQ1878Ave
xv4auHPhHLPEf81MN87JKdPSEhK3BjNBRqcp1h9qP/hyPe4t3JJTc5L3O+M6mjwnITGLfIwSge+p
ly+q+9CmHwrQrv7FrD5U9dC4K7niwgNeOrM3XW4nS6qH2nSHIJwINzZZ+RBBCU0ZXoJs46gKXy3U
rLvPwiqD8tJG0k+ASniCkSC9cG41anOryMsYpqsDkoHms7jNHPkL7yF9o26Sm3Yf/fh5fV+XPOTU
4mydqHRmSQ64iuaM+Dgo2RGml8dA+Ph7KzTugCWC8KSuNYssemEBMI2Tialp2Jb1cFOU1YbRmbWy
y0IMxUEkjj1IS5gLptWefjWri3qzz/hqj/5dv2tvKgCH0tfsTv3BRPMapH/N2sztoSxzqZJjrd4x
yXbQ98Feui1vxwfIxHtAkNf3cMk3YAedII6gjC4aDF1o+gX5PIcMHSil+sXb9bqBS2zaRD97YmFa
78nuGUauNWKCBYhP4pv6Q3YYEKC1auvSJrprj6Pzjfrx3/frQLRw4zB1zgudWtm5VTlkhLTVK2KU
+EnSjoq87eI1v1hIRQE30X5nRncal5mdK1crZbfsO6hVb8JH8/6T/lO+sR7Go4gWvQMt6IZpIEdY
I6BaOltAqibFPDBVhK7zlbnI7mYAAIhZsNekpW57ChWO1Qr1Qj4/Ibf+MTM5zslnQ+DN8Mt8osd7
hLm+3ZARZo75CVRhtDfus7vyTT8Ut9bNuBI6/tRo53fsqeHZadNyBgjyhPXJ+689hsfH9K4jau2U
V0pmv/K7AuEkqHdrIIZ0zt+F47ZpnPjbsBls7WYVALx0RZz+nNlx1KGF9kSdn1NXW+1gvFZOewu5
91Z+nSh1dv3W2qiH4i54jN6daI13dtE4IDAam3gZL8jzj+DpZmZRJeR06rcNGmIVQ67dc+RvUvdX
CctGtvL2X/Bo0GaTECPcEHTgZnsft7CzWhMxkxKIyEb1ttw919lTYEKhEAYAvlcuxAVfRjp3gnjA
084wwrT+EycThlYrqAZBZpm2CIOaPyDBIFDIfz0Bxs1H3wgM2vQsoIJ9bidVpNz1A4gDa7MUjmMn
17Sktd5ZCXULnwvBOcZy6XjzkprLpYW+4elJN3A0P5tfjbt6YyBJhcx1YCMv1juwQhxlyRbuzZ23
BodYCrNntmfntQjLoUA0hGPjVL+Tt/IuflJuk8I2cVIL4hsHHr78s/h+fckL18eZ1ZnDmFGBw8RY
rZLbvn3L1hhuFneUCg3ejyYWtDrnH05ujCgDjgN3YbnNRXoqEXCST1J150db2dsPayNZC81juF5O
DM5uqzyKrDrPJ4O3+r6+k+6M2/HW2gq/qs2AyIQt3laH61u4uMQJWELlBGn6OUgCTKHW1SK+aWT9
sbH6PQ0zW7d+K8Z33pm2Kxl70VjTk138bnBzwJ8B/9oFD3PXpkUX8SwlhZ/YubuHBG6b6+ta9EiW
BRMSQMZJXOb826mN4mca/zoeZXGU7uPgJhDva2o1jVO2n+XBNscnmQdh8C1u9i3J1Vrmu7TK018w
+5iR1rf/Q9qVLcetI8svYgT35ZVLb1Jrl2z5hSHJHhIkQRLcya+/Cd97z+lGMxphz8t44jjC1QAL
hUJVVubEStAZ6vGiHAyn1+9NZn1dX+dlzNSB/UOABlcfmtMG/xEnMYwq0KeeWrC89fkzuGPt7NBN
N515r6gH0/x13RbPKM7vxnNbwnEDZEGpKI/Pc//hmNsScyfTrUaOXib5eLJFCbcerwD3ZgVDHQbE
3LssfvViTGo9VeXtpEsunZXKF3rS6LWj2uyhRmDyH3Oyg56KKa0cONEgJe6+Sr+BqjDIKETMHNCe
lNZ2nr7UpHiOPZmLrl0/p/4hpFKNkWs4A/DQLFcjBX+2Q7d3iOwWX0mlfiNeMAIHjCiSxfP1zZ46
k8njtw/eyl3tBtqUhxq5Z1W1ue4fawvi2Jr/s/R7p0920moWQlIK7tXCWHYgIgPjURYto/103cza
gkB+AywBGu1oKwr7VuQay3o01YIELUvHSz4nkI2rKDBhnEuSIWgrtoBL8qBhgHELpPTC5oHAmBZG
Alt6Vt/0ffKwzDZo26iPIs0mz7udajxomDwumO57052uPdt2c5u0ls+MzybPJUtfe8Kf/h5xizuG
Wn7b4/csVvytGrTIbLSDVZeHLE8fWrRLCowdOCjKAKQASrTyj6MNciUMhaBWoXN6OeHNMQ76nI8d
ZgHK1vOptp+0ANw8BRj0qYLSxfv1D73iTy7yGY43Bx4XQ4DnnrvYSTPTmsAaaOw6nMTiYxkkjG4y
G0KQtuIqL7w4rYOGlP4Sb8s5CSEQ5l9fyaobnaxEcNmE1ZOqtViJCVaw7l3B9G4Rpln031kR7oK0
9qAF3GMt9gyGTWAD96iy6u7LdSvrO4ZKBDgGOaxSOBKutmQO3BC0dBoIEyCXjuHI2ZOEkvUN+8eI
SH2ZTv2oLg3/9MqxNO+ps8vmYOol4MPLewbujDI9xoPBsQLk8LmDsdKJs8nBhimtgby829cGu+3N
uoAoux6MWrzVR1kHaW37eJ8Dk094DIDT8NxmkTl541FcN66boZ3q3aq03Hqd9nr9K/FvfX5X472G
kMVDPgyJIH2Ws0yba7CTIbs9zgsmNOPP6xYuswFezEPeCEIy8LmILdN0bHu9MfB6clxCw3GAEnue
jlDWbssf45z1iIsJlcS/S7fgdzUwjGiLgbtZJHSx7NbqFzzQAxAv7SfFu2Ge8Zg19hHsrLKu1OX6
dKhsoq4HcAXQhSJSYEFq1XkmcvGOhIP3bhpR3B9G80evBn+6kTCEkj4fU0NwFe8YEmtG31bIhuv+
+2S/x80+6d8a/bDIaH4ufeLMkHh5tFXuWMWI+1lrvmM63Z+m7fWV8KN/7nQQXLKBaEIxj1NJct8/
SQBac1iqrrOR0Uw3S/dgl1sl/dYkOzbe1PpN0kqKlWtf6NQc95YTc1VSZn0DrkFIxczBrO6XudnG
5IcyQYdWhutdtYVhegwYAKUMsM25rWHhmkzAxweL+ta52c60lsfKaCKl6X1AYyR5x2WQ4Ox7HIPv
ejr+5L/mZGWW0mVJxW+lcaRQcdqM7mtcR9c/1tpZ4uOR4DXBH6ao315lgwstDzBx9tUva35i2W06
A6koKVOu+RyGr8BcgSSUE3Ger0TTGC0Nh1vRHu2YoMXweH0ZlzEcjxIEcLwif0chYat6ldVlzcBb
Crpbu37V46/EvDeyPZ1zP5fVdde84NSY8FZAHTnt+wLXkruYELjcW86jZdW+o+5bWS1gzQUc1KYw
uor082IQvRvdsbRSbBxj4B9otl4OHEoqS0xWrRhcJwFjsvzGOP88aVNZ6AgXdeApj7NX+7r3pDjq
H2c/+EQnRoRdc9moINLCyILDWe1b8rVoB1XLJWZWPw7gA8hNUTe+YK0saxDX5wRm3Ny6oeDA2KGC
0fpmMv1wevuoJzGVHKFVi6B0Bs4LUBCMVQm7Z0GrT41xHcX0J7/OWydgyl4Z67CrttfdfO20ooj4
f6YA0Tg3NZhl12YVaFXZvGvzPQOToGchhZSYWfWHEzPCcbVji/X9CDNxEdnDe58+1eTt+kpWNw09
GYhKoGlxgZL2stRsANj/TfE9ZJvOOqheDFwoVMMloWF1MQg+KqaZEB3E2d8UbDmjQbGYsYWm6GwE
GeYEJnOW3N+rn+bEDP/7k2Bd0BGqdtxM3lMUqoOJRLNm+131F6EUac8/y+Ebe2IHjGiQ+c1hp7FS
yPu5b+WS/M3nPzEhnFQUqpMSzR1w2iZPFrkn3v0ySeot65//31UIZ6Y1vZ5Z3JFbLd+kyU2fb1kC
OkCz8gfp8527q5iQnGyZ+IwAeePYMhPG+jIFPdjIxwEXKMD8sHs37BwaDYsZMrvPwKc77PLF++/2
U8waIPgWDyyBfYTXXn8ZzG3cyroLEi+39HO3AMEzyd0aNorGC530Xu0835HhfyU+Lk73MLsaNVWH
ES0JvS4a3I2lHxxZAWnVNzBbDBwaKi6uOPxiqHOaahOsjPVXXPpsjobisYiTwAFF7vUotFIfxqV0
Yktw9VQbyeQMsKVvtU1/IHfVHWTUNtPOWXxQeSB5eOh3zh+/nblRDGJhs3BBiZSiqem0qEHWCK/q
iwEKQvrLkUVw/rsvXP7EBE/ITqJElhSd4cZYl11CBeNz0j5yLxjcZ3eE0oEp8e+VetT5grhznliL
067QCoYF1SAAIr7+Xt40vnNUtiT0tsbP699s3T3+3T0h0DoDxFNGE2/aRgElM+kh1jIFyL9H67Oy
3q7buiTwwtPv9FPxH3OysrybWqtNYUyddzRSA/JmBknk3A2HZgfdpVfF96Ih6g7K1tg2TySsZamZ
7EMKDtomyaCyClubNtYOAIZh+mYBIawZ73p9HPS/eHGcLlcIy4Aa5k1iwppemp+FM0MMTjc3c6Pt
r++rzGN+g9xO9hVzSjXAi9jXLoma+MUqQweopyXbTX1Y2buK4A5Nd7EqmyLiC7hyLkSQ6aJNqVVz
uva4yd8GL9t704sVc5sY7fcy8D1lAWskGYjkGxpCbK7ipU2THEZ7kMJT0FWxMQBXgt6+j7Ty6Sgp
z65eBf+efRF2gjEplqs8vJQ95ohAqtF09VOhOJJVybZSCDG60lnLQGFGrb6sLKi7g9PHqAHu0jGY
Pb+VvR9kyxKCTFLUkNwxYC+ej053V1UvOnu+7pb8J1/zDiG0DKyoUUqCiWV8nuZPQ6paeomYPAsn
FwhkN07sbIABd+relll50rzMr7X0EQyF0WxbN6S8rwuMClJbduJkpoVA0rg6UzMC07ZZvRm0v80g
bOY486EwyaHx1GCpS7/S7MiaVMn9sO7/yPKhaY6J9d/B4OSwl+AJ6Y0Ol1GmmEGhfqlZuk3psuH6
cbTJjqAukdSEVn0FCQTGovBoBj3Jedg2MCk4FRk/cdYY2WyMSs0Ev9TfFAdBufKPGeFgm73beNmM
Pe3IsKGuGzQjuR+IHlLjV+rJKHlW2lDwnpMur7AqGy8/YlI0ROMfSupzYQB7z47NLgEzzx430AEy
tNp7tpehA1a/34ldYZl20xkD2C2Q9nWa39E88PptB0J3dfH16hvUta+fwtUL/sSccf7xTCtbIN6I
ZnZcvSnADrvf2gpaJhsodF03tBbBTuvIwpEAV3xZqSX8ctLzbZqEY/XYLztUWiJP8RPoQk2YFLxu
cm1tpyb5Tzo5CiZNalYQ1Ara4j/UvVH6/0zdKyhCg1Qxwuum1r4af/ByqSmMkosSLE0/dBM0tBDM
8o0Tg/Pih+7exnO10fXQTSyJtfUG+ok5wUlo5Rh138IcQ5bimPsihVCk++gCZbR4t24V1fRXb9sS
s2svktNFir6SFp1Tc8mbCYimaTtUyNgBWLFlRHhrAeXUDr85Tr6bUWHsuUNtKajGH7kaqOlDLiMu
5v+EePnwmrnugkmYE+Kdm0D7pE9shphVudXdUMdPuMMll4DMhHC/lZVSu1XX4Mqu41uAISLWyh5v
qxvFJ1FBecs5ZAQHR6GHkZJLHBpgSNDS91ad/EzGNbl6cP8xcjF/heIUcdsJAcmZ5x9L90Igx0lQ
hJ0+W+U5I9qjC8rC66dpdeuAREW70/EwyiJ8nRJgAzdu8XXy+UfjPZh/zmKBntbJvy98mkkt50Hh
SRux7Z3rkfs0Ry89qZQonv+mHgGuURfde2ARDVFd2E4HMoIHBd8I7A9+4ijUJ313YKmsp7XuDP8Y
ErW0e2cqdIi5cn9Dml9/+995YUlIXQ0B/65GvOsht9o7BK9PIPAxRF/4Lnh3+lciU82+ZPvEUxB8
Z4ByY9yFMyCcn0/0gnV3ABw5mB9BkRE/htNXdQDBeLyh+/Jbsp0O5XYO833sFwcZAng1lp/YFoJr
qbTd7BpY48ynaZIiDVJKMFg2EagJQkMnL3YjXjDXXX7lrgKbIaajQWwOWP4Fwqa0shTzbUBcFxEZ
QnMAdZffVKEi0whdew0CwQ4CIMBvOa2EcLhyMIHZ1PaABLT6yJzpVimWTQx126JZdp35C+3yOwtF
rWzmmuiy/v/aOgEkAtaYMzHgz/MPay/qWI4Z0DRmD9E0o9DLSBtzz+/zqgtwiMpQTUEZeX1zV44G
ZOnwSXW0KRDwBW8qobPXAWcMr3XSfZmAA6VEJaP/89FR/cyM4DhQCpyXykG+AYhlo1Pf7BN/lE3X
XUpPgKPmdDHCLbzk3pIk/Ba27uldcd9tPJ9ED+UG7HwLRJd4Fa39HI6gX7FkRIsrcRmDfZiyAMYB
U52/C3wnF7Ne9uUca2j8FTEUXbzlc5zBlnP9W60AciFZAA1WtGC5NI7YQhgWq7Vpjy6cPZsPdADw
C9a6G8hElgdlnlE6mJQH1NycGw15XKAv2QeIPQARs4fcJwmkl7I/J0LkPwlDAWBZAsmE2GSvZ12l
k4F1D9aXxZ7zJA8hEwTvnaEH60kuvzVnPTUmXE49WtxqbcPYlEwARynWHOh2Y/lKOn9e3+qVmx3L
QpcYrzbssxhzSoZCjNfCX5t5yIMixdOmIEQJtVnZs5lYm6bwNB/Ee7+6qXq5bnslyJ55MXe1E1cq
B5vZhLcJrPlB0wN9eOzaJz2/pSj9adF/Z0uIeMXAtGVqYSuZxtuyt/0mawNzaKMhSx+ywYOe3yD5
iBcnBe8OvKpsfu2DmUgsfbkGmqIeiIGCeekDIHPupsR8vL6qdRNcOZxvJHrW5zuoV2qTmhbonNmc
7Ot2zHwy1F/XbVxc91gG7+Q5mBaDIXHgKUmR+6GlB5Uj69OdHmvnvUFrXP3jIho3A+4OtJDB44zS
xflSkj7LwRYDaZnZvAEB15GaTqj9eU1LsCK8QEH0NhoagZWmLrcLaXC7mT8pyI3+Ys9AZ8EDGAZr
xKS8I2CHqgaYSezvBN2AIvZZG7ayw3t5j/Pl/GMHeu7nm1bbXWVlI+wUZRsqbAtqCcxdLngJgr7J
t7y7qgErTVDIeO0uTq5gV7hMdeYVyQBBtKAwu8hVugA6dH4GpsJhMn3TeII8n+QwrXihxxU1MFSA
8T6Qu5yvtJxiAiA1XhmgwcMZrnwC9r7YeIsnSbtXZkgISjZRUs2YYag1CvrsEEPfQ6Ooupmb+keO
6TjJulZ2EvzVyPjAX6Zext9eoXmvGQgSbZ2/qWwOu6QHhz8t/UwtjwZ1/NiUzdesLRGFAwtaCxgy
g9Dx+V7mjqZAiQXyJMZkQw1m8Ic09CAMGzNJ0/niGsOEF5wSHTcktICHCB+NDGPDXHA9BJbiHVxa
guhOm/zKcGQJw9qKgEt3AN/iw/Gi2oI3q/Uw5ljRDHwdQcfXezSQQzeG5GutLujEjuAc4Hkw7YFA
vGmJnS0Bc4Lu0DBvl8318HGpocM37sSOcFtNoAnUXC4gEy9lmOeY4xo3rRMBYAzWZyB4phocDkoI
5hW/X26IITkDq8tEcgcPgf63JapxlF7FFkPDMr1MjzQFU1ezGWl69XR9mRfvAL7Kf824QvSKzV4D
aQfMJGkKjaUfo8GeTbUKO13bVbXMGVet8YsYEyfADYmvDjIxMI+7GM714BZqXd2o5ichv5KhDdOi
ja4vbeVixmAQlIg4xA907oLna0qrMlC44oiR8kGhxq3DPq5bWP1GJxYEV2Tq3CTUgwUHiscl0rZF
657MvJC44upCAPHjavP4VCLsvCMlhKXxXgtaN3lUnenZkFH5rjs7CK4wUwhaegygnoejiuA/08qC
s0/xUwxh+bJ6cegSmlBtfS7LCHmhYx6dXyqAmSXtttf3cS104KkB9hCe4kD289x6abYstua5DDIX
RHxNUI5fpI+gKCEJHWuBHjytuKwBLNU1sdrYWHTUdKLBjuEcF7cOp8r2IXbqe16xhSYxRGxlV9ll
/wIHDO80lAWxseAwEB7aBTDb5WiCmRVlqW8A5O1t1Dx/OIVxU3fWsexbO1jM9MVuoGc0QkjKylNt
35ijeogpg2BXY2zqjlE/0YzX67t+8ezAL0PxASkleMOBERO+eVNbAILMMVqlowYGgsBu/YRtULGO
LT7W8NKnEj9e+8wQcsOkGSIaCkdieln0FrGbBPIt4IiJ+0+ge8t6CYiMZ3t1YSd2hAQTXE6pAk5E
GsTDazc9DOVehTwitXa1d9TqTT3+xRUL5DemAfjpQQn43H0JnFeJR8jSMAAhzZFC/33020aTeO9a
tDk1w7f35Klmdl3WamgtBLb3MIJSr1uS0PVerjvF2hHhTw1Qb3F9CrFZ65KWUq8nYDuc7mJoCDWm
74IzWt10ZZTKWsOrKzoxJnyoVG2qlhYZoo6p+ozd6ARyLjK1lbU753RFwgHM2wTKxYihwdxsFKcP
SijTpNVtR151GenTqoP/ux6x9AtEnToWCUwl2nvt7qb8sdFfmKyhIbMiREubs6K0Fqx47t6rv831
/aD4wyiJyauHCC9N+AFSY8D/BW9LiiEjFDl4YgD31v9SMekGa05b+bVCoJauBu4syw/WHALFV3wu
cMugcy4YBUGPThsHDoHkKvIK5mcgpHVlII7L0h2PyVBhBnE2OoUX3Ct5UbkjM3DbMbBHWdBBGW3T
t8HB4I9TttereGONJhe67n0rA+NM+UWt8phP3maYUXxio8+s/1iM/cWW4x0DtjsL2YpuCXEEF388
ZikqCWXnhB1gZYn2n7xut5X2Wi6BUh1rGl4/7Wv77UCjET0RsILiJjj/yLWjdGzpCpx2RrMdUwsz
yI10OlZGIWtarprCvuPZCIZo5IDnpkxElrj0sDgIvx29OcZWqy+2Mz5fX9Fl2RI2HFjBOA6g6Xhh
ndsx8DyhKn+OLxhgxqjP69CRYzv8muOfxjju3bRLffDiBJY5Pmtkiiy9qUMF1HiD1WuSGupvQbKz
9iZ+zKk/Cwlix8d1gbACGQ0Uul/73BrqXdySLosGy5mfzXjS4g1qvKXlo6Pd0xAKV8MHPHMMZ0/D
sKnjDoUSICXQqicX6KO3qde4gGfcek7IlAYxbU7H6sZrKueTzov3NNgNuBJLprnPWZx5jxOIeoOB
xu07w7+S+Rlw9t8Lhr5xl1ZJvkkUc+h8vVZp76ddXg+PzYiCWohP1E5BlrHKDUD1k2/GdDLKaBxH
s904YAXzx2UxwrZx6oc6ZgvaaVnRFH5fd07gTFa9YR2UJJMOqI3WrMrCn9K+9vyZjezOazpt8W17
Kn8qaGR9n9W8Iz5xmEr8OjHxqprMBSl1y5IeTAnQsTrkg2OEupOozyMbpuzYm7P9oKXUm6JugARE
5Ex6cZ/rwEbqtZHYfmraxdYsAO8DfYoav2FGdHKOKcVzMchGw7nXGtrswb7obKZsQHYQuxg82rDW
pSpWnzmvY8aSzu/7odhqTVdtqOnW5SbzOrAb6cQcbwZwi37EaopB4HFS6ii19LqQHNG1aH/qQoI/
NyB2boYMcZjqFeiy7/r4yUFtyc0lF/8lloH7KngiPRfFUrSkBENtppqpxuuY83RfVrvUiTJwqrNX
F9QfdXYTO3tD2V0/rGsx4dSkkNFM7tA6pYLCSwOez1qHXsKQ1o9Jvbxft7O6h2jpgXYDMpC4XM5j
gteyZSgL2OmmZjem5rZi2Wtm2E91L6PoW9/Gf22Jk4bTXKLNzCvOi73T3E91fuxMEszuh1lHyxK1
OYY2ZU3LlUcG6ld464IRk98bYmMtV/ukIS3oowvvmLCHajw2YJZMPzDCmVmbGQeWvOCc+xrKCHXn
V3pI8u9d8ad9DGC7T3+Ffr7No9a4cZfiVwyAR6nxczPnYalOQZyGY/0tJQFp/xS6yy1ydj3+wkeV
X0iFSivPJpJCnjy3rKCGLK4JIosxlplZqfHCDu5lNMAxNIz/c76yeBzsulgqpFyj/Wx6aAqjKb7r
Uu9gGwRoVj0fg9TAI68jzZ5UjEVchUoSCS4TWYjs8SlTPjIL2j3+9yf5/+LmXk14wZe07RGZS7qF
DmcfdrPSoQc4o+hrpbokKlyeUEwqqahQgiUK7WKxCQiu0tojKhgME3sq/IYWbZCwERoStfbr+hld
OTh8jzHfDO5JTJWJuUisTQXVciyPsjfi/cqhFW008BnlXaEfw3w367fzImMIWVvfqVHzfE9VGhdJ
w8ndJ2vZZZr9vUv7TdVIhwUugKjcUXlPBUV7NPrE+opqMD2uzBaVB6/wKb1rvBeKBJreQ7fObCLa
HimmPq7v6GXU4zaBgeNbilteOByU5b3XNzgcLf3VtDnmfO7iePZLRfLlVvfwxI5w7GPPq2ao+SCK
t4eq+OwwBz8+Xl8K/wznedT5UoQ8FQJBvaVRLKVrHhcVkuKgSr5uQbZZgiO4eutgpBGLyDHNgDtp
nxP30SluXL2XDWvyYHFtMXw/T84xrd0MPSMspnTvFeen0tr+Mu0NpMSxdgvmBb/t9L9YHU4UTjFE
4ZG9CfHLM1g/jS5q2Xpnhim9n8ldOZCNIZtwW3OFEzsi2/qYtsasprCTauUNcBhRZxfhAmz39Y8l
MyN69lQMZg/FrKBXBoRkN0rByFjTVlLXueRwxqlFJIKkE1qIYJMQ7IwYNSWqi/puTcYFXaExNjd6
15MZQ1KdQY+53qM65zLljqhkiIxmLn+4Ix1u9LY0CDAn8yT5kGu+g8FRHGhUaSGzK/iOUoIZ21PA
vOplxvBdhexH48ej5rS+2pruB1R/2nuLJGMXKGgqIIlDvI3+YvNPNkU47o7RmHipYFPceHiuYu1n
65ihU0necWsLPd164cRrZbvUc4xP7IzfQAzna5UWxOxxMe5SILDd/Pu0/M26XK7JCl4A5IqCxaQm
eZ3qqLIT4sabjKnWoTIAZUntwpJ8xbVwBkVWjGsbuMuRb59HgK4tuqTipvreuG1i8DyWMlWA1esU
fT/uwB5o+8XqbhrnWbeoaLWwqQf1d2DMO13ddcPG6CLNe9DtFBIWEkahtSCK7QOGhbNKgvz1fF2K
AsKtekJ93ZqAgNK6oFjmPTXNyC47yde6rFNijhCdAgu6g7AmJkNO7kEtg+gQ6R6ovyjhAmJSzX5v
9GM5Hsrm9brPry7sxJpQqHTo2C2UwlqKyrVbbg21Qw2x9Ssi2cHVkIOrGmk0hHwQeIRIrSxN0ZZ8
XbOlhi647Q2PhqRv/a5VoN4Hxur5mwcB2plNx7hwNjHIgf58rfgBqGQDl8295/wjUoxzA5+DmzDF
Qz+mX72bhlRlexUawtctrZ1x4MuRn6AJDmCB4C5ksd2SEoUjZ+4h07QBLtfrHiz3FhwWI0SDHUem
Ur7mNRxmDi1dXFPoypyvzbWTSWsLAhp592PRkFs+QDLAb8Hm5Exh0qaSrVzJ2LGReJfwD4r2nbCV
OmYY6dxhNEDvXXbDZtM9ZEqTjv5kZiQyUAXZQrCpjf88vABPBpoBHXxlqHMK+2pPQzVV/DViZdZW
WdxNTWSQiZUIBnpJ5LEo/QAYLCLDB5vmszM7OH5Lsmc6SkRo4V73jpUzpxnAIEGWg1/AFylzPzNv
6S1cvpTudAYmy+m2IeCaS2OJH65ZQlnABdMavhOgT+deYVdZkeuJjcifjSgNJWHlHazqMdEldlaf
kRA1AXYfiMpLNLVFBjhgjl2rQCAJVWfAF56ZB666H9Z8T/L72ry37e3Cus31reRuLWac4AL4TVCE
wrz4tTTX6c1kxAI75QN6FzclqlalTI9ppfIKoSz0VXGswF52AZ22m5jqFsXhcvTUb+ZtVT1M2SM0
PQdrm9o7tb3V9c0CafARmaf2jirb9VWufEY0rPDegfIYSsziZ1QJVI7cKmM43PSbW3fDTiduE6VL
nT8O8dzsr5tb2VTACxyVF5oRLMVLHChN4jIvZ4GaLa7fs7yMYk0HLqQzZXFkbWVgBLd5U04DlZCQ
LxAAvTw0y1igGfU2bcqoHIb9RJxd17cS2MnKweaE0B5ejZy3RnSVfhydoW1hygV4mjrTNnVkB3tt
46BCBpIDPE8h5SFk1XGqqMw2AInLMEHvo4b6E/1aVG0X59f1L7SWA0F8DxArwLqg6C3GX4YeU103
I0SzkK6aan8zFGrkDfG+VsHt20EHQmeA8tQbDTKEEtt8FcKZQ7kIhSmcCXw6sZyqDVUPWuqFgQJ3
jrp4iaqu2Gt02NisOY52uveS1qcYgKPUAvViKiOSXbl7+EcESz4QFcAxC3dP05edwQyVBfVoT34x
zQ4ATMNdMjVpZGaYflGdXgbwXfuyJzYtAUyE1xiccoBIWQowW+/8UAGALAukTNf3du048ACDoTHI
DV3Q1lIHPREn1hkydW+rjtMX06ydtTQ7EIRLIudayEaFGhAigLN1dK/EowceFRPSrQwzcHpQlp5v
DmaYlDZoZLswV1Pf7VlIh7c8UYNhkJHSSM0Liac7UShCMZhv+8mJkJvFvknGzVib7DYlyhyog3E/
Jcrssyz5dKzsNnabz+vbvXqMkMwDwQJkEMZFhANLMJDieKPFgjLNHmyAXfGynTZezD60WT9ksbHt
8/y2Tz2MWYzOj+vW1z42n2iGihIYKzWxdl+6zYyBY4gNgxD3OLbTU50sT0qifmeL937d1Jr7npj6
vQ8nhZl5rjFCh6AemF0NdoS5hCzoYKfQqDFjyV21FmZdtFvA9YJ9xYTzecqhQ4/GSFqYQjMzMlj9
PpoyeuzfcFwxAnH5D4fLZQFBKHw22llkmXMdDDzunpmhym6W+Wef74rC8Mv2e9rZN3byOtf7eHpm
2s/MwxhrcVTqDV12TrkFWZS1RHWyRStvNCSX5+VXBYYYVRXNAQpLRy3jfP3tZCVmNYBNTmOhjlZg
T5Ng1r8y7+n6J121gy4wYO38VS/WQCdvMAZA5TFfCvi3hRJbNvZ+YRxM6YN71RKWhKD/G2zInevE
eVIF3B4jp2CbF4hDLk+O+X2O7yf6cX1Bl47DcWuaiScMl1UQp8a8CX1rN8ZUTjcWNvCnnR3EcSxD
UK0tBidBd5EWIyUW5w3aXrHahg+/D/VU3HiAkh+rRrdDfUzfknlsJWS0lwcPo1QgKcNdjQolBg/O
906L1W5aYkz6NZjZnrp+a/VOYFfO9s/3zgN/JWSHwd1qiq+/tO6MHCB9TPQ4Oxr/1Ivv1//9y9cl
lvF71gDCSA7GJs+XAbDBMNt0qANqhQb0CilGz9IbUMj6mbk3+1/Xra15wqk1/vcnDqdpMTEKSEwF
ZISepZrc2oUTXjfBT+F5BMGCoOfrAR/IB5OEUwpakDlZqgmjrBBPVjBaoFXv3vTk6G/6AsI3q/8k
0KyV3O7XjV7MORvQYrStbgQTlrJr+00K8ms1UCa6JTZBwQwAAdmY84r7cVAK7ja8N1EzE5bpTmnm
DZMBJqeWoZO2URY1hETg9b28ZN3CafXAA4KSK9dkENmPY+gVzUnPJ0EsGtrVBGyHEiRLFuhz9m3O
7JeherOUIszjR1BGfgFOfwMqrsYzQqZLKcD0yy979mP43584TztiFDPmObjnPSpoS9ddlCQkzHEF
Qg3mW9lXN0POIm9RomI8TtMsCWMrWw4iYwB+cfmhLS+OvOlTZqZZNTEARNwXvNuA4u8HqHu1hSyD
4zep4MMYmjcBZHNQB70guq5qDaN0Jgqg1Yw+/AAkoF8v6gNzki/L7u9BG+RImtL6yuYiW4EkBcpM
Hh/wPd9czWtKd3Q64Jhv9R8oVock+nrPwg7zoXmQbppI98uo370C7Os/ysYwtJUohAOrA+iAtxX+
R0gtTFcBDGXsm6CdAUL1k7vyYYHZ0IqS4xAYbwaQONv0jr7scl/ZSJx8Zemo5IG13sSlgQq3EMlR
ZJgUo2qbQD/Wt4bvHtx9Hnyrvld76NZHf2MMJSiADvgTT5xHmoy4N0mHfVYgDrXsvIBup4DulwgF
ll0muaNWKrPw1BNrQrxNCydZbA9LY5F9SA6Kn94XIQFZ2P27eVPKnm8rSfe5OcGJHKAfNW3A4uZH
9LYGn/mT7xShs8XwvaRMuYL+P7fF04GTaGBrGY5qD1vjoY8+p5t8239n321fhYNM97Lcby0Snu2k
4KGa2WPmhS+t+95H84dzg+mnA8AVpl/7yXO3bV4fqexMXjbgz5coPKRK03BB/w2b7iPdpSHXDp2D
9NbzNwb1WdhF5mbavqeRuim3bxI/5fe+EIIwU8kBJJhCNByxFTMWntLODWxrX97P/GMTH/UAuLIN
LtblUO2ln3Ml5J3ZEzzVIr2a1/xzmke88+/HAIL12GsWJFtMpuv3Y4jOzNENyu31ha7c3Gd2BZft
MIVOFQa7fVBvwEjx+WRtVVXuruvrMyDqokGb6iLCFZpep8BJIsId9G3/ix6NMA0VnwZe0ETDB9l/
pIf+Zqb+9eWtFDjhQ5DY/n+7gg95pWFkZgYmgeZ7/oHSBoYYbpvPJtKCKQK+8fWxlxxM/qEuHAds
oJgrgIrwRYPE6oAE1bnjjMpyi/ruTVcySRD9zcN3zYbgLGB31+2S4LqYAzPwbtvoXtvPwf3T9ziM
N2iK+M6dvj+S11/QOnwfw9RPNtv0hoTmnffy6koWzD3k4sdACBsy1XgOAAd+HohGYhE303WclOql
np8KkIvITsfK0wZlP2R74OmB4JiY0y4QZWZxbjUYm53CqQTulmLu7ZjIZgFWMHm4lcBRgJotamKY
szlfi1JlWpWXZhPQNJgPZAfesHfTtx7ReK0wHhKyW9V3wuUBWGSJn67FOqSYeF4bmBeB7XPLqQk9
unZWG4glD+6ufkiQdkT2PZhJVcl9v7qZJ5b4359cHESlRKMTLLFoMAOQpviljIZh1QRGBVHIBFEU
BK0FE30xJGOB78WG1xQdwtjYMbJ3ZZnLqhmIZOP5iW4ktKnOzTQlCtbDDM9LlFu7fNLZbgFqU6Zj
fSlgDuQeylg4zZoOhRJd2LDcpWYbOxhx676mcAwcrukZQXVu796mhb+AVDX170a/2sVHZ69LUpi1
04V3BwCiXEEdAizna/TmtJ6YA4903P5htt1d33kbMpoS/1tf5L92RJ5TumiU9RPszAedhoMR/A9p
17UbuQ5kv0iAcnilUue23U7jF8Fjj5Vz1tfv0ezijprWNjH3+tVAl4osFosVzimAimYKLnzkQ+8a
9qSQgLOhpY1G5sg0Rlu0OhbO3XcU23mpQWI9JzBA/kE/MdosDAAZDsNRj/W7/uDj0XUIbd0aPzSn
2gTv0kSkt8r2H/lNYhYfoWOwwCdWbWqmuwFRjIIGOcqmYl9OxWDEF6QT6tn3mlcSVbF1INLcPvAs
OZQLH9MSdBYB5Hip5AToFYCFPbUR5tfzkVEeWrvikRL4RyXKtYSxIkV6C1EjVx1VDC/0imHlc4Vb
6J4r9SOpMF8nMIK31fh0KZU6NVyTSVNXQerUAYER45rir1EgZYn3Yk4Au5cHNmoZTSOaurgV/36O
eK5wo3EO6AC4L+j0d4WYP4syD4akRWbqgRKdVbBf2UAge8wMB0gNAH2KMpQU5Se8mzg8GNGJMKId
UPsRJZdwsm7bydo6Iv0F0vr5YpiHn64dQCFiiFRow9pMEyI4xVneYtLpyH8C1dwG2PJRNFgSV66i
K4nUzmniOCPbQGJtJxas5K6/M2rSYg031V+jIqFRYKkd9azoxLgt8llWWDYk1sweycTbC7jiQK8k
UAEgehymJvUhoTC2ClDXuNrKGtaSzU9kKga6EkJ56bQY1LYygtrkXfU+sFo7srjE7q3L6Gqft/VZ
e2Ri/AsgA+jjmO2CMrwJvMaYwQQKj/CBXeEIpnhwEQ2kctUjawhj7QE9c0yiMwVNMZi6o6xvCAFB
7SvoIBdd48zb095zDLOoCHCjSOQiiLitnLy2jgtxlOmVUiH1SprVQF7BmBIG9AVWQ/5aquVKI8ri
Yk/OJklMa1Mrrf5edoOcRE6lEcHVrdYgjS3dz0+SguSH8Et5vK3f2nPkSjpljYPfl+qUQXprAorF
jk8/O4cH67Fu8Zf8szKDX7cFrjy7ruRRhskNLT+Acag2e+MuTGwuI6JEotgjmcRAMl6ThIb1mdZV
BDykMW/tIqyUhgHens9rc0z3VYPqOVKgn3loNd7mtkrf8Q3n5qKFJMomRU4sJzCRYvj9GHGk36mu
Yp/vznxBis1AfDchO3AHtAQTD6wq9kpt91o2ZaBTVWliY0B2fo/JHGKY3jl2O/ur1chfQylSalKG
Wsa+mPRBgVmDt+wQnJsNd+TuWYjJrF2j7LFp0yCscuhj4BYDpECaorJp1Y3Vg8Py9r6tBXfYt5m/
ECCYqORQCjVaAxyHuJwVmpwagPrIVckktodttfkROPmrcRQfg4dxD2aiXfwzZjVJruWwrj6AUhZT
TnVl9PgA3evRXvta5ieVI2P+oYxWlqI69yHLH1N9QuVYUipSi8+tzlqEWQZ9UywXgTqQVTq1gwGM
E+R5ou14r7rCXneHvbrlP9NtR9D65HRksD1H2FUkdDQXPZ3ucDbIs7ZV7ds7suZtF9+iUq0fZVq1
/DjiWyajIZ16L+eszthV85pBQgBGCzQjmiElrsJyCvmqNjukJRDCuClpTwFiGD9AVlTehFa7me54
l3V2Vu8tdSGY2uqMExStHiB4Ssxpy+OtC9x4HNdy9vEAJA3c20u5Fg0u5VHbyvF5FmM0FVYtiKRH
5aLyiCgARMxg7Nn8Q9/s549i9LSGzo11G+vYM340NcGsvT1Q8ecCOYrjiuxIwcdtxVZvrIVmdJ0X
rV5R1OXQ7M3fodT2CzcITu1kIui1eNISneUnWBqK1xdJnnNCB3xpXJHRJiusSkbdx0kVU+BIkX5p
LHHzbXFrQalwSld4zCE2s6W0pOGtofrpN3eMNVyLqJdrSN2NylCmmIWCjOjAm+0v7zHZc28RUU/S
vyiLoln1nwNHz5rUjVTLmGCHHbamMjynwinpGBa4liS7kkHdgYkqN/7/rpgTbANT3GVW6qKPqIFF
xNvaASLDRnyRH24v4u9szveNkuFG0DUkoLn42i6UMokbVYNqxkXdaXvpBZTOZk3uOuRiZMI7hfkC
z2kmSO3yG94SfvyLdBP0/vMB1C72ZRSHWYhdFAQignjXtwPJHVisyKtOGSVAJK3Rbin9Xv1FHFU3
ucZNyAWaQ8QTPF2IwSLHWn1S/kYHhzZo4qd7HgJjSHgwQiCAclEXM6PPAMzIp/COsxI7cfsta/Rr
PWqa4cj/TyC1cm2kR15gQKCCAIOMPXn5IZL6Mm7yDYtebN1MFrLm875cP4Ao8JUHWbnNe7Zqt3ZM
eHMg8rZBxZ6oJA3InXf3UTz4doPiVXwAqhkrTlzZROBVYRINdYC52566WeO48kCxPpamiuI1QdnV
6pSBRbm5EkpgDAlD/zIaZHDkqQMha/HURIaMElFZWZzqVvErWnJBdUOK9hxk1u3zt6YSOrJQkNfR
mfutvahMZHWqAnS/qQk/XdSmfBqxpX+f7UQL0x8h1LXdNl2W5wkaB/uwAlm3uGsA8hLF6ua2Lisr
Bzg7JHXRqTK3GVO3dRkBiDnDNLhZIdnnlJ3WmSUGtQloNs5lZegPnlyWj8BqVxiCV+42NLQhDkJj
w2+YnmvjbLrAa3UurUzwQfu63Rp3FSLA6FjGb3VjxvH9bT1Xwq8rcZSnln2or8kQV404CLwdA+8i
Kiuk4CwBO3lb2IqBAExLRT+YNjdu/I6+FwfPl42iBbAeEn7ltgP3SpKwOmBWgqwrCZQ6WpIoRQA4
CLMqBCJksVlHD3J6zOuBYetr67ZUZf7/QpWgh9sESgGyh/x93eck84EDUe6FPCVN8i8ywVdaUTZf
qJg4zYF+Y7YTV57TIB7sliv9+2Iy7vmsERm6rcQ7OGBzBzZGjeZL5lq3MQVh/KhAHLA+s3RbhZ/M
HPra8iH5Ci8hwzGhG/ZaRFfGQzqKE2q9mJJUSN9u+thKx0uXMWKCtVBkrhb8I4laO+B9CslUQNLo
em76NTnN/ueEuoVmKw/yxb8rXNlHYuy2oa95j6VQagU90cOcUAyh4NVO4Z74Ow2kA601Bg9Bx3hB
rR2qP7KQg7teSr3toizIIasZLmG/01ml5LU3MXrE5ygAzamYyaSbfzJt8oRYwqk9AzSIt9Nj72IQ
tFHwoMDd2CPGNyzE+CWjPrBmhku5VJQ/+iBDVFvIDf0KYw0vkZdYPMcQshZ4QDtUptELA/x5eoa+
B7LJhPwYPIZveYOV1KkFlKGafxYbQKnY+nDIivvJ+LptIOu6/SOVfqOlU9yJ9aybnn8WifIiVqKt
19nrf5NC7VyfJ0aR9tANz003LhCEJ/lO0jmGv1izdrBdzD3p6EjHYM61BXpG1tW+DGU0/isHe0f6
MIG7qKvIhII4//O2TqsHeimNcvFiIAtNHEIaJknUtxHoW/tYSwCUnSreBAoKSbIHHL27RvAVU8nq
/KANzbjFrFBt81wSmoAZqLcBaOmsvmp0G+BYn7c/ca1Sig593ZAxXsIrqG5fL0iYS4B2VUecmFi0
u+alxeO7DUQrigynLz9EzSBl1wIND6NffHdsJKC89CUyXu2PSb9LgmrLCfIOVaMzyLitwmDNy66u
4fIDqaM1AFYMJTF8oHocnOiud/1Nghea3JjeRr6AA2YXwGu5aAa+vTJrvmopl4pH+0ATSy9CTSCP
Xxr5mLKSOmuWuPz9Wf7iVs7lSI5lGb5QhMuQ0DPYdCAQ3kXRndcRI2VUTdcO8VIaZfdZ0XGRiAEl
DDq/jdWcN39WWHwyawHNUgZl7WqrT31ZYMW4xIniRwn5m9gSx4fb+7JWMcKEA+AnMNNmYLKE2hi/
6NMhTaDKJD73vmZW5bYSgCiFjKLiqvVORjtByUp6rOm2FErtVg38Eh0AwXBP3VMSPyoJXstHlfUq
Wb2/cG8pKo+x6bnh/dooZPSyhOMkwMNbOHiTda7dULOxW3Zx9GwdOb+eyA+ssuWacQBwDbTgaBcC
fDrtA7S2S0UdK9oXsR0C6Vevu+cpY7FDrln8Ugx1kvVU9/i4hH0EjTvlALirSDdNZqmNhOdjEAYw
oo11S1noRVkKV6l1z/82yLExB1ALgePwgJfSIZUisA7ymplIwTlPcmKUHSOsYq0pZTBi4Em+xGNN
Pf4+bH/ErVuxoG7WAtPlelLGwolaPvExjCUckodOF8kIXIhaqx6roLPRScQoia3lTjHQ/8dMqPON
BoFG9xLIky6WvEsc7VUyLO9SO5M5blFfdOrRun3W50WikmQzYPU8sABguW+jwCiMKcDshEQ14X6N
Uf8zS2SGiBUkVjSLL2RQWuWTwMcGB6vk3fpBN3u72wsoYGRE3niHzmwt3uL36IRiuLFV+5DwXAe2
Jki16Tb13ve6tJcQ74Sl/hJ66UbI1aMeMPkhZxv/voR/5FCHTlByvawSyAFz2VNdPoWtsVXHxKrF
EYAsL8PEuWLXXuqwt/2+JkUTAlQ3ebq9j2vKYhZhnt2cSYbowgkocORmpnUx5fSuj0+J9sjzjPVc
3celjNn7LO5TCc+0ussgQxPNYY+h6gfODG11Czac6b7ddrvUSdzhh/DpMc7FqnLAtQIKjIKONlq5
Tk98PU4R5CkgS/W6OCR5XZDU8xjZpN/cUtdbib5fQNNBzgwSRA91jIrWjOoAYCXtorq5LXxwZw9u
0/RPAdDSe0uwMA3g8lu9JdNI5Ff0Wu/0D/4jeNadkHFsViZM5o+ZgeyBfzNP5V4vdxNqvjoFYGrj
XcXJ8V7dpqYqEM0RThgVjohvy1Z9kH4JWz8hmRu56hPrPvm+8NefMHuPxY5jXm+sQiVrUFrZGaIt
ooWR9Tj+fu1DBEZEMeXIyyChpN7+gGYRSj6ftSw+2+rLkDsSIl3Yfd0+H989+bUYynZjNDUEoJtH
TzwIvLuffL/18mMuDmQEys9tUSvnZJaFNzKekKjJ0+Ob8RQPU+BBlj9EbtJ+TrK6b8R3FEFMtQfK
ldqbmCDIAdT5q1FDSxu7o6HU1lShlT/SHS65G/x/gfx6/VGUE5ZrHJeOL8H7J2l2G9c2oPONcTuG
lqS+TuVG509S+3h7JWbz+Hac9Bk7QxaxGPRx4itjzCURicpU5+/jVL2A7pCx2N8jHqi1EEGpJYFM
dBjLqjHFTLKryOwFl48trvC3I7cLMhYI6+qBWIijrLVuDUAd1xAnhTzpMZcJRhMyyX9Nv40q4lIr
ylp7tRCG1sPCqbGw8Wsnj1CfAhg7N2BKaHt7k1ZVAtwIvAzonr6xgvh9F4C4HYYhoFqrlCoB0xRg
CG4LWQkUAeAF0iDAY+Iu5iVq4dSsSpohhUaV8BWgVQu5XrxeQg+g2R1JIzNQiciiNl4zP/C14QgC
rkwA3Pq199KmQS11BZtVpBilrqRT0leMm2nNey1FUHc/VwKNpgyhFhdGJodhMeBKImEkFU+312/N
fS3lUHdBWMZY1QJyMnBO6vUZ2YsJcw1Bbjccwx5YoiifX4q5ENcyRMXgBw10UlQi+uXNqjkk4cdt
rUTWDs22ubhfqixWx5RvsHybdiRAxNSPzVa2DVM8YzDWTK2EAJnfntydfg4eniLzybdY8duaB1ku
LeVB0NPSt3wzW2ab2SnAz6fc6dH0oQh7zrc47vO2zmvHbSmOOgiANQ/HXIc4TJI9cuKEpDBGVssC
SaHbglZNc+6hQesnDgENXSQghSRxbduYculM0qGQj7r/PrGsZXX1FlIoT2UYYZJiqrcxw9Tt9W7D
cQoJvf1Qp3ah3/mtc1uplV6+GQjwj1ZULj0ry0LzOmiVj0T/0nySvkoWfy+9gIrU74Arb3LP6DPZ
iKfSaTCE519uf8Dq9oHHF33cM94OfaV1ksINwQh9uagjsQ/oYhmcOow09OqxWAihTNIf1YD7vage
+iF58SVsWReMMDsm+mpGiz+emijAiQLdjT7FwHsZQPVqZty5zO8y/0flu9rwEcqfVXdWo51aHH3O
jfnHf7F+C7mz6osT7wEHJA7mE1+D2EaoQdOgISJKH25Lma3glnaUX+GqLu0mD1LK7CTnv+TxICJ7
idKwX2QE8+d2rv41gg3scqEXtWUDaNQMpABhF/XOiH6E3dGvfyisu3rlTM9t1TN0KQZegHBxvXod
Ui1TI0JK4c1AkZKToNgY6+dOCBm3wEqeDCIWoqiN8uNE7LUMT6EBXasXAbRnm/A4udxRvgOFSroF
lMve+CEwOp9W3AnqqMg2I+uIMt3vTpSFeRQ110p+HzVmUxx1byBqZU1tQGQhR9XCbnMG+O/Kab4S
RynZSH2i9cBQxfDSIeUehGgjcAxTXOkfV65kULY4qEWvlzxkVMpDX5tcBSSpY5tYHVgYvNAWuq9G
dip9z+v3VbdXsrs6PNe+1cKxBYzVXXtS4lt0LC1SIopG86aA5lXhpj6GvpZ/ks4tdjZ/l82H8NAd
mk3w0DopR7xNfMhOKtkFT3Vk3j6YK8HF1QdQxyTzONS3YnzA4Dne4BSBFRg/OuNUBBpDElNX6qKt
QDOShApEgdqojDa8glFe+TNwfsWHj8iJXnLBCrf+XU+yQ0vCx8J9Z7UWsZSl7kZdzwetNLDz4Hzp
ZUsGFlyV2qH/JkXP/21ZqVsx0fKxyVToCjynztuXyW5MHurx4oWsi2M+EZRnXW4g3QIMijlJjipI
qsRDJb81MSOgXqnAYjJTRsceIDX0Gczj2sXVciF6spw0M0OJ4p0xSDQkTik5U7YfBwvKSX4AMj0m
WvOK58HkPg4FUJQxik0/FgIQiBXJgJqX0UhWBf82DAB9dKPGIGJvJzpQpWLTN9RNWuz97sgF+xLJ
A2WvSqdeeVX7e7T6EXH04afc2LOivLOnmvT8Pp6cPre0CS8fiYzyNtK9fQuI/lAf7K5WzAYUvvXw
DFIUDLe9i62bpKqppSMpYnDhnrWGd4bANPBg8kUSsjzgio2C5RedTUBkAts6faMgIYP+2UlBHAAP
iDbk3DjGsWnwdqlU1m0jXVvhpSjK2ea9DBYqcRYVHkLVAhCvhMwhKNB131ILhmdfFYaRUBSx8IfR
zGsz8qe+TVIJwhIQJg/p5PCcShrhlesPeXuKChb66srNPAv6Rx7l2Np6BKicAHkx98xjUkgSH/1a
dabW/heLuJBDeTUBgD5Frc56KR5J69TRxY9ccaUpcAtN3+oTq4dqZSGlGfBq7ojA+aCzkJwY6B7Q
YFtTqGzeL7bh9DY2Ry4rz6Fg//3cPpIQgG6eE70oSNDXf5ppAPzzjdYUFc8ci6cRNfxAdfqMYR0r
9/6VHMoUC0EC7jWwMc3MOA/xMREew47hklcc5ZUIygClSTJCVDRbs/FkcGv1piozQrRVJQDjigQj
3BVaLa5NXJwk1c8CLJYctC9NNlldETxkESNmWNVjIWW2j0VE1gk6p4Y8pAA1kUhoL87zzW2TZulB
efyICwwRvWutWaa/itIGuYQlIE36n4TQ4+qykks+DgjaLJQYzUrbXpfheRktAIy1oitOeorOUDmH
JnyrnINOtDAkad3WYy25jDnOf3b9N9THYj+qKi4bEEm3wC2YjqF6UMbY7HOgEY6SVYTZIW1QDAh6
PMZ5IBRqdgmk/iEQrKDLiNLzrtdfmphVJ5i3iIoKrj6KepdkaDprDA6rm7ZPen4px5Pv75Ma3GlH
sFF17f3tRVhxtlfi5n1YrEHk8V0WibNNhr3bhQbhwpdEdL2YUd5m7Sd1htvO0OvCmM9wHN21VblP
s8fbmrAkUNdGXvqGPvCQ0MuvXuaKjcCw+7XE69VaUV5CDZMJk0ZYq0ThH/Uoigh6SABlbYx3Q8fZ
Rqw7A9itmvrB8FkkOEzhlPMI/AlzGb2HA8E/pl5FAhzy9pxOd7W6GyIDkDf7jGPx4KwaI7JeuPpR
c/hWdagrMADIXNCZKTyWl9mhHKGfCnSFAAV9Vx/45tftPVyzRklCwQd5ZjSZydQK64NcF4MBea3R
faVV/jggF9YKmcVLzAUVVw7aUha1oH0DYIkyDjHnfEBrYuWj47J4147e5Ul8qD5yRh5qpTMM4+IL
1SjXrHtyEgkZxHUf/Cl81i7xafwFMPtir6G2bVvK9lm5Z05/zD2qtDdZSKURpgtNTHwQOID155Lb
/RfmE5SjvAV0SgCOQus/bZ5C1Qh0ocj5bIAsFDqtDLjyIFOJowedhQy5dsktdZo3duGyAgX0A00E
OamE7oBE3gd9aPYjK0HEEkM54lYIKiltZjEKmMf6XYTsGitrvzIOdGUVyuzUFrqMOlgh2lkIB3RB
3a1eo8fsIFjZPn+VL5FKmHwp8wm6ZRCUHwZkEN/F8ybV2bP/rhH1rQG4G2eHbmei8Zj7VezFR3SY
GvcJI4pjrSfln+E3kyqsIFmSPnr9WZRqUvJPt01w9Upf2gblQLoxFjh+tg31KKHn8k0gzT7cKZnV
9lApf512w11sKQURXZ313GY4FIVyKLi11WAoIRt1cbSlCWcZhXiiAs3At3/waCvQGDHSSo+TCrx8
UZnBjX8jgF1bjzemoVE0AgaaixBv+3Oa7OLITsD7mtZWGF3G8ph5m7Z1y9HiylMUu4zlno/0tTXN
H4AxAEwBoDBNv2imYfKNJJMxF9hXJO7Q6loo5sgT7C2AyCJMWQeqPXl2WtgMydq8mrdEUycn1309
RMMAMFDVPfoqmyoFTNMm7rdhfOSMc5ofqvI1l9xKezYU0okh4XJb4n8JwruKN4pCeNCNGzM4js/b
4HgK+6Neepupi02teESWRORe07yyDPDb1cCTbKq3IeDNpjn7AKyWi40E1o7M33Zg/amQvqgP9RSj
UPOmAwOWa2RzGB1B3ETAik23SrnLucwu+23GuV60VbOJNOii1V11dKvuEoOcSDorfkb8yLfS7NMP
934KrExEFSmaD6e7JDpnoqWKDro6C2AtZOco3UajwzeIV7PnFPMD3ibSNrrxnBf3UoOMQLZPxvtk
JJoQW3q10cqL3jhpLJGiOyjqLvLv1fzAASVMezFQ8J8OcbUHkTXGsbZa/pDGbla/e/0j6iaZcdG6
Ta4SbXRj6Zzh/PDgj1LDj1pGf+S5n5xOE+0QYPvpK1//yLXQREmEICiK1WOgmzIYuaMLl79LY22B
tZsgYGlUH8sFFL1S3tWcZYQfYq6Ysv+DH09pdOYKoBejkCJ2mPTQHZgfCBmfvBJI1M7UfDWgwzAO
vHdGGqurn/T4Z1/1JCgPHQCWm2wPKPbMGMy4c3zZrvl6y7XlofFHVxHPidQTPtddsKKhW8hJQzs1
WHWnleoaAOXQGosRQdDoAiTt+mymiu9VStDOzTimsNW2ldMAmyYkyQHcVDzh76Sj9lTZsLALRiBH
Vqz6PXJD7h+458BfQp88Gr6uxZeJkreVCPHRIbFEszdjMztXAJckLxf14FvZ7gOFo5faZg2XrAyB
XkumDqaaj6pW4VL73R7k2eKuJNOLX5IUoav5oNnasbDrw7gJtppVWJHLDYS3fIt1E6z4h6sFoNY/
6OocBIT4DHHGe4Foz1JdOOMeYBdPGcENZ2mHmLwan7c90/cQ9lp96prrilgfeQ31ssEHc+RbIdp1
UZBWYuk3fz/l/670o246Pk77UlNQv0pJepJNaR84MfQsrc5tbG9fb1qTlVJaKWRd60bdcGkAzoBG
x5qmzyUJtplTykDNQP7Rem+Op8RVzJ4RNrO0pKLmRKoAQD+bsWbsJMX1hhOTVHvtFl2sJIZTr49K
AAxvNa4gI1L9n7yymfhsW0Q1qft3VJwsIxnem14kgKuPCdhCzFEAoUfY3ccx64X5G87w/99UFO2u
P8UwErEw5pI8gsF7IyCSk20jKz551s/YHazpAbcaQZmF1I5OOrN3GrO3dkpELn9pxIYkyyBgU3/j
N6t0Z3/PBWPCix7CqLFyRIyrlnCutXZkzkd8218I+o1tjOkIuHA6t2wkU1KoYGhB4g2Yh2pGCs6W
ROe2Nt93mJJCnUmxk6ZkQNOwWYVEx/QU4jOSR2628S75VjKzgeQoXrEwlFm6USc0w+iH5pegSOPy
+yZ6LBSnF8zbms0/cWUvlGLUgUTGkqv5FopxEc9vk7hMX0ROUiN7yMf8qLVR8sW10cDIY35zcb+l
YtgYkJwAnaUfenGENpluSnqUA10eiII8RluqvSi93lbu+5OZkkM99CZZBOMJGulNA3GdJQyO6vo7
8QdnmP5Bv2QPxV45xlvFrFmdkN+fZbNkwFyh13JmS6fpZnxtMnojBEl5ssWp22o8ecH4hy259Tay
EaWxgIuZAqmNbP2yDasWAtVjcwiRGXYNU7nX3nqgbAc7/cRMR3xLDFAaUo6VU8as1wIILBXAA+Vm
B8gcUiFSc8B/zYJk+F64v5b2O7m1eOa2WZJ3Iw9pgyWcdbf7yBNSA8bUnN9nk6ueawRGgdm8w5rG
DeveWj2IeAuAYgSNkzxdqh+FPM/EKe3RWIWW1m7Tz1ksRWWFXKvHAnTRAqYTwQRDFxHURtcKA8uK
YKv9al3eVG3uUO6Kn96dZoMhbjqld77T9AwfsG47GMtA6WIO9ehLA4NsrQ9mUEgFLKF8j8Z6x7OS
n+IjhjbN8tz+ZBzL+dh9czoLedSxVDgxaYIgBxqviE6WpiHoPzVDt8bsSQ9UIrz+GCv7vf9gNp+F
RCqY1VovUVMOGupvPpi7kKd2MofrAB4IXjGwNpxHIFpx2whYVl/gCXkrdtyBxWcwh63ftMYsLkBH
Daw03QNYJUWt59LsjJKDLHzpLHqadSUXAigXgM6yPvUb+PJmUNHlnZNSjsyI1x+yFu2pbWGg3wWl
/Coh0SgjBR0Qb0CRuw82fhGB6VAhouqBjqU890W/jXWJCH110ZUOqT4OFNy3reB7mD/vyeJzKQfS
xcAF58X5dlO36lv/PpFcdYJLsXkoAFaqf6TO1FvRTtoNpqBagzlal7/ugLn+BIMK3CROHqpEwYoB
L7jk37j2Xg9B3vUCCj2GtqubP4M5zlkOPOaoqzzqlDKMavivCbWubCpOw8C7txd0/bbD2JGgg4hk
Hpy/jv2GTMPzdPbIAMNSgAZ4ak+OspeA2fOjIf6jsgPRA3oknYoRHa26rYVc6r0WeVUshQ3kGqG4
lYvpgCq16eejHbDwzNZX8Y+Gs59e3AJdNCpT40OSbryE4bPM4keeTwh9RNHlgpYXNA8gaKWiZ60u
Ar/3S5ikr7g1kh7eHdiX+swVsuSUsto91rRZSqPcYKoWU1AnkDYaL63v5A2r54klgDIIVQuVQZgF
qPpFFj7Bz3rb4taCx98Q8Xj9oFFHo06wII6SpHZVb3baz1qx8satQwfTLIbPuqFWNZnB6P9Xkk4d
1HwAwLIWQ1Io8R1YEQNknOPomPqfvhc7viihuTRprKwzXvowAyZU1jzzHaYZFD0/eUnNsPjvHbtw
HMAAAu3PTKiKtu5rQxx9uZS6DN8TfwHMxrAaNBWBnPxwQpMSEiINz3jFrh0xwG5inhC46uigodyH
HEqyHpR1b/oeoEq0QyGlmK6x89q6vaPzjl0dgNkeF2OalF6ylgphz8/DfSM6Er0AHdW1HSXygVP9
HSDXbQW9czkGJ2+L/RZfUWLn7V+e61hUBqwosI0qiQAGjxQCuDfV7W0pLOUo7yGFyOd0BqRUialD
jeFJAi+yBNbA9yTee+D+ui3v26ZRWs3/X2jF52pcBtosT7YDJI8CdLi88CyAgFUpioxOHQkA43hv
X0vJkoAH5TngjjLpwA+u4lt9e5SE19u6rGRuYBkLMdQWjRPmBtNZjHycXrWWSD+BcMedwl3zom6b
++JB9Ynwi4VfstKBCLFg85gZYOZyLmX4oa/VICvDGob5cyWj525XfWmqpYnnDkD0iTV07yOrB+ab
W5v3bSGTiqP8ppa0sYBMPBjj6GtQWtKPL0Z0agLWeOK3CweiQE6BqTxUYMD7R6mXB40G3FGMKyv6
scqObXCs5HNTPEvTPVhvb2/hmqEsZVFqtSI3jW0OWXISEFRVCs+S84JwPeOYsXSaj+HC7ENBDnM1
mEewW/T2Dzop888QdQe0pRAVvhnAGfZ/0oyuUU+935aVP69icc79X1r3FE4RMVjtPmt2AW/Pg3NU
EhUgA1wrVmUJ33MaSBGUee4rOan9bsIV4zV7sXBva7TmEJeiqL0a5GTIwdkFhxhhNvad17aK/+u/
iaC2KcvBaAz4JaBgCIMpAj+y+CiBHXVbyKrN/VkyGkzJqOU49YTZ5sJWtiM+qzBngtg0BP/CWTA8
FhPPqu0hTgAmGxrqgb11vUVqU+hgTZ0n7wfxeYoi35zUwar6cc8nGUps0guyiIzgZFXHme0csA2/
QT+vZRpyIPhVD7aKudgXzxcJHlmBlciXf7GWgElRJeCnoz2a0s3PhQoBglaZRtYjU2dGY24anG8W
I8P45h+igwB4c4y1yOCg/sZmBH6aqK4nLGLZvdcFyGglIuXugN6xypIyWxgY8uZzc0vevMALh5EW
md+LA+SJ0wZETZJo+c0PTThmBWMuaKWkBnc74/UBPQ/8IjSIeSWGPTw7lrA/Gqc+M4WXeFNglKba
JU+AY+aIjyEEz/Z+Ge0m/smCoF29zJbiqVMt1UHNG7P4zslPbQIGcZL9BJqwG1r1Jsj/2i4RLAoC
5ojBg6phwOR6WcWUE5IGj04zFwCTYvfN0ZusUdz+rVVCiiQgXzWjR2o69WRK5VgRxwkcExjrGJQD
+K2rweJYWEvfkwWIbmTA6gJ5gVdFND9fKzP2wjSkHYr1I3ggQ9QEOVIDfV06iTvDARh97tYSYIQj
VJV22hZkabUJyjRWafK7peIrgDtq8IBQAf8lvaSyEaVCi99OKiuYLA6P7MIJ8ruiYljqd/9/LYg6
Er3uByCVgrqD9OGDaA9YWfXP2xu3gq9xLWNWdnHs1I7XGy6GMvx9cwAy7FZ3JLfDsoZms2kd3w3M
wkYNHzC7nBXZypZ3dVs+spBhViJL1MhFpB75GSsR6IvX3yGPk9fzg16b/nP1odoC4DzOyNOjk0iz
s030ohyFHYtV6XvKE/a0FEodxVAxhlCchTYfIwawNOQhq0MInOHa4d6q07i5vdhr+7kUR5mvoMd8
wHUQF42HWvhS5/w1I7xjrSMdBbWFKJb1BBnPxVY/aiS954iAev3hxdiFl+YoHO//k1J0tmQw2rgR
Z4HiuI2U7f9wdl3LketK8osYAVqQr3Rt5VpeL4yRZoYe9KD5+k3O3r3TDXGbcY4epQgVUSgUCmUy
VbKR1iK771fRxTbpyqVtjHlBgyCDCPqoviJ8dNFB97TeB6V8K2ZcmoM4eTNgkjPpxnl/djWwQI7o
4ZH9zNeecBa8Yjf6IA82PTTXgJ8kiP01Fkble9xyuU7hdRUaYaA1szn2GOOIjtpt6yfvGE/bt4fh
xLcz1DXFWSS7eHf7e7hX7hR38uLPAIa6Vkla1YXg5NCCmahBi28JXzoPRJ/HxEfvLvMtLz0mn81b
+SJtktvH6KZ3ks3a22uh/+5SE4Lns/RR19N5J8a94QUbM7Otw+jJW9n+dQQkwVf6Lj2YW2vl8Mz6
vQxBZn8+4/oAFFIB/salnZVSBegZGaV5GpNN1oIEJyxW8IyWXMC5CMHjhGpChmmEiF7i27IMtzFO
S9WtTdMsXVG4nADfAzLKmWfqciVUzdq2aBGNFr3+I41y5FNyOtyAre7Uo2PZZ7qycpEsnVGqoTY2
g6ZjbE3wbdoYmICOnN97YKHJwtvJMjace9G0iyIVXW92voaM/T3ixm79lSjOjwSVTsaOz6+j4iUs
Kg89kx+cBcfJ4NFKELV0MJH2INbcAoXEsGAYSmemcTA/KNAkdUjD9mTkQLySKuNp6INTR7hbGOPz
db+6eAbOhQqm0pCqqnOCOBEE2Pe87F0jN7/MZHIs+jFS6gDqAF18OBrFKKEFr7mlFtkQ+kyywAVm
057p1C/T8HT9sxYN+EwVwj5XIHoLghxfJbeTH3T17dCXThFVK6tf1DhCLFSGVLyoxBhdM+OuMwec
k3z4MFrN1jDGSRKAed9Pw7ahkn19VYvnBdygwMbV8TIQa58tqSeSmFhVlr+3KvNNuXrIp9+Mq4dS
X/Pzi2s7EyZcZ5VlhBRjSUBJBCSHydJt2uyI5RjRoWl3shmteLXFHTsTJ/iCOgReWF1DlVMQACCp
9xI0og/xGlDz2qqEy6uTDCLxAGdkwHyupP6IYlciP+TklZsHugbZsnj2z9Y0r/ksauWDVVsxUB+d
AjU6xHBu1f4MB7bL0DB93TLWJAk3USOxOibzM9hgv4sUsO4K0Cqe2CplzvIuzfy0mLe0AAZwuSIF
YMU0kS08t1XNBhTsbTtguqJJt9eXs3jFwYH9nxhhlyqcNsB74GIo25S4ADORt2Mfqt51Kcu28FeK
sD0s1khjdliM0RxNQn2VvvF+V7YbQ3Iq8/26sOUdQrsE2jIMRHDC21Mf2GQFEuy7NSVH6vBIMhpb
ragdsTUm38V1YWbYnIGj55fu5SZVxiCrgQHtKXFi18ZJrV7pAPrG4pQy2ZHXJiSXvBJytYAdmvGy
DLH3F+yrgPSO8HZntW6n9W0N3A10ZY/8rdZWpg6WlAhuYhVtHwBZBBrv5cqYhrg3YXjAF6Gsb3kd
IrhUknjDSv0+C5P26fqeLZnhjEZOdeCmEPCBX4qbKUK0vA0bR60TL1fC2zEc/OsiFpQHQCAsZmZ+
1r7laQs9rM0pAWmoJT0A+yVBHwMtXQOZZ3OtYLyQ0sHYKCAhUZuQgfUp9jnWBW6yAr2eTpRgXGH6
skrJlTnIDOPRj5GBpmoh26QfUb+YTkxf4xtCpgX6EiJXGSQNABFBTsLQRTDjpDDzESAeoMVDcguN
nEn0TsMx9eS2J5OdKWn6BKCP3iNqWOykWM2/2sI0HK4GxSMvzegpaBFEhCNAzFImtb6ZxDoSOaZ0
7NWa33at3IOyXS9gEaWaVl+DmTdvaTaojt7I5Rva1s0IsDSl5ASA2PgkwJw6NZVJb+vMCpy8yqMt
GMGGX3Fn5OrtEGjRLqRznJZNxPgNjF3UMNUsUnblNICiOpyy3UQimrutlergR0uj5KiXqCfYgMHW
iY2GZWV0xwE94qAc0Fhvp0ZhgeDUULTSDqZci7xELlV0uBLa4BnRR0CMIAb38JLkvzkI/Bo7okmE
Ro+ks1Qn6Ce2G2V1OCSylB+bLO+fzHQqXxqpelZU9R6i+HYoGAVpGpkmDHJQqwDHvAJO3zpQVD/m
ffbR0dZ0JrnMTh3qo8AJtGTQmSvonWEDsG7BJhDXpacZaY/xtpwYG03PVM9ISLKTM6Z4mYwcnaEO
dI9DI3mM15g4qHm11zk3d6OlKBw1hyHyWi517VcadHK419D9Cmq1vDT3NdArC6/Saqru+2hQ0NIC
laMhbwKsX8dIBQriOi1tINqXj1odJwheU1zUQWS85GUNwDfJsvyBB+AHqKgBajgM5X8MY4JaX5eh
Jd/VrHAAfVYSJD5wO5ISOGk8fOympjUfs2zogHaiM+UVMEX5ttSGUnaMKU/RsiqPPwkNQSJSy2Xp
5VLKn0cLe+bKLDCKzVRpkKlg1uFVk9LK3GthZT0h8s63Y9s1CqAVqkC9mdDzYtmAgwSNOpO79jgo
JWV74CVrmjvi9x6rCPhgCwvI5bbK2pHbBbPoZHdxiQyP2hfc7xjTXuI8TAOnyRjbSzkh2wrq8lvE
2j/Ro6XhwZQqFMhUYfCkc1V2+UDam05tBx8Y+cq+iVi1DaTWOgKwKFYgNUwTl5I23LZZn5xqM5h2
IMJFsXIaAMtQBG280TDnZNfozB7tUNf70C0zyne8TiUMhMeD7AIfTv6txjzErBCPEUNxBeMvRjgE
R1WSskdCi/6XNXWxN1pT+jD2RbsFZov8K5KGsreHxJwOKUsCNw919aFqZKAB58iA2ypW6+sVT8FH
JoX1R5ijS8emeRm+K0mCKlYZl2Z/HzCW78F7JaGyRdrsQesb67FVqvA+V9n43o/NSH2SqtZm6pWA
bScqNUfwt1Dc8nocejnm2B94CWoytzelTD62JCtPOojED4pkJL8LHRGi3U8WCoCa1vSeGTLg+hmp
yTED37MMs15VuzcmOrp6nideiq7acSU4+d4hBeBp/ODpaCHVSIgQavUWzXWzAYHviBPhSlPhDEPu
jNRygXPs4Wp/1qtfWgbCgAh+s7PT/ecYFi4rbnQyfF6/pb73kAgfIwRkDSFlA2QvXLwZwJD4U85y
N6Efw6ACZiv8XVRfVagfowAxJ1okY0C0rHzA0tVxrg0hVstkKTPZMKfu+2SfsM7tKuZiWALEWpot
BfJWA/qokUVujkKuqVqv/0r+nKdAm7Sp6kLkIUlVAr4NXF1G/ZlGmhs1ka+y5qPLXgsy9HbNgahp
FKGblZFtlcNKJLIQ+KBPbi716/PjT0zmg3FGHcBWBvFtBXSj7hNHZc/ZnqFWvbLShfTihaj5U84e
LYXUTbTtQGsnlZUbWx5JKg+ZTbsmzshfjHgzRPtuDXF1IWSV0WiIJ7SiGhitFNSbkkwLUMhDDIkb
UJ/6F8zMb6eJmLbFKGjA05M0/ri+0KXICxTSfyY68Xz/jtskSVPWQWTcYKAaSLyhEjmStAsyp002
12UtBJIyup6QVQdgIsVc/KVOOYsarcQ0oBOpX5jTsmnrXhewZB/nAmb9nm0a3KBSFSYEdG0VA3VV
y29ZH7xlCbiNDZZVK+Lm0yYGchgVABkGAklU64TtAlcDLm9gqjuMP9b9S5S8hsYK0s6iyv6KEPHC
olEaS6mHiEEdXGNo3GYNQHxlEWJ0z4JJ6w0FErr6EwCkHX3+F9VpFa3IOuL72XfJf5JnZ9uigiRh
xOAUHhBxBOqODrd8hW5AWX5jSnnkUfswgRGzrPq1Xoal8wSSElQ6gYamaKawQamajYB8VECH3Mh2
kH+SHNDMeymavCZ7GtY6/havB9xTgGGfXzKGeHylfBglpUV5zvhgbqvY2V39Kt8iftoVPyuwtf7T
DkPcRpgztdDGCfwxnKhLa2dd1TXqfDWm8lNVeNn0KdED4qJ/fqYwrQUIaAv+AYmNSyldhFctUWEf
CbtrMAgHVMlKRQjxz1vvVLCi/ZUjnF29tNo+TglWA8JQUtBtM2XAGhudjJGVUu3SoTJmhHAdrf3I
WApmMUh1rycRzALhxjEzp+OYrnnypVNlzKDg4Av982q+1NrIiYZQAaYgdQDZ5QajbjUArpspKLpf
36A/70XRDc2TdHiga1QDVrEgy1IqScc0MxhYhzc8eYzcO7RgmtWc6VD6sWM8Bj5GcJ9ReQf5ul3v
2T+vk8jnHyDos8dEfZbR+QOA5h4Pe8Z+pdOKr13KsJ8JUcSJTfDIq2AigxBpi+n8yrvJvfazcYJN
5hu74it4au771/pjbd5gqewMuTrcF17qqOAL9q9TrauZhOpWU9sf05bmdvwRyU64e6yIrWxBvLna
dDL/y+8b+leksKFqOAFkNMBSicN3ALDvXOOet7YFpmXp3dhqp2Sv3Er3ZLtWu12Mtg302yCBiYEX
SyxFKXo5RmobAFxiMxyVZ+TJEhB2BFt0FGwUG60a8WO96Q8v1y148TyeSZ3/fnY/jHLWAedTwtYC
qANAo4GyAkQ1G+B3hf5dlhA2TybHqziEgPrIIpsfkt/sJfZBQCv/vL6SxSvgXIFC2MiY0aSxBgXm
wMa4bd/YMfYktFT6+sbCMEf6el3eops505xgnGEUxrwdIS5Emx4a8W2t6u2sf7ou5fssLW6a81UJ
Bon3cUllDjGtm98CRcOpvDfACpFd8Ej8H802XlnWAvDVpUDBo2gG0Go4hUD1C628+c1EHKW3u7fm
KZxcdW15S7E+sqh4VwAH0EBv1KX9AdxOTmgF8wDrUPvWbDBu+ovemHf6Xl+zj6UIFbyO0OYc4OMR
cymqSZrKmjDy5SCndlIfuYsex/aYvJm76KRpXncw/fZHsrFW7ojFg30uV7DLmBlqGqIYimnB1Ite
mBsPNpIKwwmd2bqj3GofiWSTTXSzNhC9aDugicTwBTJvAI0RTNSI4yoqUgPxZUKqbcNSZOT1dgQ4
TZRIO4wUYvlThWpXqeo5/KqpJY9TRZrnoqeyG+TysC3Uid2UdUkK77phawt+4fzbBLtuJ7NmmCyC
X2AcLIfDrpB6/7qIRVNGmhdzqHjZzb2MlzsO6OpY7U2KuGbSkP1TH+XqvVeibZpzp2ToKwBqY0ke
uB6tZCuWF/dfweKkHMzdbOIRig8S2cfcr8/kbLOyuEVz/rs4SygNRAZyfmOGxfX78ij/bJB+wTVJ
ns3IDn8dpZvpR/Ybs6FrFeAlf36mU0soyrZTEcmloTdAGyMvbalsw6DZTBTdbxT8w2kVOmZl3Del
9n59vUvu9lyu4CiATIGeHwKV5tJ9lX1W0p6uMZUsahT4TgjnMBOofgvqq3EwaQCNgkWcIn+p3xno
JCdv1xeyaBtnUgTD72JJS4tx3rf4p1nuurVm+MWoCZVLgsfJjEcrhthAgutJHCJqUu+wCKeqbHpL
7ivX+Kp8a9dth7Xy2+KK8MREXI/8CVR3ecwmgyEML3BjcOUFIMUpWTnHi1sPUG1MWingNxNLvjWm
COigYEFdXaDtGOBP1QOfyEoBe1kKpcS08KZDKu1yFX0fwRP2WMXYnIreq8b7Ol15NS6KQNUL75J5
qFk0sFA2W972uOyq8c9b/BYUsnbSN8/XLWzRjs/ECBZmTjn+73yDV8lO11KwzW0144XkK0+PNTGC
wqyMIDU/36fjCGTxY0p3neSma4+A+WPF+HGuFP5HZ5owywhYCDZlIaQo1JmSI6k/Mupa8g4Q5BhF
v6645QsTz0Z5RnACrt28gWfRsJTpXOurCLD3P8zOq7g37E1mq5tsH7umxwFAykF+4Kgrvm35yJ7J
nVV9JldmdSIb9Sx332/onXTCe+6mAHjrTeuBUOK9215f6OLWYYQKP2gTx9jCpTyNdMagNjEgeORj
PIFdOkl3Sf0zlcqVcvliUE7/ShK3T0d5538pJMAo2ZW+aRz08lUeXyO2SxmgTIpdmzzkGGEP19p5
luOuM9GCW1JruacAawEs/hdoqa3X6FE+5TdpaLPtAKZeJ5Wc6IYcCpfQFTtatNkzycIdyVGbCFsG
poE0QmPhKW+PavcydIBZOw7V2pzVUiczholBg0rQVIhGB8FoSRI1fV1hnQ11mxuyD1Ak20/eeE83
5RbFxhsVhJN3yum6CS3W8qmF/OgMTIOkuWBDasGqVJ9gs63LX+H77eAx3L1HN9Z2ul8RtajPv6JE
I0p60wqDCSss3zrP2FS3+mf6q7gZ74baHn3N1+9Tn3yE75G9mg+Yw4pv7udMtGhEY68W3bxK7oJM
xs432YHesu37c+AUh1XDWbbZM3GC5QDmpwW70axU37Ll7T134htuU0c9gUPBocfsJv9ca2GeXwHX
lihGVgS3OsNs5YwoX0uHlNzXPbCh0PTkXd/H2RC/C0ImEyOoBgpYgqHifZzkSYBtjC1QzGqy3Vuf
PNpdF7IYjMzp0v8IEVxpatRtZyVgLpHAMiAPJ1QprwtYUtfc2iQraDTC0JxgEWnJ89wMcbgnVGva
EYweYXZTDABJKpsNo/VKFWLJVZ+LEywibFUM6ZUQ1yWBnWmh39U3Uunna4PRi0m+c0GCGSj1kISx
AsUNvrpLAIey1e3BHQ49cIoO6CDUP7qDtAUY2sMavtWq6HlPz64/QFBnyKhDtLbRv9AjUIDcPPUs
T7urS8d60MDNG+4mL/DY2mtmbTMFkyRm3apdDu1a5o882oN7eMzQ9rDtEv+61SzZ/rl2BbO0ul7v
2xaCdPRgAjKziDYKKESuC1m8CgBoMkN+oLPj+/x3k3dmO8ewFfNCqUALzCHMXmttlwV2lxxIdJI0
eyiBU3BMlKcULE7RSrpvSaHnXzC78rOtJEEf0X7OYrb5XTY+ooPARhcLiq62lcQry13SKTp5cNLn
wo8pZkwpMBknc0BoGI93ivSzyn11rWy6JkKwTKluuCLNIsZCfmAJEmBG4LcgT13ZuNlpiK7xfCmC
Haac5WXHIKe1Nlb2o5O8WvHC4req36DN2o1GJwfdxxoiycK9CjNRFQKMHYQQ4kjSNPQZ4m5IlevK
luVP3jV2noOy7HEI0IO3xoC44MouxAmujBdxBkx2PH/UsL6vGHO1NvE5xmTxuFtR6MItcCFKcGYT
Xotmb8wvLZ57dZvuwWjjXd+ztdUIplFziapjCxE8v5vk11F+NKdH9i+ejFiIYaggPsMsszguUvWa
ZRRzQDD0j2jC0eMdW+P/WUqTncsQB0RkqQ1YW+JeHs3MxYy0a4W5janS9xZMz0pYeW08uVM8bKt4
fLiuxKUX14Vs4TYdFWWw9B6yifaWlF6f7rNyW8QvU+U10XOob1sVsNq7vnQ18qCuYcgteKsL6YJF
puDS0aoB2s1DACuTnzUwQNMotIOCANaZr1jMmjTRKK0sytL51dVZ97L6S+OJYzJuk/yAXs4Vvc5f
LjgU5DwRuoEkE3jh4oiWmpQKNwOsTB8RLlfSkaC027fhfZVEKPMG7wVDq2krn1DtujM14HSmb9c/
YXZZ175AuAmK3JQsOcVqkwGdSabZy2hwq2WHytUaD+6iYs8WKzxFAAOUd4RhsV2sHyIp9EtN36sW
WE6VzInyn/9mYWg+wQ2rYihY2EYSTlHGZCxMr3Ya4CoLNC1urotYXtBfEYJvAYFEFUgDRMjoCB0o
+NQm5FuPKd8k6ct1UcsnEERM/7eceR/PbmxZiQAnICP4GvconAU3st/cmD9Riblnma3vtW32sHar
LpAn49KZu7CBUQXoGJFtyJKHVOYxZLZPnZe44HDZogFWCm3gmG8pcD9zd/Byv7SjvXGLPxxhuwf1
fh0oc7aM70b690MEB1ClMMs+w4fod5nzkh6A9QIKO6V1zSO60p1x+yN1y8qWntizuotWQvvF6/dM
C6Ihodc3rnXs8phtAY5F1EMbOBpw3QG1aqyxHy7Fhhc6F2yqGOrU6otZ537pAtpg89YMDt8mrnWS
T60XzWDza0igy8YFznQMF1jouxeLFNBu1SsElIiDYdgNZqoKY+6EnoCpyG8yvbF1zOMpQKY34tDJ
ZMUulNTt9C+MKqy8CxeP1NmXCDsdRfLQgGwAPgKDcv2NZjGgWmFGunb7yF85UotWdSZL2NjYLNNS
HrFqbc+ON6jK8Pvkvt0aT3hIpTY41gEr2P2U3AdwFa84/rVlCrtMlN5qjQiiJYquBQPDNm3q1nVn
J/xX1Gv2ykoXyreArf67v4LzKBNQB+olxI3S6xDpdlftagrKAKBbaU+WcQ9ADTuuVta4GHmZqikD
7x/lBnGKRJoUoytqCA261B6RrjeN8gG4EjK4xK6vb/78b+7hTNL8JWe+UdcroE3NjJ4hCk8xwCs4
KrV0xQ0sCwHGCjBXTcykCLdXbDZtqpMc0OItQmGz9JPG9COyBla3rLX/ihGjvLQZpCmlEANS0kRy
WXCfNm5vrZQ41qQI8ZwJZLpoyBg0lm718Xdr3SfMDa1pZWPWxAin2cQswygDsAXsx7zdkSb+kjir
Xlma/JK5Gq0Y3FKEjOoxwSUJTk4UocQtIhHYnYsSQ9sANrdj4PEC40w6mnH8K42ym5FGwK0nhHmE
YVqhon39+x8booV/gJkNxBugMJpt6MwQixHjG1mLD5ArEIGgu7zwgrH/DKRmLUhduJQgiWJIC1QW
c2PbpSRtqHBHaBVwk7QAyK4cVFYVAvNWReIA/IMawVOx1jF3cH2BC37rQqwQLSZFWQSqDLFVTdHe
78XU1VIMdrLADrl/XdbsA4VTfSFL2E1W142eSFAmJmPtDGj0cbm9LmHhSJ9L+AMacbZd6JeQmgRy
nNi8NQCD1/eHOv28LmPhCFzIEE9aRyzwxENjIfsd14D5AaJ/QcK7tuIrRZyF6wy2QOEHYREY2pm/
5Gw1xIgjHcV37E2y7zPilsaxSuB5ZXRG57YKt9jmK1u0aA5nIgUrJBFKNxmHSA1UlCWGAmO5e0xZ
5YIF3GmLtWaKRV2eiROsL+5qjqQaxGX6aKvBzuAYCgJNHDv9iz1DKyMo4uHpvwEY9mPB5HHsMO9r
FYcooI6O9IRUIiZglXNd1KIGz0QJS8qN1AKiawuPgR5584cxbON0ANAbc2pjLeBZloUxZjBYzKOk
woHqFLMvcwZT1NXORJ/rDxpl+0pRMAuDo1Vrw8rxWqo9WZbyX4HiXaZTzOhxghOsyGRHSm1vxM2h
CcmOdW9tVN0ZQJuXI5hpTmzaZbvrql083WCulU0AeIE0RDDOasiKIKuwi5kEQp1KxRzlZ6AHKx5x
0SbPpAgbWORK0QFmp3bIjBDQ8R2JEr9LCxtUQysRyOL9hplmzKIABxCdeML1AqrQvg5zyJJaTwGt
WAr6rgQ8Rpi8qzUbJNdDqNrav6gHgd0aWS3AoKBFTbxVlc6o8qzv4VfGwB+MHj2hauIaUrvC27bo
v/7KEaGexkjqg1ziAEFILSdTPxrm9ayzublJQLmi11+6pXnXTWTenG9XzJlIwTkPpsJ0SYXIDBtm
RS5uTp47TfUBTkqbrE2qrEkToqHJLOdhdShS620FZVjpZFg3kfYYoQqgrXR9rClTeNv0BjM0RiDL
4JU3Se7I/HZCWPCCNr4Ko5npalVjTaLwpElLCe1aCKkceUz8VuduYoVeP8luiJMdDPlzFg93Rlf+
vL6Fi1HC2RYKZ0JGioebBcSGAEDOq8yNNN2+LuI7TwciNbRNzbwn2pxMEpSpMArvEoNiLkaKg7/U
1VvbHNTQnYnsMC3AtrnmT+BFD5IHk2C6AHgk+oF2O7V06jBeuTEW3drZxwh6ruO84WOGBXPjlHej
V6YocNMVIYtaPRMiaBVUcIneV1hxmu7VekCb1b8YRAP0kIJ3oWahuUVs86XYqqzlE3wZVCjzn40W
2ITZ6Epc2b1FfZ0JEsKiVFODMqkgqC9bu0AyN1RfZGPFd30XomHylgAyARQnJhAqL2OvGjkRjHfM
jkQDzj6PN0Wn+YW1Rmz0fVsuxQgeRKJxqKYq9t5UFO4xkwTeGLdroHvfr7RLKYK5SzpV0ACHxZiT
4ubJS53FdhV89vrH9XO1LAeoGRqKg5jLEeSYQwnOWgOxj9YaG4BebGuLlrbatxuM2/EVi/7unrAo
Ba+yuZMKli3skDKjHwxgxkB7U2tH46OKrD51IxRagV+BVwBO7YrhLW7WmURhs0ALZ6RhRnCfGdMt
RXqptcKH6xpcNLs/g22gGgXUk2DbnA4FrUcsSlKzT8Z67TXVaACacmutv+977AgwYA1tFEBFhSMU
CxVZKU2DPAIPLUmLPXqzeaveao1iV+/K2kjiQncNZAGnFxRaoFpAn+/lYeoaZBfN3EDYODrym08e
B1t5KJzyYLgWcBzc/i10us9VeJo/rVCX0cClXGHD5CYGSaGho6vYfjL32XG6b7zpjvsPspPhdx24
ajv8GtNqlv2ke0jLvjYbyTNd3au9dpu8ABwCpI2WUxwLt/X6V/Xn9e3+ToZjXn6heGKKou4wBIAv
vIs20VP5Sr3IMV3LwxccUJZzW3vam7ZyYvY+2qg211dO0fcQ5vIDZps/e2NOpGq6bsAHxPK+xuim
8SQnOy2/H1XcFCvGvRDuXgoTLqGYKGEhTRCmZK6s3ag6miVim5g+r/2gfKwDb1oDU1408zPTEw7U
2HOkSmOYnp5xW+1iewJ+CWJDHmxXR7GXdKmCOAkVfUxYGmJZPyRmwAuJ4kgV9iCp9mAF9shBiBVy
t6sP+et141l4jWnkXJ5g3iymWplQyGPpMyDoMnKblx94/TlWcSON9jD4Zuc0ayCUS35XtQCjiOli
9HuJJB9DOUhRmmGiBdEfKH6l2AKcoidHlp2WWwVzENru+jqXfCL69oGJgZ4TKougysBRm9KxgsAW
Rbn6gxYvQ7ByDhcagTVyJkNMHFW6UiptLeHmquvHiU1u1/3gafyh5QBEGeV7udQOpZ65xOw3Fcom
6fRKibpyFheadi+/QvCTSRZH+AystAdmYal/VgF7yIfCl9FaGgMpvg/xlDlKUgwuZeAPgwn7uqaX
Dsu5FgSDSgsZM7UMWjC45VWgc52010k+6sk9Xes9W7Kic1GC4ysYLyvaYKkEece6rO2Qumr3U218
BNtps6X83zifc4mCpyt0NaHNBInp+JRUGyCqhEVuS8DcavlzQ0MPrNc1+ec5z8stFVzeUCMgmWap
A30uNMvW1mKuNUUKDs7MZb1pZsC8hk2YQNIAMtADHpvFR66CCFwNXpjE7Inpp+u2suTsztU529LZ
xSE1QVmaFBB6sQr+ouFRS1uAWwCxI/oFPvT4n2dlZj0iR0LlmeBFDC2ntkqajMA0w/x333IkY2xm
ubn8fH1Vy77mrxjBSIAQy2U6n4B2SrZBM95oreYRpVp5XSwFyuerEawCteeQNCrEkObE+vlSAgNu
6dDE2F5fz//jUv4uSDAPtQrmKWBIqqMSFajW0+NXY3IVulHBwKb78xNed6bIRd+wvSJ7dldi+AVM
WhmTtIAH/EbYaA6NXExaiImrTO9/5ak2bIx0SnaspCbguvKAn6RSa14nroHOue6KvaaXvVcn+Vo7
+aJjQ+OwPPNEoJI0G/OZsaqZ0cW0jjBhBr6aCBy16OvAKwHTpzReSdr/AeT5tuozWfOBPZMVDDqP
0warpnXnxv0EmRA2Jc9Vaji19Z6rwI4q+0Orp5tKMd4pYIMIMCD40B8J/y2ZuQ/z32Xky5LBbi9b
G3UAlHUcnKo6ObRNAcLxNXqEJbP/0xmOyU88CcQ8JISEmIxvgUWIfFJcezFBsTxca3tc2wXB50tR
mYJNEZqRyC9gofa1X0qHAqliEMNfN701ScIxnuFLkyiHJAwwOAUA+sungryFVeQVZbpyay864LP9
Fs5yiDSZ1pWwLZb5bf0odU6ljQ4zMPyhx8DCeJXjl+urW4yjtTORwqFGjCTRycCh1ukGkPZS5xFA
YSWGE9Qu7x6sEVmsbkWlyyHSmVDB4VtVEHeAn0MXaflAAfRJ9EPWvGaT7DVy6LO6RRMCEpMPo2nX
1j4d/ZVFL9koZtXR+48QEHiNgp4rdcSIaBs3ji4fca06PdD/tGg7JbdwJqC2MMPG5sMJNEFG/9Rb
e4O80q5Y0cIfctvvp/vvVwiq19KxK3sFX0Hv7oz30Yk2tZvsGmBk2ZrTIka0e5fsCucLPVT2b5QH
iZ+6kp95lju9X9fI4g18phBhQ+Rq4jX8GnCSJAPIhP0HUiUxIAVHtyMVBhAbd+j0tRGrxRfr+TYI
rhQjgVbUyJBag46C+QAx+vVh3cZ28DPCYxWQdFAA2nvsOnSA6LeT1sde1wxBcLCxkqdFFuEL0tpW
KxhC5BblsLLRqrJ0ef3VrjhKXiDNnoB0FYAkG6Bgd1tlE9vG7rN280/AFf4cndArXwPJNl20Bu+5
19oYbntXT18ymoyKXQbCenRUrXwVQHVXPkt4InSgHTT5/Flll1K0cWXV6KAXddoGKRBairAensHg
IZ/kqAePMO2jdt90MYgokzzufmlyoml2GozWJ0hskgMwoqwb0uYmmFeZpY0P0xC07wVPq6PMm6Cy
OdWbE3rMOn8Ezm/kK31quYWFR3QbD1Jnt2VpdXaEEV6AK5pZtQ8Tvd3mFLjkBa2QAK4k+WHA2OMj
Eh0x8sIYOd0GUWm+5k0f7NM6HMGK0890kV2J5LraT7eMWtkmkQZr07Cm8JpATx0UsoKbPMGkHfLY
tTvmdftcSzoenYYVxvvM1Kw7kMbRH2j2N2/ybio7u6Gmkrik4NTwA11jezUaUl8PKHGZRi3Acksa
csiN+g5a2O6+gFXnrjWEJQrdE3OnNo+epIQbYOzOzfs24yO1Va1Gr74xTfIWJF46Q8viaHwRqO0Q
VSHab0zakdDprRJ0VJUVDVsMvAY7XcooZrtm7MjOsuoXc+LjE0C8qntzGKK7hoTp3uSpDHpfKntZ
z8nvuFL4A9JD5B1QstYOQHL4j4FZoztzpNj0aZTbXY1q1z5M0aKNAZBQdVH+Mp85+R/Srmy3blzZ
fpEAiRIl6lXDHuztKU7sOC9C7CSa51lff5d872lr0zyb6FwYDTRiwKXiUCSrVq01dDdRPZsVOl7U
4lcAFswdCFR7yN0Cf3LQWF6ByCTMGuOqT2bNdEjU2cUOuTKjB1dsQIFCD9J+clBvIrPDEqJ9mac2
fDACEiH7WWXBbQsm23tkAqCdYNYs/2E14CNwyiSsYgx8ozBQElj2QTUK414N0u4KGg/KjW12K3ZI
ZYnfmMH8x2xNwy0XaO7tL8dGAUEU3gub7btu780tzFiQikxV7BNyE3/BZfNH4t2nV4H3VjjxntyV
EF96Hq8taKageVHWmC8QJzm3zt108qgt7WENkmz/2iNrd4geoeO1PBQOeVl85icP6Ga2TtZdcAsO
V2DfJXFCeCeBToBhomvf+KS2OWfYzEYIzkrSlYbTzfWNaSzMD/rxZ55AnaTpT1aBSaPlfLw88ALk
KfjZ1ibD/7tKcgckyPXT0SwHuK68dT1Iek8Rnr0sqF1Fw0NRdxrrEeBPNfFJ9COsJyBRZcA+UYzc
fgJ3ME56hH6XCJ9g1bmnRnSXGl9mY7pvellOQfjCsZHWRnwBcwV/J4lrHRS1Uw6lLa3dBXqbuiWz
oWdSG7tGH3ACmgqu8AqS3GpWQ5BDQ1quLAtJ2kbkL1Jx/3wFN+RW15RMRRXRRYXvFvj1vaEcl3xf
J6N3eXLXgft0+dkY4gZ2QEeyglIlCCHqHsnzPh2cKglOVFVe+pg5wyLbSMKbLgVz+Qq/YwyFnvNt
rGSpDWRjgrY24NBxss7Mw/qB7G7XhXgoesN0k1j+v/dyZcpbydJXMVfOptHNpM9m2FSb15VOe6TP
JvjtWf9MZbgksX/Ia0IrkQFTy6c1wgiMzG2DETXVr+Hkgt6bZjc4WD0GEJ5l7GIQsWqaxEHRBQr9
4+AlBTuR9klGaLDjsBq6AlwHS+FQ9CdGXexXSHZcHkehGTQcQ0pehSGeYirs57weAjwYSqiWpTip
lRvS/blsY33I8SuSbmxwDz1kEnRbJ7ARWlW905puONagxJYMmGiDba2snm4Ok2Ce9b7WYGUYG/SE
1FApSd2ReM0klRD/DOxGXkhHigsABBRS+V7t2CyqRFFgio6Nv4x4TuDAZPXi1m15pHVnOgWyllHD
PNDKyrabaMbAd4kfAxENOnfnfiYNSwu6FoNK5dROD2lwU4SS80E0YRsTFkcrEvZFXfY9TNTFDIL7
yhszWceF6PDbDiEXDhfNTvt6xIM8VU7YzJ4+p99BCvMtUbIfWoAgkhlO1cnqqeKtjMYalDdBu4r9
dT54NMWrqzIRNqrmEOhOqu0He2cQtKuDYR4EohrozGXiL6IJA1QGemBQJURllQvIEMVQCoL3mGvr
X9Dg3OSzY+qSGRPaALxwZYnDD89GPuX18r/aEZkZXtdkT4YKwmC/L+9jYS2LbqxwGznpGBoLRoxe
XEIrYIaOSJl+qYPprjWYqwXNAHKoxjOG0Rsb+tUGPaV3+QtEZ9v2A9Zh2O7xCgx2ZY4rW5fO3030
ak8LwO16dVB7AK87WSJBGFI2/nKLFLRvwziA+Bq01/tueIqn5y5+GmR8MwKgE8IJmlhVCPGiWMiT
KwV5lGtlj4vg0qe/QKr9KyezvwpD6214Goy3oW6cuAd0rNfjK4OAHWkVDivqdkQTS5Q41fSrYtpN
HEN0spPdW0QJjM3HMS4WFJbZxWGAIR8Xp46vF7bvoRUMijPITXhNIcnTidexhRIimFMgAsfdyYnd
tUG4DkXBZqcqNK9RyqNRFJLUvjD6mB9muIU8GdoIeR6YSYbnrrrrl8SbjR3LGFrZDxBHs5LWv7xy
ZY5xK3futKCOBlhU88XtWJg5DBDxsptkgVVmiFuzYWRWhtauI2h9S+ntBDrzCrI1l70Rjh+gsGsb
xErzwYVRw0qrWFsZngOAlNr0eUxuwznx2uDnEu9xADot3rWXTQr3Iniu0Nhk6qgOcBe+rOp7MyAl
Yg/dsZrtx3Zv2Ddzr+0u2xGOH7DLaDcCYhtn/HmISXGxXMoUdigw7otxjJA77ZXUv2xFGMg2VrhZ
yhnSIMmCAaxpdSpa8GqEnfIC3ZfFIaR/KMNE1vsm8mt7pnPjl2vBqGTrtYGCVq1JSy+cr6Po92W3
hOcr+EMZwf1kBeVx+1cNtQxalLCSpdEL/n+vNezQWJWfBMtNQXVgzB4KgmxGFpWSmo7wdAJVA/re
oFEIwBl3zlJlanIrRaRShtaZ0T7Q3auWFw8Qo2i9qETnZLWzuifcqyWTKRrarWEu20r6WgXPNQ74
rt+T5HrKfk/IuFweWVEY3trgdhykdkotr9dLBIH0yfcxP+bLngWF31hkt8iAlaL9vbHGIy3o3MT9
MMFaznwULuLeQ4pKAZBkAUJwttGSv7/snjAVtLXILc+KVUocN5i8FbXskCsIIlWn7tr2Mye+aXeQ
stHdL/PuW7YfrkaHOpYkvKwRn3+jbO1zqSiKdiFUvuCxknZ+CGRvV0gCi2jLo8GQ2GDXNXBR47bG
0CsU7y9cJlj51EdHy77u6qco8y1d4orM0Orq5pJEJ6UuQXKIO+68qyNcKK6Kyc1Gr0ct5vKsiWLy
1qV1Y2wsmcOYR+8Pf7V8K0fHtNystnAplHRgiOeGAU0MbQ60aXMbe04g15eZ62kNtYScpehNPl52
RLy7PixwO3hWI4hPo00GqluJM8d4O8alG1jGCVAxAKeo146WBIb7TsDzecV92OR2NNQLIrtek58x
ejMhE1U6eVbUvmpn+cECRazugGmEUCeGSMhL3Bs5knU1AGp5Bo2KIlb0VwLBrLd+wjuwMdh0Usep
+mF0UfZlUBID10Ec4A6zh/iQL23nJRUyenXfsT/ZqAZP/azOr8gHgJu2nqB6lSID5oKyBY8iMwwP
YWcFu7yjOniSKju9sYZwuLHmOTyi7Dw9JV13gzofXYn7QfNQ23r8NrAZauHIBUHRqTV+R2qdgBw7
zaEHr1A/0adHtbLyfVrTRxTL7YNREgAolfi+tGNFMqHCPYCEFPYZtS0I6p6vTDy4UNgnyJ6E2gu0
Y2YgGC006aSnSZaIEh55SGD8Y4pbnWYz2kxRcJTbCTmaSuJE7FDZL4qRuJp1nUaVoxp+ZkouyqII
DUgweU/hAmLNrdgazwGlWG+w85Q7TZvt5gLZjrI/NrTYR2FymHNosnTq8+WNIhpXhiesDrAImCv5
d2YB8nNoPCIVFrTY7BbYodHryKr2NQlQo9JkKXLRybo1x4WyILKooq6yUqn6MGat37JvCWggLvsk
2vxbI1wUsxpmL+UAI2H5G+xqceoN2UPdaE5WXpPAlERnIdgHLxs0k/0vrJszF2fLCE63CtnEFBrX
wc+RoTBue3rgpOPXHvuvBTcB8i723DmB9nrZV+GAMiT6YB3SMzZ3CGUKwKisBIbEIr8os9x4ee5q
SWQTjufGBjdpdU71Jp0aTBqabuNlP4bEs1DjK15I/8toJT31Yo/wWETnNx4i/OOZ6WkZ0hE7vdB1
B2qPvvE60VLyXhSdQGhK/Y8R/hGcjqgkKeujoC7bp6igQFLY/t/MzIcJ7gJkVotS9Ar8aKvYj5ji
oPkHEM9fl60I96+NThkbyXMoh3CLz9Y7O44TzM2gPXWpS8wESyDxGCARFlobLxsTLoSNMS4I652+
kDKFMXt4DMx7jSGRSF9ZVnrUOkadpMAiWgiIwtAbQlhigLOdh/ygR5450HpAX0i1D63GSSbqF7LG
8v/yyvjn2OaXwoxCbWO2OLaLEM3Jqxqjkyc9mnu/16pjK6el/AaxQXuQRSmRe+sN6P8uQYxzr5gj
jfTlmosKFkeDXnCAMyWVIUdkVrhrsGJlBV6/OFZqZKBo7wbDLgp+X14W4iHUEYBUEPKuj+DzmQpr
20iLGUb65DFc9ur4baH7VIucINzn8U5pX5voWzxKLqui1Qgmp3+scqvRUJA8aCZYDdqfcf0Uawky
ldfKcNTTxxTV9MtOCgdyY427FWRWjKKvDmuK8hLrbwZKK8BjXLYhHcjV5c39e55Qyg9W1cOkegj6
O2LfTmrpAKI5R14bAuhTumDcQI+o5MQURZHtlYebwCqyswzIixU9GeyXaXLzOLrtx/C2seafVivj
OxA9M7Y7m1uUSDTSkrY4tEr7FigFvDP2KblPstfLwym6Um3NcGdjP07LbCwwEy7FIeuMfQv8fqOz
XZUSpwcEoJjuVE3WkSlaKFur3Glpp0Foj/1qlbzY/R/SXRH762XHZOPHTVds2XpLNJjoVzn42Ubi
vmLkZSqM61b7ctmW0B1UxKjB1iwQr6pSWFneDQbK+iOiL0gCrkaDvjTITF82I3QJKeL3I9+weLGA
qiuBielhhuLp5k7Mvu8r4w90qff5NO0v2xKsdmQCyXquYMtC6PZ8lzVJbNRFCr4Syg53BKS743Cr
x5nEo3WeuefgmRUuPBWzAe0QurJsNIdq6ZxGdi0TLG8YAA+6iqol0fmr+2zO8ZwGMEBBbZQnlrNo
aJbtvy4om6uB8ha1udOyQFJfFkRdZIkJmo1t07BVk4uDNiBNIDRFt2lt4dakBs5kGg8rmjopTt0J
ragPlydLsDDO7PEhMQQAA4rK6M0cdjqIvdrykOXHpU0lfokgNGeG1uHexN4iMs2sjWBIq4+VcaTE
RTttCuVz+8kadwQsxll6mJI9XQDAA/GHashongRbbfsFfJUWDyM6rg1RkJi4yebZIeyQFofLwyl6
3Z4Z4a4dedjjdbTOX6rMPvgEXCOxIaXXnlo7x/Uj8XtEk0gbH0s8eSRb4r8YR8pfB7cOyHa5PZEu
1jKPpG9cHXceCmVvhe2y+LkwHlvwNwfWEdQHDvShLvss3Cj2h1VuySpVRkbVQiO21e+00CuIi8fh
Tq33YelUUCGXqniIJ/LDILdmx0AvcmWBm017U7M7ewJXhOQBIxxKYEk0kMtDP8/g1TJnNChXYYUe
dk2Nu9sJoEdPBbOIH2g66CTtAh3gJunBxkEShxqL6QxGKWudE4S49eEBsiC6Nl7yioWthSiq2QZQ
yaryi0G+OGzpIJk80VhCyvW9Lxsimjw0Ize7WUlH8A6EeEIHIXHJchuVPy+vENGJsDXCrUslU5kG
cCh6OqHoNKXfM7JXA8+23FEmgvtetOCPha0pbjF2qt1ASh3+mJMfmu5UPcT0Oaoep25vT6kzVn6W
3kTZq67ul/4wZu6iO3GM1qGXyy6L4ur2O7g12sVQsoX4AuJqHrqV/lSos4frp5PYMlC3cAYB/Fx1
LVUNhaTzwJpCtolGNYHHOkU5djcTxa3K3WV3RN3u6KD5sMJduyK7ijIjg5WE5p4GFP78ytSrQQVC
eB/Q68HKdwE5xemNZrlT/0LTP+AxArb68meso/ZpdjdfsY7F5hCZK1Udu15DgIt9a8Z0lkDtUaeL
LHBvIjfaSS7uwrGFyJ8JUgFIXfOabyYUvDLFgr1lsSsvaylqSBb5STtpC4Iu2OzQKUeOAUpBq9gW
dz5mSR2lVYQBptArqP3Jow6qcm4K9cnUQSEJSqmjHwPb7GR/msO8i0/J829IEt+R29jT9jgwn0FP
fFIPskKyeAz++TCeHgv52rqfRnxYzR7TIHL05ZjqklyEKEAQULquol9rloWb10Uf5ywr9AZ4mKca
UPMpOXTzFV18jcjq/aJx3priYlE8gy940eFO1/oqaiMpkZUeZRa4EJTXXTamCyyUQC61Wu2ksoqV
8HTaOsFFl2Sa8hhkduhThShXcx0Z/pj/jNRDAuVJ5SpoT9okqSmJVgFQBKvyoW0C1ck5BencfE60
dRUYO5X5dXyyZSZEAPO1Gx6ZNtvCtfu9CXGzuwMjwuskwSqAXshVu2v3tu21b/H+Gc0/O3SeeYEb
OKh25pbTHkpfkZz5opC9Nc+tDKXMaTavLsbgglMRp3H7toyrePkbO3hPrCJkkKHjlSaYOapJG8PN
ebqLTc9IXs3yjpLHy6FSOGEbK1zAVoky2hBaQsAGfsFUDiZaQFqZCIO2Hi58QNbBDAH+beg2Ge+/
30zZSLLeGqAWDcmT/FZR9800OewpCJ/6xdFpeZ3a9znsG2xno1tMttNE5gHDRZoZVC8o6vA5zGw2
w0grZ7QErJi60ZusByt6ptMbKb4qtRMtXmteMWwK/Y7IwG6CbU4IgGjgGcJbFw+287MIOPG2m20T
qb9qANncTHeAoEleZ4LzjpA1i45jHdUHnpZCHTUzbYaVeD9izhL7y2I4DfvTx34LtaqYSY5XwQ44
M8eFFTOaczVe9SGUMdkFCrvRoY/YDLjTUxnr4vuxwa0coqOmgmMVvFpIfZwPX8SMoQls4IDHq9KJ
dqMbgLmdomvE66/KPQiwFqf0X5lXO/TL4IJQ3E2c0HvLvfSkuyBifGkkzovGevNB/Dmn2CDFWlZ6
5qV3SfwbNLwewmnUZM4QQrRWBiQXPYgxACBrW3E/QNZy97YhpKVhFbCnrVpgipsbHrx+a79HB7RW
vIy5U1pOOktuNO8scJ/H/cMsFxdIM6Ak0MLsU+5PqhPWTr8HQNEJjsZ9fFoO9m64zpwJIuX2D2SY
c+enfYQyNEi4dSfcta+35eJ1u9mVwdFFN0yMh2WiR4FixfMJ+7CLVdQq8WHBN2VXnUKvewNIlXnB
CUQsQKg7s4P7wTGRPIBE23hrlpyvwyDMFG3RYTZsdVBGDg57vhyI31sCPo/4h2PcROvqSIfagoXp
bfD0g+HHt+Vt8r39FrvBI0XdxQkfje8VrnqAI3hXkZ86f/6fn8BNel6lNMxC0HXPbuv0fveqnQyv
/Haf37y9VDd0Pz4HLmZa8ZhDvflaJqAjQiudzS13v7NJGKK2iiFQDjfTXf6HueWBmgd2fPte7tXE
CQpH+WE8skd7bz3Mzq/L7osehWfm17i3OaWmBjgiI4b79O6OueZ+eNW8ySmd8AGNreiM9HW3mRxJ
ofWdX+DTvKNtnazEceDM5CKcDcxnlS+rSEDgt9WOgga10TOIF3gojKrdjRJeofKlguENgjU/4sif
pMU3wfEMaLCBIg6UaVSAH84dnyurMq212WLp8PDVOydFTz2CsmvUe10/lvYda52wB0qouF3YrbTh
WHSgABdqwH+wR6F38dy+MgEbavSwP9JrlnghaDLAXTAOT5cnWGaG28MjNFtIu5LeBwpCWF2egJh8
U5roi9YFknuwqFcebU0GtDHBvExB/XXuUgRlGI2ua8m+C6BWGe2DB+Znx+kr+6rt9cNwPX1Rboo/
j/QX8jU7HCW71gNtlds+y3aVOGJuPoVzu0Hn8BgqGN10xraFBH2LZ2Oyy0GtDYPg2yPOsFd3y5V1
vDzeovfHeufRACQD+QgSC+eDMM2aGmkG5D/sDqBfa9orxHY7dMePU744ESTUkGD92XW6T9pRcoKJ
AjZS42idw9ayP5UyMqXR63rGtiLhTaD+HoIvl50TXJwJKJ1xK8GWwUOHe+moM7XHcD0gSTTPkxNW
pRXuJi3MErfNoV912dr61/ggsbXGXbmSENTg4IDu3KzrjkVj7rpW92cGQdnYcObo5bI14djBNaAC
oYANaOD5vLWWFo79WKL5qosBYWtPk5pJXjfCe42Jd42NQvV7BvXcRpiUM/ptqs4ty9mJB8gvonHI
bpifBuX1UBRXaOp2FCM+WI3hLG3vlhp4BRrdJZTKNqsoMAADaaHutUp48jUcMuShPvQN1EgV5lcT
NFTs4Dqfs/0UTActI7sC/CbW+KiVppurkGbu5yPg1k7NKugSJCeA3t0IHRV9PyKK/0iKnymKWrSv
wE4HpYaYof+9y1BglTHbCneYhQIQcvnUwAnC7bDUIJCeUvHlWv3dGk+a7ZDupUIzSXRPK2cqrk21
cy4vDhHSCmTyHzbX0dwck2ZAG3D2wGbYpg6ohZxCV9xw9NHkvlPLu8m+0bLMsXug2Hb9X6T2zoxz
SzPKAjIlM4z3o/KtayFmw762WucnWe5MIG0w5leJu6Ktt3WX33oFo+3Ure6CM58hTxMVLymSiqbh
maHpjLWnNwc1TMCPgKdzByrCfayAEOf3OF9b9m/J14iO6u3XcLcF1E+yUJ3wNeilAWHD6R1ZSj0y
+UuQ+lYAjcPvqpI7RfpcZ78V9iixL+jRhPQlQhECuoGi7fp9m8mnKWQbI9Jj/MnXBrchI3rCC5qQ
I9jvG2tnp8CkyWq4oifX1iZ3LTXQBQy22wFi09ljNOxYfDUrpmPru2GqnDKURCbBfNsrwaONAh0E
rnmlH2qpESiygf7I28zpFPuxbhi6Y9BZFP8YKlnBc50vLrCfWeM2UxNojRmu/et2EWLR3OSNGwSW
V5pf0rF10vYGdFiXp1BsEflnCzzVgO1wIQPwSKNIW9wtrTjz2wbpMuM5QXdmn+uPY/8nC0IXbByS
01IU7sGbiQsVoivqZHyITYxk6EwKHJ6GaaS3BLJqhBSO0fjqeCSZryyZayiA1/ykIC5q0mOtHy77
LTjUzr6AW0URVLWV0MZI61b5vWir6mh3RKacLFw8Gze5wTXiUQnLFTYZD+ExBF26SR8aM3ZR5dl1
YMq/7JJgY8AlUCVDEAIHFy9mYCWdlU8LptKOVd8ii8tiMG7FX7uS7eYEq1arJItn/f5Py/XDIuXa
FnFt05KhXxGbwPNWJANPYOim0jZm8VwBvwNqBzyN3l9qmyijgC4AsnEA8yp4kjmga/6hqj//Zuw+
THBhPSA6uKxW7KmaFAckLR1zAoWZqxUQnohilyjfL9sTroxVP0S1TVSK+TyOPsUAbZY1XCqcQdF3
bXDXxHuWQfBFpmsk3mwbW9xSHwp7btoRtqylVO/nrrqxY/OhX+x9NQAdrRPlkRhx62jI9jpTm833
aDLW/ZpGV32WJ3cdy/Nvl90X5WAhZ/XhP7cz7KEaQb6AbwpAwq6X7Y9crW6zLH0Lxqccxbk0CLxR
CfY0TUC9WuCxH75BpE92lgiuemefwcXbsgTnA1th4m1xO9j0SmsN1AqeLFn3sdgOpLPQoG5Y6K08
PyeXtihRQ4IdaAwydW+F6bFE35UUxCdKWsChD0PcXBt0mGIwNAB6zN7UqN+bM6QxysD6FkbFQc9e
TJuB9WhyoBvs5e1zS4b7ntrPFUZYK9LbZFa92M4lYUIYmDYfxU12ieL6pEb4KJU6xDoZuCe2bJ9b
gIeiU2WaJXFQGJU25rhJVRSlVxqCwYaCxLJ03jR4JfA0l1eweEYxm4Dfoa+BL22N6lRArh5wv7py
Qd6wC6D8RwG+SjXJc0Q8eB+GuMhUJmYwgIIFQP/il0GXeyt+6NmOFl4/v+nBKJkqmVvrdWETahuQ
RUDnCtZaXcfL1VFt0MBrza2tepfHb/1Dn44O+x+3+KOjzC0USXLA1qP4pUXWHKJeeZe7HX2uI89i
6fU07i9bFKXWcDTivspw9QC35xqTN76lAZCL7+D/JZ8OE/iWNEANirhyMqO8TfXJVcxqx+ivvv9D
i98E5CZ4CUK4w/bMPpd8jGiNbr+Fm9WFkjotcpw37Qh9hga1fW+s9cgz4ig9XPZbNKVbU9yUVrTM
WGLAVDqGx2zQnDDuj2iLdpeJuJdNSbziO1pBXDeRaW0fp5pyU9bI+OvkYFqS+pbwQNt49J443kwk
Vk1WWgHMBEq272PjWSnRZUE7Xwl1J+uIm2pAso3mfgIj/DwkoLZFTQ90f/HI/Msei3YnojpZFR1M
pEq5xB5Tx16pKZZxG45uVjaOCeLn1qansXuNtQlcZ9DOuWxSdHWAki1QDwyZNJ0vX464pTQRQzTV
Z/2bDS5Bpy2TDEahTVfrZPbCUJNsVvG8fpgk5zsnqAJA4NER6VqsttxQAYFaE4+TEw1UhvhcB4yP
C6BrQ33LwkYFf9q5qVwbldjSMaB5Z97E4S8766+I2u/VKPWT9I9FE9wCbcci/bFUB0n0W0/HT8aR
9oXaPZrvkHw+N860RNfHGsYr6DzFCf2SDoskwS8cyo0JbuOTZErUckGA7c10h1aag5plXhnJuuVF
qSBE1w9XuF2vF5ilbA3kSXbSo28j2Ekn86ElXlpfgc7EzdTvCpoXLi9NYajRkbMHWZi5PkPOx6+o
7dxuWxyKIGN1zTzYFUm/t0oCSGkkAf/ITHFLsqcm2mQNmIqY6U+4QyTziKqzfWdb1v1lr4R7HHIL
4CUDXzbhO2nSbLJRd8VQKlDhSp7Qs16A+wB3qgYEqCz8qzH8sLY6vgluDbgKDciBI7hpNyZDCTM5
2lHspLI0pzCMbLzi1jqIJVQrm+HVHOb7KRohQfrHVturKXoeFJm4k3i2PpziVn0ZlTXJ1o5IqPvF
mX2TWq9dMN61smUvulXYG6e4VU8K8JeSGO1pwxzbXh0GKYrR3UNnQVeHjLf9PMZuiP6T68xMDNnM
CY0D24HS2SorTznjA2BCqpbDOAWVA3QZp+lNaY92Hjtl+5hVf8Jkd3lhCkf1w6DJPb+rUEeTaw2D
pbYf6599Bw2h51yV9Qe/83V9CosbO9y2RhW2DtR2BPWGhy0Q+vEh8HrAZB0ITO1/Kjez194tfu6F
j8rpLxhVVr6m/wyqye3zwR6S2SpX2yTd0yzZAWt2zHXZoSq+HG7scOcOSFKHvOhhJ/1p+OYV8Q3m
0y+VP++KLzUYrHHY7dVrKjlYRdW4M/fWE2mz28MRjzlWrWafSj+LPOUQ+MbN+GT8zvfFYc7cuXeb
PwnojSVBTXgOIUojUgOi+wkEhQbPuAwCGGbkxtbQBF17s9XI3Ftn59PK2VjhZk8hXaxr68pJmj1t
72g4uzkA3EvrqY1XhaUfziDntB0cSPbw9S92x8Y2N6MFqJfjSoHtsDOu5wxG1PoEApR9E8u0JYSx
dGOKm0VQSqhJFcJUoYx7BZwxZE6cOgdgwVy5K+m3y57J5m79/WbRTFVQ9VkBc5r9UmkP5YpplgUz
YWzZuLT+fmODZkgaIUmK0WtiHA0PeXcIrSswJ/2FK8CqQSIIeC6UvM7NgMO7i1iq4hQqrjPFa6q3
yJBRFq1h8NMiZNBoIgAb4oezUXdDlTOCWx3tnjXWX0FSqPHG5WVR2huQP/gga/1eaF/Tony87Jzw
4rAxzJ16cVvgb64XhxgJPrsG+ycCSRc4I3BRJhTNE5P+RbUCrLT/uModQTll8Wyy9aqiotl8ItYu
YS9TMDxo9YoVUyVDu67rCyPLH0BRoUbRsN5Vkg7tA334c5jRiHV5EGU2uMMHEuaZDbrz1jUwa3gZ
gEkdpCoSI8LV/jFu/CkzZx01+hZG+r4CmZVK3YAwf7E0XL9K2WVImPxEph40BEDxAYjK7d+6rbWZ
zBi2OjmUyz4u75PgBfhrI/y6itwH8zOhxz65r6JjKyvmi9qZ0Xb1YZzb2OPYlQXkKzCemZ/Sa4Pc
hOYzBZXJ5GQoqIHuHgS/g+S0EV6NbKKtBLgEN0vO46WurLaMYbRQ8ucpQudBEnsjIX5FDadtTaey
EpD2ycRuxM5u7HLOTm3EJnO9dy6A+MwxyrRmCOr42Z/KJ7RQg17zqYgAJmBPNJVluKTGubjTt5lu
gRNo5dEcgF24KYtbi77NSeLF1lVv7evAC0GQKkuPCNfyxmcu6ijhAl2KAWYVAvFP9lD3pkMDUAJb
T5d3pvAY2hjigo1K1bHpIhiKrOg44zHJlGK39uBfNiPx5/2luzmJko4mUFNdzawqgvU4PUf64iio
7mt971629dklsA1rQL/phCHBwld7FWIRdTR0CInMt2ZTOPm8C6ffl23I1sX77zcORakB7EANhxLy
R6v8SXeD8BgAMlCv5FDjTu13EwRcsA8lhsUjiUYZ9CZDt4UH1pV5DsKpEO+FrhmdEOQZ6RSik0DZ
Mz139KY8kGzGvzdHA5z0BiZTWazHDA1wmf0067+rvD9KvkiY7UEf+3++iJwf/1WDlsy5QYf5UD2A
VWYc7oYM/X7RFZ0rcEntFdRjzM63w8NlwyIgub0qv//HMHc5bLPKoAXDUCz1SxPq+84kUIk078wZ
Kgy55VdK6GjJQ5fPVwObUBVUjzTKj7r6qGfRlU2Dr7X5OrKXoiWu2hMsxehqsFCsGglYbEvtd5s1
fhhC0rXUVGdoUV9ZmYDG2vpy2RPh1XPjCHf1JKad0pnCkWy4H7pjmLzVgCIZqhdOMkEDcRD/GDMu
iDdBNdjB+r6tyXVHHttg2qvVg9bdGXi3KBZKO18v+/Z5Nxpnk7Su581GCRs1M40Rq6OCgDYCy6FV
IUM7Tf5lM/9lQ344xgfqAl24w7Dui/yOWX7N3vUQQxUAs2Oaunnfe8PijJq0IrGusvP7E4WyNgSc
0NUDriger1XZQAwi4MDB+NQG8T4wrkyseDyR+uQ1RepsStyhOE251/SDg9KoxPHPAwz7YHMGoTWE
pKAoeD7AijnoLQrfuOTXoMOCMs68S9VrIyZeUDMvpxDUKe8biEFmkOxov1BF97LoTp3/PWvj+Xdw
RxYBlUAf1fiOqFuqHRI4I3iFItUziuYuKBPQMBNLpqIl9J2CYAVNQNDR4klUx4WkYUoR6nv7NjMO
Yf01LSVRZv3sT9MLqC2jBl7xKuOGd1halFpnNPsEZoU6RLhXaen3zEDjT0Q8Ozi16J2RBPnP1+Xz
E4zbMxNEgICbN/CggnqygimV4q9EA7c9Izmv4rnOoOyHgcsjd0COfr6ts++XF+bng+rcCW499MgM
2IoCE1Zxp1g9CNx8Mzx17b/OIZ+b4S4wI057bd0C7lTf6NOvEg0N+QPTJSUN8YwA64AsC6gBeBrn
fDbHcM4wIz0ZnS7cpd3vvxmtfwzwFBUBpEBmNYWBan5smrWuHgWPZAgkK+tz+MdoQTgSpISgh4ZM
wHmwCK0YAOt1tIIhBGEl4O4IiksV0F9m0hfPIVXAq25U3dclSCL0IWdpIHlFEOFQAmoIkDUDuR6P
RF4Sk7B5CTu32ZW3aCE/hj9o6LQUHT5+9kTdwjVvr5df+iPEsb4z9P4kbnMCi9fl8RbUHzEStsFW
3kvEbr7pSK/1BVCZGMDgzCNXkxf/MF/Qa3oInPwEQe3Ct79KhZTErn/YJOejz5TBiKCiBcmo+GQO
X8m/L92e+8TNbtMpiZYE+PuRfmqqg2l/sxPv8rgJA8dm2FYXN8d5HtujYjCYMNmtQo8hSx0pUaEw
ctgMOxf85Uj4cFt6YPGimgls5PXKTvETz8uVQKH9902PFN0xmrVy/SCHyt/hVWiCYZWvbTqDme3Z
kg6PWcAiAL5ZT16nNCplnaNrWOUPE6RqAZhUNfxHudHDiz7VocsNdF8G8bj+T2iqTvI/7J1Zj6W4
uqb/ylbdkweMmVqnjtTAGmOehxsUGQPYgA0GM/jX90vurNqRq6IjTm2ppW6pVVdZEbG8wNM3Pq/E
qg+gJUWnu8/n6qPlhvpxaGmA8g2MyMF7RGqxHV2NM4VOoD2FPjwS8cU2+vCB0MWIjFqAVXGISQiM
zd3ax+3okCkV/mr2ylihqQgct/7q86f5Me2HLw8dDAg8uGgS/Ot0dQ2vqq7H6t5F2/6enLjgasTT
/XhaJqATkOdwN67NqR/fiBP/bD6fzx5QObCNttC5i9GUsPr8+3z0dt9/nYPN3I7GNkWDr7NM4pRJ
hLS+MO0+aJ7zkDz/1xMf7Gcma5dkPYZw195pdoKGufM+DbbBab3XD1Y67JsT8OE3AI1v62Ox6rMv
bJ+PNuL78Q+Wa0+6FukwjE9BFKqq45CdZtJKJZygz9/lBw0Iy5OGIFYjmLbM76/HCq+QiO5G1INj
19xbsFTLWaT+hB58P9tUtb+luucxQU0sSuAR0YYOov77iW+cnj/6crE30Q98sF0Ep6MtKbYLyQvA
RXZQ8u0gLVJ/hdD+8AiF/hIkKYEE/4sg1wQZt7kD+Bmt3Y/hgLbTDKg5/+LzN/rRxkTxw5+DHKxO
vwistl8GoTjZ2LkZr6rhFq5KrHX3xRnw0UZ4P9TBKpV55lSGYqgwO/bR7C90/cXy+NBqefcwB+sQ
/SF+Yw0YYaT3NdtO7AwGq9PcdFgX/F6OX5R3fGTy41YAtTmErfcXrk4/dUpyL4I7Lq+FC5YWgcxf
8VI0zzR4ZGL3+Ux9+PrejXb4cGiFHxE0Qr3FvG2r71bzRTrhw5eHPvMFh4phDjMnpVvmYz7gzvGg
4JIfu/Zp2SAgEz0E9J7PSTs+f/48Hy7vd/bdwVYWgz3X4WLf8YGuWkTfcW6jkegrd/OrYZaz650h
ooI6qscGw1TejkboUXdhrv47jth7C+FgF5nWza28RrejGO+GZm9HN5+/q48O2Peff7B1TOk09UDw
+U63bYa30WWAWW+G+qv8y0enAUF8AGMBaPSX0uXZcThaHrEG7Cl1xiL2yHawd+HYwSv74s74aF7e
D3WwnK1CVDRrMS+Ni/inKVO3uGtDln7+4r4aZfn5u9m3Br/PeY9RgKKC9lSCmgkfoLt/ZxBAifyF
foVitl8HMZpEfh8tj0JeIPgZQP2sh4jU54N8uATQR/vHIAdusspRKZcXGIShndC4LPXRLV6WTlzo
639jpAC9kGjCtH0AwH99HNIg5M4dmLsB7WOanfFpm9krKLd+PswHVWvwK+FcLuR7H60eB4t6KmdG
GJImyRBQqPYEt5wGMXWNggZXFxtc7nMN8ECWr/3uq5aMZXUd2ojvxz5YfeHcu5BfRiqaCJNAl+/c
RM4XoYCPzlNgWUIccYg8B4cmb16YQmC9LDVXOY4cLYaUdgC3cx2hrFEC2N2rrExJqIBfHPUX2dqP
Fj5cViwY0JIoHKRfJ3EISBYYhtsi4LAccmCLm/A4C/svvPSPVqWLMMfSPAtAySErXldWRHHr4lLK
VgStn/kg0x44u6hdf75aPnyefw10CAlvZzkWzeJAuHbnjLGjsv5K1M1oI9JSY0d8PtrHa/PdcAeJ
aMTw5VxLWBI+m+KS2XHF7W044ZKvgjbmTCR9hNL16Uw35is76SOzYpHC9CJEKqFGcTB1roBa48RC
xF4QqKXRZdMUAK+2x0VJUuq89OBbff60H536773NgwGDSE9QuVtOfahvxnZfQMHXY2JLWjChB6Rw
2/vPB/zw9QYoygc1F9Q8JEN+XZ1V5piWdgiq8FLvM4/taj+MudJrDeHtqcrjYT7nBTCCxcvnI3+0
jN4PfHCKIhnfIsSDgadcxJptBTpY++kLS+2jTRFg/hzI2wI6dciqs5tIlb6P29oKNiYDvWQT+t89
89VLXKbl8AxDVcEiEBxSKHQd3G2lHinVIOIkTn7ulyZBV33Cymo7ON1uKPst8+Yrv3lA225icoE2
cWdPRPFFx8qHzxrh4kO1LPhahwFPyyLEQvEx+B19laA6l8s8rtWq+er6+2hTQMHwj3EO456TsLsQ
FTZYMYJfuoyvWqd5NJmdDiSPm/ZlZl+V6310foe4AW2KNhIUOC8/f2c6UFOjf2ICpSBjLsD2rqm3
SsIF41N27rryZBqHIiHSyhIoo34l0PTRlkRBPLplkbNBbfrBloQETcfVDAyD633n4/lQv5oxmbr1
9Pf7SJfWAkjLBQGqgN1DZxZtC1ZeErjufnjXdDvOHzr2XDYP2n7+CpvxQeoNY1GwbjwUB8MKOngo
Pgo944TBG0VIWQ/rGfmmce0UZw4ECJ11SKCcRO7IV17hhyHc9+MeXPZTCSUmGyy2xKbrlym5sLad
WoePl9ZtqFasW6nbL06ZD2fPA99i6ffEfwfHm28qZGOWTvmwQmOud0zt2HWebH5TfEVE/Gj7he9G
OjjPKm+UIVtGgokVQ8iusZ/GMqFfMcc/qGLC1L0b52Az5FPgTuEyjuhRKetsh7iKxd696BGRT9vz
Nku8689P6i+e7McV8m77ZSP/+Q7Z0ouPjll5J0vogdSXn4/zQRclHg3eDmQ3wZgjhwF+0wUSZOYJ
wauNnzhb53otE0iFhWfOY35lEr5pzwHzGGPz8PnAH11F78clv54vfQWougxHrMruez7sgJDLo/Xn
Q5DlMw6viPdjHOy4wa5cWVoYY1hXJCa37T5Lp12469LsSl47YyoSF6g8L82fquQI/QfJv+NRvv8G
B3uv4oHlQiUTfClCzktjrwG8SnwUW5jwHCq8ux8P/B/P0//IX+X5Px+t+6//xL+fZQPNxBwlR7/+
87/Omlfxj/Pq6fm1+8/lD//8xYPf27zK06f6r7/0y9/gw38Onj71T7/8YyV61s8X+lXNl68dEFU/
Ph9fc/nN/+4P//H641Ou5+b199+epRb98mk5k+K3nz/avfz+G5Jg7yZ++fyfP1we4Pffjl+XMr6n
v/zF61PX//4bCb8RAPsWIacoRIw/xBkxvv74if0NkcVFGBinI0LzFMtHSJRx/f6bF35bwItgkiHh
AXrnEojtECpdfuR98wOKNnyE8wGRByrjtz+e/JcJ+teE/QORvHPJRN/9/hsUH35Zo0B+UfBr0Oy/
MEWAOj3MrpRTMIsg5EEK31e81VEfPYiaoolP5npTAdzwWooB8H+dT+FDZqpSr8JZTyc2Sivp2gGU
8dZXpmxiy7FUEGfcz/lqdhuz4aZBYlyFAZ3QplEG9sqRxOliSYESTrOolQ8ZrFO94uj38/fRpAMn
QfEFaVeQPQ1YUnrZrGPo+sk12OsZOXL70h/RW1mU13hrPXIYlZmeJyqVtak92vfIkYYdmIkoBBrB
yAS0OAnR/y/iwmMtX8mWOWtQOGwIbk6ZDbxfXfF7twrRn0J99D/EYD2pZuW6BcJULmABTxVbulcF
RB7ASZJU2VsoAILg67hAenWjOUedjnjrTGHtSyQC0mxop8sAfPOLzCuDPLUN6aY1EgTVU13KUN9B
5UNACFvb0UlP6vnUI/NSU87pfAualQfInEYtahSVrF4zFToPs/CA7ocIMoTdW2gl3asib4q0jETz
BPUf5cd9acEKK1077FPotVcZmgUt5axCUCpeFJr8cuDlCgpcUMO8k0D7Jo/btqJ5yoTSb4WXs9uc
YhgQ6JD6SkQXWKB5jnlRgakzWidOEQVmD/hPfjM3VIEWVY/mbmCVbGKhC2+KddiZOmW5gzuq6rv8
trf5lCeqllG7UUNot3HAfYUjzpdjv2edm+HEN8C3rURVlHU8l47dJJkRwW6cRa+TfOAO2oMjd+82
Vh2iJAjtWskwlPoUFWUF2bQEj4PpBcU2piPKJNaNGfR+rgnoTyrTKPwuMzZS5LzqIUv7LvDASVV9
o7aD1M591IdtFE+BQjTPIkOqpTUHK6fRSCjMtJVRCmadPtaDW4oUJwa+wxC0+bjVfjB/dy1P3FPF
JdZMKKfvtLGrIXZob6mVprRgaa/pBACdzrCU1MwM+Fkaut+QCsiKtGBde0GtoLzjjrFFIiuvfBkz
YSFtxgL/pq65D85kyO0GU5XzcjWMoo/H0Inu+6FEdS3NKx8ZpWCZejlVNfQOIq3AJUff9R2d29Lf
DpXO34DQHueNGHXtp6PbsfJssksbfVIRQROrmJp5g3KgOoLcPQH80CequM1Q1oqSScoztclVE8E5
7F1z2yiO+iA2k5Yl/dw5TWIpdLEnRU2CYm2VAAmi8N1x+1jzsT/ueDXyBGFtZcV+G/WPk27duywE
oiB1HUNhbjYq607csByA2ISHUW8Kbhf1HlWBggLiIrXaQUC15uuu4jRMajJ5/QYde4yfzaOl7e0Y
OMZJus5gzh2rIEikKNRToYoqMoDtsyAfU9Ui1LqxwioLEBmJJoGius5M+8kpsutgltjJtkF8I2UN
Gy5CFUpnzyxaedtJTXS8mhq7dB67kHBnVbAeuqVTBc8kbZXp7hUWAo0LOQ7AXit3qBP0oygohIbO
woFpfF4qcFQ6TNAZKwsvu8hRC8PiIrO6ISW9isZjPaNzZ1MPghbojY/YW+9PxRAXZTREOHoqoEJc
VrrdZvCNfbukxMJVkE/RK8kNE+vRB703rbye6Q0gVeGi0mJRSMUwEezhmULF01K0KtYoXbFhUxE5
ZykYR6W9pSgnKdeVKr03aQXDc4fkujzSkNQIVqJBD4eoswpwb6roHPeDNtVq6iS0NTyPA80OwdO+
XLkZaCEXZK5XiGg3YlV3rfnuZTUaRYeF/AOg5oiyvib0DIldwdxr49McNTq2oyVgBEiBxZIPqtyQ
ys72qOgULsTg5u6upVX33R3LPlspAFwCGKIS1R6ZQ6VIut4Cv055OgSCdsq0swoKX7K1NnaBGr7K
4TvLtoK3pmsnHxz2zHViPuDc3mV+Ebkrb3RwQrGskOgi78rBjkPaBivoy7o4VpqmRt0uyqAZmMf+
2G+VoOE9w5HvbCzQNL8ru8kUjgvu26kiUOjeFybrzbZgpYp2g2z65061IHdOfWuuLSfLrjvQErpt
HYYPViBRZVlTbjZVkft7k6nxO/BL+ZH2I6SxeKczlBpAm1rLSV5DDbc/GbuuftPtHIVo0BbztreK
HicmhnhuuNe8TdZkI1Hg2KgQj8ZqIInjG9xdY8XrKW6rfHrEgR34cYBFee/11BmvUYgSXkIouL8L
W6eTycAmfR5QqsZVabLxrmSW5EmGOAeOXqySTVBjXhZ+ZLUzc4ZGFygNQ9JCtb5vYhHwScdZOROS
OqjlELHTDxuqKu9K6gr1z/VQymxVeBVE3VphoWELGMToAT1Di8wlpJWeyk6bMJYNtxFlLyPZrcMM
+FLULE8uhawoN294nkEdAX4dRZuZDyE9ztAShpY6UYx9GgIVclagnSpf+bWYomQwAXmEhTeI1FCJ
Sq2lVchJPKsAa6gYs/mnkO3fMoJP2LOSnXzrPzWBF1P5qlevr/3JU3P4m/8X2sELOOQ//jA2/2IG
o1ZbqqfuvRm8/ME/rWBKvy1hFBQOINbhBUCz/mEFU/cbSocQAEFtz0IJWxzAn1aw5TjfEER3EP0B
7gFaZUuM7acZbDnkGxpcAOBZOCOgRwbe37KDDwJcKChYdIQ8B3ERfD9U4vzqDqq2IzYrfTducg2T
yrY87DAnNJfaMPvS7XNvnY3ac1bUaYdnW6DzNyub+gqSzIBhcGWbnRTiAZYt5ItprvIijqgu0sEW
hUwKAw5APA61PIdgGYo5I68IThBpzmSybL8JtmSur0fPy24rZ2RFPLh99dhA1OFYCiV1KqgVW7pW
Js1hT59EKIM1UMDOmpOqtM39XAT0SlclUjh5J1NWFzdtbss7a3QltBKqxtOx3To+ZH0Wu0wCzlGG
Y3bHPCmep0j5XykqkuWFvfN98UKRi3OXur0QPgryE7++0CKqnbmqZ8h9e5VzbXCV7yGxB0ZrW44h
+ig7hNLLsVr5hiIHNfbjZCdt1rWXkVOXd3MZjW+mrcwWh2qDSqWsxnFCDbtSpJ7GVAo67HlRee4W
4kh58m7h/vSS3ntFB8GP5bsDyUxBxkBeDBmUg9BuZZm8amF347aamtWIFoSNIPO08i0GZQ3Ovmxf
OohY/WXA5Qu9i7a4GZr7gIH24iUQb3H7rK4zIHNQ+anpxUzLtQoAFaVTuLe1u0by9rgyFRheZK+W
DrZsgJC0gnDTuP38RfzqHIY/vhe6V8IQey+IYEv/+r3QyDmNWPDeEnXNwImt5d4qp6/CWx+OssCa
oUiIArjDxtTG6nC3B2iiZJbXHyvlqFXr6uGLSXU/eMlgjSAeiGg9us8P9QMgXmoYxN5wASK2VcdM
UmuIGyfLj0g1ZreFhiBtzEg739m+sm+V5wMYp32bPynXtG+F7WUrttBMEsCNUMrAe1OkUV2Xrw6p
wKanJnNWRk8w3HVhtalNCzlsbZTaQBDtREe5PnfcqeYgpubNFSTYxH3bFP5+/sFm8rJqlYNUp3Az
ojc+ht8ImKFwQK62B1KhQ2YyO1e4fhH/mOP/f1/9hpvkf39d/U+lv/8as/njrrL86Bs60pA2hi48
ZKWoje34z5CNFdjfUACH9gLqg70SAkf0522FCwkJJ9dDOAfFqssd9+dltdxVDvIJ2EEReNWe+7di
NgdhRXwtH1XhIDhD1gSfhsPq111pwa+H31cG6TBU8ymBIiXq0avpyhnyPN8C61Pv/JHV1zoEwd6Z
W202HjyqBDTH8pp1zbC3WV2hIRJleojFcMgfts5Zw3ij0yhs+20NnwWmJam88yGEe7smPnqB/48t
u+FV9Vq9/gNWUvePtRYvTz387f8HDKYlFfLJCtRdrw7jhn8sQif4BhMZ5f8g4SK96P8ZNYxgSIE5
CEAUTCZIPS0po5/2Eo2+oXDIAxf9h1LXjx6nn+YS9b9huSKX5iL1A9oMOgr+MOT+G1FD4gew195d
76AOIVe1yK6hkwvqMM5hiTTPGWACBj1TNpTB9x1qCaMKrb5jcJ/lRbB2g3YfqW4DZLfb2FuGDPeK
To8Bg7I4TjM/qRxRXEferOeYWkV5M3LoRbUtqjXgsRTXMynKuCi8DXJVSVS7eeIwz0f9UMPiikxr
oFa72aUpAi67wRlWCikDXxZoJOwZ6i2GnUbQgpT3fefJYzf6rhQiQySMRQFMDZ1UiWIQhhBnmXJw
f/Kp2U/+AHeEkBMBfUyvQy9vZCcCvDNELPtoTiAzt2trs9CczFkxorY1M+6GZKQFUx/skMBaWepk
tKJYGSutS763q/lhcsYemfVyg3zpurXQIyFgHnbZ/TBbW1L2IEVxvWJelqr8UQq4VuMemdW+j+KG
hfd+uaJgX2v3AbuigR0kJhCDNAEanrjbIKrToSNl3PndXmn7pq1AMunGG13SZ1OAgFBG5Y00ezKH
QE2W0Tos++MKAVKXQ0nbcqejqLS2AWqLoHa71rTM99CRM0nEiy0dL90p24+FAKOzBaAwvA6is6BV
eE4vTHTtJJOczhQvXNxStd6UoogND4qLlvtrBa0zy0XfNamP7ekR5ILookJf3K1swvbasZg+sTN5
2/fgVan+sY4kaMThndODEGi3D4Q2+x7tHVJd8WLhQbM8NvlYxXXR54B/0yrO0ENbSbIKou8mtE7K
zhz1FfCTDSy2zox7gBvCtJzd3YCi8yFs2a1a2inHGvoH3FYIjhaXwsxXI+Xtd9Pq8TVs7jJdIzI8
P6kSWhhZeK55da4IaHPtBfRc0QitYquCMKa7OLN1I5O6CRDeCWpzTACf6xS9Biu4u520uJmrsoun
WtRbJoE4azk0VHobfq0GQmhynSRy3TQQQ+KJG9wmq9E5Yaa6IH5z5GfWkNRGJn1Ik4JDJByNrVmd
px1qJmruXTRRdislXukM8bpyD93HuCsrpOf8zSjrHUCvsQ9NJB+hDp64CGjaBd1OlkxzCwrgpL4J
CWLywQvPa6gAHJVBfdbVBczNJg29I4/o9TwMR8SXcRR116SIrlj1bPKjfOY3pDnCr574LjIBZACK
fXg09feou/Ap37uFRrX/RkOMsXCgzVAeoak9nrTE93fmo9GCsk0WxDaC6gktLjKC/4+GaN6qLFGd
wiSLeEYpjGjZTTvb58rwuzkPT21D12axgnyg+CJU3U1tEgb7KhTVccSgvRg16BLOL5pg507VLsgG
gp5KZ1t3EA5A5gKgdN42MRlyHTfutLU6621iATvyQn7ulOrEbfXbyNhjje7IlZlRrpybYFMUuCIH
9zRC8WesLYaAKffmZ5TP5PemacKLsZJiU2WiT22cGyvhOtcFHYa9mcLurDaRXlvNYOH1W+NuVFOR
cCscYhGpc9J5V8qVl3DDTspIbXjFxVtpZu+2CsbRQb6Fxi3Jrj0UPYnIijFhDesuy5ytva7YI1y6
HQrrRIOloICKUUH3aIawQF+tj/Ac+e5AdrvK+iM1W1dZH3JUoj3Qekx4jhzyFA75WlTQdrDC2VlB
E3lMqYWIbJuv8vYpQxgnlyJI5EDOhPs2tnU6cn+61/RIGpNUjR7uQjjFqwH6bohbg0/ogkNJYqOg
xr5FbeHKzlBC5QYKwcLa2I+jLoNjRxVZUohQIu3f96ugtKNNJ7BM2xCdh2XnAUPenpW8m1OeUxv4
iD5nsdve1yS8Lhxlb3hkdbgnjP08tKGbRLKiSWfaeQW3YtW2dyRo73kARyrL7lW9t1QUXrbsBfFX
7OcqSEoor8zYZHw7YHNATkf4qRWcMXtPkUvX0aZ3n+Ew9zm2BsLbbguakdzV+fDo87pIszDbVrm7
Lzt7XWIZNjDXjfvEChzcuVi5bAZvnMbwa9MM5UByoifVyNB2goxL4IBqNd93OM9IYD3YhqdoMUAC
v6agbRkZrKoAgmJzOF46WbjiozomoTluan5ZeP4V5FAANbcrWR0BsXMaNOyxm1CPUujpOMTjIfIb
D+qKkePOAzEsi7FIiG1SE14gvfVQQ0M3HwWqacJUA39Cr1qcry2xk8LOHykkDchCzuhLiEJPyRgB
7ufzOJS7Th13+X3Wt49Wh03d7gc3iD1wxxGMADghWEUwJQvgrEorP22HHgxC68SbqgcWTDu/vakr
dR82UPPGKXiE9EUFfpI7r4QdKLRUoF+s8at1EfXBqd+goYOCBFEMqo1NjzpD9JocW2N5QTD2jhpU
A9V5brbNZMC2OhX5uAmKCKDnAm3FCBsOmOU5eqGzWuctSUPE8mPuoSCyqAAvHdjRxNudJgU0Y2Bm
oE4m8eQw7CIBJj6r+Jw2tHyQlrzORvGdVs3RpNBZMtYZ5OVJUmMFW8Zfy14OV1o466IMX8hU+inJ
6UvvR3e9EzV4vH5PsfMRiCFo2qwhGTMTx0LEEp31wsNSiUSY2AG4GtXDtPiYM/ROETXnSGNV904+
T7up7bAXCeDRoWV4XONh7OG6nTgUoaI+6S0GxEi04oG699x6iS6DOmScdds366LNonhg7Zw0pmIb
iqMKrd5rBDrWpYQIkHGPGhDXQRTQLk8kEifc17e9P+yCmuLlN62GkqGBuiaBZWIkAkXOkZTiTPMd
dQCFt0dib9oAb6edY1+UexEM26pE7peOR0xsYB1I7bIdLjHgYbtszSsU4tVA+6IjRCoSa9t6HVzk
AqMgjWZ24dTtVePWF7Olz4gPeaZCgtSR1Q8u8NWV9q/Ktn+w7be6djdavjmzux+7Iyd/yj2NHkqx
G22dTNa4DdpqUwIl32Hb2DDrxEnRnAzhY0b29nDrYEdngiasXo0NqBd3IhKr1p63Jd9GBqesg5Ln
Ykit6NadyyQcn7oaYDo1rUl5yvCHAyJnmE7MHU0n27vmFdpg5bQdnQLXRf3IFwOvtwW5Q8g7JZmX
SDeMwxGabehNR+IYAEuY2kcOFBcATEOQUV/xEVV7TBUAh3Pk6rCVdHmU0/GYyVDGgRpOebFzaHA0
IQ8j/No+naY2ZZo+K90m0WRTWDJy6/RQgHFznLrNtqkikZCGpa0nHGzhC78kMN+m76Jpt6PRYCAP
VgIJoj1h/q4C6F3aZlp7vrwJebdCWvTS6U6IwjIoyIVmb9DkSI1T4rS1911B9q4R5yhNYKmpwyJW
fYlzXt+2OWQSARDJWOaAcJKthDeuGxbdUlBOGEynU6uC3lrSZUjYlTg43WLGL1LAZvOhnvzYn1s0
PqBVEHPBQwgp9LaO627veie6hhKiV7lvfmZu5IhHgLBRkhc6uIy4m239eYRLwcm5bCekaesLr1Hf
4aeD0jhhTvxJHjFuXVYiepzmfmUc64wo56yfy90oXzzZphnSZ7Auqdwj4w0/AHpgHr/S5kagNiBS
eKGy27lllBYG+ZlAhid21e0dpW57arYsmu+8YrwtA3JSMecI90QyEtg10j5qXXDeSXFCJKAvFgEK
2+ijqWsJUBvDiDN7ii0f6tyC0HVRcIKDmDSo4CyOWt9eNRTQYePPcaucpJb6mneQgLTKFI7O9YxX
bo112tU4VLgRx4MgYdr1qAT3h/4mhERFzLVdrEYkmjhtkOjMvbTh/VPH4AWMqDKE6aoefIHzv5wc
+zSvfYrDYxAbg7JEwBQUGvxw6XppxgWFWHqACmHLao+CrGHbnAAp2DjuFoWc3q7iKCjos6sK9QXn
1WSJZOhUc6OMwolbyHoMzqx5Qv7Z8Cn2ncZe00HUaYTIpjE2hS29yZwBP/HD1BfROtCQrcXR16wK
Yd1NoczOkadfqcElcWX6aT1n7s4ot9kG2rueLOs0XDL6WDlYkY2cwrWyRmR6bH+I0WewlSHcPjmg
fiUorLtiIdJwEWSPiAedc9tSMfFgsTukPJt5YNao8+h2VdmHcVOCeY0m+VUj5b6MskvUDNixlM1p
wSSK04Q4V0OGDJl4Ach4VamepD5tIOvASivhtXhyfM7PGc+7F8cz3TasoD6BJqBkZDDdWtc1yRhw
sIGk1R33AUVvfYcq7I4xqH3o6NjvcZGp3IrDybb23kCviQWApeuHMqngaXlCoBiePA2kc9dS6HbL
KLHSsR0jCHj5dRwMyt3B/tk0iK2OTcORt2tE3EUmxCStG6Gc2DdnfVvuICt10dnRWQ3zr2CIQpfD
S2DaeKTAzfkqB67EefPD6lgY/yzQUH9dNgvRQUJqWI+9Y8H7k8xPzCiKs0mYbiMpfNy+x7ShvsNP
Gq/u1rNykaD0wOTo7Q6JDnI/KufSbch27oJj2bar3hVnE1b2UcnekMF/ULbejlHwJhhPS1G+qgEB
4y57QsfzltTPYXSbj84tEJhXqqLX3lQX+2wunq3AfwI0/FHW3UNg6Uvm4ukhbnJWQzl2pYz/1OTY
CjZbzVEBk3nqdx1pUle2MWMvNZz4oyWtnIaZg7r4wQXgq4Pi0qzLWC6CGR0MCa7NnbK9fC0tiMK1
c4WoQnMKcQQTd+aCNFMBPYjHxtE5yhwguMa8/kwGrb/yKhCpfd2dmKorTgOOxLc3o84BITeTD7Gx
7dsOVwiqB667xSVk+nsxoRgyEAaJH+ZPadjzDZn6vczzu0oUV1JUp5nXnTakTL0KxlRjXgamY6SB
SFIoB1SvskjbHtf15MNom0eI2dmpXfENvPLLqhnWfUlLxDPmJ3Se7AOVDcdBmL9BCJs4OT+q2uFc
2MNL1PttipmF0x/k2I/iPjTB2vaLJoEmIIx2sRIqvFdL8nmpTIpFE6E1OMiTgEBn0nlkvD9nRbb1
jB+7y0VC/HYFfH61QlAWzur/Yu+8diNHtjX9KoO5Z4MR9LeZTK+UL7kbQqqS6L0L8unPx+p9zq5S
96maHmCAGWCAfdW71UyaiFjrX78J/UzOx8z0dk2LTZ4SR/Q8J0zgV3rWf7Fkrq2i3NkFytkOrvBT
6JQxvBgnNtYWpSR03GmVItZsmK45IfhQb8jHOQlxXzaBN0RLm02I3Ngdoh7ivOO8mnHJdL499jEn
YVcdegNIQ2F8T6QaCQWTl12ElKjTEIhrozIuCWtZd4b2AFg5rCEm4AkPLUJfRZSt+7Ct+gunnCJK
UXUAqG3pWpOue6Qi6i+8Wn5F7k/K1eyLkdLPjVqwNLyvL4dpVOgkKyUOkTHFl6OzFCeaAQthobep
GzIls9AfLXu8SdohWtCMO6OG8p/oxvTUVfI4VimglIerWTdEBQZH7VttWxtPfUuU6ad5dx/F6nKI
jXfmaHjJlWN9GRqVVq0ts5m+hIE9pgBSOUBTzclLPDc2kD0HcBNunaQu94nW6rd1UJz42WgC9Pau
mHiDM4tk041kUitDXQ1lh2xtEbTyBA27usp485qXr8eyPkd6vE1zG6185xa+i7TBh7/HM58z3x3r
dQgxPMqihwAbH9cElukZjl5YgDmXA9E6a0GLbCTTU5W5h6aazG1htrVvVeNi61TeNn0aw6tRE3kE
MGSYR+/yTh1ng0MZyiPz1iJJ7+H6NX4+Qf1AbZniI526ygcKWsW5+kpixMYSVXed9BPu8aAUhWPS
iezHzoHmN2xFrodbPQjTehMrPvtuCO1LNvn00ZUAewm9APv1cz91+SocqV86O981FsNd2KzTZW+1
6suUx9OrlunhR1oAdvaXda7t4zr8amDnuwsrI1j1qVWu3YhmC1DkmFXNKtXs44AbhaCPLgPS8Qbi
8Xrrrneitd6pferYROgah1aZH0YM9pFO2ia34htVFlsjmbdDENKQefV8jvrqUTP0Q641tyOLeDXU
0W2rQ5MIA+uji5rdUqMY9rgJ9IsoOWlCJyHNXJtWuxNNdu8aX41uWIus2jDuvvWKYfLz2oBkOH6T
Y80pWpcHmCOnGObIXs7BbWLWZ2zTdroCmpoG/ulAmCDyYJ5LlMW3Ta6fc8dTWz0czJVWG/FjFjy3
ibqQ3S3089ouMPJsDkFgh1cAU7YFPSrNdlWirJXj1OJlbicyIhKr2Ax64ld1dmm26hwHb5VxN/Wm
WA/WZdwYT1O1aawnCSwHpKcI6XCH5DJW2nrmVNK6SPO1Aofouh0oReYnMI8j/lZ7IUBAiDQ4OiWn
XyboBUR9NwQa/VtsPWs6suAitfG/pEC3OSrc1L2NmW4mnf0Cw7Pj3PY2diNjEtly3HOS+pRY923o
+BZ7GSGtfg+WUITxKYOJ5tqAPTEAUKsn+1Cf1hrFnsxHUAQJR46uZ/LkWo4DBK3JfcQqpcGCEr6k
ZuZ00iUZXkO9KrrnVrsitFGfwpVbyY3NwTNZajepYGW3CGycme1oDjwoq6EanwpTfGhO+LGsKnuo
1npR77RGf+oyNuChmG+XGCPTyI5j4TfFARz0CMHyYEf6SrNiROW7wXtM+Xbg2d70efmSMpKFvolO
scrIf2M7Hru7ctkqtPvS9vwSvt7Ig09Udx4Gc1fDfGxGb1dA8BXZS4vebw6e0HUt0pVxct8TOhwN
8DPtcz+fI3T5+s52+mOqum2UY2+wSeVdpN5l/pq5TxPszCD6xpZ98pphI3q5tlPENl9ANPQ83lVA
7bo5+2AK8EutbdvSMghxaXraNh0yILWiPeXhRwXnLBX5mZglAhD1nduTzD5NzSqqTb+wDAo2ay10
dxVUicuk/tEhe4ImlwdohkcZvUTSOBRZftCG60yAIKd2v29ycx9rGBha9rVV3LnQjntjJadoM5Ty
Ns9o6BtT2/VyQJHYpFewOE8BPduKgmEj7MxXRuMXMwh1rfU39jy+5Wb4rRScgqqtrjPogUkd3liD
e5zZ8eoiPmTuzGAij4pjo8vHSkRQNB/r4bJgChKMD8KIt1X4oZgl1Om6kY/FeDV2FsTfhxIiREHt
bNpzfj1DwjyOZnHQFAEejCJUa+9s1W2y1D2a8XChNyWAcOgPxlM8d4e4Gu8z+ZKN+EUNzu3Qmrtk
KlbwHX0RnELr2YzdfVHBB+0850tvlbjT5QUxVvEurrNT2V0FXo90IoYArWn7OnFWooR52Xq+E9xB
8juRM74ulLYz5LRNrHAzpzDGJYN9+KNdcV1HznrW4D/mt6N5X/TzypUyP9vxJuxeenmcAHu7g9ZH
9N7kNkNgHfQjMx7RXNBHmeKUV+eZZNcEcDI6pmg54vnAmLWgOo6STUqhGG+K4iGbrzI731r6i8YR
nlxU5VGFzj6hfojUvTkk5zHeZPrEAQJdm2FZZaziNPTduvYzPpmlLTS1ch/P3wJD+V6ibrIyX9Xq
0TWndSgR7WftGXy5HBfYeb4UFi3kaGz1IrxGZ7PJhLFLjH1kxpdNfbZSJlhlqiD1UiaBrMUuemhL
HpzauqoploJHtn+CNoqNXp+s4mRlZ5viU9uXHVDR1ogFrLx3VTwYLXyTTSw5/yrnts75V0V5DmLg
EEIJs8HGyZSku1x7aESyWTzp1wOxDLUpN+68mypjX44Vyqye4c5lI/luw13tjc9GcoNV/VQAljvm
ykyqi6LAEqWHQnvoDDaWmD1Kbhfak4AqjBFuEa6a/BrRhWRKwezDtVbCc06ahHsR5tC1pZmfh2yx
vPecx4kUyk059/uU3ovaaZOW80Ei22JM4LciWUW8wawu4c3mOjRQI3D2E9OMpJqD1RC5kt0OTooV
cfJkBBDrbn4wp5beLLuoBHht1l+0c1eiaa2uuih4He3yxYCtOnf9I8yn+jEZsuII042KUKTVefKa
51Q9YU/UrvS2/Vpm8UWDOsfoU4Cefh331caN/E53t7l2lQbdasHHvWnaNY7GXoyR83QV6Nz09KJn
t3E7rU2t2vR1GX9B2Hg1OebFVAc5dlI7Jad4NTGyXRDf+5Q5RD231iZP4k3eM1Wr+Den1xHuLu6z
4qFOLnE0WlGhr2at3hBesJqMbBvIi9wYrkX7FVrvIS6bg3RfvS6+TQBhZXwd6EjunGbjzNMuhBVH
nUCC0iHKDlO/iYInOZ4K6w6Q+7LJDcrvbiZJCvq6pYNBtXV3N2dJRGyJ8exZo595z+5QXVS24XsQ
P1d1EK8crDIVA64km8/6ZHwrwjcT7NjvgSk9qUgIDpx4WzvFJXCBARRVqXVqDheDzo9sEXwUo7XP
rTa9KoImfbbnwN5CV71meUHiY0yymaOdCyDhac+02awohyFQ2z+nc7GO0nlrZMZNmEfVSrfjd9hq
tGZkOgzhfIwVzk5puK9bowGXK/ahSy5JkvAx1wJwGjTUR2CwHxych4vFurlqtLdS8y4LlBODppuX
Weq5JzfuhvthNl9tnUVeeOpWAA5B0fvou/owJYGGViLsmHoB+Hugk+umYySi1I3nJfprZ2n2Hjq8
e7QbOsq5w9rhdWLODh1RKJAiEJZwsPOD403ntjfqjXBC2y+CUAEJRvWNZgW3kJjEobeiL54MDRy7
ATmioMLnNm/DfZIL4yYX28AzIqrrqzGq+bYQ26zy2Hj1ojkGRQ0nOk5lXtVsSSu3m8Z9KU2m6KEe
B4/0hR6fkDefEhF2O3f0tGMOj9na2FNIUhPIu2/mzb5y1GOoeBv1aKqN2TyOo7vXIuuVdORtai+y
TlM+hPpMByaRCIyrVM5X9lAfGBBvQ7feNm10qKR+0Xn6pQOlPkuILy6lUsdk1ldV70UXKm10P5s1
fefxJV079nQSZTi4q6wIw0ORWtlWrxwskgdszR7RlpjJBt+MZte2RICjEUmcni6JZE92lfA+TvtK
rpw2ArtMI67rJ1OyG20CfyujO2qGZW8Y4hgnRCJqg6wBDBS8KgjWgRvDMQ2qctfqxS3kyuK2FMxH
vSlwrqpQ1jujSLpNasfyi9NW53TMjQ2dJgxSB98AUdHaDBXOMXkJUjFHendXA7psAPTF9ZjpEUT8
ye72xgx3cNUTKAtlQsbTTT3UjMhNoYttJWmNIeK6q9wQd2lQfcVjT6SXBdoQb52FpfE85k79MSwY
byjFuK5GgKYsrZsPeLLpygvn/p01iF1lYPRXc9k4GyNtAFfyhFlwpdXnnL+DyDANdFWzxn+CYYyJ
dEZ4asMk89tQwTDPokxeN7bzMHggZGYV7BOYG9uoL4xnJu7Mpcuqv+rlrG1MXbB7FKPwdTQ4Wwvb
jacwhQBOPN34AuP4PSpqs9sX9mhd1O1ovDYhM+8QusM7ReyI9qimstcFhJNR23tBlxcrb64B2uyo
p/SYi/2om8WFrYE5lcGed9GxNyrrWNTNezeI6sryIhpHppEcuQqViZiB+kN8JCntRv0QaZRmGKf1
lyKbrCdSYusSL6HW+9BjhRjb1LUB8UOzBfUYrU2clJMf0dDsqggdF655NdqHkHEWbXA2Ze+N6aR3
fRdUt0OhWuYnM5TfcX7pgiLf6vmcvXtJGTd+C07EJHaoDA7kuEhu2j50VtpM9Yb1qMdL9mjuBpQc
1BZy7dWjfBZFL69qPZDPHX3NoUqt/CzHud7JxpKXOf0DRU5FUVVywEjfSITAdL8mnmgh0zOgDGqb
dS3KiyTxQAfHyN1VtYoJ+YHIDJTOPAXmtL0r9HPqTmg/sL9wv1XWkG8YaOuNb0NuudLLwnvLGk0g
I9SczVA11jnApnSLI7J2BKCmjuI8vWoHTT06g5rWspH2dSumdmtnQwFWWVn2qWkM79JNDbhyVQcR
xqCrMPC7zVaqJj+e/X94y8bQakiO12hbggwHZqMp9GPToiyYZChuRRfmK+ozp9wEHtNcGrDJL1FG
AMylHXM+o2vxtA0R2JXlFF734L9owMRwndqK++tcjaG0cMath8LzbAmGwaGRYh9kkwQM2t/tUiO0
wrVW6Y9uEMzNts5jtTfzzH3BSSIc1nqazzVc8li7lSmsH8fRvukobEAZpuBb3phylRfMnBZ95yaG
S4W+cgi8Sy8ENEEL1ftd4ri8ltg6iNa6VkGdc2oWIt4EVRqCbNiCTrF0xKOZBcY1+I7XQCuqMnFp
p2mvrZIgyGkRKoGgS+s3GiREwZqV5QXQBvB3Yg0+6Tu+iyWDbyB9unEqAocUQvKT3iTDphxhDIWO
7exdNLC3Qabim4oWo5ZOfplQS8L5GIOPuGoIl8OZyj1XZXytvEWflmKfUTT6tncM5rjBDEhc4coa
D1X4NKaOeUxG63Esi/oKIxV1LSVBvEMijQ23JXnWQbAHQ+pOdRqIp2Ur3Fp4hFzJqpi+jPrAS+Cb
uMWIwdpNTcXfqpivCLHnwTTL6d7ubUAXlaOoNODQxMATN3oj+xuAqgp/R9R948rVB8/2ozFBBIv8
yqr8rMu/RAwSAnfEZzzLxxPSmO6InVfNigg1X7nCfTfjhCGN5XbbsmLoyxpiplLT8KwElf63ZIym
M3jcW9kzMG/daufNA4PkLgWNydRMzkXp0UElLRV+l+KCGDUIu2wl+YRHYzd5EGdazz04Dqm5resQ
jaPXx5pW+6YqzP7MzBIZb62mszG100brMtZY0hQwQT37VgWFfZbu2F9Ng6X2eVmnDy5irZThrTSR
7o6qvzQYktSrINYD6p0hvVadirfRAsZ2MrqdkMVdTbzbfkVxYhAcKp19FqmHOHGzG8v2+ovBdIJH
5Jc6gFv6hI5YX+daK/xZqRLXj3zrDSZOFUNT+QFV4xfP6p88qbubalyw0XLK+gd3NCJnVdahjdjJ
7kCTZqer9k2trLWlUnlOEpPBf1jqW8ofxkjZxMAFteBmZj565VgCVlYOCsQg+QST3rhsa7tZN+n8
AtADPlOO6i0IDB2rRgX1YrR7EHQpNqpq5mHVMUjHnGQKyFlReUYjrgcMi/MSVkbhxBvY/YVPwdBx
aFCIFGlbbad+OOSAeRgsCJqYOXiRYSpMNmy7MNlxFKElpZe+ioJXF0h4BUaOTgZDpIV+UauxguUF
5aSr8+C9CIV7MYH61VBr/NnQIPIkma97yNt0fdSPfKDp3pOj85anJA3rzCSv4HAg5q0aZ5fNkc2Q
R0jtUpcR912m+wBWLiBMqOyDPg7MgJQR0j1P2EHwtdGaI2LNoDoF8W0Hr5ES0x3KTVLJeA81HtLZ
QunLsqbd1xDrppUbD7yW0BXO4LetjOwVqKC6kmnfgRpBYrt09ExcN2OhDolESb72+n5e41mZPFb0
CFC+avzyKxGqjzGv4yszm21yvwag6TQixyMYPXWE/MpAJ+K/h0ufNQ/iwnWr+jo1p+CtVQ6PrrR7
2qNMw7amK+ePNMvKozfrU4qqUmNQYAzLAFaFLxAwrCuNnXwrwaCOchhinLzQ7txoU1Fs5lB0J6SN
0h+jTuxnNbTPHZEwfuhZVNNGVt16fR2fgbHKTT5KquhIPWf0D6zEUgMw7OB43PeBmj+yNMnPXhAM
2zKbvXyFrw9hs5aDwZYO8W8uVbNBKJ7fIq+CGptF0+w3cw2JNR/d5kqFHqrPNF9XHEkH2y0wG8Jy
BiaSKs51W6FgTqbpSpWweZrYuQ0YT25xFUmeiQSrbQivc3fqNfSYmrI3jRbNL3Wgqvu282BnJcSK
Zo7qHvSWj2qlYr0Bo+ucE8JT+InjjWGHIIYtXAR9ai6zOiHlo5A9UuOA8TTaf+9LY/fVnoy2Ed9E
UW+0sm9vDG05GNSQcQo5OTtpN89Q2dwC9tI8uZdzAeeKNaNdRIYw35qQhxkZeO6zjmum7AVInstk
iMT6ebyZE7L7jMHWZ/g9dlKsFZbS5C4l4pHN5K1nqHhgKuytTNCFzThq5A3GKjkHU8IaIRSGtTBa
8/hqe5N344bnLGDyEZ086zrIUSWHjdd+qxWhUXVwUackz4EMOHZHCdAE89YRy2k+a6c6BKo0e6zJ
1ckaIB023UoXJoza/GSSmul3jWfRTgazYtG7RtgwBgJtoECxvjKSMJ85OYIdVMUsZlbiWF+9Wgse
+ryI9rD1PYbnTOiJkGp0jcI+sX2nEqbpoz3D3djEjFu60S4XzT5M4wcdBLBfuzMuVa5xdB3t1AcF
4F4zMjsum/mQORkwTQgQEzPzlBPmQxi9a+mMX13/oJX8PwaRjJkEyLem93+uArgvc/73mc7/k3XI
/5qecvf/jqXIYu/63ysD1q9v5f94eG++8TT/dChZbEiWv/lTTalJtCa2ywI2GDTYrreEJ/1LoSIt
NJO69z0j25ZyMT/6lzxgkRSgF8BoysJtRze8HwQq5h9QNCTwmLekQaOD/CfygO/hRv/W/rEpYSkn
PRfvEkyYiBNdxAM/yNkgkcjRwm1xBV3BOqQmsMEqaD372apK8ziks/ECIzCU6wwWwKaKamw1vdQw
tkXo5q+lSI5R0DMN1rTS9lWStZS3mZ5d2VVnvppuKU+9q+N44BIyjg5zlvUMw2NynwIPZg+S9jFm
sl3mj14w9hca56gqM2dVDxKuSiM87RGUDO4EfdYu6k08vnRTezXziXFbJUZaSvzcLJsGOcuG6cA2
MvopvfKXH17q38gMPwt5+DuUda40TAwcsUAyFmHcD88JWnhGNL3xYTmW/GLoRbpuM471ndVDh8bg
AYYl1PpoH1qM/laR3X+1Jo+WLcOtulxpYajutDiBG544cnjQ7ZRDthlUA8s4Ope4c2SbBOstfdU1
TQiVo+/BplNz/o118d/eB/JAsnh1uUhTPssXB4ZXWGF9IGeLbvMgeI+MdNplVQKiamvW2gvLb02l
zDWYrbELh8hmkkfLhokEaJYDIQOir3gLsmDAjrCj9sn1iyEZ5cENo+aEAY15zSw+OYSijP+Rgx7f
Km744G84T7FsTEsswuAf3gFMnsxovfADpwPM2WHvXrghNq9TN8gLkRql/+t3/sl7cbkeuhlhYSy5
vFVcO3++3jxmMQM75703sicttb5E2Sw2FpysPS5D2SkYRx2FAA6XY8XkJFH59tc/wPhZufPnD3AA
D5dYD9ske+3nH0C+o4ISUb4jNtChjyUWRgd9m9TfyqCQHzP9u74O2uFga50Vw37XJ6ZJkvn2HFtg
xILydUNh615kSl5ZhaNrK4b29csQcI7P6eREvqnDQoD6qsWnwZV2sSmFoz1YZbUdI44b6HBD2cL3
jpxnaGsOvdoA48VJ0vIVgUd9rwUucV595la/sQyXP8u8uXkiFsgIQkPnCZK8Fvnej2/bNMYyjKLu
qzE0TEVLaU/HSXPGpwY4gI5Bj8ttacQ6Yk8lB9x3Fa0WEtH2EsaWfRfZUQQjpG95cOlYMsPvigRm
1lT1+Brr3WVkm/O8VZZ7Y7ut9aAiNV7yjxoKPxASNqPyUFRRcxZWGd8rlyaZoKg/Tbh+8uD678XL
yy0K8m8wRmfKI0gc/rz5ihL4srHeqhroGVXpzCxOi1YiFJCBksBc/eZ74qj5QQn25/W4pGAbE8tH
zany4yOtEx2Tq6l+6ztPPVlBaG0m/Gn8giImOfS5J1+hTYJ7a/OJQNZqWqdBeyuHAiIDcoxgoQQN
FySAJOyxVR5+bTqzfYLW19Bzz7p31HQX+REqOUyB+tSLaUBkewOtYbiXDmXyqu7C8X4xZMmziCZF
L0kupenq5LrRjAFGldccPSPuP1j/4sqyB2OtJQ064F8/iL9+WmKRhaIWZdqEP9ciP/5hI8Ezy1Q0
kF9HLxj8FHElIc8WLKukiU4V+Tgt58tvLvk3j95lKXOYE0mi68YneTYtttNZlfqqZ4178NJu9mWG
55SVBt7vtq3lLf50pLNe2CZ5xYsXw1/igDisc0027dfJG55szFhw/ezaDLQwWCezBz/SDsd5n2I2
u8wWnewlbpL0PJn2qH7zU+RyKv78U75/bLoldX6Qa3960OBfjhtJ7600Ydek05wjzfFMFDWgFvAN
hiodmLFOzpckGHWDxjLUniJkcU8yWcytsPG/UkZfZswR+5kvVBXvlhtYIP5WzIDdGYJ+P9RV0zIC
boqTxIAUVZoR4X0kYZ1wyRwo5tcfz1KwfbopTN5YsdhZLDFp34/YH74ePZ7dOtPs1yyVWLjambK/
6S1SPKbz3tUwdR1ZR25BnZPht7CpWDnvijEKHFGs5XwnlBgrNIKpErFGyX3Yz85FJGzGX90YJW9j
HE4fkz2wI0htVtQSs7wz26y9TMPJfJqVMTzUZSCvNA3/tVUi9mlQxzcMMEpt5UzusMjlyZHFnTh0
BO1OiT0x2s3nNOsxGjOn7IteddbJtqL5ZFZlfyEyJ89XYkiURxeeoCQLhZncCBuwFNH8YP0u4kb+
9QtdtK0O6n4MYdC4Lp/ND0/QgEY0YvD9CttYf5ajAU2mEk63lmRFjiiwcmDXtpgax2fSkJ/s0lYH
J4Lug0NSdkzyJkwQWTjdh8ra1ncaDnJwuSE4hxyMH50RL0HqOS22p0KInFrXljffP4L/r8T/n8yO
9KUX+GFR/MU/5u61CH9sd/79N382PY73BxQhHOFQQ0MYtTxe8J89j+P+ATy32F7pcJ6W5ue/eh5D
/MEOgSBat4WOBM3iwP+XJJr/Cx0/mzUqfowulkrsH0iixffc6n9vS5rko2Nt8RN//u4wyDdz8MZg
R7bSE1Rb4Q9hV+9wlxe7NIywKzexxrLsuDiyyNk3dVWsyoJZeR/GzY67geMQEtuTacbo1xNWRloO
1aMwipeYWd5qMPX5WLtVzuAqGBYpRb6FRo6KTzcd0BLiVZTZ4/EnLEWCUotTYUJhCWn5a505zTYL
ZcVsuYfZk3rda+yNYL16ma/hfgEE1Kms2emAmKex0499kQBxppoOUOmV3/0YkTJI71jZBIW47Itb
3jRMHzfHzoXTNiEByKIgGpVr33ipiejVKe0HkLoewYJVramnutU0MqPC2CLaBCJo8GHL87VdzOoQ
C0uuhgEaYuJBCIsouCI8OB5iD/+wOY6mdyyF+q3XwBye3GJcFySVriG65ytE1nLjlYW1trPqQ9NF
t4Lrxmze8fg5ds9OVToQ0UjfXlL7CBoQ5Taykvg+zCZ35YBvYDnrwDGRTXibmZgvoiY6I5HxuIla
5Ps+HLM9555ae90cfsu6Kn9B5uDcAlFNO7sc5zP+jQz2u0ZdFHE7blPkb1vXxQ5s8vA3t+WTS0LZ
RrTRBLmWwVvVMYLyAgbUE8MFeEM2pXLapM62V7O7E6O6j2osyxWcsrxMix1H29lOFdQTTIXWtEga
EkR1kfO8d4ajGAyG+v3s4k4zJsFhcoCTRG8ZCAkX3mkF762Gc8DpoSAn5PImtw1kNTHyQqrX9MZu
OmuttW3BLWbeS2t0TPyr3jgiisejDM/L/RDo1cPgjJiWDPngR2HvMErB7I1TsaOtxKdnnY248iQq
bh76viVNdR7bjanZ+d7LZfb4f2qf/HtoadmQ/8uW9v8Oi1nID7/aGx/ei3cG59nrjxvk97/5FyBk
YVmisy9y9uGZLp0FSvhPyxLjD4OtCZBhCTX4c9/8T0Ro8ZJlywT2wekc9x1q2n/tjvoflLCETFLL
8kc25rTOP9kel8P335sj7RYKdrxs8TindMSj4lOXrePcCC0M38GyfBD6WxP9eXT+t03Pp+L783/f
Xq7/w+HfjWbIMHkMfNgvtf0Y6y9hiroAxX0F0Ux/+OHhX//5u39ssT7XGt8vZzuUnhZNDyZX8ufL
oSyLQakSaIQTbF33vonydYyRY2sgIEDTZX7UDipDI32Z1WvM0KsYbs3h0YSSO4vDXL9NOF4oyrR7
kJvfRI8sAMLnR23T4lIDcbLp3qffNkdN7dpDFPgtnXlnPXqxi3T9oKY71wvhCJe7MvvN0/9UvGJI
891cxBPUsHxMn7NWJk32DIVrPIPrkNJJxDPa3nwMfVCU+euvn/3nazkOEb8E1uBEa0qTUu/nR98M
Y9eUXegixHOGcztOxivDQXnbJHF+/b9xKXA5VoYuMe35BNWUMSeXNySun5HRdmcRlgVjnQEp5fmc
f/n1tT4vkOW2aHJ5kIsJHsv059tixFj0ZuM4vtmV1pXX4jXlktL2m2/j765i89XiG2SwpP+SK1v2
7jynuuNH8Mh2Wu/gdQyh3v/1vXzGuHDwwrEZeMmkGKMu+xwT2PZdZccal2kgzz9GpmE8jjO6+XXC
n53KoEt8zg8kskDbX7uk6h5rzXV/EwD0t/cKKAnE6tlgkp+aY4eUazOFpOIniLb9yKOvGZly/cZV
7C9XcQGUwLppi6lw/5LW1FpR4xRBbyCqb+Jd6mJxCr812v36if71KjA2gSjJXrQMA7XKz19HOCbD
GNmO8lWtQ1DxCok5DlT9X1/lL0sLE3BgHIeqGPYP+Uw/X8XGRoaGB1EZZCrvGNXCW/edATM7ZGz7
60t9how5Dn6+1qe15XkZBoEu15qgdhpRepuTVsnoet/3wSFx2k2m5Y8oOZfiZR3O1Z6vDOMHeytU
vxc2Wu9MbSw1v5IU6YOFbRODkZhhiC8q+afbwPJTieICs7VJBfq8u+kiMICi+anw78pt5xpPhhtp
MMAgSfz6qfzda2ZSh0vT0sVwav/8AqBR5CQGQPdGbWSfU3qhCw1bzd98sgvG+eMBsTx6PlZOYu7F
wyny56uUQRoDd5pkKbuDs7GTeNxm4yAv7QkeQ+VG1uHXd/X5evBEKC1Ap3TOfmx3Pm1tQ4TGu9fq
yV9mx25X7JvQ3EprPJa1s/31pT4/QLz9iATFaV/QC3r4Tv58a4DZld613eiLAXkg9p3NXRMW+tNv
rvI3lzFpaViOvCN2uE9PcJFlQViaJ9+M8gMt0ehPg6DQxxwhqiB3NGKtpceo+mKIcaeYZ/TeFyev
11EV4HcEoREuluXVT/O47S2IPtEpa8Z9brZ+rqETpylhhu2i+TESCLXTamrfuvFZiGdl5QhLDgKO
0KwjsMKMQXuEFAWVDDuVEbJz/K3sqhdOjq3VpPI3q/Zv7ps22jaXsFkXs+JPG0SZmF42B9xuXs4e
ycuhiaw22/zm6X76PHmH7vdUAnYiCWXs00USYfedlBOGNFMOV6cZbpys/F1wy38wd165lSNrup1K
T4AHJIP2ldxG0paXUu6FkFISvWfQzalH0RPrxTy490pbutrIAhpoVOFUJU5WhiIY5rfr+2YmDMI7
hceONfrHmf9gL47W1LSK0Q4rsyvohEsdmsCA5PyDqSx0tMWKXvh/2uftaLmDGdh/AtvwIU9JlFKi
P0nnwPlaboWP53lZMA2bWl3UqAT9LZ9HEQMDR3U/rFDaocZqyNwbVyTd2VjPcluG9MOm06gfeF2X
r/BlUJuIMCebMwB995PBHYRUNuUZW6GHD0iXcPNcFzrg7DlTFAR5azfFL6SnMgtAYP/9BtHAaC2C
d9iC+6FSgCdKkacF6QLYSBRT0M0D/kE/+vtRuEuWsudFMFvdAwILZ4rVuaFoP81Dm06iTJ4QX5kP
JKS0/ctx+XhIbxAb05mLsxCOPzouSlb2Tdnm+M4GXIkCUK9fU3V62dPidpIGhCkiKg83rVXQw2UI
jYrvsn10x+yIxkzBdhooN6Q9vBrsdWxoBzK7fwyL/c+MjCF2KZaprtl7eyvU5ZhK3omVJoitkqZt
ihdzpOK5icvlLkqDa8vqi6MZL4kyUi1sr9oxN0EOW5me+sqsF39p/7NgSwZiCfOiWGKB0vy0YI2R
WJVDJntlD9I4ImUPjUggP5DJ4dDxXdZ+b/KAi7H8l6wOTvWe1RVp7iBDyntWUqGb23fKcrwimCfK
I7UkQ3rgslh+8M+jcQ8BfAQ4jNtNfvLzxMzKCSnj6eWqjx2NTAOkkC6eUkBVFdimqohPZ6EeRaN+
XanqeMAm+DJVTSUYSmrU4h/Lsfo8OMHKxkHMriY0X4BTpgWDV6ix+0zfkrIlxP/z4fqy6zlV+sKQ
JOeuMejeA0rFviUyEBQrop0XmdI9VAKEWGBPT1lbqwfuiy9XFbXsBBEJpPK/AFr3rCpFgQOPCk0K
wsTu1uqk9Gf0/cljq2v765ZeBZ6zIdsGSehsfp7ml5v5z8iL/cPyctD3RkadU/ZN66aUtNvUgaEZ
3ciKQG0VPTVudURZ5yFy9Zd3jRExVW1Nd7khEQb9/B1j0Y5EciyuxZoi2mqisaqbSXX9PK+9z7cU
D1CvgjsCF5q//oRHPryeuSm1rLPnakUQxBSnuRNn7bWVW6NA2BELeltGIx1uPw+6t0UZ1F7McLGM
6SB2uHfwC7MKC6drKH6vqvZ3nIEqy3nhkLIzI/H881h7y7iMRU51iZbxssG+3Burx/wOBG2+q66L
tasAzvptPOfVgUP33ShL1kDoZJ4NHP/PHyugktasWgokRSPS7axFC2laRH+7buwHinKwLkiScGfu
HW3YvqFFw3y+MiuZ00so2uJeV6cq20jc8wMBhv3IGM6+ihe8lB2QmF5qgj7PaZp1CSEkoejTdgRV
55UxWpR1oWriO42ZGVcqUpHA0fSQH/jCQCLpEagFIO7alFNC12qB6qIe23b0lDdZ84I8YpG8OYXS
UNAUFQMsoJiUJq32upGsxsCx2l0PK9uBKZK6B+JaXz4Qk3EIV/KNCF4Cdf48GfA5sTJXTAZFZheN
HrXw8oQOoJ8325fTJLia8Paou7M5uF+sxMmtocE22cqFCkI/qtGNxQqtAIWGZbVWnjReH/NA1dPX
mWlk8l1cpaUO8MvMOiiUVJtCXyIUVa+HxEXNKh7LAxtcEyzQhzeN3YBhqjE1nfnhRe+dI5gs6Ji4
Yb6qyW2QgojC88FJUkAn9XyiDU51A+JfB+QVh5tWjhHwMXg6Gu0IW7um13B2J+3+59X+bubAvZe/
l/oBZ8+uy53OiPNF3NbNMKLgNQ2bRGnEgZl/O8qSWERdjfdNXxbmww05jlOc5zWjJAA/bhzKhi6H
hF6gv58L18fixhuqjtnweRSldZRCIO2zqmJ93sXUb2/1WCv+wV7BItCpJuIUYK1+HiWNSlPJKhde
xNAnG2cc9JVpK4dqWb5bMe4LuNYmA5n7gpOz0k8QDAUsg0DL3kuhDmuKzSl1/3nJ9p7kPzuSNDFN
gdyEnOu9I8272SrdMkxGBf6VkiBcV8T0Vmld1FEz7aTHdpwe8iW+PF0cA54twgWYd0xtbwXnuAtL
EsOQbZxArrR0RHkJfIE/J01++/P8vi4jFwg2JPYOs2SX730sEzqV7oJTII6IY6QVdXGaoNpXrX4e
5+uU2AsI5C7quJDy92OFQzsZaosKAu37qfVQDTgBNEO3sW6tXbPTxdvPw339bNQSY73h3Zq4ffvT
yrTGanmuGa7s7RNy3si9TcPkUtJWBMYWjFV6pPJpt3877HKBIc5NDoAw7365IGiKRCh0ivgW/JNh
bWmtUm/NWikvaI1B20TjzoIUnefNgZjjcnI/X5zLlmE3CnqZKfDacz3GRuu7EWowN+UQ7JCoyo95
KpPtPE40URcTMBaq+s5rDW1kNS+GA/P++iQR4VHhcVOKRJxkP95MHrEZswxtZVuNY+h57hzlmzzX
kt6bckEotNKdXjuwpf7IqnyY9H4Sb6nV+HhpqkUmczS9gtXdxezl3utT7F3G3kXonUfe+eXb9tfJ
+8Pryc3Pn9hYLvyfRl223oereqZe2cxZ5dVT7d1dld4t4ojeA794eTulgn359dt2/Xj/fL67Oz99
/vV+82v3ejV4B34Od2/Nv8x+7zLXR6PTzeXnKL2Hu6vcK72nu4e73csbWn3eA38/kTz0bl8uro8v
nm6PQ+/42rs8vr4+Pj2/vj71z9en2+vj7fX1yfJv65OT9e7p5vzUP7k58R9vzv2bm93FlX/yvrs5
P7la7XbvB2ylP1vyh3W09h5WPMvSViQ//9nT2cPVydHZ08XT7uFhu73dnT2E3vr0+nS9PTldX19f
XF9sLpYf8eTq5mp3sz4/OWBR/bHPf/pZ9nzpMi7TqhV/1vJl+ays5cvL7dtl6N0ClWcZr99uY9YS
NUP+FSCfd719u31jeW/HZbfd8zvvK+/yMfLenx/P318fn68i7+T5iq//ePnO17+6eb97f6Wqjb/u
rt7vajbsw9Xp6ePz6+79JvKuXg+s7558zZcU+n7I0kg7nbeTOa02Z6ujs9Xyz43nrY83m63v+d7a
5xfe0erowLEUy2L9tJh7tkwFEDqLUdhbMUO24dXr++7lguob7wUpXe/6nLUqvNPHk7vny+fzA1/y
2zvhYzZ770umMMlUeyCbzcF8AVjtXcfey8vl8+nl8+Pl+euN6t29HtrKX5JT+xmLvRnHHbVEQmum
lXbaXJoX8q44ax7gSp9TOdndN7vkbrqcz6Pn+T2+dE8QJ1wdEl7a96PM/R9h7x0fRqpBs4EfobwT
N+q1fWGcl+/WNjwRV0T9h0tHesov9TIBDHvcHokLcWsccOWWET58diylpSIVORscBQKTf4S7P9yL
Tk+JmGEtYArTQfNhISAOSXKomverHcEojEXnDbFrXvjPt6+bdAloYj3wx6afh9MGGWPD6yLegVWa
8M77P9/2X4bDCaYnaimLWMxMe++SCuVomOTAFd8YZnUr8+QuE6pxpNfQf38e6cvy8WwLLEzyQ+T1
6d/9PDGllbIBdw/pu4uQ3pxJDAdaOhw4nF/somUUku3YCUQS8DU+j0I7cw1CRkBxHeriWndk/EQq
vX/UKAum1XbpDKe2x7r9eW5fVpFRcTj+RAoxUPZXkcIIVzRSdyjlH4uTwsogIfRaejXQZrT5eahl
Ap92IYuH3bU0zZCU1vcDWsBOXAPdRli0ut3cUXg49leWzJQYgBiKxyGUKnIF2y4B0uB6op+L8UD8
5JsPSfgQeQ9knXSXpN/nJVa7iT9V9qavw5Z9QGfN3dUwK+MDO/PQMHtmSBojOzorDbV4YTFcD71R
hSgVtPkBy+6bT7eICiF/ZpMAdvZjTt3cjmUSUfI3EsF5F7kpzqxocq9HCFUHZrRn0KAbt3R+sHbL
viRDtXe0AaxkEfay6aduE4QeKF3x1JWiuwriNrE8xcWa/HmzfDe5JY9CSpaPTg3450+VtUZDfQNU
djHgpCoV8n2eq+bdXVk7xvPPY333vbhLTLID/KXvG6uw6pO8dHKT/mdZnchUKc90Iz4Uaf1uRly9
ZERpcDFx6T7PKJkgZCtk4KikVeGMKgb81HVIPhSxRG0pxf95Ul8/Gfsc8jvJNZr5GPbzcLVhI7cK
LcfPLLRt20KCToUYY1QGYkCIzPw82tfLi9EE0VWuWIJE9t4GMVDQ6eewMtAzUA0YDwIaR1bV1wZx
3WNrnpR7UaHf8fOgX1eUQc0l4OqY+Mn7Ga2cMGtfTLaBZyXS1u+TuYWnDJQS1P9Mt/OBOX43HPXn
xPVYV07Env0yGg11Y3jqfiKtfpekKFQHxahdoLWQr/9+ZoReyYuyVUg27C1nmNIimU0de0Wp1WnV
m7XxONWKifCUBFv782Bftz/P9ofBlv//g3WggQAKjG4Cwj/0YP51Om+6ov7724pbSKdgRVAcx5uz
rO6HUbBAJn3SewO5KdvO/KRr7GvkxZxT0TgA5n6e0nefinZqfemBJsvwx0H7MNgcZ9SISdYvEoG5
MQChrNXYUE71yZoP3MLfnDOx1I2gkcpY1OJ8ntccTG2CpBDa9DYYhGgWDjotKcX3MSoPDVrzf/2G
LZkTlRyYTtOnud+jIN0elfuyNfwy7uzbHnDxkWvnh3pbv9kTnGRUeoExUBK3/7Ygvy51oMBQ/2ZN
C07HKLTzbayOanLgZfl2IAutUMZY3ve9J7lFZqUckhQpDwQ9L4ok049zmSRXP++Hb0ehxIHKOwoB
yGl8/khj1OmlazOd3AYxmrZFRHU+PK2/HwW7gvjqUmaALfZ5FBVVspEiIJDKVdv2u9F25vi4QTjg
wDjfXLZ8FjYdd+1Ssrh3tTcCQnw3J4ZfSHkCN1bbmLAxqVWi5hQ+CJkNrV79PLVvDhRDLoqYS9JO
1fbuPlTkanOYGLIah3QNTJlSBUO5jQvlUOHcdyNxnXNToNa7lGR/XsQoQtU4JjPqh0oFtXF0zUlZ
ddJo6eltnfjx53l9tzE+jra3MahLnpNhNODMKw7EeNpdryc3bDf/YBQC4YuVpkJkWOb84TpSG6t0
5WTR+oqwyWZMsxb2PoSTvx5l2Q8WKUKynfZ+layWdCYaF4HwbcBy666Hn06ZgnbgwH5z3zEKBXlg
J3SD3uTPcxFKWHdazyiaq0+oCCE0WkHKuUPd0TyL2r64+Aezwm8lFUmmGOfh83iFldIM0yyzArl5
kUARWJXOmP/9G8jupknCpEQIHda9oytLgT4c3cY+3G79uA9RDwkKJz1wir7ZbQAXSfL8CQZ/KSJI
xgSqVM8+cAetPWsVRT9urDg6sGLfnCBGIcPOYmGS7UfvoqZB0QVBaD/T5uRXqCaO3MI1y6JfmZHR
PvTz9/luP3wcbe/7cJ/OrVGoNGLTT/rK+wi31oIZmtYtIRY01fsDi7jcbp/dSO5xjAgCGgZb/U9P
8YfDhDxJU5Y1R7ZyUmWV5I51WuRwldxkgByb1m67Rumg7FdNMkDv+3m231y9BixlqpBpXKDyZe92
SodWcWiTZzc2gx1sZjNEDB4SgYiBJmpme0QURnU9xa6c8sBCf7d5KNek/VKg1gFu4vNBwE+PuqTR
hT9bZv4+dvoImHOK/7KcEleP5YXdRzWeWNrD92a4AAeMJpqgn0+asqJOA8CXE4h/MpkPoyyT/fAR
ndyNQCbOtBEMpTwhkBMcxU5hHxjlu5OAsUm5JpVmFOTtLVkVhI1ChSGqpkpBVxx4ZrqmYfapb9Ta
EXb7+71B34Bq4CJgtO+XGcZ9Zpt1yGj0brq+hWvOm9wP7lk4VMmqsWj+HtTwQGiPXP9y4346EFz2
VBssneZkl9z90qQOv0dH4qmnqq3ubkFc1MMRPc7dKb0tAjHAyqzpONdb5VEUZXamWvDL/GCqnHWO
Ip2N+iGWAzpY0J/DREw0ohvaSANUYsy+bKAA+FKE+U1aBTWY2aQcW7+zGiDS5K26yu9rI7oJsElN
ZDG6cudUStb4oQMf2Kssy6SqRxn1X3ptto95l8AURr2t6n3ZQfoN7YXbHHWG8RvNkPIsrYwZrVdh
w4XNkAMCQBJWKUXR0u76TRSAcMz7XjtuoqXhoDTD8kSFWvHmKq52XOQiAMBZB8mpGYMf3vJrF8VA
5L8u6OzICz+saQJtkCFE3ahWLbgDVLh4UlI/RrdtWp62VVODno5rxUbXyNZp+U2S8LGmbVKuzBDu
tId4g9hNljohmBBIh/KYvncqvwI9dp9G6HGwRoG8JQOePsq+C2By4/mnMGQ17VqWFdqE6UQkwyPU
GD+YutPOnkCfddpo89i+hpqCkqI5tOmt62RiOi6KzrlvlLm4smcXFb08VozbXpTx/dhmXbyTlWXD
P+rtHr35ViClG87AA3StgkCuB93Ye2pVK5dw4ZKHUCOO6HdR6ch1bbUO9YGJOdJs66BkBw5VGc4W
lal6a3chkjpWJoaZdmDoY/SPVgMNtBU0eyeCvrIOAbk/TpoVPQqlBsbctKNuHiupw5UvaT54a2mE
OiXazKJNbVOeqWY9Nh5qB+EpcNwuXwtIps8AmwhHpCEeht+RcOfdamO0Gjsj617sajAX4G1q3PfN
1DwPU2sCc0N+o6a43t6VfRXBvOltqIC6HIBLuVaveYgUtddhoAyhrxtBndBkPFUjeEg70IDf14tg
J4IlzroH5XxsxjMKIVyuSzm/KgjchSmD+SJ1UF6RVf6S6mN26QJofpVR5t5HmUxGf6bqaxdWTf6k
VUYLtLRVfsUAwn8T9bORUJzBLPgW0dx6bds96ODYIMZkxb0xrWHKGVT8CylGv4h69aJzZ3TvWvyx
WxjbvUlbOQjrto+hqRK7cqxNrZUtOfLIynYgmeDaKEvX4hgqrepZQ1DytWDP3vR4QLc90q0PiqMC
N3BbCTE8mxbEJMqa3eBHdq2v9Qla0IZ0eZhsSmJIFYsYzQ8ZL+6wmWal3WLeKUv/Y4rcvBgkgp2D
Ycx3edbXu5D0ebxWRGW8TnZfokirjXZ6ZLl9vW7EaKIATBDFIGodTDDuwsZFCdKd5YlK/cw95TOz
uSl6oZzVZWY9KQXMdiDlcbFT4bzHK0zlDiyMkxmbFpzUcTrXSbKiGtnp/DFTZbpRaK3pjwcd134z
t3N21tq9+QZQY7y2ahqxPSfpG52OelW2npF3IFx0ZJ1vldqJ7oA5Gxf6sMhth1Peo6LS5Z3ld1ns
PM3aWJ/nCeeRkG0eumvKpktzkzdajlzquBChW2Vy17HQuaiWpm3Qj1YA4SYu+yJZaVRP0PlHQIC1
M3vzhbDYgKRIMo93PEKWvZXtBOVy1JRi3KCza8I70wGXbEYnTS4RCkHCa5CmeSu1vp1XlZiQGR27
Rp63c56PfJAWuFgFasfw01Rp0UDn0KM/Vy1EgiGvkfVx6q7Z2WDCX+POdNCMy6LuUbZtezmLKrwq
i0J5ArJWv88Wcs1ePWaSkiMN9Vc2Top6StY2kx8bQfEWx5haXlPOWQRKmtZQilCn6SbJc1pSuioJ
f1dDnL9XbK1pNWI29UfaFBW9N0aWy7y7/k7vZHsSmgqazwCrklujbq1nIml1vBEyH85pQNDeA+S1
L+AGmCMN/lP5PNQcagSTWvHi5mU1HknyOqgDDWn2FGX1oNJf49rbcCSxtYpFXeYnXRzL3yIwEoi2
szK+kHcbVUDN7XRmJqWL9AP0unhtzVW9sXKcnHUwNvyZWghbCHVWd0i3eh73V0tH5RWl2srzpM7D
+ZL1eRrKALhwB0v9ruidXFJdHUvKG605gr4ZL3DoyBwpjTRood8GWRoZJwKQ6m+CDd0taF02GyzP
/kaNE+N3FAlehHEYGg5optXPodVPXI1JwEtiarnO01wAPVWcFtGvXgV34JOlCe6QS3YLdTejnFeO
2w5K8JVQuyBfl1MrilU1Qmrz08RNLxuj7V57UQTH49i1v0EJB5kPEQKUi47lN3tVo3e3PGzWixsJ
E/Blq413YS+SxyqzQEMIXqLCt0OMTWVsrCc3S7N+E6ZV03tCGhUWr1D6Jy2N0TwcFdVac65mwPVN
mZ2mdgLaM7IHQA7gZRtWxx6Q+pB5mv5KZ4f7xkX6NqFQ3AATodbcfL4eGfIOnLANiz7gJ/XMOUgB
PGfjyCdt5rBGw36q4a+PVTGvJoI9+ma2wjLyHHsGPD+nGqO6ca9HG8OqkMjmfjfvAmc2pyNLkfJG
V+ikW4fI0kJG0w0x02VehhCPYX8sSndt/yScmlk0TlSW2xo+EPI4/eiWXLqGc9+2aGF7XRi5Dczt
ngkYtIwiRB33eYeUFkxiD9iG/DWms/3aUizerBQwuYJlaV3YE8ng/M4GdGXrerR3Rj8lT5TiNBdK
G86/x6GsfiuRFqLO6fQIPtH7DXqEdz85qwslgC6SVKniNVMUnQdGjAmk6zKeoLD3sbtBAzZRV4iZ
p7cpZdvqqm8UxKpg+6NuqBilAtgr01+qTivlqk0bIhAqIqtcOplxr9Jk23sIji40DNSe2IdtGNBP
mKExAtAYu9IB/8qRZ7ZD38W/dQghtueOdbroKpVl+bhoq8crzgL15FB/9cr1VIts3rFZBop+mYYZ
ueCA9toE3XltSnzXKtkgxuQE1g7VvfKO5oE5XaUEgZp126UcGm2mnPfUDso4OBr72ZKrYSrhtVNM
KdAi1gqBGoupos4O4CIEpGu14eXgCBCFNOBCiPJI8LnptqfsDH2vgV48LDSuUni8NfJQJ1RPtUw8
S9RkJ9swRuGmaIYkQrZFkZV77VSlhjTB0BX2w1jn4a2djs3gUzPWIPJTVo0VHhNJVeY7R2lq66Kj
0Hg+rgA8ZSd2kdGImcYSC8OPiQtkOyWzSmUtZdlF2xEiX3oViag/CRNl6lahUKG19Njb+omZm2n3
akQYmkgqNEqa+TnOQbaWZS4nYn9dMm0H6cQ0IlIZ7AZrRY3VcBX1VR+fGCkQhcdwnqtgPKK6tK4q
zxDB5J7QBZS3p402YfxxpRjyBvH4Su7GPpqMK9HxVqpeTM9Ps+bPFslmKsPB/TXnGT1vA8JT7tHA
NUEaCbMHbVwKk5Obsgqb/Jcz6ClflaBRGt7bEsk8r7NjR31I0DZIVM7KwsGtWhO3gd9pIrlk1MD7
YAN36ACGNC55gOPQthG8pZpv6WljehhqOaRsHgRzE9s8mdsm566+1Wo+3Kmc8whty7ht+m1SdgGs
tjq2+1+als7zpRGRi66Ow2ys6AscaFWPoawUCIi8gedHWiCJq6HY1ELJVXqlUYq7s/U2zi5qQyOr
YzehNOcV+gMB2ljzJNxNL8M2furQtQJ7I6BFo0JnQ6SPfHMKm7tygA23DiVdCbdOKBTJ7UEGeFVD
IB5v4t6tDODbYa9wI6Bd8dBKjePVEzxINwK9AKw9y1ycsrbjWhOgqxmYzxcfV5VUMKlcG9VWDwBX
hzKoWvScH4gHWb3py7yfd11AnP2dGAQhQDEmQn+2CkRazkor7/rryslMeM5NvMjkhW3d3wEXsBcT
YMiz6X7SOmB7nm3LoLnI54I6RejnSdmAWosa3D43LrtXNXUAU8uOHgCi9mZ0XiY0ECKfLbLjEpwx
WkyJYuq8W1qbo36h1EW2iaMoTU7dNooJfA2J3V9qKghrbCdDPto93f0XCE1DbhNNo8pXQfyxWDtm
39+P0P/nlWMPRr0y0M1ovRCs9jWVsVqxRlXTKn3CFUa0rtVkKLayjjSEiIzOxquAtovWwDw2o915
Wjw60ZpYYl1h1tVzb78HyCQE52OrYOL10yx+BWMfwyXCsp82skvj8DrXc1usOn0elR2lH1AH1Fyo
qEgoBtrHbZ30+m3HR0SaEmNSWwWoK6svmpsZFiLm4SA6ZLU7u9zONeTaq6l1tMabzLbLz9LECeIz
XFvMCTMGlX5kjbZsznjKg+xiTCHE3/JBcv2+CaHEkWcPUud3pTp6vHFpXouPQ5mi+RQLRJw23dBU
74E5tg+aPc8lKkWNtI+tyUTyQg11MznqwyG8dt2oBSZkULDs16oYsl2o1Gnpx1UIY0VSfHFCGbro
fDeXeFJktRTtsi0oVvWgYuG2Vk4M7FothsBaSQjdA4pBiXRRO6SXMOtKTuwIt7dCnWCc+pdxSgv3
MqXpMHiJua6jkwSv0tm1/eSk99D8XQdBb6RAAIO3Opqp/MTzOaq+w3CGbqeJ5+lmDQhu7Fkj842I
ptGjSh3Z9+1QGdZllJt20jDmKGzsujnM70wZKdXTnNTjWzwOplkcoXpD+tkOuynw6b/T8nWO5ueJ
7TQzFxb2jzP9kpEo6/cpVAXaT3HnttqlpWb5HdHu0l6PUg0ujarAT48lYpKySkAYsFLJe8hRctdJ
mThiExWICHh21Ekewil1dhnx1w6hQhXXPROucRIQBYbmPpry1DIbkyPQggNc12YURh59Kfp7N2j0
eRFc4EVoWcjfZh86OGGtPV4mNq11nJoMaY3SSgOTbBYc1A1/Hm13uhKaD7i35byd5Zj90oQezet8
cgwkMeu6hQJldmihJMj/rEsUCdttu4A/PJyPTG5bhUNDh4ytR+umT+33uUm2/aSX1VZaVX9aSg1O
WOVG8olHGdjsrA1Bu56IoijemCILZBdxE68kD+6AsFyFJBXU2RfRxoV+VCbL+W7UusFeS2w33lCO
Pa3iYLBvKb8gggCzIrjuooxYXWQOOvDjeup/W4NmvY52WGS+0o/zddXlE/E1VavP7EaABXSRS7zv
mkSauMp0A9boe8x+F+vxM0pjZbupYaw7W/zJojpvFLWyQm/JZUKyhuD7atuQFzXYZgEypoplps/m
nJunOsTpGUKgdNGyUJP+huhIDSAx0ZqbzBGzscr1OR79gRTI3awgJ+YhSZZhn9BR9wjQEcqZNRho
NU9x2taeJir1vR6LyViPGoUD/jSo3Yz+7qJ6qDRJ9caHA209TUrZ+zadw0+OCUfSpxRm6D24T8mD
FudID9h6x6MZulXxVLaAjTdVr0zQV61eeRyKGWK0j8y5ph11Jlnc9SRCrI8EB1H6wME0MHRjr7HE
Y2uQRi7K6gX1gDJfBUoQrV3kpN5aHQCa15fyATVd9MCpaFL4gYH8I0SKu/ALoM0AN64lELpqkcOM
sAOt+FaNG/Snuo6CDR+Y2ntUENzxpyqdETtJQuO1ESFyPxl750IEIy2NFlYxkUt0s1KQdoXcTQBx
XxUzkaM3uLa81QY6zcZ0EtgVC6D2KJOqC9Jb5hXCCNkQIW8yAKUu0MEucVSb+KHoiB/h62Dwr5RE
Re/NIOZSrqPG7R8DJ9VqdHJc7Awjpu3ZQZtWZrq9m0UjKkROQ+CYodCIm3GxdDi/uVs+jrrWlL4R
kJT0Se2H+Gao5eKQ5rmFfMOgcMtqo6Oi2BqFDko1xmASyGymofFhgSCiHs/o+4yypl6qDwx0IZB9
QVPQNR1xiRFUKQQ8kY+Aeqq2b3U8MrJR5iE0Kof3mi65hhaNrtPCFAz7oDielccJAg9VEL8r6Duj
jeIk5sMIV7ddBbmsOeypHJSVRHus9+u6R0UO1dY4hdvXB8NZ7CDogUvrZMhqNpWOvZVW1Sk2Yo0i
U9472iIHPd8bol7EoqcGzcSYSw8Hs5O1XIXQVCCtTqP9FspgiHy6CnL9CERoKnYGck3IX4Vl+zxR
qEacsa+02O+MDkWSohNth9LvRDRKU4dx9iOiLERjTCO7QflrylFcj5x0rUdu/MRmzCbf4anVVhYO
0VYgqCWP+9rqlLVDkB8JDl516uBCLdRXdgl6eItORzWvg8AJmo1sDfQcqOwpzFXYjVXrJWiaw1Em
LMdVVCB17MmxKSMs11I7d5tcV7067BrDo1I7G1eSepYChH2D4oONWrpAL95AYV4JCsM9lqVivsm4
U/DaI4JUyO2E4fVAguYGNCJiLbKuVvzxNDnWcdBWXuk2yE4a0pz0ldprebOudBe1ZV2WTbDSa6MP
Vk46W+q6N6f4Pe9rJ/bHcRbRcQbZBo0/vJR+vGmCtJV+v5Q7roZW2OcUfOGZWEAe3pwcXLSHwl23
q3J1bLdi7pDtsTssxlUn9P66k7b4xfFAG7Wh+O00bUrNROwzk+fwnYhhKDn0XcSx1HVpJlWIuHnM
8SHi9SvRy0WzKXHUxwBcSgy5EaEvLxL0YPmti7reNtZG/usxKZac6owYF+Kutjl6TRSrysrJAsK6
REqUmybJ45DHvVR/a0FsORg5YxMdz0OXjdt44VN5C2H6YoQyPZ9ReaVKPAU5Ua2v9+4umYGV7fIB
Q9zH8VULtDfMHL5kUXJXhU7r/HIqV+H5g8ser2baE7vwmqRGlF82eBnnsY3Vv7INhShRMJW/K8U2
Qj/v6uzdrev5FiXAafZk0QqNuFqcncZpT3mFNhrz85Sa0QPRPAhfqWyKIzCUZsyDxiITT5raixHR
G+Fx52MUqWOU7pouq901OUvMXVLNJ9yc80ONZFThUT5H/UZUc9lvCacqRx1o48gr0YskaKUMTfTv
ZsD/CUZt/9bQBfX2H2fPVfsfG1m8PndxWezrfPxvhDGSPf7/i3N4b8V//WfxCcTI7/83h1H8y+Gl
Ad9AyTUFQ396Jf+NYVT/ZduANGAw4kaZUG2W6qj/g2HU/yUopVta9hc+PXna/4thtP6lQ60l+Q/u
gkInsFl/Q2H8N8Lr/6X9qJ8mMkYeesFYkeLEcvycQtWnNOgdhIdAlJljvO3NxjEKrIxaKzYmrttG
d2Kj9onq1yiYawM1S2uu/fJtUGauH1LZ428j14YJrcQWtpqomlKSu+RS8VqHNhE/U5ICO5R41iIy
W+vmunF4PXHX2Z4rvXC02240rfNIoDK0TodwznyKL2t91xAwjLxByrRA3JKqbwJsJZkMdeCPPJoj
DppvDtTAeLaZDeWuBKKPSLLE3T7GGtOjy6RWsPyrbhFC6v+bvfPqjdxK1/UvosHFzJtzQbKiqpTz
zYLUajHHxfzr91O2Z49tnJmBLzawD3AAw6lVLXUVufh9b3TiXEf/kQCOKtaAFyOJc2YZv3S8o5om
cqmJ+CY+YGInJc65GbfkmuDCngU/fEDy/3LFiE7yNS0BWJZFlqakOqbZ/ZDZi0MOy2SpcGgNBshY
zFkCHmC1j1aFOC1o6RV7kokCKO4AeKkLLmyrCwzVqQcE7Y0WLmwVPJ/hBWRAK8r0kbYd3EMrRWcS
7KsjyGrXtTCj1FLiG1FNN2xGb4jNiIOxaHeJVlr1Zs40pihrGGbvpqxGpFaC7vcmmCSz0FY1bvvp
54Y7X/rGDLpBAFqYh5uhee5bs6x38yD0JiysMbZQv471dWUZmRfSX5XYkWaR2Y++06uMizpILhuj
U8rYGR6Kp61JL5a79WfpvmftwGCQGcPPkU2kuLK7rO1v0rbOVDgbXTHwMdjFcsDn7hLwNpZDvzXX
iZm/kroOb+lZC6HjQ+LiuBno6dhV3iC/FwkFvJt5R18XKEn7Lh2T8r3GA5W2AbmMlUeWcuvOT9Os
YHtV5prprjf6jIQNgvHzbZ4qmYXlmBLl3ltjecvhKatNUvvZ26VEgPk4tx0GuWSc7MBVvfleL437
kUFD2Tsene0tXBf1KUZPsHmQUUVKNSEJHvRwezmzL7i/c/JGu6FnTZH6TElSznQkPSofAp8F2Q2V
Fhcx0Ldrypu45MEXsnBWy9wzihmt90OnsvPJzqbhYYCe9bfstwiu6xK8LQDC9r6yUVkvCB5YKww0
OgyfzZJ86mLA/RmTzEtHWgzSbY7jTIMnI/orcQjma95mVFWwYnn6WWtmc9+LVH5PcZGAHxfxV0XK
0D08j/HRj6bMg6mq5GeP7OE7LZruzRjG9qjSznoi8b560+kGbPdmNsaCu4Z2321tt0a2IYmQwjUH
cisOMTiWbWDp8eJF/Qh7RIl3q00MWHX6RiL0om0NOdNbk5LQ3kRQ/SVevHFkZtemkrwoVyfah+qR
jJd6pKQtQeyA34UCsTE2Jz9rdu6lBA5NLX2emS2K27SrzDGaTJOesAZS+bNOvPHVpEP5aeJoeUgG
PyV8IOng5KW3DD+dXz/qXhB8EaNouOXTrbh0RH+g1Ln77DK7JxMB1fanxhoZh12aTYJLwxz9gHmd
6mZPufbPeDH7Kkq6mhs8aWbiosHSxXtv1v1Vb6g2jxKCsPUw8WLp8gPHrr/NBbBEOLnD8EggdilD
RwOyOZFNk2CfAVnyIyJlqRzkyALds7S+X248nucljSIcC2C4AHi0+I5k1qS3lW2ZO2C2/EbRRc2Q
VqilpV9FdZ+XJBpwH7sBu0YXkHfbNY5plxs0yzmpmN+8s5oOma5Tiew+JeYbMegixoZE60QbDma7
cjpCoAlzky2tARU+XMrjN7CIYxv16Fi23Whk7ASxcJ5K0WAER0kvnPbJW1tAUbJzk4OWpslM+dzo
J7sGYpZOMrl04qUhS335sQBsv7Ek6M3GKDjd9sQi1bcM4BW9H16p3LCmFW0Nc3jzm6SBMgO0GNl9
5KQ5S1BpBsIS2x/7D/KvDcr47NakJXGiJxFHf5Xom3jKm6cU+fV7DEf2bBSOvOVS52aR4BDfk7sk
1zxy0yKkuc8VJyMZ7d+ENv8T01Lzs3rou58/e8al/wdmpIsN6l/PSLuP8jP9+OOMdPn637OqhfkL
CY2wG2iC8fN7gl/6PataOL9couz4/xYiPXw1fxiSmK2QSF+UWbSxUrSCLuv3rGp+Qx0JFcONi6rh
4hb9O0MSkcV/1kaRf6UTkEmchvurt85jHPujzqxRs1iwv98Zc4r+QaPM9r0qO/vOLF3o1dbOJKuF
JUD7Ht3RV3gXybt71Dt7+lqbYgFr1r3sSKwNYJeiOOjFXHRvxo+U+QdiJ8wX9mlD35mtbkV+kq73
tbMyseiNNSXHttNc7UR8tJ7tp2VInyjHbN87MXnjbjXmqd/aHcXz51RLoFzisojbsMN/1QeVjjUu
l9RRzm3rvZP7TG3omMZTG6ZuA6TsDTXgbAYfVoZWOpUqdEoTSNAYKc4AWaDu0PExYJLUc0lEWYYL
Vbl4fiE3zVp1/ZbfkhKNpqWqLOiwVAVercsfKCmYMGBx6JtEYJ7Em7gSNV2w5kD3x+LRRu4zTeFE
XNpyJMoOeRN1i9MAGcwt3YaaMblN2I880jdaPo+Pjd5b16yajIBsUzbPw2G0/HC1/ARg3CYt6aJW
n5kWepiGAzg+xbW6t/SB2fvlS571ROVOpdW+TOjALqrjVmMdmudqDBuCosVmbQz6WE1zpMgGPNe9
hn8jRtNAA0t/wCT1eb/QRwUMN1EYgDCty2HEipoUfwJtjBDS2viyRWLFgOoQ6CzXHaKV1qxziBm3
pkNhaSZNbVBXG5QDlzrAXkuUHhkgJKE/9ku26OJZGUlqBgONNbxqhbrbC7qcV66axYXraQ15LCZ0
LltXlnkc5tQmTBuUH9a17uXqWNokqUWFHgM7lUhlvI2qeyMJrRkmKKAoAjHtr7fx/z/QqCj5tyfa
vq6+hu5D/fFM+/Ulvx9qnvkLFraLwp1ETP+3DpLfDzXP/4UMj382kFw87v/Y/NxfmJJxmEAMUsXm
XiwS/zjUjF98FjTa9IjvIrWOVe1v1ZP8+UyzcTtfFlBsz/x8OID+osAnx3MoUM8625nYFBgwiF27
sq96PbszNWVRKwRiJR2dYRwqu32RU+scoUXQtc8aXkBJBy1SyW0p0vs/PBluf1s+/xSmz5n+Rykq
amE8lJzcbMtkk3O2//m4TV01GYzn8W6dhHwrJEtBCIwUV2FjkovWcDjNG9dW5cGtV704MW9V6GLs
NDnoUlse1nRpNq05qEctGZVNtS5zjwVCvqfLcb01gD9PE0RVepvVa98EqpPWGK403n9etA/0oNdU
Fhr4FLtNlnSlvMRaipNmWd3h3/9RxV+U4Jc/KmGal9xK7szL0+zPf1SVdEyq8Sy3ia45jzN0/LSV
ck5C6Fl3zxiXPqRCWw+elmu7ThvSt9JuCEdTKLwo7aBI+qz1RnaTSlvsPFjbL3xFgiKZ5j9I1n91
l/wTKLAvPylxcYKr89d/mH9RQScs5KPup8kum1YIpNKFqLf9TZdwWdiOOd2grPSeKLhjuOxG62b1
G+9Alx+2fdL5h5DH0HzoEWBcYeSctv/hffyLetlmtsXLhC+GqlGC1//qZ3PqGc/5nNnbplGUxvTt
HIGfeNAqRblH+Dk+o5GgHrqVR0XMzslW03+KRqW+4q/XLWIRDFsXmYTuuuZfk8QqVfuW08Xm1lWO
VpyrOY5pTSm9ZpNZ+WucWcRbknIZohLposTGfefp4NVu/LQO7L55V4mrvF2NjXKnS9D3sNPbaQpx
m9eBisf6flIVShx60fdOXeRbp7KNWzO1iZRm+EDV845AFolXrWfPtQ2agI0rf1ZLl+JYG3cFQkca
8KZHWgubM1w9or/FQFniiCF9TFAhaIgsgUl3Y83Oa8ciiXhYFVtUN3aNBnWk2EcOyVOpI07TO/2U
GoiwAoQJ69avLOoEzSUeD3Xnoy6KF8QYmbK9l0GmlHpmkh6ZEsNAGhRj4+Pu1Te+yB5dhDCR0siD
CHLN+jE5ZfHuibzdp7Bul0XMiSiT1tugW2eXe7ktps1U2KpGxDqVPzWtEDifcztMC95fsBsqmJuM
ruzRb9NnPesXyqCJh1/nsn33nc661hApoLj1FrCBgUlGdukB8Kvea2gKP1BmhYDJFSXha7+FOSzx
chs0KJkqC2q76A6lqq/nKi+Rkrb2qUI5v6PG2rkXNsGAkGjNhmK1ZJcsojqRI5j8pEcHEoJ+woPQ
mgfT7ouo7MZX4pG7refKaacPy/pKqHWzKWsE/oC7XZROl270Vfn+ez/JN8+bbtdFZzgCKDYfa8Tn
8F3jYzrNgA2Jt/iPGXTOd4x0L7maNd+5ZglGKqZg6lyjijdgN2UVLIwM20Wl83VsJArspzPKB2dp
xmiphLOz2WB3SP0elrKp6S6C/hGkrgWgIkUPWTg8JknmR3EhloH2pUvpdIkQyU/5EGejBvMSszjI
SaU/hVooemWb3tST97as6NGLenorEl/7qSVqCstZJbe2Wb/PCTyiU/MmU0VBqFbmyB3D+A+0TBtK
x/3DTPDJjVz6T9HCGMw+mcjYr7SwHo2wzuJxY2uJvSmcvt2sWaUitO0/SnTkBEFqd5Qn3UEUqNuc
TEirc4ZDQd9wyN0ot9Yg+6+8sG9tIdfd1CbXZRNP2wQN709tdX9oKNRI0oAbQrdmb2kUgRH0Uz4x
I6VVG7NDIBMpEoA8A+mTTL7NblHXnDUX+86QGG/T2sdBLXJ6CmQ97ulYTfuQ9E0RMSouh27qaDFo
/J88qgFMbYpmuSanm2bJ122epf3jUnR+QKqHddtChVUL5bBQI2PUdDZwSSoWcsTbLkfmWKX6hqfG
/E68rf9plq11yGjWfdUI439vKtMKFt9KT7JUOI+GImcZSWM/2SPpv69J9LqehVfukPY4N15b/Via
5SVWarnIwmwsDSLeI0eSWwR21nNnruoBl+VxhSA61mUp7/LZXU99SQZ17Tt7sY5pmMnFKQIiGLJ9
7mdaHtiZlwKz1snwnXOPvhu6AwUpC6O8ocIKDzKumG3RI7g3l+yA5JNOxnjNdn1norxV2dy8ID41
D1k5cbsV1nEoluFbt9HX1nCFQJZdtW5qWSwZWBFKaF8pDS2U8Zo1y6lDI3C4mAsjz5RtAPDeHhOn
pL02N/OrRWn5NesMZUG2h1q9neaKahLP2npW+gYfBb2pJfda47XXVhwX+3UsYFbKqToKt6Vzwpv8
R4hzO+fcFffK6OtIN5TaOk7CCKXP0vchd0G67Di9iZPB3NZu+lKz2KaR0NCYRuU4rARKo6zp0XYZ
KN1Et8tA3ne123dHHQVEpONwoibbL0OyT0gnAE50gqwv7tpUgWy5ZXJgFcpep0ykT3pe6d9NvE5n
38B/sPrplWv7zQEG2n6kR7sgrc83DmLKvn2nfRgKuqSFP9D/eJmokriptgmxled4yapDXjksXmbj
nltXDMgbR3mTOeVdufbPmYWY0hTOA4+p5Gias9hM3TAfCt/f6ig/jk43nTJH3biLbW7o6LluUlBw
TdWkgaRdRy4s8qXZaimaTFckrfF6lKN+h9RvoD6Urbt2ph7ir+u1u9HOPQoOEOGYaKYjvUuTLYDO
Z7VIqC8ledy1TrGPlxht4ti8dG1cf4i2vYA/WbFJLUB+n8LfKKfqe5e6BprfwsquKseaQ3ZHc+/k
sOQJE/pm9sfkYCWte2f1XkLHUFtsy4KKAKO8ALJeZ90QGkTfWWtxffPkG/daNeZXNRPfE3GEDySL
ul+zoZ27ntU9E3MoFglVPzabLi+y78Uqh3NlOeU5k26692YbuXQvpxh9RWr/rJARfrvxMF3D7iNM
hcuAOWGzBNjVb+fMb9SG5Eis+wbCepwngAruQY0SVCuLSSsOgTSMIfBYCb0TYsGh22rwkN5Vl46V
tqm82IFZGBfd2kAFaWLXj3ONMg0XemE+LKkLuhuksqgk2rM2iSYNFU5gI9yL6UdFobYbGrP8UfFw
Ks4E/U7uFSBCa4TCq1b1VWLCaqLUbqmp0bmA6n3lAzXuGkRg+UNTueVJyGLgfPKrJhgdzF/XvWvW
zj5uQZFZ6w09Puj6jEyKDs9uuhuwHADCIG1g5AGIvVp9Ic7CmuJvIhjRzvtJMj0YNfPVNZf5wALT
NTs1J9XJ9tV87ZYz74exLLxDyyBNwj7ibDxR7mWU0Wos6sUShXgauibfWeNYXDeVx6G72FrkpqX/
oec9nfEu0ieqnl0VJCOGQG7YJsk3lT1glhl1kH8XZ2II9WpthnVBREgl+tKEKI3mnRTl3IT0sM9m
1Bn1iqZkUXEXrLU74V7q++zJza1Cuy2twQpWjLC3Q5LmaAuncsMpg3J/0M0z8aLiBO8l31xUHd2m
N1xSPXFw1csmSVLOJh9x9jmeG6sIZN/II/JUeYT+aQFkgW6RFzvTgzla7dEYBshlg7pTbGvC2HfW
sHzyDjCnIVOjsnHMnHuipeQxSUdms7WcmJ5msZVrNX42iCuOw6qJLuwkULRhSPOlbnTznVnb3PAl
66dmuigp0F/5DLC1+9Os+gSZaqqsB7ecUCH4ir2rei7bDnW3n76kvG+h9DD+GNl1rtkvak08IB9c
FoyiSajbxrwxcnU/tqN5qqulP62Ti9kwbS/RIzpqdQMXzz2yuzTbZxhtGpZYQVFtI0eJDCguaIIq
RoQktkztsEefcERCLLON5cJJnZpi7enLlgkgTD4I7ZzIXhl36erj1l3TLv+aqOoMdMbLrw7545Xu
EdZfCaM8oIMpXhO/CmuokGBe3TRMbad51GqHniAQumMDaBTAzPo32pilB+ZWN8xAiNYgWxcYENHN
484xW1sPssYC5VrXpaKs16g+pmlSn56vllekjM7Bclt1Unm3fBVZ9oZeQh1rscJvJHWDIFN1ybuT
1izA60Vprq+98YGQojwsRhufe1Ld96kcn+K2s59MCoa3VBycUWo2rwKcfo/kWjeRLg/1h9YnjmSP
LvSnyuNYC5WTTH2Ydk62BpWTzHiYjSL7KpvyVof1veb+Lc8NJTjQBfz4AIXgGpEmSpP3L7aZbRzv
u8x9Jyqn/ojgfIevQz+iqUuyjd/N5jlnRN4kNuRhK8pywzthF5EFWIHoDlE81evKa75SWriCprSi
Gg9TUJoEoMEYVBNmE6gHXHx3pox5SYVKK9KzSr7kUAuo9IiP39kWN407D+XNUpPAD9YmaaR3cJog
aK6zQgZ4KLQwTv3y5LUd06enRS22llB0FPJA3f4soKxucpUdLtKyEAKv/05nMSNydS8698FBRhx1
Wg/KOld9ve8tFZNsXkw+ou8lb3exIIbr0ED+nnnPvys9xV7pL/berOGMKlPbdBgvAA2LcFLodzTb
7+98vbybevBDNPovMbBoaKmWYdLsPmIVT4GWcX/ZI0n1ci7ukFWK81y61ZNnwMgA9uTLa0wToRsU
Pt6ZofXLrVMU8ycnyrobVR4NSAsD9kW+XyGaMGvgRH0Yois1QObEHMCRJF9oiMzYAziy8oyL37QZ
vDSer34ChsS0g8DHJVSP0unQbhk5Gb6RgNZlsmeky1F4xaik+nl6dGzrUMw9noK2eFgcwcVeIIKX
jcMyl5GB89Ss9Rxh7BnHIMOO6+BE1MyHfs7TlwnpGg25ll6i4e2M7iqhVycwWk5zEsPt6zmzSBUv
ZnOjDDN+44mTYPUfMQE0gKl1OuqRhRP0Qx+6Z4xL7jW4efZJubNCFeRPG7vNE0ZWhQcge7A0L3+T
ydjaO53y14PfmdmPnln5JZm9aZs6U/zMYKtdkdchTg1Zsh/DqrqbdWmpjDZTHrj8ZHlyaPrUtDaq
Mhkf1tr4oWOJQFC2NKTyd447hjoPgwNxC+J0oUhQjYkambOR/fz7IO5jXfLXX4mmPxaj/p9z+oPq
mfq7/7dftftZX38g7vzrF/0v1PUIHcTWveQ6/Wvm6vZDK1LtR5J+0Hk7/Bnt/cerf4N86aN2LgWF
sEQ+eVGGB0T2G+LLr/CdAIwEf79odyCYfgd8TcpYL6mQPnEhJi+5YMG/A76m8QsZERTvkc/396U+
wvkzi/XPPuoLbPWHlATfWPB7VVq2r2sr3UnstSQZ4E8A++nefSQDwWz4SWBDuu/1OhU7w8xoZabu
6GoxCqM51AOnYu556YeLLe/Y6XP8bFu1fUSq85pN6h09KjaSydWuaBB4dLpxDhm6SsTcMPd2UjIt
y6YJV09rQkotil2RUyeYFO59Ys6aiGp/tne18m4wp02nwu/zZzvPrdeurKwaNylsNs4wC/da8S7j
wQs9IgkCJS8bvKFZRJvbD8L+4LzosIvgucYfIiNJbF2FQTcSSmVnj4brcyWTZV9jZuLwXlpUFRU/
5cJXswRr0w+8w/IhyTqhMV7H8WlaHOc9Jo3kGGPE2zSt20a1ji94UUt56gvqWiJu3jQyc1n/NFmC
9pljxvtac7urZqmqH6sh5RY3WfwoKV14dnvh4B/Cym7keXckbkDsKwq57tp64WhyjPXilBuOACK0
0rtorokr5F9zGasAphNxrVv5Dw4ec4QnfYvrtwKrdyyfHoUYR28lrPEgbQmVNTXDD4Xg2gsyZGRF
gCW4ZcLrpmPLm8nOjteSgdgEaqno3+znIjuPTdWcF82pbnOJEpGxSC84sXt9mzj5sDM5hc9WT7VW
k+nZteN148uQjk1Ya9K9J6vCv4En1U5VXI9PS10Ux662hzBBjhiVZVncrE2dX+P1M0PpWPXJkgaQ
YiNGSi56KRmiPZRodZKcscwh881GMygdrY8oEq6D2cb7a11mcV1vV22D8nnRA3BIBakJRzmbT6Um
cfz53vI8YUH9jJOuOdt4cb0SYXTZ1chNoSxv3Iu+XGW93AFKxnvTSJuIBLafdinz68HCLOsmxu8J
vv8DTNn//Sj+33h+Ekn+r0/OoO7V8FF9/OnM5BW/nZYGJBgYOcclggvfJhHhH6el8H/5tWWaMhIX
TgTa/79PS024yCYvcZQoI0lRJHnqv49LzXB+ueD/pEqRaWcTXuX/LYLM/LXH4g+UB+k1l7PcMkC8
iI5CffDng3Py+ljv+rIJbLBnkoDMTuWfWpITK2EVYtJDy8kv9cbSNjm6Fh3sFiG+8obbqUEcGNmt
tnC4EY4AHcyboJ/TkiCLwMdBJbcjqUv2JqENfTjFQ8yJqPeIAwJvHlX/5M7wgAdz7WIWITGrPaxJ
L8+YFIoPfWKCC6sxEYhytNH7AOktaZr0h1s5k2vqZiZCSqny19TFkuZMqCiZX/I3a6zsKrJl+en7
E9V8c+phiSuyay3201cSvYGKRa9HduGbL1plF++pKqqN1Q7FbVek3BZC9BtLn3+lDroiMLssufUW
5AvhAilCQgdjD2c/FoBAdxeNUBRiRoy5aW867s0yKto6vhvm2Lsq/dTerc7KQk6FQ0isCD3K2aDc
DXmc5rWYKOPCbTQ7X9i68QQzcLs6tkI5dTjJ4gmbhktexba21mqzyKyukT1SE7PiZh/DHt3kUQel
oMDUqb0bhVDuE8REYBUvHu2mSg5VMsePPiEyJJa0HqeAM3mbZUm9J6ZBXodHMNvYnvzuvOat7PIc
/QOnLh/tAIfkoJZaYNnNxLcPmiOKXUnEzBNE2Fab6iiprUkF5hqLba0VWpTA1WxrObRXfZOWOz4w
LeIZpp7yvhU3QMhnEuqfUhPwsF9IFI6QmsTP69LJqzLuLTqE5Vh+dWOSRhQDrXsBto95RBXJ2Zm0
mVHXwVjiZpdznp8N7YhwmhvyA+ejcvm05mJFO1FjujrgytSwNBraAyEnyYUgsCJ0ZPkGNKDeAZ6s
2zYZ2nBYdPsINNsHmTcuWzM3NgX+cL6funZiLCaDmaQXv9YudhtxUCbqX280z1W3ahEA2nLyW+fa
bivzSk8kI3uxaKTodMYO+3h8lsbUPFaZW17Lus++Vmt1MPmroTwQRzPuZjyZGwnw9uxUhX6/Vm0T
tr6X/FCqbCO1mtmuqmo7YtHPrlsgVIq4UQzztt2mpqcOqjSIiNbW9lhdxKldWZ6Q1LDgxQJNojfg
IyZQCQ2nAZHS5kbDh1C62LwNcHj0vMPG6VCoYFNSj4i3xT3KRWNHik9Lo87yZKQ+7lAOjoAoo2SJ
Cq86DqUtrlYNgLcyxPtkWtmBpIf4XmY+8ujYIoa4bmhiI9J2vvEqyo1MvA6RrhElXfj6bl318qbX
7Go7tpl5lkLzb1RcrdeV1sZhbNrqaqWCMmHV9a2vOibjZtHVdFDtnF61aeJuhYttsxPxpsaiHCzu
Up0zAaXA7Pkck/4yX8WxX8ThRMq6t0WlKI6xrpE65rdLc1hi67GScAmBT4f1ViIjfaUrToJ1LLj/
aGwCG5Kwc7OBXCfjZZQ/dlw784XRiC/+P0Gnnm7feMlcBmmeTFHVGTHSHvBGzGlddpCd00IixsXL
5AzmsZ2EdZXPGmpqlZvgFnKju92XMeafKYW6t+0yJNtSs9NQNVhQA1XV6nkugUh2nc/hiAQoL/fa
VMVQNH2uTcMnVrZkvNxgNvh7V7vg0ox1CQaz2BZ7WMfqI7cQchY9AqI2s5yzBOTTo6zQzYQ/YCvu
XeW7Dcu76XT5Jr8oAUlo47wxTGWh5YJeSe5mNAgeoR8XLS+gUlSNxdashzP+972q9WZvdM2BWe5G
W/HWSi64vREvYgf4EeXp8tzE47EVRujwPU56Om586X5aVnNEL7VtXGub9boBqLzs9SKBq0MeOtbF
Q28Cgs+oIOuijaBhA351p4S+LemB0Ftim5yZGIvlh5U+6NhlNM9+a1eB5lbfCrztMGZnz+i2VbaG
XkF2EjkFOE6vGlIcSqu4GkvzSs71jhZfooe63Zq0hwWdbaKqaw85uttlIdDVpoTlxt98s5jLppqG
kHWfAwM6TgNrFP2FnZ2Z+HWljppt/2pbTOF35b2ZzRwHBii/R/SFPE1Fja58ue01Fvdetx450i7E
AN6ygOeWFdC0nSahW2FNDd3BWRDdTeZFdG1ujDK5a9Epo4OvbloTEDDOHvIy39ITh1gCkh3pqbFn
hrWui8JOvjTDWtdjmk/iTnQ8XhMtV1FFbMRTa5AutMlF/oSkMNkX3cSxRzYwhhpn6cOR43PbEVGz
tf1C2/R5k4dd7Nobu/e/jUvM8Vj6erhW4oSN8UdzIfMcFNqX6A0rxBM+HPx5+sS0259loqOCHzrz
kLeJvHHmuoK2MYEhzfo4e4CGBM0OGwLG7a2fkf+ywAM7U2sEaUM/sd41kaiTfdz4N7VLwM7Qg2Xk
BI9eUKkG8sulvw24/7Xvxy/io8441g+ulw+fawXeXPs3pbkaezn53Ta26gdblw+2hvaPceWjz3C1
Qk7D+BZOTrIGXcFlAyGKkjjTrsWsr+fCdZcwK6a7kSehbxNVhzWJi32OydAY4wjt7HFYCOuR6k6P
zVM7GRyLY7H3BhM0rdNL4Jo6jZgbpn3fYu5oyd/+mIjVPBZ+WzGUS4Vc3p8xFbTwPxPO+LeEpKsG
dU6gzDQeNm4Jm1aOjfetRGOcHNYLQJo0f00GHf+qu555diDOHDDmBRJhxs+UH8mpdOPQt/jAOfVw
6NtIEV3HepejQZ6LPoiNPekFUWBuUdFz6r0J6itDzZUPlCjjSMg470BiMGEvEDhR3SGTnKy6vHVw
3QU6NobM5FGUNuuLRJkXYtG7IUAiaEZbewfj49Qzu4DP/jROa3YkIOkwThrlDOmW7YxNyVPbhMQh
hBPmHf5hgxAp81QOqRWUhtCQd6+cFIb2rZrJOsPr3a96fj9A6TGXCK7f5qovHAieOpoTP/8mFY1I
zVVzKJDvcUam6y4b/XqfjyNMGYMptonFYYzr/YAou+VJYdLAUsno1SwaMLow3zyk0bYkcbYtM2+/
NM2V4zZ+SEbUC1XxeF1GQsM6shiCQZbd1mlyM41G6xLM5F32L7bt4rgWs4jcdXo0DIYmcpPQWYg5
SFu1HvJRnyP3IvscxX0CCpDRIRq2KKCgbBNX3SrX7bZ5n6DSXNBOtFJzdqRH1F8xCEaB9zNZnoTe
+5gW6RX4sBWK8ZHUuxV+u1QYqrXlVCNquKt5xwj2sVr0ZLP+jPvAhx2azOiSfXigB5b/HiZ2SwB/
8qLgVq18LxXMTz/UbrMBAwYSJexv0Y+F0y5hW6LeAkBoCfrKiK64w+BXvFtazDeEcLiRaO3PyOMx
AE2zvI6deb3t4RXMfUmyCwFFhVOdFUj8uz5P2DOYcqn10geeRgSTtYnOhWbgzmcW8E6ahv6lM1au
bVfLzR3ConbLqO0eiQ97zUjmAFYQq9ip0QKkFbH1igOAEacAzibCqyVhqlQbL0lv1wTbhT2TbjUN
MK4ZQthbyEL6d+2k88ZnPMhatmt6SZKKpjnTce3I5dvpY1b/F3dnshy5sWXbXymrOWTom0FNIhAd
W7BNkhMYM8lE4+h74OtrIaV7xcRlkE+c1TOZSSZmEoEA4A73c/Ze+6Ia2/G0VRSJAqwyIEkJ1nWe
WfUuHvJJeRmMqd5LCMWGc6WhgEaWrn0NZSjt9w4O3NTVMcneUYxgwJC1rjyj0wkJXfGnbi0lg3FW
WKFEhrXeNf0utYKgetEkdIqrXkjc/FFRwwQZhB5rJ3KLI/ocZFCWnTJXV9KOaTySXDqUAlkwlJEE
tTJwt/XUNTJaDXmUQTtWph7LW9WiWr7KI7N0vmVDadfXwEm4JQjYBuka0ExV7Mmv1PGxDZkatQx2
0yw3OMAk62Rqo0J9EEOh6PvCtCMJxbVvGW4bZlTDhgK6k5WmER3mLg7Cg8VrR/WQSaEFSaeRGAWU
V+zIcHSZcQtQULHx9kJuACclDOO7LvvpbalKVXcwTWaam7JLffWCrSWvaQsjXn+WjS1KZWduH1Am
rqvuOaN7JoW8GfXoKkydtDjRQsnID1Ol2dW+i3DrTWMH6VV0AlBPT4Fvo5ECm1dI61YT9bB0pWFr
datMYusS59HrmHXBQWsU8Z2kVYfmt9pd+VJjHOwxM0Fm2PI6b6doy/2R1rEFmQsucYh9J3ecWdYc
eoPaJbdRYLuJFa55LA+2IU2QmaihxSAHXWFJd1kiXWrowFWhmAcfPsW+FBgJ4zq/5LWBt53eEmrm
6iFOkNKZLSRE2EVMU06L0k4pr9soanDV586FICX1Aa7Ts1/X9l43u/ts0EryDwBotXqueKpfghmV
zZsk5TyrIkV6F+ab1G+IrilPHFh9BDP0XhPpbl8UylZLpFNFICqLJe22RlqJbgiPfp3c92ZRbCHn
is3klMpazvWrMdce8fmfsC/w17DdZVyE+U4VzWuTm5shpyzVOxcQ0L9B5dDRsrc0iXC633OrH5sy
9EjWZIMnlc9J7uWNOBhZ8yOWQYqb49kETmLfxfWjGXMDBgd38eTq9Hg60BaroCgPcVkwDQEfUjP5
uqwp2nXKZetUyqpJsxPf6V9lpzBXReDkF6pU3+hkacEKST0wA9fQEc+RVw1rPDUVidTd+eDXp76l
es0A6yqXm5+OSimkFKTQD+MZucSsQjuW7/mwiSSVhXHZXREt/YCR54n9eL+nKnowS21EgMOeiGFo
ysVufglm0T4tf8Z+ujKx4CQ2rzJN2yQN6SLYnta9bD4lzXQatgkKeqdz/anWt5JP2iEbjCCxvzcj
18MYDzhDHkdq1wBygYhim1/7fXQYJ1TDdvxDzzP1VJGzJyoeh7ECdsEk6aZjMG3UPL0fAlXetHq3
a2XrGWhF4kqTjBXKjPptJ/fIpcCg0v/igjUXVqFT1e7U6bnReRyjLOa8u3TdZ61+aAeVsSyb69ac
NLqQnLLKkdQ6e1RkWpJUgune2clLFUlbkF0yUhnCfFUlPgVEeWZbEKgLBboaFpGZuw9MUtaueyu+
y4RxVcfdriSAEbujyh7f5irb5gHyyUFldWvD45j4Ocxba2c3kA+ket9AKiisbBfE6o3M0p2K/UUs
hvuh7P07QhU3GHNdS50uNEfcaTJqssY+CTv5kBfSLpqqvTWZ+6oqExdH7GqwErxTdYbqrT+FRbuv
/PHEhlsY1uIuUeW1aScbRQ8OaDhuVBsygt8nJwqSVqVDcObIyklTKDuyMw4adFM/b1Fyt9HroNeI
TspJ28l6c+KP2SZQnWtt9Ot9ODLAec+XQHB0VG3CWDHw18lYeYR12ZedWV5SOTlQpHmI6+jFZ2GI
fAIXYSP8C7pq7Znc423hLf44c6hPHRJJ9qR8u1XIjBF3meLG4dgTxys5Xt/P2pM4o0Mt1+aGfdT9
MIA+J+ZHX6GwFC5I4PQqCQOVAkFxSu9f22HCh08uJ5c0mW/MutzYsbRC4nQO7+zWEMZ26h3nugXt
vcskQU5mIa8HpaSy4ezSDvY3dR08QTrqMbySndjoopGArCXyKk/UjaobN83Ec6ujvlCqwC1RGEx4
bLZipIJEoePK19oTylnsu6lJ7ifapIMvbaK429OGyXYlWjq1R72OsuH7pIcPteScIBHZUGFioESW
stZFdqHF2rqSnUNJI5b9ECpP0zqxkmljk58VZ8Uhtp1NYCd7fZClc6m6qPLyLAWCtupH9nQNFBQg
8q5wnHWm+y8ZXly5QAxWDDaricZFBNjdV0HhOmXwDbMTTyy8IF7ZOXtG9MDezOHL6BD0BjzdhnU8
qCzpXDXEte872yQzN2NznRTWAYfRnaxObjel13gqN7pTHVqV3VrGGl1hSaqiicZOuZInmepgrjkw
UkDLID9BVY/ZiTVE+WzDMkIadlv1bMWjJEaZOQNJDWmmTsjlvsvVVzKW9pMy/YSZsk5aLORxZSaM
aX/+gBx6KZ6kyOrOA4VTr0tW0Oh/wwL4ph3jucnIkJbkplxFVvnSldkJ3tMnEYfnSe9vGwVtejJ9
q4rkUXHE2vALFiuFSSkmy9et1HsQ31ASNadjVp73rDkslGaz6HKYfHgnSvQtTsVlh9hGb+tTwpku
oliyzo2UucPwKWJUgg6z5QcbIFiPIwo1YVQX2aiiKsEyx4yfAOtolAMLifsit7dyzlK8zR+poB0G
M935uJJWtJy0g+/3Z7KDBqE0556VxJYQBuld4OduA1SGzVyjAAwezgFoWDMi8caW00db6I4bQU2t
QQIATJPTtdCMk8bIlC1UNW0Xl+kz9J5gZXQ1zJS2tQ+0BSmmKvqjPrCgLGcVbqJT1M4QsLDZKqqT
ItW5LCHgHwp631tugRs5vbXrzXrPevBR1BL0v7DamKj8XZakQMVr5yqNkzvgmk7/4LCNYikb6aOD
sntCf5Ggw0mjHATZUENZU+y9nQboW27SOkwTZSPZxTC2CEijSkMy24WZ2E428CRw6GKWykiKf10j
vta2eOui/FSPJxHuEj/WIR1ivuF+mIYF9tFUbtMiQTPTlWEJHglJ5GPFWh2kHTMsbmGejJccLXi3
FaIxfmK6s67zqeuvS4xdSDEdaZj5WoZkgVUomCOCRG+paRbSVG9AIxePPZoUkL4V4Cd2UnbGmy7t
xQXJJNJ12RvFg4FxDuJkkpflWh3D8cHxa2jf0PTGaCsCavHrOGSeANlrR3fq4AN8qP0amlGj9Za5
DoZs8veiLLmNDkwWngj0OFW5y8LJqg+xk5vKituuDRuIuy0l/MyWdsOYp09qrDdXPZi0S4AuQUib
kjXv+p+LGP7fFAqX/8estbSGTIxDxzttN88ZUJWqWWBI/vq9vwxpJqZYQFoGsQKapsrkWv2r4YYA
HK8a0Sh0ztAuWOocXPIvQ5r9h0xaj0EegWr/+rV/N9wU/uiX20ZHR2GYKBf+iR8NncNvpi+bgUDb
T7d0opVQPCxUCk2e0871dQ2bJkCvCgI2K+Py3gAZn0OnCFDX+nl2i/qzdwFGg61OMGpb8tBtI4V9
kobkiWpx6r65kO+Y0bSlQ4vzwpBs2XiAHfQZy0wX5ohBzoxOcwvRUxBBPb6HBnmK8Px7CG5rIyf+
E858ZRUmk1cUlWdI0rXhsKmQxyrbZfHeSiggVIV9pyiVTJ1m9gAH5w7iiTPwBawFW3b4WWp70+TT
TexZbRmCckhVgU11A5Sga0ATBYpSPV+jY92pzKqmjeRfKkif0nX5tJhYvf7z4fThQPlNGnT5f5bt
o6PSOT6y1uHzy9v+9fy3/+pfa3OX2rExlxPGQhT83/1r7Q+iT1RVVhiA2Mb5lb8Gk8qfGPKvx5w/
NXGo/3sw4ftkGJk0dVXHpITI8/8PRhO/+ttwssi8xBMHzY8SBf/Yv/78jegnB3Gsl4p50kqihJFg
K37aH/AvIP63/VBZ20JNJWpZQOvFrebk4VXkT9FqsmkAUsgrBYUQ/AK3jhIY+p56dmFuI8zhAu1x
NsineRaX1yqIUIpuQYzKP9ZLw19RJ5dwXMkijYptXWUqpR6ldRpyuJAVD6sAsavmIsY02NhTqhzF
uDZb3pxGXPV1fTB6wWohprUjuYMpd3s9Cnyke0kpGhZBeh+hY8kzL4yKapelcxFp0OVdHbEd3fWS
irIuoCnX6tlID5KKhkJOZnAxVFImX8xzo9+vOCv5LDMl8QDgxkn3IkGV82ADp30OmgKW99B0E0zr
TKWsq9cbZ6ycvLoooEK6VeLftVmIQm+V+laFuZQQAoVcSg4xFzNGtm1tOlUXpcAX9VBVpk8JPXCC
6zilCVatOdFiQKfTtGVyJudWauD1DFLtMoP6EV7L0siKdhX7Sla8oP+PX8tSkmP8Tp3QB5fulR7c
wA1vjGtDqvTsEWIyLNERfjzm2KF/UWQU11RYqpzpyRp/sknRkQklrUa3giWneamPibxHOxXTVdD8
NNrWtdGe2ynIx0tsXkNNW1lVL8s68lkEm6EUujH+/fEOb3//GquKKPBTmaDgV0HTW/ZGDYLitowc
/6QiXMuVR9vcy3oXXWVTL0AWKCAQ2bCDuY1rSgW+GuIrADYgM6VZejpsowhZOLbAAiYWwKKUEso5
RUHHZ/kHCKaW5wpcjWMnTHANJCsCH2Udh4XTA4MxK/CA67FBUamsbEpdBS+OiUb3sKK12Uyw9hCw
c32D1EhWLWxAKKx6rtqnTdCHigtzYhgPAe/HegN2yZRO2wgP4o7lD0xzvzHbkwnWanhi+gVuuNJv
WrKMQvwPbCmsNtlblSizQ533xj1dmgDe90SmDPk2u65xZJRNJTLgDbjQ4mykXIz9MK231IQpGVOb
SS9aLaDRTE9PojVEoWrbkddyM1Yj8HJcnNUeRE53FbC7wG1DjRHk9SBdADJsr/o8UyxgE2omXN6a
wb0iSdlepYrEtcoYEht0ahIuhrbQV7pfJdgiWAWTp0BbryhV/WpQreI5yALz0efRqrDVEeaDQbWn
kkRswURnOguwYUwJxp+DQRaBcG06u9IKKyz75agmPeIMUG/zzQTGdzuMbEdswZWuOrX06waZOaTg
8q5p+zgaXkJ1iP2JV3lD5SqVUP5KjCb4jdjLm+4Hs4KutWgPyxJ2BODpUKsDt0iHludz1cvCSdSd
U2WDrew0GdmwtQkViGFPqqJiGj8Na11ubhwqJgpBHE5oyusikND+zyENGLwPwqH4mv8sqh5HAy4S
4VshmSB0WNjoDFlc8CpmS9RV2YbkFGyMKCdkzUlP2T6WCsQMEywsueeou/Ut3W+ZIuyg9fq2cPrM
SdaDxcVfTY0sbv1A5jTPtb42+v4+9edtwhr0NJonAF9hIu+irJZQLQeFDrLD7DBNrGoLWc9dHkBA
LlaZavbhM9q+Ort3mjYzH7Ep5eIWAHw/bFsF0OO5I5qoOjf9eoKfKMJKSVZ5T2KOV4VD27NvhbtN
Z7xPacUrlNX9yjCf2xK4IZN0ae2R4RCWDSl+leP6ecKphkvPGaRVz9XHpJxQRu4ALFLxnTNmEvrF
ZhqzDaa6644qiLiVyoHOJ0yIJ7Yw7esww6c0whTZVJGGRmiw7VbaOS1QRWvo60dNIzgqrVRyPSRt
at2uT1JgyJ1jryhVKbshdZL7cDSsS4hopMjKuQxoGyG8q5ENRyHY0g8UE6VLYML9uq9UWjRmZu4w
BdgHmRwRaOPjYDx1I8jZpgcElbb95LKNTfdV2OVnDtM5poxyGm8Bw4d4ZBOiY9PY0FxENnT/6FEB
Nctqq5oN0s5WR+a0Ayen3BkipePWTKs8SNuTopV/mnAFboGpQOeIbRLWM1ZtBycssns8iGZ6Spne
2Pma9Z0qelk9hQEz8UlLn7R88ROtzs+LKMcsJ2KLG44gDnmD2qGVhyamjY8RbDo6pZQPM7BuRqr7
5wN5qsELJLP4eUYLSA/m0IrgrMpEZuOCiyXfZYDAX+55ZLCNq8jInSDqbQgvdXY1WGOxiyqZ2lXe
mhk694mIBx33NuJQbI9wqXU/IipADuzzJJrqzEVQQRk2HZtdzMpzXc57/iHAz4kgJ6Vzb6Dd2WhZ
Kztso0kNoeZLx4my+AjJGmca61QlNNYTsT67RCvsJ6OdZLfsIcuBFJfiq7QurTNaZeZ1U02Wsa5x
31UrTc8wI0hafxZponjuoaTImHvAuJHIBOCB+q+4GTRi29YtHp3nzpS59/ss5DWDiSYS0486NOaI
C4FabDsC47R3uJPGU4o16llaGAbxowHN9REo4M9xwo+7q8HaMOhpwLep988X1P9/7k/Jh/xwDZ1X
r8//9fKa/NdFXjVYE15BJzfj4eV//vvXb/65nmax/AfLX0yrLIENOCdsAP9UzyPn/ENhRQvrWmZ/
+HZ3qrOnlZHO00tRFda581q7zolJ+J//1qw/iNEjvVJXOaLFv//Rgvq35fS/tPMkZPHzN8toPPhR
0eNMviYdOd6XQaDsQnuSP4nfm4WkfwtN/z76AnRimdAOWddIV1lskGpHOO2YTNs31/qdDeyxYy/2
07XS2rKqpcjPsviSbqDt1gA+vnjweTP/5rJoTdGUqdr5V1kSPxXshQ6z5HvztTOfv9Hbg3d1YkQ+
Z173ILBRA59KEML+5BaxKQ1e6Y0lY5BnbyEzv5cb/r7k7NreHtxhsioaKQmumbfB7/dS/pxkzFxB
B9nma+fPJu/tR/R8AtktfASMhOEUUsPWSmT/HwV4/33+PPBvDw6FWAwBiQ9XU2IGrq9TFW7k549P
/Ni1WSCBap8MyDGKnCsspESlVOBSDQXxlR3Knzw3vxN+/n32Cmrwt2ffoMKYcFnbV0hGERLRYd1X
Ro08zYgaoip8fZUp7XdJtsTu4690ZBQoi/ELYV8bmiS1r+K2vZiCxFmRoDJ+8iwdO/hi+BqOlmWZ
YVqonMwnnKTJOq+Mbx+f+K9L8s7cMDPx3l4qwUamteq2u6qJC1DLaNNDgbH9g9rc29NdXk0rFLGx
uITrSZI2HYgApv0P3z9YDQShQ+788GX/ky+6INz8fd8W473MlVqfzLq7ojIwV7DgR55K6XUfnwPV
dQ3tO8kPK17Qqw48lP1gQfXPGLJJWZ748hksT2Shv/5Tdsb8d1KanWFnIe2E05b/JGDzkzP9dXne
u2yLyUO2Kz8dwq670qTwoGnfR5ulNVdEG06rbDtzismcQ4tqu1OJTooEIR2vdjJgTndOhCj/LEof
nWZ4y7w7tS8jfhMnjUGrjOmVjPup6R0IvIiL02aHxqGzJzrJh95+8IsrP9jO0Q1cn5xGOXvluKrW
Po7MocF3bB4E6x0VJJz8yRWyjozyuQz89sFKR4skKamIrmDvYZGurEM/yA82ZimhsSVqEplFdQ6H
vShuFDjuK9Rg2RX84PvOrs7okP2MCucsKtIHR4uu1VE6h4jygB72Tqrb16pN0egMJ+Qirmm8ntr4
pkmjYZcU1uCftDuzr74LbLkEv8x9gOEJbcsGfSHgw/C0lQgM9Gkwg0sMp+nCbIYb1gUnsuzv2tY6
laCdhmRbzVcsUnyXLsZF3bW7SVeu0JM8RXTMskKhpqqWaH2rXRglV9iDWwKIbCLgCIVMUG5INJfQ
bVRGHLJDKLfQ+U+MqDix1BzxVHlqJ90F2s/rJCm2QScylP++N0Ig+HhsH5sFF3O4QoW7NBpRemrH
Cy4cBjzulK535Eek5+yB9MsQbwBKnviTe35solpO7AOdHwMCkzdWBflu1ZYG3Obj73Lk0PJiRp/V
uaRQqIWn9zwQU2Ou1KJ4/NqxF5M3ukphmwXQ5bJEeYL5/AIP4vXHxz4yCuTF3N1JdRpT0Ss9CmZ1
vWLDGF7FSRVfxqVJqsbHH3Ls4izmcC3DE8GuovbG3rlq9eQklsWfu4qjE8yxQy9mZEqPisO2qfSk
kuY15Rko5I7ufnzexy7O/KFvVmCSMcv/tKD22JT3a8kA54U+X95hBPwsCv3Y+S/WYQM8/ALbRuU1
0uhNkjTgYEG2+fH5Hzu4+vv5t45poFybKq+3eN+QdVHt+4rG7NeOvhi+A5y52taT2kuG5NGiaG6a
wevXDr0YqOSZ47oN28pTnG4iXXvyoM0Vn7yT3r8qZBL8flUsW0qaDgWEl/iKvnY483WWWl8aq/oc
ZvD2kYk1KSMAuCk9MTg/gFxB+YjkT9ZCx058MVbJEByx1kaNl9b2jmySwkX1l34yGR87+H+M0bHG
LMPBSWraAjKZ1oRRje5X7icC9t+vCjlqVSs0m1mGuKp9Z2oGchgkyx8ffb5x/7nW0ZfZDWmXCtD3
deM5rY6AZcopHYubUsSnSjL97PXohDpZ5xkImy4//sRjF2sxamvUqAjO54tViJ88T2uSYesvDVrd
WQxaJ7cC0etN5alVwWwP23mV6/r+4xM/sh6Dy/r7nWjUyA6iQiq8rrGy5yw1pEeE1PUq6Xx7M9Hj
3QoeM6rdpXpBYjyCz3L0UdUZyjVLhvIy60CfTdZIJutkahcJbZZVVqBTxftnkPw09mcIo1+EWWPH
7mgGfXzexy74YkLAy2gNpOI2XmHbr8GAx6rtmk+O/f4yRLcX84Hfpn7lkFntwQ2S9qlRkZSsWfe0
bjZmn1RnbRq2m6SQ68OXvou9mCImarEOVrbGo6QO3wZtu0Im8teeHnsxR1gEtGdVK/GqHdHeSpVF
sJ/N3Pzxqb//QtSX4gSFaPopIUjPM1DPu8FkpKd6TzBAjQ7+Sy/0/yDBkiFS87mi8kIpZ8cwmPrG
MrPpk6niyHNkzz9/80b3Sw3WyGDXntWQrBEY9Ys50nT4+Ooo8yB6ZyKyF9MCSu8xjaKq9OhF6we5
yZXTpo9+kD7DSrwkQSseOulg26EglVJ11jXJWZsktJxPTuDYt1tMHbmFRg+zXuVNaX1Nlu5pmzk/
P/5uxw69mDdyKdarKm0aL7f0H4Wsv5Dr8fLxoc359N67bIvB3ftEM/l2VIEhHlrgQThxYi0jlJAQ
MMLjqgBdbjzoLs2Bb2aIhbEvqdILJqsTqUH2a4a4lBzSrTdW77Q3VppJ52lk+9se2Su7G/y2ku+n
6yLF3pP7AjufamKeKGRnl4TGbdnhyFamvnSl1FY3AEJpG9qhsWJWJ75BadJ9k9S1i3VN29pRAmFI
LssrezSKA+CfhADJNrqQHAKDELzXLkmG9oNw0J9VoR9uEQuoN/k4NA++6McTpTTgs6bApkdb/oFB
LCbIx4rdURBmBukZNSFMf+R8zoPVpcOmV22oVxU6gWggADSSSuw26Jo/vvhH7qs1//zNgKh7KaEl
nZdekyLvHcFtrqQm/WSmO/JithbjAbyurXeiK7whiFKCGxFdRnL2apkWNQeEBgFMLwgUSszOY8rD
4JOF6ZFZylpM6F0V6jW0ksJjKg8PtY/oXHLS8kBH6ZNPOHbVFlO42uJohatceH7ln0kp6tdcxV7w
8S2ZV1zvDAdrMYWDxcfkLuuFZ+HPXpON3q87x6JTF0rjQRkl8cndOfYlFiu+YfaBy5ZSe3VRXraV
/4Tu9vbjr3DsDizWe0MkUnss+9IjGA7nXKWl15kM3682hex+/BHHzn4x140ThkkLwLknh/JZX4wv
Mfivjw997OwXc11VjGrcB6yRYD2op01bqCjqTPncYHP8yT0+9hGLKa/VCIWQx8b01Eh2zgi76vaa
VRW4De3hSxVy3VyMglZqCZkcVdMDLGOiDhrv8N+ffXyFjlx8c/H8T5ZZgrvh2BJhwqs2rs6L+muV
fX1WfL6dkcQIeM+k++WRyFUZu/Brm2GI+r8f1xJkCAK5M72kI9TI6Z8DzfnamsVcPO7qMJhlRdqQ
Z0UOKmk/gDna1+KTZ+XYxZ5//maKhq43+YSNGB5Z3LLr5IO+HpW/4gv/Yf1ENxdTtNYP4NuS1ESu
mcfIupoLH+H0J2c+37J3ZrJfL/y3Zz6UkMVRzHml3BUXvU8jJSB/cd86iPaJwelXpUWk6sfP5JEh
NcfgvL1MMpInq+40w7OHEi0Dvj2sRpV0YXakiX/8EcfuxGLUSg6ZcYauGF5fEFhllveS6rx+6dAw
e347e4QJo1pUIzeZqD5ycmplOxgkY37t6IvxaptNKGKA6V4/QiCBSHsDNOdrrxFjOV5DRy5h+VVe
Fucr4F7AIwr94ePzVucr+84TZCwGLVppO4zh6ED4hTBv7TABrJNhq2a38MbdujhHG+jKs1jmVdW+
J9o3WZ9ONVxhQOrn/ytPogmvgv/JvPerX/be+SxGuh4OZLMS+uDZCCjNYYC2BZobD9AIPlr2z2hU
6O2lVca4uS+yrFrDuoEpqe+GkmLz3MQo8aR8fHGOPI3G/PM3o6uPSe0wTRySLA62Obzy1VjF7RcP
vpgXMr2JCraSuQfv/dzKy5Meb+Ynxz7SRtMN9fczD31h9vC7Uw/zHLS5MG4P8OafKc5H22LSqIGW
mBqHqPgOMOdWV4r7IpPt62GEV18QR79KA8ASQgTRpjPpW+Ud6HCtUAnfwH53lYPFWdeNbUH6Kx6j
WiYEaFCfaDacayWskK9d/sV8M9D8N2AIZZ4khz9VNSR60UYv+/HB5+f7vedsMdNM5B+UsqKkXjkk
5/nYoIhgY0doVPqsBv3XRq6+mHN6OkhR1/eJZwXDM8Dm72Z///HpH3k09cV8gw0m10qJYEnIApvU
ib3YBy/18bFnIuR710ZfTDhRA3w8nIbEa+lZHsJhUm4KLY/PVQlOcZFEgEjTGuiKA6bWxTAxXGRa
k1xPLWyRui+SbY9W0LX72PweRnl3ZmuZvA0iSocNO0G0EMotSGV16zf961BpTekSMol/H0z+lgiV
3cdf49glWsxsQYKJrYWWQyVCgWaAW0p8sVimLyapaAJwklSB8BhFO0CJ9yRtfDIhHzvrxZxj2QY7
16QRHlzhV6dwHhTzk6n12JEXE47cDwrAhzz2AlJnN3ptAjyW6i9e7MWEY1ik+ULdiDwkkOlGCUrF
RZD42WCdVVbvPpGLqUDLiJScFJBbqbXtSDJlVUNxDGj/gZY7WWQrXr4bOX8G4AB75BXbzy7VHXb2
h7ltIpTJDRMQXmFP/eAe9eTWSLEI4Oeec+Bz5YZxup7CW4FRHHg3wgbWyCuhqTd+V27QYG/4pMZ+
6Pmp0Wz//FglsNZfe1IXc1EvS2qs6EniDZP8XeRMrbL02WA+cte1xRREN1qJNZELr+pyeuUDCGL1
a/d8Tkx8+3qMHBHgbciE55cBFJL6smi/Nm9qiwkIh1Uciimd501KPrZkboIhufvSxdYW0wK6YoHm
1ySSFwYEWSdffJ9rizkBjlWm9OYgPFTMqusgKzsULXSzr531YloQvshSNpwcPSckw28fqMt9+9qh
F/NClpfQpys99eSJcKOgFcVOSkTmfu3oi4khNHJocJ0qvMkBt19DZYXF6nzx4ItpoSAfG+d+G3tj
EnwjhLfGtQb28mtnvhiV/tTbGglkmTcSbrVFJ4xzL//a7VQXo1LoMvo3VrWeEjv1puttVlyOr+6/
dOZLLelE1SkwlSj19FL/lsbZ96xgq//xsZVfJYh3Vk7qYnACuBcCQXfkySocHKs/Y9gb5j1zrVGi
iyeFOkoP9XCY5+hhajYhjg1qsepIpGUwuaPOFjuVroIOLXcL3SBNV339oolbjpBQGNYS40zlKCZo
TM1s99R+V3o6HsiggLLkYvBeB/m3nN2nydyuCXnVNBWhXbCGbovM2OftoZO381RNuhmcBUKz2sPE
YyH18oH3RwnXPjOfhpyM7Ko55w9VobNA0FaNPX63/RcZAyWAUl2/ZLN7xstAm+yXCrSZGbrM/hI3
y85NkH7h/FrIW6BzoQ7A7ra0mhuDDKuBLxIVGLEOsE5WUvjqE3qYOj/qdsYqaSsOiTvZlbCAdPE5
f80mE4XzMHDH2ykl3PTPy1hD3au0XaOzfhkORV2v0+6C7xb7r21XbLkgvM06uQCeqbttJLup5eML
KE/AKDvEJvJl53fcaCkAzJLLXGlJuidgERwCbznVOBBUfUbIF961CCKG+Y1zCKivBETZqcpDVasr
aKKPkY4rJcO4UBKeJYcbWKOrujlXzTOLBlIYBCsyd9YtGV+gGTfDpKJ6a/fzJVQGktnKQytv28rE
U7Ztmsc4M1ZyP55mcu0mIfLBwhXFYf6OavuAr+OcIsDMVXDLLxYVfm2S3mzjwp52r2MZsVcjwidf
y3gKavOT4TA/9O8NhsWsHxDylMoF2wir6W+tRu3pQLXNRptBB1EVEloxAt38eOgdeZX/Cg9+8z1s
uFBVhybEE2Fw1hn5nR6Yp1879OIdUIqyEFlbC88kR+Zgg/Zb6QMe/q8dffEOKFoQw8G81aVj85D2
wzkWy09qsL9kju/dgMUroKRpbRi9Rio5z35InqUCd5wBFrYGeI/tvOKpxVXPowcvM5yUC6W5//hb
Hbv1i/cDCRJZgscs9mwt+UnPS/JIliluMdKIn2QlOhd2O36m7zr2NZd65grDullMZuTZulOe9o5h
QIDDxpX5IOthHw/nJKVE6yCG7acDoZgYk4pzKDRQWRkD/4DzUfnk9XLkiy+lzpapJUmVpJknx3lx
jh8iuWhqO3mIZN1h1hyDTRsn9deenV+5pm8feqIazYlQMM8Y+ucysR+gKj1/fAPndeo7j85S+Jw0
2pRWiFg8JYD6kzoWmDPRgeVqtOggi8qBLpeMLo6//GtbMGUxW1gDiVw2WQWemsXkwMqCbmPyxUaj
slgi2gSUYzwdE0/0+WOWFc8gSZ8+vlJHZp5fT+Wbm6CFVS3ZOmzuUoz3ABOeqHd+8jAdO/RibgB6
IhoiU2KvseR7v46/EQ/0WRns2LEXc0Me11UDcibxgPF+84mYSsrmkwWcOs+M7z08i9FPSmPekmcT
eZWlpifQCeGQY5u7rccRq2isYg4k9Yfuci6V8Kz78crCRQ8G00hjN2wJv4BDoa6SWEpdaSy7TT/k
0YaYxNKlqKDsqzTASdsF5lbwJdxeVbDehn7pf/IFjm2pl3raqgaKquBe9tohWwlDbDNmkpheOeFF
2KCvWM+MCCr4j0xMoCC9al5q9eY3w9I2seHNK6oJIxFv9ZqoY3FbpCcxds4kFjt+xqaaGKKNsNIN
q7WwIuCdpUNn++t5tRVpTyk40br7X8LOZEdunE2ATyRAovZrKvfM2jeXL0K5XBa1ryQlPf1E/qfB
YAZz6wbc7qpMifzWCLai6cmP3hGErK1+afX/3Av/x1dv3975//bEBnVod37Bb0fgmy8H5/97yUT4
n6ml/+Wb/58DvbcVfUN1FCyb08mXJe/UnuLp+gbyJ7rRD4MdKoIBRGpt7xxTZUC5hMU0Oc7tA/4V
g6C4SIlwBsxL/pTCXp7t+r0UknoFPmzsUaNTb/PRDPdmyCl6tzApdQibDcnbyjll9P3c+uXVhcbA
boY/HRt4bUALgsnZT50pL2ZqRrDBtTgD8SUSGYtG7yUzh3xDnsV+ffxsQ6L2Z4jw00AQPQNzglvs
byYUcklYdQM4tI4F7bQBR900GqxenrtXsA4ukfzS7kFium+eQci7sBS+g16Y/7NYvf6KYhP86FZ3
PxLW88OKlx5Cd1zuYuxse0a4fWiEjvpAhpshBSTc7ecQi0gX4cwoZvuaMsQP3HWuTm5hRdvWdZ8i
x/9TSAjQ4Emh/gfVcCwmOZ+Zswt71CvFlWWi7FD2/VeOKmTTGe3dRV79A1cte5er/Izbrvroa8+/
eCz4H4znjXvf7sDX1wWDH41r9EMDruqA+1Edl0AFkNZvu6ROHp69cQTgBap7W5rVSkAKv1f50N0X
KBC3VpX27+REYUN5ugu+gGF4D8U0PHFdJ5MlvSOb6hn0lgm3qz0tUNWUwx+gK21a5LQFppIdpOPs
IS3H/CHvILZlasJokBe/ce7Wu6XkGFnqeD3qehHbAWR1UgK8frGKkPe08/4xOOQdIpE1D/y1THoM
1puqGKgus5kpQZ0pPiqdL/AK89SmmxxYf4opZnW3Ud02G/Pp6Do9JuXVVbA3QgHCXOpjVjbOqfAc
vp15QAAqpgVBYlOFhwApwKdt2GOOey8+FXA6DhNahk21uDUGnTze2UPgP1qRav7IJnOdZGQgaN+q
rjinQZFtmO8mKguX5bX6j17NtnC3bNwYhgRCeKimA2cr42MdO7dTzATSOJG1KAcwN7xm11SJXxXr
NeYOfRomL/uZgrTdaTad/3iZh2vnJsr5U2pV7GPLxyKvbPvQpiLaLrHV37c4XBKSDPej9ke3TEYr
nb6Kyg1PjekyYAbIswtpwwQSSo//bIz1W7e1y3PEvt1XDrk28RayS6XBiiyOVR5Uv4i9hlACeMOq
QEyWwSbyu7jaaNibx7Uau9PQtOor9Qf/jMIIpkELn583AjofkomTHtCNuYqUyu0BaYpfPvaaWMjT
MBhWy+fAHPs8XFmVieOnBU7quYlX93O0c/fOWVUEggQp5Zl9YpfQs8rADC/Tkxw7oHrcJgfbgHLY
FVNYvzu6QeZrecMBIZlHx6xaQhCvlfuD8LQOwKLYas+AyXgZFOUaCqe5cy/hPKdH7TTBQlY9w2dx
/dWiSloAW1WiweULNmEnYsHsqO/X76bxi0PNRs0bMCNvZHurb/GWyGjexU4NlLbtc+dGU2SBapUA
dTf9UK8vQNOCBH7k+nf0VzZWoqpbgu3kz/ayb4uWJYQoqgHJBpHF9SO8dnxygy5TzIHPQExhaN/+
Il+9q7ikqFUOBgqDxeFRoDdh2ky46gkyYLDTQtTrroorfJBebyy6E40LH6MuEiNXVgdhv9/3otao
PpBw+p1iu8oLkd+umWjORQ4hsPb5bRoJDGG48cscE7Hts0j3Wq/jdOlHx8K0DT5l00b2tFu9FmNF
OGe7GJb9k02BcDsXgb0bAZGD8DVxkjduSg17YCqjDNufYprWr5HZuI0PbBQHcJ6ApU3SFinC2lw7
I9CRmJWhsoYHfr6xi8NjMSoUblZmtksQtwAYfRijAHNxIAl6aX8i3bPJZGz/EZJbALMlMt6W3QJ2
6bpJ7PE/lEAjdbWbBVZE5StvZ0Hl2lUOJFaYocSvMDCSToJIQbMsh61XjFNw74x4j3z+EZH4pD4M
FpNrxijusQ/VDA0yjcoX3cfpk5xwe94mc20AFRV8frRgaJNStrJQEdvzpi7o2XRWD/UmRgfu5IHz
5S7+9GepwftGjdPfT1GfEqpn9dkDKn1y5UwFAZtV0re8R6OPuhXnVPAQLPk4I/FtCW8W+vJNKrKz
HJDPl0J7Ozuumzerx0ElPT+/7xYg5IUMWNObcWeMKXFLProP/FZuIuvZ/KTpsjxphpyTqYv1n7rw
oj24Y+vDmxzrZNAFfKraqXi6FIR6l61/9soDiLD2bycvvu06fJBF7SXF6LhPVeutoB9gcPmOQuhX
wX8XXAAYEvQmGhsQlFB7t0EUdTx5s9oq5X+t3oKyEN54Eom5gltJDyPCQLJlgbO+Y0xuehhrpDDj
SlipNeLF0sXJkt/ElpUrIKqwOoHUHpP54BLb9SUG6LpiRBMnqZ+oMEwsotYNRBcmeN2vrsFgqeoE
oNt/MLTdE/HMt90EGEP9FkdZHVt3bM4jrGc6dlt1fkTQOjPrIvZxX50WOeSHerj9RlCf93BRnUOU
6e7TtqPmADY7vB+sVO/jsrOfTQAOkcYdPgwvdZnqtSGg5oBG+P+jxiEWsbG53Pye+3Z0KuIsZeXH
0A2F3PYKsGy62g2DnMuwVyowiSjiYL+40eeg1XerrOywADrfVW3JNUbsfhNTWNvKjfBMd3N9LkHk
kTyHc7qDzjHtw1JJNuRab9q1wo/3usl+dNwtSRbmlbeBgIF+PK+tCpGxnQ+vwQJheyITgHofpwk0
nvIwxu1y4DCihueN9mHApJYUt93M3LHWs+voMEo6w9ZoN2TxSVe9e2V27dnLkTR5OYid1bPSjcsC
M5MO/c8tsr1nUVeB3hRg4mU4Zf4m8sgkWpFNMIMGCL92qVDBdv7BclMPAa80SdjyTteqgPzLTXKu
WwH6Fj7VpbLiX3ItglOTexbACvOW2Sg2bKZ9T7oHzR/ERbYtvPLfsOjwWE7tOyQScKwEcpROS+ZD
htW33jyrsL6ogNrJ0GGXaQjnPuolL/Y+oiEouHvpR+pz5AdMRs9p7nMLU0rU9ulboMxwxV5XQPbI
3uJmeeEwMdvJmvVbDyz5G1xMeVr8eT1hk+33bsSpzRsLlSuMZl6OMc4PbjXGBzieNaqAGkK5Nbvi
2hjd7vsmzHazi+WtiocpiV3nZV0VgWLMbmw3hsG1hQCPnCQoqT827rkgNkH0MjToZPxh/onrCs0P
lFF5+8iABmwsb05ZVmOTHOsxvBsiL3IoK8KTYfzqvh/FeIXhQ/SbOVo9rtEcvbbDADQ2E7n7LYXt
7AM9ZBe9dkhnPfEKq+Vdj0WaGMb+twuimy2g1Pq5KFsiDeZFdoVx44chHdQPZghzxqX1L4g7e+d2
uXhbg9bS0FRxA5pMOEcZrB2T/UV4V7UOI82pTeW9VXK5pj0pRQKGrL/d2T18Fr1gu2CdIWa7amub
3rZ2HKXNZ9lMYLKDsiy3tpeXnIXIjmURR3uVj/dLn4WXdWnz3zCmigNLzsFmxb6Hvhr74RzV/6jh
k9+oUV5Kzt2LYsNkP0+BvU3T5qfyQ3w+fEYAeVHPLK7gzXeI+DqhB6ZOnWU/FP4KEtaNWYAogeQ4
2NYdF+yY9qRH19agvFFq/ZbpuixJGxUzdibMe7vSnzhGZYyBJh6APifSm/OVhvcE16f7hZ46uhaN
Q3RIEMNqbvnd9nrdd0vbo3rOQOTQomGSC5Q+m+WNTXQxxOJiJCzaAskfmGp2e9twmXdWXv54tgme
XHdYdooC7X5uwn7aqNGqX+POq1mBqKms83P/VUhaT3maAXAWRbifhy44QIqoT30FhyrzVbOP7Zgx
98l0n8ge3N9d7kcJSmuI/VTHN2iv5yO7dePW0kYd6i4dryZ3smOh1+ZOgfA6DpNGc4RmcKOZiU+K
QMX3Srve29BO3dWfBiRojAJsYqTtAIoBLUWS4w2MMPa4UcodnOQODD16y0K32X2p3Ns9n0Y3x30I
ABPmUGS6W9wQ2FebH2FXjXnA+DkRcbAMEk1LNdw7Epo5pxoTWd6IzG1uJWgoyEVEA+VLsfATUDkP
T6zQyJzvzoo/xskij51181mPExDeqM2i934KUdHPi8OOt29Pd0Nq1oeK4CMB1ez9W6krYKeUsLrI
Y9PxFWeGSCIbn1uWls6xFeGQlIHtMUkWSkYTJBw4P/jVKkhFGubTxoutf55rY2qAl7gHR+txpsah
2vZsTSNu49aTVVZfMk8Fl6W1nW3XxsXFVG5z5NeDzpvVtybRFJxtpNz7tGvEn3YuPoaGla+BjAFA
XOE8mHXE4+wjwTz6+fiPEYMv6N0a/pmp5K5f478mlfmudmS3qYSjjuPIjT11HR+UGu17MmF4UIKV
ynLo/T1EQ3rjalwetOJ0W7q5TUyRLc+kUvHzIqw8kYUEkWsZwE42XxBbD8G2AXhPF2oV+wGRBPCj
CFvpLSfxhYp3w9zYJwto5M618uHcRuG6iZ3Ff6kiUnpOIZI89CUNmECjnruxxd/KggMTPzrkTQjc
l8btNdBgResHiycba+Afk4ihvP3kON5epzxWInb792KemdvgIMddlP/Lspv9aOogEJvI2bKlVO2x
3zaHolE3m1Tg7EzBZnAD1w2449zdazHkI0dy90+2af6rKvPswkUZvrU9QgPLB55cmt7bOGAFDmuW
polnDWSPq2pPUkTLfRtXaeJWq3dwY3+5T/lbD7Ot1yOxQb91IsYg03VaIMgvLWhzxzzRo+XDb6V1
HAH0/116N9haNi22uovXx3yh/aOb+rvG8/sUVNradUMbvEVrnR47wu9Lf7PMRyvJxFynCwLGlajD
jfK9h+4tYVnWv8Gbszvoa+kTaLhhq332H2rCE6L8SuZ3qnXcZ0dM+GiZbzpl/TqwDujrN3aaySrI
NE7a06Cpe/PLeAFrdWNDsWkIIxqV4XicuKCA0eXqktJS2ORLiIEaQxqBRRPdjbZqrtPsg58N4gXX
X53p4+IwctDU3shz0TQHZ6BkFWQ6/yVqPqYm9MNHqh8ebAP1O809dvu6oP7sAn/cI719HrT3IPQS
w2cGHRtNObp21vGgphuwl7J/bCMEsVDRZ+9st1KNW/jw+PFmWFl7SFrvQQs/HrH9L7jqibCLaQsX
7YcM7FclU2DcVf0PmHaeDCrc5iGMMTjfAm5t38oESdlvO23RWLAGjgFgyRNX1FEycc+90o3OtkDt
4IfmXblr5axZCtL5dfEt1pAsXuUsmHCAxMUXcMFyQ83C552Kf9IwFJTKKrNzJvJY5Y75mUIX7vMU
vcqAJzIvYbq1YkKShju82CkJyqJSlf86iEGcEcnMZDrmuMy9enbW2dpX+Z/OJh+NGKk8II57JD0K
jyTeOglveCJVtR+FzB68WvMkD6MhOwvmj2m0w7/lSA2Md66LnoEVdxdRWOJZesjeAlfV78OQeY/p
NNib0O3nje6GYiezgSl3RCjgJlvnPvdJkFs7TJk9in+NCmGD9C6pRx8/SjGnlbPI9mUbLJdUlvnW
gGl5qyk33NmEpn8LVVBHsgBX6WlB8CTHu7It3vjM8m3ldX/hnvaUk2K1MzVOi6Wd3pcpgqmmH2EJ
kDY74iuPq1fsIcWJYd4QkYpp9Cb1I9LclKtmNlQhFhfaKTc4L8tdzfmSmqLZrWatTsPI+7kJ7bC4
U7k1Xi12eqg3NPPjVEXL73B2b0HGAKuxyJcEROO2x1eaj/E1VoW3KRtUO4VOFf+ND4NSLQEe4tXe
ZTKn2B0r+e7EcmsXES5m4e6mKfgV+P6b5/nzu8vjesyddsANJoNXSv14aho5HYIpF8g904iv09+m
Sh0wT9d/VaacfDOEpuUxtNuzDBBpmWayj17rBgnJAP6QJZgRfjWMnwDjYyTbdO6T5Vobu4kiEHj5
cLAApJwtd4Q4QD6/bes821PA6ra2jL1jPXRwSYba33sRfPqwr+WuIg7aok0NUaR4S+IAmPwAfgq6
V9DvVdLfUicu7lfYe5swLEga7OxsdyPinlFyjzpmD5dxuaqitJ5W0RdvuHucDd90fIlw0+3A7xIF
WOIhROWVGN/n9YpqeGANGSTRwDemRCrbrTcmRPgPnFvBtufyvOtX76LS9ho6uXPtsp7hikZD43dq
6yF1ly+9lDKpO4IUP7R10s5gUy2v1EQA63dwq0Ix7fcSDipOuqkIN2E0ID/kuwa3MXw7Q//Lkrex
RDu/1zOjfrQ7VqqkztNc1RfhIpWlRvm+1iHYli7e9CLEJceykBjVdcAmmQw8JptxFNexxQ5Xxnrc
ldr5drna+rlLyPcKAkZtkRuo35pqiksM6szpk+fHJO1rjV2xHvKPIKR+XfSNfOhIKE5macUFqJyf
TGEUJHDT2UTr5DlcxTkY6ekK59C7/sGh6hk6/ZvsRfQYNUgPW2FH5z6essQS5HmzRcYnLDy2OsJ1
FARqDwL6lEuUOVLC+Q1LnmbbN+MTA6bFt6OmjdfZbzwRXIFWniepP4UbR9hHM0HJgllDrHcMdHVd
7exrdNNzX7X3fR0Um9qaL/n6NK7BNrTnQ47JkvaEYdrDt7Jt5AfD3vPEsRdrnYRWvFn75hb3/WI8
+MXNsTvphZN+qZ/1mp6jyCqPIbBoqhCKeki57no3vkxccBPm0IXZYMSkerfyzG9kPTwUnXuFsSzO
Ya3eaJ4+wta5OOn8NI58+3hB2BYofS+pq9UctTaPGaNQmCfxai3oOR/LMm73Zl71S5QFVMTz9VfW
iG6fW19DV3ytLnV9D9pBEvg0RvrSsDe6hBjmwiH449fruUWTdZQSZHBe8KhIwjRMdnHVvStVvFb0
vIYpfKs8XIsj2rvZaj7Dsv/JxopJai6LtMGjwlbmNeeit8LcubOa7JkWS7LW65NAWngSAlvWJGim
rf2SMRIk32dL/UNSfnSxdCVdDKDZG54pF5SHIjC4lddGbrJZX8nprpWxp22zOseZOdikLFPsJ2Nc
3km0Kveh5Md3zLpDTYbLFdukAbWb+I2MX9bJlswR8Zk59B8ABTMUOwGF73t/B9roxVdLAxgzBRsV
18A/qSQZ2R3zMmM6VtQBNcim2jSVmj7QnAGMl6jW+1Fey94+hvb6i60qe2ccwiRiPHVEcRYnukqp
Pi3zXdcxvOvMfwZvOhJIWhtBIr9WxXcwxPq8TlJRBxuO0Qzrvss/iz6/kp9f/IW7P51kh/jevfTh
X98XH609nF0bw9j8QGiAB5ViSBCX+aUoJqaCKc2T1xj01knQjPlHEzTfI9hgQl2cnm7+y6RTePHm
SJ+jiZqfyHr3rhbtM7Vcf8PI+mtJhX0zmPU8TgOwXuCjO8sxViJC85kLTpfene5KXPAQXx+9pT2P
bfZJ7bPd5PFX3LQUwLoEcvLUbwanvtoYh/dD7jgnOYgpMe5dmWLi0TnLLVqJB2Exbp8NznA7m4pT
r9jViNcPVKDjxjPdYWGwpYFrlSh6aUnodT3PmcD6s2b7LHsBanJxrEfHkNfO0W+O+7vU/TFjhXx2
dYj21DrdIV+i+lrNP5kXq4MEfrlZPOtf6SIpFEF/YkflRMrTnJj0Kmi1qOoPWuzKOmtnifwD6zEF
hew1w4DGXFhFR7vySwJ5F6+mqt46K164VyIX6cqMdJxZtnD4PQrzd7RoTdHldJ+k0G/p7VUN4gpo
NRT1Y+t0HsGKhUCabjUFWhTgPyUL7Fav7rFWs3nSE0GQ7pev1Pd/cGB3R4ut0j6QYluV3ZM9k/4K
QNFlzpqmxDSxc3XwSWk8wK7i/Bur+DlgfNBpgMNlEmUNRc1+56ZtfejTP7meyXjwXFrzMFJ+LD8W
J4dxW9V3TXxlftxObK135cg7a2k0neHiP1u0uHTV/SjiP1vAOAtTpyeSbZiRW+yb5AzNGCPr1oT/
V/vBpVIY7jKSq9XIihWd+qL5iCALI57IL6WyL+ga4PaWtj4iEH65XWeiny/KHpqHOZifWZXZSXc6
hJ76wNgVbppwiv9C+jzYARdeSiJET/w7q51wa8zyU6AbtGufgnTUopgdWVhbQKFZ1WM0ZM92T8rd
uU1IU3K+FAES+agtbvbzY91ZKTifRt75uSgOsZjezTiEyRI0d/Q4gabPtElcDdgkJaCmOvOnxa6W
K+7Wla6FyoaIWnTxSamL2lggS8h4NNqUwrZtudhsdbMLArlw9tQv1ly+2r7L5zPeuz4DEmn3e+L5
TMZ+eo3GAq99o1a2TdffvRP/qfLyt4jHP/QYV6Q6okucZm62XDBBYhXti1rFtbD/Ot4QUib1i6PH
VPVVmbLarNmE3KmJvbeZYH3njvLsQMfD2ktTo7Dc/nnpfX/bTUjy8onUSeaa1jN18bSgbWQ5ffU3
nwcf1ab90Wlr2lpIUZMeFHvirwyn9S4XVCia7llJEqcM5yW55DJ8kAU+p1CkDmXnMuIZQu0P8Awd
o9QC4x9q7MaeUx4Dpd/91hrv7TRPd2vkMIqKtm+PGHB+qby+fJe6oDDsyfElCinFSZmZOzp/wc6a
o+AlVDp86lr12UtvIf6IHIAHsl0f53ZK70htvJfayu1XbgL3OcxagrRwRv1VzhB/hmgvhCJECWT4
y14BLIf12PBZc5antnGf+64xu/+EqnFfZu6WTR917bgCr07eME04Lu2ru7TezveL5zZSoFNuoH2y
kma7Im54MsEaXUTfcJJAotrkXv7FKmtzqAmSk2A1oAwc2lhMIIgDnYWF1rOfHde+fl36HLmh4+qn
avB7okNQ4bGC1ydbit84XqzJGu80ocEl6MI8sdhbOLZWWm5LR6VsIXXzcTXtfnV4ehdZWBjZ3ewX
JzbKbTX+NivszU0LpJ31MKvd+n4rdnaQ9fgaO+9kzULsclUvCSCGS1WLMWkKEd9XWSyoBKaKpRNW
516l4zVXIdYcPglUyrBcnoQKmQIobRbuXKeA0ugXXJQpzLyqcB8YTJifZG/dpm/sf4gfOhIV3331
3Kba+tZE43FQ63aurY9+pjdgpmogm6BJb+L0BdswZTvNwdklvB4ujjBVLFvqC9Yb1AwKSzM7zjxA
6BnC0a+OSqj+6GhqBlQXA3+bR9F6mSUfol784ZSlhieZMZlMbD2u+O04evlrU47LufWtblsZ3zya
8FZy8EyYjGnVEEhZ+btRkDFxkcZPwphXqgv2ZqCNjn+hS9Vx1Xl8P69RdhXTVO9R+DJPYMxw0Hm/
PkXCiJ7ADU5W5+Ywyae5OAVz7n71ubdu1zQW17wQDOdPHp2szrtdCqC4D3Chg6Skx3ag6+vynSH1
utyA45Rh02jTm6D+m8LwLze6dggQmSMRTIivdvrH9Gl5CmL/5m9GGmyE8q7gpFcfMGBRf2PPzR74
w52XyN5e3wONEhSzR3u3BKP9HOKC/e2Vwj3PN2H4KtPuw4uM+4cmWcAMTFojMAnnhPEu7goqpt42
Xxd5R+UzQ56eifsmGtB5uXZNBTmgmJqzAXsVzTwf6ILJXZeHrM+VKEwGVVHOW3R0oAvtfgy17Txq
vpSTmJrpMhDdvJZE8s9xXwx/My2WkM15pCh2bU+3Zhvz+Ddcej4xOuOY3tqulkKkStHsn2fJ+uCs
lFuTOW2NTnSKBaio0rjZtkVZgYvpLSr5k0rJ5zhmGK8u9oViLGGDLQBvrS6L+7kL17/u2ky8IwM0
T92pr8FGYYqJPD6WCwIWv8zbQ4Z55YenXl115tV75hej51VPYxK5PPB0mWq5UI/2/c9MSHk3DFGz
L/VKiu+04HY3dGg91rTaCWXREkp+BiODcbuM+XA17iwfpyZzruGYWds6D9sdjrB9YRe07CiGRoee
35PZHDdk/q2foy/lBfXRGSlc50rdcAP16lgUqIX4HQQzDr2oaZeftGI2lG4hzVK0Fl/aCs3Jtt3w
NewruPBR6JmtEONMv4aDl4Y0NT6qAahmeABiyoBthJmUJ9cpmvG+CPkyGYvzoi+fXusTTdHmS+SB
+dfGOsIHnlJgw8XzOA0hB30/Z//mwCuf86kOtyFmj4mWijnHklevGlo6OQ5Op9ojzM247q+VN7KB
s5hLhRf8VAUeoxNzGfQfa8vlE1d/ZBZm461yUx0t0aM76AfwrLGHhy0sd4Ypd8wWS0tVyWJvoDUR
m+6RvKcv9l523Jxx6fGUYHiv4qJ7Q/KLzjyjqoHydqyDby8zlJZwTh4zg6U7FpzDRYnaBMsLKnt/
shNhaAeFFWM8KdXuL9uKM1Q4mjZTmeOst7vwQbkeiJN++LSmoR+Q16w5Z6Jc/R+vrjTrbdRZikJL
JrHy8Mk4xGiZyfCRd3RNHnEF0xQehXwZx44RgdxiWCDmT5OscdTfBrf341yvexeJMx3vrEVdotOt
jHyxw25Eqh627qVBa/RVlDQhbVl9QAe3Ng0ngYVRcUSq2ztN/zvMgvbD8JnsQn/mdmC/GLAaI0CL
Zqxmk1tNeejl+GXKAam1N/zOo3A+sDs9Ppa9GRNCcHEUkCvvKy9w38NyGhEU4bRGs05pau6I9Ed/
Ib8ZHKyK6bQLdcWkh1+ZpF47ptUyST/cIZjt2+W38Be0FTZOSLo4EalzFO7CYnG3TeGUTOPTL15j
TB9xZNEvxudwN65lQMOE3lCWgmB2jDttUKWov13KfB2usjhRDP5s8oqdljWO5MFNZwpddlbeZaGv
a1R+bnYQrsdDmTf+Nhjjdz+PeBO4n6tP6Q7DQztH38FkD1dhMg6FscEPUYnqjTNf72RAzXN6tYFA
vXhLR6lgaPFEqrDaYHQpLws1sivaJ/oKjbYSCj3/6jqoAVFN9dWYoie8LWByGjO9GOYz6av75t2f
04IGp01/A0Q4C8klhRq3ace7Fd3N1kkFmWDKqx9UYPgEZKoH3xs+efzD09ot85aMrT7O9Wh/llGq
z4s0tJNDZpfGKbPfisFikrPsngnHumQxN+kKrp0H44/zVoRRuGVCzSHxq0rajAzD5im2cICW5NUZ
4hGvYKRz8NbfKsMkUurA5bVAEYPspd1N0UC+1nXxPUP/xX4KiaYtuttJGlR/ZdRFBx1TtJLSro+u
rZmKCNB2BlxDLZ02pDW6NcW1mz3xnIvFO83tnB5cK/2VppM4oHa1rrNU4ivtB/61n5ZrGWr/JFnT
Pnh2Lk+4noZD1+rsucRKQ3BhfOs+77VJPO3q76kulpbfzXuJZ9HDG9Yr8zUItA4hzvW3ftDfkasY
Iibbf8yqYunoLEfO1c/CIll8OlI9Xs6zx7BPt61HNXyVbTrzFSryiCqOv0vlNJdq9IJHOJ0M5pfW
L5Ut1XXqaUsKT9S7PqXgZIV6Otss7x2o+i14KS21zeqmSXA0rb9cpE5bifk1cb1lfKmHeHjtTT3s
zeB6J5CcYmu4Gz5z0+yZeNvoodWUTiRWE6YsLFs9U0inDD663kZZQ/+Qzk65y0UgsIyGE3932w7J
VEuOQ0c80AD6m9Gv2+Gp0vtO4m2S9YlG+NZEi9x4eE/O3QoASRpbv+pq6XeWXvLXfGVoLMyE+o6o
UVF0W4dzv3T+LlxS/jXL6UAQQ6C2n713/tPx7HPnHiE7f0umKPk8J30I0rz6WuHivRmcv3sOhvQ6
YBe9NIx/Apxw412wsvawOOX05TBX8dvyxijgzRnTba3td8VvdeDT9Z7TrB1e4iDq5aYbVL7r27X/
L8bObDduJk3T9zLn7OHOIDDdB5nMXUqtlmSdEJaXYHANrkHy6ufJv/7q6WrMAAMUCqiyLVspMuL7
3jVJ5z6Rs9XulrpKL85E1Jg7uMsLRsmFDDk6FqOlrJ86RyOFKjSaeLcV+YOMRXAkDo3Zu3NovQqb
+ZlanybJ52VIqHOK73tIqXdWZTbMzPeqn9acYblLNXuQziOg7dEd7nJnWh7YoL9FXrUcCFMNiA+W
Y3snHfNNr+y1bru228kTPyYVuJeOPGxUMADLEI8FVCSqSNyGz2TofAZ581OkMgcKUOCrhDUAW4Ta
/KEHGOqnqMaFQ5WuU3bVmgOfHYO0PvvLjVLvUDVBfvJ1rLG2QRmmdMNJ2uBV784dMfD832XZWMcl
kMVReGF0tbL6k24ZNKB019jHMFbNXaUWdFECp2Ok+xxmWdfwr8GTV4Tq0UkbGC7qYZ+Wfp1fVURI
nYatw3IHY55VhTkUufVZziKnD74LjoGGOilu2ZEHUhPlpRRBlkCKeoknORwIHZ3aK/rlb4sVNIfO
1yVdR4ba2HrFyL0G3wOkKxdVTd5HIJCj5NmUUcaavoXl/KUI70uKqvJ3CCIwAzY8Ul3qpc9NIY52
cDUrgotQ6U8rrNS1FV39HHQhF6XoEsQrzqosfIPZSkY9qncJd7EJ6VlaS61A8r0vzYG85Xb/k4tw
PwQH2T7ZXj9c3aHpryHuxHUM5S6NUCcKmcX3lAx99Y5Dg5CeAHv7XHB3jTW3LbhdWUWsOHXliZ9x
SxLbZohQU9E/S92zZ/f7WbXk8oFT7IYAESid6qwrofqY+qbcMv0TumOnEcWaYgpfQo7AB7cvsscW
BcT3XDXrH3ehLpTK5h6v6Og8I+woOIjGGrzdijYWTYTvgdVj+0T3tzIeW0uC6B6VpuUe09HSZytm
A6SI2S2fhnJGSwRm20L7pVH7Fbv4Y5Hr6J1GhHWkZL5Gp60Iy258iTy4pGHR6rk+TOMfFrypUFyW
fsyA5k5z7Krj0qQ8zpnT35ELzkhJIUHam+pCKzE1ieuYQrtLaV5GhHcHxF7cWKZMdzGqxNfWbsqE
qX456jSXWwes/S5TttwimwDxmVhwQviUzV8htakFLCHjIgai9b7EkAK0RY4FjFisVvxgZgZxQ4Pj
IUZs96uFY2UdXxE6uVSS95Oq39rQb9AfdmAh29GO8yQIW/eAi8AWl0wU0Hclu8V9sfQUQGC4VKht
wuBJRQN3JRkPA9vEnx4Y/zr6ucoTGU7iT1QLJGojup0URvSQVmt4pTkT6Eep+sVUrkv+fQwqOeTL
V4wy9dxY2Al1AXw4Bdhx0nzKv00IpwCkJnMZ6P3Tm5QO4r3bEbDlUA7EN4IC2Fri7r5HuQoUnyM3
kGX0HNkVkhJrcjf5jJqPScU+aLf9AHzMDqCnfFGJhHzNpl9kilRfsT0PV3bw9FsFrnWI27U5N2sx
c58plhLNA9qpcDmyEblbx6u6czzWKhlZjN5WtVLf0E8D95BDmGYWynPYFP156gxmgChHyzG7wXSg
0VVe67SOf0wTqF4X9ukuqubumBVMM83UzJRXwHCcVzO5RywbE8NryDwTs6JlCxpKupXXHHhYtN+7
gFKumbNwE9K7dxdRfU0yDF7pY8D4QGEC7KbnKJRGWTD8HlxrVlu/b5oP4Orqee6RfTTKSi8t8Ue7
yIPrXR2pXoZ6NHe08emEUFE8MxU7iTdMMRwYDeiRk71kdpse7DqHj6uc7whpRsrMuAyF16VHFLPN
oTapcxp0hILLl15Ol1rov3hStHcLijme/a7YtrxHYDvBrdQdRitLQ5B8aw43hgjhd17y/Jr6iE9Z
kqu3ISZxYOOacAG/EX22i0fPPFA/KD9p3qROVExsxTmXZ6NTYjwWNZ6dSuS7nojgnY4lfd6GPb8M
QDUkyWwkWnHmgte/BEjbE/Iz4RGlar96KjPYB3JzlAi3tw5tnZfJWXGvK1Oc6lj0e7XG858oSHkX
Ym7QA9eP3jZc5ZCrhjYNq5/wpPT5KnfYcTiXe1UC1cjlvRdY38GHf672OO4mD2WlTTdktiW33Tr6
YfuZuS20JQKjHcIdKhEQpRg8IvRvgJNi8Yja+ZcJVr2RBfTnGE1UdxqVHVrewKudr7iNRnv4gDIu
d02BI3RlWT3ZFHaeSy1ylARp/VkU5ffJsQE6M84QP8LUkTbLd8tqVqwxfoA2vLe2Gj3vc4GDAQt9
yatMX19QoB6hrCaUI6+D34p/eE3/579k9fV/td7+bPSC0Sgb/tv//I/XpuI//+v2Z/7z9/zrn/iP
w+/m+qP63f/33/Qvf4av+/ffm/wYfvzL/9jVoFDLE1Uly/PvfiyHf/bw3n7n/+8v/t1x9rro3//+
PxAw18Ptq0nV1P+1/uzmef9/dw9jNMH+g2v291//oltf2u0P/F3nHdAYHLg0ECPPwsPDyvbPvjQr
jP8tRHMZkUoUonXwbhUvfzcQW/xSKGKUUzHuGJ/ibr7i341pluv+m4iFyyH3nw3h//zeH/9hsfvH
j+P/3rDl2n9Z3/+PFy/03cAJbM/zgeU8fK7RzQb4X+x+wkydayjW3k1jh7siDangxMbiMuze11K5
5tVivbPPUWmgGGxmSRp2G8dfvoJl8L/olU2jz8EZcrw/sWUNWy+8vePgJNIbyQwlGQUFmFU/D02c
qb2tNbLwzZDT+LCZMangZVmX2nnAoDzE23XWZt0EnRe0d7bd+AIE1osy81o7Org3uWnrYzp1ATqw
qcDj4nOzsPrvhqldireyadvi5LdNV+3hKcwfU+nhE6TIjfbiRrAg2gp3tSnyJIUQm21vfqUMp96m
WRPtVN48WCNlwkysht+q3sJxbH5axkXewS6TRHL5IhrOuyA6OktbptssQrCXDSh717poN1rpeqNx
2BzYnC62I/SlKIIeRwgrhBPqlLEqvgRAxg/Ac5Izk10q8vynHntZUiA8SdRiOHQogbiuBSC0Td54
0kTZE9XQUK95dw3GOTsN2dK9jJPGMDndGjVZobZIDZFSclHUlTOT+0c3J0T8qZ2ssxbNH87BJw/x
BhSdtPbdrL6VI608holhHy158+SU7lec5z6KDTIx/FS333SlcAm4Vb2jFOXLkuKznhtv47l2cwjt
9adH8/CD7Y165ypQA7+jVbcQt8YizFEviJY+Fl6CZ635VjuB/Yii2vRb4S7Fp+IJOCrNcGb1WEaG
jmvWkVVJAVNkRsZ0Z87sX4Yk3Td3slUO7hyN4UtbQ3hS/pJ6536aBu9XOpVAA13ToA7pvSow7pX2
aj/eI/4daMO00Nlqd/XFLi5lm52zUURQY0MNwHOTY5Z54viYqUziTY5YKFmm9Zaw1GWIRbMTvVMH
4g9qHsqR72Q09rH7mPnSMqBeZrAdde67QNeJv0YQO21Q0efrS1gpaesG1S2S1w55V+e8GB24P6IV
vwL5Q/NxzLP2yRF+/DTBAR6VG0RbZ8avv5kGVAchIPwHj623BVkmwdkLA7hmgG0Gja5FyJvrP2wj
w6aWpBBB0Nvh2dRyuY6yiPp+xyVaWv0b/dAU90Z5kcKw1O6WaVVdndl7lMBxCepwbmdhTbD3iMsI
Mafgkx8ATpzpUnFeiLPrlIuODn1rzeuxXyK99dlaL+CD9lHEA0q8NKAx16IjLM647TKVtv0dqwJ1
Lj1iORsF05x2qG6KJWZGbNNjGQBmYxNLB4Q04NfHMbXYo9v+W4bold2uydBtTLgFGNnMfhl19ugj
nzsgAHJ2seXE+0aQiue3yAcMg8FWpCzeLsafTdaoj1Wzy6ZD3Z4cQJaky8lSo3Q33cS1Kp5UvqI8
8Cvhw6D6Xi4eeuUqVjBdn7TseGGDDoTZ7sxe4Ib8aKrFukBgeQTtDeJerPh0pWSPLWYee7msfBie
xNxGkkZi1owGZOOXzIlGHPoeITcdfZG6YK0VB7vpxEG4Vn8qUS5t8zFYgVJRN1LiLq5NzdKPYNKm
mFuhkc6MdRG+539TNy4BWym2pL4rd8uan/psbl+Q8ONau/2VxbC0IH2wM3b8178qfpMdJ9bGTLEK
E34c/L1q6D7++gk2vbaPzbx6iXBvX8EKzW/Q0PoYVBm4kaUus/Gtc9dk5iSzen4VCx8JZ2/6MAzQ
rE5EXk3WaXWqp2HYAyrx/bXG7I3dxIdgRMIR4TI6qU6RTzQv9JRHk9mJkqdHabrU9Rx+F+mC4fn2
9zfM8++wX+Wh6PkdtDXH178+w0Y286tNm/hJoH2f7yU263ebV++X7ANxX1M8/WvOB/upL6P8Rx+V
ddJ3a/4DNVT3Udfp+jVXU0WUjxzdjZgWjr65D78XjjWfBmnFr1E/Ty9ITq03Bbq0KQE0YUoRjLZl
Le6MExbbyhXmjzKWvC96EV1iZ43Z5epYi3cvCGIrOrHezXZx+4xD1+VVXxvgdG8O6W5HLGc7stn4
rnPTwJZ6HM6+7fTdRjOInWjjKV57FcB3YYY4DCZ8SBv7ZWiLZxQBx7nGrNEIs8sCc3DL/lRH494d
l+NIZR5VI83WzqWfCAkMhuqXh1+LB+PRfx4L51HI9R1+sCF6oO22mhlyv1ZOf1hhdBN/GnmYlpUi
4Y4AKMqri70/BnqXNsIDD14Fuhw85lIhq6iwOFx6r+kPNoKBLSpfD5I9QjMqYZG7kEe8hxN0tks/
/Ihax93O7KHEAy5vHnIKPv/mtXDTT1LcfwbIeBKntl6czrRY8T2wcLCcIyrWCpMpI+8ScRSPK9jG
tIryGGMG/jY3ARBwtvYfSzZgzJki69KpyTqgoWf575z5EPbZyYnbhYPbF39msIl1iY42VX3VUhqu
LLU+4xQdL1Y3H0h/SSYTegmWxeIBLDS618GcEbuJKLCPlLgAvdnIvwhuqkL8fjr7ltYo0iyD9Ny0
/RmNx3s7rAcdAgQgVw8Pg8Bh0DrFT9h3tDqhU29Lcvf/DDaDN9AgyV10d7KBOtGmdBZgGLA/ZDrV
zo5vMosw3lq+EXtwyRP4gZvQTF3eSRyBlDlWlNXXRuzwHXEMBhHCIXtFHtON8EkW9qF5CXejQxZU
fDurUW8Pcql/5IuauRQH7wk9u3eQBvlzkLbxYxUM7bMDUIg7hjCDWpTipcHRd5D14h2LKp1pJSjV
DPbbq6S3nWhNysivj3gJYtoQvRPToMgx9hv3VEBaGx6+TF3Xviof4tKp9pzVsEMUAthPnUi7925h
N9p0kxpP8EtxwkAqkF03XCPh4g7nKE5/qQlnQcric2/TibRtCt9JhNbVk7LbZru2rTyhVMDoVHVp
yZUXQtz5txg04tPx8E20SNt1u+/svMMLUPgdR1vTJGPYrp81K+khGgNMw0HXbxF3mdM0VeF58fIJ
HUhrAdiJ4hSQIHHxcH4hDS6jX/PYaB7J3Hqgoh3xH3E3d07crXvORedEvi84dDibGUMvLQ4J9tIV
9C72QNjpcKGpA6x53eSDXhKpLHMrUMvoZQQ4TiINaaorYoAa1XRJzkq3b7CebEgE6F5qo4otq3Z6
CsUit7gEls/JvQm4S/JR0LNF8tm1PZNAGK27ejbZbwylwc7UY35o2wxGNPMCHooF4dtwg1FtJvWE
ZL7lET4jfsL8dBuhiXgKC+tKiGz6ky9cPMZIIXZDy/k/4RX4Ns2ktKbEGIfKyk+ric+eWXA8F8uC
j6AKfwkd2QcrhA7UtIyqwvOPKqdvKoBTPcxObrgQQ8TBGE0IwFXcSSJP/8QVsWkh0Q0b7uSPoTD9
vdOp5skvqFYxdfPWqq7Y6cyezzWlcK8xI2MSuYE6hU2wgGYwgA70HuxyPFg7EdV/uNGfVyitTcpV
toltcZ1i6Fkb05Rx84WXCDzy2AG2nAhxgyVeAHmZajjV0NS9l/HwmjPan2+1O1E8/rRhe7crSFtS
3/QKpSEUEPvhGqKXkXW3n9z8KzR5DH6U/4hQzO4NwchAlO1Dxzu2KYR/W7hHblrtZ7CSXJxSQMyh
Qyu3dmqvu2mI7uFW3Dt2kepQz2SGzHaZvdm+j8qd/ANxkR7ncaMlsk40BzHTN3hkY9DGcI527HYb
adUocG33h8hLvr/crn8MtyeCIf68YFRG9dPEx9RX+glrHVlzTtleqqyo+TG5KUZjBKKjPWOotZeX
pRbh0W9bGzodkmTqTQnr5l8R8fzANfotr313T/HvuluGMdg6RWjt+zYN5cYuC176VT9bEApbIcXt
h/rbg5vdqDYcH2Vj5h11mignoY4d0go2HdmQm96b6hc3i8anyYLx3sDbu+fVQn1GImLOwzamb31L
JxjkgUHrz7S0IVuHtHLV+Yc4wg6L7OUnQs8Cpxqgvu/zc+o7Nz1NXHXH0rNeiYU9eZa4QVnGPpJQ
FT5MRXtv+c4KzVXJM4VIMikRVnCKZPGml/ieNc2wYKb9eqDHHrLJdrwancQoTzLweZyZwDHArPZz
mnnWO6kx+WZCSr3U4w9n1eW32uC5HHz9jDAvf5W+6x7QHXvf2avAzYX9q8UtfSaOg7Mwah/sGQzf
bq5VVB9AHNOHmo6PrdZ5fSpCeA2n8TqQ0+yrmNWdzef6njphsGFc5+eIDLWnze9chBPpH2mPVwOs
KgnK/ualL4tDMLgupsVS+3fGH+pn44th31p5u11SUGtoV3s/UQx6LHBG7aD048uUSsYz6zOqs/E+
iifo28qafqe56N48/PCJqFS89y1DaiQyFi5Lnb55OPSupbLNYQ2D9N5QTXsnU2T1ZhZl4ilmnpQP
M7SNRO/kIV9b+uBBNRmMb9hAXCiIlHtqVyEdHC+4D3AcwfmNwzW/OTkyi/j1danaKyRsdej0fBOf
sMVvM3v9VfvxCg2WTU/zUloHFMg5LW8Kk70/BDc+Y/zC+TozvqGAK50Qk2dcZfV2toavbFJMShFy
z8UJ3EOogvGu4cU2hXa+BytAYyBy56yC1uf5X5h1Bv8D7yGC3HwmYJ8z+x0jTHdAARW9ln1kE9I5
+Hd5rAEXZqBnO44pFJaLvKi6eJpajBdywDNZu+W7UFl4FL5GIjkJRCgIAE9mIslFZH8pGkLV7sNl
Th/57qAP++bqr1WBpdAzwcua+9+7kCyEOSwyzGjajx+pvF53Knb7ryYkL6HOyd1kQiMdI7CZRMax
Rj5osK6hDSyPwWDZlzrM00TAc9ymjfgJAdz00pOLw86e5y62TW95zhrp7NiFi2NT0zYTyXy8Y0XF
3h/J6ERrA2kgnSleG6qtnr164RrwOWfvW5yCx6ocuotH+NKVPq3p1zKD3XtV6x6jopQvFaqtTbmK
ejc3vvUxeOF8bICINyVk3kOFhOS7jVj5HI2NT4Owne6zqDL7gSWSkYngntwNbJDTyDlW6HKS1i3b
u7g3aPvhYMu7coF/cV2AD3fSO9RYy2HsgvWOdJrfdjw5F0luCZJkF1bCH+ejB03PlDBGlG3xKuHh
R0VSO3JH9AtiuVT+bGav36V5+jW1/Xgou+q+Y63q17556CJCwKJwCf+kIR5NT8oR85MOniwsyIdI
jYSv2pPUnzSTl3d8JCqJwGcP0UK8r21nPeXuynscWaKw+Kf2RQMmbMEvsT8ELflKFq5oyDg/SDdR
fAuN0emKUnShUhEPEwLENcOvt1nyNn82WT+TrVVHBwNKtyVEzRziOrK2cddaH7HGlmkHa5YQJVC9
rIaWbZlJzQeTtWfNmLPvNdghny/8RoFBgIfLQ1ngFO2U7QhVwmHqEec6Dml7LfIxvc5x0W8ZVKsE
/bD/2Sz8o/pJIuwa7DY8urqtnlfG5Vv2i/UtHFg7sm4eSDKhUb6+bf+2JPbUyrlFl8I+xa09HPl3
Zad4BiQCQyjv/ansDtIf1J9yhaevI+3ckvPLY9RU/WFqq+V7rzlUbHSwiF5q6f8MXTKBdLOKHyIg
NirXNQrKYBDHsK+b/QIc81HaI1E3ypcZgs/B+RWPdv02CN2XxKiM8bOjhf3Qrrn9s46HdBfQtb0d
hsj/PQITJZBREoUfNtWR0MU9MloiNNIyABiZ9RvQUvo1UkNyTQmm2dIX0txJPbQ3pZf5qeLx3ZN+
cTUwGMdx6BlYgnhuPpd59p/d2TaEiubzd6H0wNHgi69JrdlFW2jaCy7kajubJXzuAyt/mfqUw7Wh
ed5UtwW6XqxzM8Px9S1mcV9zuTQZ2/AGYYftbfzGEfdFIRQRDqP68gpqJW/XiSQ5za0IF+zWKCkn
j9rxsFeCoaCLrh7p5cvFrDEKlSykB1tVSKXdoUh8HcHXOhnBWAUig8toxe1JLvGEMDLVB0+28UM9
59EzSFpx7+hC/ijdFkqptKCysYV02ykT03vlkOGQLtztHXjaK3mt6SUOR/JGcMnt3Viac6MUBIp3
e8Uty/o9auh811aPfSunRxy287mB+0Io08BdOi3nXrHexw6SzQks8S6PivTJ4kfHwLnEj+5cOYCX
oaBIvNT3OrXTM+dmdc0Kx9tVQTs/8IrQQ7/I4VfMkKMb+eW58ZcV2C8+wOmdVdfvg5O+KG9l1pns
KbGDeU4iHhWRub+qahy36EY+wzHflSVRS1SP4btGfvY6EGLBhOMmdhF9C28NPkIACNoLxfPO4G0M
FcOJwxux84gxCxhSN5a+9ayXcLCS2IQa9/ohaCeOb20YHhd9Jn9geOkswaPTF/dTJl2OvHLdT3lt
tpnjuufWc6ekHJY3WY8fTRu32ywYdz1Zc7gt2N5Se7p3HNBBCgqPvOQr5gMrvdfD4CYrAPYlsuvo
ODul5oM3jGKekAmxyRHRMQNi45Coy2Xul8PSLWVix8W56dLhnhUIPacz+19E85HoKLnV1eg+kc9O
Tlds7ZFEqS1JH/Kgu9X/Hdq6ewmL3tqtBRl/5pbDQ9ZejkneCY8mmwkaGXKU/xliQ/amGFh+LO5N
HYOrVkNJk1NAGInI84/RLiosDb79iJvJulethZw8X0lpEmMXP4QR8G2sptdKlU7i9FgPrMUQ8zPg
7GsDr9y3YZo9TQPIgG0QNvQe6jfJtI6VejiOxO+d4j4kFQCcaB91hh3JY4HuGj57gVexCx3r7P31
nfE4vM718hzji9moiWRHZkomuvamzmRrItdp2rUBYgEVzOd0dOekj2qaqvLm5Db5u+7l/aStX3rK
rQTXDiUOmO2utuyf7JtPZorw30vkF8c1xixqS8FkF4gvEfYdm0j9AXyDwMcOebpckZ0W2N2tRr+3
6St33yAXh+Wtdpbvek+T9ngADER1jaOgZ1XY5isymtLCt1nEXkPspREPGS/31ne12k15QTR3Fd0N
Q7/v3ebDLHawWcqIFRfOsfDVe48ABIp0TLGbl2LfIufaB0VIegChNYiNu3s/b17ngMDHqLvphjw0
izFJJl4HG1BnmcHuGM27tZpJdxEa2aEPcpfpnhrN2d24XeG9Rlb/fYyB4FwP4F1a0cytaV/SBlNb
vgiTVJnoL4jMv/U4sgGuGntPBPxHfvNajV4xYR2JXxs6Xnft4M33bqYI+GLPRImhvTPOoecoRBfj
z+V0LUG9PTZ8S+8oQlP7oF72sTt9TvgDgxS4IyfphdN+xF/rokSTWqBmK+xXRsP8oKjkFsQC+khD
NoUdvzIjvks1P7BENGRJNdmLGutfC1zNtSCDZD/aUX3vW84vxC6ASLiXEbs53aBv0of6aIi8PHti
PnBrlpxpPBJ4hM1huY34cVnvb+7yiTrNrHG/pW3qJ01hP69k4JxzWeV3XcXWGjt54sb1j1BkYFcV
O42jphvVT6QBafKMGClXCGmt9d2a52c2IHk25IceXMv5ScjnqywUAjLlnKW2nCOW0PJYxSUsEcPo
RRK+BFPvlnc2pboZO7M59oi2d0u4xg+E2vzyCF9/KWx3PpGqtWyDTOsnqrqJw6qzJpEZyhIW8+5J
ru5yqOvxO3beSt0Z8ttU9sqRbk5lZTTB+ONyIJKB1yJs5KeeNTkZDUECq01sK7PXaaCyiu/GypMe
mYdXV6fSrN+r0bnr5bin92kmbHM8l8X40BAvuVFBWuydMv+OMeeJz/s0exh06tvjWQA3Lq29A1E9
9IV6mRE1zDm0XjvW6aPK+E3TWF26FmuG1etnWLRnb0ZfTWAhAWAJupqCgL9051QY6NAgDhc/xZaK
w2CMnTdUUTtbz6eiIHl0bemzLknETy3nq6/sU8DbMPFo4HjI77UtTpYrXhxyp7eTT9huL8+BRxet
7yE9Llyqy7Chw52NGxrvRBLa9rlseqIGyzZ8y7r6I8gHRuCaRJ3ZegzwkvtO/+K3eMz61TkZWMaM
TXAHh6sxN+XXLJ03VjUkXFHJXOpvNoG9LCXxvg69q+fofueQInYa43S5yrQ5NoNKt51Q/k5VVQrr
Co9F/kpi5Py1+l50tjpRnCfLjIxa6Udwmy6oA7wi3MXrOBLvpJH/7spl/l5lNskOK4YsVpJgsu1d
16acDbxHZUwshm7iBwk5sBdtdJYiiy+EDCq2N8x674BdASoXjKw1ot0HEWHxJXiKqMQp31XkESC8
8PSH3y10Y0d+frZype6pP9SgBDTkyirsaHVDK14Ldcp6C/WdW5JQA2mo33zkKF9+y9Dez2AqPOQ1
WZhhwCbObO2nnPnaW6ydjQRrNzPOWbr4FYYTZmwUGJAt9pjgWpUTMxh8bUUBAGlV/MLkRzuPn0yI
LGtXkzDbI4UixtxJor7bBSMosQSpUFP0ooRdHKdonigwGn/6RQGqAAEFHoFkU534CW6ZCBsA8xED
tkGJu4xBcHZN9exU4QRdYbFgLW80r51bZPWEttmP4bgix450ua3Ici2z8RHd0zdozmJDDi3oU+jn
iOlld6oxNiRtIH528mZjQQ18mPKweR2bKToLP38e1pDAjNjbj62Hs352ls3oY+tG4rurbhU83bQm
xG3iN6yd79MgSLBpdb4NAN5vdqSngJ9oFBH0VClMZ5OMDguk50YAvnpZjD2wxLc2i/SKhus5wgjm
9dEEe5+hz/dJiM2oPE9lum/G4LMXzuc4zbR8whfuJq3QlufDm2zGnzEW8TaNoUnCYDchOeI59h6z
0WiK7ijWLEv7Z1ggObNCgkX9CO4tKjLkRyH1zQLpLwW9F4KmEjma8NRE+XergWgoqL6JhoE8P+Md
/Kx19mvfPovUYZ1GZxtG3YPE/Jt06RzedY0/JukAdD1V3Mocn95ZEOAYGYnbdliz8zApH1te2xzj
gtEdahygPGURjcKmIuBYvDlx3l9rXQT3KPcufd2PO5JVKZ+YH+jT1owTXDQpS0aHKLNq+h2spNpM
hUdFdQg7W7j5g7EjhWjURqMXYXA3ShX0VSC4z3wGhUIQnwANrk6lAJC2QzdKLFaDTVpOd0Hpv0zr
FO7mwDyR1ACGSIx53+cEW0rt819NdlKT+8ObgSia6n6QNYG+bl3e29IvGUDjckv1E3HLi8eGU1lR
DULLckdupMnBNL23ySMLuXpspHa836urUySJROSwyaxlM508cn2Kyzyvt1jWti89go892j+dYCq6
U0+MjXPX6i6zCJXqWlimTloWiXx9bChva/3uR66zEgx+6Nf3DBiOKAVgopsDE4P8gV80wf3ADtrs
yPtaskfu97R76CiP/4MwUZCtW9oaLL6KIvtYVUGHbyqtJ+kiNsRxjtOtbewkDzqLvpJgYCAMlyj7
3mojvesQ+JF+diG8mKZ57gt1NwcKTxL+4ZjBVRIzkozoj0i7Rek77mOobIB5YjXIibtFTR2a0O7g
kQv03tZFgqsuVzOnfHNp2gBXBR7pY0kucraFTTxNjpo33WBm/6MmY9Y+x4uzog0kGNsZdsw9oXhQ
CCN4jk1lhRvHEgtxN7mi1bMS8SNKCXH1I+drboNH0QU1Ie0I9EoKcQ5D0Ztn4ZEQ0ubEr/RpmhIl
q0b5WeVGP1qFNaEaJ1LP3ZJjZJDR1o44IeLA7RYFr5UsPiSNUWGe/W/qzqQ3dibNzn+l0Xt+ICMY
HBbeZDLnTM3SlbQhNHKeGZx+vZ/8XHZ3FWADvTBgLwoooHBv6aaSjHjPe85zELctSOmFHrZRJu+8
sfiW0GkM3DXE8ObWvmcpXh0jw6u9NW9DvbzYifa8X4wQ2dSsypSDcTO5Ylt7bVu/lqTRfkmpmIfc
YKLZEznaEcCgnR23pAKKYmf2CzHvmTNg7kiuKUdZBsnmFDMnPK0Wo7WbJbdZnafog0tn6x1affMV
jnm2mhTxHd/NjQ8b5eIZ1FIUfyb2XIKOYR1WrQ0l63qjXd37AaiU6aWyJYGyQnmFxVFKJulqsGQe
EIi01hZCxsTydwbgTwSvRAHmSwSt1BgZ/E81vFe1CWt35JU3gTDadyCKyLDXEmtFGbbgUFtNeHHV
AXM2j0BN+I3IXk/eNxdxyOj8GFUUxLxOuB8bGjTAbOXjTVi3Dr5TV7iXLpqBFWRyLBkSoVJyjWmV
SQA4x5ICQtBIoWOpReIv1SlD/gZ8y1zvCzMzGzKyoj9YcTYzcvY57/4CuV94ztM0e4EKO/FtpuhU
u6l1gdOzN6g2KOhc4lba5TtsrMZ2NFng2yxuhhFz6t+HBxa7/jynbTuvh4XhaF91s2kTxOSrtXEx
gKUrs2tgic3CHY6mUWHdxeKLDUc4ai72btIQe0hJKLHjxhCfURR/mvw0/6PIVP0ISCM5CGXjLuNv
XGW4NAt6POL2hEA1zGsTusOwMga1VCuH7OOnlfa2txatE2ZQ4nXJYfm3B/Efbsh/8vn9L4flv7ow
L8lXW3XVb/+vHst/smXeDj9tr9uff7t81N2/bRkgPnoMkP/6Z/4f9GVa9v/RmHn+IbRa/Wdf5t9/
4H8YM4WPL1M5BJm4F1kopJgvx5+ux7zp/kV1KWghqUzCGfjp/8OWKby/cH8LOH2mZxE4syjFYOPT
x//t3w1p/uW4nolnk4ncs4T69/+CKxMGyD8XxHgWJ4FQNj+kxC4phfsvHRmdO3uNOaE/eCkDJ4Dp
Y1aVxMvD0Xi17HaDRQBR2xT9pq/00ZTNewMdM3SGfdMRjlZcu3cqG/DZmwTk7QJai8PTN3TTIzAF
jus6O7fCexiACJD9xjhvJk/oB/2t0TVbt5cpb6Vvr5FfQ8HqqB3zbVj0d22SH4Y+fUdyJzcQCp5q
1PKXsr/uzqRCAZLtC5sFjI3Mc0lIWLccxls0uhPzM2BfuzqXebJzjO7OyVhHOjGQtrJZDiXdzDx3
PJV2Fgdw1YCl6u6Hy937PEyb7LrC6JJx2xjDbwPQfZvnWEOj5ZNI9a2TTVBl6zw/2k0fKDd9dxzg
UY5st25c/hpLWq2rSr+y/r2jWYj2CN4YofK/VILQHQF7eiGKNbynJpKI20MRw5oFxWOM2AECq4eu
ONOGwQbdeCpTOD3MZVPfjKvRch9AiyZrYkekihZ4YapZXvmoA+Io9o4RHUCyLAKi1CfZ0aUBFeG2
TMZ7exC3eCDQEvB2WdUl8134UFX5trTkIfx6OtIR6a57s7woHN9srdpkMxnYEbxMoI6PYbpb3OI+
TutNnuU7tGiu+ss9qIaLbIsbw8ch2bIQco36sdXpQ3SlixqRUW2dHigatEeSYeGd4TrYjzwi3/CY
AMazZpS4yegxtItgwKRcwqXtjBNPw0rTwbEicrbH5nGTA4y1ZK3vylY+Gl5iPGatTwNHGJkriwTA
TnCyGnZ0srPqsWkxcpKC/Uxy4HNqktYvajAp1Rk0/+CSBO/kHL4knhUF+LoiqjYTeRDzeNQpOBLE
/5Dre8N6ru3UOlVTE2SRvXMcIFZt+Atn+eLo+g8QJVJSFdGSSWW3SdKIs6SxVAyuu/Xnbt7SGzet
U0JySTvv5wTLBuyuI3AsPMoz/APX7Fd9fe1giSzjHnoWJOl+2UKYJR5XpfxcTfyaVXxGgrUQB4HN
tBurc6bbV1bpz6aRX1x2H1tSze06T8R0QwKCbj4FQ0unb6O2GNVbMrqAOl4yDRmgEdXNWJM9N2zI
EhEsQ5nqi8VKjTu1k24Sae799JLbYN9hRI4HnNYUaejmmvcCCIX2VJ1Y5RbrrsMkacdXTpzlEzRA
k2J0z79QSIjrX60XZBSock31CbPFs+NHQ0BubV/gHePkj/E3O/yxdPryy+w89LpbxSFbtWuUQLTF
0eV2RL6jWVuJ+KQ3ZSc6TCqNxndXJCQbCHvvfTguQabnVR/lmzi/TdjDEb+Cp9rfl6Gx9f331AKk
2DTpVzSeBw2fWCYtntper/NUDGwM2/Ksh7kgI5q60SMadc06zmrOXDC7tfKp9WiXsdsKM8LzFUMw
DIfhPSdwuJ1pznsd/faK2zrP0QztcdKoc2WkbureV8xsqvxiiY8kUbJHGwtJ+BBr63pG95z8cdh4
QPcDmltuEfEv2RIdG8ub9nbXIEJYJW0jJMRG3zjNWGTBH30j3z9x6r/kBepugShVTMZP4gw+eoYZ
bjCJY8PGNQuWzh7mU1chOHCpwEfnpEROPMn/EfnGrifcO6txxNMmIdHP+MKpAFknELqKaoS5MtzF
nr5Jq4x3gcnWVhMaWeHnPWnlHTs49EHtlw5ir3nWhfHaOD0aKJf8H7RMxG+unOtaeOlnVoriaJYV
l3KWE97STmczB06qi6hfoTCPQdpNaisbd0tK7VG5+VvWPlT4wsrxCrVPNd8jG4/QEI2rJcvnpzA/
LLjHgHlaQ/8yO6K7MHwcS0hpiy6P8Tx2V3wm+2wDCPlqVPYIAxvvCixwwODYJb7M7OpFyECIZ058
a9TXsom8B7OkMfjVeT+xdY9uRwrGM5LuqiKv5GbzTY6r7GPQ9XcS9d2utWKsyL3atz4I78rYYtAO
iPAtq7rDPB2jLJGOQwS9gdr3sqjE2cQD2HojOySKl69q62AwmODR+Ffe3P/M8NFBqsK+Cb3wIBy2
5hPhrTWdPlc79Qa2dUCH6iXpvefW4TTQ4cnJxm8TZvgS+axL+3UbevGljsyftsufLdLcm8pu1TZu
+TJVKi+2Tkz7AqKgRqRBUpzB9/lA2vD6SiqKYJxCzPOTrSSPse71+GAP5hs8bgDaZbz2K5LeJqEL
ah3ARpJ33XY00F58qh+CYQGo5oZ1DaSG3oCmwwth9h5fdBx52xns/JZ897wpO8fci9JYXqdl+eM5
4NkkTsiVqgvOK0MAy2FJu59UNRBRn1IUwjj9TNKITqIFAh+ZOQCYYP+jFfwXYuxOoj/NWBaHZR6z
fWf242GBhBsktphfFBVIb7NfFvdmxm50HnDvq1sVbWeF1ZGl55r376M07D8FhJwnrs4jCNs/Za36
QwWLaxv39nANWpYc6bxpjcxF7cv7HBdq+O53rrdya/SDyByLAKFyS4XAcSJLsiqv7iNHnkML4X8x
VANOUX2kxCoHULyHwjLMxybq/4jZ4UBzH0JXY8od5B87IkHMEH6RoHMxgTXlcbT6ck3ZzBDUHUcm
sLT+ID1zOxstcJCYNFZ0iyfoGPsmGr9YVfhjwYBiwChx7IQqaN0ucOtlTVPJmRF3lZLwtnP1wqxx
DkN4gILJrfGxaXT+FpdOt82vxtvOq/fMbU+FT35dFyO7zyVi/T+Nt70Uu7i/PpRORPKPKOzc4KbG
I5dCDJmrs6mNzYSaWNLSUPvhrRfrR/ZT7zMSsD/D1cnbw5iY28S2nzt8AJJqnDVBlsAnz+MAKEAD
AHbqU9ETWzdWBoA5HCkTMoLUaendED+iy3cVvQGmhzV0Xs3UBKgs2tvqLiqTr1zUp6VzgtqB/DWQ
ZawjngaXhRyxSBpM9mFSHytiqznSHnevrXacowHLcoflkl95aSCPzBEgCHt5yErnRpK3JME4Nrto
Wp4rCzh+6oxqLWOt940eXzzLYa06c6r1s3OrS/7dyvyMSJ1aJocaDuhfOJesAStUHXJHTLj73IoO
MhG3fLO592ELWrDqOI2/HStnkxf2nv36JdHtZ9s9QNF/xB0RZCj8tXysKlJ5dfSH1shdDYITpsRh
wQJVRMbBbcwb4iEBuNEWlwBiH7ZRrMVmsp26Rq6Kdv4lAv6qSMBcXxBswt4qt/2xzfCkRnw9YXUm
hbjDxbgzEnsXZ2Kl2L7D2/weINrBuzmCr35bCPib0a5qIq707VYW/llmN/4yvg8zDNbobNoPkbPc
V5N/gqmMX67benG6amMgvGbDE4zQElu8zaqpPbU2F5w50hfNHgcwNqkHxOnW97g41eUnqArsE0ZQ
Z5d+qansiBoV+F7Gv6vkr5lN57eELU7g2LPPs+MG/eJfmqa6xc12PxhghNPownCzwsF7p6Zis7QP
sjNwNhfTsBb5bQ7+BVyhuJjJNflNBH80OFEIV69t3joHf36buK2xDPiTJNhCuK0qDLzoEC+JHT/X
JU1YS4STfcb6klucXIm+qyzzDSBFHgwVgEXgmPtZy1t3/hokHnDWQAs7a0zRBCQn/6BL/6V3uME0
vT7OLSUMAgVUS+N+kNZzU7+66LGTgwdxABZf9NmDAGzDnikOyX7mETn/8bOMF3/j1Rmkb9u+lHMt
d2VNFn8irZSadwDcYP3gJW47B/afHjOIgz+40PAIoLgnhn8dK6iq4SyLrl/LwX+buDClnGdmaZxz
pN9lesbAtoMEGvMWBe/u2MNDmQzBbHa3zWStI6FPqGyrGKQdyhvngJ4UnS9UcTjO2zBg3K5v5qi9
SMN79KFTZa18ZfEE3glB0kTIWmtRPwMlzJyPVBk/izzRQnIHEMZpWLHy2rufZ4UFSl+qRsv7tkq/
pyq5VKZ6KSyl1sqeqaaB0clPF4fGjSKGnnn9Udis/JL617eq+4ntVlW/itT9iWW3p4L7hPY23UQW
EDGsKzWrh1U3yCMnNyMb9QV9AlAh5T9AMRJLHywIjsnifJcNFIu4qw5GJcV6zF2xNsbuktfGjvqp
DWGwPYDi98wz/rQ0Z2RzOtFr12cbrxWQ7jgaWB0eiJvcKExjq8XgZSM1BUlJN1rrNM48xJtxY5hw
iDLseiu2k78G67JahC2/JvMhMyBOuxZv8wSuCjLxKMkkebR8u7gNc+8JM+RbXWTcuAYNeUPc1E3z
Miw5dh5Zjse6oFcknNUL8zvdKHC7AinTz762HwnaE9Lus49YcKGEcd/suJ4+DwNtZCJsDkaBvRHG
yusQNm/FlS3LLZ5wQzyRmYZiXDC5ronrmceQMu/toj29SjznMxqrB7MDOmRp765NCfWJEKfhXHW3
wtR4HZybzMZ1maYAQZcWfG/eLUiKoXRWaYcPL2uiN4rlFZtNG+XMi9HBbfwHVTctO4hE+TYZKoB7
Nbuw2J/wczlpecw7k6KkOQn/WFb0FDekrxmS6Z5qIn2b8SaOOMCMvWhjDHzoya2B9c0UYU2LQwZq
0NanPOQab7TRfZ5CXhvFQ0kTB178TZh06PdqZCnf/EjXusvx7wNmx8Tposat8iirt+0YlhcXRfFg
NSnsFQ+m2zTMlCE7lY83NWF/RnHKho+Ulex0mEXBIBlxWwEFdNeHGbQnZwjPCSouDXq1IU62Lqkl
KnAHpP5YQqOsLerS0epV0+Tv1BkUB8dIOua0r8jg2TbT7UxmAfz9a2V459FgWqJ20lFA+jlr5Vy8
x6Hp7au5IqTHQtFlSzC8F8n4AkbzQNkv83skj0vH0bb4NmgJeRYDX/OpFCfup/mKbiaCmAVQ05oC
H8M+O4o3nGuxhbNq09/MOa1AcqRUjqOFhQrjh3X1ZyjyU3Plbd3SSj6sfKKqPBvync+AvYtwNq6B
HxHfrNvZP4zEsgi1LAO7M29hN8XTx9sjPKVReJk7KVdtQ0tdlEPoXFzxosP4k7q5AN36ROr+xuab
CB+AkJ1zg03xKfE6FzhJhteSVSvMKvbnmIAWa6NY3LV0MSDFcCynBTSCjDJpIi56U9pUMOho71jj
KQJhQSnivK1JfrH2B4lWqfJkWfImvcLRRXlsx+THRvZP7AHmltwPRXyym8/cCZ+nzrsbwPhhtt9q
D3h2e+UK5+sOUAa+ne4d9/4a+89nm403TR6f8vmNne+6Ksnb2tEtMvsrHv1zjVVbcWkjwABUMjkq
z7wHDLuWxIW61qDgxRjPdpXeSZjSdYdlfvhjVl24rnLnlHZXtgPTCOTXcSU8y+bjHEGZpnXE2GXd
aT7rtQ5tIh5EdbkmLXAEr7fj0VxjdaZEASot6J3rV2ShMaGe6blxBZYBK2hS66Yx7C07qstgyg+v
LzadtL/p0VnppgGTjuaRFCV2B+pPKo85nTvfQu3oegJmMzDk3STjlVBE+cfWDnnYSzeY81YjB/L8
oaT52j83aXMf1+muGvUV0phtsOOsIf4/+c18WoRTwQGTeNxNamVSaw+i5+QN/r60eXXGQ7RbkoS4
mrzmRvxVAW06rLOjSdtHOyc/uMIfLVIwgTaXXz8JH7w4ARbdvmbuMZOCRIi7bE2OdGG4D4I00j2v
C/NWFcek05Z5tZt/Z+7yN54XVlPivIxlk4erub2+X4jWMIgc22ivpj/zeDb6gl22xiTF0+LZvGnN
Qu3sAkNhV0M47USDNzbP7K1yxuQcAx/qVkRYuDcMNa2muovMdZy50aGLSp7Ppe53y8jy5f/aGqD+
KR/79uenZw/w/4H4L1y09/89leHxp/38FyjD9Q/8Q/yXf5nXVTNVwha1AMLy/6f4b3l/8eT4Hukg
H76C9x9IBtv5y4LfwBqW/8H0pUv9+D+kf1v8JaRlY63mh/Jd4Tj/Jenf8f65d9kVPHaulJ5Dp7XD
ruG6ZfjPQIYk6ejLjVqMq206HBPYcvAAKnU0AAt/SArp/wjkeMzd1IH08/Qu/cpYx6Jvr52LnEBj
Yn+GgMvWPoGmA2JkzG4aWD1mEPvcpyliYGy77quVEums8xBtXrl+eeeLPr/26ia/Y2Sb9+T/1IFM
CNc0XqoPRkdg0/p7v5WM+s60bLDnaK4v3cK9gh7FdDMqrQIxucYm65NuQ+mX8ZyyJg9qduCH3prh
kIzXJ2Exp+beU7P9iM9ggaOXpZ+Vy3ufNqvxQFUT4de66O/HeQSj2ztqP/WxOC+xxbzYLQVPVZyd
q268CGXeUdi2wRnxkFuUUSzCesSSBsTKx9g495PmY5DhB5hFPPcVB1eI45CIJvSgWnxfETJcLoBj
57AqcvfYUszD4gTIqUX3FM6so5DsF6Jn+iYeDEV7chypkSUCMFrqpAl+m0BC/5TtMJ/L0mN0lLr/
8cba3iU5tC1rEWQYCqRucx5nNn8xZmFdcEGb7adqKce3DMsLiwzb2I2I32PMoSRstVtIGQN9qMRl
oVLsGQzjvHEd7eBwN4anKOGW0TrX6lZh5iMT0UhjctbpF1yKKiFdn0+byMZrTQHLl4aKbHE+EuW9
pk/DQq4Nj8U9HJvwS8dDvCtg7t9LSbiqzCNjB10YYaO2b5WBL1BU/Z3b9a+YPZkecNGPs1CUfNqH
sgBOZzfBqGJ907AIimrsTDMSPz6rTyCLDyrjhT1l2cUMRX305tSE77fEWzb9FfrXcuqH6dRw/THQ
T+nO/oyvGb4IisGmLIbnAWcqbvRIx2ej6fBhwCvkh+isVgeidEByZN4BO5d+wYOVnazYG0+hx6eD
QIQryMH+DfpTbs2hLoKIyTtNys3YfMPSo3SSqRghP5oYzsmG2fzUHZmOZqqMHdclCpfomBIUMRwh
WG0mJtpL6+NDS3yir05HpD4FZFjjJPiiv8BmN0Dh76qLXS8YLEvfzTC3bSfaOR6hRnybO3yzlJjB
92eDgUe+xe9lD9scX7VErLXKBcm7qaZ9I5LmKAb/p20t+L/IwG7anyyVsnWSs0VwyJ0u8TDVmxbd
bBAA3YYxPQ1CZ8GiFQ+cxCoCt/AEq8k60ooJsZb6QFp8unUvS6L5tZQ3XVXfdINn30/Ai6jMbb46
o312h7G6tTx1X+KlJ4tErRjkVRwBFrAq1zU+prrNzp2TpA8kbeH+QoILXJt+KWoCCeNRyUP8efYg
r7Mn4UFoP5bedk5tTMIFkIwLtN9YZ32IQNbzLyIn/ybywtwNuTW+aEfaW834+EjvwAVLBp9VbARX
oJ9L43deyt+0SA7wAJKLE4GsysoF5Tu/7Tt4Y/AeUTII8QVyHL8IIHErb0z5grSA7QqX4cmHvcyN
62oDJvzSoHaRL10Cs42fwqUN8PkxVl1X/rRTdYHHvZ9+9AQDHybBNRngrzxO71Wp9B3gZAYY+2JI
64BK8VK5EEuTCBSV29ePtNF9l7P74ermRlFncEOvIxmsnHmjqMJ9nCfpUdWw8CNA1Qck2+EFWjnC
v0d7R+wa+L8XFHiY3tmXREc6J1FhAlPIl9+WHQBLMhq0uBlGpyxxu52mt0auOtME9lxSg1lbBHh7
yGrbjq64VRoDTS2xDXGLLZddCziRYTpV2ynGKWTjdAhGeNp7SmGi9Qiib+MU1c0y2s4KE2JJwsqy
AjKMBONlu5z8wYgfqD8T7wmsKYK5cW9BXqNipguTox1l9yGRDpYlOcJ1ZC+XnKxX6Huw/kuwhd+E
R5y9Nfjpa6SS+cZtu/aHjlf1M/FrOwLDuLcGODSeN06fKjW8j5nL84pY7Yl/yDWNgsUoIg3uZcm4
GRplHVovyh/pIPrGqO8GdtVIXHBW+VLRwflQiyJ/6WYAgsJZDngpIX8g5N7j87AQRlNycmQAnFdj
UsOq9K+9gdP77JbPIRDoYMTpDko2Dm+GJvuis4I2o6QvoJ+5ZBpoN4x5thvxQf69I45iiI41Jvw4
/qlhfA3SRnI7ZTk+OVE2zUO5OA7K45gb8EFmwz54xmS8yaEGcI+JywuyunSfbNPw2I+UtX5zDViH
/qLKu97Qw8H3s+pMczXZAzuFmyIS5hciZkN7lmkXMYWFrUD44pAaGGcH1lB6+NSmN3rIm0O4J7hV
vwjTU0+2hT+GUTBGQe7y0vH3fRUaH41O8JAJ0T4a0isfRE0pAlcRj4hHeXVrsRbsigiZygKMn5q8
tDAoTreOcpfLQBbuGGd5vVPhkj1XtvVCUzlfMV1UJ5ba8piwcPrg86BwZaFn7mdecLc3c6x/6Yjk
Vp0nnXwGh4HVNY0Eb0iSYwnvSnmXlbvK8pk5unJ4EFptGu9qOPDNJIhC/xF4NcQ2RNY2fGAnwEkM
yltj696iWD87cx7+Ji0RYsyC+45MSq6+Pa8MDKzSLBTouVk+TWroQzcL4jhhtsuwKN8meRWeGb8h
PabjwbaGDzh1mA0KXhREVIz683pdJNeooSpEHZ00GJChr5NAQcerPoBgGwECan39+l4I75FZ5hnF
2YavHsyssUR0oVFgHXCNkNA4eR2b2RRtr34IT8hlY5ludz8gtzyzYObuFvVT85i6Umy8lKhnHJXd
R9JqYPQoleuQMNUGTy4m2DT1DrFirCKPBLCgr9tt74/Oj+N2nyQxlucciZwPpwBMbGr7W0H/33D3
6jhB2wKWJJe0rrFOqlryR5VlLt7EhvX65OzGatE7N7Y+3dR88fGHBazlS1ohW3sfEToE6hJOb0Sc
9iZWAoDl38oozxFcQfpzeEsSZF8twjZf0H+ZzcpZRCcOofJnuG4ZioWcAW7NaEddxyhBHqTRd9Nl
H2xEIYjie0vrSZ0lCaQHVSMH0pkV31nSFG+AkodTiVL3HDm5vB1J0u2xDAOGcVBAa6yLuybv068B
d9dm6ETPBlPKZ1KwGMll2Xi/ksZIHlXVODtBIJcnLQqUTQoZVwb56tuZXreMSpuy2KkRZ4iwnX0R
OtjMjTgn5t7GxwXux37qeo8W9TS6Nb2BHE2y0HzrCgJsVoQ+oThhD6VI7jWckj8KfzLkV0BFjaqQ
gZPBqp7xxXXYVqA544iNZ59eWSr1jA0aAY8dMlIs6El5H+dsLw0o5iTP/Pyc4DCWRMIcnop+aXYa
sCLbG8kCM80H6zezu25fI2+4ieyZaBN50jF/dzuTuM1IbR4wPeoDyVfxp/EsFjVchIFliwq7LStT
1tRF07FQZhzHltjmMysEdD8Q4eE50t0VhQaXxocIFlrH1p56jMMY+UnxDG7GU2rjQY3EDDH/7+95
Us31OzQyCj9VvwOsRFaoz9k6LHPCAo8vfkQkFtI3tygrpk0mtgJBMeep4EErVzprbXqxVCw39K/S
7CjGEe9D4/rGEy1b83IwXBd3noktHx1OyX3dNf2IajnRU1wv+s/YNuW68WSCbd6hV29FPpcmlyiD
5oPBARfhkgIep6TDpIq0MDFO911GNVzV4KSU7tPsRCYAMz/KHqZUFjvDC90tzWtVYM6wFFazY0h+
84VYDzU0h3pOGvzY8LCe6L5Gppdpccv7P9qmERe5rm/NDQpwchsaDWvfSLUfgow5rU2UWf8Ko1tg
NOGW7iNMUFPVPAHbvQpi1Dau8R/duHbPbU6kcHgQgiW85L1aZudcKM4kmWENslvdHtOyzp8EYwAv
JiQlDhCyBpIfgFC7/c6now9NnGHkGnJnXXXGuK2BFp3DTr/V0lQBtD4DXKZO4CVbw3LQBevSVWk6
5e3Mcn+PIog4UrMFB5HPVUUaw9HicAad4yw7wp5mAJUeeJbhUcTHAmSrO49kFiffpghbeSjTuNmn
yjY2Ma1/wCxdXbx2c60Oae0tgfYoQFsci3YTtwCy6y0cqGbL0LLrxsz644zDgqiYphQy+Z8F318E
mJIN5og3pS+ijdE3QGRIFzB8NYxFVLzx6unp9yHxDVGgIrQPGsU4kXequ8cllg9jax//Lk7qHeuO
geFd+99yig4iJXOsKXxPCjZzGXFAEAgPFRPfasCeevRjiVYLg+PA9yMjxzL2r/ygb+FQYmbqqz/U
DPto3Wn/4WT2z4iJeSgpHaYldWVRquB78jKRv6G1AQ9z58a/mMF5Jk3WFjbBQEKTg9q4afFnAsdy
nmz94kNI3mQadRBW3gUM98COQhc3raRdz4pyb7/M2ABY1sXqQuzAI/tEAYRrmM81oONVx1CxAh5J
pTkuxGDmdjmVZb1C1V91SyrPqNu7pAQqT3yLIGa2naj6AaZVGJisqmXXWOoNqLn3yosw25PKfC/N
0sGxoNLYXqcESV9IJkN2FZXa8auvAtyEoM3D7InGDPLo5GuuynnPrHDNmOECKh+qMGQ5aMMSz7De
mSyba9Itm8Yc3CvNO6SEwEl3/MFmA+H1Edbb1+zR70F3ORyYMtVBOtThXeMq5p3GBWQBR2UFCBYX
kJ/qz3SwcKdZPbZmHp0N6YFtRCfHahCTceO6g/8gfIySV1PHpWEw8nR/STKYRwrV5iSbxNk2s3Zw
2JEFU5R1jW5Dqy3VG2vZzZdwdrH2KS6YTX/jN/5XqgHXNXMJpSrvcPeJk0RSD9j9+gEG0GetDBK8
JHFEgzERvsJb32OYY6jk+6r4dTQYPVbNcLV92hGM5JQDiYVViMX1OKh5ubWm/H2hXhPK5ODu+4EB
lOHFXOui4+ac3EAOjg7TdQtR83cIL9kpbuiAm64VnsoUG7KAO1oFglphRhcgLbmA8P8+dNZH0iOF
m7N4T2G1QNWklmSRbVAPNFTRDw000u8lN+Lchr5W9BvPwwNY5cu9pcvHxmoOTc2XzFAzFrBU8RK2
rXprRfaZ83YVGuFjJj4NMQ4721Tztpva5HOK/t4OhMd8cN/dbjj1XNcby2IvDu4TZJT1yFnR3epc
10fAY8gUJZ4lPVLIG4rl4IblXjhhxCqSXra2v2tKth4g0IrRn/ds2EgAjTTFWzj464jCvhi9j80v
kUC+buoe0Eayy8OQYOdIrMhJO6pKlL7tsCWxsfJefZu3SknOMwv1Qk1LeG0jFDDAc+JUC3tUict/
LFL8POm5Ktrv2qNQxKzY9EbId7sZa8+x7JpXaZXtfdG5T32oipXKcSjwhul3pe2RNEUvuMKJ9tpu
OjDNWXvF+s4YI9hF5mTlt1UKqIjC53mjC3Hvt4nLu5SIIOPbJ0bmjMt8IQ51TnRfdFh5G+omIyQY
m2s0WaSa5wn2w1oOJtnsht1tPBEPNzieCVaZB8vhv1Swh0+EKok2WCvpwzZZtQXiX5JEQWo75qXO
izCg2/B5CuWNiea991rNkqZB4vGHlpEeqkmwsGz5SsyM3QQRK/URyQTrVFw+1mL6AATSUAPgt6us
vDaqRAth6RojopVeAYM9fFMH3lN9LSDsLOOBtsUjKWTGTYh360pG+yhH0TMzkQRpze11npo9qJl5
FSnzzeLgoRXaw15Q8BPNAQTyZp2Z2Ynmjz+6tVJCXDg0HApNzxZJC2Xrzcgb5UaEjsIWDTh/Lye+
5XER+ru59+65eJgbR+N+GcDfFhaJLZ704wTLazVUDJiaB5RMnv6Fm+D9eHP8JZOKuFo2A0uMWA7z
iqKrnlXpbdPIPbEEptPIT3akR40g9vsHNbS0uukOeI/qH4p+WvlJ/ipF2hwWkPdrMs04CayzadT3
TunsWmk4vx7wFzsJdxnofRgtrKThs1GvbkO5QrCg8e5ajOzYr70S0bvvD9H6ug6RIj/XQ/zlcijC
m/nv1J1JcuzMlaW3kgsoyNA5AB9W9AxGsO8nMPKRROfoAYcDu8lt1FQbqy+kMqVyUGmpYWrwm8l+
6ZEvAs31c8/5Dp9byEj25pQXsCxiAV0v68XRGj9Jfu0S9qYNoVt1hSCuaUDO+bh8UqM2SVhVT35R
pnvjm+s+6SNeHPMEpY8+siI4lvFwcuKPUHNdeSb7USWWK6oe1h7dSFYE9c/pGmZ0IejnEiNWki7y
iuslDe6N5usikbWNeypSl7LcxwOZvTRseNWyb+XIWW1dvAFB+ZTR7OuQtOMxxLlPqRxznBlmzvSu
nL3nIPV+RUDqK50dnyy58HZWGnQnMMDWKeo/7Fa/WTRBy4Qdseja75CyZfyx0OpGzoJbd8nLTTo1
EmDUVH3xniXPJHBbY4s/FJV5Nwst0+kA8K9rf+B3bZ3A3CBCY4BRf8be4HsgujhgzYXXk3qHvEvy
c3ZB0zitK56g1iU3FmAxXfiv1ph/1i7FtlKfx3LB8dQkf4qaHvS5tc1pmunNGXOjdujfjC3QjkJN
o6B9PY28TLC4YLjs2tXSBDdQDs9EOyGVFAufHhVJEqT7zhUBThl2DRHs++0IMu7AFprsJtmLbc/1
35o73w2ppe32bvE7Ly+j/a5rd0Mn/MUaii/YK35mUe2iRjFAYoi7C5ZeAeLAfx8MJVYPlUICUNZV
YuFKi5ZTyNP8ybbgGVWeRTfP6AabEurAMXS75R4509vkFqCw1O4UEj5uIMbR+DRxZ1EN9Rjm8c0A
0HRPFUp2VmECRKs3z1PMhC7S6zRJePaPlrWh2QPbnhO/udgUxiUHmbtYLH2LXJ35+M2OcBMVEz6/
aJ1WT53ELMtHNb6N1puQBCtms+1UiKOSjPo6KAnZzr7TPfrlRUxjT5w4y1XBnbhnJPnDon8bF8m1
DVRsHPV3FcNwcrgoOR59S/Ywbk2oneToNV12eyUTPrGF3DEcNE9CVlEkwnOn3vh2uhyDRWA9yZS3
W2DvjSZ2rlMDuKN2Gv91ZlBatdGEkXoqJwwffQdg217OhK2jg4n7ZsdxSjFoN/09zHzrKmNjgOdM
Vai3AZ3WMvJ/IFRTg0MS0pg/QDyTXUh07L3gZucAkq+X6XFOxCHIuAjr1aD2I2gvgn6EUXD5JBxg
w/eGhDCvo104BuMxmdL5jJEu2TUAHHVZrIbsgjdBUUEWd5l/ud7HuzH0drPML3kFIONVUn70RFPz
2EL7mh7GAcumF0+8lbv+mdrnC6NbrrqOwo9ShOGRMJ/Gt9Uh92fhH0P/FyaoEhtab+1pvhGYIHhT
IYKRzILPn0z41IMaAaENuRFk618DTsRk6WH7o7kkXDAUFi0VU2vCipMgNeqSXaOSDu8I8l9zNkvX
XdMru6CbTDxUNOocEWIaM630t26qjkotLLGQVOZwuxD/uAULg4swJak2U4qEnSdIDnM0dBuGtadw
tLzDYJXtAdIx+/TGYe7xHdyqJiWxF3Q17T6tBp8+5pL7GggXT9YcGGbr5OFzaHhPs1yX65px6kqH
OZ1eSxvg7C/DsTrHDgT2Fe+gZGu3uCrzmaOz09LdxY+Tdzna+5cFapPpLsJCYtdlswtborSrpbbJ
J44nqww2cVRlQE689NUFK0dEhMe8xqa804Tcr1wjsSwZfsTs6MeB9/IPX2671VU0XYofNGVxRW6/
Wjh+vlNmG/pAYpX+kKvIOE2iiEXj2GBfkcUfQar7lKrQ/uzwc+0D2HBvdWjMS4H2DF3Vq3cDqcpj
CjSEOMSaDnW0rncXfOIZSUjs845BE75sf4tH47mkXehkClndp5xuvjSRP2wBnBM2cHwb4hle+jLk
0LhWRa6Xm6oti7MaBigPGDTXuSOy8zyNzdsYLhRAWSUVTNnUM9Vitfb62D1Xpus25VJ9Jm1352fs
D1IbLakXrQUQIA9vuCDGnSPZJ/CF2fUjY19zPWaleHfruSSsIZLphVxhfhxL30Fniv3buRlrGNJy
Im5bL/61oK3l0eTMI5TOGOaOCszLYNzkNlTMw4qijv2gIpA4YRe9Tr7pvrXox00ZR/WujrGCTJ0N
BAhsHMY+Olwz2tLKpHQe/CKCLOM2/VvlivkkhV1f19kSf5MTQ4MDjJA4ATpi53NVl9X3FCJk+1kI
RnfpnwfLsXncWMnyPWKCWlmZE++RSr3r2ryQYbM+Q4O1PRhgArmlPd73CdDFaCEuklf4Wg3ZyXXQ
y+66j3vDK4zhArfi5eaB7L9W2K163H41M17rQtGI9XSwXXwwtFbRp0OugwkhVH+gMgXHpWL1isQw
mHWo64H9ZFE8dJzwt//L50buyuji681xM5daVtfx0mPINrR9eEkSbZRFsCTt/O7uX7dj3P4PM1p4
/5XN4n//Jp9V1g9//ff/1JjB/+fvTovQ/0tEWQU5Rs9xhOv5/6i/COy/CCcUEsdERIMBaal/xCy9
6C+4HgL77/HL8D+MFoQ2PXZKERW/RAn/5sH4VzKWwsPn0fxT8wUtGvSdRLZ0Qu/i3bg4RP7ZaIE4
YgNMswgoV5T7sez4mWFRbewFHxZERqpmJtSqPMUiqZMjPOP3ws/tXaQ5Vbozs1vX1ec6MCXRA44D
O6tyaFQdk7EI11D7KKEbo07ejWKM0fV4JWVUBhBcICYsethOqS+gxDhdC/iOsd8Utcszj4XpN9qB
oWRi7K3XRrp18trkQ/kGL1afBz/8CkdnvFdViVPKkWxuVmDKMDIENp6qkQm3DeRG+0gpG5vOhvvU
ny16emtomc2ZDh0JlxG8hyQOFk3DSUZoxocMjRvYMVCMqBmPTcQ8BWye5XGKz1i0II4HK7sLcYxe
cth6ZWftTWnxV7da7zqNx4+5Yx3Pc4sSAMdkHWmn8sRSILvUg7OTU6bON3ROXp7jnOE4OG1JkbOx
h1esiH73O90ONNZKm7XJ2pKVU251LGr8JVTHAz0Dpl/TEEH4baUptVzZi1eenCC71HSWzGKl3PRk
dYLbcuDpZ5fOL21h57zsp8ekRfga555S1HLimEWEt3vpOhgT/pBTO5WAvwmWoHCu4qjg5852moIF
dzPGeJVSYzNrX6ypFiFi1rmpdFYGaoi7KYNMj1iMxYvVdRccCcfTdO3RHrw2LGEr1wXoXY9inl7m
mdqlkVUJe/AJuvHEhByMNPbiu+Rkb/vNteBju7Pz5mpsl02imzsCvwOvUQQh5YZsPLtg5+ge9RdB
Xzi9vRdYVAJXFv0uVSO1z7CbKV5xJAZB4dyCi2dJVrj1FKwQTx19nBiB7xJq3+yVRUB/uoJeMT9f
wkHBBv/1TS/CA1CRI63EWDTChI3cmuVPEwNoXMglFJQor4AfsZLJo+nMi/uqA4VGTNCvp+ZelSng
kSYlbrghczZ1OzpVQ0ab3AOU6Fs2lGDcP36uxKoNFvqTXWDre94ZRGQu2R2XQ2eW9rQ/EnYKNosw
Wwf5YG18m3eeEmW3sswEx0+NT068hLf5qBOUj9Ctvw0hw10fkP1n7+vfAr4iMlGRlWsCOIXJuBmA
N+4qH+mgy+aPTJe/lZftGwcURDOcliXflIX8AqRidsgfAxxpeSIrFr/4VFUQZckZnBuWdCR4sAZw
H2UNkkIA1npfa2OVPzQFYBcmx2qOI8gVQ3CkwL2LCRjacvXoL2w0MPuOuKhNIxd8+PSoH2vNISoE
EYCem0N8WHl5paExQ5ohbObbG7DQ/dFy7fKh6sLwMdH2CdWanW/cWPMR0v51nGD+qD1UoxUQP8XZ
aAxKZJtAc36dap/XY++1ardA2L3UQOiLGZnN9d7kS/dpt4ijexpTeobF3rBX9DMjjiNmknt7xBBA
Eq1rzkldZ5hb2KPcuSPWxxUMrdTaD6FwvnQCF/2Cu2MxqsI6FMDZWQslfkTArEx+lxw8vQM5aVOW
F4Iv8sO9NSept2ot9SsnP39TchyZFzIwY2NKV+nKYmsQrlAtzNaq0uyBmfJTMr0dW3xzmx7G/Lot
0mJtJZ73xDp5OoaWBubdu3RKZglTBXMz1dMtuN2thcR3BfJF2kjlzQeptR54Ca3EYUNKlMN3wkoI
hlu+HxoSwpxbWo+ouVCX3MWA49stUwbVBgCEmqZPHM8ugu5AZg0a1chRbFvXmm7MxdT62qLks9tZ
hQPHbQqSjjoj5Sx4iMKSrmq/ectxsjiEaPo9TUjdBvtZhyQVPZGQHFP49E8WeUO1SvqkXMvYdM84
L27Bx9I/QBdZkLdRxbYCqpD03ni+dseeeAHzGu4OWxf9AZDLOSzRp6i0AGVAbqIBLz2DboHFvClZ
M+xY4kIY7YW7wV1HMd0SdteWNd0K6KodzAFVoi75bkb41JVsOJssC+4Lq2yOXp9V7zSUp88LZd/R
qnXdd0+29xjjycWnzUSSqXnmKocUqsN71/eYXh3/PugcGBpL2p5jKX7yufh2Q8YyUq6ExXKM7QTK
8yBYAVc3PCjKGrCWW1722lPrVYc88h94RUXHrFJoP4lvzq3dlE8V7gdA21G59Ti6nBpHIlAsirzD
El8iqfnoLp81wh+kOzIIzkhuCT8y1ANeuVnZHydQXJgo2nkbOBh4ukLjfOs6KkjJrnPEbCyq7VRM
HW8pcxDc/XSqXRb1pnmIB2cZdlPPSImcFsTxa1vZklL6vOS4jp9iF1vVnuy3XLeulRwUdCQ2KGRU
PpDMqqchizh9D251uxACt9htepcDaUdvCst8qWA2dNVTHF6qlTCJ8dQkl93X95azYOmxvcJbx0nb
EzLkNfY5D81F+xu8tNszlc+PLksWdu0cAtF4KcPVbJ+xZ7cSqT0KWvuF0Ed29Kqg2gJHZtLQjtce
hyG7kYIFCEJNPJEcVWs3JFNssDZtvSk9mSi08G+nKV0EHDNZkuENfC9CkTpYvlwn2vUyLu8CzlP+
Nla2Og8F/DTasHqcSCwWT7J19TuVWJ17Mr1743RFfterep+PFVEYVf2pqA3KtIZZF6dFSxVt1Q5P
S1agRQeOPAVxDSnOZkQstp4BZBuUeUKHa5gf3d6TT94I5QYGfYl7yQV0SAkmaSsCh6eWJV4Wu+wQ
uEzSdpv0JQ4Kmy8HbwPjKmCqSX0leL/wyQdO7hIkarphnfl9TM1QQ00YwcaSv0fh+l2xCQIICPsB
HyxyZ2QTbXLoSEmekmEOf1Sl7zHjD+Xa9YYQqaNhsqJNoMfrt8xzU7/4Tdgk69ywwAXOFIVUjE6o
5qPBI+EzlMY3KZnSbp1RD0lXhBrAaURoBJdKAxkHqIMZDYY20iOb4C7oyQD51vSbOyFpdos+7ays
Iw62kmL6HnNLwIACr4DSb2/Xizq41S43LTrqJjV5cprrmiR53gy7rNavXZp2JCZcCKg8TNNx7ciW
fWFW+SvDlUbcKoB1lgNgI3mSj5cKteYVmiXLlTmwjbPBUHnXO/Gpql2iFzXurbh0NdvB6BJ2ILdj
9kszWjYYx5JEkSlTmm/jbCaEbQQre5gRC+0XdXZkIepatDy1hwH1fCdsbnknUz8qw6CWY++/yewu
ZL2mJ4LXWAtoL6kalzbFSn+J0OmQZ1R/tkvQoyAjWHM2+T1JKIFRJ8DQ4Xt/O1e7FMPQ3zZ6pX+e
PZHu5cj6zdjoNDrM+mNm1YYwbffsJuRdmWLTP0s6H0DKXrakff8SThXIO03g/mt04+kwRrVD1QWR
XYTgYC8n654jB6nPrMqwI0x1/Do0IEwLCypwiyRA96Pps2OiqQB45skdjcchjd0jUhwr9HKKnlPe
07SH2w052rxIpi9aUbNnL1blx7SQUglqb9jTiYZBIAHqdCVrT32m1FRCEgEAwrLHaf4sdeXkW98R
v8JjitlWeUsKfiScQvyPTOliMKmeRi/kSZm3pEU3EnDn22J0+a28UM/Hi3yg9qBMF4mBrbG2DvzJ
FiFgzLDU1GPx5ASLxgoc0sq1j6BxAYebHEzLoTJBco7cRcCdY52SUHJZZR7NFUm1hTdCImyuWmoE
0A5bIlYzj6sVIayaxVwEjYz/nfYeA/g1+V3olNVPxYMRhHMiJ3JGM/Yn3LSSJu09zpwGszFI2ooa
GLYI8QTMNDIBa15qWTHGJ/4unRj4JoqOSKGxE6JVYnmUuhd4UrBIgQ5vuyseBFPJxqptxs+lGhzn
MGbJjAd2yS4Z7BypbKSZJexE0d4rOzMkSYjlrVQrmULn2BdPA9XXzJVjCOy8aekw3cxmPpct6dsn
XiMllH076eKtVatHvtawPhYANiiHLRfFemucsaxu4w6xuE1tUG7T1NyygdzDKy6f7W7u34CO0bls
9Wn0KlzNgz3vFHndHKLkbQMbi/1nJr7gO2JF0HLw3zWK77BN6f8jbFy21bAre+apsuvuOuAjlM+k
8hNDKOXFzMP3ZmkdvL7BMGyxY0vCs6PA/e5VhWE/JWL8FamEcUXshVAV1L8ms3bQAcFlIQxNzt6e
imQd81JFHb6sZQ71Qmhw7S6gDXeojJhQqlESDLMmcjMDh8bgw+i+9beFahV0W9yyLzEKJAXcasaB
AwqwnFciCMR9WdS82tLEZOMpSxOASRp7DEDl7HKjlmX5C1o5oF9H5s4zAwxR1t7XlymJLoNK6+qG
PvP6ywB8YLNoZfZrYE2KY5ZOK0liuqjvCtkItafapmKIQ3msHNvTu5hkUH4WHNTkFchrh/d+3wT2
G2v5FOCo01jnC0n9oGsd33Q2nVqXjEP9DJBvBjeWDPpexc7w1QUYD5rFi3/7qtW7wpkxUcvUrrha
DMOsgtB2q+xJNzsD0zHhn+GlSCNN8hvbeO30ICYfQBFAT2/VLAL2OFViQ7SFrlrlZ9aRVEjgimSG
bInEGryJEYcj2pRmf5vSn0exQTywEx/xL7yapuke5BKPrCWXKTt4mmfAWy0vSPSKg13PWB+pepO6
vd/hZXfPobX4CIj6qBK72DsNQw2xQePeadkg+c4xkac9ZkTk83lWhTnjvwMBvngQOpy+yl7zZTDl
UeoMGEfv2DYzbzqzl1ZLkpxI63AGmjrjsQKeAmoaN0uXpY+Rmll6m9YNOPCR6cBI6kwBmV1th+aA
cNIM53ThjHbXJzmd2JbM3e44ctj6Q4XPVO+KlCIJxlzeZP3UDO/SjwtrNYxWcG3yCPMDVyuTusqt
+zlVPS+pyKJRWM4PQcfZCqR3xs7dYzdDa8CNi+B+hRADk0jhV47od4NqH0Da9sbkxAQSXUmOK4+d
46UfCvM6M4OKWJ1zRudV6sV5yQWn22QV1eA715Frpg3tm+5JN0TUgrKst4Fb9Udb4uwABcS532Q3
A9jbjbQ6vnIeBxtTxXN6E3q5j9DqWM78qBrl/6Ye5rRrShtQRmVuFYcka8MUnQqsI0cuWOmbKkiC
6i6i1UYiuNaBgAFC0qCSXxbsb1zTzPnFB7CB5tS13He3YWOJEm+PJSVGEPoU/Dja2t4EDMHvHvMG
hTviq5Xi2xpj+5UINvek0z6ZmrWrbXV3leCPstX9ZCcHsin8xeN8htPQDo8sGyc0bHHG8nQQUQRt
PE5eBhxprD2OrS4vzvBPuEf3EoRy5zo/pUPDxwgvvQC/R9z4003hCPvhcJXEywO0PrkaevXZltW8
sUPxSlV5Qhahvuui+h6n47vo/MfMtm4n5QvaXy4tnFTLzLBOb0vT3yLcsGfmIuuc5VPU9XsNMHYT
hZkAGd70K2McUMml+NMGhfutHHIQ2cDCZeiST+MW2xqokiUbFBqJjKJCwyISENEg2S54tnu5YAaQ
UpyoV06v4F15+aFssie7JAtW05RLCnv+mbALrhztPqR5/dL1HIgE2dA5aEYO5zGVauwdCBQ0HHMO
dv43Y0lUq0k8A5VZ2m3VzCO/QhjQqvBcLF5LUrc78X6+ieeLK8ODtyAXcytaeUiX4AFN51w71RXW
b/zGyB5K8NxyOFLgB6JOrDg0rd1fTZb2MHDlu9A211Zf3YA83MRFTkY8uCDiCfwGKj1NgVWeqwbE
6wxhydagJ9kHvCvjLbuiy8Zd0WYSO53hNzHNLfNWjwngshghaF9iltraw/As5/Cuc2R923jJqeYg
hUc8WJlQmvYZq86vS3XXiQdbdJw0p1w0m/aaApnl5rJsZ9RiUReGWFFAzImBGs4g/kkq/4IjWj69
wHmn9zHFBllcgXTMTn2d3GlT7ydYDXqY/QdPAcfAkYTrxB7lkU6u5qqn4Jh+GN5NYKiIw4z4Kjn2
NNdu32ZXfj5T2W7hoOQX5O0PHzYAiwTYJl4sHPttuDdK3XSOMFdBmj/UgsgzZ8iYi6/NTrUl6Grz
Lt95zBF1KfVXbIiOuD7nQBIv9sVU1WxKWm1WrjLDFU19tw5NIEupUJF0M9/KQs9fvR9dBUn8MsLU
gxN7xO4Z7r0Cw6PhtefV3oPD8G4vTXaYdZ7ty4oTHzvIQ+74WCIcv1/N9PSs7X4Zuc70ciuM2xym
sNmz8dErXkNcTjy918ot+0d+DLC6hdvjcp4+hJ3z2SqGX0qx4YjgJl1VrGjghzjYDTvWZ+403kYI
aquxKZ66oHwAOfo+RmmzkbzBmTbQBez4R6HCFNI+ByWDaZxlA58rke58lPd9hKmoTv2KaUSlVKBx
ju63E5Udmz71xFsy22aHAHI7pNGHF7fXtSM+ahJP29CJ5GUuAkJGtQh4ee+9t0qKErLlJgrhV81O
f0qCYviQqS62tIxdtco/2kMbrdK5GORtmQBfBmgSuPE2a/2UlMGYKHFA5kcnpUEtqf54lduqb/BU
FGSlhTxlDcu8vq5xUjSpe09EynsKlnw56QryYNfYr5JTFgWgivqfnMxHMlvUik79PNGIo/pX6hHw
nQF92BIxDiHID/NDH+MRoDmw5PY01s7xIGfo2qZ9pkTPALDMIAnJFXAgbxo2t485HWC7zoe5FV18
4dNUXCUV/GnKOarV0KC95dmxLuqnqFzuvdB7ot+Y7ryxDa91h/cWoOtBMZC6vrtnmqOY1XR0kwbx
Js1gNQg544jMU0zXuKWdgs4bZKYL4MF1rluGlEN0scbb6TU3bsCqk3vWW9pX1pT5VdFnAOqGhOxO
jydAY/bdOtly8MrhHHoXui1o3TG3n+c2ONh9Q08c6tl1kTbtj7UwBSQjyLGBsxN2Y/+UVT01FKm5
quR4NdEQ0wOdf0wacHFJklPVHBbeVYLvfhV7Rf/WiArFEKo99RGHPGUhTOxq2IIDKU6ZHoL3rFV/
/GgRxNahZIbR8Lw4U/rEJsjepDhEd9A+jhT3dPsk7Z+6EPRk2rlH4F90IWoCa15ZvbpZSLBvrL8S
K/lq+mozxRzoS0EnklTTb8FNUhds2KjkrEvoTDxpKZgpOE3izsJlmfOnFq7mViJXvsO+TexuCn1M
yN13PlHhNg93qnP2gufIVearbw44vOAte++25WGI0jecwNhe5+ekJO6PWP4c+E3wnixEl7j2+OUj
cuprSQAyssOvJZrE9ySWfWrCjzjDKMcHGjkOv3MLEMLMzZVfBFcG86OOlx/X1kAW2qmMCJl5ADFd
Q4se+zCIhaNkk4Rm7u+ytqh3MIkz6G4VmQuWa/GRTfL44tnjG75A/KNt9BLGOVik5Ndb4IJcMGit
O9wwF0L29QSCzuitHbSRTZUi2PBnPkbBwIEn5qvruuUTnJHEPNGGeICLXVv7Z+3hvmAd5bufKo+A
mmA2BiSTRIMm2NRSrouOmVWrcgTY5XccbzNcMjxYClrOkNvC2ykd+DYvKQu3BwUpQy/amsHaI8CE
W8Db9ZuK6uAs+Za/hR33n44lqEroJ2oWOjiv3NUq728FayiLfaOIM8Iltrxh4qq8w6Ixrl5h7ISO
1Ex8BOsYR+mLaRMkjDynT4UmJJ2AR1stEaGeyIPbvproq4Szg6kqG8lkNhIgqEcbwa1GVEj4jMWC
IYDup3rIH/TSQoUeydTmO05SU/qAXR4DkBjY1sxCR0cQydVvgYJ/tscp/3GDgeDxMMEDfxaF0jZP
hLA6RK3XHwvYjAokxQSB88zfLkxv09bPxJEmRrpVkLaSVVoM3h7R7LLXL6pNk2QCP1P0MROALHyD
0hr4vEipIJKNO+NmsQFUinrnVkVEBaSN6E7QrLkhI3cu48r6k3Gt3Tn9jJaFvNO5s8afG6M0E0HA
/HSshj7GWWx987i5qRYPjOMgNn2EkRlFGqoGjbkVxHEaOxUUkFwP7reg0WjDreNvCFnUby0nG7ZA
020b58Dv6aaOVrR27xuvbJi/ucKGZudKl94LbLDCQl7C4WkvVn4ihuO4AYdNr56YKbxkV+DZwXbU
aMxwYlX1XgEfWrl4z+nW3I2oohilfB2/NUtRfOUWDAws1MI4q7SCQjYGah358eZftyf8N6HR/8NM
DBffwf8fFvHw0/z1/3yp7M/nv21+yvpP99d/Hy7/5ftH/RuUluQ/QaQvf9TfzQ2e8xdyLgFLFtdx
QUYE/2BIOy6wCEnxngC4JaJAYiyo6u7CiRZYGCIpgEuIMMBxEOF7+H8cCcvxgFJLENIBDgfUA+H+
SyAJz774F/7D3wCEOog8n59++Q9efYdf/Z/9DTqqtGUZTiCIR5zJMGiDm+1HFNb6t7bZNa2I0+Ae
qMm8EVOSkxMThGaf04BnZkV/kYsJJkiQVoJtQwy4Nkiv9CCrflVKaIGbuFyWbA8xI7yjB6P9RAdP
HgFWYIH2iozHH77LcVkhRUFf6GLb4cb1GkpqBGr9Gt5Ui3bkpDVRFwzP3oZIE0DmJCdGqSW7XYQv
475aPohhwDNKPfcwMFAMPZtKXmz8qA+eNvBsZmvp0qtx0gO1JGnpLmsUi+BPShvNOx/6EF3XBWEe
Miy1+mYxBOBBQ488j/aFu8ip8vKsYQl2rL18+VsYbrngi6YaOubcQ28nJRY/Z+RF/ghf4LXVIiJq
Pmc1ZgAb/+9TT4OyRdE3VQLMZ1b1QXfJHGxM77h7e3AH+jnnpmLxNoS4zsQwPdI20FyySJJqmiqc
2tfWk9RuVEPe4uvobfy1DmH9ZDvEzjSvZQs5c4+9l/pgdzCc91pcz29g9i8JyCI3PCLoQvyIKBJw
Nij7/JxQaf93pt/htoQ+w1uK/rQHoxBrDkMmm18ClWzlGaG0IYwB8fBgxbRIwUpued8v9hjh4fR9
9KJ86IS7y4CL8om4+fhom8rmEB9Y9lOTF+KDFaQioVgM0YvQ7PBxtObeSx33/Z8CBxBhhNDY1wta
yo/XJfpFs7nBVtbhvVrx2nXv09r3v8NRIzMSILDZfksf8bAT2qEbsvHmfLvouuMty26RcgkQC8E9
DsIWg6tfUS6I9BIJPN+EwrPhXPTKdlY+U7nclHVrR7hJMAAEpQ17D56B9dEOZmZFEGBzR7GCjXQI
uoZtsLpYIDovkZzfNW0BwzlKLJTeflwSKivUGIer3CVwvdLhlLFAiSsYUfdxH7ao/zRYd/apLc1Q
FWvTlgLdb3Apc9K2zz8jYEfZC+3MnQfQUxTTVQDAzbdBeMpZfMyuz99T+p1DpRKFQ/n1kuPFP9kp
h9MrLAn0kzVua438xu1YbOnxqqneblGQ8OywAF/nOoB+MtBp328oGyjss1XNwn3zKt9PHhevurxr
cZ6Idd9Fy7QBv6XsZ61UQD1tRcz9Q7nEjF/GNnCnGztFWbgeCysXb1WdSXVdTaZY3FUzto38WhL2
Pw8qrHS6M6Bs/Ae7dAFEY4GPCV0YM003TTOG+roBO9xuDAo4gaVYWhZPgjGavO3lLAMSpfXghbk5
sG9CTHSk5HyJ/BgnHDFGxIMn3pWFjYM0S0vLbAXK9qv0yybd2CSWGVVVlgK1zyf1AqSYXntLkiml
HBsP88IZJYI+iZ6U89q31+WkHFomqn748XVB+mOCJQx0pMTAti662li3hDgQ5mIeM+zKaXgeP+fU
Xx45CIXDmudunlFuJZvsDHbXj7eBbsv+gXxbAaKiJsIdTnVU7IAr6PvAuK7ie095KOGRwwUbD2I6
ZXEwTb8Uig87N9bczZmilxH/Kl/pSg4TB/dYWO4j76e8fBSUTT1kbEzNGuBFcqBOL8Jd3OlEOyhM
Yol3mCHFfdHP/Z8li8Y3KPrNn4x8NssCYaavIolsYg7D1EHhGfIsNe+ti4eBqHBf5gfIwW6/kdLr
ptUYZPwmcN0g+QBGU/29hB4OC6xivbdSY4VJfJihxK6t0Z7aXYKCzcKyatEZ2PJCvhkvKn/R+uU5
JVeRbawAh8GaMy3TvxxVfTtEQtJftmqI6vxCGCgLtr9RZPC9xCZa60iVoCvqLGr2WtvqWDRkQFkw
xD7tTfhvni+L3W5rOGxbK3Tp4E4VQQjiFykJUqekr4Ea2yx7o0rZe1cU6/LvAqd5Z1VJa9M0VyQj
60D17UNrp81JLJeZ3qHnyvAFupXPGnFJ5UZxO784LV2uW0ennUV6J5veqyQPH60h6HD4erkzn50m
KW4g5sW/4JMEwgaQtSfqN/uJHCQX3iHwNOYlUNAMkcIZy6eYQAzEZzOy3el451xWZY4JaVfTWCgq
T9d7rx2ZX0OCujgoKHKBoZ4P2Yyh3hJIo1ODvUEI1+VIGTdK0w3hKfq+y2i+dzphv9cqa/Mtzkes
SELDQv+/3J3JmuPGmmRfpR+gocbo7tj0gjMZjHnM3OCLjIzEDDhmB56+D6VbVcpUl+6nZfdCC6UG
kqATcP/N7Fiqo/EjxYcF1Jw8EjE3E1KLFeP/ZxyQDPLZQM7FdjFLOj89y+uZgEI7PdRWhzDDBJKD
TuQN0GaTbAYSl1i1fWb7ywnLz0LoAwTaOzhE7tIKuv6MBvms7ZEYyDJZztofO0EaEmFtbwJbQYMl
yfvE7JvvcJjm8KHw4QSiKafZt4KnM5IhHl16u6KFCb7rRMzDMsd7Jh8F0Tyfio7kWWZ/zZqgg9Wi
gd6tOq7IN3Y1AfRv2cMgqKbym6Mko+6pcycus4cDiKVML3zS+cnbkjfhd+IVNG6yDcgFY9eYNxE0
c92vZVjaPDoTdYRwzPvJC78JznZLhxRHHOKCK2mT01mFalpY+wbXVccZoNqW5FuDR8XvZtrQVATh
x4p1m2w603TlWRZEG6DFO9ZnHlMXSjJmynys1ZY+LrG6JAl8JxZrNTnhG5iU+nYweVCuFdMQ7vBA
v2/duIA/CpqkSreuyYa7SEZNvzfaIzdlejZYhIVjwo1uCltnncfcn1rwHhTIJvXgrXLLuSBxxspO
t772+NejdFFUcYBWJ2HXaPYquaF2gRKlBCxYqFCxu5y55mYSXOj9EhO/v1lSa/4ytkRg9sE4Lj+8
VqIv+vQEmy2m0QgLqFGCCFxfL2fRevo7/YTWK80hmCRmaFEr1U/hN13VOfNMt5g/S1vS1rR0uvkS
GSssdxP4lXMbDXhOmb5i2uQP08NoyMHDRMfd5BZEsojkknJbLwrNn22trV8GR/L9zFgMb4px0GCb
8FlAxmIWPqAMttmVZ5re3TZpE53sYCTvCz2ClgK2tN+nuCQpskDZesQF23wNR5N9h7wBp9IeJbNO
M3rp14aeSXg+aVs9o6DMnzW1u3ewPaJ+rRY7ZN5D5W0zTcM7W9iI78+Z2g+ezO19rUktrsfakWBO
Wp29gPp1fsAlRH2um+VAvKDmHTeW+3W0rfJhsIiD0kBR+DPjK84yFHPV7M26OPzWFGP8SrI4eJcD
OUFKTLvqm15a8lFDPodnIpTssaIELw1holZ9oakPdhuOUH8NyJ2IWgbuHQ5aXyzAy223wB6zaHVm
bgozZ44z2jZgzOEwtksJ8KRpJsKsiMLMuNtBP8WYMg9lYgymp9iAjSV8MWBRaS/VC8sSPs4VqsFa
dguNg9z241Wmcphp+K8tHj9FO3NvljUYgMWTbJq8bqyR3oqg3erLanHzkUBjI1IgRrJsBZEK1QZY
cWfdf2q3a7/6VtZVa4GhAgpdAs175bu99RrR//khamE/EUxWmg4KPMzQRxb5PGd5S93BQpvBLoRI
cFhQo9kw4BGM117cWaRY8PXMxLh7YgJActJLUsVu64MOFh+L7TQTJUsxL9EDYDEAPvRZCyNqabJL
LSeNXyPdgbngfl/7mGQi9AjkPejDT1FHw+TasXyNSO9FuIEzq4DjlszE0qoKhcnJQRBs476Z/WtD
krqk0mARuGatYmKLKUbxKhjHIx0GVBMyGmDXvsbhBmYuVxUP+LHM6k9jxgv+dmLPi++h9dm2QhHh
0QFy4p12D+rytGd4AGlSSV8NijfHrgRnCXeHkjkpHIueSmCbF90C4/UAJE36zsnT4EurrEtB7tBO
N5YVFm9R7w7uimDMRXL2VfKSAFVQO0mkbsGaWtJJwinMX9YVDUafAEIuWDnlAP3V4DhIu3HWONA5
h2E5cgsQDcAE4AK5sQ2bqeW4VxPYg/nFNjmgZ7AsHDyQ2AJEsvPNBDYIzDGHyw7dgWXUQ5o/KHQz
9E0UHpJTOSRZIETcazA+Ffjp3DTGZhgkkHc3+EdKDYzJtA6DQLjtQEoghAWiv7TS011O0N8HQr4q
3GVob6ygx2lV4Je9liYbXbgdCms6fIYIgETArWzTDzMj3WI0Tkrlls+eU44OCf9cRNQl6AK+6GPh
XSDwnhVzLJXTkmKI8GoeUyYSxHGBzY/ZvlxyEGamJtm3Gb1SVMeLYlyt4wpaNWOq2UOJWgLyrHqJ
KDwKeLJQj+qBatizoemeLMrP81MkbPykXvF7JC/HEb0pNIi/DdaPADR86alNFU/WgynZ3u475oA4
gcSQh9cDkiM1P3RHA9qfwvA7HWh6XDcoIvSH2K6OdpoTR7FG2+/mUx45TXoo/H58bmjKBSQoNBPe
Ouxc9+TiXImf7bDp7a1O86lZAWUiFt8mAcbKuXBSSk2FnYSrpQN+sJGmJcINVuViG0QXrEH3sLR2
rcAlwMVVGVtP72KP8b0EKgyeYLC0HAuxqY1BxISgHRC31/R6DmpfXjTVE0hxbOcdaFZ9KBqZJUdX
JrE8xDyY6ZSdijY7LCrWgNhKpKUDz3/g8RV7vWQLSnTuj9ou6mrdEegjp9tc/mlvTJXslJPyNbuB
1fVY7O1JAxvD6Pg98mij2OEJqcobDPVLtSaTUTQ3JvF4UjpFSfVzFkxlctAg450tb5BBeN7Grbdd
gpLDfj8wiN3mHeY0ytXn4EdGwMDZy8vjfdPXl6KnhLeGyrHUgbodOK8XNxZVXgve8QZgSD/PLZE9
eJsD2DQIA1trmd10509UTa9Hl9V/343Q/rBb5BFyncqkg1nCjuo99QNwXTZhxWZwlbpNS6uBN3TT
cTK1nEinzTY4AjrIyivKpU1xH2K2TTGtYtlZYz4Zpy9jELMeV6mzLJJZMwfOc+gVAbPWKe/Mbpy5
xc96bLPTxKou1pOrA/pngPhGT4MeU5ATuAUzHsdDQ6N2wzEXv3TL9GTLgqIiw2R8/nU5J8twRl1i
8A3OcqFz08DEoMNaaCposaAmBzfztbN1gRqCJC4Y/SILpk63FaIKacbRtfWmZFk2Jw1mVG2Y+9Vm
M3OJy51Kq74/t2A8ep6o6Yz1fY69ebsA0dJ74dEew0x2yZhI6bFy1q5DbPZC6a6crY8Xfd64i5sl
8H06na7xxgh9BB0ydEce8AMrLWhb8dBQV5U9DHC20cCCRZd7BCmkOEj5gwHFlFKq6CxjzJPb41Lu
PdKXZ0uZgXaEtBf1WosYnvToeu1DJorsfaL6yFrpTsM3nam4Z7YFsLVc1QNzhw0z9u5GiUre2SYu
ScqOxfBV9cS5qUAY1d7lFyW2pl1agFe8Y5CdVcCWMKlZ61Plz4+pY6MjgHg2/mZ2i4ZvZlH6Sdg1
aPQEEYKoiQmreZsxFEy3bS4rtU5rR9XEDJbijhHBpWkGU+CR8VuN+Q9yBeazLiu/KGMQgy2oFzfp
UpfArDnsvqWtCl/CkQ6Fi7eAmTl5IfnVSf382+zMi8U1V4AnIwD+PCLGdDyhXkO0oTWNmA9uhxqQ
l8akTohnKChdAWGlN25JM1UBM5DguiPYrThstniUZLhqUWnq7js/fqvdhLJtsD+OnTO/tinng+NM
WPxlGEoMO1oQKkI/I1tOn8A4DTUTMUio2TU/pgp7xTyafqInHsIeXrK67dhI1TanZzApVRKLDf6I
tMCiqwVDtn00OKY9eBQPzag0/tg2/dH22UfMVDGUPtj6PCyx69piCBjSWkHc6Uc7D/EtBkySBJ6u
LJ8+BrW4WFMKObTep2X5KAeyaSrrChSixcY9SrHfYb4jH/bk1CUymvJQZzb4WHwoYoqZEdXGVF9E
kMp9HGLk3RJX+9bOF/jIKKFOxnQ3YkYeeAKEhTgUEkfqZmxqoU+cBclH+zkHOJoIBybje79yAtXu
s14uzvtYzOH4gLpSqoNP35jPlw3f5qHK7dl8diPqOUzPYuBUeQWkMqj3DAdsjjBlE+PpW3NITrhd
kM1Sw0eCOj9d2xo+6FvrSRtvE2FtG/gPu/bY9RBGKVfPVhBx5+ZblLVz9LV3RT485Qg4DDBTBLqa
drBaMBxbVXXXZ+RDqjDw39hQo+EG8aIIwLuAab/D/5uSYMXN24hHgjzlsEHVR0hf+X1IWiYFJ5/d
xiyN+oEHUkTMvmxBTmx4TPZQ0YrmlHnx/Nwmjsn2o/JQ4zB4yxsbUxTTMOkywQSFcOD434gNIQLi
EHXclkcIS4BOKGDtk02fGIKxk0mKT3uOmk9dp85L72RMe9KpwULoNT7bw5QguObmajINs/9SmBFC
nLWQatMKHIXVy7PUfeucUAtNvZq0gmM4OUh3K+NVyuxBpAHFiGPNPtnhHM5dzNLzY0f3H+SSrpn6
E6os9A+M8ChkBMsVu6KGIN8GA19OeAgPhbvWwEo6RkR28xY6OvluEQcDEjbn1qNO6rBGENClu52Z
MoGwBqYFZtjUyd3o8n9aR5PVXzMqwqMxNRMo4IkC+S1DTRPc4fpwcTQAs0KBiz2K6PNkKr7XqjKk
CHFfb9KC0t8V4XwzcF/p4Ky0Mkp/OExC+QgysehdaQPDEMBFg9ugYICp62s1fjRe73M7d70L9QnH
LgzCeWrf6srTfOACb0429WbcOP3sfHBMwwkii5yWIpL760kl1gpnRPMM8D8jZ7kEkuq9Ho4dw/SL
vuLA71VYXFVMnqSnfozVzGnceA4e6EUv8mttJrLyMnbbz1EOggpysj73l8LCGJONZJmNOHcg+I3T
Q1RJ1W1nxuwPICnymlBFlnz2bBEfGIdwdca+nR77kFDbipsaGWtqz4I73Km64s0ZWEDA5qg4Z/eQ
pdh31CWXUoEix89YT69lYAvOGBqyayjThtSMWdhgWlCOiDaMGafGieCGvyl9uD7bNC8Yd+RZq96t
NCRJWpPc+VHHRf85eojR1D7Z1E9yozjTz8jjO21pg1olDKN5lKUzGZOyVPkXn90w2P06ZuI/WfP0
FCG/0AFEXntCikqN2ri0dxCDsuR0bUIL9mWf+dkn56g04OrW6gx8YLJoOoZgR9pOYLKptGWObuqr
ButPkf7A8kHZT9bTNU0DGgHWrQ+dKrjJJsdeNpm2JfcU0P4ZdWYCd7LFlMTZ0s5pJejkcc0WuWeA
VOdUsGHJy6lAb7g3kn1qLOcpjpHLV3WW2v0l8tFFBJ4IThMzitnpo4eRVmNCgyQkFFb8lW4tBh8c
esVjNHn2i+qjcNmVi5fce63dsIqyhcYiLIXp95z7POOQCVoOc5yR4zhjDJ/aAnxnHxaHfKhwM3/q
RH16HqkUu9HAoSg8FbV1j9E2TRmQ11h0465H/hoKN3pqfScamNx6zrz2WosTfROihtywL1T32tTD
RR4n2MRQuwvx2jEAlocFa9YlpdkkIJbNpa1y9GgmjPxJ75RiRLzG7gjvpBfzBYc3ZgNVcfbgPnJ8
k6coZp+8hW4bmI2N+1OyvBDoIMDBZMetB0F37TVem33plrr/keEFzVd2WYzfpb+U+YPoO7qyXWzR
THtSSiIACdfDQ68XahuFrLwbmiCNXDWkpt5EWdj3E4ewfu9r7B1nIITOuVFZKFfU+dENjv6kwai4
ns3Qp9I/fA38dG3Dx7FWnWUTDvSkkzyMZVe/CzwoOYVLTffS0JNNj5Uu6o9/LtP/v0YRcL2/7Wp+
Gsb3YvhzV/Pv/8EfOrvFRvm30A1kYEsPC9nvmvkfZc2OFL/ZwgZDFAbKtuld/k+h3Qp+g07oXmoc
3D86G1C//1Npt3+j9ll4SPf8Z27o/ROhnWrnP8vscGVsz1YgCxRvLkAi+gUj0BHp7LlR9M9DAYml
hP93ZXj4PAbl4B/wH1JT35lyTxK0vgPXpE++jvSumMVy13lmRF3Li3WRVHuIa5eKryY/h2HfPDmO
qc6yshuSiYYSPTbuVxyi7AIWXxeRZTvkLm6h9o/SEFq/48/6X9Xh/6MayruaE0uHJeGnj6OU74bM
jrAnKMVYgErrn10DNuVzAk+7/xjkQ7yJy0ptM6U+7Cmzjn+yWfxfXgmvw5/9CX+8Ej8n0uicnUP3
l1cCQRhSwD4E/OyLAKCqUcfFjOme0U951YSJIAqnZ/zIxGf/KEj/Jx+SV2SvKbBncBC/vLWP94e0
irkizv9MlK6Nop/1MUjDcVstXUx/lO+f2VHO27//lH+5niwyBYWaz+hwNX+9nhnrZgzHsnmCNUc+
fBbvpUjstWWc4N98cx6Ok58vqOeGHGZYhsIJpK340f35U8naFoQe5+Ypl1it4u6oVMBorT9XcCYa
Q28Gd7UAtCoJmdF/bWzr3qnddZZdxdE7hXMcLdY8bw4JW7m5vLMRLMbRPyK07koQ0EPybFAhvFIe
Ct1dweG/QoC86y9Zp8F1/qCl/Ldf0eXN/sm9olhiNpfLdoW8nGnULw3oyswUnLgFSTKcjvjKYSGb
CJhjOfc1gUyr2v399/SX1YgzBx9PcHHtSJeV8fPFgw0t82xu/Sdb2WK/UA90CC1TXE04zI7aTCH5
Z5LtbvtvV8jFh/PzJ5UATRym4riIPEf98jvAZmsgjqX+0yAFUTSYSZvOjcp/82tz/roQlctWAhy5
51NmI3+xAzmgDjiEG/dpRrDdQRjOD35uLfu8lOvZUcXGDXJ0gjgMVqAm0i0+YrGCfAcQcezSe/JA
pHPNwR2a93945X3BwnNd52KIwk/1yw0UmmMx1KhVz2kU1xDM++FWMh1fRwyFYBQZd8u5/8GSlrz/
+xd2/3LlfSlwJ/kBfynhe7+sMaeH8JUAd3yG17pgit4Qa06Yxlb3Tcf53qPauZjntbxYz+fC+0aP
zWYCcUqqEVymHu6SycMiOTvvdU8V5+B+xo6H5zD0v9WY03EGo8g1W0Ow8+/fuXN5Zz+tGRxXoWLF
CtfHfBZebgV/uoFZGq5OvIzzc0P6KoKONRGRq1V404XTVYZ+HaDVppToUoj4+0v/r59+mN3vZJ0P
BKs2jZP+l7/93/9/2gQdxU/mv/cJ3r237zFGjz/vU37/T/61Twn839ilhGHog8EVgr/+o1fKEi67
EVsIFhv/hIcdX9e/HIGQ1X77/a7NTe5f//C/Niqu/E1wS+B4jPNC4XpV/2Sn8vMNQPiXzQmbHS8g
2SsUm6af18yc18oFSMEBg7KMykGjY2wJkBwvwuZPF+buj3X43+8h/uOV8Ebi6LNF6MufXwlXjeAH
nOXbXM4zpww7uJuW3N+S56n/0ZP8j5e6PCVcwRgn8MQvP2HXR9Vxez6UnTh3ZPSghjrBAyUQt3//
kS63///6wf3rdUjbs/8koMI1/PkjYfZsYLaH2TY3tByvO5Nh3HUT50qrPlhh3s5f//4FL9foLy+I
e9TDQxrCqfplizJmsFP9LM23QdUWt2GtvmZT1l5DbPfJLYYUCSVd9292ENxu//I5L1tZvjMlbUex
RfplkURl11gXuh/xcF/eWeNcfJIZI9KSU1SHzqIe6R2abmYYfFuPWfaB+XxxMnqUNwgFAVRUr4Cx
kZevIYIO2liLPR2XxN2SMIz3Ga8AVx3aYwid9oDJQT4C27tw3bBrdd0l97bQjujQkqP7Kz0W6iRM
nX8pXLDZ0k2I9FyIjN26zXWPFt9GTK0ppHyLlhETgJfLL6MdlfuESgRI5Tgxb9Xoqw+iq/5Xn68O
BM/C7LdEP8D4OfTzWTL5e5f4QoGkZ2vbkzdjJ7OrFNQ3A5A8dKg67C9xeQnEPSVr3gCxuVKMAw/q
EvKj7Mx6dfxE3QSymbZOOfY7IS5AQtNJ81LJgHEX99nbfFJoiHCKjn4b9ofALt9t6q4PUcOUniFB
F7/YonbeqRx0HnUf08Vpm7wf2PLMH/jRGFzbk4LjE0x0QJO1jFdFCa7EYvyLByXVXOACbyZRArtB
9GxM8Q2ULBNyRk+AFIkqk7iw801eXophiy5/cPxiepIJzaRUc9F2AewEvbVyv4nFA0iSwmXoKjoi
NkuUWmcog2pDOjpYtZdhayygieMrcJ4sTw/WStURg3OMQdlZ1G1+GMsiOrapsuHiNjHu4bA7AVjL
b7OiZdtYNNHRkf2CkMgfHobSxiOUlUWxaeuZTHoKQxrLlMG4VLjjSY9d/0j+rKHapKwmhxl0KU99
FiRfeOgK5CFEyjW1o7hAktzsvMX2ToQxqneXgRFurz5zP5h6gGjL6dQ4TBFJ11XStwJdt1UHJ00Z
pOAmBZk9xOArynrc23V6m3Zy6dbNMnzvuQWcShMyBbEF48OV57XOAwJz+znYNjviKBZHYXNxl8D3
cMsuTbK284kEY9VMdJq7WcEsrm/eGjHGRxReD01tpFU2tBK5oVx42RRocquxTKn6JSB4CDkmvPTT
yNFRi2ZL20tOt7yOXikny9aOm1Fb5Jf2ieRW/kLse4HIQ7vsTH/9FpKn3meL+oSIVe36KpVvTg3K
HWF7fgJjEj9UYyDOYvRDqo5yF8+foJQoxh/GTL26Jp+JI4/uefvZWxL7diBUduM4qWJquFTmkWE9
fFR8z98x7Ca3IBgZjM8yvwrJY9wTNurelAdK697vYR5sEVeq7sNKfJ1s3TnEdNhXs13vpmokBY53
YOnx6yRtVD+0eedR6j4yJToAbDDl/WgjnlG5aTX294pUVLHzRjjz+2qBhrSPcGNTbhF6dX2d2F10
yD3Ols84DD3a0ubC/t7hJ5e72Z7iGdiDY0PgVHUeX/NI4XovscFNFRH2+MqUjuGqcRcpdxX6XL+B
0uVPJ5FqCbM4VncQXQ74Kp1gX7h+TAVtqP1ps4RE8w7E/Ez5ruQ8PFFz7Oe4HpZcbgPf9a+VWuBf
FLNf0tcXTFF9qsJ5fCXr40OXF555L0dOdsylOvjMjduZD+zpbNAHAiIvDKNCqkyp2vpR6m5+pE0x
8Z6Y0vYBhANh0RGH7T05tpaVM3iVpTZXSebhnWZHUDy0gC1BD+Fhp8xxj68V/JzvW+uo68+B3VI3
AOALbZCuh6FvYeOPREHbEFp1U0+nGNm9iQYWHJ1qL95I39CafqEfl4z+eoQit5px1RVrlpPhX9QK
D5hVU+cSeKe2IlyWDyFo40Fwv+B6ENC3PjNm4OfGt/QdEUPQQQUaFnYNF7ch/g8W/2PO8qoJ6E6x
kx9sXm+PQ5K1l4RP3UAeW4gD1hhFj4uFs5tWmr2G/elK7EqqGggYRr5DKHF+ARwMriXZ8wQiRNZe
yX66Eol1LLW8KgyW4al5CyCF7U00fwSN8+6NVE9ARXNaiNlCPys7GZ95Du2bmZShiIsjSl+AAQUs
z4B3ahX9DnWPhyPZtT1TWBiFYoFTy8+GE1W80XJ5L9L2XNOEyFNy34ftj6529rXn3/qU9paFfqyb
4r7yoFGFtr+fhLdPZTJ8Hbg3rMokInwmxVGOSwoJv/Nvxir6kfjTU9r2nJZYJHBttTvcaOm22zoJ
X1sLeDQVVlg5esoq4667V5p1NC4HaTdXSdHsoxly8pIlH8YO12QgGd9+MnEhWRCEG4BTL+T00Q2D
kVsmrdqrHJgjTd8ElqtzEJgvqZAHDyf52Jm1dwlx5M62IJ7u9/17O/KOF2LD5ItLvz21CUKqNTvs
N5Fd/L7ZdTBtZCZp7psuSEZxE9foXaU3XAe+ch992W4DAlbNaJ7KeILpEbT1daOiQ0nLAFccLMDg
7GYdeszj5y+4pTXT4eI0kdD0U/QIHKMQR2qL8vcxpMittnxo2U29idFnVzPUrjWGvH1Wk36WMphh
wCPHqoKSYOnuIRKDD5vbOyvJmldHjVihPL+9HVJ5543+gB3MePW5WMjRuI1f7MYhPfnpGG6yBjYW
QPenNGBrSIrvWrQWgCpQVMOSHu1FXQUUXBd1/h2wefOQ+NCSZTKvGGieLur3qGlwSkX6iEJwRRTD
u82sDGjXZIUHXoAPn1VbiRaisUbtJBLOjpbIVygbn0yn2aAEYgDmiQebXjUo6d1ELp3unXsIFRpW
EpD6oiDUYdst9vyyJ2phDfd2r0N4QcFbZ2Vcsm6+CqGp70RhH5uFfsZY9/0DZMZoV9cNWU8ropbO
nd5dyyTXjVzkaZinO/KghxmG59pv3eU6t4Ijho36AGX42OKy2RhpffV41h+cgcQK0IfrcRH3lZny
Q+syMSf0kX3JbVRlS98USdi9JZyQ1lNbYLnt3P0cTQ9V2V08Vri7Q9ERqUneZoRo/p24WxtlMLOk
L7UzPZTKvwon8nigQBIWd7TXyL83jrSw/FNnkQiwf3WfPJrZvnG88UiW7z70oCqm3Xl0WoxHlWhx
ryYVRu5aXVOFtWyVXX4tmvhK+O0BVe62bgDcz4N79gPzpGcqttLpID2c5Un0Qq7iwQu8G2hn2H4T
MDLDuMO5scWqgJceHZuCUvNBycRmnun2ymGE9O2hm7L90vhni5/rylfzru7y6zqJgeTlGRpKekN3
4TfPlBui2PuxzxQhL3olHEt9dfzmIQbRsA58CJl5sWX6tHNz57bt4C3YstzgR7bOOJKe+sX+RiMj
EfJipCTHpJu6qC2W7JScOlD/bAUnwr8Y4GZjkADx3K+SachBNAm6rKvl3BjnfDFpb7q25V5YW4jO
aeA9yKa/Qbt0cM4NzoE4Sr82GDdWWnvoPnqQl2jns9U5x4p6263dLrCY7XE+QoN011brfgcd8lLn
uBtDy8eCllsfYEzoMI0HgWo+EVtKuuei9h+rZLDWMr3kbycsjZ1LuhzPYJve09BwyVzIkMIx0hc5
sttqQMwdY6oBq1FfD2KyTimC4MJPm6USvkHT/WraaiNJmz8uplArjc62upBz1qhizU5PobPrx+IV
X+jM/3L6MpfOdUkqAqgGUjfidUBjeucc/KWrN73psu/uKL9RrryfO+tqbuv3qFLz1rjRLbepLQk+
ZFXEUExiebhqhLPsMvojd63SOD7j8fGCY2LaJI58fj6KgECU6s/CdFfKRioehZnXdoPalXa0oLgY
tq/ITrF/u4hYQdlBtHELWv3Gjo7a3liQMIeOGIpTE3nKLrWKiwDXQZ4rY88aNxun8QaCs5ixl0Fj
CqMppPKI/JOaoEmjaJp9Hw0BQW6gqJekmnlZCqinHXGbjxjD3lMetjeABgCTz235uAylt1qoaqDd
OHKRYHsOInYvhhe7ks6aUhBC4HB6v1WtSxmYW6KnkpVVj6lrswOIOfNdfousOpRB0KKi/nQMlRiW
ToMXPIzhDxkn476fPAtAYJnBcge0SAcjrtwtNWGEAccieUgYpr3ndmEOre9dw1pKdpOt8psCL9xn
NiwSjHvYia+WCK314FsBjwe21WuomVQZdE14rFRi3FUCBPWYDmCYVplx1X6pKg5NsQOnh7hhdupt
WkX9qWk2FR68u0iJEfJeYG5Q4vvHvu+CW2zO5XWbh19qAlnrtLf9z6hwHDo1MXGtSjg8FCizRmt8
82dsJ+He7+v8TPGueGxnsBy2NwQ3Pb7jVe0WZkcvI/A1q6H2Bif7bYUy/TKPHf0tPizYVTTr7lpM
o7zqUqejshfd+V6HMRA/B+6kB8feJlE9vFKL7VKf6Dj3DAcuHjnIcdfuUqZPKKRsfyObvM86pxAc
zEAhP3zHqreaB+grVmPzQ+Iw2tKT6X4zOPzO5A4pRBWzvkrKNs2J8kGKWIVZ0iGJx1MJRZLf/imf
pnhPnk4e6E/ur+FQFdsitT+HjgLc2A77jU+P2FNmjHfbhE7zOC0unZpkaxwiFFRcLtEKh/j3sXWi
LbhVecLswRdt3HaT2Lqer/DsDA9tUF6mGhI3+77L3KbamMs3dUp9iGMEXTG1YSO8K2zW7Xwmx+b5
6kfVzR5WNRWwHO6Aus3zcE2OL3WmDQTjPGMS3Ns2Qv8sLmE2SPUYAIspEuXWFLLAL2cs57qj+9O/
E7lyXnu/nOFOw2KixMWv44fSn89OgK1flFN3tBPAz5iT63xPaFC9Et3DZI85eO1HEwY9pPqt4N2z
EU28XRW17o7yK7inyqWzN1XEYMxob+u5oWISPNaWfFq0H4DB0jtAc9g42GxPlnHbenOz5v+xAdxM
0qOsJCOY3zt3vZ45sqvOdN4DCBhoS5vYLTkmhCI6h4YEqoUxJ4OkhWOGryvX456Pak65T1qLI/8j
Lrfp8gWrYzSnIMT6Zpv1U3yddYRx1fIpUkN0ljL11ej1lNtbiXdKdLT32+VB5Rxy0NqBMtNegoY+
nk0MOLhYHNqKTZtsRz1ARQTUd63Bl++HYimuktkvTmBSQWTMnvcWheLD8HvexzakPcxP1Y6q5GGb
RuS46sp/ogrsIOeg2wGzDjlRuHG/1iSl1xSiiyvgZWodBNZ4TRu83sGEbI8Um1CLVkZQPiqoKjdD
uRWTcuhvgcoCRTgnirV8C1uYeRAMyBhCIoCT1PDDmt3h0skk7gPfv2oDUMjKW868H6pS5tDdtKyj
Bo90XW+0so9ABSVl59iuDWGaNRxhLnye+LfYOG4MjpdjIjCPxJAsTg2Z7XnFECt77SDwYICHUH0c
2uIbBlbchEWfb4Vyxm2n8howB3YVIiPBOra9cpNOFMfOC3hqVdEzCox2l0RxekwW1dw2OCayGEei
bOOX0aZuVGLX3WJ+/Gr6Br+KPUbU09Thgd87/mmDKuY2IU/r0d4RUsZlVTne21xWzS4iObc2zAlW
k/JuGHXON/SsdDgLE5i85EMptTALQOWcMHIR0HniurA32HGsS4eFCVIuWpG/ZnQXW9EVB7V3m7qh
VlRXieLWPME5usmIE1+nYXSrgoLjBIiWL15oZccQ2ktBM4v3A900wr7iDNVzMHIXLMr4Xvd2egbU
xk1t8cLdaGfJQeHX/wKaDtUvt9tNXzXymlt8tg4ahTbaMcrgQYCBTMlibbIUr1org6PdUcFTuI55
WxivbkGRz2fm4OVtZqaZg05WfbOiaLoHmgyFDyha9gWNJt9q5UTHiA+/7bRZtvBM/AkwPX84lEl5
cu1Z7v4PdWe2GzmSZulXKfR1M8HFuAHdA4zTd5dLcu2KGyIUC/edRiP5TvMU82LzMTKzOkKVlTF5
UReFLBRQFRlyiSJpZuc/5zt62+t3AAhxR08tJLSooKfRaySLpWY5m6Qo5X1ZataJs3i9qVq3eYYl
s2RMmuaMBdk/aKEP7gp/MsJmWksOR6kPQLAuvPBac+jG7ZrmaZLZfJhCuMKDxajTtlqMsSbIqUjl
sGkN1uEKjjQZ3KdZWNdGVOs3UdXpvJd8dmVuU6bjKrJUjpN88t0nk1zLOpnNaDf6rXaEfACWWcsL
RIjq0Ye3r7NvHMtpjNdhSuQNApoWqFAsdEwSfsAMX7gd0n3Xgl8mIoe7L10C9+bAFjTm8VjZA3eK
YKPcGR8o6672Vm8gOlsadT5VdeuMA3B6r/C2ENntBTVAoMCrnduhyZceVOu6rcu8I64z6Ws/0Z2D
ViWPfW48GkvtWlfi26O0jf3f1MD4IXFbj9wStDroK2sgTtU71LYzAiwFWXiaOmdOiSorD74sN2Ks
X93U26ehdWtN3odiHN7YStlscdNh12DTuonF+FnUs9imois2oXA5dnTdW4yfjWab6dAQr1vXQEsO
RqvsW5659jxXGT50lvh9kRKFrpN82sdNNG6c2sq2UeJq+u0CFDxOKjnbyfRsNdPCyZOc2NR0X856
d4fznyehj6IpyNvC2Zi9eVPLgm0maRpvVShDURanTkDg1ba0S/85xDlGTXHNOcrytHMl2TyD310R
LiVC7OGYo7P33hm8J9d3wGplORPmbJ1nNitcC56NNunXEm/CGjDurh7GI5HMPZuGNYLu1eQK7wO+
YiSGWF9zntrjcbxXbUK4AmJ5Nt/hVK8DFPgtTLBunejV2ZsHk71vubbwPgdlmyQXRSAXAXzd8pcq
m3sxlQ3kuuTgjva1m/gvfqufUmUH9UKqilKaAsUe6+cDBQPeNgdIpCdyLyvel35y6TT5QBzqsS1l
0NKdhaYKb7HYSOQQvxiOUZes89jZqtD40jMg6Gi5IGV+W2qz/YFJ/LpVtAbj1ud00a0J7W+w7m66
apqfU7cA7FMywrGDfJg2NRv1PNdObcPTW/onyzW2BdmJANVhO2pjwJ1x6/nW1reLp7qYAWu1r4B/
6B3haLwcbeboGJVglmw84Ya+FdrUvw6Fs20z836hbNQtXdcWXqjj5DuPIXFI2zc3uZDcReB9s2ZL
oI8NLVUHLsq/Y7K+UbKkkN8Jxn8urJrISuF3e2WCwJ7mozJV/aIs60jwYYfp9CBgSIPQGw8RHSrA
HFamALGOuHvVV+WOgyn3amhdUeJ0QDAIxrgjz6Bvs6h6rdOWGquU3HZC11t9yzT0xdV4DXoRi7a+
dBeXd2WHgOTrAD5ITi+Qhi3ObqYCBr8MGaSuczW6MEadIUDzuLWs2goiWGn0d2xcMl2an5VXXMqz
b4cPfd+yy/hkKfOqS5LtmGS3gorQJpUZMaLuAXDC7UR1G0s9XwT1mcOOD7taAiONfILBbVLch3pz
zifUL1Z0iyasuSmG9ehAxSiVdYliCUrLh2lEZwAPX8TigT6q7UcTqp41m5Cox6us7c6dV/O+8M6a
rE/4vImj8Sxr1QGO57aSPGP+yOAPR7CEk1cVlzqPrqyB4u9O3k5RSaDR7I9mOtMPa3t3COu49Olx
qULaQxzbOUtJm7amLQImLWeLMfQCcRRZm9CvmPv0lgX/kjv9uWVLOesZAoKJtMZPnw3gBsjt0UYc
3zUJkIJ2QTkQZCMsjulU6bsk9re1ME7jQnjulF/iT4/hehZXwiroV47U3WBP93FO5iA1T9i+yRhb
9HRLC3JG7/M2DTWg23FlyW2f6PuELhnmKtaRs+3GScUHmsupc8nkayXkUyt4dWr5CBm2c0+CpDrw
rPazriSri/w6AiJrFWW+lQ8HNXkdYvfCxOjRtMFt55P8kFvDac48/8As4kHw1qqZDTLjPAPqfJsA
W8cD1P7UuaWFbk/qjdclwx4j8eN1G/pb12jvlI2oQJKciEgynhphHOyMyknffvRm7cY12SdX2kxr
RiTuZQJoLwQgL6L8rIbiS1rRowwjrV4YE0780e8GDStYAuCLg99ylKv40ZUGIUE31hZFpHYen0J/
vKMT+E7qDPNiuzuWdXfN+vcBIgccHMN7zKN43BUmaZvc9TYkDmjEm8sbt82uWoo8dqE2PzPBJqow
ngpf3mA3nDlXhPoVycvk3og4h9MnOV7PM1M55WHODqbBlPdzUjxkKZ7tGOf9JiO7RgCZk9YBqqFx
AFEMz1HPpivM0fQX+vM16a9+73U8Fzwf+aGbgFuCuvWuc94h+75xjcdpmQvq1MuuSsMDeeqa0JMJ
azWBKcslztqW8U6xnX3R0gkgSOv6OB91yzhj2+oDCmfyZls1WkynCH23puZRSwbGZYWCnu2zPo/v
izkkz2WZ6W0+Nag+v0IFVYgrOUnMOzJn9q3lxjo/TOLDng0z/cvwrb1PM5TkRRQmaQA2tt6Ch3jL
4zFs9yHECwvrdiRfNdXQ7S1UpW6NRtYqGH1PsliZmbnna7/hBDUDOtLaS8P0EHqf6d7TajuDlSah
VxeDd635DaFRdKN24yfRvO4GyvjiNqcMBnPza6jF+geFkryvVA72387xjFLaEAYpY7h8k0R+w5Sn
L7b0Q6i7ht8MVUFxRiU9db6GyRpWdlHy0W9IacfdLNfOSBsaU3WL/fjE2yftx5MtR2vLOMFkY0c4
wA7znBlzx7kxZ3MBm1Yzra2BSsKLnVyNGMzk7E02CWwPWudTXlKrGXJyPw628j7Ghc/6bKKCknmi
89mjjREq9fioS3Ityoq+RBmrQDUBo171igUAmxpUAbOURw9a6JVKus9pHH+A0tLfJKgHG0NlzQNR
J13CquuGK5+SrMM0y+wel+qdVasEUQZdFR60YQT0PS+MBjJQBcoPUIyIoSQCqu3ObyWzQbWKfV8d
Rq3LdzXQplWvz+7W9Zr61FRtyQPEqw22w1pUxjVmuXQ7Irvd+fqcnZLe3mFMuDAasu7iYmYf3LT8
6zqunvVIbBuTmtY8j904H3KLULjZ9RjK2MMOG9oMENSTadj0SKhrYJI9cV7EhiahSDysXO16qqBg
rVxAs/UKVDzKRTXkNzTkMjIrRXQS7ahYO2BMsZrguFipOpLXSWeRHLON9BTGIr3oBOGa1mxgRKKL
R5jmd+yd/ADfIuBsvWJhl1HfX+uDCwnBSTuGTZlvZ0dpZ/6932dkdTtJ1m02SLoHkWyLbeMuVNZa
LziuOWW8lrMpd4MiNcx364wc8V2xm0XX9mwLUobpbRzxorGQT85hO4ojlL3+KOhpTHg+ZwehI66z
ARLgmO7hkg9k6qiwZO9v4r0EpGLWaxseMLkuHQUA8qd/UxSSyGI9aRM7xn66BiPEVMuI+hejM4p9
Rm3Qmvob2Nd9b58TBnV8Tc25hiHtrm0tRaW0F5SBl1bm6j/nEsdOLY14kxoG/Rk92V8CH3prsOhE
uhny6g45VVSQ2V98BxfqC45RuiWJ7FYciJ1Rtw7/2QOyNhqmkptowGvFpMOLDMZkfaNfO+Sj+91/
ZoRNOsdCs+hBIsPuS+amDMDWE+VM6yl+ikKL4/E329C/wp43fGl72X752/lj3f2NHPrnj31Slf+1
fNTfnX//68f/iRHwt+9k/bH/+MP/AEyW9NNFfmmnuy+dzPvfy/mWf/P/9w//9uXbV3mY6i///R+f
Kln2y1eL+LZ+cN3pDl7RxfP4z916//tN/u0sO6yov37Jw2eM3X//e79a9mz7Fwh+ju9ypBc2TYWY
un5NFix/QjGg47i0FGJN93Fn/WbYM+1fPGwjDoY8Jq62Y2Kz6yqCdv/9H8sf8WUElnZh8x0a/l+x
6xk/OsAApeDhtvB+Cdfiy4r3hl1NzhU7ATQ6TmpHazJoqk9h6obWTEehaWzsGIedsuN73yB8NS/y
nh4hYtvZVthxtrVnY9qPWFI48/VBZxPH+5fda/9mxMglSfLP760DmHiemC9t9eX722v5S795QR2s
oI4h/CVFgeWSOMXvd5aGpdMRZE98/pRuzOWe++3OwiW6RFLQfzxCK8RdsPz9dmc5Bn+Eg9TnhnQs
ml/+2p21mPj+x1vIvU7AY7m1TI9bC3zl4hT9zj2cViU0b8AU9MAl3aVLfQNLWvSwOKI2A6iog98m
FGL3o/XBMiRbZh/pI01lj8ialVvECHBLDgUMyyGpNrrPHlIwffN9dhkN9/a7a/sHZtLFWfn+m7VM
rhUVJsKyTK7y999sm2BTINFlBa5ExjfKZLoGo9H9xEdq/ej///WacPV54LFTO2RCfvwYRbsThO3S
ImVgdE9hmRtuUFet9wBSyWFMDBEZ+Qk6vVkr4rHkoO/ioYX41LupceiTpOs2vmEVDO8sb2/ZubXK
Y8gIK8oR4BjaySx9/AQgn8aUJbgp+uu0cUOWNVBtHJbT+RI7DDZkNdv3hG8jKhPhmEHPDDnCMFIM
P+Mcws9kWQXDrNokBcnhbfRq7VNFQQZcuqYePvhZQX75z38Dxj9eG66P6RAHEi4qtfPuV9CrfBZ2
0ZjM89jr5pWBHlTq67qFo0taRI+DuE7YaFYMQQ5JZBb6qmtjdZcPPbFKnofsQJEyxexmqW9KpzYv
SVP6lATbdkFtutX85Bv+Fh368Z6xeX5MZBvo5sJfHr/v7xlnAJiNCgT8oy26T0yo8i0bRLmZkrm7
pvKsobZjqjf26OXPue1O7ESVsVGVQYMCadT6VLXT9BlyNS2p8TirU9dqN2mobmasHCrQHTdBRDCZ
1TSEdiFYehP9yGFM0dyfX/pvsZP3P4lwuOq2RbKU2/PHn0QXRud1PBl4WyPtvi9hyVPqYH6i45lh
fJvY8XHBsDwmdmT3YB1mSs/mqAXeLiMufdQAviE4Oj0xIe6fQpoqkkCGmSLXHHbEFutuvIyDZEvS
zhPFphyCazDEfkiu3RrTD6GIfcSHSHqbstAalLG5FBvu8fgzn5UNQToIQAu6YmYip37KUXTH+jIr
ioI42SOCuNqUjWvS1Q8ulWYv0jLSANRJcUcFfP0RbzhFcvacIqD4tdyXI0fZYCw87TU2ZbsnmdJ9
7sAmrfoRiiy2lqIF9zM7/tmyXe1W4VG7AQ7B9tLvjeTy55d/eYW/e/nYrOjYyvlneTe8c2FrTQGH
XMeY2pRR+8Ueygzvn9MC0/FCDL5RC55fmUzhtdLhChkRIgGCC2lwECeBxuTM6fRgEO1wC4zRFcx+
dOOhGSKo9LlnNTcR60cXOOBVAC6pKD37U40Ts6G+kBIKo57OMoQ5FdNXs2pB3BkrXYQkwykXIJ0/
XE1hl8WBnUvkMpo8gR/CByNMl+UfmQjIJ6DfICYzvP+rqoviM2byGS+Mk6X3vUP0YIXnDWYJRCY6
cDBGwN+KpqljgK1hjW5IC9fgq8i8TxXBZAuwrw48PuvM4qRFRYebjcnY1oS4dD1rlAP3A96RSqlF
DBz7PFvPMPOu4oJ/gVlwYt0mpnOjdd64xqIn432TXUgUMULwqZzV6ynalnXoPpMMZjznVOxuWg9k
4NpNtBPvQMBZMNnXDH69J4c6iStR4G40IXGPP/HC/8E7jwUStXqJlnqO+W49gPWUkfHozUDm3FsY
uPWrjAnGdYOjejcry1kzaereKix+5z+/6b6Bmd8/8z7bUYPVjrCI/u7tVYCYCAvGHUFnglzB1za+
0innMjw0T5035AfRy2Zn20PBc4fEudTXm4mMwYww4fNrbhXV6eXpz7+tJaTy/lmgXpENKblbgh3v
IxDGCAiYmbIR+HD8N7Fwh11aswqFiStXc6rmLaKrE9gZyp49aEu3Z5Q/4rXp4cx1FmmTQd9JQH24
ayJvnxAcXE0MLUhXx+1B4czAHltan9g74X/t7PEnq4L9Bw/zkqXwCfD5gLa/bQG+2/ZMkvgB0Qlj
qSHDo16mS6maYU7lPsRxn8+4ZVclvqPtXPTNXs8LXEtw4qBM1l/jIg3xfpSOVTHaTDDLWopFmkmj
Xl0DqqqISEjMf7VTG1c87tCW24YB50ozYvechnirSq/ID/QyhXd2no/XRZlwSyFBCd4iq6qNjJPm
LAAbiDfeyYe7nAZsNmg19tJ532a8QgT4oRez9+L7PEyNFyiT5oj8GyP3aTj276CsVIHb2uMhBz59
pffJY+Ms6Qaw9mtjYiQMEIa31zDF8fyT5+VdvnDZQNmk6XhNEpFYNlLvkjjp3JvGBIo8cLtkfgix
Zexj9NpNV5TQmZjfI9zz0/VNW5wc+mg3SlI7YDmOd1B8lytd8yiaLvr2ytEcsfvzm/dblO/dM+W6
nNcMkoa2brvLzf3d776LgKXJWKcpEFzAc9NY3klDVLAiYWzL1HG2OcHJ3ZK/2EjcV0HbNK/NkKkj
bM90Z84Jdem6QG1xrIQDGc05vRya07zQqboo3RpeLB6babbXGZ6bc0h7DG/tVNuwetqv2VCl1z3B
313hSmh+WqP95csvOMqaIGEcg229/W1L9N0PqCVoSUWj+AGNzLyNuCWPuqTAW4fBvTJatz1UAu6D
UTUYP8Xawn3hgwJzmNmtSsmME2PdZyhF6mePnfEPjx3fme8vCxsDJhJU704btUeCVncKA/e4SG8F
tGgKmXGQG+5wwBOT7wFo0s3lvTg6K5chjqOE0/fnv//lM3749XME0wUnfE71PPnOu3WcbEc/NiSf
cB+rTzb62J5QNkM2M5p/8pr8Fld9/1Gmay0ChU6M6v1bZuwmxt56zkgdtuXtULj+Ez8YO3jX5UaS
ofYBwBFvR9rua7C2ZUcDkRU9IUZQ9BcSUaKUzNZOCGgJsy7C72+0G2K17SkLg4A30Kk1wTTE9DDj
XbYcAP6DlQELjPvubMJuxvzYMY9ugT2i71XtRyqTETsNPWmORFlHPIdW+pN4nP0HFxhLC5wGgrTL
M2v9+Hxx2Bzw2TS49dmFAAujhlkArrpSsTc/ykmIzYAr6Q6ev3WYUxD/hLPETTUI/Ki1VFYRwFK6
71LXbldpQfoNsxkEa0JDQMbm9qTLtnooyOh2RKiYyVNF5bUfGzF7T0vOfztoEUBUI8/Y9S6GdSca
ErFpHIweZd4IOuTpU9ZILtyPQ9V/VOQkPuuQZF8jUE8vucq8k6WZ7pvqQeYsKa3sHA0lRWRGr/Qr
PPsVfdlxdjBmgkuwp5hsrxrvwenl+FKPRplv/OqRI95g7GoaFnfCSG8sCAOoNB2svW93879C5Ps3
E16Wp+WfCy8r2SJT/t//873qsvyNX1UXS/+F8CL/cdHuTNe1/i7nmT5yHps4cpQ6mgyi3d9FFw3R
hf+PPzZMdlpMkfiz31QXTfyC+9YyfM/UBf9gFf4rgh7Yhx/fQg6hSt9kfOrx30vefZE6vntHpy1V
zbpVP0220C9dY9N0A8IqI1J3pEJgH09UimFKZ1hi0GWpXi24lUybLXPcysXKZd8P1v1oTTg4McCz
qAdmMjFl5i8MZuBpd/18X08jfqHiWMHQ6MOrarErOGNkPFuIiOadoX3Me2dv9uHGakk6STlomOU/
M0hf9/OJOGKJ68zu3jSCMhKezqFsBdtvYykhTDGetVlBiWO/ccGghXR88a79QqEYszzm9ZL8bQbH
LKVXgF7cFid2E5H3s3yMZxIDM55S/NFOej167Z0931GpAZ7QoTWEboVoUMdm0I5QPhlY+zzHDRUA
GY70ogd4JdlD6sYsVi2lZ3Ey7MK22Wu93LVmwZYyp2BUPzU0l4TDh8FlsBCpjmfe19Ys6J8r+qfo
1jgrca50E8PIAQcwnDCdTKYP6m+25LEDdEBEkuOtzWIVrWOlVnXqkkUAJ554a0nyVzfZufRfEWbX
XvFVxhYgt2pXtY+e/zkGqg6YDfDS7APsM657RgSMVPqYaullLynPme08ziPRJcsoUmjLEL+wgtHs
TohYQF2X8ZeYpgJhOOvCVmAL3fQpBbLPIHFVlukeyQ3P9QSGjLdVc9YTIFFJGh214soUH7PRfnEc
MA6+qb3OxVvqj2vNPSu/OgwqszZW3QNoM8y3UM5U02N3OTmW6K6RmldWaT9JY1iFjh347Mdi3sQN
vA/mOfpDo5h80B3Ii24N6dSkk+7ZSeZd1anrQg5IY1hU6Kmeb/2epFXincoKG7TGYDfS1nYe2adR
gMNlBbPOxGc2hBsBkEKPMsZNPC9NfHCnUvmlCXPu6IrWNHrpdaoVrYV1FrdfDbjkvlfsBLVboUy2
+K/BAfOyDjSboAYW35XFNA3o5cIRXTU1jgOSe+SFW7q4XAJreH8DX492BsZ9DSdSX3p7VzJ1VSpI
NYaNuYJOP67IE6yVl67n7CJ9SuRjf1qNM/hub9pptbcxRXITuukGvvi2GIyLybZQ9+4xTK30VplB
RJxO684QTg7IIkHr2XszasgYkTUYRJBa61xLtmQhu+qhczex/hTGIwrgiPcu31Qi9G8NvysPNmGp
jEkYwRBS5rS0phD25YeREblTXqRdH0wq0w0kNcaENatNW6xKCslHXd2xtd4Zc3UjaiMg37diM9Gi
Uchw5el3qnomzns0COMD31uLeMD8VnRbfbxOKUPzmLYir526dNy46ivWgUR/MZXBqhg2F4WtCxsY
hS54w0ztqhwPvX2XoS0ERSEwcciLkQLa1IstvpRRqHvZpIe5u1Q8/MnAnJCq7at0LLB6TKvQvTGH
aJM4YSDNiJQtLsUpe+sRRmOFlyckpW0m9abF4I8v47Dg9upMuyUSDh3mK35VjGfxSg4PY5i8kD+u
acHB2m28UakT0M9CfqNatz1FmeNbX0M5D7NNEfOk2YYX0IVMkOyxUD3UUOReGmOmBoVz/hJqX8uM
kx4iTm3fDY6569NLmoa8Iq4HoEEnDosvdkLUPQeha0RvxpThSuoeqc2t1o2rc2zP8C2xT0uPFBIF
Y8NZsJ3ioyfUbduS4uV2KXqkZC3G4+rG6X4QAiyUGmgFpKYyhr+3WNtB/6/6gUuTXXpMHN5Hslpg
LLnCMbZmQyfrpvxNpGMpbKqQb57gfqA1lIe6xfDVbefj7GlX83ivx4e433Em8C7Cqh+6PlnHUfta
C5dgpLbPjBBSc1ESMwFBhecz8ucrz2gBdYv4urWT/pqekWYVN0n+1tnxrYarhv1pc+sW/gconkFS
9uQGwCQip712rDUt5eAfaBBJA630jasoY7o+RDtiutEKehcmgCpmuGtfgOqsSntxwSsFVCjNrsn1
Tx/8VCfYYhyAEpzV7MC9ap1t3SfDdVXVxMYrlWLjkttm7qlpFOi7MK8AuEbdXUOIBK9sz7XT3fyA
D9vyg7Qb7Curjsdnh/nGjmBJ+2jB6rUSFlmqjLovDLbNZ2yphNFGQh2D00FSqczspS1piKFw5kjm
eVxHIHr6MGdPC5V5R36RTSaxIFENe9F4n+gOiGjBbYl4eySNU8xCIV5EecyxNT4SVu6xkM4kIjze
RFViD+tkQQbGg/ccW2BbYoXp2U+ewBdQy8ji77vqYuc+TyRJu9F4DLVw49t6lNJD55b0Jz35E9eu
FXcU45A0bOdbkuAKFcBcp7p4Lum5LleNOVIf3p9AeH4V+uiBRtXLN6OpXbyMoc583JGcWkIfLxk3
1szZQY94nmIDA1V4zAZ5mkS8H/Gx9C1HlXn8RJM7VsvEFlszISpuOwfk2AMM9WTdUfiz4rC7bhaE
IotSYNnoKWDJEwDCct038bNeqhfE7OfarDck5HAIlMMhLprboibSWHXPrat2cQuHyjHxRJgGNk2q
SfcVxo6eECNrP+H8ZXlZ1TqeK4fOiRj8o7YHo7uiLoWLmWj9fsa/Tuju1I+O97Xw/PaU15gz9Kov
n+oQX+c0hSO+U2p2Dal1MvBzZFjqmxMLLqDT9ZcexAE4y07c5K4b0lacxHaypq5EPpSiIleSJtEH
RzSouFrZtkZQx4LoLcr9yqnYNdQmqHJmPby0mZQoCBmTGziyNm9JKbMhSuhWLlXm7loxiYvXZjBV
awDFT2HtiPjg9KK+hDaZrFVnpSz+E/0Te+pAsEOpcpfNDV5LM49wpDezRx67TMiIAkGu/KOr1ewo
Xc7U9DJ2WXHMGp4j4nOae+KppkSFU+yrmBbPdFf0KKrGCPzX7ewPpQ6Kcp3TK/bGAb/FgKTJl4qb
YTPIntB+3IRGtJV0vOurlvX16A19fiWkcNkrZv2Bd6K9EUM0bbM5tgqCFi6raDbtCi2bT70VRReC
00SsjKk8a+RcVpn41PoPmatOuIzmJwno/oAhvsaeSj14FdPsbI2hutc6Cow4IHfXTBKytcJkvfbJ
u5H36pxLNRMG8LuxuvCthIckHe/cPByoSLZ5S6UtyWzDP6Q+8b6F0scshDjmJ6nMZMfY7wCpN6dz
2AtvWYz1LdXBHeQri9m70k9ZbRH/IDv3hn5XPsVuVV3Zqnd49FKTwjqPzytnGoerDkt1QObIosfs
scOmRd9vswN6u859a5NhhMepznjGsr3mqJdlu9bs7BE/4/NkaOHOhybBI6lFQYpt2E6ND249V0e8
RHC0S3t60Oas+liYvv2UiC7cVFWm9h0GWUzHcbcm6xJuzclzHt3Sj7eaqsy974RMMhpFbqzFCnag
fDTe+ll08VPkudmT4Vm0jaSxYUjvRO58SqqQAH//rAA8J95lbrrXOHpoqllt9JA6WEqmDipNKrZw
cD9DWx1CetNvgJTSkayGh2SRSJu2o5og9+MrMYoHrUfDn/HOaqHiABR6GCntkBLjJPkCh1oLGPDi
rs/cK7MZyT5ifl42JOwN927Gxa2NtrtKCALO1KDQQg0jFQiGId2ndNDtgIK97ZDat8BGuyNoi6s0
+5rzu1wzIaLIGDo/GQ8C+2kC9DjRKPuM5mdbM59Le2RrizJx6mMSFiZwkGigk4hEIq/B08Tca5Vb
6uLY+jPEitve6rpj30lOB02+iozS3PlN9zgN4hUUtEnAAknNzY6G2bSMD/BUOyo7Y5niGMI4nZi/
GMd17HKjOP7R69z8npcpm2Lq5beVhou3GKW9bTXzKcIQdi4SYTJFjf301vW7muCv6IAowLC34hDO
irbULWKzPjPQKZOthmBxYJG1l+JFX9GsbnfnLJfyOkMM28mBhhBkjCrjySj8dTISiItaV+LPy0Gu
EnCmqNVZlOUGTWNT9MnMOcoj5DjNPdBACiTbz4OiNSTI60rHi0jVkWqr+K3rG662FR8xbHXdFVnZ
hDoPEclVpdp9DW9YbknW2MnJ6UYcyHtiBfOLhslu04AjdybjS6rXu1Y27jqLEXVqw3nlUJzicRk/
RlU+BABb/cNfl1T+7bCqAnrTP1dLHsENv+OVAX3/XS3RbOsX3V16SKHIgc/6Jor86n7ChPqL8FHx
XQRb/oruI1T8zitDZcF/wgwGsRmrir3AvX7XSyzxC38HVuPvX9T5K3rJj5Kig2LrC8RajDQgF3V8
MT+qJZXTsyNWmrmZi5INZb7k9eaoeej1kUDZd1fm9ld59nti2fK1/ke0/e2zDAR8fmKmGP47jXrS
dZSIhhOyW1KcmIVOAnDc9eDKC7mTkSbvs7QiNNFS5fXnn7xoPv/wyXwmqr2/uIUW9fw7TcgbLXID
JgM1lEt6hW3qxGry0n/+IX94KS1+Pg8JyjUd7oLvP4RzWW9lVA9vEtu7Z/iKV2E4Z/P6zz/lndL/
21X87mPe/caMoergcfAxqh2Sa1nCnFFNqz3UQsuW7p5O7qrRZZtPJUuFpzl7TubpAo09+okc/YcX
Fdydxz9MH95b50pqzRyh5dZmUBHHMdu+AtMtfnJRzT+8ab77FJTD76+qyul69xZZBUdIYK27oDpr
ATiGgLM3/400obY0gayIBAds+S/keQI0maA7giw5eD+5hd//jl2dRxWFE7QnU2PhvZsaCzEpFVJs
t3EoUNlqZp5f1xiEV7E1Vvs//0W/v7wumFIDeySSqGcbKKc//uCMISPCBum80eGhrZrM5Dfa9z+j
COJy5Ot8/2zwOci4zJt5UcHw8t/N4HWpgQ2gE3STtWMawvmh42VvVnLqVoJu33InBhnjQEss8WaR
yZgp3Qmt+gPsNN/MKOfz+gHSnE4VgK2wKa1Gj67EHYA4AFXZ0DQRMSVdFzd2rmW0eVk1mhWiZQmQ
QHQAeifTdLtTm9MdlxK+obhpVdYO20orhSkkpolm8iodADi7Wm5652LiyhzSrLapoa2ma28JoPj2
VWoSN2NRRa5baVnjBh2tIQboK3cQaE1yenRVD0GnHRrhrUdBhdUexi3MiDpLOp9B6lin95ZZQnZv
VQPazuO0j8xUl/5T2MgwhM5F+xsYIMNmTD0xf1+ZWqKln4pyFqBTVG0gCPahxrNXA+WPFtL+Sitq
7ckzPKdag1oZ121UdumuF6hFUKW8qNvOsx2bAV1auLwboF14dWBkrKLQoYlQ0dezAnNivYyxoZK1
5SX9YSzyQu6jWdPO+exiKAF74H3GO1AbNwitOIL8PupNaOohRLuY3iey6lLXzokwvGanvI5EnHJy
77Ovs+v2di4jq1OkTfy8vjvR5K5ZHkDjDHvJRyu1iN22xTBP2zIZMZksXRkzebeGFkbVldrCtzRu
zdbkDO44k3fblF15CyzCvbRG5rzZPCNVkOd9fucPMfqniv3eXiWZhVMqhNI9rC1t6r7Go9WyjUX7
IQY1FgXnMxGrh4zBOOKSo2abI5XreYjjTWushtrMP7F+EnnFptO8JqKkYw+OfPxQRBrtZayi4pOG
gHUdCSL1yLl5hLpSx4AVa5eegFXfR/mr8HEirqQ1cg5Qmld/ZX4/nQlDh584x3e3RBEQZVSCFSkw
XTncKGqmn0Ge8YKN6uj/UXdmy20jUZp+lX4BdGBJIIFbriIpkdpoWb5B2LKNfV8SwNPPB7ompkR7
rOiO6IuOqAuXFxEEEpnn/OdfglNkWRqetnniPjTYk07gvE1fYpii9YzC2uq7asqIVsAn0QmXC60W
i9TRwpepGvx4lelNQbB0pGpy54w6PWLWBagyVG5722EEhueX0/RQeCxw5cIa1dEKrAH/iz7qnmoT
b8RVYOrN2U0Tb1d3DhClmUrgYqXrNueCDgE/GsmyWWpRrz+MYdbRiMR1ietfAD9oMRH/iEcIC/1k
anU0ASBL7YZMOrRsoousbtEkhvVdGqLXDwV5XXcaHgNfzJLYJHJOTPekqj5H40/b0S47mepfHC8n
MlvHyKkEcCjFIzG9vJd+KYqf+DU4X9tpRGzu1cw7GB4yyMv9cjyzpPCIDEIjXeEix5i8VCMSOqlV
MVJ5g9sEtcN4bNhDiG2ZeAyUzuMl27xx7nw7A4u2IHp9Hns3w7xgbO1VxIp5zHLsMzHPqrMfuYU1
OfMNK2HdjnjncHP0kiMlr0wHbCnODpBkpzlqCuQWA3heblw0SlIHDDO3MgyEJFrpsVYNMSNmh9A7
Yl4ZEhpFL740w7L4Yil4c6xSu78fjFAM9Pdu9UMnHWk2hCUYD28GY7i1O1Ibb6Okapm4hqhXNjKS
U7JpqsAT0M6RSzNeJa+H1s0mXlcreREeyrgEgYu6YkQqn5VEsZkFzPO935R1vZjsqp4HDAMOZ2Kq
6unWqDX5CTFJZ5KbFPVPZLLqKA8bC06pH/UWRCCYSNACirie7sog7u/JFDQZC40GDFum5yccgWKo
nEYjB4RcWGLMelsYs6YP8HyjjzOii9hwsG4EhogYu+kt0buBI8pmObH3sZqRsT3ZUKGDVYWAQy1z
HcLC1kFKyDZYO5oGMGoMZJp7AT5ForXAWYOxAKNRARj8enC7BE/RCg/DRSNLHdMH3Al0/EXLjMiL
REq1TiK9q1CnuepZJLZcjE2YqkcHTh+aPh8+x2Eyuc+YNowD9qak1rk3uUCRv7Kmwb4fTFWXy1IO
Flb5eoI0ZsojPGYMIlC8TQZIqR2MzmRmQ2OHjyQQtHYXG3V5psAkT8OllTvqhq45IG1x6q4xgcV4
rpit69dpi0RrQdYOFhgIhAyIowSjm7c2tEHc5IIZ5C700ErXZRGb7fMs3SfYlnL6xR6qQd4gGx+8
R80hUQmsN6+Ar02iMcjeK3214P2yC/KYjW4CFwv9focKz9LW2EWRqoGLG2xuw2M2x7Yae+j/8DoS
RDbf6GUwPRmyjLA37X37CfcrgeGib+YUjWNVr+yu9MjhG0Lb5keYxPfdkpujfpZNIvERzeKqXGac
58iLJvK+tzKqRbNPDS8UyJWyWbXPd6twNpLmC4Ou9DQmpvO5bfG8vdVCDTqV6LWSKPBYWLeVBVMN
Ybxskw2pOeLLpar6n5jq/++V7sxD+f9/y7os6h9f/+P7j/Q/nrr631N+Y/53v8b8sIjIA6HFNOgL
MUEX/MmvvhXZDX7ZMFAEw36JLTptzj9tq+X+Jx0WJaRtYd6M2z5/9E/Xaln/SY03kwBsS8Dagfn/
f6VL/zSOv+zP/xyfccWVl67FpVGCO6h2aJFt/YoGZyeGM9c+wX2sNeN9CKqE7Jvwb7tT2pGxa4Ek
p2cRuy3mr4GCWws+m95kKPZvnQYpoy+IuVxg06nuytCsVgJFq7fA/TPcaqaOoOBfN/ifL/DvzvfK
Sv5ywZCyhJBIThxcn6+K+boMMfJuceSNzEl7sAK0QoOZdJsUPz4g6uxzNQjrWeQem4MWOJhgBo72
AWlq7k3+X6E/X8PMy+OO8R+Pz7y6aW3FQFHINL0ncE+c/EmamKEa1U5ECYlgjZ5gJlm14csHX/19
fzF/LA8I93W++fyLeSX9u4ELKeurwGyK+7DJI+fUKpm/2pljHtl8oq3A0/B2KsvgmaBGtiC9LwwT
37ppLvKYLUeIGHP3wWyVT5GXBGg+ZW0c/36N73vMyyXiou5Cp3TQMYhZ9PbvS8xwhhk7TEruieuC
TSUw7qBSb+qFY/YjJNVKGjvV4m9h9bPRzd8//PLs3z8XE/AfwAAgxpVgQu8/vdEpRUAb83sMJ46g
ciFnVxIfO90w7vAUifYOglYKNmrFZUh9uGsqiyo9jRjMjWSyfnA5vz0vS6CCILUEarTN23W1TCp8
DouxaI1TBaHtmav+zmii2DeKmqM37HxfF7q7VQzCH6Owf+n7Hv46+nBMFr3c/5EUHoG5VW3r29RR
/v3fr+63JwUSABQ9e8M7hgXL6P296oa6m4jYnU76RK5xkjmfk0gjK0+I0MzI+k7iQ0fKY77SKYu8
279/+O9PCm96CzUIMimXRvqSDfMvGMlP7dxRshKnPoiQG00e7jMGfeCBSlRfG9RxdzpMA5WnMUqA
trTuZzOXH/jhFXepzP5hqL0LiXi3q8yvzruVw4NCsEY8knTw6xJXd2OKpVfabRHdizJl98PSVL1N
ojOOujc02SbUAvsrg2kG5h66ol9PxmQqdhtoRR7cJTk2gKuuH9uz/vFL9fueh3vZnP80o4p44M8i
vH+/VWiCEVl3rXuqSr3YIRiejq4ym1fDmPOH8PeByuSZN9Yk2kMax9q+MIh1/vsju+wu72+RC+Tn
mFwBS9W8VlUxnlR4RJrh/VDWwdahljkbFcYfCij/AcEwWw7mG+4Dho5thYOYDUTR9KHO0L0t7qFw
G7DL4xRfviRIP0GxfPIdXF1LGIcwFDthM4NubYg4jXrzlSEfsFgoEZUJnMmS4bmCZpsvyJwWS7ZI
4rfj6qB0o5xWnZHpEaVtnn3ChIQ9jzlRc9b1qT1X0zgdcJPA9Ketusdw8opXP4y41FhlpJiX8Yhf
fhKZN3URjScvyNXb32/bjPlc3TWOV4SQczaCDi3v/aPLeiepxYDyDd6Dc2vnenJDE9N/DoVp4KeQ
9EeM/IwN/RdGxE2TfwB9/enjAc0BbMHMLdu+QlLhDEyWgKVw31Ae7mEn0HnNrxmrlOGGKsBdAryV
Nyjp3kocKD7YZMTvn3+JZ6CUIVdKB2t///XH3vf6QgXpvQ67oaLAxgq48mAJLDx7Um+GK8rXy6LG
09Y41jLMfxq1C2qdV6nHm4/W7AG+XbUtfNfGZiotQxg1XWMccazmRR3NkceI4yLEG9EwQ9KiAR4b
yNU2gL0IjXhmFOIZyTuzsG2vfvK1YXyZOqadvDSpa6CL8cJxRSQnF6VluXGMcVYECQajIFJ1aiG/
ZHVvHJGC6AOMprw9wx42jkSlqLdk7OwDflYZvr99dW6JHdo7GFcdwssZ7NS6fCjMpnzNopKf/19f
WyDwrnAgZ1JAXh13PQSAXNV2cq9RjXUL9jV5XxpWsGOMZtwY/jR+m/UhmFSPIRz2QHywuObF835t
zwOXWbPINs4o4up8y8yMmtH2m1OggvJ1JNmSN2reoaKuK19F3tgf1F3Ge24+5YU1C45ZjNacXcdX
fr+cWmlkXarZ6kQpykuMOqbepzmZiZGBKwh6WGdlR9G0jHTZL6AOVVCrCGKO0ej9/dZfiZ4uV0I5
xglqG9LUKQffX4lfDW4Au244hZhg3rZug7EQwrAlRvShteDMju7SmDG3wlbhts1ZTXA7PGfVFxLT
ca0HKYr7z+QAfDBK+P1YpytANkRRinAAAcP768rUGJTUp/pJOiraggLUe2Ey1TeTwnk1itJbCA9V
XlBM0Qer4UpRc7klRGNxmvOpLvOhq63OsLvARbQhTm5TynPZ94DNbV5A8I95U3qzMo6i6bEjJ50d
t5pULCYYBGqhNUoucVLDCDdX6mYIx+LGDSQkuL8/s9/3IpYMGxHQPCmMvDHvb02lN16oKlOcdEu1
Z0ZMcplXXfelNcL6Fn4MzvQTgbSLnAW/GqfU+fb3z/9D0WPN94YJgeAy6PreX4DupAnj4oiOofC0
l2bMqiUeqLiu4CS+Keo22srKiO6CWgthnsYjVpaBT+hGzk5z9opa/+hI5/Ou3t9313M1y+tcRnl4
ZwtIbc7nIIz2hhf//OA7/14D8515b+nX8Lv7bVG4Rh/XLqrRk6xHoCPi/bqNz24MT9uPbrsAd7A4
kdomhzz7OjCJAIrvK5ID8mQXhho58IYw2u9FjsLf8Drvg0X7++tCEubcryCZnJXiV1tooAraV5EW
98GA17MArynhamdkf4+8wikiKs+dE7WFu2cIY32wn/2+gTKVYjw9i9VnMYr5fkFALqumlMbkvlYO
UA32fC3Qs6sfZQPCKFuL/vrvz+NKas5LyoBxFhTJuTmjnLvaH8LENNPM7eIH2KDEsocBJlENupyN
WxT5+rKN0rqWcJaNlkq7ZRhY2e19nXfaWgIPvk4o4ddmTWRj0njtQgzEkIdyKvAkk/KB2m84KJ/M
8AA+1KXBRA6kP//9W1xN2i4GKBKTRbYbMqGobK5WrjR9Wdrd2J1wNSxvvdqsDrao6g2Mt6exxRWq
JITjFo/ZdloM2ZS8dUl1hqnCKRVUkAQNKs2dQ2DVqrk0PYWPqWevnHuFId1dEeefEVJSBPRGMn3R
hw432ppqI2CS8+yGlvpBztJ4f6kAitgpdh7sr8eBOvS7l/rVJtNJM1rBbh++ZJNpviSdRDtG3tAh
j6LhRneRnJZuZd2YY6XdGEnibyrVQ6FXKoejLb2Tb6gCKic09na03XVPdvnsyONl20JV+cb1xuir
dAeB9gcfSjG7h0dbjIr5hFhX966Efj5N5SeNXe42JnJh3dtd95QJCq/JPplYq256f/IWaIa0r5k9
UcIz2Fk72WQfXDDVDlomYYMrGUbH0myTn2R45WcprGIXtKWJ3Ahh0pkJHxaVfsYJ2MXTmxuaxmuU
+UyLhV1tPJ9iLa9sM/pgFV+/N7jfCOxqSCXCYMTAaeT9e2N7Kh8Bi/VTldsUYkNHs2DPlRu2D2uv
j4cPivg/bWIcaLCBcZHkVb16aZrYmrzeia0TR2l7rlVdbbFwRs+c1YO01n9f3Nju/L4tgxSyqvmP
mN6rXlSz28HM3V6c5rEoE5Gy6T91nhUe3IyQnYwma+k0LnxcC5vzG5rOfo2agXSaUj+7UehChw+4
+4Hb5EhJGhQmRlCnu1EPmu2UZSlDhhA3zw+u+vqZUJoBcQrDYkv7Q486kVSqbLMB7MBhDuuRTquX
NZX7Lc7IXFLuOWjsy9pqDzKOumcpxHdvLom7zrB+tspReybl2NpmSJGdRkufe17S8wcXOW/nVyce
ICeLj3EBAbfiat+YXHh/fsJFNpVOepqyYuPIdC3fCCPttkFKpMjoef5z2qfGcTI69ZwnmHwWKczm
Pvph66L/yMllhnJ/uyYMnSifbU4h4/Ln/4JC+MxJaJVhnprJtg9NY7RnXGnYQXHWfoqp0w6jXyCR
nj0zGdsXX/oWB7GF1rtbV4+tJyRF1m1ctLQlylVvMA3+W7ftglRbwuQV16/Wv42FGA70qQHkqIxj
VU7pPca2L54italriNMhxSC9kU1WHPB8fCxrVKt4Xrg72vP2pOHj8Pfn+Bv+ylqjkgMHhQFlYnj1
/v0PHLTsCRYoJ69UQEZ5VL72RK+zGTJrWozSrJ+sgJv590/9AwzDx7oCixYdGy7gs/cf63VGl9Za
bp6C3Au+YVTpAJP3s8bKaNaaOamHeMrtAwlb8sEyp2L3qwn8b1yFC80Mmw9eEtSiV1eRKDLqh9g4
Ja5ZphCscWrtNAd/OAfOMUylbzp2HF+tfEC8M/9+3rXN9r98EcweDMYc8/wCksa8qP+1aCXKR2kR
O3YCeQgPRcH5b0yueEtgRRylr4rbckiP0+ytrWwb7KwR7gfXcMVnmvsNroGQIUdQ0lO8XTWDEruR
lspMP0HIcq31gJftaza/uEE+75t+FlHlp0nibHKSrY4irIynIa+KH9jUhtMKflj56gcJsESj6vac
WF1D1JcwH2RV2gd7bl+Z8Ra72nCaMxl+xa4kDg238zFAFCBdAy1e0UaUCbDYwMFmSF1O6sM2n9s6
P9P3+xaAG3g2Jl06euVrJDnN+yoJIHz/2iPSYqSVYs64DSdbPoxSGoc612zCR6qvMaSBR051ZDOM
kA6dRiXJSFRsI6SAOHGbT2Q1ifWgQaCHgDCs8SyfVkEj1I+6UdaxaO3PtdWDamAktOuaTN5HEGM/
cTD2Sycp5PIXREq+hXWqJuVib4NFOJt2VPXbKUQ6rZnD+DiyZazwzIDFH0/OtDBmNHUgjAPzt8Ky
D1QwybE3e6byk3YgE6jadw3RVl7S2ji3qvxzlQXgGW6YYxVaFLvCq5MHWwwBC99gbWFW/72F9vXI
uVfsNB7VDp8jY++VRIojJu9+Tm1lriGhE77Tm8FdyLmz9XBK2TSDVnySvaZ9I04KnlU4owcW/0/H
as6FXlmgcpFRbm3jENmiT7Lglp6NpUJX5j70Ki92LiOgh8prwkNWjhtiEfy9COSLHmkPYx0K0hyw
p2Fa1kVvhRO7t5fCuZ9ayhSjdPdWVcT7GvOJrQ2iPGRxuElkK/ejGQ7rejKrren3w2FSZrrLZxgs
7vCqWXjV+COXYXKMYrDfDEtT8jFTdaisqtkNkLBe3Fz9yKfEO6rRjEsiJnxi9nzXXCJp+JoRbben
J9NmhS5MGTzmT67XabeZPyE/ybtohHdg3xtp3K+ccoJRQb7qQqEg2JE23Z6zyuofs7jlBGJw+EkS
53FI3cbAkCmU/OblLwk9zW9B6uwnOEt7Pyd+osaHCEmSioJDPXjpr7PKKQfSk2bUt24nCjkyfV7D
uLJ3GUX1fRJE+hZ7wNkqyJbDA4hyh/HO3DxGoVnsLphxRXLpNrs8NKviRvoMU7/FSSLuQGMk1IyB
BIDeI4mdJ1fdjDhOTKo5tGUAtQRWadob8sAzbZe2nftLDjiHLsKeKfdkPqS6H2wRerXP5TTgKjxT
MyO7cfd1kg7LtqyLRWJWDQQzkREkOZ9GQeXMYpiKlNgcf7Zn2svybpbb7SbhavsyLYi4UkIcI3JT
liNY8DdVVMV97oGlB7aGugov6BV5FNNmjFS5kn3Qbk1ZkOfaer22trLGu8OP7LHv3ek29yoSghTZ
jRF+RhvM4MyFTjxNsYTvZbx6vYtOSR+rZtVl5VSSQ0YuooC1cobJCLYwRhp0G6fzl2ZZi5emioaf
Umk7+DG4HqO1OYRO6W9E5YhlqLJP8FZMtlL/axakyWM7SPlVdeFnvwmMtZuLbBtg33CfVuSalnWu
bi67YshrduYY2jBG4cIiCC1qSDN0S+bXic35WEGoXjRN/wX7UdNZDNh+v9VukyAJoOGIWwh9CA/7
2sKwyfqqbNWcKXvbs5jx1V9QPrHsLEJiq6ddhj3t16Rm99PiZFzyPRUhDNLdGhWJCpNPAzWOdXDr
+5XYOrRBZ/IV8rU3ovwZst5HU60397EKx80o2uCkZW2w62VeoqXMMZKaKaZYCkPxW7hi4tCVTK3W
mOnFm6B2qxc31v0jSqgQ0EayvUQxHumyHR9906v2SnfK1xItEpS5gbEEis2kW0/KYVZq2ZwyTR1X
r2GFQJb4Qhb75e6lo0MocVfvw3jK3vwqKqDOYKlJhM0ELYT+704z+vSNTG37s2U36nsWDMXdoEXu
yckK7cnsqpHRo4lGY2iQ+spG7eBmoYn022aNcXaJfbt0yB9FbpP5cbnsW0T0Tpy2Z+niH52nEyXz
FILTXLaycTDbc1l6WLqLKDXhTzVMl+Nc0gEM9p4jx/zkZOzqCCifzUi/mwZO2YkUoHxRanAWzWim
ChIUZWnGtM/GqtgmRBLdkv7Cag5GPm0cjfKT0Dpw3HxCZ667hblCoI7pzuB9zpCZ/ShbnympLMn9
yPNefy2c6DFXJtpnhdt0HPYHN7CCGydJxQYzMfeutVxrJ3CZvHETMgtMHEr01FUoG8v2aTRVvPLQ
QK9NI4MgG2b3jqPiAwIym0BK3m+vkzy5C8LdwKMrl1SEEqrVUamsf8JtaFHQV68pSqcfkSenO/za
i1+QYzwXRzEx91tCGuUShQyhrL0FwIdZnlqGEta5F5DRDKERE48e8XqXeM2214m9Mitk816phZ9d
t7zFmTvekAOlDrpCqpKpQn/OGKlv3bYa33LqvhXIDEnp8VQHHlqptjlr8cwS6LwqItrA+I6msnkR
RYlVcB3r48HCW2rpaRXQHJlSe9PDjSesZbbtx5qZml8ldyiQ1tnUD4vaE8kR3Z1FykhS7TpGJSRf
6gjRM/WjcIbhzsCQdp8wklpbFT16KkX0ZCa6sy/Gjo3N7P0NOg//MdWQeJqyLU5pPgLxCb/CWW5+
6zO2/zMYTXoaanQUsISN/ovhkHdwgUov5V7lFNFDZSXZj8nH6apBlbbMmwQ7e81xCNUQCMgTejxD
cTlonIZ6IbB4P0moAhhV43rTemr8lI6atp/QWK5z26yPBVvzlram2Ekd11FLr1yBUBGBbEeIjbsy
rQbIhxf8xcebcMHU1LvrLydkFU+7hrnlrrQs/A47Au5LDBVi3nLMVjjNCpIU4G2rU9zP77JJ0YaO
wnrsZvAsJ19gL2xiuGICl0my4051CBAVZ5ePFT/5e97TaCnn0JWltqUMMs4w5HZ5omzs5FHqMl6I
MLYkXdB9yAPYcuthrkpV4DhfMCzT+PpJ6D4MpsE746W6SZgFHcyiqWvObrJzeeda+rga9sjE7xA1
S0c515H51JevXj03WYM/waOOHJfMJbi5r/jyc+xBdf4c4CG0xSkOV3DPmcQeBCfEg9Vw3jxzaI+1
l3TcrsbFcxyP6UPUFCbBRFNTfROklAGAMpsFcp3Ucwsb6jkoXfLQi8jZVJAK+6VrTPmuuIx4TSwS
ylVvmVyP0TujuBcJINl6rAatO2J92S6jKBkeiVM5Jb5FBkLf83GLyJb9EwOm5jts/f5zy6TsllgC
BHdOxQTa1Qni2l1QntSU5ve88bXPOlUv2ebQ6R6srqx+FDXJjbjrhOkuJsD0C8ob1SGHRqKOg6WJ
x3trbqLcnm5rLueVnaduF71jA2iTznaH4hXTgrrUv0QEqVsQ10N1GCbzTLKGeISTcU+2+Vmmjnce
rcHdsY/2C69Deh/Bh6TqIpgwm/0RfWbrJoXGenRiTCsEJqdL6pUA7V6GmKOEY7nKfDi1liwxy9eT
HXObcV01NVnAmmO/hrJUt0biik1o4W9hSdLEpiLci3i2yDSj6LMrw69QbajcQqLNT6MsrKVpIpgL
BnhXSTtWW+wYxkWKW7xcQzqs33B4zdHJBc40Ylmh1d/KJq7aJd6y/jG3lZUTMmmJ76w934N8T0wz
SaGJWy+dYhxuZGYFn7FctY9BGJY/c6901EYbo/ClyshafUmJ4OYEAPkMCXmz6s9uHzbabaImbBmG
2MyqWzlk2hf8VuSqNNAtLAjm2qZNSmC2hpA/kMGJtDPihrJub7pqOCrHiDdEnRM95es/MC6hHYrj
KH1Ic4KUF5wDyVd2RGxskmjAzcOJ2MzW5KGhLXQzw1uo0pNfm55afpk6TdjskzwXn9KgxXoN+v1w
6pvG6+79Pggr8ie6tEq2+Nfqn4wxzfl57gDqLyG9LWxrirZKAsTjASUf+hFbhKr3BdPClA6AiPic
nKt5+PyrfkidqnEXQeP4J0Ql3ekyp75gtJXmX6J/il3l0MeaI84WnOoa77eZ9bw6ZoYzKRac/LWY
XMFxVVRtQcwFZmALKzTgjF1qj3KeSsUZXcrlr6K7lw8kk/C+g5a7K09kPRJQcwYarfYeYbe7qvXM
OHJoMn10AKWyLEJOENcK9auu8MGnleMY5hP9uWsOspKiwC28F+Ttvr5SjmDmk1tp+dolIyx9XN+c
n12Ecfgv0lqazw1BDov6YGG4eXAcUnDSCsHJIs+i4lM7N7xBpsBl4aBAJYlc9jqBgtpdeJFkzNIN
Ll8dTQxEgUSw7Qyl05a8VKXXrqlRErkCWn8QftqcNCHbs0Ue4sbxAl5DEkF/XUZRNvxALZjJvkoh
3kKIAbdhQjOPksFL3P2EieBGJxL2WE1YXSzAKsBFDS2cETS+ObFZgrSvimhpbxpuCEj/2fWuteiq
gVxZKe9VRRhPb9T5Lgs9/4bdQZ4DVVMoRB2HFF8R2Y8IbrTET/da78W3aUhtpblp8ETyjnnHO4ur
iOeRixOL1ngs2q4989i5f1SbxOMNYbBuCWMiNMnMHjLhT+TaTcQZliEOQp1d3WVtkx6rXOMXQfr1
goQYyqYZb/QeLVLir7yJLsI1kuC7p7nT3egSFEIVQw4JgnNuToP2g0HKfHOkOy8x9Bz3YMHWYdAs
YrfGKGJIziGVKrs5G4MBdCgT54ZMlLk7IekXDArHljK7uTzaKdbhq4lEx3wGLwN9oZo2+yYpvJ96
UjPWkcpetDSkXe2DIFuq2EBmYMTOc6Ynxo7+D4HbpAN+JEOwxusgPMYhfgsTFcKThlhEsV36rI/A
j8zNkNA1ZIoZyGUFxwmgXpAAZ8sRlT4J2IwDfp2ocOxJhGLyvsNGM1+Hgxx2IOXjflDFOdSib/h/
2SfCLNuQE1CMK0Ir56Rvs7tVjS8XBnDXQzfW9ZsnfPexCVF3sjVww0TlaT8aorBTojph8yyQYskH
RUbFMRj9do2VZjgiQoksnAJN/cYdGpRS3jy9LLNq+GbILgHX0ikTx85PN5UboxQKCFYXIWHZribT
tXKH5DTVcR3gaxl9uQA0QarxshDG6lTrqZIjtj8zcUo6Do5GfWqdgbFeRDqS1ZFUdvJFazDXaFoL
Ms2FYpQGbv49HXwiOefljg7DfyioLQLKXd7uBInNEjTEesAp+RnRFdQ5p/ADbDMqx8QLAkDACUBL
KnRE7sKKAOEqR8MvUCMp8e7XdmSYpLLKqQTiKptWLhS672KRwvxyZtx4q8cmWY5+oW9aIylBQMi4
iQS+RQtbU8ieGBUypphou7OV1ZJpREJPYfMvKoodPQHma0NtXum+mX0Z/AaVJIOY02V3E7Apbkzb
forqyD32DSXf5oISXlokkI4KH16ZGvdI/OxzPZeTl/aO8wiwEDIdTSm8mQcX829cAZoY9zMd2ZOC
iXBGf8eWUut8aXy6D3Fb6BEZgrCcOtgAe6EN/UFnWH0cTNGuSBvmt6ZqXxVV/82uHdzSokq/1/U6
JEtUS15tHIF30SDWNe6DR8Ax7TGHA7W8IH2lBRWLiKlYLlhr2Z2yy/o1FTWJwlD9yNzrhscLso3N
dnsg+ZWmZsg2qrLFrnXQtOQXftQMbV0ASeh3xQs+R8PeaYKCRgw7ASRSwVorZoioQXeLA1OcH1E2
cMp5mOwwY+2PHWyRrSvnjbWU9ldMW9ODPh98yJi6I1YC1QKuqvrJ6EYHFiFLDdGG2Niob6JF77MZ
kfGFFVemZ/ekORU3WTuGzCAs701OI5gNNOA+l923MdO7nT0WR8OajJXskLoxt/Cpigyi1xr4jDK2
WXR2RVXeu2OJgJOMiiOu+PCahoYl0ga4CjQCWwy0Wmm0ttmkxhUImRUsEi/tvhsiDgQZ8zHfphti
9dbZjFaTC+3wcs7LoOeMkiRYpQtZ6aw1R6Y8h3kAVGDBQ5yyLdcEkAQPJVv4FvRIAl7o4+NlLUH0
NjaFJwANij7fW51Xb3Mw2B2hVO6NW2HdUvkZiaKVWpc50VmG3ofPfVJ+HfFevqWgoSiz4wTb3ekm
Eb35rSlFe05nHoZbSrHTfc/ceHUW3hl0B3hVDuNzYnrDsy/05Oh5FAZOjt6RPEOxJ8LL3BTkZkma
6luv0MzvrKfotYdWe7is+L8PIH4fmqFacAEzUP3/gfoW1Z7q8SYlnUpyyC9mn3h0svQhBMYD5Qt2
hL9/4B/IOzgxGxhrY73kobq/Yg9Rw/VxiRbyNGpsiClAFUqsSPe+48isn8ayEI9ageiKbc+7CyMD
21qTi0NRTnqfEznep79f0AXzfz8T4IIYRc0zQ7Qi5tU0yozwHcxbQtyIM3IfpB96b/UEaKjXvtq0
TfMz7XtvG1juuJMTUa2pCh7GFkmmNyeBLUxb75ajU5L7renxemhq/6DnIWVUFLln4jbKm0510QdD
mz8MtxGKGro0LIgbOCZcje713jPT1jWtE6q2ZD01ZXujVSFgREJCQ6X8L5Bp2/sgj32cpp2sX/v4
wt/K2E/x0p8N4b2JkAk4JbjCR4ZxX+ttfaNwLjlcNiE3S92Hv99oY76R7280lwzRT/eYHGMcdDVn
KkSShyG15Emi0rqVemNt+lAk2whJwwaU0j60ipLNDUb7dRjqhpBI9Wq4Bq3WXD0DVLibZBzDjzj0
84r77brYhgyJEoaru5qCIlIpHRoscSKbLP5UFNLfxiLqzo1MyLFNA/MhG+JVXGM3WPiYtkhmB9Ui
hQ1yh7TN2bvz6WpBQ1z5ltO8dWg3Vr2f5usP7t88VL++TtoZh2uEgSyvB9wzY1MFWmSeksvY4AKs
ROR3vhIxFyOvBNRemnQFqB6/5iS2rIgIBb6bh0R/v5LfNw2s1OEWo3kSSB6u+Xcc5OxkOlO0y5RQ
D/vpu2fjYgE+mB39eQzx98/7ncjB58Hu8mC+IRW6pDX8a0iqzAqJUp+aJ6vw0eY2+RsYf74tyljA
+HLtA1l5OMnXZQ+yz0nz90//Ax/T1ZnNsjpwdoYmf/WqRdXYT2nOq0ZETHtUrQNMOjrusfOwcvLb
fg9sndy6mSAZYoDyldhV9WCHXobMONPeyHZ7dhWp01BcProzf3gSBnwHHoIFh8u5ZsXju0NMsWqc
U5RCxbywzi7kJaaQ5Wtj+c0HxI8/PAn2HAlTYD4v4AywRP/1JEaqKQF/zz55FBA3GJPpULui4ilL
C2YDGUlzZd2JNdJib2/j9PIROeZ33glYnAERct5FcPK/ehRabRDiU7r2KdHsbofsIbjJ3TR/q3y8
IYzYXhnjzEtlbvgJJ7z8DiOs58arCIpNlHMT1H3/gU7rT4uDCwK5cwyYh3hjvL8jGGbopVU6hFvw
fM51XAQww6z/w9yZJcmNZFl2Kyn91fWhJZiHj26RNgBm5uZmPtKdpP9AnBPmeVLFbnoBvYraWB8w
srKCHiyyU/qnUjIkRZLhhBsMUNX33r3n5sm+RaVCdey43yD6Q4vqeUFiJY5TV4wHPU3raicNB/zo
mGafFi1ZyK7fZui/fnh/8oVxl7jVKHVZNN5ubi1xrCIxXe/W0outkdpbzEWmavmcb5O/Qi/k5+8n
sO/rlZQr/e5f/wI/EXuwuSIxJyeAV4hG7Y83aJSN5WfpZN96c64ehkTB3siLgDjI4rqxx/G6SkjQ
1sG7HTMpy0OBP/l3Zsef7PEew3tWEMsAFf0X4Q0y+sZZWdTvfHs6oVMGO6fL8TCvMTM2sa4fvC0A
uyPEcJtwWRKu4X3hFNO12aRJHpZ9QQSOMbxOAL9COdXZlxwRy60jqNG7eF3gRsBp+c3T/pN9CWX+
JljgdUGY8ebRKm3aIRKI392wrXG0Qdz7CWfjtdUSVLz7Pkua7H/fpv8pO/K7puK/P2YAfjfHfm5a
1WdJOv7PS/a5b4bm2/jLf+vwtbl5rb4Ob/+l7bf5x9/1XyNd8Ltq+D+3KP8R/vb8b/+nT77WX4e/
/fco+tvT07/82az8/W/4w6wsHOtfbYQvbI4WDYc/u5VZBzaSlrXtZBTPCPwRqfzdrqwD4NqEf2ii
WOEMcFv/sCvrBMgh0uHs5Fv4xmxY5v+EXfnHoxjZRrioWEDBeDnb2/A2KEswMsLnZdB1AmZsZOoA
v/A3xxU+xZ9OK3+9xButG/JBSvyFS8jUuhitPGStiJzZf/z1+vLjDvjvl0GEyImEBfgtR2sUc5GM
oH7CuFwonKpz06iQ9Opn0UxXv77UG4XhH9dilUe9yiaIYe7NUubbTd9pQEJCb56vU328bgC6wEQI
2X4OXY17hpzpRiX08otTVqmbUVlHlZjH7e4yHzswZPrNx9/u4n+cCf/+K225PCzyuNvfWpf0HMFl
s8o4bFLx0JolsWxJVOjTdbJ9sb0HV1L+Zsv73SXfLEuWkShH05YYSEzyvlZclnmNrGk2o4gQJDjY
8nc21589rt/Th/7+Kbdn7U/HjtErHLvHbBy2ZU5ka3qibDj+5sv98XT9x510QP7zYiCJwwn24zVy
V80NJ3m+3Li5W7X6pfaso+BaMDouTmVdZme6HkZY4rgwqXN+d/3t6PT2m8SLT1g77lQO+G/q4t6y
J6Mo+jh05pfW6m9XSLdqKI9F7Z8JHTupJDvltv8Az/XYVd5TOoy/sTy98TT8cQtcDLIEnerGdsz7
8Rb4sWLEP1dxqKpkz375ETnQuXVptmveU41DtIESA/87AvZzYvJPAJ6RneDOYh2NIzxAQWLz/fDi
8SicS3+6Lvx6N2PVnFvkflNz9+vvbHvf/nLL2M8J3cRc+BcVcte3NZTchq9MOZdxyINSJJFlYFNc
fFCxA2lK9qXWhk+/vuzPVjY07KZDRCzH7rf1ALJ8XrgFFnRbL59o7Ny1xG73Tvrw68tsqIu/fDwq
D3KhDQst41trnJl4etyPZL8W2rumaO8wzwy7ajWjdmz2Wm6fyOA7dUnCcEQwQosjDJeIb8TZUP4Z
x/d9W68HQF47ka2hdJN7p1ggetrke1P1m4r1SDFm5qwqmvLot90t3JVwmzcuPHuaNE+aPiMhfKfs
9DftCxgPP/twlI4YEDgZoez98VlbU+bxYnT9kDbsu9St7gw6sfDbLs5A+zHGMMG4GCvmvF83uJjT
JruxeJ2GJIJGdspp34smo02w7EorjloC4hd52/H4SWHBUGKaFtvBDDkOAdoSuX1FwMUM3MJkhXSO
mAYfVM9zifBsLXDkQEkadIU8rDxKtJQkUSPlTA51RT6DN9P4Ww8aQPPYYGUdeCGG5RPCn0h29rHn
jib8/6m/3FD53cbVS+fKG+jBV7mszspAIyjTB7VYA8buNYwbuOEFA8Qiqc6+S2dmIHmhyz/ihIy2
C1pVc8dbfp5UQqiWdUOeUEiC+MdOcVh2vS+LKfYU/4cucwKV5qdVGicB6JupU4jA/FiraQ/8/9Ww
MkQD9d2cMb8RaX9LSX+hu3IghvFgL9U1U5sD6Q6Pq9+9CtruFG/yxlh4bS3vudKzB7cgkL0jK6Bd
i3ckRDa7HiRF7ltH36ILnaQRweK3nieupiL74tX4vBrCIZIsIqwnylzjfZbzjTrec77tC0CjfOVH
44bAziP7YJuXot/MQXG0LSSN8y3l3m7r7navW9XuzTqyuhfPcdoN4By0pv1FYr+t6cju2PaOrtM+
6Hl17uMy5Hz8KJbluszEHhXvefu7QCIdknW49Yv05KZxRPr7Wc7JqQK7t3NtdZiE9Y7zbsRM+TR0
hLIQ71iJ9Qn548WxefDEemVm82VMpkBY5bn15aE2/HNeO8dO+PfbqkOOyyHRzYtXpgfDSaIux3yH
dsaaUnQTMxEbiLsCErbol4t97s3bP0i3arZN0lHyEgoVtSMjtEiOBFHMGg/IolfnvNMO7QRgDo5U
pQ9QNhyECVZQ5ulJjMu+LvKTYyfR4s4UKsxUBoUiabwqZ3vXLytDJG6s6xDNOj3ExMp5XX/r8cU1
jM1MIjuTrgrrhZ9JeAghEQaur38e6qrYNUyYM6NHtoz4hJ+AWYVQhYOVJ57FPF4xdIn0rjhqyYyv
LTkMjdhbmC/n1PV2iAWiep6uxiV54HAMEmRluhl/fwZGh53MSr6pYj10RhyVCMhdI3nEthdZ8Ny3
jdUx3nn6BIs+P9n6EiXc1n77apIi0Pvs4wD63qroNvCczFV1tPX4qTLkb1aony3yoEYg9SEUd5kQ
vFmf+g4U4Wj4oen1twxcg6SWB7QKv9n231Smf+y5VKSbDYseF47jH6+Tg/1pO8/3w8XHG8ZbjNdn
l2CkLBmDDKSiwas6TgwkdqqZICXXd0WdfNj2VM2O35MdMO8GWT0w4XzvyvJM6z7IpQp/vRV9t2++
3WnxpkNggE+IN3lbzf98ADNz+hWxB3lSVzZkZviXkLE/L7Z1zA3zJPlf4esn9K+fVtO4WLY8uDl0
lqTJg9/8Kj87J/lQg74flOi3vDmkGHa5lCainlAt6UM2eiCK1k9IHA5jVYWOO0bMkq/rpXvN3DHo
XBYLS0S//h1++mz86Vd4czfkXIlqACcc2qa8cTsQn4g5X/PBfffr6/zs4cDua5k+LFusGX+ZlZRd
JowRtA4GkI+tZl0cl2RB0z6Oq//9HannOHJdFU4sQ52ZflD9LenRe5NVyI/7Kzq1+973z02fnaqJ
1zadftOa1X9ybGb/xmEHmItxzlvjr5Mo0qB73Q+ZKqCRn6O0Z+ERIqLjtnPKea/3cTQJ/4k2VLoj
9WP363v0k/rPJb3Ldtk9NJv4vR+fTJG7ZtpJzQ8r/UUOaeTFBvj6NCrr35V/P6l7IMfS0AO1yLHM
fHslZCNNUXZ+aORI5uHtkl2cx17YopE1W4sV+Q8w3H8K0zG2cv/tCZBLMiohQIxP+P0Q9afXrnR6
CYGdS7YWBzE2jsm2A69P9ttBt9cNVASdiLY/3KrObCWUwQQkGS/YGXkiFEWZ1dknpI6RskgtWo2j
rcoj9Kbz6tunYYXcNCYf1kzu24aQVsZE+GcxQFWh5GcqOUcup6A+SS6eU52rTDy3lXiUBSapbrjV
FZHOno+3gc0vtU9jP4PvtE8EVJyGSkRWn99X9IXd2T52Tv6iqKqUdJ+JRTz3/NLbz49y3qs8jUAT
HUd2G6+xd6Y3RQuKRyHTD9tpbOJ69TBd210ateV4NUMKknke6NN4iwghmjkFKmSShJccPMrs7S2Z
fP586G81Vky/tI7bYWlZpmAqkg+JJUJBciu5YKckLb7NXnE0qZUt5vOdv95NtdR2RT7vnZYjYjZc
wQeKtpOWy2Y7zjO7W3mMUwGRUTx4Bc4GPTmw250sJT9bxni9JvJmW79Vb51i4yXr4oe1LSNOvNeD
T45S3MrddhSJZ+9Mr/iqlBcnrV/0KTnEgiznJn7WBo7gjnemDRGo2Q620yjWkmBoeQr87D7h9Imh
PHCbhFONf1YuANc+PS2Mo7d7OI/drVYlD76SAeqOw/ZzZNHvtx1Vk/Zxlia5wfyziMely75J7l+T
T9eV966fUbFlcI59Yp2QS2Rs+EahwjWGntwQkeH4D6vrR/3I+akEi6qpw3aQsXL/2bMqYweM+TII
GfqJ+0TL+xz7461bq5s5m68tyJZuznfKs5b4AJeL6mw78saublcXoipIJKIxHSDM3VLdbT0jL+ZY
ZS8H9AcnpOFXrUpPJrvQaK1hmhX3q8qCpFmwhHPes4v7moI1R3oeip7bxg+nc84huU0ft17I9ow4
KBkTlql5YXniGdy22MofrpRbnNWwHiyt4nldIt8asUIhv4x5Pj361v166MmI276bXkyYvJ3ATcWj
23CDBGVnVh5tWRx1Mrzl8o5X+unXi92b4TmnBbyaEGKA9JMl6IPt+3G1A2mXT3x2WGuJeNzqAcOa
6AyL/fYY1Ll1zIrk0XXXA+Icsuc4Bpr+b8rSvyy4/Ao0LTfcArNyJro//gqN1mm9Zko/HMokmusx
KA1rR3IKwrvxN3s9le7bBXBrxjhQapj4bMiuN59Xx8zD2BqpuGXnJ7GSyJaqkVwNIuxdbUOkcowf
rOJe2GnUsQ7nnf7cpfKl69IH7GvfybanuBXnOV32FDI7IZdPDoM6TyZOQHDTdcLaoOdsTWrmpC4c
AUYjOzHwm4im3Y45282lSEMmcpgy+6grioIMw4qxHBaHaACaXTh0Z6Li5MFp1QERY7xrquIYx9M1
M6wTMa8XpEkn26R/5GYP1B8PA69O1S83qLsPvVoIgRoXzAVk9M6KoMISbXKWOjtMg+vGlnife6S3
O856U+uKCeRWgZasUaYB3EXWrIJrRfq0c1nG9ENtZveiaO7GvgI3LeOotykqWtbLqXJZY3lWawpH
PAO9Hj9qmG/rRUSsw98//YhDpazFo2CzReKaPpDPhmtBK4+WNX4SffpVScfckfZ4dOr2znOmK8JN
bvB7noZEPBQETYdijh8JRAt0k28g6TDFFcn70aQipHKs57qN4g6vfbGekqw6EBR2ij3Y3DZFnc12
lVKsGTU1cDPvkw7R5ZAkD92o7VmRzYK9bvTOwvAfC65Jy+xej8e9tpbnTjNxW2gXlAR0gnzyI6iT
4c2atXWUugp5zE6KYt90eEWpMyZ73o8tgSU5OSl98rAtsy7EHR1VujtOwdz36PxbEX7/y/2c+VRZ
YAzOIIpQzXblcTTYFNf+CMCz2EKWAvjYj0Zrb1twHtDe/+I6YxJOnn1FNg8h2LiRjrhViF4GkJ54
36YSGPXQ8uWC3johMCPcSd4gNQltQPOEub8WhYcwbroxy/LeYW3B4XHeCu+cRXmlkGq18VPak2gk
KkFspECf1aryfhzdZ9tIHwbDe+hYnCN/qliwvOqOzK+nrcRO87IIpEtYYz/tdVY0QybEiRfRJjBz
0A5PqLOmZYm8ltq6EVHdulcadTIa+hcno4znvI3wjFRC1sydtsaEOZonWv4nSN/vBgh3u26VN4Ur
7R2muzrIO7KwTC//6NdzujfzKsT77FxvO31fJ785O/9k5digjIxZOBOSZPKmVz/S3oLKr7mh5y+c
jriZbLzO9gpa9bmgO/HrlfmvlyOFgRY1LzSNTyqlH1dFcicAxY81BVI5XW/nk5Sq2avr1+1Jb+Xy
m8v9ZCNA2e6jWaEqowP6FtyiMIc4jrW4YcOiX1Jg9xmkrmLVDvRsoHgVL8ApHhevOGcpkYtkm0k/
v//+mf+pSeH/2xjw/2ee+F9wVIhM6E9PR/g6vv7tK/rBUW2zzv/x3/5XPf7b/0aR9OX1z9PB7z/0
d5Txplv4e+YOg5t/jP+Eo/0ruga+TyinOK7xqP9j/ic8xoY2AjVUE4bL0sGf/RMDQH1T2/2wuXKE
oueAmgU3PM8uI+Y3m2urtMJoc48WfTqpciBO91QUvNCeXp0SE9y2LlFY79qF1IN5/NbisR41ErZs
Xdw74O8Lt2Ojw+a9BJjaQOJETZGYg7iYadJKFZQYonGjuypfrfhGQzUrR5AqcQqtfIDnah76cl4t
+TiA9chFtAoMj/OpJtu8Sm8ST1NM4626V96ut6YupYUmoKI1o9TlpY1zHfCZr6X6MU971X/RhnGu
Iujevvo8Wnh6ybIcFbaMee1bzptJbxyAKaxVc6r7McGYOcaDwHcWtzQ9jsreEvB2ihzWgk6jky9Q
M2Vqknc3q0ovOHXjRCoTCAI37Uji8WnIypYBoEAs2nwepFmN79dGxg98eX7YLOXkpmGuL0Z6iYfG
X94Xg4271UsSolfp7+7mRPldlLqibe/92W6fuEL96vsdamSRIh6BwpviazHgex7t2MV2qq8mDVL6
VikpyOP8hUS5brxWVercDWtsNxV8eTRSZ2sV2aEwOZd8GP2yu0I/qCMSdIgKBvkcgPUnRnWnEIMH
otIa/wAKQwtIEdGf53nuFb1bSyOqsC/IPDhyszApydEkhkQriVos5l6wxc1A1ce0b94vFWL1ccLx
Sjxk5V5L3Dp2IFZ3HfbLwECpLZp6HzfYXiI9sWN1JE5kXA84F5h5P/Ypz8/zsK4i/zZMXgJlUAhM
DTuZZO4tJgQJoV8TbofMGooVwKmc/rHC4uRf957RFZ+IN62wbOpGqGW0BFVpJ9ezYRHoJh3/cZ40
UNp5qrxml9aZG3ZOIW6nhShH9kfiOSA/7DwlfBjLS3G3KswhFCZp9eJ17FSyMXIr0BNsYqvVJG2g
CXsLlSkMMqNMTJX47UQMdUCZV7Kc+vfG0DV1sDqgOndxh0W88oblznfMnPzZds3erb0EpikwBclv
td62Y4SUapnva9vFV200y3DbKZOvEwQEdl5U6PVCDVKngzoOKjG8cDRlFZS6OepkKVBqp0A8s8tc
lZgKnJyZ1TV+UmVeZ73bO5EDd1fIXZwOW/YhWmtvbKOKuAba0pA5nh0CYOfXimiFPbTg9RgvjHxO
ExabNaiNJTa+8gZXES3Q+ESYIkaxNG6s4WiplWRjJmw4U6SR98+VWzmAbdOCWM0+NqPBNYf9UI5r
G3W0Kb5ieTHf+5ikEfyP4sM8TTizjHjF1sPxu7yMxlo++q21BnGDQD+M/Qnh/aoNPJyT0Seh69PN
L1JUPtd9WlvYjqfYAhswtZyERefaecgB3PY57yy4nd24TlZ8CWQj7CDfmdE0rd5xXZaWpkHGgCme
zMK7WCS3avcao81sN9qlm3ymCOvfl2Zettde03nymIh5KPZKuGQHTmlmpmG6kkq0cFDV8TkIIz5L
7NuX2fOyB51Qlfdk3jZPI0bo96pQPnSJ2dZCFokkMElIcQJ8palOkwa1dxXVjd1HOmacE7ZgMnec
IrmbS7qg4FcHhyxIjwQ8IBiLCKZceOemlfmF8swZg5li9zKg/n/vLQ3/wUc3FiPAsbngyFuRJO3k
yr1xrYSk3z52QCROs3vBYAfW06o8vAKzsZ3UJ+XGwTytRKx4U++RmVwmNx4FehkWjWVwVobZ89Jb
6+xHNsA1tGsNa0cwD6K9nSFyWMFQu2skKrk6tOuXguWebZGU6Tknjbyb7efYY/kmv2OdydZUytDJ
lDGGSw0CjhJKxtJm6Nzkd2ub+FMYF46uwLdJnaZQOc7xWcSyorZQwznvY/nYuH6xL+k1mKFW2vpD
2kFhpGCMIRhXnfhG9JFX4HlvnJGI5yohXDx11Rqlhirj0MbqYATVquwRYEkFGjoJmdcwqhgqfB+B
pXytu+sclhgwkv3Q7JcF7Pu9a+ODOhr1Mh+GLLNf1sZN24BrLAQXJ1Xh750q7451KtuQPHm+PrPW
yY0HQ2bVQWFhvGG6MvcgNXjjswdnlIJkaSJUgCrXGcO8qm8CP25cGbRa3Nw7dqugPJhYVGZNaffN
Vi0H5WRb975LLsrOa1Xy0bXr5amLsXsQV9WV61cYWPaHlHWp2w2G1Piay/KgbS9TApCiYojomiRh
QpvDojHykOxy5lm3rU1UVBTLPL0kkzVtdeFM1jT23M3dZ6+1efRxhWjHoXEpW71sk/Dzk2PzCZPk
domxYvc1ijw5GkXf6sdh1iQpv+YExQaP8AqDT9R2iuLO0HO298G2BhgGeSKzyn+HXtPa6WkyY6jv
XaCSO2N0Nj+6Z9QBvxoh0YfF1Jr15LogbL0MGQ7yH1ETc+zYA78RGT8h1emYYtWqNWZFcWqm4Dlw
lexNgNZAW1giDKQ+e7eyumoKXC1vSHIu9JlMzkEa3CvhJFfJRBQu+bVjpUEX0bUClX/FBh3EZRqr
PXu8fodNBvMKCWDucsuZSbH85eVhWUfuFoAjzjw5yRSvc9WCbkpJMWt3q16hYKZyz/UjVqqMLHG/
4N4UbIQ1k04pyifExb5k4KNNAzSVGKtebrT+niZxcQOSAVYME9LO4UPVFYS4OCtqisw8wcvschNI
EGuWK9GZTRXoApgQexJfE0lcuBTj0faaoDDSoT8R5uOPV629YujrbGl9BpjSJ8fExaTegOkZ54eJ
3Jnyoml+AV2FZY++Q93KY62ZNBobrzTuSRgi+8yefFZuvcZfbPCeEyoN7qR4igulvdPalV9tyi3/
SetpmATEPtQPaZp5L8tcio+5mfntJZ5nu7+ldorJdx+XBeddDrh+XGGLR4ZhzHfdslZsxsUCddbD
SJC9L5I0+VRlseUE8TgBLsDtm1jnSRhTfe2tQsc03vc2+1SnOROWSmF+4W8C5mDLrH6gWdrJA/II
TiVgV60PxJVqWNUKbezysAWgVEao8lcZehSVVyONEfieA8FK2H7gq+0y8G0rRsHNv2myy720k5sb
QY+HH/OnJpjOzSauz51ToTJ9XI1++bJmmfqg9JoVsp4lKNdC7wiydktaYLuecJv7WXSLfRhSvZVP
Kh/jNsJP7fP4tmvu72Mzccp9vvT+ma8YZjXZvs4RgoZ9v4rWeEUv0cZRNhu6FhQTnAfSdIuO309M
eBrspfbEDqF2RytDc1nCM8uaHcKCEKNwzs3d9tQ7EpRLQWp2c93j2RfdwVzX1UFD7C9xcyhbYxno
5DrLOzVZxZfBHQYRMIIU4YDFRwRlnXorgVVGyxF8GXGVGqPQT9DUIAEWmlY3ewK6QE7rBrCPG7UC
h9qV+DVhdwxevzXBqGhrAoCGy6hbzevUFw5nED5+GkCnTz7NNG3GOxtTSXwa7VY7QPCkqcXTYx8I
1HTb126sGIqE1eTV2DtZzB+kM63dfQlIi0VylYXQg9nwOtKE4sK04dwvQxIY5H1eD3biesScYcw8
mL6k2xb3WLBhtHrLpxhKmH6SvmHWQdvVKoO/MvtPY+ozfZsJBT7bHLlM3KRJDdFrFU0e6QsW+xBK
rdMFC9MCj8ZJVxX7JLGtIlJSy45qLn15KrNpOSBAwDwGVAaOY9DJeX0Y5QD5sRard9XVuiZJEsbs
tmOAnWn7zmLF3xrr9jkuc53gy85Yin03Z+23rCwElk7l2O+abUfd+X6b3BBMb2YfHeyh5GlZtSEj
zyZ45q5oV9cCerl0SCZqw/tUjWXT7aQdxycyg3MLmTTUp4hd2SHwDSb4i1nTQbxm28V/WSS9O9x5
mWZ+7SkRa0Bg+UR6PXXClduN7nStrSJ5xRSRXq9z7zAgEiLb1w38g53nLdmFshOWD3/7uGuagQRF
Jt8UApjdaR+ejcWr9WuVV63J1LMRX1ojncyTNyVa8ckq+3r+oiVxNe1yGJmoe5ps4cS5ONUnlTMa
Sru5vJ57kwiTMk05qCXJJ3czbOzGobLfw4kYLYz8In0W7uqQ7dY21b0zZ+4zn1kjfqVlPQAligWI
tWkANQSwyiUMM27Gp1kbjfhS2phQiHXFXR4koq9MGC7CVnuX9mH3vGARyt4VE7ktpNvj936Qmqr6
E6jbrAnbJqHmC+rVK8ormSyadgHwRFJiK4cNTxN3nO8cNrMPZt4wEbIcS20DcE2LWl0s487pvXy+
MaQTv0wGNzma55TITnIhViaEa2bYktGXm8uviza29pN0CmM4VKvUw3y050OmuuRhWl2gCoTWPlWI
Hq9IhYCAa3WCLpNjjB8hIgrvPu/rddrNHmkCpPd4Wjjh6uZATZgjShMiQHoQu3riXSWu2QlUPa0V
+IZV3UoH2qrb194hg9IVxVbqHvqxiC+6RHyjxYX+LLSKLFyDAUYLM7obWHQmgKH5zBEutN2KLEaH
8u3OWR29jogHNMcdkmsTTQm0EnJDHUnrvisGjVZm7uIjHLzpI8fQFN+vg6FV65Q6jyOnIGBHkGAT
9i7D3XN6zkhK93rHBdxMtzZgE+SNrpH+lu9J0avqS8uwb0W4Q8l79KuVw4Xn2Pm7Kq4GtS9by6AQ
hgoQIOjPDzHctKtKeMVnYCcUx3FSPUoNF+lNLp0hciHZ38pF7y6wuWsKCFm5FOQK+BGznyp+BdBH
5WLUyXDbOCDX0snL6pPdWOA29EZOH8leTE527nUno1QuaFtvmK+ncli/rGbputGo9OqmTKz5IP2k
RSGZz/kQeDV9n3B1i/UBMRNq5g2JrALHl+NjIXPg9hDvcmM31yvu3DFNhy/kgfaootzZOQ3YjtDY
FRqRebQd/ScnRsEzgcULzILqBWCyBQkgprHMzMSq1astlI42y9KfSURPAmZvAh8l4U+HxjPmbCeX
dOFo2xkcysCz3gwStD3zkFEFg1EMMadLUIuGUyJk83sHSgwh8fl8EHW63Cq45Ad/7jMf0uCIDgn+
kXc10o+N/JXewXkyJptcyd6qiaqwjYKIQVnpASSC2QwmnTBLrR0GfGVpLIoPNhan/KB5LRPEAjiP
ca93nGLvKKq9+Gs958yP0b3UO8lTevIdq3nIyRwkU4PNv0aym4z1baMniimkLH0jMpCnA7Ewtf7A
WaD9jKbFcj8gXIeslE+0d+nnl+Dp4tq4FFSt8oEdzX7pzByogJq3KKExqz7UfuPhvUYBFRiZ7d97
htXXjLP74tGDcuhEhZINwrNBkAKwZgvjcoiF3Oylcayr2K2bD6vl2t2u7bP4Llkn6e6ykuxDEr5I
igUx7cgjeGbvSfq8XNGwWKq8LlJ3nK9q5QoQWIaYX22Jas90RHzQm868IY1lJuAHlOWhoacUJaOf
ELc3J++TNtaq3WRATwxMPZHnZNYRrvQwTgMs0PZjtRh9mLmJHJgoAGe+4Ujs7tnvff3QwETcsbAm
1T6LqzjhZGrJ/p5MzKULobeJjFDAmidHH8WCb1l1RFVSpDm4wgj1Gm/TiW7C5BRm+pjpfhvoPGLm
K8aW/jqbMw9ETG677kmvlfdoapx9eFtyxsxJcQV8Mr63YSXcaaabLKFspspBCQ5MbcTTAIwprxnw
TEazh0BQPImVDntVTS3xS4DEaBTCTFHsy273gmaq1J9Hx12M63bABcJiYTUZTsllvJpYqqogK7d2
RNDib+dSvR8f2Cv9R/B0zHO0vMRiXEzleh+Paf4iYpv1dms3XJA8Uvz7VlOCAxz9nH/ZETMQkxKp
Zbd44iNHqrq6chy//tKymYVIYlDRzkZPtS4E1CzLkELtFF1ITg5+E5+6mpDpgHaiDuQznm0UBk27
kAujl3X/RPhWO90Wq5Drt6ZZ5J3HrqRucpKmGE7WtOeWyqxv1hjC4Puc2DBF7ONihcoFE8IUssyK
PFwrZ+kRCbFG3cBNHMuwo496aUe7qp/MNMOH75ibwwowYOsQGVAOygN1KBx6vobTf23rSnshr8RL
9y2IHCInrUEf5h2AWsO/Xwc9JlovxkRz1+DDH8MKtsce1ghVsrWm9rPKHPcGz6+9pYvMWgtvlRlz
4KmhPjsVmNRAX6A4wqpRX3K6LEWIhBKq0zJheST1GTkVh/wWlWJSq31Gl/qWV1k9kUG6PIyklgCD
yAiDoCZ3YVBqqSr3Oq72g6q9FN4RgHmgmALMUl6b1gfpOsW5yKZtFXSGCbGG4gGJFh+W07Ftlwnw
En0oeQVGauHvS5fyA+F1aDRn4Y13pqHGJ9SZWhH4cIOLK89UrR90Vpy9q9K5H3ZSTbMf4mhX5Dz3
lTMzEarHXTtr2ks5wBmOxrrOp6Ma1Lw8Kd2bXubWqz5AwhuDChUzQtZS47Dam+okkI7QT+qW6YlB
PGvmhBxAgabzvGPmYPAOm3jwkR4wumzu4+/M00QB5Lu3Sp/2m0h8Fm/pd94rWTJ8tiaBy8AqULa3
RtEuh8pp65e1q5OzcCoV5ikyCx9tUFA4KUqYYXYWE4Gsso9ZqjOwVPTCCyomt/gyddV3dEJ6KPNO
HDxzFOd6GuVxrif7yul1+3ZufO2l6Jf5zOdqb1PTEMcZ1MZ13tQGkNNUF9PBUcL+WnsNcdflPKrj
pJz2oMw4+ZoN3v/l6LyW48axMPxErCJBMN02OysHeyTfsGTZJphJAIxPv1/vzVatZ6YsdZPAOX+U
P6pha7HPL2QU7My8Zv+VTd2+5K1TnjMKRFmuE22uHuZbGF7hEDfmJptErmzmiKw8pwBQ8GthzY7Y
oPjbrzf5e6gcc/GBZ0mZihi2C1JxoLrX8mcxEC1JnOBMsO/RC7fulwCM5zWKOu9FZwFlI0CaHTJR
+mTKXdWO0XIgStKL940tzdnGkzfs6d6o3FQoPP9HK6ioPtWS8BBwAGH8Pfk0kssf4xSzvSdVcpet
fvhfG2ZI6Re5zUB/onTux9Ifor8AjY3hBo0TqGPhZsjKqhHoWXOaoYOck9O8MPP6WBcfcyQXcgcc
m6O+WEMLnuD4G9SBDJE6rM7AKzeG+ctUjlbknCHTfNi2HrErpi4B3B6L+pmgw/EjW0X+XgwK+bCS
CiIi0HNMSRF+3/FZqrHEk8XQt6RbLxvQtZqMnefJmyOM2NwXj7K/SQ+1WZX7j3Mv+9iCMeyuYVTG
D1M5iGcQdr4C3LJnkmvkQHqOHyr8/lJcg4J648+IZt6vMYhqUozpHgqqavhI+r6iTTiJmVBxqMdn
skvJvdQMns1xmm+wpWvoojhz0GDRqAyKDK/O7Ir6S1VP4RaTjkZPT3t1hriRSKz7+IveXuGRJu1n
3DK9u+yLPquOOGvjPUQTrd+9IU0rnYrWM7vNDuGyq1AJcLcQ4xRjrJ1pKjD868ubjfKKUN84uK5D
bb42WtxS3lIfVYYIHWLHlOOfg8RJpn1MJNAdKUMd0r96NL+UjYkymw/TuubHyQjt7Sl1KS9xsq0o
vGa9HvvYd/4iRwJOmUgc3m2FBpRhzR4HIsRsQ3yVkOvvmCHnvnCNA9br9MsT6aryG8NEd94GZ3zl
XFn2s6yb7JhNTnYfCMrtDhHkjTqZcpD1bkMygl2gx15W1Wtfvm4zETuHyZ+NOA7aBSbY6gXnB3qd
H3rMzL4xfvLPLa37SgoRETr5po5lSYbKf4X1EMd3CHgrZHBN8GJihxZrQEr3n5bh+gB07ndXfxLM
3WG72oXTsJbdeUjyqklZdLY+TVaQtxegkYV+11Llz1GvKnNXr4lZ7hRdferCLGOfyFcS8TvJAf7w
HBCyTjwYfxQ+3/y+J+AOQl/WIhpY7btgvrMw/tMuj7MoP8X5hF5CFowAyxi0wZ5O42BkrdLkKFt0
6VS0DuSM7sMqCI7uNMb+p0qWgU4sgXFjV25iouXZc3y5q6gy9/YgnvQbpEAV4Z0u3GZLQfiwHBD1
n1lGzLUP5MPMjPydoUMqHms9EaEr+8h39+zDcbePqAfIOPIq9R9pOQYCxpnGN78vJ49MW4zjLJRs
XURndzzfK8QQ2WjlG2qe2dsPTuUx82J8QIShkZXCW06kXIPJbfu4IcWAXdkvA9KLxzqTxX4JSfwh
XSqZiyldiZdq01ANaK54+982N3btTvH3T+i2Wq1R5Dg5T3Ilfid+4ZU7rYbog/+WrkJSoS5LDPYK
tzR+bcKK/9zErO9xeaOpyEkVdGD7OYIfQYCTZEJalvZahlQK/aznZHbu46hVJDpICqUI2x1FCFEX
du9O1Ycvob6lBlWlbNr9tpnofp0GyeIfZV1PEClZQ+c+E8Y5ZU0/ZbTh9dH4mZlMdL9kbjYCV82C
ZieMItZ/6eHXOQ5VX9UvfjITprupxCP9UFV2/qNJcaQwPhtlfJiXsQxTCnVa2MwAqiNdsyT7BqcC
LmNgmb96dOPRuePj3Hkymmmir6x6XOfQoa4DmoENWo3c8L5pSZxG1l9/hhhMvoRdWc6SxavOnZPp
3x26vngny7E3/c521VZeCICa8gt7uH8dS4EeKggFJEcrdLlfKhs91GG7qLQh39CwTU/dE3yD66GS
BhV556KJNCgPKU0pP2TBiAKqMf5AeZBtV9p2m1OwTkv4mNs+gaYscRI3O6R+/fQgBAFAFw+E0dCv
bm7YOrjHj6ISPKVbPo3/ll5s4mqmlvxNvlR5B9ngTbuhQbC5N5Xd5D6pg8Z7X8KpW65Ehg+3W3ml
zxJmHpz0/4D77SeltDwUZG0vyIbnt5YgwAOajfWjb8hTvFsLWsGvNafFdFmGYvYuWJTVJRycNYSt
A6fw42aufgOu38TIvUAO2/WCnGySmh+2wKfIbhT9vK9G/FB8C+zyGtD2zqmJ4l/D2knjSvFWx1Ew
nQU5lofRdRe8PC1x2WZhRcj6ITLvQYRt8zDWbeE8aMeb64sXOgu6xMk7zLXn3sHI9v+tpDHy9i7T
mhArVw3eg0du22uFqGnad6wPzMHrGqDdU4vZu0QbVqm7tPUPu7iOu+1gaIN9DTtUcdkE+cfSVcMd
ozjE2YLMe60Zd8P6h4jX7csd1cb7g2LhJ/dehmAMhqIp7pdOupt3ZrhxZ3cXSrDoj7xuFIXKtT+E
TxvbFZt9ZLr1WHZ6LN7YVCOxI/0J3WBGVGrd7MKkmbZfxmw++mroor64z8cFbRtzRJmEB5Mptrj7
ZiSTtDxI3U+OOW5eq8PkVHZhkn2i5pzbfeBUxsrfi6aMfsfAAgZjQTunF+Js6Hre5zQ25Jel6goV
gVbafrtK7Umi3pIcq+6dmohfImE496RoL4o3c/6ogiIXz103RcVHWGSkkqabYQVtUt6MsE0JLXad
R6z3+K9MOEz2tHZBvu4awnrc0+a5A4A3PE3yKcyYdNQTFWxRBVpNt58PzpgYFCyFiRJoXIDp4yzH
HgkOaczmbYCAoYiAV1OV755f5VnGAm3A7K+d6p1qSbsgkJaSCdpKc/oVN3xyai80895wSgClkcB2
qMNxCDhMeI8tFdDd75anhil/XTYSIRkR6DaAlQZL4nGRwXxfZ0wLEEyQZawIYNjDc7MEanmeKlXS
yzcMNVGEakaWE+0Xal2nceejHC7LHfW3YXR22F27nYfAdKxOOUnmDMlkBwPDxc1qxzP2Xn72UU5V
cVeJblBPnByWeRpqFzqwscRSE7nTmG7G+VS5BjOm4w2d2Il5rk1/TFo7d5Qn1EtP+ndR2Cn628lI
o/OMCz+/Z5EdmsPchoqk6JK2NCwMOtruBhJ/uR7dLPYs7x/48s/OKRt7iI1PthNkP4dbGyAdufQD
LWmPAGn+ckysnucL9labnbo6S5K/1KVRNbBHwRR03TlJws7fyzVYk4AgwuAmByKPi7X+AHk1R9dw
qZrAQ13jgAlCE+eI5321xGzqy0opMQZWwv/MHQIyK26AtGAT3aEfKf7oEm7sNqy3hojmLc6aWzD6
4pLs9moqcu62N5Kx/eCElAYunknJSvekQGN8pnEkJqR1JoNPaHG0oXZJu6gtpxTlux3vFtLFyoPK
kG9FN2ef7c5RkiOkt2Hn+gd6HCbkrzqvgKM6W6/xydVFqInSWtlOzVm7vEQYgwbo4LpanfkvFEyN
lQWzh5Mf+f0CfVEbWpKXeS4W918ZZw7YNm9F/3vIHYiVf0ExWBhgSSwwJBbD8pakuU/9Q9kQXE8w
J/BxwA3qYAJ2tPNXL4Pp9jFZyRX58FOnj45a3RlIGCgYUg5cb9fna31T1wb8xEposhbJKQydx9Ks
VZcum1clz4mftFyjqid1qMeBMZfd2xCVXfLPMSFFH0oTzHlfFw0TapDZbYExLpT4wkfjQnaFoFke
gQzGEVCpgY7+oete6Vcq3JYKQMBlU+0r+u3G3VAv1fgwdbJ9dwXLcqo7L6l/l4uL5Xu1axxUhi5d
wJMW+lhVOXUi2H/b+X30bUOIaaUItH+sAOvFcRogCg4jLd8uKWBUlh7Qho35R1czBF2kchbn140j
CMk+Ab755HjsMY/MtJn/zJxo1Y9m6COHdjbj4fOMa+zhdzTd0LsOJC26/jgWnHXcFmO5TLdlIhbH
eMuLvjtkgvLhY2JyV+5rTS48V+Wmlq+YJEvxaQFDg3uAKIbnXeJyBbzVMnTqE8nto7OcPK+nxCsN
N1NuNScWLmgKbUxCqD8vpGwR51ej24eA+fSwUWnRurFtjxEdEvVwGBl7kytYDraMjfl4++gle+2V
qNPRcdFS6ZujCjvzckGnI4aHaZRB/I//XVm0XDl39jGOYKGaC9AIy9mCFRU3lFh5Ill9sri8zGXT
OhhqnCU7Ik6s6le3c/O0GVu2BM5EJ8QiwD08sVX4NdlC9DXw0Ty20FfJf2HbDWuSjuG0musc5X5z
NUgXspPwOKufl5D/c8Y878tyV7pmLcnNHLqYGStRKAie7cCFmW5S5xpQZxU6u4Rz3jXHevbq5q1v
+9Z/5fxAVHGCZ9+a17JqiGlYp4Js6J2pm+bWuB5PLrP3RFJJ6jVRO/6UxMl3f6eGIN+/JBqO1Ssn
cgcT1Utc+ZqzRtxr2nskLav0C/1kBYvz85aDMH1FdONEwZFezKZ64iGfhx/b0if1Mcf5rpfXkUxP
eV97s7UHRkz4szXcECrvkFWvzcdadLCoa1eu+Xbdxr4IjtKKyvsno6WnZc+lET2ACQh7OJYnMj8F
onNRBvyQT+XaZNKkzKzDQshzNI3LkchsV7cH4MBh+pp6zyIxY4YhuHc/jV5PQ0RAlCCFFJ1R04CC
iy7gp5ViOxCcDaVJob6ruNim6Wkau6X+pimTpRAYquhsmNYTc79/78VVsDC9gFqlxTCMOqWaAcOb
RwGIc6imfISLEl7lOXQVN9K+khRMyC7GESY9ahy6uD+rkZsULc5S1yjm20S35WdIMFXfH+JiRq1J
Mw4Je8uxcuF5FjwZEPkPeeCN8pEtqqkHtDIIN547dH0esg+kW9UZ+Ulf7xru8PwjE2Kd0fXbZiUe
uppMyLA60eOyHI0c+Utxx4uXchpxnEQkH8OxIC1Pl2FofgTSo+VYb8b/o2alP3HDyZfGUWTg+cqx
9+PQh3JPzBCZ+a12y+TR8ZWPYLeRHOyoIuzWnKgcj7eDjhufVbsBAbSH0NVuN0BfTIo2F197xySz
1E/YCdjvCS2XmD8FRV0J98+QSyxd2L6xY+AjD5sTksmRh3YjiLZgpXXleu8tWj4uTVccdTbgYSGd
EVFnUSGYc71sYq90Cgdk2JP6mTaC5JzFAxy6toM6b+2mHxd0YVSfeNZiVHC6vZ2rnBq4ct5ebwm0
T8QJoPSUiEI+dVWGp2LyQzw9FGuAZ2r/4gWO8xmGkv88c0B4wi3Lf/b0UeyLULlfjJvyZKrAuyPn
dE7dqQ/WdOEmOo4dpF/YBvKq3aDeOxsRwSn6Yv+5nZrpifJeRxDFPLrJjoTyEGJxJdV/0e1ekDH+
QNuOC3EMBn3p4ql5cxe6oMKljV6FUM5u2pKuToFqxcDSvSLw44T4SY/2eIjKbfyIkBFT2VK0p6jp
8z1e9CKds9lc8XNjL3Rz3b+xNLWAZ46nIGWTNrtvPLIP0l70ND+PUf1Rli20ctQu/9woD9cnqJ2c
CU3jrVJVpv4YM9cUQ/GM305LJb5ruek1JSc2Pw0hjq4j/z7izlxFvBVB8RiTKv+ryUeULZ42wQ8E
s+gy5BoyHUyjf9FhG6dNprJ7QTUKWSA5whQxFw3fsJZeyvnaI7bsRiQ0mc0p6EW+tyeUlTD/gI6d
8v/aXGD1BOB/qcWOS8F99BfWTmLpCYVTooBG66pZv7s2QLfLD6we/GqZifcreBBpAm0eyOshGdhD
TZLGftYSoFERor0TxPbOaayxGCbOuj6GFE2mcG/NSZDnfvBaixSHS0XwaAyLTycE2RYIfXDlYFwP
TxU5PLBtEXLuxIAnwgoDdZfUmJAj6FcFm/qCHD5Qk0R3C2hyIn1GfgJlVUfflMvJj7f4CEsGWDhK
D5xgLgtca65P80TbXtdEMa2XU0g2jIuK1d6LjdeU5a55I2OUIiZPxluwj4agvrNkx9+tQxvvlGJl
TGfIXYBK1aDxIiGPnAYa5CSMzrYgJIiddjtmAtwoDXJhDjCFQfsIIunfzYJw2rRaqTZwRB87e5b5
eo+a0L8UfmXOZBpoBXMhskvG2XOhnag/0yRuL2oAlaTiYbwr+MMPxLPtWzGynMab9PeTBRVmZ4jV
uWj8+WmYq+I+i1XygCdpRvaVJHTsTDMYtBuG0atqEiRlfuDIczd1zjWLFvmbxN6h4ngJo15eVtGV
7tFH4PCjy5z63a3sraJ3Ta5i0eJQGw9i1Fu3/MzUCquRTSpQNPfGPwmeZsgkjVWSCbvd90An9+Nc
UnMjCs+7nwvVPxTIWT6oK4jEQTeVT+QLuRDpzeAQn6VNdLVTdVBdsQ/wFnpj0zzp2iIoirlklORx
3zWLp+41chZi1WvP7JcpHkfaRnqdMviR7B7rxT5WMHqYARHzL1HQnVmM26Netw4CNSFRNZ1s+8nz
XN0VlI6txGr5pJo7SfXQ11nk7KAPwkfL5YS2E56TWwJO6hzGeDUARm32DhS93Y9s6B/WlfUVVltT
uBMz0fkd6GAuUBOrrJ6ekz7e9nXp48ECpiVmvIweJSPqfVJvdi+3esOC6zE4E3RoB42FYCjfuiie
nyO+h5RbW+RHjzPn74qWtT+Ijd1qQCr3xfyVrOdWEHnclbgPqS2yZ2ykLLe7JsQBvw1L8V/JPftZ
UJCguG+cnrnJhW1LogRzm1OHCyVxMymuCcG7373OsjfVazycC4MLSIsZEnH2YT3qdO3NtByAQmS7
j+C2nlmcZvaBoPlh0Arf+SSkv4+xsMHFgGWdRlosu6cNmYu3mxO5/Miz1n3MsblAUPTJiweGdHEX
PV86iIR+B3Ife8c1cyk9BG/+iwAzCJ6Xxdg3EEjjHPNiGElaYHadeUdz4MttLWW+zwz1Dnpo2r+B
t00XFQbOlfu/1O+6bIiPmAqXQoXSINQ99FEfv0foMCndrBfyK5dCKf7WKRDiRueFjxh6De1blLH+
nmTi/bgpImKMMZuiNEg1hyKv2ubkDonCRi0yd/tobB+VYJIL//2ZD7729+BncvyTL0pAq9UF3Ycw
+6h93EXgDCkjt7jYFa30wZFJjZe9RtTCMKgS8uyfbFZOpEegRKxeMhfu4bbhe1kYESK2skZmbp74
pO9NM4lCRUROPdGq48xw5NzS5BF305fqyl4gQ2424m/oNUiQvzMxLhbMDAt1cR/zwyFFgCecIYz5
t/9DSN4wrVTjgIdvA0/d9WPoPwdLNnYvDikC7tEh1DW+dEBckgWSs/DKLbikSzCiAMkibAT7Icdy
yAY6L+iXxxxkm7Y+Xf9UjpcphHXI54+WQ4f0bTuOxY7wGYMWMUnMpywiFsW484OjUxa9/TOxFKZ1
0g72ytnlfLmMGsN+DUZ+e6dj+DEIP3m5Bg6RXTVMFODxAq7RUZYyUudsmbcrYD9xAc3NMELnh5Wf
vR0GyvXwzlcEizhU8SjtUAZUOTGELPcUI3AESFvcjegzSZYu5U15uIhsGO6KfCbnREk+hlMgSI76
R2R95SAd4PNnVh049s+JNUP0C6wWY20TIHptoihRXCV9Xf00Ky0zp2SGpd3bvA2OORrf4RtPTW+5
rdfQe+01IOE95MvYgjIsJvL2zdJF3WW1ClPTwR0tORppsOoguIBC6neWUkH42Vi1Vy8JK4U23fXM
s8IcnXi7niJdJFUD9/9PWzaRv+9XnArfgaeBK6uo4QvZYNBXELRc2n6nRZGcmUGcngnKcELt3bkr
QIojkUm6QImVyVr8FRl+t/5QEZaRPcGOOsfA6upb+3mNXN11m6+cPiUYrAIMZacobdX4qNpXKumW
dLUl5Y5z1ZrkrAhRPo6jWy33DuBrBn9BacYBs5mZv5MgWOo0ox7+rl/IEn7JkN/8RYA8l5fQUk0C
Y8cFfbPHYb7o8vy7MdLwy20VMN7ihmfigcu/pWPoBkerF55t4q73qH//uiaKOajKqPDbz23ReOhu
CR7NfAzRqfZpLreInzmC9eLgG6jTe0Ri1alU8QHm38MmA3Mancj4NFGWMLOoCNfGnP1VZWGdDl3g
oD9npUvc8yhZZdMQb4N7bOjIcZDBiGlhD8ZChTSripO6eG5n+OZTk2y2+XAsQW58bTrZquOEV3n9
VbiujHYVY3ufNo2YcGuJYeC5izr7dyOZ3exE08oF19+MIAfsfEOwo1aH48cfwWKWwBi2Pa3b7971
1HKHLjrC35HkNnAoRiF3oWGYmafkTw/5uD30lUXuo+cCDQup31n1oFpVtHus0JjdSRejYu3kSlCY
g8s/DplFTU0jS4/yfjkXuqHhIV1N0P6mswYw7zovaDIzCppEY66B0yTZlprSpeESYcBWySZ4q/N1
XNc7ckw0KApj17gJQkZBvhGnzHVLupzBrdWlEIRyiJDwWCkx8ICDE/kSeKiBQTrdeh8W2/pfaExv
3vwxr8tDSLYDjzHTS1j08B6Tri9VZeX3xidV81e5br4cgiF29Gd7K4fYBRsUvUby7yNq0qQOI1xS
kd/ro5n71h7U5DQzr0Qj1/bJ6+TMXzuKoPQe7NgvzovbqTKUPwCryvDgxlolhFMArrMhSatRR6+3
WNU0VhjK7nNUykRw1jhIm3+2Up749hIFj0m6JIJfdwrgVdCzvwx1QwYliy9BISIC2HkR2OhHbi3f
pQWu4ON504Dhy0GifB0p4arkJaiQQO0o5gCfGmZaXj0NQIo6fmkgLOue9mM8V3ecSXkaT3BTV3T6
qAjJR6OQ2yv3FVokfy8YmPA0zeWVSLnZJWGplUd/iDx6Z1x8dLq3nEEH45eZPgZqnL3kuEhpuERx
pQU34GNV86XvVUBgPz8f2QGlE/7Zyg47zhbo8lfkWNKpZ6JNTsJvIoz4IUAGD+kKt07MS3hzqjqe
l+ZrPNGLOo9HgnE0qVs1X8AhkKN90DW2Rw6Frn1BAptdySXo3laksfSzsE894mUfPqyBGth3opO7
acxx8kLU0qroOxqV7KpDD/kTClhaXgiUu6t8H1MJWtxaYRTjmgQiBiGYdlOTdOVpcLXmj6rNXnSt
yic6N1nC7CKKZ9D9sLuTXTbx5Ltz8UJWt+rpHHLXBzGgSWGJhjb1oUSnFPDPuE/tCJF6oz5RrFds
wa+9N8WYXclwTDc0eYKYtJi+7ARjnnvxVSfiQ4MxZjjSe7cOaZSpft9HovjP98o6nZMx9thhKpg0
OnUm5zHcanOqR1RsB1nQbbRPFhTwSGCSOi1isJadiU3eH1vpqfFhM5ItDqub2ZArVFBRGIkWfl1m
t+RzUU7/HqkmztMRdw7n4JAZGnT9YPJOXCbz19rhNcCDg0qnryf1QyRU8KWudVpUZXiQ9N2Eggsj
6Jbsh4qonH1fL/IC2OurY2bWNvUdBd1WQoP/pBXOjTEXj+tfFeDYvRuiZHqlADEwlyjYpndvDiNA
FmcsT0Gfqe5I7UXUHZvIyrMpSrGwPnuNfDIgKc9tVVB5JOcheBwiq69ljVMwUEzVttHLhfiL5ELo
SHgJwjr4Jth6Bp9QwOOS8qxntmO+rrTIxkYfQpwd39GYl+cGN+aZV4UoHE/NDGAG0I00O3a7i4ct
BKNmpbfkodeIBM8D7dXq6Por81ujHHhSB2UrcplshlhvEhWcokHpg1swp3JpTsNfmy+stuzwIcjf
RtyhNxT9XQkuz9vcW+czUdA2b16D1mmfTWRgRBJLG/4NBW3MPS1YGlp76m1UzPt5MlC9Nu+ZmqZK
lAcRICEALUjGSzd6QbUn1d9500kJquMPGfhXE42Ml3SDMbkLN3nqZkMSKQwSEoLCD19Wr8TGR2kP
nWxt7q67bnSoL3TK8kjmaHNdp0yTczWhOxrt+tJgfkwdnaMybCdtH9eaJnTLa0dLjqmjee9Npd4H
A4MHfHE0HNdANE8Dz1zqA3BShOYW1VXXRG576HpvEVcO2k369qCxoMr9HyMHkwFJjeRJxQ7ypqKY
whv9no8gwH6Nqgigp3MvOrY0YYbOkCArGLP+tEF/XR2kOczeIwbgI2oYBM5bVPL6FtR6pg2WRKxL
pUAUqFwLnyzGMFjPBQJx/NbzGDNlCJnsPRiEs3Vn71j5FTiZ8jLnD0ZxdUrqUP0KNJrcHfVM/kWM
BkFMa6Iu2gnQRDAWP/sl8RX9lFUz0oWFauqKw6w7qmAcDq5sk/LTktz7FtBHuqEQgKX4ORD1T3Sm
9PwjNaG47JpCJJYKQviHQ1Co+o8zjuEzMf5OfW6wALvUJjqIgftq/m4GfIMS0+NLu/bVvkHN3KbK
LOgaeqfp0wGG9jJA5j7TkK2frfXr7LWAFX3qR/gX5Awhu1SF4AggvyVmSEwmDw4t69+thxT5rHE7
FsC5bfzvcG7X7Kttu+weNoG3rG39yGcJyUPM2EBcZ1uiWmt2Ftnp09h0tsT0jhTCWRcoQ06D8l0N
bluex8wNDx6cEMPPKPaQyQtwGeLo0o2yNxl4LMAWaxZCsGYp/s3aWJdicLD+Xe3nHKqYV5x9PGIy
JLJmdY9ECq9va7YirgVQc0/aaNJqZdFRQ6cxWnzH1M+S2TvF6eARDeeWXhEeiOWyfFKl04KCMHI8
4DDu9R4EM3tcmF1+zgMZLrvQBooPiLJZ5NIgXIKmCl/bOkjnsJpeWXpV/BBZysObTvv3sdBLeU3w
UiTHoYO734VTjzvJJXts+A+ahBzkG0unL4uvl/aIcahBxgu9Gpd7ZKuIFXAEuA8Zz8dwRnkwfqEj
qAlnWm/JPESX4u0mvGsvsokIonAoInCCUj6i9SCiVMkBNC1fOnOebdl+dX5D1CGw+XrhH/uPftei
meVbdMQ1AoD2Hnrsao9z4pFo55vmTOxxT9/q3Nr7dUhoPJr7KQDh7rlFcZNExLrsZmIlQcnJd7ja
27LadANer1tbZHkxy2xBnt3qX2Fatot+CfS/DYWq3KGUGTC9kp/J/eTUk7hmHmPF+xxZl0FBJnkX
Hpo+K/AFVDBbzTSghUA6WZ7rWFfPjuxkfmqam9ty9mZsVB7OuuGHUetWuLvVNiHqsmb1gv4PpqmB
Fm+I0hQbJpJJY9yQLAQkq/UBDTfTiCuIoTvhYOujHZEDFcNgM5oz/F2Cp4awkD239vzE8Kr1B54R
nOcI1Oisjpmd4vMmierdVmf5FRrg4rV3G1RCSfZB4I1vX24g8vwxROGKGw2Wt0vHTFSfJRUwhsSh
YvvhoajhiYbjRb2YsY89CtWQ119hZ0AkF/rFWTeRiI+ys9MdvyLpC2wI+l8cx9kPsXkGPHlA8VfW
hZAQPR6ZBIgwqy2VlbDRKYIToYsDZVyOTwPpTI4NEX3RlN3kamrePjkcCzgctnI/h5rAPQvhDuN5
zhcc06ckyGa199sJ8V280Sx3NLX0jdwPI0aI0yYK/VuEY/9i0SRsu7WmpzTmUYD5rxGZvtBdHb62
tclSjIIjRcGrd3D6qT9wvpT7VcRodanmjpf3YEKOEWylPaGlS4bXuHVzdacocu1PPhdACepKUu9l
DojwOOQrnt899JK4Nw0slYM35tL5ysXwFnUroO8Me5MA//qGX4x0ifEpQ2p3zQHGvx0iZD60IoiA
S2vKMCrHqGwavEZHl3Rjjk1FlgMLh+xgfMhrplvXhOelJBQStxSnzuwITf79umEnIQIGf4xxixHd
78hn12GXIK4NMnAK+KU76IX9mI90lu1oV45uxTpk7NBFhI/PntBrrF9RZuazHiZCBRhnybeRNx9U
h+jhLy9iq3Dv5/aRtVJQHBvL+jVBF/ln9paA5wmg9RZ8PZ22brIPKFogd82cbQccAf3TBgZzCVYx
nYZlqxHmjh0AXy4gLw98Ls6btQGeabWhVi1jGH+gHdsdJhvyudZsAgfaKtWHm/Nu/lvd3ri/nBXJ
pLAbQm9vLZjK8SU3+ymahidMR/HFeC4gUjVZAvHC3KVnqcgTgzp2W8Bs2jm1aLnfNDvN2QxqYptR
bXkqQIQR8wcrotBea8c515HHXEGMZENdIzY4u98GMHHs1SHfbGDigPGp2njK+GPcLWbm46uT5lFP
rXnI+MLv0Q1hMKszL+C50xiK1dpgThtyrCbEJjdX1k15wBIS/zFjgCNVG+mnqHCIhZ2NC0tK4EaC
C9DMCDhxGrwHTeD3P8teSSglindJ4vTJWguiHiNupf5H0pksN4ukUfSJiAASSNhqlizZlmd7Q3io
H0jGZErg6fsoettRXSVLkPkN957bFZwLIUZ5lsVV0KqVFBlpS44HQIC2xuQryQKgeHHa3g9ZqPLr
sYpny3AYhezCrSMrhww88lWjQ8koud4W4FmQvki26nhhxyDSDnJuk+IPciGpsGz2i2TfWNp2HvGZ
DuNlwE/yUKY5fW9oGPI/2rJDwY9I0kPVwF5t71hJxrCPX95ahdhXNfyPnvhgpZaHZDId/4oAIw+G
6veJZdkLdSZiRs9Lg/IOWXNmzvYw5wj0zOCqfdn0YbirQ9/qzpnTRM65XezAY1vpIrqP+1rDnWzt
d8Sq6muK8rFBWxgijuUual5biz7K5u7O0PGhy+v2prJSyAeOv8cjy/ARhPaI97WZECa66i4f4vwz
M4X8E6EXXIsk8t3L4pQmu6MfQMjI7T6Vm5RZAoNXZs/3FayZ31AU2UPHz3lFwt5j8paFCtmJudM8
roPBc+Ij6BdXXCVaZLEVbt/CZ2Am3kOZwcSwDgyaF5YXMEUXm45Mr0ZKb1euWDeMKAwTStOpjS2K
9WjaxfwL/ytK+DVszS2Y4zLJBnoBYMRsM9I+CndzRsWH6wWJyZuckKvvwxjByxZgXHScBxXuhZc2
D/Wgs4GvBrjIhk/TYylCnHfsYKO3azMvw7vJl+ZfAJ+x3hRzgJW5CqjQVsQGzA9JjahgPdkLuIQa
BdRZBoyd7qdkMXw7okZxKuuWjXKYSgbZMUnA6rKESXG1ZFPIi7UIlCw+D63cW0QQntzFmkHWOcGp
EGH8a0+IHTiFg07e+TWStQvMq3LZzLat5Qb5blGfSIW3H4qsajesLIkHrqfuJUdSTOJAjOSLoC2Z
hBCTFo8VXY7UL1ha/FLrqLSGigSEkrlZwkzbfA0DX1BxM3LGSNx9DQqVLbx5SBQ8S5xAZb2dk7w5
+EOlLvVETjLUpdn9YFkfoqvOqRxShS6Zoq7X/ZNFR+8RcxyH4XFW/nJgqzXjgtOj9zx7Qxw9II6g
o2tqbL6XCP/FwqjfEptyxI/QTRG7cBcIHuhXy/Z2ynIRVa2tOHSDz8KZhHppq66a2ItWAIiwY0Uu
9XHN38u2HLI2Ri6dOi+4eTgYkDi47p0zROF9Ho/TpoOLVzKjD9iCYMsLnpH4R8MVdb6kSXdSjoGQ
KR6bCvhn+kqayKLv8IsCnqTHwRzAr9Lm/2xKO+9VlI0VoccLfBOt+tEO74xJ4PsQ0YeiAkt+33HS
hjEtYgaA4c/xxm4nw8L2L5buUanghep8PAJDubDGWjEjAsG6giTlIreKhJ2ttBzmCy+K3vp+B6Oo
gMJauBHy98wehv1iMVFcldqDIlSJKI93qDVICZmpx0n0C84lxg5MFbNIrvh2G/QFDkVCQN95KWI3
+Dah0pVHvYBP5dG1MJUcAEbhGAB9gBG4Xg3I+gvMlGVdjJdcRpW7lfig2s3InB3kgzOb7DzQQaT7
UvSMvNXI+GsF/TQb96K28AOrXstz3hIw8IVNxhevGv/Vt/b5oGlbVmrXDByCmKA7CGvaOLcLRwZb
1O6D3DHHtZejx7xoNTt90Z+cwMbtaGDSnQeRIK8EtOOx56im2f8aJhM4h6SXNNxondhwpF3AvWGr
apj/5jBvnlsWXDP4KNMhJlxXRc7gfq7yXP4ryFBW7ywg7OSAskGRgM7eEK2IDiYPob6v2l3YCLrd
3G88DxruUIas16U+elQUbKTdpiPYrkXQxavv4WwJbVNGdzTBy8jfGi7fAa3suR6y9j1mK5U9SuPL
e4ZDS75pxzZs4fGw/WrIbcis/0rTtg76HNmeWGJykrEbtM4FWTRbJJ4FhlGJwtlR/aHtYLACE6ph
fyBgV6hIa899tYYS7dfolfIbQMGtcTOkcqjPLnImlpIz2raBPJUPHfBqJDFBhgf4MhwhrouP+Q1N
LcovMF0czTu4T6hENeNbuY1sswyHyXfhSBUMlt9FXjFWYbCYMyDyTYzEqVzOOZMfsF4aFdWGP77G
hxtHzGUGxfK7bXn5sFw85ZHK9t2YlA0ANsNYonGMVR/Hjr8T5GoyRnBwsKQ+DNXs9lfLkTEiySDI
UI12/CNB5tyEL3135VWerrCYHGJyyuLRN0Yuq9qO/V8m/OEFrXi/KaZwISHGp7IE3Ya8+4by6oIP
Vw+3iUh224OmC5a1E3Ph7FM0kYQ7PTvivvHZlzM6mcrc/2HBj0gqZre2UqTcPoiylphWXG/6gkIS
XZIc/eR2wW5i49K0oWUTz1nup9KKPSAtjfa3xazsN6I3cKHUngexL0EH3B940Ug0YCqZlWiTEE2U
p8U33VmrYnxpQ+TDOEoSU+xh4Jh846uybFeQmyoA3QiZfJMW9y2L72kVOaG/jhGGgItAmyYRDe57
xDpbi1b/P15/XFFW51J9kTdNVV8NYXxspmEKD0Ou2bJj/Fpem2U0YI5Lz/Ke8laxu0sQrxZrktlg
FqDmChjHh2AUPrGXL7ywXRJE104xxVrTmDfvIR98AnZhc8KVlBSnIEhjvLGpxQDUmzpnXI9ht3wi
qu+/aRLyla37GTpcPEGQkj4jxAS52m6hAXx20nxhXsBigVx6DGZqW7JGvZGNkJPHO0FMhV4pINKQ
kpcUzTgXp7/rOaCaa5PIDOWZHahdFVb6Mjlcf1csTKN7iZzCO3mlV9p04+zKjkjdW3FnOQG8pUiE
7peCUhE6+LWrBkuC5ZfNLpU6TO8LdNLqIxJ1cNQ+wk8IVkMnITBkjnkae6d8DWtqviJKhi17nby5
y6t6URsZwLGZgUt59rtJ6+knBrl7mLraTdeLmeenwvJlz7KZSEb/Jrtdm6Jt3UeMBaLYUZRaaAIL
CeHJS7N03iax1ZwLapkL5AR2BpHwOs2cEInkMSwHUiNiBlbFjh6Ukqsnn7bZtz3NJIL8xWNaa0X2
tXCWmzt3FkWDjspMkLKxep5KVPYb+GVNRvMxLccxDgKxi1EkIpMqedbR6EZDfUyqKToIItgffR/t
EVgup3qpkWT/RiIO1y7ap3PWdO1/k58LB63tCGMjse0LF+nI+lJH7zZWy2mVauRIPF2euYwI1081
E8s1yJEOA2fNxPmRXQ0OQcewkztFKfPJl9mrMtRNLtyT8mteLHsXTzgiKdFjm/+0DVJpm7oN6w36
IQSdFO11c54SG25pZvD3aGYc7jYMouW9yIfyL5+NdbIrmwWH1p6PwqylJI2sZBZsYsgby1hOnJu6
yV+zcUBAzJcP5cznhRiD2G43JSwm+aI6iyVoYwKBX9FHynjzXyAc6Ht5rNhG66tGLY9OVrbFH2wE
7BKpNzEMFba8HZQz2zFodc3PErX1dcnm5ScdpfdqRZYlz7AaK+vC2CTjZWEbKBh7VMJsfRuNzash
6ZzLidnKDYs2Tncs7mWDoYdL8VjCDz4mTACD3az0Ym0KHBl7LtY04YRXwwNXsWaTnUTlLixKZ17l
jaP2cigGtVNa2Wd/zLkfLOogkI48URaIxaj6YUQMcTTCeIEQorvNwNK+I4ArYpRoQ+D/xW9ZHHkx
e3RjQh9b1J5EGURz7JJZjiAJdFXLVQjfDKtMUvR1sOkgbaTsZYT6tW0DnH+Z5J1AB0Ad7UVoe1s3
QQ/X9sGmLjXmOB4GybIsjjB1h4BST00VSXA2wI4qDLeYaijc2KWxJnJwSu1wi0xr8taYXpopG59V
pVNcbA3unGuR9pTm8TyrnT3gcg8Ge3AfwDAs7t5pyy49Lg7mDDhaQfrSMI0GjeO0Or1QaySXMcXU
Ao6UIoLjfrFXXhNF1SMr46V9gK+I8goiXheep1ay36vmUoOQZ6vOswt6EQmXleh56/Vjre8WINcZ
ehyrwtsmIgzzMbuueZ0EAid1rwHf4qdCWbhBO9yLNcgMFJKRnbjVP72E1X3A9fUlVBc+EZs2HjwC
xgc8BAiZHdudKpa/NWt6D2H/vaoLTSBXb8KH3neqt8Un4WXbjNo8M0+U6ROp75yp67LK7PEzWZyo
Bi4WRuweAkcz2egHLOujx9zhX0gimffl0Wr8M8WMLbVVk/yUtUuSAwKSEEt6K1kvFYO4ispvff5q
My0v1MnidmMxsSG9KugWeShosJrXYIzr9q8YwyT7ocPIsDd0S5KfwqXFdM5iiJtXsu9bEMoWobcr
wqQCFyLL8F9j/OjNT1IAGmy6ufZRW/BcsGXtxheGgbyZ2x4XxL1vEVT2gOQQIeKqJDoP2G4W+u9B
WHjXyXLy+jDqYj4Kr0IA4c71s5eNCKtsjyRw0RnoUTqKm35lZ+18Uo0ffjUaANVvhRPjp2o5Rllm
BlX7a/wyau5jdBbiCMvQr1CWhfQCHWZQphwVGvPmi7ZOz39YqOp8gy3Z/U+TNFs+yhvlw2YXINBD
VnFf7VvUQljEQxrKlZBxeFKcvBffzF0AB0S636M7BgcRCUQmsqnCrYgDnvJuaKq1LaVxUG6Idgtg
gAasniJMM0AwlqNCFTV96MEL9Ce8DVdR58zJ+NW52hhu5Sx4R2tguieeFKd9AyKoYUdMUd+H64kp
IAbuOn/kjAAA05oU6UfHyF4HLYEmMoruCFQFjydjByAWdrfBO5T5VKbHVLnJPyTtkowE1jGPFK7D
KaoXeZt7R/1Prsvmo1G3QGeVJPqAw6N/6gAF7Juwbb5HoE/3Gt1E9xzaSYZ6hSyBS9C7k17xKWyW
zeghgVVR9agfZvHGiXeDQqiCkVaEFf+abPa3bEd9EmRqJH/8aqL0zV+8ZAJocY1McNhECrz2Jyc3
/8mFgilm9hN79zqlc5qpnNxT67FUQfy02GxdjO1k9saHN/2Ww/jIGb4p0BWYTaRc8zU6nxR7EhJL
WmgFSwxLMU/0RJDjRoIUNjuVoFP5wMSgEAGSxjBe7bLl6V+5OGua84AJsNlU3QyTxu/Tbh8pOTIw
q9EMbbAfZhm0rg4jlheOlfPoZ2NBQd4zEaxbn7ZhyYrQwmPbtT7g1q4hPNwWS+WjfW2mv76iHD+r
NGQAPLYqOU/4IL6ziF17sk1Y3aFRs112qAKc6QR8Igac1hVLeqVPRwnVtTnbsG6arrEAnm3W+Jrs
AwNUNigVVoDvOmyT5TmryPdVLbqOvdCsntjhcfBAcovtjXH1rA8ply7CZZ7osv+q8iq4KKwoFUtD
Am3+G7UqbS7UOKdtQ1TKM3ODQur4igmrLl7JN4rwKVClqd3s5sm2cOET75K4mdW2alVUgaDI4/LX
xrznvItgcZAweBAKXwd8C/l7iAaBtSiaWdIcYFa6zyz9FNOWDH5jbsuoWdUcXVvPi9lLOE1a7yvB
YdvQ05dnaSYs1hlK1ytpf7JbS2P5j0y/44xIXxi2v72bDjwgkESDfk9pg98E4iJN7+geYwobd8Pa
CcVeOLWptRHRgE0BtRHGSz+TKxuX574qquZIVWkth8UNLeul6sF470NSRrLbzt5JzouwQOyJcvL0
XWeY7196nh69z7suog70GM9ukiTrbzmjyxugra7gDmoQIxPSUTBJtx1WIk6mf9KpHfKVFhWB7xgt
FK9F6Ilxb/vAq7bz4BgYaGrGXCHo1CEXVfOxnmw1wSlzi22E8JvhGaaOoyN8iOkyHNillC4WylXh
xPW2FXVyZiminku/QRFCLmj5FhVATOhw6vSbbVbyA9XThkJiRqTZaDj5bWGRrFFFCiBTlp+UJRq2
xS+6r7yZg/GgJrr9nJhcbyvB7ewSdhZ4YAsJ3SDywfu93TBnitqZt3nbUutEKyHYhfJM1W67RRY6
bvB8QSHDZwF3iQHTbRkPMRLIV10tK2cMwuqBQTwG/6yoGEeHKL/QBfnELRWOizurYlbgY/yErbkS
+aLxOHQjE5U4mO1uu7jMLXmu2tmJN6FaTPjZcCCBbW2YZTxDFLSypyBjePHMIpGKIHLAsx+oOub0
deEcTLZukmKMomk6luwToc/E495Pa3bpuTefkOIDfoMyepjx/DYr7SmWGoUzSowztzfZtqHV77kM
M99eJegPNIP3FiYLwpHJ/IR8h/OZIewCss1xcLShtq86tqw9T8PzwmObH3v0CLjgetyy6GWD8DUs
MvMNH0U07xaGCswMFR8jYahzqgIpSd0s8n90ljEqxZbMFRg3lXhTsRuLA9NtdU5plelPc9Emj4hT
XJQSs2E5nZjkwryIfZlKWOz6+MBWjK89Bnyj5137ygIV6TsTbiOPufiWE8v/QDFjPdW5izLU6zxI
u2BHLtMA+SQF58qO3DT1dw2i666r2m5H24VbybNL9zCib3hJU9D4lxB/8wZ0hGVDJ/Myb43GpXhI
desueLDxD69zx7D6Z/cltmx553rLHzg+zzS3LwjhA3sfYHnkazJ5w1ic7LV97Mv81PlaWru6ieVD
MPaSpeacoEFEXuD2b2lU1r/GYQKNx7itkefZQXyXyRmcCusH91WwSK+OU7mY9kbx6bIDxIP4knRc
frjhbvOzVR/hIrq9bZ3zUUvIht9UoV700CMZbZ+nZMjlXQivcnkJozbrPluQobuqiYDSRk6dext3
oa56WJj4bkKnnT9cF2/nbfn1D8YhwiRbA6atAiRW8dA2X145U2c01UB+T9ao/AwlORiuYhJMTGqK
G5BXvo2m0vbbA8baxD22LaXGEPrszXXNP7gqrLn9aqxl+rAsjOcgrTRupH7cAxXxA54GXR1Hy60Y
5/l8RLZwc6jvZTiit1l0oS5OCIXmCRKGG6MEC9wDd8ZSJghe0bBsGTgEnzZIiyt+zRzYSR0xSlo6
l34RifWmpF6Am2Nlwx5cAX09uOf8vzSyJlbKJNWT3VSV07dWISK7KQhmCelm6PaeMxCVOBYggdcD
onyxpt4tP3XgwlhtahzjpvBDsWJW5z1wQ8jngu4V4YlI8XxUYf4DoFZfAHpPHe7tTjxCMVabMuOc
3lJJLM+eJP9mbqVV7QVu/m3lxZhKY2fO8ZhAYuFgsvc2xfZrarCrr5Jg9D77Gf83jTA/00Rfv3Es
+j16Ryt7s0kmeMbZ0DzihvlGk2p+oNmnhwnaDMP7vDgVSGUOApggI3ivUQyPjX+UUgL6yW4W5lVo
93a7hrdu7pwui8S2t3LJqKdM7KvnhcF3pzmsUf6k7aEoKwn8YnDfXYYJDIkG7XI89HFwCFyfxbZ3
w/ggU+BTMipO/y2Zl7/gUp1/wExa0C38WLDjw7zi2sip0Uxm0cNk7Oq542N/wq5tH6lQKcWIoYUj
ClX3WozG/1bKbTAIyDG6RPYYzHeJSAO5x2iLbWWypmBvMno/FEpwsiSunHvPqWi+qBS2XoqWfm1r
8LswV1GOjvNycZHcU2lCfGaVjsRsjFJy5GjKlo1nizHYoCnK3utUp28FXT+HfBfdp03RPTdNBjaL
eiZ/H2T/kbWFz9eVI2joOlFdnDj2Pok6Kl5TQSKikr3KDsHETn/x5r8mDc1eJYt/LZpW5YeQF28r
uPX6Veu78kFXLbKbANPdebBpxLemDwacW4E+zlrwrcqm/6D+mLctzpidWyfR9OO3pR3sLJgruxpm
gCLti7BkkqNwd2UWIrmOX4sgk2iMD9ZURe7G6u3nMPLMvX1rstCN8PymBgwlAuPozi1V/GQzSVhx
SRUbj60Xuw0STE5dI7IjU3qCLHOzK1NJnYXFvCVvPm3C0zjqAaSJdx2nFACcN9cna8iSt3kMnrFa
WTsXPt/FRvV8qConfJSYyfdLUc/j0amBBHAWNfQLSKWrjSOEe8r4fSAYsT1wVp4wHpuYwaHM8Irq
beYYPoG747dl05Sy42mz8L1mj7kcPGQaV4/L6qDS2H5H/kB0BaJnlqoS7EfQLkO+McIjTpCb9Rtp
ZvcSqRopUBGod4SY7rHyYRAXgzsKVPigIZF4p79sitJtVt3C78BkroKOz1VNsKzU4KCbpqna1EJA
wcqlCQDwGsbBrm/nDxgbhs2YhtFTyrKJlp44cGRhVsDGXnlFSk4P9C4EFaV9QJNl/sapmb6FckrK
2f4LveG0dQszoVUt4+jNCmPUaol1XW5/KSLIeiYKg3fkRoDBdlFK8osNCG5AvXSwA3qAvh0PORE7
a3B17h1yChrRUE7Dbeep7FUx1dlJYrThoy7QcssMGYftUuqAPV13IxNtDzD1yiFB45EFFbBo5j5q
omBq3VxwHCYtiQhdcwR90JHzMvTdY5QsB77raNvoBTmgtFj/Yan9dpEGbFpntE5TZk5YqplWNkGv
/oUEtK2s3uXy6/hWF+jK+fMyE8G1GQJD7gnEgw4rk17TfhZcaAC5PhL63VvBNrTtbSVEeYhK6pEc
jfDT6vxL6uvxDlxA4p6ixOFQdUBY39sDMv4e6tMadzwEU1Q1F4ql4uJPN/N5gNTiJ24cvm+/wIEU
5WGwIymkdaBv8ERbjvWf0uDB3GwGtIjPYMfcZWTliBSs0IKgNQCiXMShLJ/zWuZwLvPCPYZMmz9D
qeu7SQ5Y0CmHf6jcq9+yrB+Km8OSVzeW/J8JO1rZjuV8maZ4qDudfIRwzFc9G9GHOAzKHWR0J12Z
BKzrWvnRaGOwqbnUM++nspziyoU1nXwqrWZlwPKshpZsn4MW1M8Ut5DkhAQXQuzO7QotuLHeRGID
0GWWyzcY9QemFDYDSD7mopld6DmbiQjEXrZOFe4FRCF6kxaS6QG17YqSPnrXU4KVYKjlARkQAA5V
YLFVhX7pio5mk0CgDvGRf0OmLibb1oGfccj8/40ox+KP5VRE2PycOPd6XIg8JMXEXvdJD21eC9hc
Jqt+IK70YsXjdxO86j59zePYvSfHRT15rM03RTeFkMep/6e1Rh0it6JbUrUpyiGlZU0a1rMwG1Zs
+NtbZZH+TrHbP9PrfzaxiPedAnuMo54KgRUpEQSl/mIRbzIKv0bfjZ0KvXXKFhs2AAO6rxnKTroO
/KYa7+yOll8P7R/T4XjThYI8d28amqeMKE+oU1F2E56XKICkuqFFB5DvuMPdF18YQnb8tim+tHLS
/YL6fq1aj8E2bLN6P0Mye0zasXmiS+EsCcZm/CPRgwj7YUFKMFYlo5bG99M154IkbgfAz7ZbgrTf
3eQKa7pKsx4tYEH1rOMNQYXoO6YEK6Kb0/ugZa3YZgT2yY2Z7baYtTaIibttPWYaQ0OJVdVWY7sO
poFECFWHut9mS0MpW6OuIpGr2QwAKzlO5jdgc+gfhbFIyjUR1lbz3qSJzx7/BupA7QT7JvkYDb5S
KHoRJl+Uyuk0jfDM2bMHHGd4KhzrxZ1Z2wgx5mdbCveDGU36OUq7OUZ9FIx7p8j3ECJv8qOc3wd7
uJs+xhXDsJ104S+2GufOmrQxpDFxSw6PwYCtMn0E62YdMxaP9d7qGQ96owyeC1zZz1L46SbC/0Yu
VwQDTXbue6E7+8MC12bti8xWP8PoIbnh1ip/c78zlww1VgTcnZiutcu8/+YXp9gngaPk5Biy+6oP
ijvPhO1ak3K8yuE+YOgAvhP3Ae1yjV0oQxvv3XTskEqzoTlkKsQokLHqKmXiofSb/ksmhFG4JU/K
xlheUx2jqFIfDF74jw3RtezZnEZ5ecIkEK2a0HTvCho9HpVpZrS+5En3OubzSxLfagTFm7Y3aLkR
Anv+ZoYptA36sDhiPEseNSuHTxWLW+pGKRlr33YN7pRyfOJxouQCur5nycBUI7RL8nXs5r4NIX+q
OdcvBj7FOs9H0a4RJjg3nWL6ctP6vWF5mMtTzNCDaipJawKBQLyeFzDqW4JQuh8M2NHIMiupOOCi
DCWYLwVBnJ5riW3TT9NvrRW7y4G/4tc3GU9WVsZrq3EA/Tt4db6aMTd3JdMZsacECsFzswnHi8YD
juA2Ky0muuhK4HL/Qp+Y3pmf2PuwiHxN0FUnrkNYt+kxd1hn77rF8zDyYIQbVw42rX+u43EVTYhJ
N0Nq9388vk61L9nYv7oqM9WXPY7Vw9IuzaOE+fBokJ3Q2+nIwdkfmvyG6Qdhc0TN5pEqFdnAehUs
TrPpoLFj5QncNiifaBy9lmlHww2OyFW5BymqG0UvLs3dOJkp+hro8yRCqQ73Bqol63lBdjv/6YxX
YJES0izTJmQiw5ICNlxGVd1lc8jNyw+oVHmVZhiBcCxNfspcmcLMq7Of2U2JaA3RVvs7gDR+8YgH
wDVbA07snTQ6aq0RA9wuDarqQHeIRloNlXxwDOi9sPcUjW2xhM9pkvsA5UbEfs82o9+MYwOeDdXE
IMZhi+yh2sa9Y5FaLkFnrfui9LeZ8u2t0fTd6AXhF+YZkX87GteUUR0SGRE1UDaJqYZcy3WICr+O
zktaVfa+HyfvP/am9SkXfUYHSLCHg4LaNWfewhvymBCCHdSS7jdDrvnAFIcsnzLyPPTCsUCbCdGB
BWSIsWjcjO3IBMiGVcBYB5v/evAYqu/8UC6faG78cSW9JXgdu2KuNoldBfqByF8HqSGTtmjoV0Xv
gwv020zdyHAunV66weqqSSuc8aBeBGC86oVFljWjzrm5f79smtj6I/VQFyAxaFim4Kug7+cfb1xs
p/5klZRcJDh1a7djKqVR8ibdfKRX4GNijlLP0EyYR63ZdTh8OvahuLxSLw/gSIFaXeP3qeKrSPI0
URvEVemkKW0ZQGcHjgYrcZiQikQ8RWgqsAyjj0xf4Siq+C0uhzH6NJjk+9NokPPjX6mtEaH2CI2u
NtxG5BS6e9QBvTmkvKvEyjZWOlrAOerYzi5uHAsbODVcJ2huIRkQ+TFPMjmRaLUsdk/Gkm6nksis
Piso4fifFKrzwMHOTrmRxNjAaEPG7B/bSDv4zxRwUAyghUx5DXqOIjD6KS1iHaOvoD/OyT22YL+0
O0bLYMC5eJYnZCHRzb9CEuZTpGyrO+gYdBAhKlwnK5owB8tdY0ebMtCkIiXoHFYYZZmLpVPCABmR
dPeZJ9NtL1W444UONwapDvmCCgyHibfqW1/nh6E0S78bI6/8JEzDLo9WTlKBgx9o2LjKztWBbprs
xGA2i7qHc6fkftZShMcJzlqMpLOi5gQo455GMdCjQOlh8eTTvT6D5oH8uLK8pu/vyj5mgoM2v65g
bIXZ9ISvCeVwNQa00C43+3Cf95P0D2VbRWYXWtmiMdjV46frDvB5VxRMk3emezGHDnckcvyile1z
e6N11M4tqhHNq0PjfFMCE7wYZ5jkUTV0a3weSb9zYHl91dmAOMQDb81dU/ruo0z9+cbM6pE3dQHJ
KUfEYeF8bBsRpDvHNUV55j8ZaCJFNYJcjoOASFOrf2utWV4RQI3mhYyi7iGQo8cfRQwNoBIhNLH0
pQBqFzGRcVxNw+8jL6OgLWzD2Z7WrxQL1fA7wPz5JaAON5TLcjzEToaB/4JEoX1virQBbcuw/VpZ
Q/8v8vCHHPC8ImktkJTeM0cU6sHTLoWPCKctj136jbtCdkeL6eoqaBL1oDgOiv1oijTfVUTf/QQB
OTmbDA8iMReMLpNDDtctxQaa8TnhD5d3AMMCoqosN/M2S9648z/m8cNTm+h62EdzG/5AjLPxVJOg
yJhR9NTQAXANe5MmQX2sPVX/dcBFmCvZFtl03WLsO5st2xd+0ulpnhrrjdeW9CfUQiSchYMa5LHz
Y+fe0LV4u8oZ87u0h/1LddZw1PPLK2/n6ZwNccvAAMsGtn8WGFpFlwISm7VJsGXQKnICOXemWOo3
HDoBQ38aJVTVjpvhaJmkQ9/mBoImiYS29p4kBCWJcGoQjhSBq79jQjjOvh/Ep8HHSs6FbXK4N06N
nTDo2FtuZGUFL0uCrYN/By4QokKTGrzS4MgzeQp4pQILcuDNoZOOjPCKoNygbvPztxIuujmUw1D+
WMWEOG1gNsszm00O9iEART+ewqOKj96J5QsM8/yZX7RiJ9AW3YnYD/nh+PRwB4aALhqkbkR8nFXh
sGurxrd2IT1wvV8EQ/YNzhS6T2F73rRrkcCN+FxtDH4dnu/PbDFxc1f40IFPiGDT5K9t01Jtrd70
ydYyWhfHGDhjBimWEDasFpPzDOgc9nbAru+W50mhNmACvMp20AxEnNjJ10VBSbgyfJmgQhsw49xy
pr8q9Ft3NsTNbO9wK34ToUjPzP42eKIqAWg6FrdP3A8284rKqojD8VWBK94MEduL0KZyEIWa0BaX
Duf2uDSu3ONzgdzMSYm7uOPkveIkKD+c2ifzlqcXQ0EywkjakBQGiY0rkXgIzUF0HJMsS17amdHz
dgCfNawZH4jHDHBYvdH8DS/JCJ1rMwkvWYOOdS5Wn9l4U5IlP9d9RenVMXQtP1vfattXxqnV2eoX
k+DfMk12ou3zthqnRr9nssazxzqsmkCAwon0kOOfmcjZJyfh1HDSePx2yrDASFMszD4dPHRsg2b4
l7dnLqmOmn0h6hnizRwklLh71aYybvsKMCyY/9y4JBBkVTqM8L6VGJEpUHqK4EBBOAarrrUdNNOw
mNOnPq/4NvL5fxydV3OkuhpFfxFViCDgtXOy3c7hhbJ9xmSQCCL8+rv6vp2aqjNjd4P0hb3XFiPp
R56cImg8EZOkaWqibjuPOPpXAurpuC6tysx7e7TifG+yMHT3vcU4zNE8Oys16v4nFOy3d7JU40Ug
ylHfinlygaAhafsj03EruSgCReXeNbmUVFAlEJmR4cJTObkh6qaWkhtraQ6VT+IaItiErRusE2ay
go9ammS0D6wF+uyLDe+g7zyJ3/zgOF7jP+UMm+2V3Q5qOZRNR8aY24y1f5jtNg+P3BYjA/HsBjXt
E/phWDQO+1LXBqm+tpUKXmpskeRNAYVKvnsz1OqUcPv/EdTCnoYvu322WtSbmw5KyHLvJbX9hzJ5
ehiSEai0yiC7YHwQ9nXW0Aw20wg15tQ2TvCHjoEtnfTsLFgHyB7DE2kjS/CloYduhhAJVA/FkOqh
KrP7oPWMvTXcxBZ9EWY4gax3PZdpcFrCiCxkSismcHmbAvWD+b6piJfkMCAiWexym33nswtw7ViC
xKF8GOvfKUAUvTJtj4bE+PCctyKpGQ303gAgsS51/9DCDaGirAwlcaYz/4XfKX6efBssHHd2ZIOZ
iwlzysOwGR4zpILHfGHLf4Oo2ffY39NLo8WHrVn1bnr4jQ/LOMFdIQtPr3wgLlvd2At2fMs9hUAG
Ew5qidK9DmPxjh+1zx/nwfYBVDEHXzucu6xBLOchgC5k43yuJIOwxroKNOiXnHlqsa4Y9O2UlRNI
eMt9aGtEW9uSMfkRuUQKaWSqoj2yMfb6bpRXH0tl8LdWLpFR+9FMVnFpZxehkhEQw3od8VmYOF7E
FlqaVuy54qUsUMYu2JGa3PlXaDxRaTVxIzVNfaumws8bK+aen0Hfg2hjl+qyaVVIncrCWWVjA8us
ruYv6VYt4N0Fp4qNOeXkOe5Lwqh7G1fhjVplxAnlFNSGpoo+4Mf8B+vIA8Nqxit6Q97/fFh4CZjb
+g8TTdQT2OCJA4+J6g7RY/LWW723L0Iew2KcU3IuqkzA0E9pA3zllndQDNA6zVH/T/l9caqVLVm7
Fkg1t1FWVJfIiYtDV+byrQlL7kAW2fiOWkjBq1HjGEctGKb5ijsh2GY+smTAQ3G00n3kAE3DQLRP
BxKpUYLjm+uXlhjwYmyCu0zgcQapgXjNYJZhkwKlxPWWrR973KTADO6zIpUPKcK3SyiIGmI6Db0o
YGSK1lLpn4FqY9hQt80vZnHBIFGJR953w3jVpeTlF1tPrsNoquGyYFCm9iWPgL1DuR43fHqau2Pu
NASeWhVTu+2dIZuOrHPteGPKqgc8S2WBD4Z345nXmrhFRsuF2pkgHexN4GlVfBezYY/gWxNHbg54
C6BARUThS4YyCr2NMrDJ0EbLFHgHgW8gCFCPHYH0+gypJ7vx9E4IXr8NzUc1f3S2Suu1WLqwfZis
pB8vzFowdkgcex7PfoSyYZXEWFL3iXXjXHISQK1SDFLcdemMKAIY+kTIKG0v2nvKlDeGLSk/XC+J
fw+d4rZG69N/UYKjDHaAmm8BQJwgpCAimgf74cSkkexYnxN0i16iAlQWkYNGzz1wJLu1bUjLY2hG
ml1XoZExswz45QXd522OjFxpnaWVnrmNKjEwvoJ4hsIcwfSmdpLgGZoWmzT++fxd1w3H2RxG6suN
WfOt4R5F3CB4eNVTh8+Wr3cimnM7od3F74UdGVsqflnQIWHQDTvklt4zNLKI1RzKjQSdX66yfVpQ
8mw5s1lR5n0ahRBzY5T1AfcRrzl5zFA9UzPCYkxBB2282vHmA96g0azbeurdPR5VJ9q7II6OTQTg
BWFHagyjE63zC+4Irfd9wY5lKzpFGkUkOwUmJbS6B2+45WOEpM+/VZZCyddjG3nSXgFbFqQgsuDc
hNnMSaJse0+MDJNEniQyZzMSid1zS7aig5WrbtNfUB1gmOtwjr9sMGbITXqd6U0elSXbJzduX2xC
CX+XuQOgTa4T9z2C3YYGP/DE7WczYfC2JD3eH6rOEkddCwX3pOcuI0WQAD5318wLeUG0Ih4dk0Pl
xutKHt0O0GS/bFDE0iIiT6YMJN3XLBu43Q58Pjcfp4MCbPHn8MV+1Yx9w7t6zq3pzKGJPZpUOA/D
HQ3WI683ftZgakN2VhFxL1QEUWYRVCNvfACUC48RWmfoczF7HZ4nuziOGhzW2nRz9GnFjuWsg/zm
GULJWvuwTefWYdXQqU/kpYDaqBDs3UBLQRCOgxqBaOs26nceGicEn244Nygwhi5k3kQ/s+0bD16T
U4KKWg1hCUPDaCctzh3DEZ/Bd+NnBzZuln30HYmCz8SqAmpoTBhuJ9XzCMEjkcOaFVfjsrepuic/
RyJ/c4+ONrA8Dj/OFBdRcZ3XtLeCGj/csM7ixCmFIEQnweco4U+Th7vlc2gKyDSx8o6IV9zk2QuR
1j2wau8I2PAbf/r0hdvoHbBPZ9gXZehEa8Qj0mcvixyL8K2w+065SLoNqIDgNnIlaG+dojt+nrKS
YEg8fL2/T6Q1+luK8NZ9zcDz2y+ClsuCEB1kEeYFns8NQpSyuAzIAMEhUQifCmm1v5Pb31Dm1VTv
KQST5yHAMLJVjcBXDplmCi+2FFlYwaQ2JZwG39TzVk4NvNkAPSDL+f6mUqUilX8wh1nmUTn44Wmu
nPhv8oecTKrSzX7nVKhLRXg1oxQoL3zvi1fG5Icip0QSFKEFatmqsmSBM/aJDK/pGOM6MI+wuiJX
SxPLgpQRZN/MDIxhUqvQKcVanqoEaRaGCjU/82fBY4TwVm0XFyXdLmUQ7awx1Xc/LGIna0Opov3N
YKXd8MDYtkjZpPc1EFYx+nSTHaqkOycJK//DijHxHOciZ8DjtYaAd2iQQ7Ge4ny4mBGH/2ZGdlJv
GTEpvU5w+j2hiaD7zVsIfVbqe2/l7M/nFo1+B0ZWBVdIzUTTkL2h++NMbcpB27JsAaWFrBDq5JAe
SCvo/uyhyX+sLqMWHjtklEcHg7E4+NzWLzPoyj8wRbG+1g5G2ZVyquV+oIh5aLvcv68TxToi5jAF
ZjM21mMyq8a6VJ0uv1OS4f95fUIAmFaIYxkMKGIZyP/0NvD7JZI80xEoGbUWVDVjuz838SCvq5Xl
95KF4n9wjcQvGvX6GiYz4rQcs98etRPUWjtxSRBjYQUJriVrBO9fdgNrRYEcWKO5BfWaJwTFLC5Q
953glj5fUzp7j6UGcL4taoliTVkeq81Wgfh6hp3pqE2L2PBH2fTlBFHY6k0QOhasCcfIul3q6LeC
I/4/J2QeBwwtDb6wYhPY5Ys8wS2OZRUQSYa8Dr+wsYNNMKcpm1UMCb2qou9YZy1jFNBKiztT1Wl+
SM22ZpcpKe+l1XmvYDKfimZ+gcV4LbN8ulrTTH5DO4kL8jJwP22aPGCZne9bnqoMuvVUHEu0uEfp
GFQXCJbTY2c6ueOiKQ7osfUzIT/zEwv9ZUuTR1LlFFhfaBjtMzm9HNHOILeqI7Yrhz21E2E3vyey
fxlrb0S6kOdrN3WD84R76E7WHdLnIrROdTjZG7vzPxeelW3s988aZs2mhr2HPCFMMVAuNftZho+s
ZDU+mihIzQdehXd29uFvidvp0eqBFVDiZ4cUMSXRz2X0pSS0pEQYdmeK+e0qbsqSg3XodnPkyS8f
rtK7ldY3gNXgVNdaBPadO6bxGkXXVxySTwMxMlCoVhUQCKYh+oLj6WXh0l/1GAQAbFntBr9GTrDh
lP02NoC5eR6sU0FiymOVA2mwy3a+oh8kIKO1CBUKw/aMFLs6F8WQ/yiVwP/Iq/zQEgv4YJlheZe8
lxs62QCTkL980bXPR65Q3A0p5NH3KcO8yGjf/xcouz+DVbrxLtv4N6eY3yTh0p4jHeqLgyEJz3xX
H9BxDW8DKjF2u51+iHRAg90CjLTsoH9pSYuDpIHpBLrOzO9V//AwRuu+rZxXG93kOvSlcwTD7R48
07tvcZ7IfwM2t33rEBCECkFcHdEVr76f6w/XD2nxnUa8MFKvTzL38z1RYXq/aBtPA0bprQUVRSqd
70Wl/pG/Um8hSTDHK5lKnI0BDR43iKN943oMfFFx7WPQCThgvI6EHhKO9nOJPpZqBXmYixJtY4pC
3JXaZG9ggUr00tSOyEqG3SBkf/BlPd5BdQXrO0hmAMQRMUuMGDBi8GN9weTkCABhRvuSjyFbnilc
UTFHVy4XWYG2noP70QufB8wld0W6aMmWuZUngtqTTyS5T1hI1Kc7YMWJ0gGlbDMdiWiK35oi2lnM
0T59OqLz3FXOvkETgceUgS0Wuu7AA3TFMPyRddzPorSGP5yA2FZpG0tv6q4cc59BvWTvhe+NG/i0
TKMcMFA1KYuAmjsG7Iy53qYMeH1aYwCiAfD3jqc5F4AMYlh1u8BdxwQoPZWQpAwsjWormqg8QA/W
V+LHMINWY3BcsAftStEf8dvZCEdUlG8I/qZv6zv/dUYW8slXMRK6YD0r3HmfVkHXgH6ivpANR1CN
h6wGjt+An6gm7fmgnNQ7+NDYSPgGVsieufY2dVQGx0JrcJginbEA9Ga3CI2dahzehWWjHidVVrKV
TSAkxOPAvJKGgGtuzOZnSUQ4UbhW8i5bHa9novteCpMSDLr4OviBhjI+FC7byFXdLlgV8MYxmUcv
6vwkXedvJFwnsfJVn0P9T1z1tajqMVU+eIFOXjTQUSQ3FUkZ/B0F3jFtrwlq7d/ztDbPfDFyxb0d
7AXudwbNvvnP9uzoIxgRRKYT1Hut/crbLgmi/gSaGPxfxDObeknEiztrzBy+g9nTqYk/JRD7SeQN
auwcltyCoDPIX+lF1D50qmlTLiWMPATn6igTwOWlQrXgNUxiJWoGDSTzofRt1qJds3zaE3kgU4ww
n6Whc2ZN22+9kXRC4SC8CKCuH3UcfYw+cP+eLuopS8Lsj+EnOgqVMQewiybfBZkMNjgN8HxQG8bM
XlX/4wQMr6l8yblhQk+Sjw5A/jUukqOOghWTgMAwSs4QYgi1wPHV+hSm6G8KGdEDMgFft3GkD8lY
/b8xxZtBb/SeDbb5wO5HDc/iqjlxJKdfZSKdc9uaf7ZBpQAn7SvzhHvWDhHZIwEBuxj43Fr0joH0
USf3rLKwhLrszjeotvD3l/a8s/u+vsezAoaiaFmodCm+0SaXtcYyzYoOzJ7+7vPcu8tDEz8If8qR
Clrp2h78N5CwyRuDGFbRKN8eLKvMPkdGDI+TaHEUVrDiNUzKO+IHHkgvcK+lCcS+nafs6lrCvDsl
oty+EH1AveAVu1uk92WyWrOPIuC9FIQuvi/QEvcYTHAAy8GsmfU0L41no4otRr1tothZw3cyO+Zu
8prxTlA1p8QhIt3GRbcE3V8RAwND7jO6T2xpYgzlRhw0A8KNU/bx01KGIBsSUvLQK8Z3JiBmmLaa
lCQEX+43XjDsNdPUUS56A0cWLs0ztBXoN6g1pjeQak2ykRGd58q3Wbn1ietd5jlTd7gY2emLxNks
DN/vrUSJC7TJ7jxNoT7hqdDvQUsjKUWgt0yE5682SR+BRaKoTcIrmNwv2/MVelSGdqvKwaoj09p5
isFf7Hp/7s6uo7iCuAt3Ug7uUczl080kvCXQClJ94VjsUPpxP0d8IGNQDnqtxoQOLfS7aGVQgj1k
2CpPBp3Dc+D34rXvWwk93jZdv41xffarWtIIn7mX5CHsavtICS8O09xq8jJo84/0Tja1R+N8ysWN
Oaza+qQXWqCIdcOmjaXZDgg7BHLltn2cm6o/1Nk0vePcrw9hXwN344MNIA2yGH2etFruopbVuj1Z
6bmNGvcld0J+2rDLI8ZLfME3sMbwYLWFtS6s9GXKYB4SHwAgVMJN8tajTVCEMbBmJ4xbyF/DhOW+
x0gSRKuXfusubjZijOMPY/f3YMT8Rye78cyqII7PbifTh7IZqtd68d3TNBFBjg3FuRfNgjGVVoZM
xGZDoE71jSbA29DQ49FZMHizgjQZx3tD8IU1xE9kfLBiBIP8Qw639w3iZT/Syd5kCF3xxWkM7gPV
4w5OQTThrRfdOkx6iqV8rIjRKQ0rz7qK2fkjLzzmmbFe0WToe19beUvp3bQYteO2Wo2edIGaZw5O
TJ6jfF3nwp1RY3LRxJpSwV1k85umpt/7Ux+89ZPJfhENo7oA9LXxsZf/zbVAHMAJ0q56QoT3WeC+
9yOW11U0++O4wYNePjE8KaCI+7b17OBP+RxqY9BN+Fa8k40f32ejTFF/0zxsiTx+S3vdE6QhvSuq
J3hknOcFReBUkx3g4dDICd7ArMPe5iMmXuGFRhWFnNsnGzSL4a6tfGufVEL8RfkI/OOGYScfIKVc
j/0Xj9B3rEGOfkbU3MIcjOct8wNmV9XUkxFMcg/LxHKgmB3bJyw0yyOINYuefw6Y95WlOWbwiCjy
5oCEBxVuyBuM0XUmw7fvVvaucVX91GQyyrhP7HSTCEHrkYSEIDRxQ8XQZims5kgeCb+O7nXet989
F9NlLIPgFWPWsJmTnlUB7bhP7pPL06DbpYhWjJibdcxM+7tQZMqzoJoughHzIcN18pSnJCduip7A
NkRp0XjFbJnuyMVk+1bY/bVT0BmcIs1+leMijrKGW6ZW7J1R8eX3SzSRZTlb3luNJHbT9NWwSyIR
3FSBKnwfGhW+pimt9mrWw33TLP2pz+H61+Tg/CT00lvMH5wgc+esUjgaN3aKgL4TEgwtCqs/oZbs
/gWdGXb8f/GLFdp0yNoniW4At39yqCLQu5MhkSXBfJGxmI51whV+e6Y9ppJOf59RJynyZG+ALlP9
N871cF8D9bvzfQxl6D8BrdsTrsOyyn8RAXDQZ6l1Q+sa/T1M5Moy4ztN8LNWUKCTfwy3igfaAvU5
T4awGm1E/boY5w1/HQONjjjCteopviMVDA8RAOTiZhavz6bNYNQT0H7Nq7h69kszvGooZwd+8+WE
8yl+9AJrfHaU0fc8q9PGL0L+GqelSmwLwjClnwZ3rMDqbpP4jXhDkUsL2uNVf67/73XTztI9TWFi
Tj04ku5EguJwIHumumthhK7kSP+1AprbQygra4uzOEs+C3/gNMGkJldlMpW7bExoPRkXv/ldy/kQ
5exwIbg+FWA998SRhVCjbLJJodyqdEPD6FSw7SjZZFz289rTDfLkoYIzLgKmzUWig0/VMeZe5cCA
HgmPjB8XaM9HgoimpwY9/cpMmTxlKAZTlPajfUzZgf9zdZ5f4FE390xf5x3K8eiRdIr4GVoHpeLC
P5t19rzumUSziG7CbeK16ATtwgXZOlcMQ+kC3iGK2RRLWX2GW0IFxVMgQ0SLsXmcGHN+KN/MLwR6
V5umdJa/5LZcUWRl/WPNCCpdzf4z2AXAE10K1yeEmLq5rRqueTqOu9FZaI48xGk6mdw9HLTubLQF
wUHPhmUuBIdVGxhi3JUGGh/E44sc8/i8BK3EGOlOzUtFngmMCtZpyGgTcHZrkCI2qLi4hgmcdM2I
JLxN2UfzEDHA88ltcZx9yHQMw4QY7+lCqVrYfj5ajgs7Cjd5tC50LEH0Vd6fmmjL8YWq8sJxFzHK
bELq92FyaV0RlOygTX/VE3slTKtgUHQ5pjtcIc2hMm6Y7QYt1A7rE5Aj6oBXL49wiDo2xh88S9e4
C1CWoIo/4rlyjzaH2ztORAukUIBEnNwAwCcA37fWEiRX7KdYbws7fEeE6331Kn0bw9Q5OvA512MI
EKIfdfFHDHr9kLYp25cEs8gqLCrEhmaJfhy/lEerv1VWjaNeE6zRCAJM1e9ASbIyIAPitDBehncW
lfe5TyGwJogVc9sghlOkO/9J8+myFdEWnHBKw30IDeSAaSpfblRFdXBv2WwAiey9wpT01g+OuAf/
KU7JOFtbVSHOqaHDMzvu6p09455JWdt9RAzePwqdO9uqn8f/qD0AHJRTSV67E2CKjNlUBmQdJhtm
xc12RM8VMHdp+2fSSvHwBm7zadeddatE/eMMzuR9GqDioKBElkaqxOtC68MJSb/wqMO+eJjV4nMk
kvQRals8iE6SnG2q+p2UynrTx95/EL86kjqAvHZVZ31bI3FAk2uyQwBd7WZjqD+7yWGjcUvtiKtU
Mszz058CKQy7kdo5SyIu+XjdDDoBHjwIJkkA5A2gxzVO0ZCtAGnKY2KkC+Cozh9vSLKVSQnakiPv
aC4UwBGMZx2hAE4ZXnGU9y8YuNu7mpaXhNNip0aEzYN7ICwh2EWYwbZokJOnBrPZq2PGGJrGwv4j
jwwmlJsCtw6bD7sCmDr3rnUovG56qHJFbgDP3gHTXnvibUlJjGF9sgJ5KP4qjFobHTBlcnLPBscV
0aagjPyM6lZQQ7H9nXrS1CpVRAs/fkGoTIT2Hulw/GboQaMVkLp3rCZ41C08PJ9xrMw9LvDxcUmT
/lhTGtR4jIli8SRefRdCCbppYBmsssZwS+rFshsqWe6zKB5fQdP0Z6LEqydxS3UBcOIhJGZlLteL
mIHmuHgL8i03kIcTqxDxY8vq7ZLC9/kMS19drcbG7WZ0165t2++2toIbu5ELG7BuwNZcN4DLzxI5
vdg5FmqGFbSn5SD0kh4GBYSa4sf7MNKZ3bXvtNUL6DmeRpPm1n1L8BzmnSnzWW502fALn0Q4KO9k
ypeI1HHbNhkiqWiS5IvcLDo7DxHae30LE3hkni/kFvqec0LOx4qNKX/lk6ro+3a0zeZueGGVy1Sv
rwKWq1lOFt4PntDxkQVDInZpM2q1HhH3TGc37ZBMkwiY5FeETQ4BVbSNv64UtruuSvZUoJFsFnWk
eyCBnMchQHVvByZEm5CiHhDF5FfrSiF+Z5opy6vJWiwtc165mAKLEd4kiwcsDhlx8XNMhBM68Iim
u18m686UN3yPczunEeOTg8XCvnguIq9nVCiyit1XYfKUzKMUnUgVtcnjiNrrCUYVApS0sLCaj7W1
hcxIMxW4bn1QSGeo9co67NA/ipb1aQSG6lhZ4sYnDaLlH8YQfFnh0o+n1ixiOcEKVS+ArgHutYgB
gFM0t5o2D0QcXoHo8pDjUqP08FJYTkDgCgtejT/iT43oWhks1nhFzw5GYlw5WV8REUXlXx4MZxzx
AhPQNRy2CqweBHx7P8oOA1BeFx8jImAKbEyJ8qb5JnPPNCo6L1nL15LZnLSjdTu3IR06zCVRR6BQ
ZrQQVBE7ZeOlkFS0BTtkO82h/a/oLKJm8KLZ5wzkAj18o4B/8kviZOqyWcAfrHz/NPI9Bvc4oRSn
iBIEVdtWYJ1nYap460hRV5sW9Iw6VyIKDkTe2fo4FiWUwWDKxPeNHksfYdrmz/XHYFdJokZWOfub
F1bb3ULUD1SKnSaibjxnwvb+bDPQEpZpqO6AbHgPZOAE7wlZWYwGGDK/dDHN51Yg7SY2GRjc3q8a
YEFRCe8gG61PYLL2Ef6vYYrtVE24Q9Qqwm1QsbDeMFNE8UKO1H7kYn12GGb/Wn3xSgwzeJwkYlAN
KwDHiAeZxszfoJtPiJrRvMeFMyNb1tMzJJvwTKtI8ZYw8njHnEBARgSLGGUqMaKF2UbATlel477T
kTO4MZW1p2eJ3rJ2+pvdPNuRTUMTLQcWF14VHTQ2BpINsJGwWujTR3QtRNui8Ej/uQO6GV4GwODy
Z+bwfweadfI5mVcTUeaNO15JzFjXPg584HtXTKhP4c0OGlGR42t+l52PNnQaWzLj4Q5vK3RsGzFI
bJEwJYmzTJwdCjVMxFLlB6frSi7ecNg7hE6C/ZRUvygRr6pnv7GOST0DDTGPO3w8HwhIxzuWAvY5
T1RwtP1QfHh9H5/gEJIgFlpR87koHd0V5qZFi72XcqA2G+wo+29mYLK38bDjWwbl0nBIlBELf8+s
nCK8hJMz3QmIjuuysSVkVhyCaEbSF81C0l95PfpbGJNPzO7FG9PW8I45aPObxMJcw6b7jdv4DqwT
gFAUMuE5KIV6sCTYxBVar+XA/aJw9CZPkyPCxxS6LhguuBSVCJAGtaoCW7B40EBKYGJAuN+rsP2L
0C3sAAfFXzOYqn8xWedMHIx39YFG7opYTSs3tA5sG9kpVCHXv4356TJIgaVPdlxBWd28Jpb/OIAS
OQrYNbuWHM57oBkF62qOKPaIh6TAtdNFsbWrHVJQcrYB7WYC2n9XG786k8/HbDN8YgeboV3R8gyF
OcZsnNrp2lvGZ7GUs7cKW/jQ5UhQbM2Js2Vcz0IHJeQeAQ+NN7tB5kgDis/Z/2xxnaz6wX0L2d1R
U7HsBQ/wEKgovrcm5y6n2FsNeNp3gKj4qLqy38xLYHZuGXksleTr4HfqBzhiv0Mo3O86z3tPZ4ym
xN2v6YJAdlJJb3Ap3fjAQXhBtStP/m3K0QrCydoYJaNp8ZM7JnopE2h8BDTD2pE/C8ZScJmmds8B
EvVjnabyHbHB2V+Q4Is2y8ie9plSD+Jzns1/ji7uOugSnTaOy2DE1mc3rvK9G8gjOmBvI0O/YUoW
pwdE3+U2oa5dhY0/75q+da5sUsKzn81ncIWM8GkQQBV51FTL1qTefEbB+pWKIaAQaMGOowPfoSb7
Bq/J6jIhqROBLCAO4tNuws0Ey+3iJON1sJlOlWmE7SK2T+ScoJeaVLBpJ0/gXnRnT6+CtNafAjX3
btQN3GU9osc+E4AayLUJuBV4J8DdCrGaQsTR7M38PbQp51HfVCNVIqttNJfetjMgPcYbgZCDCX16
28h7jaoWpb9INzZJwwwqSYAHqrER+MvxGTj9gQ4A0d8ozCo15b/K5cGhk7OeWqrJU2i33QFMzrhu
w6y5xG7/GrHVfU5al+FdjnjUkOjaxe5eBe70I2y/YlYcXgJminSwwJiAh7Q7aHbgyrBBHuBJFfcd
PJ696q0fAxZ6VYx5j/waF0soZUcGCYfQIcja4IfgRvQ3RTk2Zw5hfgXDWq+MhLmfVXqHFZwEd9+m
/wrnutm63hwfy8BiaEAFnp3SemBE5I1UE4Et2AxhD6mIV4DJmWuSgcmA8HAwE0qeC4IkLfmJX77v
kfyVPqSSQAw7J0LouoKa1mPNFdm9huW0A9mlNzpS2WsqrB8w+MN4CjMLKCm+8z+E3PZjJSCC73FT
NCjSM+LTrXryd0tLLDCjaAZ71OfcgI07nOEEWYc8GNSVlJv8k7kIyrNMe3yWTDAzNTdXQjaCi+Oa
XTT/ek3mMWdrae1v6DYQH8umCxsMoFI68mgiRj+5PRTXsHT9VRQ61hMXDZKg8Vsjacr3EyPXT8/t
5X9mCFEliWSe1yZPOufIVh01TfY5dF78ILmPzkxqd8g0wjv8IxffDUixzWsvGTZsYd5rg8WBuxXw
V0+7kZGmVE0lAvdmwJzLs8/u8b+soxgMI11s+I/oZKeLms9iqZP3zCIRPIydYI10PiRxSX7P7vxP
j8Y86pQhqwfmZUVc2Y8d0lE06XIJi8R90AoVnZ1UF13plmWzUyALL+xtRRDSellCrjHfD9WOOjR8
ZduOT6YcvJnV7WDtc6flPtJBdAlv8oUhIzSb3Kpbd5rY4qymlqtP+dULGyvSfHmtJ89uIKKkxStt
GgcSi0xMghz8HmONIPdZ3XnYHargAXXEQ3IrGAHvlXfFMuiTW/fODrtD80zoeUyEOIFXG8eezEYm
WFcrCrUvlGrkwA/9a2shN6zqUJKa2ECiUgFVlM3yXkc3jgvTg6dJmJM9TO+hTnZRj3itxra0TO7E
mKJWLPed6r/EnZUiNcWCZRNQDLIXuOuzPHgrFiJxpjl/sH3JZaVb/1SP8a5si5/OKoEHkZ8QAWmU
M18m/j3fN8l/nbUMZ7xSEK1GzmuIOebeiyKXxUfW7ue0v/0MXfIgnfR27UnXv1hh0u0TkXUvXKLz
1h4bECte1ZcfgZTy155E/ousA1ZNmjXbHF7nXxzE1yzDZrQdhv6jc5cHI/PuUk7sBdc9kQvpIrsn
6ag9EY9fXtD+JKi81yz/cqxok30Y/dpcWDfeorlvqJyCznJMzdZHJLrmCvmhdjsBe52OzcJB42F4
PzrtjBtn6pNs1bXE2w1GVVvG2PXeH+wQh95w2yCpV/Zqz7ItYrw2SXcu7Lp47VgTXIfAEI3KpNmw
i22K18blXA2sBBMxTOXDEEZ7QPf/6lwuQMK7bTnyhGUFytUMbPqR18S7a6x0P8346ka3jvNN1wZ6
09YOrPBsGC2262yKfPXaonJaIUcAWCModye7An/qk4hUeLeU+nLx7/EujvYKDda6jLvPSJkDgJOK
fVXVAPGJrkWO0S2IEbZgkyLxLJizI5mE+ZnCK9lPaFEupv5AJIXAfXixCIGTcFsUfi6UHy7tFdSY
fRI0ISV33Rky8GC3WrAM98OIkLMei4PdabHTgVc9GpyY2ya7jVzzimytrqQMruRD4uUHgTUS0+7U
feOM0HvXs+YdOYqU3U4ABXEY1J1Z0qeQEQLFCKzsClK2uq0SHOE3P7i/s9+u6J55gQR5qOX0UntY
Cdhb+79+C9plxcBSPBWqbO8cXJ7ktzJ+d8Lhq/V9bEQrI7KndHTQp8souQ2JKZ8KUKZwy7N1LDN1
iXrzgDrzUQnk5DN5kCtoMD+Rqf/H0Zktx41jQfSLGMEd5Gvti0ollVbrhSHbMrgT4Ary6/tUv0xP
RM/Ici0gbt7Mk80ZwE+z7eeUe+J473MvWMWfW0vpYx9m8cZIsp2i5saWyd9zxZ5m8Y2/w//ymjr1
VamWR+lQ8cf6qRSHievQbWA/TALL4O9ms1dOyNPdKKwXgqR3DZzNv4v1+f7dd969O/gvj7nmYH4t
D1aQPi8szDA4Fc1G4kp/tpL+qSzgF3OpsLdoPvZWRTr/a2PP4Jjhi9sHcbE3TmVvOUFaWFiYv7YU
iAZro63hORuGkQKlbiHFRtszOhlOPUIUYYZESxqIcrR7Xbo+y5nlMICF3cjvqZQvdkR1mPEkgGNG
X7DmSGx+fWjzFDZWAr0njP4lXfrg41KHKcu2oIi+GQTC4wLXZe9OXnARHO17Kydbbfhc1AkPR9gw
zhY3NMMskmA/7VQSTa9RIJtNFkT5K60SJ611dfGE9n5ILLH8HPLkE/VmukMMoeupIdqypXyXkT2Q
X2YcilaDMxtMUM3CYiKe5omFIj7rjX2/dGyshFsryANKymUsT8CdH2PLn1hWQNkpPEooTguJ80tJ
M8FJLEAp+eQq8RVXoru1lveo4ESgK7LhOJKlwPmZxn12TiO6DlwuHCvSAvl1Kdg9DQN9DTnfjjfW
etnaKKf7XFh6InxQbQ7vJztlg5ThsULB3DQoIdzibTpMaJKavqEiMWi6ZertyayVG75rzR6EREtW
CGKiT4kf4GuBDZx7J11U4F15UYyxrtABeWWC0vrkFkrNAKG8NQbUxzuPk922W50UblNyOzOPxrMr
TPXiG9m/jTrQj00h7V2XLtOrQ8+CZMtHbLsLUSiCaj6XI1VFjVtxN6R5+R948Jjr5HRPqwkqszYY
LkGLVTIbyh0NVupRq87bDZ3zXcT1KYj66c/I9HYmWulw9hIrMmwMve5fygtd7ovKD3Fsag1xIcuX
pN/TmzGxr06SJ4zxw1mOMsxvJTKNv5sCdKBj6HQc+4phmegs+sMqVV3nsOFqxLsml7L1KeJ+EpmF
uXPp8dBjJa19ngFF9yxE9McZshSVqvX2JaSyrQln3N6FGwcQr0OkUoau3cJFYo+mj1d9ELCpDPEs
SasSyQB933naBswQeWZEb79Y/o59pr/nSvyd6y7cl2NbbHEUpAUOzYrvMkLbYQHK85wHlfUVqSah
nOtOBsCYTXg3cmk6hiOtGUnLYQW29y9UZJKrLk+bO7duXdBtumdw6te6p6aHXx7OSHqf6Jnim1PX
SAW1gMi+L2m/w5zeu+slzo9BneFB1O2I2XjWDxyZUB7w4WNyt4f5oxvcBnQT+TQOSwpEy9fBY917
EtOUY4Rpaz6mcMOwgfYskSTSAs07Ga/IDh9UKPaRbbpjWeO8Wof48vYYAltWw1nVvtO3Q2gaWo8f
nCqYEs30KHC9sTy3hjG938ewooyEiZsMf6M9PCwYw0HahCLYLlXyi9v2cvNJqNsr4v/uAXFqPA6A
K16JgwuwLXgt37UYaUDA4Vnd7HGa9kUaY2bt+b/bdif/QfYctjEloydgA19kYurDQjTg7lFEu67u
jffWnAdQxqStWfyIxr9xe+/PhYHphqcN6S4eHXlNwjZEvuZzSYgAy4uakGnd/JMGnu6Usik5MOC2
AGGF/B9fMJxsSK7YE1AgsVJU9jGxhhR3J0WH9JAQ5flNOo8UspdG7kr0WKEo31hH5IOQ1dBKVqgN
xd62HC/flg5WGGISqfPmFuN7PtcIkPMMPQiggocXMtD/urQCoAr+NTesNycxXwsajFdDinGL78/G
wPp/xL0UXlo80OChwV9qn+X5HNBWxfPgb+YNzi6p5vSBSeBdsvRaFRD8YPQwwx31sgyYalSRoMeN
YjqlSbmssmUs7xwlxzkPNmvUjovwgdCNR+sRzFeKACgp0qDV8AROJ+NkJOAEFPeSyvvFaxZUhIOt
2QTUcZoe+kiTY89gp/tlF29aFBjcu5y8X9yuiAkkvf+WpO4Hr+pd/Mb1vJJW/rAkYvmofciQTTfh
FGxdikqXrH5yCnvcRuOMUz3XNxpeMT4kALPvXSIOK0kxQlks+eCj7DkgB2B88Ifclwzo5TypwKVC
uxGcvnx65nYTtZiilN1wU8ppgqNLL6b3UNdn+l0G6j6TaNObrtjm95toAgeS0hETobEQYNiQOV41
Xs4tMp7o44LBflW5+Mda4KcHkUBUCeZLb9EmhuerxMTa+3hrF4rvt30gXGanAEst5Ecop1ne7Nyo
vnuRlpofuARvpPtsWgpEmP3iQfJMfJbmCgc8ABh4LvzUpS29ppLLSm4ztBWyIHNvHnn+6mdD5nU+
Eub3CKnxjxmfxsypgfrXU8bjP+Wuc+oxFB+QU6tDnveUr7jUH2YG52Bfkl2hNA8HtCvzs+nL/BbF
ZpNCbN4L2wNoVtq/F2ntR93SD1rCr9RTibKVuvHzPNFYIQx1LuWsjpGi5QtbnfUpqUkGptnaCTCQ
cIHJqJ2vuhtStaO3FSDLBIO1DoN+zyW0PVUL5jlKR9U1amf30GbTnY9BDV/sjgQ0vPgW0D9/rqlh
f8pj6zZ5brPx4QtjO7ZQb8vJNVQraQIE7dQB5unpKo3uINv5S9FoR5mBFYM1reDY3MMm0VfjjcG8
Nfm8VGcbmvyLQKRtTngu0CvGtjuOVTOBiW2j5HHs+dpeIaA15dY0BQyNdK6GaReEC4HjDfvDuiPQ
VLln094Pbz3qF1OYW+7awcbV42/iWkat5xETK/oQNz+10LAJTp64MSaiGSdRKrEGBkAdNobJ8FBl
MW+gsYO/po/VKUGnwyiK6NdG5ZtlkemUMwq6jcEuBUq/akEJSMLOplgXxkhUybJeJ4Vd4FixS6hP
CUFr1JrWKc/RQnNuMJfTQ+GX8PQcIfW6VFHF0zafbHeN54Oa83ly3znWmx9uAcuHYrg023YR5gWV
dXzxF7juOQH3g4MWeSot+/3OHt9S3NFtpe3Gr7jKe0JU6YTn3us7Vp22OoW2jo5cJoCJFEZscfEj
2LnU3zzBqphL0t46J2kuk4eAp1JxtbzRmc50Js0nmDUhZrhI9QfcKlPMkkPX65w59SDYiF4cZ4HX
3Yvic67K8FtR03Tzl9J79yANrmA3swFzWR7yLRopZVqzppKkbxIaxiskgRh0BBhP5bdvOT/4Q5eN
2g2jv0WtYK26EIHe8Su6XMvGe2Ecp3iynEKRZLcMzN1lisDDoYnBKAO+mZtdNhuiQNUUFOtZjN3f
qJmtdSc08hMn1S4KGbIbPrtWlc3pFpAHSH1N0u8AHFDzGWTEoxEYoziFvXm2AcuFwzyL5o1NAOeQ
VbF4bJbiF9x2uV0IahM6FPqUhu1j1S2vDRAwd2RZBO6K4h9raX96iXoYi2al2nCCox76gtViVVqr
MKw0sI00GO5/1mtSZ+WfivjqNtaDxsuWxQvxYKvYDW3iH2zI2bhgy+ZjCfO9n1VPYZr9K0IOAdAG
5Nz7nMwHCwieX2rS98KRQFC+nln5WqbQqPIBoLGEtLqtOwQ0opNd9T72YcGWDLA5OiwHbIsfbGcx
9h/t0SsuywjHoEN9RrlhRaSS+IA3oTgUTAmC7OD8MoTZ8kQhdcOHZkYFHvS4y+I+OCPfMDqLatg3
5MQfJOimnwxaA5hmcFrIyTHjB56hq5jn+MBm2sXFRrx/MezeOxH9CKrUz9QrceWAXb/nyIF9G+S8
CHyNd8JwR8AjvJCvC5tPxQ4houB1odinH4N10A7OoYncNyc2ZUNaqNS/jEwCktENS8VdmQn3GcP+
M/UY3qm7gygSN3qMlBU84rpkj8lOmQZgp6AOIE2eU/aTGypDsU8QUOjpWBm8eAtlc37TQ+/8liG2
ajcieTbkjXNVg8P9RsPLtg913IaboG2qaxXnZuORGbuBigzi3cy/rled540QyPGKnVlvqncvELrd
jWM6vRRj6T4uecLH1cvyA5nT8sRdkN1I6BK9Bwt6X6lzuWVpRHP2ZOFtCHXZj7dJBOq7b6X/i3tM
fyrkbO3V6OTnOO37EL3D8vfgy5w/iPjpjz075AgQycu5qy/ClJfJH68NKyQgBTFh/KnMyttSD8WO
ppR7iw1xsnU8hR6UY4tacGrAjhUTL//h1wC96ehmq0DlSaN/sgzQkttyrCPE8sADRMB+sEbOWS11
DX53cm6tNvwQvrNF3JWfTt7p3cS0kmMpmOAP+CLZEbynoI1uFKgnMTZBdp7HQOlgD2bRYhUSNjuu
un9jXqk9cSeC3RO/MKmvpCCnuGTnDH/b1jZpzhhqlifdT80RorIE0zenLpwI7pqfC/t33CjhOH0I
KxiPptHTTVhx92LBFiIQAvcnmOPfbYyG6ubAqgnlRnAA8lngNE4YMkw3X2SUD+9V7AUYX2v9J5S5
f3KztPmXS7xHG4yibP56ZwLTEcLvJYA7eQm5QWfeC2t5pZKJWtQRmsqGdtnsQASYnb8PLwjTnjB7
p0swZC8B55Oeuv+7jQkW8rlns4J11fmTsje9gsCgzl3xlvxLxVIeh3ISFjsmjt3apgFmOwVg0SJM
gWd4ZPGOb0L5NFfB35Fc5zZxoF2nAaBKQiMtL2bBg4d4/ByOKS91OJc/cUBckEgQRoAeLetfriTC
fO+U074LrIMbVCUBzfrZY8Yh40BiBWGJSg6pUjw8wOBYTTgsY5zQcvee0skD/cjZCzD9bl7RCoVK
qwywMVarOxyYoFJMjXc/HENzWUhko0npIEFIRnrEYIpy60UxLLQ6bA6yYY2BI96Ll9eg79Jw27ai
+xqVXZW0cVRztknMYOk1mUe+/NgzhvEdXBbmIb8Z7AdBT/opzgsrfqFvL9wKRwPcrQHkbGkEd/85
xL2fQ18mvOEOmueIteEz7aAqrorU9y46mXu69bDz7/I4W5I92YW6RYuqxnurJD6BwvToOMbt+uyF
QdR4W8CnyOq1jqpNZ5n8M0jdYucxzYRf6ALTcLRGNeU73+4om4WYRlAp5OlxdudMPzctADL41on4
ouFAVE8pQqr/0gU++y0wHk36PPJQarZxEqv6Ck49YPykKXxQp5F4r9mNQW4FdzEvfegyyjrVlOXe
C5tVkkueLaNuBeuGlsk185DcZQmRdOQiqsIR6FwqwNVSPpAE9qgrr62IWcME8zghqlDhzMYMIeVY
+aJAecHkilW7GeGkZbRuR8ofCd2XzIIroRbTnufQdcoXA5zH2veZmOxk5Yy6QZeR82+a0JbvtqJ/
8Oz7Vv9NCNndlXUglys22rzdtkkn5zeujCAa0Puz+k/kd8Ezl89K7Es/SgivDghZXRV0j1ZpF84a
qNIUfpJcb9TVU06w7FlL4K9ZLQ4a5XpOoemoFaLXANuyAO6aWAlZv8z1efI29LyptWX80vD165HM
Gfts7oCYr2P66xvvSBg1+Pb9nOL6uON+yqOKZt8kd4bHjIVm+SABEuPlweh2XPK28rHdA1y+0IZR
3xhCi+DAIDZx/BeGZHjiAJJdpSm/+6qIIJPBBhqge048tmZkDZ7acVyVfFt9lyKJQTTK2eDSyT65
pnqUZtqqepvbYtAfIAxFzjtI8AHwxLhvk5zVvxaRSE60xNnOsUp7aR5Y9c8Bjc6MfWvqE9KPpmob
zrxkIJw08sI/VFngTyc8dHUHK9CLDtjROvedADettT7lsPuQO/ofjJDjO0sZHfzJjJ89TEHPTTlg
l7sFz1OcoBT113Jy6oN9jwk1Nn1jK0sh9SOshPfQBhikd5S9gqrRWsjkq+HmPD2HOMk5w+gPB4fg
U9bTdPV97K4GImphl2TTP0OkvcGYmQq9wwJk+t+lNcbyd06P/XSy3cktHspeDMcxRLmlK6ot77SB
qcVebsnkpPA82Tds9uZG3hTcY9uNNKCH1UJtAVVHKVPYI/YpFytexnFhvAwH2hL4Q/ZQq9bKH+3K
paFTzm5+8rD/K/hDqc+2jpl9LBEyaek41HaOb9vRssCn48mbHGO6J4KyxUQ8VCU9oH0+P1gY8nsW
30H2YeEinFd+Tf/1VXuJVYBzApMW0ucuLrlZcL8PWMFXlqli+ru64l0rFWxqk9i3qFH1McjC/lu6
cSgg2LiBc2LQYw8aL3CEswyCMVzDeawHOntRXtCt8ybbI85RwDiN0sYP7BFd4WAnSMKJQ3dP3ybY
77GnN19eKAePG0s+kuk0eAaOStrTnzhMedwWKKspicZyMFvY8OiyrYRsdDd+OIk6Jp12MZWV3YK5
39Z2c8oBr4DQLeSA6OePz5Vh/QM1HCgUMARvcZffzhD00zv9IrLb5abJ70aTNKOlRZssyvftZPuX
FklguXkORrwChpWoVySqAsgONC9RXjUq/ZTOtG3gZKOWceUMFt1OdY0YtR3ZGaMFs2Poz53VDz7C
qhTRo03vAs9wJ3N/NQxVsDQhFjr7lO60k0ZbN7/on7DecDlDm6COZYgg+t6J2em6dVibM052Lpjg
U1QQuNBIWTmV6WUusTfYSXOvL3dqSIceVGjsEjy6MYrq10JD0Ai6pI/f1dB68b+R7PdwJU7c0BgQ
jMSYLJasmHEenbmzkVUbW5TBKaKtd9ckxFHX7QCf7CGbBnekNcOr06OKuCEcBvwGW0yT/ZvXZqDv
lGwYou9Wn6PwYXJYIRShmaoy8YcxpNvS7oetSYJPfYpdVqhn5WAevPXh3ePYYwOFPNuyYsVdSNfT
4+CUEan6jIw/fWh9L2iJMJXrNeQqx/go6OPRx9G5WxPtu5dnl6s4/UcHihM9IpuG1SOOTx9OSuxE
mqy3wwYASTQPBDG9fOLRI1K7d3Yeu1dx9WKZsuFhbbLxCC3JDZflYn4wPQ/YJ7tpUd+wOumzqKbm
nayO4apUW91Habt6W2SVcj5T4VTHjNsJG/BAhmB9LN12bwp4QMoCyMPu37IZ3bsygbMWptExr9rk
r6CMAS1/UGdA6MmJWu7pQWROBQuJ38Cns7rzWhymPRGenD0jLNgAW0PHQMjSjX+APfTSEiKEGA3G
shDuA5GIzmz8NAD9iIvLx8Dm+SyCyaGmW+mQAz/XVZzeO036YYnOoe/i/p8Gckg9nwVijU0wlPsu
0QSdyADab1F9R3ODOUPidJes2hZsS6t1rGcKEcjSMk+WnCrrfNSipI+w9dYpd/j3bBDxlb8m+0Vc
xMPd6DqnV8GSzV25g9enewaAjlo4alWCazvF3tGKWBDDETC4HoHa4raTOrBZnXjzu+f44bubjs5z
MRSs76d758Qlar22v9i02dSXHiko+VOxaeTkcAXnKcRBqssOjLoon2he9HBJkZVWtokJyMqSxwSf
34M1ZR6PHMwxr9JU4kGIfrLyFfVEVnmZbWYv+GMp6H/Dua9WXWWJT26mjvVs26xrP22YsXssV+X7
QFRy+oMvGLYdz3Mv/RQ91xOoRa2abnU+pxT8GIGnKCSzsWkpgbh3OAufvJVonj1QxERFWmboTej2
5Na6hpDMeanyEQfancr7MVhtvmU4Vzc+E8n4QAbTfaVdho55O+/jY8aWV7BbD+RnCYp93uDRi/lq
8ZYn5wRSKBldpbeAXvCb15Ml1l5nap9tlxuk4WMwMqidAG1WwbICmDPjy9IyuyNCPNAObwgsEuu4
x15gTmKizXZa/Q2diB/rYsPcslebPLxnXKEP5FXiI+UGPVYDviZbex60PHuGuX5dqMSvrrkOoXsg
qXH3LScdArTsXdaJrl1AcmlE2Fk4zYJAkJaM3ABpv8MVDN80Drc0dYTmKwZA+2g5vHvuBgV7eh/q
3vLqDTGR7hMaOq3wmnwG0DTeqbPstTghVNxnvT67ixahzwfOz/2WrKkDVTRaOZHvZsfAh/VxrPNM
FGtShLJboQVjiExFOG2J6i0PSNHLp+wcu90Psw6RgNqZuqdhoayMnOG0xj7oP9QgESE5Bmmdk2C7
s7fKJemsd/ymyTESGNnPCjCZd2vcWpvnjCRvk69L+FNk/goto2Dn9I5qn6t0nlihwLplDA0wwfIh
0COgGW88oguPDxjDXEqxZ+gxVhA8CAg/8QazdACDJG8650tTHhBuhpZb8zqHPjNjm3GyuAQyJurp
5MT3XVmTugzPmwZ+TMw4L6ZgHjb5xGeSLRzN4iU963wdmL927r3iRJoh+J0DVbhEfEoPVK+LnurG
pTE337KZivWUgLrvCfWAjC5zH3pCy2Ig9GLTboIZcmDZaly9+Lqn3yyr0vRPpGiUvpB/L4kUu/Q/
7lwE1QQfaN4V/XPqDyz1vT6qyz10Jye4odXTTzAJr96nOiEz0+mEeASb5YsaYSEcQpvc8DZv8uaM
kaHcjtoWB2kwvm6qBh1sMER2VqJOxZ0qKnmZl/ZC1TR3aRlMXbfF4OftkPQnvF9sJDXko3yoXnsT
FcUDUaGpwWK/2H/jVDt/EYxgNjeWFzv838FLfmm+MMFmaUEVSdMDhF9lYcWKuy/9NzK6/ob4xgAw
rrbONlF2LnVolI21UWXk1FD/yrKk1xyiBn4it06+F9NN2xEIy+ADnJMLbNa+ttyTlr59z5yyZx9I
F76FpaXCb7tL2wuW9AWslmr22CTot2GdlXv4j+ZhB0fOYDpoBvQjeJB+yuuRu8MWiGTLVKO6fhdo
TPKop9F04waXN2/Q+XA/8JQdBTnQnluNCmaeAnqMwmhd+3hI58bgbKfTQa4b+lFxUStrLp6pBl+i
/ThwVTt2vZ8Eh6iRjnol0cUZYXIgQd9mnA3UxxqWWH73bit1WoDQEfQXtjswEywye8aX3vrPINIm
um/o6GUYj1MLGtGqIb43nSBnpi39izXXnlfogMxRGze8o06b2Aq2QZgN7HwXno4dY43K06eop2Zy
NYx4GgtM3kUz4dpiFUYZDKWj3VaJqf/xy/s+PkeyO7UigmTESEqxmdvrtyaT8T4LHE/vpOukEYay
wH+tTBe/9EPRvzptnP4YmBn2VwB74w7zj5y/2B8nfO5FMD5xaU8hzqTE3oBi64kHeQrAqeWndHGD
gGv1Mn21htn6VbvDfIvRjxKqRCIIxoAZYbs9JBADnxOG9R9tx4hFnAXhK8DzqPhdFtMwX0vQ9xcV
9/zlwWF4dOr6YyW3vtK+S9utpuFrCNOm3VYOId+175TzmXg1GxOpnfHVEHn7jnGCOTtc9mn1FCkb
THISR3a9RcPmVLMN9wjpDvUrAFIrOM1+NBjuPSXodchlQVMDcy+owGEDw87QHuL4QtxGKap7NbVQ
VUjv0bnCCkwur6dIldxL6jvbgWaWs6tYhIPoo0WdnSLPvS22xMQ8EVCKP8milG+sxqdx27JFP4oq
pMUB5NNtcVkBnRhJw+ok2cD+Tu12fI/sEfQG4u6MhBHNtJ27YGBj6Uz9F72lelLnRaMJNZi5eFY9
ZiMbSPqgLTX+osYIowxmooXVHSDJhARtbGNiA2S8IJBxrMOwjzDm+I2lz4Z+5GaNQYCVVDp0E/tJ
3XkUNgdR2MKTxidoHkcnHq+j7sWjmzXVSwitMrlapqCB2E1GQy+2En3sbGpHddz7EhU3W7dnwqdM
QWeHbFDBe+rTRnjELCC6147bCziB0k2dTUxLkGCUVvCRVyRUJwhCFmUMjrHzQ9L62e8gdfRb4Lfw
i/LR/lPmZXzCjqP/9ZndP+RZ5J9VKWW5d+ORCqyYeAZy3VRlf6u5u4N5vUWOVCpZ4aNIWLI9dmSe
YmZDrsTnObBb9wHvdacP3sjfGOeYn63jtC6YLU2UaXjXbuh9+WNvHcEndNM7kejYRv5nIAXT35Ig
/2kiHv7Xyq/QnNmOLE38N/A7P7+U05CjMLkA3KiK4JGC4S/xDM8Xh2f/pqYg2lnFoOUO47hk44Wx
A1c35ANGBJPnQCqpqlUL1dALN81jGOZ4c6dZxTTZz6O8tYpmpu0wOwWw+CX1vCumG2vAGsuV/2Qo
ReHPmHPiOokXTY8jj4dnVyzzlYLoUD3RKFX+qmuJpDrFMoTlkalsvej7eweCGMdUTSh90026tG6+
C8qkPjiSahjg/XMbq2dgiYCurTwAjbgiFee4zb34OadgIEhjYC0iCRrcsWJiSlixwJ0suCwqMNDb
+H1PCSxbCjoCNVTjh8VmMiVW1ysSashRmZGHhXx9SHXcct9A+9TYPtia0wcrJYIcMtKcvkuwgQpS
QLO0G/b75PmRUox48ym9g/mOhYUsdNyJPoMICVNIrXhkxe1DwOrrI0wMkJYe+keJUtJIhvxqpgg3
h9YBEMT4DZF1EP9MlkFQ0AfTk5B0Pqqq7SFJzGMq7QtjZI+FsAQczDLfa/yClAbRFSx7kb9YbAVy
OjVhuyOjct81vHhdEx4qpyYrIltjUXkYBUcvFEUHGIZbCbxfkDbhyz08rn6AIVd7OQVq72lG7h9B
gh2zLBUsRxG7bEhJvFZ/TO65OcO9s2xGyuzFhqZ2Po3ToBFagWHc8xlTaeNyahg/HjNLqObqutag
dy0WNbl2xtovj1Zn7PDmKr8OLoUsMG7St0j0hVamg+HzD/jUm0L7h/BoVO7J0nFs5oz253CScJKz
otRXwOQ8ypNCmUvTx+CQV20vdfhaEv70X0hRVCWB0tBYWyx22BkVoDKMh/H0wUbS21AhaGPXRzGS
eEqU5V5Krt5vDneQ6nnJ6+wlRLFldkM3/kMVC1e7yJfts9O1ebOhPSM613yvf5G4XKBiz3jFGMgQ
i9ipOqZYBYweBlZ+U4XnrJH8C3oMoEfSqxGBYu2sVj2y5sug26aLp8P30BHzAcyET/q3poYSMc9b
DSKH4VwX+th5qrCuHTMQVhLHC8y14TxlM8tKoVo2phMyxH0Te68ZsEecWVlcl2T2i2VNNlwNajNV
udtecPVm1a86xcX75YfhOFBTifl+HSZdP62LzLaSp9QiosSG3+eGQL63ccPPhsC0sIhle677QQyJ
ZR3msrg4YoJSF9f44IrYNQTfMR2ACaEouq2pceI0CvfWgnhRMeUg3l8sJymSn7hBtwJFx6EMOPlL
8Y6GB75WbU83RWU7+uJ1dF2/jwEC+C4fXOUQA7WF2LIWI7sn+2nZkoagXVqwDyNu3vuLeIhmQBag
RhZxqWnREayBZqSPeFui57C/AV36it6V4qNjH8slJAKsQBbLY4hqCGOIYjjlEdalIwfaEt4obNcS
7I2VdNyZFfvMkmJG71ouXr1WiYO1kgtjWkdvHSoVk7qqhPmLfI6dlslzxj2B3KgKZEhKz8z448X8
DdeOn6FRxGboXosyrf11hRr0OXMWs5a1wrTiBjab147L9VO5jBbfrFR/QEjyD1o5w/KgAxK0eKhr
Nj9QNOSb79gGMWNxivAvM4ZPfI71lvtSpjr6WCgBkXLnugtAFsPpD8JFOAXYMz/JX+umkcl1sLAG
U4oCEr8rlpfByXn3N7YLaOHNN6WTbuNxho5LKZ2u+2ceOznG6wqIw4erJV9P0jjpL46Y6LObJ4Hg
Ui6UDdM07z85VhDbhCL0OKKolQvGjcr3n2fmA/vYU37y1URDlH1gdAJQZ4K2oCM8Srzb2CQueSVd
MBKlk//p2pLccjST6uW+GsjXHhxb9Ez9LNMW35z4ex4NxCjPiR7omKjOrXO3/iOSlh9cYOcD8i85
zsgL+y113MAwqW7oAb1hX5gvVTC3HwQ2MvNSROU0t6AoXP6Xd4UU0ZGr7Z+enfo9QRDSawZ9CCbW
oIj21VUrtgsTM8EbySy4XvrYy34SkKIPZqaL8+TkccOuruhDtXeHhQso0EW1T7MhZynTanF0XC6t
BHnZetHUbEJ/XU9d9EgBOFdukihsmIumin6x+lbPg++OAFOCauzGLS+/ZT/UsZjaXw7kJuttIrBu
rReSZ2vFIe0fHeG0kN0aYY00bnhj+ldwPy2P7UijkOtH5IgQs8f24BGRHmE3FBUerbgr1DWKo4lU
HpOWFfxDfwrIllvAK9StxLvdbB0hSEQCPoWBTsB5Yr0aWKV88izgfXZmaPOALdHp6CbzllArd5hk
zYoTjgtQNoBkGdk9a8vvJ9RFTXaDDzriZKYxA/hkkzDWb5IliP4srJQo4+Zb8CbdvsPvUUDWJtdh
UY3KrdAt191STfGGmcj1fsc1EeI1dGy2xBCd4JBgXc00uyaIDKvUJpGIXMCK7MXrLYpINFvQLWly
1pSTW20DAGwDOyXBHABmDe+Lm94pxMLuicSg7Mrd5BETH0HUemuPbdwrXn272OXcTu6benuOvmuQ
wqA/AJbWO5bSCRFayn5PZmrqt6pvWxYe+TBLHJ53MCvTLc7CXcoFlYzxACMHYqIsvwZOMHONitgt
zk4+ZH0H1kIJ60MBVBO/1BCD3ewlz50TPDVcgtrhvyPiIZ++LiEq0XvK5fnqmsEulpXvYSf7se0w
53XjYIlBTkPcWw7ECvoIrg5v8acCcb58kFoIJVSkvEqHl4ZeyBd2t0ZSkhHJfyDUh+JZ68gH4I5j
Yl9avIbcigW+K7vlp3zR6OXQMuFl8/fc02CdlpItK8FUbxXNEi+4sCUjBAsKvLyOlPlFDbL5KZMo
RgBwMDEQWM3CXRiNaE339fd8wmYetB9tZpIfVnhR8z3xoKAWFH851yMradvXOkk9ugHQAG9JoJEG
CmBPPD/caPmGEqYI53GxI2BI6zytRIpDJxiwx15C8x9nZ9bktnJt6b9yw8+N6AQSY0fffiBZHFAq
DaVZLwhZ0sE8z/j1/aXuSxFkkFG2HT4R1jlOZmLnzj2svZYYj9kiqscmGoPuE6CjST4rmoLm0Bkd
rAm7qq9n9GL6AD9iRszsf0SQKo8+0mIyWFOklrGVGnpEhxkGzD9oT5GIJm4X0VpK+n3tuc672hzS
k+Gk9UOtJ+LfDuOFTPMzIQAsDuWi+o29GCiRURYDKLZwJffMSwgBmCteDnpZkAT13A13gl8DoSrY
Y2IKThCECGv50GjAvXZmbo3fijCfvEOKNOkMD1fgoYohE6oRW0j3C8QmcR4wRKDTEBjT8q2gCQZg
VS+WZGYcg7d9S0/KVtymRBibwbDc6hMNOnc5hQyipiQ9swuZHn6xPkbW0NA6mqsn2pFFw2iQVchf
fWRXn12t1014mObRWgAAafyDXTEP7+2i6d8AJnKOaCJpzBClBoCLYoQMYfYcT5X8C+iTvGJYvsqu
iiEkE9P4VTCRbVFhYkxVDDkmHHOu5pFgKUR2svA+0mDijHPNTTQcmWcxZorymsVscJ7o5cfQgyLm
FOPigGz2JfF1YPPqg4SluhjCgZ49EG4t4DA8s5LbFDRwcSh7uqAhWGgTBnxwjsfcnqyUez801ndQ
nmXSUW1IauoCywKAUx5Nxh5YIZlF5H4AiRs/LW2elVAruIP2fljcEcm62rPFu6nWO+HjyxhmJAtr
fjSoG71PhVYFX5yq18DLSMo9pygwjH3NQIifC3t+a5ozPVkttp9mUqsWthB6sFsqccZvqixl/Bm9
jeVzrTlEbeSCzrZ0OdYP6F/Gn1u6OFvwuJX1m97DUvmoo3qPeY9y0hZKW48+VILUFCPNaFc8IqqQ
vuddYESKlEBqD7FTe3Svk5z5yn2bOwujNGPMFZ38GjJEaJ5NKr9oG6J6i1a4bkPg0laUx5OtnhE9
GABdhkiYx7QTtpPsQu4noW5u9c7HZCSzhCVlGcnu5ay9r9xZY945VwXtNwuwdhjFEiaGEMryrOGH
DqFm+mlupzSEXFC0lCWs0WNch4EvqsnwO7G4NqCmKrYSwYpc2/RmRR+mdlF7Qa6gMoJ5eGYoIVzq
fxzR9APjk0M1M87JeFY3Ubcswc8V826oowI5auiQExTeA43WfvsplpAgfunccpieAOpoVfjbI9hO
gj39My4Y2HMIg8KD24N7RkMvZ7T4LbnegtCK6QgvzKDSgIriiGIMIxjWTPb5lpq+u+z60ih/xI1e
DofE1GoaSHotzf6Q8JD1jA1ODCoVWycHSiqPtIui6Hs0mHis44w67Fzt9QKcntX986//+t//7//+
mv5P+Kd8X2YzYlX/VfT5e0AgXfvf/9L1f/0Xbl39z6ff//0v0hD4Ry0HUhmiNs+iwsWf//r5HKPi
x9/9v2Qa5h1TYNXPwO7qekfmMx4ykelfbYN8gqlD5sUZ4Ed2vRXeTPbSuHTup5S+Vgw86favcc5/
jOFQ5EYNxGO21PZUB/X8x9C9m+2Rd/97qgP32Olm5X3Tma3pHowhn/MDUjmMJddpREjxypUhB7As
QzjSlugySPN8ZcOkB6RF2viVWDE9NPmM8I4NSM9x7PBNP2q/9KCoDrfX1L3z7UrIA6Wrm9TMofNz
PH21KLApSkkOuHMkXsb2yZW9DSVoZ1r5hn4srSdIwlAd2DA4ZenvLYP5V6QOLC/jdZYwgaEG0tPJ
yMtSHG3KtAlFrKYnKEBCVeEkNQTN0ympho+j3geuH+YkNm9ub2L1yaTwpEn72fJMwwRp5bmrg+OA
FiscxPPs6APwpGr6ARPi8NAaAvYzSVDzbTaM8HR7VfX/+sJqpW4I3XCpmSlDsXRTWfULqy2XNo2s
wC4/ZugtM/tYuPmbIWXCkXHmpdtSDnboL6MpfIpc9FfumKl1ZXVpOibWavAXYZyv3oPZbdpWlB+D
cuye01xaH8NWwYXhuryzlLL49UalaxkSYJ7tmaYyoRcbbQ2p0RAwy49tR2ZZAPzYMtTU7PvUm/aN
I9zPtw92/Tl1w8QgwRu6FnZpiNXntKAMqifGMJ7RFWV+IvJUm4U6xhaAaXGk4E/fyCY8vr3q5YGy
qkUB39QNgnBLnO+SGgcbpfn2XKaE6JtFs/8dtVSw6Zppy69Xr4WZUhlzLR1G27WPEcgbWszPBc92
NEKaIROYUxiLix+zQtbidW4FOzVNaeqOa+gmjVZnZSkmw+g2pWsl/aRoBSAE/DmrqSDIiAzm6EjW
EQ7NYn1+uL1J/cqJsrBr8xXxo55U3/mF3Vga4FHDy4Jn0Fd+pckm2zcSluWQWgsi6i0KBPG4ND9z
W/9qKhWmbdp2KEkEMGc0eFubAYyRfM4uYFGQphE93f6Bl3bNq+7h/GybgqMQq99XR1U4thBoPM9Q
HM6bKLcpyTGzbT4WLaqecVbWX2+vuHa2fArHwEdhYxwH7uP8RCIy5cWNNPOZT6YDCmSGoaMgAEbb
9qjkw2F1NG2Nzj0jMN0+Rv54e/sHXPkk+Eqd30FlS7flysjTQWdUpQ+dZ7ufjFNmtlSRqiwAiDv0
d5Zav+rK7hQcCB8LmA3KDnm+2TCZAkjgK/s5KiJvVzHbuweRTT5IK/9QJNVjRdS3YQZX7nQ9AERe
lgADmiU/3t7zpZ+2PN2z+DGCnQtr9cJ1SPUwSzBZz9roGfAWT65+qrLsGxP9RPkllLpDJuYdc7rx
f7AyIk+67ro85xzD+Ql4y9h4VmWaz8A96H5q1uTsJmpPe3eB1JOG1Lsmn6w/ce1Wj7f3fPmdLV4l
XkRdJ5IAZHG+Mg+Ty8hCqz8bCQGsnozlBNtUtOxk3A7/vr3W5TWyHUegQGga3HY6bOdroSReWoTJ
wbMAxbgXrafyuMg6gIzutoWYksPt9XR1L8/eIwdIpXTwLQxECziszhfMAVoMrshp7oWaXj2iWpnI
IxyvGhXhOLCavd3BKJujXwR71RyiX4hUJ9ynqBUu71uYM/9dgrGXILLKyIcQlMmAKG4Yea+qKHnr
RZb37vYvXp2QbQNj5xo4tuC/pe6tLHBo575ZAr14NJZiOUJU1hxLLdd39OCy5zAS967e5XpSGDaf
REcPjULtaj0B0gid+7SmKekhPVyMzM0HNa1Id6RPAV28u7+9wb+O68UnYYfAlITrQCPmcvG9lSsd
gEmU4JbqR9rH3WfP1PKDaRrF1o7EdIrlIr9po5ki8DeBAqnyLj0sNKx3grTlwTKM6dOd37PKKP7n
9zgEChgkhIre6uYxihICyYLNCZhMkUeItTby95hUQfRPUNF5OzXRpCiGRJYcCnAyUEXPqfbRRHnK
9SUytp//gx8E8siVEk9IM2V1IenQ6aAkOz5JmGfDFk5vsAkmAlwYp5WId+iCgh2mHguXEhKcs9xb
vSb+ySoGWnZDbtJgvP2LrtiI7nieB/+04SpzOb9EntBGYv2pAwNgZ3uotuaPUFvNB8oN8o/QqRPd
Xm/lhdUX4SnQPdsG4GwIY2WTaY+oUU9147GG/TrflpBIjU9GatPTriVQ/KNbN/b0tqGg/QnZ1KG5
Y6KG8gorEyV85cHn/HVCr1W43vYZOkBt1D5GUzafOrQHoSQV0xcvbt4S45uweEXvSgSJf+eqRUPW
K3mSaqrkNoq4RzSw4IennTNB6ktXBSkt959wIDIJ4XfeBJEdf5yl4xxjmQEAySksgpT9efsQ1x/N
JVPmg8FCaZLsUFE9/2itmQpJsp6dKn46Gka2BXeOE7/j5XO2OvoTz7fXWz0jtuvapmcxmS0MeuDe
X0/8IoKLjCZy0izQTq7rDYIZU2rOE+3FOmTUbpPlM+/2HbtcOXeWJAnltZbsUxe6vbq5NiMJlPjd
zjc7UR0dCt1ouMzQJXVmu7WtenqA5LG8YxyruIxFXcci/Ndtw1IUkivjRAZxzkF5IjDhOi4Nw5zh
OOudndElOdaiauY9fGOadppavero0wNn2CY9DZ87m5eXP8QTMJ4YvKWWS8Cw+sCFANHTMOrlI/wn
xje016LuOQdFnvNy2337zex1m6ninjrfToZwBOXQvHXT/MkZYqt909FnFV8o6FrURSAyFvH3USoN
JDC8UH2+TcD2pc81hCDBTtBO8361JoyfDzpIfRxP1DfiuYItNiJxrUHIwaeBDgFo6C4iOKtmSIKI
2StdnFqYiZBrys2JVumclJpKPWMR+2Of9wPCnDGg+i3jUVr4SY7wS39OgNRn74mqYUOcIMPujU3X
NW5+um2zF3eElNyzpIQphyzOsNURv7BZA5ReHMQgk+y2oCeaBqO9oakIGY+xVL8ppbh3PpoyjpeO
BdunjyYMnf+4fDnleF4smLZMjqMxl/tinLoPkPRWH13PCe+ssg6nsVG1DNm0waXgpV3tq4I8JgFm
nvtANNDnplZ4akyJ8o45SGS8K+Ok5VA8IuweMe2E/kxW5e3Wieb0Tmy59uT8EDJJC1SMTtHFM1dv
/ZRK6DalBPrlmeNns87ifYHeuF8g+zBsNGSJ0J8vKz8d6vrOIVy5HgbFKJsCgUNKsT5qHV7Asop1
NGAYKNxCjx+/y2FRehiVFU6McpxA+ThbMSAsnVGEeX/btK58aVIZiV0RzJvy7xPz4ktHeWugMgB+
Mix0gK6gQPPfWpzHr7dgAyib4JkEuSvsVawwjGXvoDDPl14YSIRSdbKfpBvM1j5MxvArAH6UG27v
7Mql4Ys6sDQSM0FbszKupI2mKsqjyG9NJI7MoX1kZhAgfQ+ezDJQNLm93DVjhvdZF+C++Q/mfH5n
GpHOHU2wyB/tjGd0Shv8W4DzmKZ0D8lEv2M4AIaPOanehAFNgdnt9HeiqX/d/iEXUQHGTFGcShPC
FH9Laec/ZDAnMANNmPsQuBrLaZycyfUZz5nSbyYitMumRoNM/phasHpbkicj3tklNeLN4lpa+Dt1
JlG9C3oDsleIYprF1jY0NCy5a3QvNOCkJ5ZM/CRGOePtAhBpeFfrDkQDnoBiqd3mQe/JY1mYDbgb
gLRQg97e4MULzmMqKa4TehIKS3OV8MNRiTC4Qf3FBaP+R3HVHrphgFwWuBAz2LcX06+ZkcOBWiCH
qaesEw+wDIUb80jA2ZfJYh/BavSLyU7ouVN3to84NYdsFGHVZW+AFqiV0trwCakQI3vDP1p8NIDA
BFvHbeMnlNCRoUCc2fiVEMPqd0zwyk8lJ6PS7nDDbAp/5x+ewS3BKG8b+zBxLhJ4NhrEZui0n63F
cMunjl7GP7dP54rftDkVjoUUUBprm5/sxKDCrqX+OHvDDp0oCyCsE/sJbmxfSaN908oQ8coqTD7f
XvnCCBB6l7C44rZ5oOi1nO+1zXRUtuoYO7SRD2Z4xwhz8J59/JgD7r5TVbviJAnwLZIvBvskBdXz
xaTFDICO9omfSnc6dYxVbvU5/Q8eIfwUDSPHNGwSq1U0P6JTMcTMOfvtklLEBNcMZFToGsqsUDrB
49CjGTUDfwuy/OH2aV77joRmwhb4S1WjPt/gAhzH68wy8dGDyqjcGeWhg/F4F7ksn7fMqjIVZW5D
YxkPt1e+jI3pNCg/jcHyPuirywx0XY69l6Z+55ql8y7SKP88jMC7PhqhQS93Qn8ThY5yCu6Y7pWF
VSyl3nuyfMZ1zrdcgeFnHCxIfDFT4mHQS387TYn9Z0JOEC2PsETe0FEYpNv7vbBbVRqnHC9oDVJG
k+pLvHhvAYuHsdsvhm8zNrct+bs+LEYACWEi8juZ1cUOSW7oP+o0/tgft/N8KQsUR0FpyPCR6DaY
uUORywFkvgntdnqYIf2jySvy1/ogzlOtygMEop+Q9XzRJgOgPwvp+BmsIY9kWPBnoeW0KZYuPnR0
O+6ET5fPLq8BOY6NihgVO16F8wUNJ+9UGcbitWNYgFlIBOGT5J/aRvognQHuF3HO7qsCwviI2Q5m
G419OcGWc/vDXjlt6mAOZQfaAljUyp5MO0nNIAxMv+1q79B2YDkhoih2ZuPIDdhc8algIu3O7i/u
rXoKCaPV1WFJb3XacQAZ5yQC6WdtYkfAdfsFeMxIqL7xiNp9qBXhwXas3Dk2gFVfG9SxOs1JggyD
yAc3fH70ptAbHHtiwfVE6/1r4yBYAN9HWb4FhZXCihG2TBe8/pjp+Ni4R9p2lObO11w05DjzcCCO
Q/ONEZQ6eQi00nvnorByCBXJHBDYPLlj1VduraeCSHpbpqHzdVer6rQ1xrAz/VnkUsCD1aJxlIQB
dVg9Ajl7e4/KVM6yL3WuEFFyhXjHeXnOV8szp080rTB9s8IzdOiIbWnT6/s4mn9KaBT928td2xwp
AE1XYg7e8pXl9syuxdBOSSgi5nzbGYiMQU+sPRTwEdzJNq7ZqyqrSoNImSB5FZPXej0uJm0VP+tR
phCy944aPOH7winkqQPk/rmLdX1H5RJKxtu7XLfuqJKpqBzvRLpFrrnuXDSQHcBcG3m+hPI9d8Ez
L1W5hQtnajY1gyTBgxcDPHtA3kMglowYs4kyRejNHqWvTtqoAwTM6G/4ZxPYOSH4m8V+KWCZ+Aye
IjDuAACuGYEDcwLejfIqbvzcCIIuCMImZvx3cYEdDsA94cZw8mORkM2gr6TdOZ+LGIfjUVgJDI6M
yXOUf3vxMC3A7qt6DqE1z7vuN5KcqHZZQf729le4ZmuuLXTXBpiIJaxM2+zcqRaiMf2urLuPqDrl
j10Hr1TcLuYd33i5FIULXVKfJHontlltCE0EC8qk1CE2HcQ2iDrjoa9NWKbjQd5xhMpszy+sqpEI
5oxd3b5EuaSh1TbM/zmA9V0AViEEzI4Rd1+AhA9I/hnuA9j5YDfLiokYAQ3L7UO9fHpY3qEbDtAI
HPJfy3/x6ST0SrBMFJ4/R+7yJqvMp7SCYpfqWrAhZ0HhJ4Iz4PaalzeZNcESOdgoQbG7ihihgSzC
YVYMFVTpnsUyQaDmjBJxTad4a5VIZrfjwMh1qf26vfClnarYCctRLUiFLDq309Ydq7oG/4Pye26b
T5XZQs0OUXOdfrm90DX7UYm8yqeoIKzBEwMsXvUs8RcRjBC+AdTwTWxHnxvB0d5e6Zr5cIymKtjy
AdcpZhp1Ip6N0PWrqNHArNkdcqJxkzzq4whZXVrUw4c0c/LvYy+SPxZv44fbP+DamaoggtqMbRD/
r14A0tZK0/LZ9uGKWt4FEBMinkSq/3ofQ6pGeOhyU2jUrOFFQ+KYmgNLgm9FSTLAqdrV7iGlsvhq
L8M6vJ8A8Kg34/nPbYTK7eIulWP7xLzuD8dcikeGhxrSN/H79slduQYEu65tAPVT/1JG9OLqOWaE
bDn30p8qdBUDoed7ytvTdhhqhNJBmxFjo/No0SW9882urUzoh8uxHcnHU3/+YmVaPAoQjs9hSDz/
DklSsvOKjrkO3lPIchMnP0Ao2O9Akd3rO125GZQl6XzRiwRysb4ZZYy6IMJojh95BYNXGo2tucvS
XT+68eH2+V6+goRbHmOdOBtBLWX1XkSJNvydtPSZFqaDFczxeMxN6imUiGFX0dApvL3gFV/Ktlx6
Q7y7/Ht9rBo0VFWV4F70EBbnwTr1FmqmXizRgBzLZudA9HF7yWt7dHAyOqaKFVny/EuSN4w1TGzS
9wbYvUMgs48AgwLIWEsTVpnUu+Nurn0+0A1UKG1yUEAz5+vBxb2IWdbSB38EsIBfBO3YghTK6L7e
V9OQJdmVFKMuKxpxN091JQbpL6XlfdWHaNi51lTeue3XbgLkHhb1IFyKs26vGa0O7R98K35Vw9tc
e7n2BRWCYhcOJXB2qzXaLRyQP2IneCVIE8dCCUI6rguyzwTbt4rRIM5PEQUkUNdB+hYbBl/tL23p
fTV0UNXmxCREo9KyV5uLQTgIUadKEqStnPnLi192TlQNKeVPalWHLkzDnemVwaceGpJdzTRmfCcy
vGKfBvyHFO09PiRoo/MF4SNgZHskyRy61kSdPB5ORmEEJySR6LJb7efb+7sAXqhThWKWhBIKYvB9
q/sgkma2Yq+XPjQ+3dYKE0htBiCE8TgyiDARG2yGWEKxMZgwYpZD81SqsZ6Rti9kDlE73jnwK8+z
QYGB/hCPF9dz9ZUnxB3n0h6l36GWS8PcHSHFBY7CUKqNFuWxGb1q3zK5cKzBXz27dpLtbx/JlRtL
zqlAKDDlAKNTX+jFJzeDxQ3ivjEQ4RmDQ0wj3Z/qpn2I6jK8s9kr/k/qQFXpNrpgXozV0wlhoLSg
SDT8JHfFI2MlcLH2vf2lTJb4z+wk81MnB3HHy185YWDi9P7JCJTXXTndzrOcwZks0y8EFMJwmXv9
giIFrC2brPZoQwyQCL4NO4hutrDCO4+OOUb9nZ2re7MK4nlPgfBYtMK4y6vPDNlkAk0fCdCMwuP3
uFUC30NkLK+/TUBmLCqtqkMPrcz5tyyzEc69Upe+Hji0XHoYTMuqNZjFZwZPFjR5X287Ht4XkApf
E1d1vh4ayyOKtTS+Gk3Pf0+aafuB2WhvS4YN7rydV8xU9fgNld0TSq6hoPD1hVpjZqYvKNpuoXed
EMvsYG4OjQjW9Nv7uuKVCD5A36gUBLi8+pwv7oSXJssgK17NHGj6J28gq9sw8Ye+k0Q9AmlZzw3u
LHllfxgnORaXkDdtbabMwCQ8Z67hM60l3jSlVVHsa+HrsyE0vb27KzeCUqZFYfp/ug4rK2lj5OSC
JEBgSlfwHAuujXETejqzlPHCULccpu+aHO39CIsBKeZsPd/+AVf8AFNxLn02bgPAy5UTnuPMKeKg
YpgSOLfGQLxUqDdobiDaMCYdRiJAO+mWUSy3vnNDrpR08bYMNQGzJikioz3/tEwt121dRhlhkOXM
DAYGUMsJG92nBfVvZMM0F0a+OErfjoaebAcXvXJ3idw/ZufYD7fP4YpXoItKigu2GcP+O2vywszS
SRNk1SJ9XLRU/4Nl5NsqS6zXB/MvV1lXUge4h3p4+dNHSyTBzvAmE8GRMNh0bl5+cSzveYmrxu/j
4h56+9pn5mFxuEk0txj8OD9qswDD6TGm/jgyBGY+zg3EDZ+80NI/0q/MfnSTgPjP0TNnuhO0XblL
qu9DuYREHnat1TuTdJphQ0WZPEL60BzdojUOSaKjlhHG997vvz2klWd33b+RruswELQOYLqRP5No
bDw6TWYi4wKgFb2gOM9R1uirvqtO6Ab2wT5EoBIt4akA3H2sa0aMF+SqmSG685xfui4gk3R/VM3e
wE2unnOCnnQJ5jx/TIj7a8RJmzneCmK+D3Nlje/6rrg313N52gqrjbNkNEMB2FfuhDmo0BJaggxu
NOWHIhPxQ23l7c4xzHuxyqVFScujPKMmr0BPe6sPizhsh74Rg2yJXbc/Iz0u4O7kisLhU3RMmUdG
vhOzB0/i7Yt6ZYsKQ8gLDpSHWZmV0xjsqk9QsA38CQq6hpe0yZ/6OCrKbZWmdOtvr3aZc1CpoROM
7eqM0q5Xk0ypIngCsBYqW/dtBvnZQ1D1qNQgLA5f7tz33daoFESdcnfw6/bil/ZDO0+NILBfh+rC
yjeXzHM4I8qXvhXnVPiyfoZbvhqYqre9TRbG9Z0Q4tIHquyGJj8lRl6Di1lGmUNYhxyQ3wU1RVQr
Mw4jAJaH27u6/IA8rTaFYRUHMq60uhWjY0Dai266PxNUvy9bd3mrMTXuZ13h3Utprq3FsyYo21Dq
JrI/d3tO7GQVUKfZh1VIYTpyiKfh+2YyOb1XnL2yFImTQstzmYB5reKvZCw0BAPk4M+9E/9E5St7
XyRattOWJbljlNeXgj+PTiCQ07WfQwukEtBbDTByltN7OESKo1GaxQNE4vegz1dMkOkIhTYhiFVN
z/MDdNsBlUAvH/0Bfq+D28CXnccjcI8SSsBl7Po7W/s7AHHuwy3a5grZ5NCvh+fxfEFmh0U02sHg
o2SYI/PpWvFpjqbgY2nW1nfRBPohjOYh2TQ5pRM75B3bVbkxHo0MmRtceYUILnK/t2320tlZOBwy
F3BI1ODWlbC8QZXOSNDagt0AHg1jDh+cPkj9CPYYqDemA2yg5un2mleOnu4VVRUgbbjzdUDf5+ZY
ZFBx+hLK3m8aYOYvUx3BlQn/w15vkcm7vd4Vq1KhAQAChrts3M7q5L0JMp087v0WgJFfwIB8osa/
HB2n1Q//wVKMwQBcINemS3e+VKz30xBleufDzJWRbofBSWqhuY9IzO60167tCjdjqjKKqi2u7Ant
7x6qq6TzpyFu37ua7h0IePVPFDrcOwd4xUgcCtEUTsiJHGvd9Iyh1ahE7XS+qCc45rXGO44OWq5O
lIxPTT3DTrWUr0+pKbjxtYihAbiQcZ4fZei1jevkovHLcQFusoPgJACFliEYmSOMHUGvjPTaFB1o
3cN+VXoyC35DxVK1d1q+V8yV2It3WQePSGViFQ/0fYbAclMC/4bSd/7QIXAQnYqmhn6OJEeD9bQ3
g2z7akNyJY5J4ZlYd/08O+1MoWExW9+R+XSYEfzax9C+HE0NqqTbS13bnzpi0lCP6NJTf/4iQUAP
bEpRrCI6VxQ7gfB+F0scPAC5myEt0Ib97eUuAw+LrhevI00pOuhrIK3RD6SNkdX4Hjcf/n1m2mcU
Mo5VUX5A2Sg+tkokDEKf9s7dvLpPwgASYIoIF8AL6AmLWUMW2J9aK/4El0f2bbStcAffgiJSrJqH
2xu9kgVSoVa3hsgXSMD6iUkIM6q6qwbfYgAL7FmSIpGeoWO2nccOYpm2QZMknGMXMsl8mUiY8vDf
aaOlPyY9be843Ut3wV1iqkjVWwGprd1FNENhDgHNQt2tHsMd8m/LW29I6/kgWr28Z1OXH1ndXCgb
1Dytsq1zmxqiJpnNrBa+XpeIqCUpzO87NPLk5xnW8E+eDck2eldJumv6tLoDdrx0V7QF/naz8Yu8
t6sLC9RIV3RwwqdHUm+dNql+6GMT/ykLDR4ZT4kUW13i/rz9ua8cMCh0AmpKK4xSrSGWCeyspjWi
Bxzq0MiZSee+K3Kj3blhm9+x5GtL0WRVMS0r0Tw7P123terItChOjWUqfxTONJ+gSYFuUEC3d3tX
6qzOoxaG09V4lkn9XPAxz5cKeSMVi/7sh4Cl97RVLciaC+uYgf47orYLMKDVwMAk1QSvRFXcuUNX
duqAfOdz8haQLaweARcC3lzNk/qETOWhJRXZjCiRbOCRuxegXVkK9BDdEABSTOCtm0qt0CSxZ1r7
FTj4B92bs485gkioVDXxHRd4xUApCtEXpDhFyrDulzWUf9CkntgVXKgg+yet9YG75+0hhBf6a15x
kR8brkv56qeMfis8Cjr5JdPsrjqDF64eaGw8RxGykxJBEOBLoTM7BNfOsuw62PF+VV4zZq+cswXm
DF7GliYhvZqhWq3ZoYYo0OIu/Nwbq/yw1MKjxZwOg/cmMud03pVUfe84u2sHDD5LNV0VmcMaw0ld
sBoyl0r0kiLUGtTWzxiC6I3bMwpo2NXvQvPuQSAuXxe2CXUE8Af1kq47afqk9Ia8IPebWrZP9tJW
+24ycuav6vwwau090oD1eiCNVVVPDVRR1HPXUYneQ6BrT655mvWsDOGjl+hnoqwbhf3bpBNZX2xU
i0rcsaC1P1DL0lpQbXPFDrTOcUVZFhGj0vKEslU7HKsZatptLhsb+useotgi1JmByy13F9HAfxjd
aXy47ZEunlWMH2ZHClBgTXAJa1RwU6P/u+ShcUItqKOYW0/F+KmxwC/tvSWuxfsJrVB7H2heEOwr
iEIQy8qqNHwaK2rsDxF09PGdWPyiQMdvomAjFXyWMSgmJc8vVhTaISDWaj5lVW1tyjBsHic6q1uL
iRmgFBHSNgy3bl1EpKjhpeGhQlTttSmt+hE8tSqEY0gJjMr5j9B54bWYQZLTCEznwXFZEBnzyXec
7pdARvlOiLp+49VyFNZJPdQoPWHq+XJcXhSNcmM4RfY4Ne/T3MsYTIpmOFT2LWaSOAgCOimS0ei8
xTMtT3QQ7pij2tLL54nfAGyM0gSXXID8Wz1PcNTHyGaYwwlRPOMfe5mzL1kTZW+bNhrubHddQ2Ip
CpBYHigHCpzrcdQFbT/RjlYPLV7hIC9Rtw82Cdidp+HyWlNqoX+o4ggc2Dpm9HKroBM/DqdhqOan
JmOiF4IKdGiySWxc+Ow2t2/TlY+oyFZ4ZFUqTt3z/CN6CaOZhb70J8nXGz8NaUk83udynnL0DXM7
85luMwI0EZFM3oRZZ4o7nYO1r6YlT7REKMNMM2A4sTIju0odeMbD9oSRJagSJGYxZ3sm65gjSWsH
rqtCi3vEL3OJevg9GqWLWTO1PFvniaI8Q6CziqX6whsc5OCXE9JboeEdh4bEPt24KD5lewi0G/fR
pfcnPhcm5HiU092u8sZts4jB/d6jraK/HRfXlYfMNmLtuwalXrWXA4TnD5qAueDQMlsWNttwolzw
KwqaJHuv94mDGkepZqB+uB4a0M8toukwZ8YRvJuv/cKgSngmdPozXJN1CGXGXgzeN6T3FdefiqhH
hLpDxqbVMqYphqF47B2j20s91u5EqZcXRoLHVXA8PITK4s9NK5XIZU/2HJyEAEmakHttI3vOv7x6
e6xCZ9gkqcN6Vt+vQa+4NMw+OKFSZySbsO0VO5Q5jFQNe6tyD64NOPzBmVLDBEuahx9fuz6AEuY3
CDPAzSJ4cr7LyCmLiekq77Q4AWOheKpm0w/0nJYoDX4iCBju0jDrPdi57O7eaPqlt4DHhnSG0h1T
hIST54vDwVfBZ7N4p2nQUQQSVv4mqd38/aBD8Vi7rHp7s1fWoxADA5+a+2F6Qf35i/jRg9Z2iJLJ
ObVpjZpyKeWAvGnDXFlbaSQAbVjfiR6vvKxQ5RBwkIYoTMP6UbPtgAC8LpxTuHRqFASd9aUk/RAz
PXKnDiR8lXVU0sgATBPHBM9zzKDqqEf5U9p6WXHnOl07ArDlFKi5nYpM6fwImgwqAJr0HAGiE74W
Tp/gB68fgkGkT3mlxXeinSvL0SGxmRkD2KpGDs6XG4vE6dB7sk7hlOSbqGMwpAxn+0EP9WkzC7oL
t7/wZXwH0I2iBem7oaqLq/dgMjlLdGhCvy8RL9gslYEAKRPw+k+7DIo39WDZqHrN5vAZznd0iDwE
Sorj7d9w+SLwGrA+s4oQXFw4jtymkRzIFnzWpJfHvkUnPo2jDFkGiiRFCKdhhrt7ZTuXGirtXKge
+atKN5U3e2HaOU0uigRj6MOf5+1yeqYHr3SKPTP994gtLoMWllLpicpP6IGtvqkU1J1RiQl9ZMw1
Yw/tZFg+WIIRzYcha73Xgl3ZGXVLlcBDNqL6OOc706u0Qr3I0Ch6a+0JdUttU+R2+h0h43uFiWu3
FVAQ5SXqXVistbodVSBRDNV7RNosa9nLFMnOwg6XTaVDGN6Mo7lNJrhQIZBDSZ1JJDR3vWh/23yu
HC8vDmk1CYKCwa72G2RaKKrB805d35f7cbQ+uPOSvAlAoLzeFxAxELzg+DnddcknzjxrsWCwOQ2c
x8HNC1FtGokawrYYsmabhXn8SoZJvA6UPTyqVH9J4sk2zz9mvJiw8Y8aZGmTbjyBeLAYytfrIxNl
3R1KiSsfUxXwKDPRA1eXcWWnRjjmeohywmmpWuoEdd2KP0FV69/sIUUMpWZk2jfnbkLVee7F02Jq
yVe0/8w7LunSBf4dIcOIgWaR3iiX9eJmVuXSSSaW69NUaS6F2g7KrCZNn9yyaU46Gf7htv38pXQ9
TyoYWSNkIZGiVUyWfb5gktOvHaFNRmAlZpBN6ZRrpQ8LuWN/WhCgYMMyyKEkV7Q0h84za+15QgKl
fmONIq3/CWpttnw7njX7eUQOFbWaps3lTyfp7RAtnlFG8dYM+jg/TcZc9XtPHwsomeMG5aJNYhgo
dyI1iJTvBjGeePmOjFAkPkeeg1rPQW/qNtpbZjoA12eUwvgukIj7BbsWmoouvODOQzYmYfreLcoc
uT7IN15JXokRQlmMUfBSMG9BdHl+QIUsDc6Bnx+3VXBAUv6Zhul0pC+S79sZOK+YgulO6HF5q4nU
FWcfJU/VhFqtqWkmytZ2Cm8ryo27uEGvWRSWjZ4VNcjbBnD5/oCWIqpi7oJEj973anvJnBeRlmen
qZ6NL+b/5+y8duQ2onX9RASYwy07d0+PsmTphpAsm5ks5vD0+6vxwdlq9qCJ2b6QDRhQdZHFVSv8
AbuKcNumbjNuAkfvxoPoRyDKc004XVn5vhpjpA9fh0Elnzbw1duVcy/M6xqXjJON9s8IWz1UAZ8o
IY4t9ELSvWvGGEVWPWatMyFuJXC+sm9LMhXo69A3owl6uzqkr6rm1hpPVp8bSHFDJaSRMO56GjvX
InPnD4XkYT9+2K+8V4+JBIM1eq8QRhc3RgdSmpE7xtOOPkbVsS9gDR5VvYxQw27efhUiruYYqG3K
oTfjrtsdxiF2D5PW9Ce1Uq2d3WAQTn7j+XNirLWp7h7mCyZMRxXAoSpg1nW7lINK8zSWUXsSQC2x
zsyqHcZ+w/MYqtq5SLIU+9R0DVJ69zAl9ITWD8MtQGJM9ReLUlaaQxk3pzYI0bmnG2Y9O9XkCZTT
RPjl8ZuTx+EmTKKtREIOWAk8Ka9vscN4SvDYxInl1DWDtxsZbz3ng/D8EHGy3QRxcTulJI9uV0hX
7spcuXzvrydZd0kghezY4xSwuJ7SGFQU/kbVqTTgqyOB7x3MYshQmJ7r6B0KxtlmYuxk8gtwEN9i
Plzp+Ii8GdtObg78j2Y+4wNO8p2Inldimexq9SmfDfQn2s7C6gDnbz9Dwvbz42d+dxfKtaRuiMFg
mJbbIgp2lo6wZtnWJ2syALIWuGQmftGiXLonolh7M6oCbeULfW1NIOUkOszUEJpehgUTbY3aDqpT
1VgiOopci8Yvdq3gYF3SFfrowJp/69xHPlOTSSWRSE6Kl1KpgZONStpZFX29rvzHhkK1sefQ/jJ1
qHs8fqT3/WTWIrfgIJNakXgvnqlI4sC28q4+KbzhpGM4K4os3GR129CxVYJJOxqR7uU7VwjvC3m6
sHZRGuvNRwXH0iDxG6Mq25VY/MpDJ68EcQXoXTZZFz8KPZG2xcY6PyUYuX0Dkdj/oLyPFB/UXn+g
LRU2b3/N9LCpM6Uikfyub2OHKGbLUUojP3VZXjUMp0ct3ka4sc0/AjM1vxotNpErKaYuv9HbGALZ
he4jnAmDI72sTdR0MGKLLtlpBteRO/7MhxOLjYVD4YSGieyS6VEmJiRhDbyJPth2kQz7Ckc263mq
dGRsWmsayr81XHWMjbC0NnxxVkxw8+lsmiBeHKpetxsiz0NtDs+vwfIjgUXZZ9UZx/pYzbZoD49P
1CvvTqrgkkO4Npij5YAiKo3GKcYqA5RbxsdCsfRjqtTjThfWF+FGycrwQVami2dIt5iKVep6U08u
4qDI81ITcdKcVMZ753Rsm0vhTGttxBcx1MUysPvATnClcVMvW+115KGtNVfDCZuV3jlR4BYosajY
iewr12HGHShA+e3tqOCK8LlCKVU7h+RqyEcbWZF+T2esRd7jCj0EX+nOeNG7xMTvbdpaXmHoO8wD
Q7z9UhJl6dE6CkzYMMq0T9YwEtOhg7qowE9VZuysOA3aAyD7WDnCGKXhVtRFBREQxIF+jIXZaxg/
C8fy0zmbnA8I2qoKZt6ZN/9oS1xpcb3ExutXoWhqtMsD3RTPkafF8S5Dr2PYxA0uQNvMrebxa2aa
KL7Eut7/i99EPj3PhdZ2l2yKFAOBWiOatdifoqJQzrVXITTkazqqGqkPrMPynhE7DFzakRO2Q48P
2f1Vz9yDXFEKLsOXXuI5gLLwGygCTi0yuuOxEfqIK3cYxdkGxkzzz+PV7hJTMMIgDsiFUaDgGCwS
Cwjk4eQxsz6NduZU0RYNcbN6jze94xyKaYzTf9oqTDpt62JS5uziETOVj49/wisbBpUN3xOiMo2F
ZXxShjoDjTxVtBbG4psBo+JbjckMNqdYqfwflpJfEgMfiBzLG88rcmey46I+tQhCa99m+BLDdyUl
Q/13RKHL/PB4uftUkUcLNZGO4ouy4KKFPXRVIsAB2Cfs35prXuP+BsH1lGl1d8VkNfMBD1orkfeV
NWXfmKqeuAuXaxE0zASIKi5U2MDWU9Ft9a7V642tmPmXPmyUDdo03afIw+bm8VbvXqJkjgF9kIwc
bGKWtTxpjc3c2LHBsRXm1cHg+hwzrMbAEtP7x0vdReGXpVAQhFcrqXmLI1snUdCgn2Efm0ipfpqN
N9c7fDXT9zpaKKfcmPuVL/LVBQn6Ut2dXvwSJWmUUUObXrGPtjn/CtC5vg7Yc201d/6d62r85fH2
7tNfxAMJ+BBCeIcgAeS18EdbBCeaGT9JxzyWqpJ+0DpL/W52JBO7JC3sCOHkosQYORna4KQrTqv5
aoBm1BavWX33+KfcFQIG0x06baBD4eBwld/+EtUNmtBtHP049Djr/qNM0dQ4u9x1h6R9EqOVhFKO
LFOf5wSMy8auwPztk9TIh2+Pf8j96fIomhHVkKMuB9rP7Q/xuob5ZYy/6jA3oR8akXrQraY49EBp
Tm9eivJRuvRwnFXAsbdL4XWLb73A+hOHW7ekaxNlhv1Jr0N7/Eaa5nqfH693F4ARUZLKPwA0Gb9w
xm7XSxgZT6OqdAc7sYddk9vRr6nFPYrWT32ITAFb223Di2mKePt45fsJKZ8QJgIgLRAS0e4mHlkx
uzUKN+0hchqM2tAU+Rhj73tRjEDseERiC8UVgR/NacE5aw5iieX81DRqfLK7Euc4E+VQcAn5Fnk6
tLxyUZ4yNJ0pzLwKe9O+sz5YYghP6oCrYRbU+rOpJc5KwLv7OuUusLKC/w3ZnUno7QOMQauEJgaH
B56TfYmqqjplpZpsEmwf9liYrenF3uH9SYCAhCCnSi0OMmEZ6kgG7GIQCZgu04zEHh33iAm6EXQZ
QpPzXOnhpxGN0e5cO0EavusA2mdkCqB5nlxsOdTP3hi5ygEjTVptvoKWkrlW2b1kojc5Hb+R8IGS
AmUWSONFjFRQB7basasPDcYMZ62ZdL+uo9pvqrjcRIMS/7Jz3dip82BcxzKgyETmYdtWCV62IkkO
Wqe6W80McZ+KouQDltvmvrGsatvMZXpCxz99wm8Q209Ukr94rdD3Xh1bm4zgeBJRY/sWRqp7ECPK
EYPgaeXk3sUluTuubxfIEnprSxUydP7QDyqV+pCHTrGFXZU9vTiEl6LWt0HatdcRyait2nbtE7Ow
6K0hQi5PuwntHTl/X15Aaa0hSDxGzSEvJxCnVeweorqaN71trNVR99EBbClDAYOUhVJgyTfVoPiN
wjaSU5WrXt1vtTRxgv1g1WOyN+YyKJ9d3U6MH0EYFfPPuab99+aeMCQkvi6D0Q+JDBCtxfdlpYOa
1QU/Ic3GSxSWzQan0OZqDXl1bmw+dKWd5+Pj2HSXxchF2TCcLhnwl7LiA9KttWuH6cmr9baPN3WL
xjia4nbpHFWMRea/U13Pk3RTpGbdrGmM31036ABxuuR0BNAvueLtlqehFnqpqcFRGZAC6ywHeHfv
pDv6TOnKUb5fik4iIzyaODYBZakQElHM2HE+eceysbMjLUT9AwIazmbGenflNr8LlFwyNL4p9GR/
n1707a7CCcdj1Qm845jG4V7N0Yhze92+QAf4Wqd6+tbpDsvRa2aERnIkx6G3y6VjiblSBKMkgye/
U9FR32RoqR2VCFssRSBN/PjIGItHyQgdQAEZ78v4gvpkkW3Tx1QD0xiUJxOUSA44tKyGpxyrmXQf
db1b0T7MHaR4aaeFtV87qij+wt93UA8pjpD2xR1MFV1ZnEmQmIWwqO7Jo7v5u6Ao/ZeSElvWZLaA
LM+Ur8nOtFN7OlggA+Zmi9FU+jQOqWrvtVGkke+h+V9tgnYcJ1yu5mBUnj3Iy+8RJTG7YzJBV9wg
wc3EwwwANhydRFjjdhZVEB7iNnBySvBcm401oMcioECwBd4hzQ4kcEeW+7dvpbewmafzEz6pmREc
6rr+2reW/dkIRmfjmJ29TXoHOM/Ur/W9Fl80C1Ngkr/BSiXTMM3FwhpV7EtfGaWyEB0NVfsJxUbZ
VWmrn7TIHI5Sy2P/+Ei8siZ6nMRoQx58tFtuN4s5ciys2a2extC1j2GMXEHRCfdSJ+aEvHiYbkHf
rbGMX7LiP+5exL/RWWVJiddEu3JZwIc917tVW/OFBo6p7vrenXUMedqsZIamTdHvsg6Gv6pUMTBQ
LpvM3LgokX8MsTNGvyGBZr+pKrtp/Am50Gezqop6H+SR41xDEbpfrbnWw29lkitZSyQGy4ewdxYZ
WJLn0VS9L1sehfC9ECvlZ2Sy2mTbT63jflYrzS22lVq24oPhiln7Wg9lnz852ISltFSCKS03RQaE
OkcT1+s4iVIqPkQdsMavAkuHAdDpRzp7yHVs1MoWIHQc4Y3VVgubot52OA1dmgbq2p57JP3WC1Tq
fMbmwwkB+lndxVyb70aYdL9TjOz+8eAnun6D/fXbIh1vAE6XPGfgwRmoL1XrPIYlzQgP9SK6evpo
ibn8q9W7+mIbDDM9KWT3+JzdRR708aR/ABhqbE0oVW7PWW6g/KOPInkuGzXcl2aSXeY5gtZQo7z2
xqW4DPmKcPnDK0YyRW6XmtOgKiDOBk8VxegntR4nH1ef9ns2jmtkhhftnj8PMlAPGjMobbyI3wBE
u10rzd1Ko+5qLgSSkgLFMNv8bOmD8sNQElOKUIdgxIfE8D6CPRq6jYJQjYeVqjN8SaTJL4pkYxzt
W5c2L+wgBDGqqdO+tVOrrWGWlzZlUDOhf0uwIFebykOSt98fVXNL0qkiGSEuqlm1HjiNIsgOQTRq
HzuzFepHJF+cvzoL0feTq6eGvRWJUqhbtD7zchtPpkj9ei5d4zmJBmcvVOh4Pgm9o+9bO3fTozGV
VboSn+6CsUR8gHwD1QLAkXTj9jfPYUmruuqNS1Wa03fwB+Lc9wYe9KqRAXKE0T7pxU8lqcVKH0y+
uT/fLL0hWCIksRb8Nfq+i8BYpI2dD4U5X0Da9Bc1F8Nh6pHJe3xWF2k6n6EsQegGSU9KSD4yPP/x
SspO4DeZiuHSznm9Td2q3+VmOW+dWflViSw/asJq34ddHO/NYXRWHq584Ys9AidAfQ2oKsnVUn07
mXpQILPeX8xhnlAKEZq36VPXOiCMG+6LurTXdHxf2y+RX/JwKAyAtNzud5yKuVQKkmRs6XFJ190B
NI+BrHnpIcwZVpna+GPeTu/UEIehfvLWztNdHMLFWObMtPjkZPoOSqGhSw8pTbs01txvldS2faqo
f9vZW9OBfmWrTEBkAGLqDi1uERpaiJZpkXXtJVLCCjMJZjSqqQzbqYd/k4Ik3WtqXz8Xo/PdG+21
8vbFOHPxbmWQZ2TJ+2UsvnjSTakFBJGkvVReXXytwlGpdsDqo+CTYQxe5gNYMX852lwnft+afem3
Xmd66LLqgeHLbEH7HDIM649V1/bV1uysFMsOXfnGXeiVu7y1uvPstZiW2VocoqlW15r55GCVztiK
oUCyc/K++2UWtppuUOEpP6CBqqd71ZwmgRhyV+cHe4w0e9O1Y/BGMAA7h85PdYItI8h+qD635wwy
32hpVa1eLPzbDjmKon7vBP0zU4xhJam+/4iI3JKKKH39YPcubra66TVrYg5wKZ3+36Ki7A+G0Hxh
2Se+JdTy78ch4y5jo6wHK4KYkRSgISTebi0A3zfg0ou4ZKab/474D+06d/DCvRUbV6cLiy+6mOOV
/u4Lw+P2OLEq0GfIR/iS3aGtnckI4rr0zIuF9vNWFGZ48tL8N8Y/4LHK0NlYbZVfNaEpw8aRqsXz
PDk+2HTxo3AH90OtZ/PBENGausmyFSzPOMQj4O9Sn4MrX37wf0TQnAF2OeHlezFDdzwn1CN+qU/1
abDT+POgVcM3+gPvXbu23kXks09BbFlfHr+R+5jCDcVQBpwpoodQKW5/As8hybCBty9B1c27CAud
U9gN7i4c43klYr/y8oGcvICUcY9F9Pd2qdDqXTPUqMSMINV2KnKjx84cSRoEihkqFjo/XAX72sf7
uz/h4HheFH+BZ5E7LEJJ6UWDNxPlLrmn1UjSaj+nKYifTYjcxylOjJVu5St75D6SjSNEK7kYF8vV
UCaCEfYL2uJWcmmC3vRjgFEI32XVfu6s34XH9/W2LcrUCAobjqiALiTM9Pa56jlKB/YEcy3mL08+
FF3qatsGmtovEUVCvB/CwXrjkEYaxtJ5hEdI9S9x7osYNbuj1ff2VF3itM9+kT+6+VapW3H1kqRr
9l7QTz/euktuPon0oGkPa2SJWnLg2mbTGDSXuq/Kq97M6pFue/0tCdUOoUhjTaZjmbyxQ/AlhEQk
eWEMLJWpSRt7vcyx9AzB04eU+lrcbkPXyINTWWO2hZG2HnyxZ6FsBr2bvz3e7fIcvayOwgqqB4Ck
APbdvlPXKmiDEQEuWaKMFnAOdHTcOUGCwOuEF11xv+p2To84wPHxwsvvhYUlnQqQHYMhOjfyh/0R
kqSldh44FpZlU1Z+jUe9QgC8dVXf0pr8Q+wqzcfHCy4DELexnPjIhi8Vxl0R35g2F7CuTBfJvz1m
zPr3tQdws8ua+fB4qfu9UVkBviL20KG4QxGKwNMbhEnGyyA0Y1eZZrkpJ089hEX490wPdCUWvLYz
sidWA9InOca3j1KiSQYDIvylQGEz2tTw77vtEJntD0vEb1X3xHNdJjYS9S3neTh+3q7We1NsuqC8
D9k4DztHz78N0Ni2Pfp9T2nfmSuX6otU3J+XKutBoCKVYkorOT6LSOeSkgwAXKtDqQ0RnGXKxPy5
7Vyv9cF6ZXC29FgcRoFzJd7QhcGoTUE76JjDOvqEbacXoS0pitSvRO5CiWn04YOrpe63Sqkb3Q/Q
Wf2kNp5SbIpcGZlxQ6R0N/hSZ7veTOpy3wO3+2BPCDr4U4iA3yZyRP7l8YlZ5sEvm5R9efZJ93Y5
CiB5xBu2r+rD0Cn1c9gkEWBptdozbiuYQOHxM9r0kbXCzA6OF0wr6dnt8kjXSBFK5Llp5DHuIbrf
vtNCy1rdZdq1n0Y7PQZ6rp8nZUh2Bp2ddjsoikDwLS5Acljie5iqa5LkC4jdfz8AiArMEOI9XMvF
EXasygtT0IV7g17HvtBhRifarH6MwBdvsVuer6PuWu9aPe9PtdaEuwpM6TaxFbFyjd9G4/9+CE4/
dN0kX49fc/sk8irqFG92VdzIAxAHtMfQqQxR6e2qpjsHsLLfV50T7qGQmCtRQ/7V/3vQCRWylUrC
Ikm9UrBt8QxmXL6BdUT6IXXs8HMazMFTQ6Ww8qpvY9PLKowdueFexo53YTCLy1ntzNk4uCYNA2p3
d6vbQbDTJr3eekmw1v15dT1m/mT/jKYp9W4faAB2q3Qi0zjETqe/i5WWa6zWxu9BOLr7eQ7W8rDb
YMj+GBJQ0aCvxTwPVa/FU3SVvvVq2nqHuOih3KgQbDA7VfYDnYzN4492EZpe1uLql9N9Xhmc/sVn
Y4Xc57gR6ofaatv3c9cFW01xXR9Oq3ZQ2+R3mkfiRH0+fsFkcfZDK3Kvqhunn+0CaycF2syBwwgW
wyjd7UTidZ5svNV1J4mf4yhXPs52ClhqQDe6hs946EM3h28tjSwRTtgVdld9eLynxVT6/+1JanEQ
jWRRvtiTZjUTbe1OP1Qos37iik4QJXDmo5EaNQ1v8NqqWfRHva+VTZTNzjEr7Jqxr1LvXGNCPcFF
xvXxb7o7Qsi3SrwkQzRZOiwfsyoizeiZaB1cI7XeIfX8oZ2a6VgXaMiW5fzv49WWEYADRIIgbzYS
ax7CIgKU9jwyrDWMA/wf73PqoZjGGaA3rjbqQcym5lfQ1L4ngvj45pUZdZEKIn1HKbGsx9MIzgkU
FuMg+D7PkQY8JzGiwHccMX1SjVi5RM2snwKlWZt53e8ZegWNGEiVBD0GLLcfqWEFNTjYKTxmVBtb
re36vZEIsMRmRiLo1uUuy3K8gTtjTQX6/t2SZbNdqdttUV4snnYvrKIGS5ceZw/bZ1E65a60jOia
uiRpqICt9b0X6zG8k0YNMnmhoCAELtbLRhN5m1DARTIERP39kCokZjn1oOuhsDzO6KrSr+6Pj1/t
/bI01KDKcblzqKAd3j7g2omRcbZr7ZgHhoLTJNZgGLT/Nqth3MdzuIY0W9zn7FLOD1xeqgVDlpL/
djloFV1oomF9xPes3jae0+3Ssje+GUUc/bAUrz2mo2tvedKqn/O2VwrFxXF6WR5xOvc/U3T+43Z5
GzeqbkIV4phxqZ87cJF+GyvDoRLJuzhv1V0Wp9/hSxr7x0/5tpihrURvQYr5OJKAxk2wWDcs1Nhr
QlM7ZlUQf3PxodyY6RC+R2RNP8wGyR2D5nwlQX11UZq0wLykr9AyOukx0nuul+vHsbaMvZLbLtoP
BEyziaD7U9Jtq1ZbczN95QWjccPnQqUK7+JOdQt0sT3npn6MALId8EEM/ETTqoORIIBhU1ttvKBr
jkFZWlu4QPq/jx/0/XGm368ZFMmw0NDEWlwSA+Kyejw71hG16XGXdVa+0Z0hObiRlfizGr3NnFC+
WH4kTEWyf9qUd4D5KdaNdKhS+5i4o7uxS9d9joCNwCutULhcudZf2xxySdzquBPKkvz29CK0UShz
39nHlDN8xDu6ftYHidMczOFrzoezkvctOA7/7Q4yIXQOIi8N98XXWpXziPhK7BxnWs9+lRjzkxiG
/JNeBrWv15pxqCO7OOiZiZUc8MzDxB3oJxSuhz5v56ck0PuPTYKDO4VC+d4QRf6+dWClCE2LNqCP
coAvKinREIRDvpJPLvIt+Wooz6jL+DdwkCWkki5ub5RBgk20NuTvrS63NoaGAnBVd2sCO/dhhbAt
7VJU1BVI1fXbFzP3gVY0Tm8fq9JNjp4OB0cD+PJ+aGzADnBwN2UWu/u4Qh7y8Xl/bZPQ5riiqBcB
Ji+SWLvhhoxcMENYtVh/zR4/wK+MCpWfQtM+P17rleNn/rnW4tsSyMNibd46RyfUsCV34MVPTmef
bVgLm9rsnePj9RZmNBw/yYUHfQYYje+LfsXtY41n0dkBw/4jV1P3URH9+0Lr0q3eRO3nofai35WX
XPROWKcemRIfLTimMrJz0qZKtX38Y+4eNBB3YOfk7dyWaCAsvj2nx31ahcV9HB3F3iAlbZ1hhl4j
rzE+vXUlklypVQvyGwe8peYvYDfTUchuSc8RVFCSWdkNwtFPcarbbwwojPBYAjYHD5dJ03JTndvO
ZVV42km3q/xStNFPxRW/42zMP2q5Ou3etjE5MCSFlbxH+qZ3ag44ClVOmBkmNCfb3NSNlzx5BfaQ
WZ+vWZctrz6WokjgypO4M+aVi/u2r6e6d0YORqw2ky+m1pZnYt7kbaDtosn4Veems1KgLD+PlzWp
hKRdIRw0dXFCrClhNmo21ilC8X+vM8Lb4mJabGK7jnftTKvt8eNcBh25niRP0RgBc0SwvP06mgxT
gYKq5ASCvdp2mmBCOQJX3E7DaP/dK+jfq2PuzdABez7Vx4vLv/yPlgDqCnJx1gZezRWwnHyrQeF0
/WhZwDYr9bshhLrtghofrsfLvPYeaT1QdMAn5J9FyClzYXWeO1gnrOGUvT1NXwwFslDiIISNikt4
rUKnWrn1XnuP4Czo+KA7dc/WsdHaFW0a26fEcMMLcvX9h8T2UkL4VG70fFB/Pd7jMrLIR/nHess+
hFkI3U5pJ53Ksfyi1kP/hC7i9E8fO+4ahuS1pSgz2JyMYByb2yNDYwluXz1AnaloV2VtmT87XFRb
yf9YiWKvPUXY8UDTAEhKzZjbpRJ1KAIXMMLJDfo08QM7dDdVnKXkDchp+b1dFCvp7mub466H30e3
Ssqx3a6Yh41pZGpkn5hf1gcCjXLt9MA6pUBh37wUClJyAuMSpDWq4tulpsnorKSOnJMW57+zzJie
1QSzLhGIceUx3m+KwYDMKxiQUi69zE//GEZ0/eA2pdM5J0YI0TuY+QbmKIOUgqzWwB333xpL0X+S
t+6LZcvtptIuKacgNJyToXdnO5P+zO7Qgolzwcc5KAEYkT1/eXz2708JEx5YmTBvJKJk6fAzdTM2
iO4cnNqw1n0bBu1ZrTWpN9CYB/CibxN2o45nyi+rEpqoUhRxOZDIg34cGzKEM3epvZ2KOnzvmKmx
0hZ60em5jY4sQ5MKsVESM7B6t4/S0MLMmswxxJvQyw9OljWbZs76j7EyTf6Q5P2zqJgbOEkQfazM
ONmQog7RBr30eJfwh980vX6E+9MxxdR7ZyWqvox8734fCTKTS4lgWiKXzX5ECyzTlFNi96HfgET4
jeFU/1R3w9esRGpJyWxjD4/b2BqtAB2QF97BsopmOwWRfu6HsT0WY2oe9aQxpJDN+2qcAaFWWYic
v2tsmFLWf1n4I26w7SNwZ8j2KYod7mwrsX+nyWBfkedKd8I0h6tiDs6pGPPx2IvG21o1uO0hccKV
+/KVT4kZP9hn2VHis118tKWdNyTqnXICnDqeswh5xikprHNLlbjygF9fSgLrmQww/1pczWVaN6ZV
TsrJ4oJ+hvKOwDVYonPYF/XKUndfrS3RE0wqGQuARfcWRy1DWi5FdiU+O30TbeNE0U9e1Ki+EzXK
yXBhDpomilWPP9u7/bEooCgmbiwozY1uzzdURMKIMSZntM6aQwzo8GC4cX8ozGTtNn5tKVqeUp2Y
yR4t7dulHAWKTWQHyVlpS6xvRnu8DvrYbsYmL1bY6HfBiF39udTiduyy3pqs0U3QUXM7v460YjdF
RrTl+f8KQ6aYjx/iAn1KMJLruRLgxTVCvrg4kN4EQ9epUCDsu9LaFEpZbsM0Ejt9nDEVcorwabAA
h1iF4+wnxejgGSgzUGUUG/REK955yPt8nsJeID1DYVKKLHxrSssvdDDbQ8mB08VLuH34gVMILTEQ
fCH85++Szvo26lr4PWPNvWdm5dsUE/97IkwrQG0yWeWAGbfrYSkTDojvp1i69MU+Keb6OSk6ZFEK
R/GRTKgUf9CjajOTuhX+aDbJxcZ7biUBXICSXn4GfCDQYLBjwBsuISy6W6lF0ajp2TNmpCIVFUXe
UYyz+TzraYzNU1Z7P+2mj1s6Pvn8d6MHDFg86P7VW2OWhDm+SI/T/YbVsjiSIJ5QlhVueu5U8I5z
qMY+egH53uLrXllq2bjjNGKwQBoBi4Tqc4m3qNuyT0qM/84izfTnMM8c3wLpvos0Z7iOQWVvXPwX
3kd2pF6CEGexx1/DKx/fC//LAu/3Yqp9++pHJAzLdqiyc6H1495t1OhcJmqzE1M5fbKYbK6s9+pL
pkHElWCAGbiTjBqHOZhF3mfn3h4NDng6gGKZ28ofPDvK+DOyNjO0g3AzZ52+KUeUevgo1wwXX3vs
oMvljIMUyFqm5IGovR71w+zsjM74aQQ7tg/xaTubWfeV/zN8MxQv29hTE29sUMZvM+P676iTVQJg
oGCm3pGv5Y/8sp2rcArEnJ3NLgtoGjXuc2OL+AyCYs0K8P4Nc4Sp/OmUguKlj3K7lOjRCuhHLz8r
VTT55eAMtIc95SfqoJ/1Lk7X9KHv2kcS1Q/2G9wjyRg00UX0gt8GWFfzmvNYOu5GTZB1bJAthiUV
lb5SFGi25BAP1c4DUGEY3QE1HPcD40frm9ObazPZuwNH6kE/kiPHR8ZNtnzUVdHa2aSM4zF1stbz
K3Aix4zJ+oajJpAjmfPnmOdwmkRvfmfWXx3iWPn7bV8ZrVDZp0SGgscBRUq/fQdunVjlUMJR6wxv
fNawGvAtp4wuqH+Ml9Gp1trjy+yE1jiXBx0CLg/KsmWigHUyyVZhaWfPLKytCSh/a+h15+OEpCP/
oWebNCzslfi9aIyAU5Eik4BJyb64SJYKTGYVtOVkpcqTO5XGGYR29F5p1R5TgY6xbNtbR7Bk0zkv
irUG/asrS+kNSU1GXHARrscxpD00QdDTUks9l6HnHvAkbE59iVh1rQvTb1UtorDBK/Dxi130Y9gz
GlA08OjiyQi6bHYnSJhEPdOcawM4apv2WrBPhvqNM0q5Ch8ViEDKUcrEpZC81ThN6xVzfh1HrTtG
amv4YTtG17pR502qzcrp8a4Wyd/LevQrDMpDiZtdJrc5oJ8htKb8mrlOsrWtOjzWY4vx+KyvjXtf
WQoBNHoi0AdB4y2BRlDe4z7P3PxKlct7EmXgOH4+oJDqVYm7ViDKrPWPAkxu7Ga1xXcIAHtWmhyX
TAYhhrOJa2i33WBnjPHLTyTyxntu6OqzMGvvioaZ4eMdra3kn4t4/N9vIBxT/qFjBULvNhYMWMSk
WeTk17I283Cbo5G1gRpqfKoN82IqOQqcj9/mMiD/t6IEctCble2MRa0ytWzZmXjGVjhPl9Sarjhb
ef8WnVKdOxz7QL+R5YrE+9Z6TqBuQotOB9K7BT9OrNE1F3wqIpN8B5To1INIrHBF3O6/i5qmwWS5
uKazpTD5rTN701eNCeU7BdXWJryNXA8P+uDkGyXI2tDXYLVeARc3OysykbM26BKGwrW/diW6lg56
BMY2yCdtt/LgXjsuGn0mvjo+BppBtz+1HTTG5opaXPsey8wU7i5eA6G9cQJTfYoVMpUWkNyPym3M
L02ZGLvQ7d1+5fUtYvnL85IlJjrwsuWlLsqVTGbLbmIXVxy6ZhARg9UzPLfFwar61A+SVvEdPX3j
PPm/VSGOO1K9i1JpcUoDJXd6N+cthanhPINe/asY9RKQyzTveuCkm9KM/ikr1f0y1/288p2+FhS4
Kv//4ovsaAiqEUGLprgKBnnPLZqB2zqd7XOsi++PX/FrHyPpl87HAW8NlZTbN+wKJYhKMRXXqQqK
H6CS052TdgM9IC5qP6cS2j9e8P6qQncAuB0zLVRF7qYVtZ2IjsZPca3jSryrI4zVgtjuDsPUvkcZ
PUY/1R0/97zplZj+2jEC68JMT6W4YkJzu1PVGKZGTbziqmBmc4jVKt5aA7xcLXeii+qgzT+HoEIe
7/bVRUEhO2hBMsteciDQXGYGMoXlNYq7+VNiO+LJCHE+dOrc2gdmWH+Ihb2mxrzEjr6cXeoLqcwI
OIx783arZaYGYToKjk+UmT8nlP+P3FzTrqmS5mOjWf/i42o/u43yrYI1f8UqpKaJbBtrhO3Xdo+U
CFQFEiM5g7v9HcGoJSjHVMU1zzxtb05291uNPCbTQxb/GD0reJq6blh5zwvO0Ut8lS0p8Jw0iRA/
XrxoQAluOk20+fUawXgc3JVPVWchJeAm4xdjUtV2E1bq/DM3M2sP8Cg6OLE38UrK8hQEpdgz7I2e
eHFrfZ5XHgfq2LR/ueipRJaJuLAZrHZ2Hl2Z5aDp1LnT1rFqY+fUkPwmzQ0O05QNhzeeQHnJkI7y
uYEUuRt+BooI8xTPn2vTRyHWWuCqfbUrsYUgGcif+6FDscaq7ZW3cLdXliXt5g+QR+T8i5cgQlOx
/oeyL1uOG8my/JWyfEc19qWtqx4AxM4gg4u46AVGSRRWX+ELgH+ar5gf6wNl9VSS2SZNvsiMRjEc
AcDdr597FmjQm/OgPO/7gMzqA+gq/XGg9rldF7Vgmn9Vi34YEzQESKqBnuBlQ2sF7hjvXzc+jX1g
B0FvOMJk2p2soCAbcrBqWcQKtPMSdXErpYdt5qs5/muQFQZfsV2YmoD3BNeRj/nu3dIQAFaJvmFi
YSec4x6BcHWlmEYvh53K9ItN8cO6DSokDpdoAoH3sUrIfug4/3B+1tzEEQsjBX242kk9Ny826mEw
j0idPbiLweXnb9HHQyTGAyEfTMxVkoNKP/uwHUqWhDQLbHjnIqGtmHwcYUgH44EYrnCoFOdpA1U6
jHp0Ct26xBG7Z9a5//lF/Pk7r9eAFwvn+XWz+vBOgUkAnXzQhndjsHSbzEzmwNAPv1Eu2PkTIOfy
5+Otn/eHYvlf3/nf4334zsFYB6qpeXiXdj0rR1ht3cJpPn34+Sgf39rf7yxUMZglMIv8iD3WyJQI
BR/Duy7rnWdpoJN0cMzczmlS75kYshNBQMIvvtr/eivhswR4AmZLoNi+nyoyG/varZfwblHMbpFO
F5exAp15QFpPrm30K5Dv45b0417+8BGHbwem6cfOD1IBWhovcXgnDNcF9WJRIGwNtvcBm0sIhupt
3MluO8BE5IHBQbfwG1feCugyf4G/fSit1gtBAYDFEOXkmtKwPvQ/TJx+TNeAgC66a+KabiIt2qM/
Qkm+MPYrR5j/5SYjpwsKFuiewBv/aKYVGC+UYaqju7BVQNf13L5mbQCnJ/SurInVXyyUf/9qq9E/
jqygu34kLYCKzr0F5rJ3eu7qAyU6++6TuiuphUq/CuesiCFx/cVC9KGe+zEoLG+gglwj5bDwvb+f
yMgLut7X8V00ke+QGSRX2aRhs81UeF4qCCp6xu5Cd4JO/+fz5uM5ah0ZSD1KyBVQWpl270euLILG
NPWiOz5DNTvEAu3bEBbuFdiS27lybcn6ut1ECcKN0CbXW9sQUyRI8YUtdTts2OLTQlPMN3Qw4MxD
ubsfa/krDvv7+Q0KCfZ8VGErex2HPZxR3l+m1/VNA9gm/rZqJrITcM/BP1WtK0VWVkEA7q+hqjOP
RLM6+mtRAT8Gx7AQYIMCBcXJRyZbYwMArYhO+zbxpN32yIA44p42ZR8nv5JUZ/ge/14tfx8KLQso
UhHomIA+9/57hh2KlzSY0m8zGGu7IfHk1vrDvM9iDT8IJ6nVKetd91OK+LG8Q2jqX9qAgY5icDDX
VtwNNBMopt6PHw3epIF0d29sgnZkn8Hb0b2MojHxUy8az1a5A7+C5Vdv4fp+//FrA1ZF9xO21T/4
V7Cwfj+s3wo6q1D4b8tIHGjlsibuN7DBisUhGSQ3YwkukavvA8gP0wsYoW53PY+kGfPQr8B+h6tF
tVEVDtO/qMDerz64ojVUGR7hQL7R7IM71fsLQ/EF9l7cum8gTEJpE/a9t+0qqkwZjUQ8p5Qb5xdr
wfu1FZA25PQQk4IuslKw/8SbTB14B5okar4D+RgR0z2tbjX1lHuENN9+Pvs/zqofQ63lwJq3g7r2
wzLeKI0JJ+b2O8R7bXDVZRq0Nyid0uHB87vkMpsG+YeYa0n0iyf+8b7iTQefHnoJYHXwA/kYIAeY
G0FX2dTVeW8SfWpTGuxmZAoEeZvEzh72J/RXPvN/uq9g+MJsCRAIciexzn54lKZCFBXJGmTWOgk6
7k6tooLXQw1FJKt3P7+x79dzPEMY56wLOWAPNAAxqd6/Ng7WsMRRQtZ5F8XVnlGCFv/AbD5zr72x
SxLewLCtz5tkIfufD/2nOwu27YrQ4aVd3Tc+Di0XA8gQrpSIOQ/T+Zrh/FggWYwDc4LFlC/QFPz5
gH+6rytdP4OwC2oqMHM+NsLH1tEgudAK31VX3Wc4LvI4B3tMX5FlzMa/OjvgLgX0FEIpwH/498MC
2XsdQPSltw0ayKAdgnXUk3zshizLLTauX4z2p+eI0xB6Pci9wvoEk8sPo7lLWC+1P8RN7tahazEa
DEtzGTVViH7IEPUruRcqhSya2TmYw/T55/f2w4kBLxLu7O/OUUAP0eP9MEMtkNwhMEHV5OiK+C78
jINuLrkl6XBkU4ZkMcnqDrHhrky/NSlyBvJeZe6zUqP6a6ljuJY1aXiNF0DLcc1i/nAtDQroJcls
0uQ6Cdqd9gd1UowbPPKEIhRp+ZVJw5/uPrqNQLcQHQchFxaJD7PIN7qeAFRCvECtGu/QWdVbWHg5
eTgM1aHpmb6t48CWEQqTX8yiP62MmERggGMK42sDL1336T8UuEhWSWRKDIaego68zITfIf45+MSo
i25y4s+HHo73v1g1Pjgeo/OEOgwFIJxMAZeCx/dhGzRVi52IBW6Thyjrx3tX2HEq5URmWuDn8CGI
4aSwn4bJf4kVaW8D4mv6Gg+euRphCWnziPXzJ1xoB7paR8Nn0Peis5eM00XqBhr2to6ssxshvZw+
YzG0V8qFArlQCiqyS+LXvf79pPAfX6f/rN/Y5fdNfPznf+Hnr4A4ZVs36sOP/zy3XyUb2Xf1X+uf
/b//9v6P/nlj3qTS8u1v51c+/m2r6bdX1TL68W/efQRG+teVlK/q9d0PG6paNd/qN1jovY16UD+G
wzWv//P/95d/e/vxKQ8zf/vHb1+Zpmr9tBqX9du/fnX49o/f4KT4h2m9fv6/fnn9SvB3D1oK/X//
z+uf/uTtdVT/+C0M/w55OrxdQpj0IWJsPdXZt/U3fvT3VTLugtuPiQCoC2s9ZVI1+CP/7yjD8CuQ
D1Aj4DX97W8j0+uvggifBwYIlklv9cKA0vR/vvq7x/Xvx/c3qsmFtVSN//jt/XYCSBusEhTWGB0U
Jwz5YQVM4G2OjloQFj3vXjReGLOepQF/kcniG//Hh6HfDfXDdeXfZeDvg63m8vg+WGag3Xw/63o9
+oqKyBSKOWS5Jx2HnelIvRZLDqyP4FmGWHXv3ERZ910ukqY70gToMnmjTvcuSkcklRIYFeWpB/Oj
WycFZHno67obL76IUrqnLVPwTFp66iBViMQTNsRKiX2c2OQctINgN32j/KtobFV9jSjxdi5tJidx
aqK5hgNO6CO92JC0nktfLdG4hWktkbnXyWXTC3+h5SSH9Y8iH0TQsIqCfqc0VNytAnlnC/c8Ghw1
J6IvBlCByD60IZBs7pubudb4JKQamq6IOeEvWZ/GImf9AmmnGBMR5oDBcStgUBNcOlanXcF7uzq5
yAX7u8AHgAQzGMTRQ4zvlcbt0DeH90njnO00uQeosxkiapW1LYGDb9iLHY3RFrkyvI1oWA4a637e
LZDtHPyMwuiTzDrCxspb3Rfp6GWwfF9Yq3LPOu5UANrx/BzZRdnKNtL1owUlmB4WZsKnDhaMeWhq
50vdkY3nObfcRHEJ1RDPR5jMFT2Seze2rbwcXjgCmSvOmAd2/aS+gmm2gxFNmgDl1htkNnjF4I2q
1IipzmMVXWc8uatjkN/htPaYOUGPGxc3G6fxnxudPMRzd8f99gy0nOeR33+DOHXJZ43YksXvyhaZ
MFu88Qcxg+OO7PMKCyOJ8nHJ6qLH0HnXiiMaKsdsdtvCTAhLTd0+9wK1Y0SgoRi1RZc4N2ZCk8cs
tmxtuB9GmIz2vb2dRHdaXIIUo87ZjoSJfJxoqdsJNDPQekuB52wJkgLc8c2zKMisa9CzrMY9WYh/
9ieAHdRHlItfvzYjPDOS+szTgZfwRTSlWCqyg2JtG4rokpqh7CbNy85zro2nt/DMv5u9+rpfpLMf
4Ni6wAO8SjUGS0ad9508x2G3xx7TlROdd4md98tMb7wFo3MWX7HYXOBJ/oYat6gbKR+kNveBdjcR
na/nYGhyoqtPgYIvYwgH6rBbNhq1PO5ddUAOWXdIQePP/aQt0Szpczde1mtqQd2wbQHIOJf18olk
4c3Qu8hsS6Y0R46YLDwcfHC+IhRGM0SUA22eQonIWCfTNwZckCJRjswBDZRZg4LAyb55TsbyGkyY
pBXdronGt3HyB8RNgHJt5+YelTkySpdttSCymPcj2vXkAUmOMG4R2Ql0sSu6tBfm13MOPKgwi3s9
VbTOyRxZDNSHW0I7WlScTdsqYCSHI9yjz7OhbFM15dky7tJB51GsnnGhVz40pHmm3K+Z02+E27DL
0jbfl1rfawujFS8zOyniE2wJn+Ng2gODFXlIHQQRROMXGFEb2BpXehtoCmsQVjngigZnJ/NPyYwv
vXBkEBNUxYgA67qz4gJk0riDKpOFu4zzCygJfk4a8U1De57LzsBbUIAq5EBTGDTJG3g3W0QrshNy
Mu+4p6aimZDogJ4tjrWCITxcyrRgdLkK60AWxGdLEQT9dzMHFJ+UfVmQGmgUwNW6OvfTHB2qzFSb
ikaFHPgba4F51gj8QDJztI1CvQH7FTpD0k65TLNyaBsQ4xP/xkAwnUvVnsbG5bvWibcBaZtiTtIG
k8JsYRJVpA05Qud1qKv+5HaE5n2mNq6pbsdehxDnYqr6Cbntqg5G2W20xp/DbLgPoscaFjz4nWkK
hQ5WgQJ+LskU31csufhRn14qHBo2ilN/07HkIfRgAN6kwTZxpsdR2KlQtdh3DUwnrDjMC0YLZDwX
fh+2SPbyljuYn8f5Uo9nnS7Zru058j4mMuysot8RufrI4uQboMIdRcRTCclyUCSNDgpU8E6JVQM+
TR4c/FI/D7OJwx5eq00t/C2A+unKHUVUgPDdHahxgMUj+1ah2hrRaevdR3jbwb0n0duq5pswAKUw
7CoYO9bXMZFfBfhxwA1gLdM20SaDnTiBCWaepGBiuHP7AH9+SC8tDkxWwcspkiPW3fp6FOlmnmWC
FkQzbbBJ0Gu89AznCSu98zQsWeHZ0blxAzKWmUbzKxg6kQccZF5j+u0Qj8ckc6aNrKoo7zJzAth+
FDwYC5kl3wPbY2nw+h77Is5Rmzb1EAWzuOKAvKaj6ChMIlPF8jas+r1mU7P3aXtbD/IFANuZEe9B
ocTNCUt2Eo51Fs6GyRPNRPA2wmD6msKkAJYlwxln6zNtNM9ZsCDmIZrBQRVfMt48IPEhfJvJ4JZR
LG6SWM+3vZiH3RS0SIhmX5aEvSiOJTojYj50jgubomEqo4rvG039vKM8BYuFHWjsuHmVVF/mqd5b
EX03DA/XNzzdd8jZuBjS2ZMX82ADyRIqbY+Sh7rCjqnRtYAD9gCaKmKbt9SdPtEEHBBtmk022ikf
Yn7nR3NQhq13XtjwHYQBWNBpzvNpDq7bHpOKhKMuopaKwlkIyngaYZuV+kbDmMAHQiNpWRP6RFGr
FZyDByq7HvVCph+rrKIF7F6GnML2Agnc1XxMJD8h9UweXNm3RUbaU4d3I6e16wKS6F6oovrA3eg5
nXm2cdnyuebk1sE6VYH5nUO9K88+ifwyaPvwyoUHTeGv0bQmFE5JsL0sDQxLWXsbMXlOE3ofpW2w
8eY6XjdAC/6Nj6ZJNlcwxXCHol7c4T6Nl5do0n4+m3BXsYHgWbrt3qkhBvYM0bdi5N0p9B3QOXhW
Arx8qTEj8hbsmqs463BUA3SwySxxvtlg+KqniV17U3sXtQoElwQlT5Y63iMgmy21UbsLOYOye4lf
Fko4rFGjZKsanwFnw2NHknJwE0i1G5cJODwAh41xq0Ovgk1KmkPo6xvEd73acDrjDQ+vYkNMGVfD
ViN8O3eQwKbJjHkyp6zooVHJSY8O5gRWmkJMcQ1rY6/PaM6o+cbcYQMy4mlAIGEeZP1r3Ac3i8xu
OtU+gE1aeu5wlo0LGzI+fO0hx0cmCzqyMAguW7gILm10QTP3Fvzi3eyHzxPO4TDol2shh2UwFWk+
De6rSluWMx094tuyPBXTF2P9T26iJCA3i/aY95DhRURilASdODZFOlin1LJubwgheBWR71GwUbzA
mHrK9VL51wwXMx06WaMoC/k86F0qJ97AZQ8yqAIhMsmE0BFL31oLSsyhaYTxi34eyF0N//XpjIXZ
ekXbR6Qp5RJFJ94SN945XkXhEdMBi9hDe+nS114u/ZPtNDMih5ENtsqwzoLzqEMIVxt0qiDpBhqM
FhiY/zeuDBCt+/OzyXs8YD2ZAA8AMxRHNOBL+Pn9yaSmPm7f0LgFI+Dg5x28FUuGl+6Kmqaqkfc6
wwWki6rxF6KKHy2990cipOOsBGi8gEi9/ch94VIZoC2xLkKPOS0OQA5CeWynBC+GNO2D3BEZvJS6
GTYXRRcTPHeK4tHFfc6Q+wBKzn0UhGbnIMDwua/8ZmtDj0JhRFRdLj2g3jKdHeaiMlyiU4NYj5wE
fdLBmA3piLkrIxfnW1bzonbMdPmrd3WVsoJnANfPDB1x//1dFTRpkgH4b6GIHB7HKBsejTvsHRD3
xN6ZneQ5Fn3qbn4+6oc26o+HCTN2IJUAllaqwXrm/QO4Aym5CmrXukXcmaEtoeENPgXCC8etnCZS
5dI3c5ezqMVMImTCKWOaUyda1xdQnjOR/Qryfw90/f52+euBHUAT3AN+aI3+cEGmziLj+NItNN7m
E0loepr60Tl3OIBeHM6ds2BwUC4c63S/eLH/dL7/AToAMAayBKn9x/6fh8gwnQUcUQ2Jrb/ACIxj
uQBhrS4Cv8NTl/CUTn8B/q+43R/fabhJrq0NOGMD20NTd51sf/i6UIDJBOTH1SNzOZJkTyu90ez5
50/5x5W/G+UHHRi8jpVuASX9BzAtQtcOPneMlN59th3K5XBD4nI35l8+myPdsucw926xaXiiBKRX
pHss+tufX8IqzP74VeMfnhsQlMLFPoCd/fuv2nfwSE5qVhUKFNOsZw9NhfKL99qUQcKq+6mxshyc
6Dg1/Q0n0YErLL0kbcf9PPAlR5m37sswqBQgnwN5XAURCXpDjj5UtR56mCJ0KKBY0N/6cmlKb4Rf
ZSCbJyg/eyzzIYcV3FAmWVMsY7wdARoAq75nQ3RM2vjCO1vGMBaOHXatpL9XAx/z2JEHJgKW804V
FWy7c2VS7NdB0OYdSsSrNO79zYKMKVTs9qKD6lm61SaLyD1gwK9LQE5gsDYlTjHXQ2yfZDQdowF3
OZrNU6Xtiz9OL67hT1XgH7uAnhysrmWH0JqE43w5eeJgiCNAm84eauuXpMYzqlx0XuMdC6eD64mb
zITJaUzTr53vbBclh8LWQKWWUaEMGbp7ryHXPIy3c2t3Y5IeSZCW8WRLGPR8BjP0vlHxKzJwrmxf
72cb3LUgLmjTSkzy8YV4KA4D+YS78sCM1jnoPFsIhnfd3B6JEz2jQjuPTn3dkLmcffxndJNyyfUT
GiFYST2a44C2BX1rh0y+rz32Vx9ic2yS5o2F7AHrdAacftnZ1h4r9OYLzM7SYdUnmtZwgOdqszRj
0bfJXRP4z1HfFFaTxyVjRw3CXQ5bdzcHU2ubpKJY2y1d1cPV1y8Nz17oBFOJBctIJ679uXuydbvW
xvve2C1kwq/EZibXAbsLWns/dFUuCJLWRu+zEyf7dMxQv+LBmmG5Gcfhoam9IyJXh1KZsUCykMX2
kDK2rReKs0xHX+LWmQpEsHK8R4YUidvco6D8BMAeaWx4isXg4i1aaV+32gG8YNWNCuhDDSevrQCx
C/7ScviKzMhkK13vqurYDpSCU0z0hsGGAMO5pKyc9ipckuOULSavCJ4x+gbLRgC0WBWEjpxZTmE2
z4flakYrs9DBeAtTZQWLfweVr+qug3Q84UB8g2wwvPIzSbdOEx67mJ9wPD1mC+aZnpNuy7M1OhCd
jp2WyPx1ar/dN6Sfb3rGr0zX76pKw2Y/7IzKXdvtB9NsEz2i6AuW+RBK51MIdOwQCu3cAqX53g0G
jC7lPKlBfWahQnaWMy+FS4hC4jUfNy1rX1SmHmJSgRM2x1M54l64yQICe6SKeWZIjsaiQQm7cmhc
qKq/wX0tKWNj3qCRjITyycCYgZlcsCmGHgF1n+vPLiBBCIiH9pyM1X4AU+NxnpYOn6gfMo4dTsxV
SSLDnlKOzVAAZruSNqtgfghNdcTRQBqUTYPcQ/DwOInvlR8dqa4F0BfWbASU43kiw3PWZHd21E/O
aO9sI4t6bBaQ2wMI4wNgZRyzPWdV+BxKV6zysf2SUgtMIoIfR3bma/cqQPyPG2wGaP+RObQgBxZX
H5voxo3NdTTVL2Pv5xpGZNKf9h6JdrxCJY1Y+BwO5U8Lm69b7d1UWbT18aZI1r4yro4DJDSIdy4N
MApHTFueegWd+xtwiL4QCisZ5u7bIbzAA7eAj8FpnOso94Zh62ZsJ1LvRS+vXuM96YV3x6xTodyF
ZHCap1G6ZqdsskZM43hgJYht0EFsmJWc4wvXuLhWbNBd38Ev/i121tCHMOOI7PLmJG+7djlUUJeP
m1hz5zWhPjw2ZG2LWHb0fkhasI9sJwEJ46ZnWBtrn588x9BboVp+7TrttJuzpQcs3D+GOBvi5Z/7
xyxpbM7HaSqo73cPXtaLC0Dkb8rxDotxKsAoHujazndHxxFAQVjAlHHQKntAbk+1sVJdEs7SwpsC
F+EGAEmOoAgA6awGAHFT6p5Zj5NC2mdAGaI6j2qT5lGzLGfeup8i33h3rtuNVU7a5JNGX3jTjSHi
+AbrX2iHsMACOaX2BN9HlLNBor7Axk8cO6gBzk7lJm0OX7+qQIY40khSdWOBp+zEMB7irD3Baigs
HJjn5ixdlmKpcLqaYUTQGiM2doBczKYXZWHGWuF4VILAPhZNhf0dxJ0jrb0wRy3gAf1Aadv08lGN
wbOYpiGHAr+HjG70C7BNnGOQiutxsrdIGLsKZ+po2GQq9tWf1beAqFX0iLgQIxygwURUQLi8tlIv
mWtYMSV0cL4MYKiQfFYAQc2iADoz8eJajuicNly8HD6mfLxDdFoLqIMM7Q2wqvDNQ9dhO3og2mw6
EXomH2MaAVrsG7Gc5lB1AZItZ81KUMiGR7+tbiQODc4BS2tjgMZk0DaMQwqbfOQKTW1RV+H0uW3C
r7p2I7LPEutdq4zo7ZQ2tEwcUm1rB4AF4tTGZty2sB4a877nzRn4SZwP+Ddf2uB25lZuWQW+cy4t
Z+MGc7ndMLMARB1Sn93My6ifER0jron2EMUlYLBedjAEBWjO0i+jJskGDvv8buIgL9dtdwXHM5oH
7nSdNqZ1DiYKjChQd2d3BvXFg3JqeVwDK3SRqZbc9nrGi9x55QTcqkx51V/hZQTvWk5bWCGCojIl
u9RhjwbI9oQYZNjM+1XpuxRmHEApCzNz+Ac6cACCVeRTE8k7DzQXhIxiAWyNjW+FIEMxmiR7dlQT
AOBqq/A7BdL6gFigcN7MEHki5uGG+FWRdckm5MLdyC7GJ4r0UTDu5Q5eR1DfKS8Eki9hIbcq3qHJ
Hu5Rigx5Ipb00CDE4C4jtPnkznqeHzIW1iZPTX2IEhe2CK0In6iGPB4H0Wrrk7DeZEC6dhSMVngt
SguTyWq6dJ6Ndv2S2X2Y6V7to3AOdjg+CATxdgYLuhfC8DTAfN6bjItNpYCRTrW5oulkn9EXi8tp
0ffoJS4nqRxAEG5VAR+Ba8ID1v0bsI7FEX4OvMkZCrxC9sKGW5TYcGFkwPsCF9Iv/opb8zI12XWn
/S16Xwe58F23TDt0qZNSwLNxKzTIsQDWZbJv0d18M1FDryqkroLsiPg3N3Kng9Sy2tV4L9fd0yzh
NvDNcJp8LKLU6cFgQUfshB6RyJuxwuPqDCtDa5YDGE23VR8jU26B7kskEb+wZN6lVTve0khu7EK8
fWKyDWsHfkBvxM0tHA9O2i5nzJC5yDwtN46wKh9l/4rdn4AGZDdzI2D0x/pXVePhqGyISuHby0h4
2aSg1BCs3rXVb3Uc3cW+M+LoIo+gcV9Z39oCqPelT7OvosuW0ungUAJspjRwUsnRjpnRY/L2HVS6
MgD06/R4AWFAf3apHPLOZscOKoPcadRZpOml7uHnuoz9PjSZKCYz7aawNZupRksPTQ3shq3c17SF
g7pelk+pV30SQ28K2DfiP1D7MFRUbMAmwL6L0DwP/QfUEBDUI9Fu1P5niyKsz9eKMrBgT7C4RoOw
az274SJccK+zqL1oJOqhsRNAZ8ztkPdRepFDtSbdOOHOMZH7DLhSHatxKEJk1+fchxhbCdSvOfqT
OEKLgWo0BOCskCwySg64CzTPQjEXMIXYW9DNi0Ev7leE/zbwskEj6VvbjcPOAVxxo2hwCyP+6bqn
aXDvWgde+1N64eMACwUS0s+xHc9mIiafs2aH2L/lVlBUqnXUf4K34KOK2jmPqg7Bb0t4A0miBGVa
2LwP5mMtgf/WVn5OYzVuiKuyFhtcMt4wPSNJqBccWVHTS9eZ5NilFAuya55pX+GwsPTtFakxjypX
zPsIeMBWyJkX1YiS1dZofMHbs0NuJku3JNBLTkx9mStYuQEQu2YuG76NnEy3vt8npZfwTfADbajY
YYnErseahyobbWiitrRzHhea3DIjcbv5ts6Q+FTPHvBfhMp21uN3iCwtqBo2ozsphIpWjdpNjk6/
rNQKoJhVhmpuLUrqOT40g+mg18Ku1xZDHNb3QWCG+zmM7GNsFOW7Gji8vpiYsT7nijrlpIZqs1CU
83oGVgjjvwFIOhZ6NEyxWfq2uvbgV61NBguZke+XoL1FHzNv2HgTL+JmAhG4dzgy7tCrBqyzc1mg
tzJBS0WO2XfZp1zniqqn0DqmsAj5BIznnuRUOdvZa3nRMeST6LketmNHq8JnMKlrFn/D4Ti6qxUi
eGL0i7C0vBpv7PLe9c/MD0+eZuDbma9oZYQbLIibtk7CTRpjv7YAJ3NIyEyO9NwlbyZ5AfnopEe8
ATDRuB8ouwrQ9iQpIi4yZpG7F9HC5+inJbW8FsqXF/iqnrJE9nfhMA65T1E7VMlwMMJeBsSHQqoi
rgVaESLX/aQRWe0+tUiYPMg6OEzG9UGvpl4pff9VDP6nyKmiO3TeUVCFyr4kHtKwk1ZOuDF9jadM
niriR2hpqhfmNGmOBkV4aNvlwZkzdpvVDQp9GNZvbJQiSWym1RbT5xCNGStav+aw3AYkEFeNQDN2
ckvgjN51gsW96Jrm2WUoFzND0SqKuqtgrshGR6ixrT5j4/NzvJNrVEwVn/zYBFsfTfE8a/3beszu
Kge3XSTfpe+NRdJlt8kEk6hWQCiEeBcEcjo4okf0OqOzvxtS1W8G1xYzVZdmyZDayMihRW2TNxkO
RF1QL8eBt/OmM3V3xNyF47BU2RsMyi8ElbheIllEHn0NxvgkSCcvPQM2YJJHhS0YR4rgINGSPgxj
cPQo2kteUKeYvPJRzD7PEVpb3YVpd+nRZzqbmqQAkS0rAquvjKOjXd1LtOUBo/qQOS3JSVgJvLvh
q3d+n4czX7Arz/ACkxRJyNqf95Wp79HdAB8N6aF7FCHbisdwj3Q757aV0UE7hjxDf1TnMGcxBVyA
8H1pVcoGnUxuW/gJmHuwRMGtqMdr+IylkGx26JL3S12Cl9Fu+OBCLGwXhic8Pk6jnvY6hWlr1jc4
U40z3cvIRGDdV3uftV/ChU7fmA1ZDtuG7Dj1yxdX+ukxY3MxNN2LECFgoIS/kEBeFgQMb1QdO4eE
2GEDSiVY1j1/AOvmrWqREQwjaLqhJHhdw/QKniqvmNAj/2/2zmxJbuRK00+EMsDh2G6xRETuezLJ
GxiZJOHYF8f+9PMFS6YustTF6b6Zm5HJJErFTEQADvdz/vMv+E97CSpARnoaMx/sRhQ2Z6FYs/sq
R9Hklzym0cA3TLq33rbO0Rl5EHJ+8tfpjjuUx7Nbn9Z5OumJeY9ySNQSaouctC+PPdsxwPNdMact
FXYX3AHUfjK3fTjzWV/I5/zOvJHEJHSGyEbulTVjZFbmbxU44JH+10hy+FhMw9wmWh3hHpeluidg
halLtcNoJ6k27HIGobbZf+k0qPmIuWhIqX+rpbwHqe6jpivvNLkucGa5/47hfHGITnirPKkudnfP
iPzqHsvZ9rFc58Ahjf6qqecjgvwpVFSAl2qxGqwFG3Ec+ZHZLd4mwcuZLd51y6t6U2E1CIFwDXuf
rn3S3a1YJZ9kz9dYie6l780Xchvus3oN1/xs2C/FGqcO3HiMl54tJ7+byHMLDbN6YOz9yRmphQIS
uzoUgdFi99AspvzKWsfVDt2yGnhhhIqc1bpzuvJrJnlzcseIVWmfNRuUiBiBQj7KbUDmGc3yNpzb
HB8J07bM2L1Cr992TpRtCMYYk4w5rNLtWm/di+qrp92DJ9EXxrOeqw9Iuk/cRSc0Hf6wVfdoaN8o
frFioMOl9wBOHNYy3uBzsEaCNe7tqY6A0ZhxjEbi9N3TvAwv1QbMY+j+ocgrytRuuMIn48Y2l9NU
zMMprYo2VOZ0n6bWFRz3Gz/Qj01REYaonVcJxygaDFVHhVl/aEwHpLW6Q1/44knGV10+H2S7Xaxp
9Vn660tRmEc3gJSV2/WbO1TFqyldN1xm86C4MddMCzSQXt2GLqc2thnF9To1kDqAGXniEh8aR773
ZOxGaiwO9tjc55PHdec3hwJVFyUtRl2YYYZWWvRuGxlCgqGBKK3OkbH5nZvBgZg0XJosgwy1fp6H
9rQZM5VH0bWHhaxX/ifgbNuZT3OnXnu1f+PlxuyhrYhQVmmVZGmflLpNQch8Uq/mJ4+VG1jMmhfP
mklTH0/WVNy5KxWl4QxpiEUjfSAzBeov5vk09gc15Pc0hjkd0W5Tsfj3myTB2d2Jh2ZimtSjW74F
hVjC3q7aeGELIsQ2CP3BsBPbrftkM3yWU1N8rjJ9DXlvPtLmHjoBH6JuFhU363zfY2EaVtq5BUJ4
XHznrcdspa5kGfJ2xWMTxLtbH0iC0qc25wchfV/yjG1KZ5cseiSip0UOwydnHd4rFThHOqydXXE1
IrlnQDKVLVIRq8YZLxe24ljYa0mpb96jlwNVTx2atjS925zqejPna0ZeN1kPPGUPUw1VavUfPWd7
WdZlSOxq+liXJmHcdFqmm17C6StCc+cgbC0K+nTyQrP21a3a5wBynvvZn6yNo4PL1mmXJv60PCAr
IqyAhEhCo/oxgq+AT93yivLgudU0rUFfX2NlkMe5WT7LTaYsiOZU1S6x1UXqRExfgUWXm8zsb7vF
v+1S+8psDTtWFTRkrvw+arYANVVPqjGPWLqzX84+BVM/Xyxyv+xLTQ2lmAHPqSbcqtVNvLfm6yg5
1ZVPmnAhcERbth6oXFTxjBl/aPilEWcdnQw0Q5suOAtXEBoz0KfVgGsCC+RB7C1W/UyQbky7edp6
FLQhcZAnkhLZY4lY4lYJJ0n99dUgDAsRL/q9HYaYTtc7swc9k23NrmbfZ4GS5Gg15qOWHHdhKXLj
ksi8r2TCeKHo9/rLWlvGjTd2FbEpQYIc6Qpeng0K2myPFslGYR9MV+0QuDCW2g6bQbRiqq3sY9MZ
HZLa/E7jbYvVqwP4mLPZYI36rFPwhKqaDMiEnXUwSKBhyNvdpSzZUOZnq1Hs4ak7ffh9WhndK3RZ
/YxMR99vuATcL4bVJt3QTOt16sKjsCwSTSi2pgUjEq9UV5nJicn2eRxBRWnO50MeECoMMytt+y+O
i7ORzdDv2lZBcBhaW4bMXfc69uZhuN4G9ZivWPT0tfxcFf52mnFmOlH30eubGGqk79po3YvecV72
HtYptKw+tPyKmCCSKtQA6lS6y8e9hP6xK/e+XM0ttsT0CrfhQx64M0Iy3ED+fG+6Lk+Ym32ts85K
rKm/61wqEntnNmR3kkwIY/XiUa/ggZv4VJ295N2dr++O42lR6+Ng5PaFyaQzcW3xLUCvEc3Cos1W
1ZUx72ziPtwrE7pI6Fn9h16VVH6ks5iZf7XZYr/sjOyFILj8AAkx6cu9wVFxGENpUbZPYi2O/Q+e
C+AY/i8hQUI2rYRxg/pgOezuTCdKeAHR2NYFIUmvjLLZIe0iTyZgHTh7FHUDOod4MiUsQs/5Mqn0
Vsoli0BlvRjilHM7WgRBIpjE9xMr8lA7intmXXZ+r24NsLDYzgZgbmKJ4GiWTSkiHAg4IGzDi5oG
nn5sdf1dvzQvbuss7L5VZWCANFdVeRj2XgO6Zn0buW7OkMcaLVEfnTmvm2RAUIxPzXCeJrn05jU1
j+NeamQ+UWb1UL/OMLayNG1r2Z160d3i50TSLTmsyd4PMPkqhh+ja9/3HWMrdp2LuSEuXFGFE3S/
H4LG74Nwzp36YHcUQhawymzR35L0XcWTsSV4ZF8yg/wwG+6XuptYrl7bR10bvIhes6yCJwMIvcpe
ACHugqmubjfYtvG0Bf2Jjb6EsClPK/Q3iFkGtayS7fnLlGoIxU4tSNIdCJQhwmrvL8agA9KoPzop
DrWNDebkVDcNCswQrbMTesZ4Ue9Q1YJ0hfW9HEnBfR5ImwFPER+NZX4NFmx1XDoLkq8AHPJtSqON
+zXCico+pGp+m5edXg78fa2JX8PS98Wz9dPCuvW6aYvB34Fwg2RteDsVNWWmP9UKX/tdNjJJF6+J
R4iEhfS3qE/bVxgryTg3F1uR3kyz+b7a4nFYrevOTgU4g4biu41ZhGjntoFkFHh7vEg7mbqhPYsz
HqtaD0mJ6DbiE3+HPov5tNLHKp0fymURUeOWkD3rteKSVdIH9inb/at0gKHmFJRoZTl/tuud3Wi2
YnttLtLeZuq2gj51872tPtV2TzjHZFwaDclDRhXzyT4wdH5O9bdlo+ulcVJGHcnhPStGjq5AbJGR
qxPmBG9Lqx5br2fyltnxOVUgA0HVQl/SVZ6mdfhk7XuCA13S7RM40sjk1X+c+kKF3jjelEhUtafu
VuABVs0FfcuRqMhP3q67UEAouahW7zQ6FlTN9UJZ8gLXGHUMlPe0r5CftGivxnRrDj0cLFrIHW5G
Xnyr0ux759TfjX6/Tx15R1H+ocyrK6vLzli2/ZqZFQRTL52gkklK992AueKV1nKNzAYqr0PFJwUy
ynp7oAgbQ6GsAx3HVVBXMbYBqLu8tnXxXHN9bgzQb1Sa+52Q+XRjjRsYWz3PH3uM3u/oWPpHJ+vS
J/YoRtTlkpfRJq3LshsYz48Wa9Du6lgWBlj/6g9xg9qwSipjdL/j2JO9BNmQHcq9x6NWjGPUTGa9
XKRmE+0ofxKxESGd7zvEWQuuHDPfYYIcsZheF9t1MceNb0HkLFVznF1s+88tfO6rNEpT7x3/1f6p
bUBJwwnX3ciunAXUycKQZ96dBPEAX7cgacBV+8U4zAtLEmF3E0GRWdF0g8pUSzcfbWl+Ai0deBvV
yedsvds9my2iM60jhd27rrzgzre7t10y0jGJIx6VbkKOUQ0/zS8O5jglmZLm49kBNbY393qHawAV
ItkY/YzSg3HdDd1T3rsFJPOaN08uoVlChrY746vocj9u3JRpvYartjpde6s6y6UewcUTHrW57nPi
EWoIr9Z5H+iYbudMPnupekg9KrlhfwfJdBKr7Y1kl8rjG2egf+ceyPayrxPE9tjQXnaxKXHnFtmr
t8mLKuiedOdcLngrlE573ibN+nNTqwi3sWgnLIghKiOWIZvKy3ro3mjFtwOW5CAB4LKEJE3Gl2Jn
Hw8a0R+63vZBLHsjh0uHfXUIkRqwz9cPstq4fDY2V0upTiRBlDGTqmvUDz1Okt3RaKHYFinpZWpE
YtLSDUZT4b8ZhvGyu92duXkL7iGM+eppZfroOpHTrhY3yku8nQmsLNBddks5xI6gxdiDByqEmNHK
FObKfsJICMr0OseZ0XzIGv3elzX1Wsts0EO0KcM0c4rIKnlf5Xg/tZNIvMpDylBNSbVzooO8T2GG
ZCz0HWadFKJXRYfMw842LxJ+zXEuh8vdWBK1NwdrTNdkFMx8u510XN1PF5tv1wnP/LLY+v4CT2TE
o6lxO8w4RUv7Q93AFNUkqB1ynd3v9jTfGFvxccjHF5xHt4tR+ymARJFFanJICMHBxSubQ1CpNqq0
WjEkKHlLTHkYOoIOHeAShn6S4zSFcDDN/ZVpTW8wzVlm/Jo2TPl6sW9VQ7TIeg+btPCusEQ7dFPj
hvBW0ydCyKez0OYNNs0UUXTfF5VFzJubQuuR61dzMj5seuITTw4cUuYs4ZbaHs1hro7cjaEIfb94
W6X5DSHl+CTnBklDo9mQS7Ezk4cesq0U9w331+zqK6egq7JrI8DWb7/PVWY/CtQAY1hqDA4M5tfR
AHk/UgoLILa4l2VQ1w4By1AgKbxb/xW/vok5Gf1qGZSM0XtOxR4Ig6HThjV9kF9UrRKwvfpL19jd
iy2nSlnN+pm296GscfvMg0oc9cbAzmscw4ogF01FNJCPS3evVTqA/HYmPDqDEOgjdEwxh4rvlF3x
7PfgkOOXYN2k0Debj1bFBDBcemvbrmbpZQCr2GE4V5U6A13mVE6xDdkdYVBZD+JOVKZT3mwuWVVJ
s6+oZgwioaKun8z8eRVgk8laokK5ZNAfeInlNGOUz9iW8LrYjMdLlFAqpgjaPnvC29pkbK3OTSzc
gXGzWOaCdbC5U7L7WVvezaVRf5snKhqj79i0+5Ffep073qaxUqOkQ2xT8irqgOKCDqoovrn5WjSv
zcr7jewCWlFMwvY0fasrzVGPwbpz2iy5Dx8GkFbCOqpXcFHuezaN5//MRjiXjb2VG9AzwuOw6S3D
PhH5YrQRsN9XSSQ4A5yCerzVTH7Tua3r61X583DJTAiGkZVtwcdsaPhcqzuTNoDts/mlt8Zie1/E
PPvvK7yTV7WkZp5I3gE+FqLX055Rmj7Oi9XKWOx1eUOwlrdFVlG1xxWVxXZzNtWVsU+R3hzx8LT7
BDIwMhCIWLA1SGm2ysgaEPA8OdY8HkXqTcNhnhTxWZyZK/d9N5f0UA7u5t2TNhcEV+Vu+tNHar28
jTTUzjZKq9r0w4WAGOOt0HlnhivZcwMv6uia4AwK/M3Qe2tTMzMOjnPI9YmEMlZC1uhSarLB3o+Y
E8DmT/ViPUsvDcjq4Q3aj3PVoL8PZz3lN53r4QsRTIuGNoQCsP4KHKPWowKWgWBUkHZK57xMZKkC
XjZzeslUvSyitVr64c5BO1U/acN1KakYFa8Pbc1Q+lJLCPdx1UshLzOZ5uJm8ZDIAYsw60i7Atp1
OdiGGRmbuTrJai3zOwBWs1Bo+Z15o2aPWt40ywLI2iyF+Wi5m/NGlMayJXaPEwPkP2a/D2IwqgYe
XYHFUOYOzEKVtmBS9JaIpzNt9NKctBqgwlRbSmM3de0U+nIWHhIPOgxxZ0Fmnx/dCucgvFlyngyT
Yl5GbIJa79qjibvYIeIOEbcSSb2xdtscG5DffMZbVWHc5Q0V+3UpPJffhQnoVYvaW1w4htt6t7tb
cXywocOLDqx2Xk4l4YFdZM4aXNVQEAHCvE3ZOGAQqidZ7iAwZul2LwR4KIdpWbW3N73Z+VcF1J6v
xtYR8cbB0p6YKSzXkPVvCsHsMeT8g3AyY1DxUHe1Vth6Nx2jRGcbX3ajlRQJJVw2UD4DLn+md1QY
wNaXM07hiOPSrDjUuiHFTZ8nlv6acxxWgM7hqkbGslAjGsogstjymbVo1V8gi1hf8oIjJbTnH0xM
KiojlvboyNfOmc3hQH8WdDeiLPIVnc1cDbD0uTv3NVvZGYHsvtuN3om4zqF4R4u5wlIr4PLaF752
xQfDQcQQknmIvEMtKxydTPtTcQGhlLa9EHUFqa8YcT3u/BxRw+Qa66PjqucyX+HlrgJp2RKKdBHd
ZePWy/eM65a3DWAJSJuq6FYG2c4pzTCTKoSZ8lmDcvSQtEpnTES3kasFw2gAr3CkevfW3nfDpsgD
UtAt/3NdVt39Ogf63sGKgONMkN96hq+Al9Zse/GKlVcZI6xR3K0FHydixlVdOMVCDmhRyPG9FQK6
+bBOlbiZYfmdZFWj0dnx2UYE59TjJQVDyTBGm2ye5pphl68G/NwxIoe7Rcls6AiKPKNXmQvuL9wR
tk4LShUShx+EdzeHh7/VFhQF3aSMPYYzn31L1ykGj+pvkTWzRTJVeRlHjeDFFtpNdNuX/SnfLB5L
0K05NFt/NJ4d9EJZXNi2TW5dra5H8N771kT9RHJR7UUW/IP+MHq19Sy2YJr5sGaOQsWoLnS6bE+T
aq17gAyw8q4HqIwGs6ljv8q77KK1bF7NGQBQgk+BsB3dqWFn6+tsvoOT1b7Bs2ULAU/SJViFpLK0
zV2N8b5k7I90T2kX1fVmf0N4ggGRPeQyGvPSmuMi3YwAYAIm95QzyQPtaYZDZ7rt9ZDv/hgGwdZe
1JY7v7mzD4Md12bOoWEFV27blgO39XlOa+sunwaXfPLIlbXf0oM4zhJKbekbtbnmFyhO1Pyd0YJc
SJXdQa3hxyS7BEKX1WzhYQZVQNxkOpvfMQBxoyBHVR6li4VI1y9yX4bZDpyZsL2swyFvUI6FG9LK
IqymYHaTrqEOuTT92oA9wtsQlkobn6u9mD/qYoXF6y/rPSpn34+p76tXpoXVliyWhuhpGjBFGfFm
8racXPZwy1xlGne69b+buhtv8eSv4AzMHXQozcFpW9vYnEN9/I9zu3bPsJ+mm9xDtjz0LIQIcQJr
qcbq4kzf0O6Tbly4nnD/UPDJzf+c7rl8g1zH320EFcS9T5elYjwdS4YuqaEeg6Fr4SFor3pOlb6W
Y6XHhA6cOl2P63Mzbuot0D0Yl+nVEpJJqarmszZF87AapvnFqSAcVPNUf8ldqwesc1BsY8hJEzXu
HZhPNRH4N/KW0El0dgypyWzDspPzhZ4G93vedRRSm0lVMtaLOIC9Va+wUhUSJIeAhHTZYeXU5mza
8WKtztNU9do4SaYst2AvcyKWrucb2Wp5pMt9HitHsFnJBQ7z6GzF8zakzbdprj5P2MMkLvjbnuzz
IwV/di84jR58RoblVYFd6xWbboCCWwWIcQd3iHqGopBL0iKxvV7d96qdrm1M5OKy8goPDpUx3u55
NcE0V5Z6z7MghTIidfuSVzlt5Q6tJ2LKVyICnn3OFWsfHmBI+F/52tmDtFO4RWPWGtdOp82XYfLy
9xayiYGiDjPLw8xEmAmf54wSH7F2ush9EHOqASM/qAxEFyahydIuKtKdI0EkqRFXw+bWEFjO+SY0
FEOyQ4HGrAtQgxfqh15i96d5Oto2pbm0auteuDvrkmqPdW+tW+PCDa2LyPYrpg2bDjJBQk7jfGc2
b9yRP1WA55vImP/8uTkPmNuiBSEoEL31FcSu4NOUj9a7uaNGiwHlukelMKBFG28PQCfQjS5Kw2TP
yNeaHaZqbJZxCkH0aKf2OTUKBxcmSz2HT8sJDd3I4a+Z5/epypoWKqZA4StMBvuLRv2LQ7QB5aqn
jcnSlYJb6Wzit4MQQHhvLQcWSlGUXwb4NLFjFc6V2bvsurOsgi1UwGGXTW/4VK2Qtd7Xbbb1YZyc
qolq5ALfaCzSmxbxcezl63YwM6+MC9wbIsoGpoDeDtAYrmaJE2ltrNzKjpq5Bx1timMdiFmHGl1u
kyDJrL4sDT17zDQBSdGWau9gEeY0JgFQ93c4ysIN7cxyXxdeZLYyq+oX1Lqe7CIaBbU+aYy8md7Z
zQCVtEceEizmLL6OP27WOO5qfwVDqV55gR14iLQiWUgmxArkmqLHanZr4uykfnYHHyO9vOKOjBaQ
Fn/00xto4kZsLn4eNUGALYuZbwXhxn6DAIHPhtVAWbdIyuoia4IXFwfrI0pz+SRaZqbrtDqvyiXp
IqypusywoJd7k9baoGmUPqQld1QPSq/7LeQq8bDsbjbE5ticyeoIR/MHF4psSpiC2cskMDJKpGFT
6sGb8He6tMd6P0w90EbFuOhVBR6Kgnx4GVoIyoPfl1+tvc84jSFQg+u6NyD/VOy5CV0Vwdgg+GkX
lW6Ppr46NPgqgJCZM8ul2Srenz2ltwvblmFg2O7t9GjV23DZDTK/ZcD5bmH6MUVmhvd8ks0Ybry2
otzcBL0GD7TC8h5Z2zAKeTIDZQzJn6f/gvPykTyH86uVw22PO7mt9/ukVBeRYMEKn0FY5iuZsUrD
YMXYNfF+SN6C81Fz02hD24ealTKEuA4ALv/4BeDfvBEtwlzYBkWLg47bZ5RcdnDu3NzJ4ZBaRMv/
I9eVF78sA9Yl2nnLjFa3VcYYQckyv5TntQLBHnWjY5rbYXT3Qty4+A+VN+Pmr+lhx0fsypnGwEUl
M3ODyrTnl6D45IBaxm0tT/ZQ9UGCeYgDI2Of6IzFuBAM1qmVv//nLsAoJnUvfdwEMhqksscuYJDk
sqCUZQNDYeBtDhjUnPtROi6Q5SYlU8CRKhdcDHYsXBhyvfWBXM1yX3jpGNxMkd9MrTRP0Deh0kNV
MEb4Zwt4Wnm5OyW9xAyzjhhYIK5NRgh/wfQj/0dBqNl8zBeipMvuCnDAru+hpgVFNE6QESOksaI8
ZPjiBCf8/sbhSCwUVMiFF/W4pxhJwp/kvYDkXJWvRp3jUwTi6zLHhdjDqoai+S0YOE/DFRoH5iDz
6HrRNFJIhRix72bUKPoqIlxznuRmdlVz3W3YaZ+mimuHg1E2KjaMdvjAGnKBM9vVyRLclSYwKbJP
2tDGnVlGQgbZ06iHlGJmHLPLLm9yVBGuNpFY5yVCjl6IrWJQBCU63HewkqOycmToIZxAMb44dCCY
awJ0M7jsCUpM8Btg5RTeXL3++QzP3sD6UGkcmAgEK00n7PnbbUS/Grwzm5ztIxgQ42DT1vpe5E41
sav4Ix4HyjThr0wrmqBKpY5/KIjoihcT6foD/ULqHd01N9ElLHX9brtAm+z520a2+r4BtDrLaD5n
zSD7pxViTnpJZ8/yk8PK9AU+VPmq7YAln4O8kOXglekFZ9ci7qBYpBV9osKcA1ix0swFSyT8wbQ2
wUmvlv2JKt9/K/s0KXwD+lSOsuZM5DWy7NHoWHtL1rxmuVg5QipctCUaD5u2BygiJGAte8wKBtiI
zEaISuN3MQQfUQ6yIzoOh/VhNNcPPxR7//KI+sn+6P2/c6t6bmv+/avt1E/GVf93hlbHb+3ZAEr/
+qvOn+avV//Xpzv7Rv0/c7A6m7n926vp/El+crB6+tzgyjXkTfuTh9X5h/70sLLEH+QJU2fgsChs
YkiRmf7pYcU/kSbHCf9CARmw8v7Lw8r+A7nr2WNT4HMp+O9/e1hJ+w+SPk3h4ywosJyT/yMPK/mr
vtbC5hv6l4XBLcZS3q95x2PhNMJdJANFbwPd5XU4Bv62hmRi+nFL/XUUyk5Sq6ANm52j1ecXshgx
BRDlc1WIZGqWJ8wXZggzqkde5LziWeKAzm5TYvi6ShTcpniY7eHCrdIF/g4vhu7n9gCO5MN5Sr9V
gtUtZkRRnWuhpje9716Xo0AIwE6C5gPZ2l08r/7K0WI9zYQNYPaKqRP4DrMg/o6jP3bZdNH0n7C4
hWMwgs8aMn2uZ/Gn5vz/vwTP/2zjdg56/e/fgYuh+owl3V9fgPMP/Ln+Dee8lLFjO7sUs6cF8t8m
boZl/uEyHSDCDFdXHBTPrmb/cnFznD9sljg5Z9Ly+NFzbB/Ki7OLm2P9QdgXa9UlZtLj553/vYsb
YVpQs10SXggowUXO+9VYzco8rfU2oE8ROAdSBx2CrsUCZ69RqDZe/RuBt/WzXcKf1+OTE5jgo+92
fzXtLoW/rw2YJF3SmdFgpPtZB5iJw4w2hhII0DhIrRb5nDPEyKKrtwEXgrAYZXvR6Wa7HJf1kblf
eUnvhyXtJMoEGK75nfr9ZyX6j8+J8JRH5mDJDhviFyeAAKO0/cwZjHJv+NS3i7pUdh9EOVOp34TR
/KyzP1/Jw/Df5WoYSGAK+8uVrElbJmPwIZoD1ZOEurpHUfheMhd++8lbg9+F2P79CXhYCrJwMGXF
DvDHlvgXjT1IWc4YpcUCnklItBVYwKuyAftS5XYzLSTZ5rbxO2H/f/iSpEFzNazh8b+1f3HNROtU
60rmTFptz4iMqu5o1MoyHqatP9mt8f0vL+C/Duu/GgaKsz/Ef0n8f9xUDBK5kEt/hvUX59FfjQQo
yQAb87KH9Nec7aXycn5RVsmkAghWvxWCcQ/wCNklttcxN0/3wX3q0cl99ZBhYGxnd8V8ds8hLNaF
JENba0xwOPkOO3Rbwhiesda039XSmJ96PPIYYYrdfyrq1upP//xl/tO9Y4HY5Hf6rvhboBdBPlbl
KJBZBAL+NSHo5bGmj0NqUrZJMwk3+efr/X3pU/jbeCyyQH7YTv587xyUFR45Mk3kgF9eoT33LkRV
oGzrYXX/86XOj+Hnx+R7MH6l62CG4BDS+/OlAqtafWzwIOBtGDxj9V6cfD/7XQbpL7YerAa2WIs9
k4kLDsji14grXCcM8GEug+8ESRpdQLVZpP6XdbatpGzP2v4yXUHFnZ2upx2PYFN7OIrUvf3n7/u3
d883BUuLgA0KDxt75J+/b+a5A4KCGo3XnKLmn1mgXdMw6lyHLqYpIpc7g5/2zxflFPn5JnNRHO0w
YbBtT+Cr8fNFvWWY+3ygiWsqigybtz9MqR4iSY43zBo3O84m3lsA0flvHu9/uvHCEWyizg/DXv+X
72ttte0YOd9XoeoFgkN0VBRMlon/EteQ2axoCYS4hS8griZgVjKEvCz0Uyjt/3wP/tONZ42RAcJN
t6yzKepf9wNMP42xbIsuKutcQ2pqr+siZ/SvmRVlWWBcMoQcfvPe/v2+E5fjmsBLFLkc7r84fLiN
D++1p+f2nKo7brNAEzGaCOWLLIhSD5zcRwkUIW9rfvPE/8N9JxD0fJo7PHsLy/Sfv+6YGl6/KMjk
mM4VUQAl5YrWGoivyfJX4j/g2JdQ50ejVEnuDkOSTbLG0olYvH++73/bS4hmIHSFcoVKh+Lnlw+y
Fj64DtMCnjOW56gP1whFqka7hBT6ny/1t72ES+FAjYG6xLPeMc+P4y/nGiPZWYyknkaIAstTjxF0
4tjm9pvN8e9XYRWduxIrOGcD/Wr/vFlKyWldEDWY5nAUeZ0/rkbv/ma5/v22EeSK5FISsEpp+GtV
NlpgdNmu0dZ0RNzOuEwclSy30JyhyP7zbfv7m8GZgumO9CQRmRSUP9+2tOhnbAi5lIGTGDLFThqH
MffdpC7wmwn2CXch+PrlzT9f9u8vBwcaHuYSV2P2wl/jJPJ+MDRjEUb+nlEeNsewr1aEqdeztaAe
GYEBa8phUOvf7YZBcP5GPx86HGsmxa5voZ3jYf78jRnkjDZBtSVsA09fMvtlIuf3YrrPwULI7rB0
fmwnc0LgOq3ZBblt9hvKxwADw2ziGUjShW+Z8MzYGu4FqKD0CXuIhOHml0YBVy7JPZeio0fd9s2u
ezQMEyPSi0xm6kbpOtNw5YXUx45p5mWpM4Idh81qXnn/8ERUjn+mIPi+fyYtOs5Nw9QSskkzisvO
HjLMLQMGAJrwiSaSvgL5bgUj7NDf2uJxxZLirtOz+bn3N6hzHdQlMKBgQFKU088+4k3MGkKHQtCi
aGGfRDOZU1g7ybF/DXJ8rpO2K899ZIsUpuc8OdsId8EY7kXaO0x/OuM9zUGbqdjh4FFK9W8YEmnk
cxp9X+/l3snrTfmwQ6gvknnJyH2hznCuAf2qj207dlgDExD4Ja0G/4UoVJiwtcqCeLFt2OO1lzJy
WdEaTvECQ+Ud0ZL4KOvFqO57unEvVpte63DB0NyIlmY9u5um5AuFUEjOe7o7YJsz+5IKb2CWuSRt
X1h9YiGLYgbZLerGazzxMtQdgzI4eAup1UFl5RE84xJV/7ZoREeV498YAqMA1BIlyrC2yvz8BKvJ
8BBIEfWSYLJZbGGgvemFITvNgVqRAITTmMuPejFRbUKBQha4aQyOk03Pw6eamGAd5VmraV8w6U/g
erTgvJ5EUJAjlkSEp/oOrpevuRPox2XETr4gD2p2KQ/aHsflUIyQV0LM6LIqEZ3tAFVaLi6GPdXq
K8ZBc8Y5WhR17HbBhOfG0tr8WZrNh6DrsCTGpPH/UHdmzXEi67r+Q5sVDMkUceJc1FySLNuSZdm+
ITwyQyYz/Prz0Hud1RJSqXbX3b7qaLsbCshMku973+fVvmYF0M4VA7yHAlu0U7/23dS6afIWebin
J8NjJXtUnESAoUgl16//ir+eUVT5yfDdlbYr8RI26gN43RGWst9IumywT8MIZqmabscIRvlWbyI+
JpJ2wIvSOhhcojYHeyOwuMlN24TRUS/HBtzULEJbi7imJZb55AqlXZPQXAqiMdy2Udy/I9UQ5uwk
aTMgS8oeM8fuPziTjkNswJGE6gd+7a2JrxzdLSO634UBwqiV3eAYJ/HVetB7NvFbOsrySJpcnqKo
0OEvdmCPdj4IqGTTN65Dl6grbr0KVQU6GAKQsBXXDNmwakFhjHYR/3K7FqUKefLkek08mXujL+le
6x4eXwRR0ag2katJ6r4eGMQ2nGiTUVWiRB9T7hwQSEb6H248G66mkfa0mcbe+DPi+wM3Y3W0pIjR
G7E64Y0vt3Y6U/5829Cuo8YzCmTjQZjDaNbBneRRbPuUjwrmemTH8CbttAMw0hZtTRXIQS7eYJ9S
a3gfWrPJwY/Qj7a1PtwWGpqVVd3I8UdiAUWj7K3iD43mgTBu2hoCQlznc7SFVzpfTK1LUVVgGCzg
C5k9uk88owjrlP+rNdD4b4Io1uhZpyipez4g9p2cnWu9zA8IAYO7eVaLvTMWylmzPnVfNSH9x5pO
Qbwy4OqDPXW0sMNhmUcZaSi5/5uMoWjiE1Hvr9VgYJaNPDCWqJwUwmsk8ZQO6jAs7+OmxQ0Xt2WJ
MGA065s0o/1MbUDP0Fo6lfOxLnrWBGcoUuizdVQ+gGgnHSTRdfuX3UzNNwhnZbnvu9pujgETGye7
HhG/a3V8K9AfGSz8SbSlnCKG5YFAdyDvqkvggRJh3YXrvkcfd8TuGrwHCIxFqSPu2FjbbqSrlWPP
i7QR9bCooR81myELrUezr7xPkiCtZm+PZvsNZ7HKjlbTq3Rr9Jr4MkYlHckozcFW5KaBsj+MWkVr
qAKIAwg2/R25tMuZj/Jb1I3lT2dmtRI/VJqoOw23h9Jk5t310CEFuqYOEb3XPVAQW51uirliYbZ/
EZFcJetYk+a3Nq3o+Ue1L+GLYrwEGBOOpEtQxnpntB7wiIiP+HRHMmINu3gUg/eHx4lgsG9S29gE
whHNJs3FSHOjCc1fCTDSCTI9YuPBzt2HWtOyb8jJ9GkTacaQzjK6ljh1amBABpvIB9VO++ALX4BY
yZQ72e+nooponEo3L/FUI5Sio4iUas2f1njb4e/fyNTr87WBcesn6pUk2wYjk2GVKgebXyxNrG69
N/B9nnd56B6RIFcQbJIZIoLbCdh/V1Lv7dUAuksZpQUARmqzDz+ZipsEkIS+pUgWZ/ygSLCkI6Oe
VrUqNG1vCgSiKh3Q1qkqzvDqjUHwMFJ9qddoZ0uEvbaVPfLqalh/e1vi2k6yaJ3IYPrhpEUdbRmh
433e6hhMh7ziJT4anQyxK5UWFuBSn1GITeZX/K2DW6bLU2WBjc0dtRkLNz7mQe1MIDtT94fn0mTm
TdBLoC2iZ3E3cHhNK56tCbs9MlGVgCCCSm1l1WcF2TvaxJkL4yiOggGpljYyKUMynlZNXU5fLGfC
AWOJTAdPN7rWn7wL8hrbjkS8V9IzxnWF/vCrDu4E4XdWej8NrGfRzdS78hvEeZWzOI7iTkxcwuwg
Tm7YYVXD2gw646erXP23oxXWhhxPsCJ63QV/wEaViJK5VekOSXVJE9zkWWC8kPSt8jS4ib3W+mVN
fbPNiqn8lrej/T6I8K2uphTrepZq5jutHBLAhSL76iKK++AR/kUxAxqTQvSg0++njbYDE8BLBu3K
LgXDeIzLBJGiWyb0qK25KY4ypP1dynj6ahMK/gkRIag+V8VYvM26irYFaLevfT3m9lpFeYuh07Kd
d8IqRH0AmNo/9ujhJfRyS39XDi5WGtJ620eIR9P3ATizcYTglH4KyoI6fmLyukEDiFwpEFmjbhS2
8i/CJi537SuI/qaClTRjH7J4FXbsdldtGDOx9DRrryrpynBdtlSgNt7839Ah9sc/CFxmQrZhSSi4
nUK9Tg6ecQ8TLbBQlo3ToyqRcm7qwR5vk1LhjazSge/VliGEX7VBi3U3iL6YnaEg0VUv8TqaQ+3M
+PDILqN1jQzL38HfaAYMOVPwvTWt6lfd1+mnOTNErjKjNQnEpUv+MEuhkwO9dPsLg9b9FMleXvGe
wybg5+6Ax3Lw0M2yKSS5T+ix465UVqJscUkGNVa6qQjoCBKJbxZiWGivkHHE0ZVOx/aoap3OjZZo
aFfMzDS/aKPLC9HJkT2tlTahdB+lGd2YkW5VK7rY5g/KBBIfnF5h8Yr9PPmhvKG2N1414ppSjm1Q
+s1VfC0Q6WbbKsv8OwJx8BgLzEgh3Ee7vm8C/se1T1rOgzHZdI/1GdhSizkXqLRNoBKe/0vmOqAq
txkn9JqxPqwKPU7ZhEl3QqGq6cHXIOs6rBV6k8GFzjQzhIvUFx/ruNRj3Es5/JEEXvx7FdXCWAde
gF1c70PWdyBR/QPJny1emGhkt9YkreLHsRFQ69L2tQ9VErJRc5RZHLsyZEmyNC39JVJ0JqupGeXH
0QhQ9pIH0SG3kMD13Ba794odAc32wZ3xFF2OzmKbWvTSNoUvpw+JBpmR3YErf+mOweu6NMwgXsNY
mvBchJ1xRI/sHJwyq/dD6plbwZuE1A5jdA4lhQieTNt2H4YxYo8edDXolnKoRbrRzXp8rzl9BxPD
pCzzUdiGNa2CKepz3iST8RvxGe1FNB5YFD3Twf4ZKmrnwHkJA4hFn9a0rcsILXXaD9taNPGwdTKS
AnG+qfZrhUbZQoCsc08DFtPfyguRsggIgjBN8ZRuPDeP4fUB+nR2Dsp1dxOSYIY7Oy3Gao3os2As
oQD4DvExgwgcpHwg+xYr87qoDEykWRW57xL4e2QHdMPAOuDQEaxAeeGmM2a+QTDNhTjU3/pHEQdo
L4ipKK010jDaGMANRrHplWreudaI6gUaO6/RFD9IavG+Z2/Ofw0U0CZyMQCO9dsJsbHy8QMBhZ1x
ziMciMA5DDAHsw2WkiBe2Z2LkaBzuuFT4uW436oSQRJqrfSYGpIwjo58r6MCpRczAaW4a7uhv+LT
2njsDB3OS8vUtNjjq+FbYJo5ZBtPJ/RGsR+khSDNXW2rpuIzjlf1VmpiwG6lucEKJoD7aUQhj266
9IySkheAcOxXMEXWds6as9bYF5RrPemGOzEWrGzoJo0PYTnZv7HbssVXQYTGyMrzP741+8ii0Btu
k3qSX+0iadkPukk4q9fiBiyLKmX+sa1z60tbjbG79kQkIL/5RlOAv/SxikV6zcwJS4wl24h3Lmpo
K9HVJqjl9Fg3lSD6pyKTYIem1Lo1ssLO1rpFURwQsqYOUzXyTYcIPHJW2N1EsK3Z8xq83/J813sV
JgQfluaAWH6sPmuj6XdI/3TjfVaR60f1q+qI06mTaSP12r6i6Qc7yUy6iAsv/OgGbD9RixFqW3aV
HgvyCjtG8QlBJrKQvBnSnyoz/HdYTJob4gngbShVEQ1NcTP72rvV8LEPA+03GrkkXo2aHaRXVpf2
7rqnH4y+g53ruymc15Q+gBO1ZZ/km6s69aDH8unp7U3l1l99iIU1jI4iPjZWPfxCI2xBURsr6Fa1
p8UQwpFpsuOx7PAHhhSdB1YWxAmwO7LWSMVJ3egyo0+3bjDNWUqGBh8vUTowupQkpzW/KbR2vBGx
x1A+1JJd49veIRJYadkwi/Q7JMHe3qCxym8yLeRuAwKLb6HFiD9JNYrfdWxW117sut2BzRtfcwP6
oM/m5NoPZhGyXjhBHmAGA2LyHl7khF1qrLN6XagiOlZQsJyVkzjij7Dwk26sWjIjJloq1irgw1fb
j7iNKUibhik2XV3pQEMpt64gnkOcaY2cbeSQJuOxVAOBCiiAdXvXJUoO8ASJHdzzls2A4/Yppsto
8mJvm7qVdg2sDSozn0YJ61CMVRPvIq9OtnPyZ2NGidrYdPFvU6ITvg1N09zU8ah9U0OufcuoNSOH
H0qTN/zokxcVKmWxQ+At2oAAl5W6ShOYWGQNjPJ7VUA2mteC0VzLpgxRGMk89G5nyvt9ESfuuO28
Ho8rHQH9VzN42OAaf/58Lq0ouMvqusSubGTY29LKSB7sphdfaib0cMwbJX4DUJ7ulPBMdH+ZiLB/
1aEjGYgG6sfSDmasjeJrZJVRqCGnOOWLskxL78HS7ZyEFCEwFqKsZXmJmBEQPgxOtu4F7vljb3Xe
jV+kMXe8i6KjVZlwZ4SIEDiSQWH9cJ2ERoZZiro4utSDu40rq+SqTosWRmBVwhorysylsR0gqdgU
DTGGO0jmbIDrJKHFk/lodVs8PvmmyoFn0A6LNBp8hPzAGprqz4FbV+9VbFGu1gFgYh/PnILoH0XN
ZnaMVr9ikG8MGjZ+CREOevsxn0It2jhhmiK99PhKjfvGhz7FxOZ9U5o6BZFWpuoqSmq2lSsBIAbY
Sm3Yip1iHve4ztMZcJqU9o/YoHEDbW3EBaoXbfJoRvBPaM2Lyt0gx8r6VRgiV2RIamW6Nyj9/aGP
5t1MbPNBjflx/oPX3XBTG7kDIZMiJWADHWAHcwB0yIYemL0NddspNqIpEW2zRAUuqjgRfFBVxi4H
lZWnrqirJNd8XIxQFVs+LoHLCme60eKpt9bgUHMAgJ2sG9wSfjyL7jrfSO8Hrq3Y9QAB17jIahTb
lsOHkuXBtAitLuq3zmh2P3gXt83Od83oHQSR0D7mJRzIYwKHnN2QCydhO8utgUE4Wfg+K5Phy3/Z
eBz1ogHcoagrfpDQm++Q9je3/1UE6QggpqfxC2Mp2+i8wA+QCcN893b9+kXZnFR3Mhfm5r3pmKYz
V/CfdBscVdXB1MM/iFKIhz31lhtNszBPJm56q3ItuA8SsCtvn/RlX4ezghCxdfraDhENc6v4yVk7
B6dB2Mags7seCrs9Ygntk6zao9FLtrpG+KVhqniXURze4M0inSwjwiwsbfFPOxT8EpqYiLcsQffA
WRTRNdurSyu0Ue4OrXkVq9agZG3Zt5k9FGeSLl60XOZTefQKDOr2dF4WPSQTq4JWCdY5QZXvWsxu
RUWiz5me2atn8RHDWO4sxLDmB/7k1oLyqA0F3GWNBHzaYsvU7osyrc6IPV6ehU0pCQe0PHh6LEvP
zyLsjrrs3Itt1VRCkg9MlDC0Ic6lt79oILl0w+Y7ZrnCMb1lfgb+roBE7AbcHv/RQc0XUpIts86B
FpwZCa/MBLYvlk2TkwR0Lu35JY1pQAUEx9Ra6k54NU11v9bwKVwbbk6ddWp8HA2Ve6az/KJ9RCi1
RcnaABA7K6IXjWUr77H98zKg5s0HXduxWe8T5ewru/ihAmPc1DRd1wHhRmfaZa9NQW6qCyYaDSIx
mosniI9oLjEm8w7GhOASZj3BBI4nbagTunWjDSblMicBNiYriEO0afQ1DCq5mTR07mfWg9duA3JI
gxloux7B7M/vvY3QtuR7Q61Jc4E7V0NqMTvqa/0w/W67HnyVBu26nhKArlrTHTtRZQdf1MM6jeaP
uS6WJBS4f3yiTK5HX5KaRFQRtQSrcM4smC9GvsfMmueVa6JrM2eF3NP5ZWS9HngNfGXXHIZPGWfc
jJaeHt6+I6+dhURSZhdBIjrNxednsXHxSwca21rkgN+K0v1C1pz8eMFJXGO+CqRbprtY+7qWOaW3
SLA9KxWH3lDZB7jX3rmR9mIOc8c81EuOB+uOKLDFtbTWUHV5QUYXHSZxS5optVcWlxtHKrnNLTgs
PoayvVOL6GOrm7ho6zZVfPwn8M2SpDjkthlfexCZHkq7876/fRNmSe/zNio/D+2s+ZcKVzfdxQM1
uyE2gVbhSc/tP3ocqq+tVHcOaJdry2cnltWovye7pSLi9m77zvOARkIc6W8B1cLzEQMVVCPpH9/+
XfNpn3V3//pZCC/QSyH70Rdql8pvwda64B5yaeS7sIwpcHVGuPFzB1+C6n6HWZHvjNH/9fZ5X3la
Yh4Ss2qTkqe3WBf4GPFIaWJQAH6g/B947B0Dyq+9TrjM26daZH/PeiYkRGQKoU/UhaCN9nyUU+jt
tEnhlwfPQYcVKMAmz0Zrm2e0kpsxhbEexv4tJDf31vYngHr+pJ2Zz+Yrz18g7sHmiZhw3g09/xG4
t9hpN3QIOgH/HB2muSXDIF+5ek1wDY/9aIyDf0V5Z/ieqsn6kppZuKLoHd5WGuUjZWrR+xRf7rZL
3eBDXuGUWpm5cu6jkXpWKCvNwJuBw2fmwjwOuvB3BuYL8FiK4I+3b+krowY7NppyzwOPTybQ84vJ
EUT1gWwLnl44fLXD2LsDGZBv7cYu7iY30B4NGi6EbtLJffvM87NajFcgXfOOAF2kbS2lOrBwGoml
FbubIdofPamMex097B0aHv1Ojf65+fHKYyMZ2kFTgi6fl9hiVSnowUKvM3NIJcq4Q+LWvh8LYZ15
M70yG1zuJ5gOnC1ImBeLA/KOGEoJrdkiUupeLyx1I6hYv/dSaZzZHhrzcru4g7xULB4eQkL01YuB
OGC5Z5mp8nXVGIDMLaD9vhzba6PT6Gc1wL+aXjeo8OtMmNiU+6rPPxPOcMNWJbg2O3VmBXp5h12D
dYfdwV87L7F4PchMYdVBmQ/lGOO5qNF4SVQfZ+bfy3GDYAcFL5tI1gK0Qs9HrD8b6Szm0TrMhvgR
rzQ8+Qr4PwYk7bYsqKK8PU5fPlHOZ6OvQomKHt1crKtCw3kkTM4nCOLc1YKmBGX5YBeVtf6PBw+n
msPt5n8wVBeXFlMfzSCmZmu3baujPYuTptQbjjbxgWdO9cqzmvVpqOxnhSRKucVdTGlvuRkjhri3
cmfnjtiDT9POnOXVZ0UgO8MUhRV90Odn8YxIT4eeCwroNvKY7Oq6oCC0bga4ptCcusMFz+rJ+Rar
GagGPfYqxVVV7XSvHA9WrKEnOzyB5xS8rw0Lixceb1vLNjDyPL+0yodtoBlcGuu1h/EdHmHdQBXW
2lCc+UJ77VS87Wy+O32XSu18l598oYVmLwejo7uVyEYcuyaFJQf2E3B+o23evoGzK2mxpiCN57PC
s13qSkJffA3mNlEQHbmZ5AKYxg+wvIhkReJ9kI5pJTvA+c6avK32AUITPe+6Gnfznv+DE6mAsEcJ
w7ZQgbeBwEDbLm4kiVdoyc9MyZeDd/6RDCoDPZtvLxMg9YbNo2xZZJ0hJYnQCMhuod68e/tevLzt
nslu2iGBkJ01wXzPbzsVfHTbHf5EE1HGPgry7KiUM21Eap+LxXvxKelhgiGRj101G1/KKs9PVeK1
zHAl4NuPpyLF6R+4nwfYw3TFm6FY6ZlrAF7wxn++lfUEDTvei/wTueXivLGnQj6lbCr3ErgAqXoh
yATXaA6gYa658eUdD7++YqhPt2YnOpKy3XIvnSDYUMbWqU2VRfkL3DAls39689E/Ow6/jsIEpebF
Lwv9ZpB6g/oAWHt7r+lh+a6dTbsRgLYzi9TLLZDPVxljCek/N99dPOdhiukPlmmKNLnqUOxZ+U41
9UdeuNUtiRTgdehlD7hHxbnZ9nIc4/7DbmAbrJAgPxavFijW5LpLhMolcN8Hr7fGO6+aYEC8fS/n
C3i+T2BnZxksIS6jzFh6UKQd2KWXDkjgKbheTUOOrK2l7onqDHMd+jV6il3v9UeNOu3KB0Zz5mG+
cp3UZNgvC9fW+Qye//7JApbWkwG4kZIdm2l/65ctERjREN6/fZkv5ytJoVQD2HjZlveXc+zpWVgk
KxQKTULhG7ZTM3Yf8UXk0MZ517x9pteux8eUArLM5y3tLBbJUYVaTDoH4g8gPCQc5N0PV/flp7fP
Yrx2QT72BdT71HpMdzE8plJi1JnxcoNWERwGGxOISeMB4BiDZBOnfrh16mzcCLOh9ZThvByc/mdj
194eMG+2o2E+UyqALhm4TC4YVLO3lVEFrYyvh+fPFGlLwK6rpp0LUOt9jYaK6Hb6GlMN3IqCv+CD
3AmKnZuocaMr58zS9eIRcFsYNKzK2J14EIv1gcWxClrbClbk0aQPkeanc6RffuYiX37rs7Vmf0Qp
gnqbzobz+VWmWp/VvJAJD0TWMKLKBs6a9AGiPSMpQGxUenr0E1hCoYFebZtH03dhROQeIM3bajFR
9qDK3IeIJszmr9Hxjyyp/zPT9Xv5u7hvqt+/m3ff5f8G5zXT6bTp9N0IX/R79dR0avI//Nt0rRv/
mvdiRCdjLaVMwFr/36Zr3+QvMFrxNjfoIvg6G59/W05N719UFnjzCkzVdO3mehPd59ly6v8Le5bh
+LNsnuqdjVr///4fvOrh7/LDf6+w9eLfn5rzno9ZjS9dFkCddujzQYSfcqjA18lD5WTlDcVAH+SR
h7j4yX349+meHv75e+zvw8+nfbK6FokMFTB+eXDNujwGyXAzWiIlwpX++Zo6LKxXcpzYRqiiuHn7
lM/3LX+f0np+ysgsXfperjzYplL9mpiW5gtxvYqcPAfY5KFV9mR/aGItTM/MyFP3cDHfoZzbpUPr
4MBUDwRYGENe0zwFj/P2FS3K3H9f0mKmK0LhIii05UHUgIqOJt5cY49SNXzMQpzy1xVgsR82VLA6
69RNTrvxg9Q67SecX00/45Z7vvD//RsWa6qWCY0R2qqDIwYBeBUVpL5N+qx9QF2X/aPt7f8/CQ7c
xbPrGpuKk1seKKR290XvGQSyKk8Qo4V+8MyYfP1xMbeen4TUj8JB4wSQPUZNgKu0LT+l/uic+wo7
dfzFG7hpWm+wo5I7xeS6JeK1/2hPhXn99mB4/TnYyzJjGcuma2hWHTwe+kM65lO+Twp27qvRnQxz
//ZZTl3DYlnQwTGxLw3Kg9F15VYzmnLnGNk55+Wpo89//mRVSBKtMGI3kYeSpedj11Wy3+R4cqrt
279+sUv5exwt1gCjkIOgCS8PTjoO/fswtkfi8hrHaze209keiUCt1NehXnZ3KTLO+Gj0Tiav3KaW
6sbOaxGDMWrAJjax7xCekDp4ToAWG8a5nzjP3b83wH//xMWiMcYl9gSXZSqYPOBDcOtQHqciFPkO
lFCif42bdPptyC41tjA0oysEOX65KVyZN3ukzm53ZmKfehiLxQWMZI+2MFSHWusJJ2iFcu+0ovV/
vP0sTh1+sW6QGS/ThDbgISzD4o7mUugh1RPgsy46vrdYMsJYTmztfHnIMHRmq8Ao8gc3j7zPlx1+
sVg0vdMOVhIRlqBnyYMWVclPQlfOCRdO3BxvsVSQwVpR6gJsqUEqFivEZ1VDzpvrXjaNl4a+bKpc
vyDD9uDpjR7Aew3Vo5lQHjlz808sRssKPS/YKYgCXgpj1YwA0dwecIE+9R6ilCA8BxBgG/TaVPEW
y4UJSWDMXFseAOYPt3CNiEbQWsO7BlTYZbdD3aKmfPtxzzf+lVm5tAe3pEHgidGLg3CBPqxxSabN
vWsMg/vOR6tubFquVwuxoSu0Mm+f89QgWKwEXaQrw5KBPPhQg5FDNQPOpBzV/jl8xqn7t5jhVkUY
72D15SFMZRGSFgYYUdv2GloAWlRQ2MifcZrx22WXs5jwnYe3IRiUOpCT5hXbQNbIMeG7FQ8XHf9F
SQQbkyVKkx0r3BKxSWRd/qJgzLJy2fEXM15LBqkVmJnQe6PH9D1cHbwbzkoW5tvwyghzF1MeSbWJ
si8pDz5a873VN172MwoNFNFg7yJiUjT8KTtMRD1g3xwIyDvEQj20Fdno7pkl/8S0XSqWCjPsYILw
iDTZ+V+C3DJ/9TqAYJQonvbxsts4n/vJO97RNBc91sg2vCpRzSZTL676wHX/vH345/Wj/7w+3cWa
UGRdSkUpVwcvHvGPibYW/jbMNOLMaS+j/rDqWAHZDuYc4Ja49a9u4Fg/3z75iQm11BpEQ5yOSrC9
0APSgDYELTnJcUQJCHtbar1276LyKe/ePtmJ5WEJ58H3FAYIf/mEqj37GKcO8UwYdqbgzBp+6viL
1QEXgharoVGHJhu1DRBlgsIada77cWJBXdaJcl9G7Ti/niNHkFDbwGB2scl0xVWrJOzJxordP6Tq
Jdlll+Ms9gMj+nVHVB3TVwcg37rqoUIXfObgJx78Ui9jZUFSK9TsB9wQZbuLgnC4t/wuj/aThqKa
JBB38/ZTPzG+l2U84tNsVBJ8lxPFmBc4WTz93rTzyAZ6qcdfOoIwHhqC4d0dvUFqS2hv0nNltBMj
YtnTyb3YLC18UoeCz9mjE7d0+PTOwmf29rWdWH6Wai1fNolbUzA/yDGssDkAR+63HpRRBFH1IOwP
b5/m1GXMf/5kBQpJuTObwJAHqys9oOckjFoMujMXcero1vOjA1LNpT9Py8EKgvuJkIV7or3V8bLf
vtgTBA5NKt3jG1WGVX+FyPteq+Nmd9nBFzOeJCcP1EzDwQd0QBU+912lQuPCoy/f/6rE3xpW3Pba
sq5dDw++VZIBftFvtxfTO9JM5ecaYzNOI/Udj8mIJxa252X33V68/D1V1lmBC/5A+FT5vrRJWFM+
BoDL9hb24uUPVtrAD5jz68f+j5WkRGth9d1edmvmRevJeMfMleGVLPgSqvJynyVOuJ70Jt1fdvTF
+zzRh4C6iV8ehiS+KrqJ4DvpPFx27MVMbURN5lDGghC5gigqMG/rxrHzw2VHX8zUduiyADRuedDg
xe5wzjjHTlbZj8uOvpipSJJRKejcl0KLarIA4NOTWaI2lx19MVVdvyPrQbJ190lO/DjpxnXIruoM
9uXEErZkUBVO2HUDZZJDOE6k0NVtRUkUEX/7z3pS/9mkLUXiwDnpUIw2VSSv2po9Si5nkOdUxyd+
/RKZh8fGc4lLKQ9NpT6IStKEqi+762IxTaOCmFXf6fkicyakAkPD6L8pSHftLxuSYjFVPVslsldE
BhOeY2E6CzTEwHZb/xuQ+6zK/7TsfureLCarPYy2URVleZhBEizEZX3Xjnp0psJ+6ujznz9ZaAx3
AAuWMShLFdfZux7bC/j02pDnNginTrCYsSNs/MmK9JKkcEONayy4pKZgB7XPUfVOnWAxae3KDSdj
XhJyq7DILG6MGzvx+suWymVjjkitGKk//QBk8mLjwhzY2kGoLlvmxeL92mDDrxKbEgWDM7kPhH1j
4IY8o987cWNetOPl4Oq9VnPno7HfT0mT/XSkRx7b28vZ/Bp95ePXWrxeIZNHftYP3Bnynpm4FTaB
sfxSiIg9jv9xUmNzSFVjP759unm4v3a6xTzO686KukDyXoll4gKgMWADFYPXP2iqCerLHre1mMwT
EJYuCblngzbA95ZorPCBuJctFdZiKjcIyfU8ZTAxoYmGJS3q6DdBetl2asl61CuijYg/ZCvuOdV+
aMvqyvWGCzdrSy2UqZV2a4HhOYwiNm5IG48+BNz9cyrIU4N1MYtNt0kMMjuyQ10D5gghtm4HMvrO
3ZpTh1+8e2cne22ldXEwxj73MJ066gvwHprnndKVImBz6NqrARRneZvkYfWxMOo7zU7SK4ld46Yw
iMtal9hIAfth0XGw9mvQweqSfIuVrP3kdzp10cfGrILkHVVyCk2tVwTQpoqU6I2oxV68BmMv4m8K
nVR8oPswpA9pP2UPyZBBJ1G1hYfFE8S3pCipD0kkbQ2DOyHs73BUdcV+CLOqAyhPag1RsqjDfpLM
ZFnH2iXgtJND7X0cpjEkidip3GE9xpb3OYrMlLCQt6fgXyaPV+aguRi/hZ9qU1/r2UGN1gxfwT2Y
7UA8lgBfJnhF+7AQpNbqDYktN2YrqmCfkAMRbspJ64eD2QNfgR9hCAI+3v5JJz6trcUCKuvBSs08
L/i2mppPTWHGtxSqvgc94TzFZHXJKoETgG4SfNhtUEknO3MvTgwoc/HtMo4RSQRwxg64ZPU9qQ5b
wFjZmVVoXm1eu8+LpRXYbZ/1aVwepprQFuJhzXHDhj13YLJlx7aa+k9v375TV7FYVJGVeE5opcTd
e2b+YEBwu558zTtXgT91+MVqCnFCeJMAUDUryDda4YoNecHWZd93S7VXRoaS1pkiw9PeDRroz5pG
lNt68utlN2exc2kIQe7gamQHlEkpQaJes26i5tzr89S9WSx4Y9D1vTua6QF3qfM1CHX/vTIq9x/Z
If+zW196BgOhxQ2QmAw0WBfOmYMVsHH/n1nO/j76Yta1/aQ5Cq72IQ3dot2PtTJ/wVewzllgTrzr
l5YNLVBDRiB9fRAka8CElorwQRGnnk9vNc8+X/R8jcUsM+y4T0UZcRVlDiFYl+M9YXHTmaOfmMN/
cdqfbKyjTAww2qPmIO3QsahrVFOAUZ947LTFf70uZVK1Z1bBE2PpL7H1k3MV8IHbNsm0PUGf6U1S
a79if0ov+0L4qy//5OCT0SYA3YZgT5AQUVtOWR27KurOrKOnHvV8SU+OTrIrvTgITQddH0h383Mv
tIk5zX2xzqFLlGfu0AnZDVCb5+dp4LxmfiyrQx3EY3dMAY2aex0x9Nc+tfBm2qKu4ysfqhzXaPop
jn2LPOGrwYb6cttGUB7O/JTXHxYBrM9/iXSIjqY3Ux7mRAs0lr5ePvIGx+R+ybBGMvn8+LYAjqr7
WnHwhuyx67geUCfnBFmv/3j0xM8PrrFLAxxVRwfAGOKTocpNkvmXTsjFJi0oY4svFcXBC284EFQd
bw2zGS+67+T6Pv/pds3jdCsrJCOVybm2WMu/Zqly84vuu71koGO9tSG1jv7eq3R9m8JfXRMqWG4u
eaov4MtGn4+5aoS/D6BHfOkHA3YUwT6Pbx/9xGK1dGMAdzJdDEhs1wCW3YRDqoYVvLYm3fQloXxk
NUpNXngl8294MuN95XSpp+neXhWxsxm6keftW93u7SuZdy6vbJ2WGsjZnGY0sg8Pgx7Y8W8XAry8
MkpZ9HtNL2Szpb7XF1eurhmf3z7jqXs3T5Un14PxLE2U3wX7mMi6dVGDDVhZMibkDfoPoC+k3V24
fftcJ6afvljFusGLsshOtD1ooclbRT4EqnVu6fU/c778582uL+Z3VA0BObmgF6uCPJWVcBsyJPJh
ZttddgWLOY5exawkeLN95wTxlz4vxo96pfsX3p/FHFe2Cb5kzDVEVSVfZ91okGVonuv3v373sYw/
f9IThmwi/MbioOlj+94ee39HjqF70Z3Blf786GmuUicN+ES1DTs4VuzF3zXNWY3aqd8+v3+fjFI/
zHJbD3JzbyCUHPhgIf11KywlLpIykgLx/PiWQgzNsp0f+qn37ZV0g/4HO54JQAYyrsvWDuEvxr+X
gY6Gc58dgjGJD1AzxFEP4uDCa1gM/iLUfEzKbnrIhQ+SE5zvDVAF81MIKf7PJcOfBK7nt0lObmR1
LEoH0cfAGQnO3OVVE36/7OiL4R+YQLFNz0kOQLu7dldkw//j7EyW48aZLfxEjCABjluySiyNtuVR
3iBkdxvgAA4gOOHp/1MdcW+00C5XBLZaUCwQQyLz5HdAnEKIzonbHLUFelLNEfhb+Ac+kAlfiOzQ
uGWCqHN8vBW61JUhWLxsK7uw35/Itm/TsYOmrr5xGh9botcTts8xvOdPBhIW2JDvnblPwTqKr7z/
74NZmFO8/brLZoYYLmTVeXp2NzM6sWDSt+7RXvR9fK0z5dI/sVZyonhCW8PwDYJeoBYezpIVpB0j
OAxxpGQObmNlLWgoRyef+Ft9ovMQHvt1JAWZArcKJKxa3o5UA3Ys7zdVnzqYT9V5xOTwsQVf5pvb
y1srmSzZ1sBoqT5tiryOAgkNPoZOlbbwP1gGvmo0IkssskkM7+n5S+zoenecQtYSBlcmNJNCgpAL
AJqLoIO7JBqesvlTBsa+W/YqtHV3NUhF4zB41Sn2BXhiDYjQgJZ7NHWruoGa9/b7etuaiBo+C6ca
oPPjOEPluWzEKZIPbdndkIg0PZNNTwHfdUlHpvIt2d0S3WjIffvqQwOsjxT0bEUQQ4R8Nt2674AN
HK984QsnsU2oSvwIVkleJNB84X3aZeY9BCo1Tjkx9AG9ffkNguAtWHl1In3gnYIO1x2UD+mnPy8r
i4/yf+FhaIvluIf+YFDixCkxY9Ye+ZCCA5M0uMEu45Cl8CKdwx9TA5+ITxtgwa+7BNy0hsc8ctSn
P7/DpeGzlrZGq9ywgN15Ms08vsJBtXnqeJ18dnu6dT4HVC3g0Hri1K4huU2mcTqEO1qa3J5uLe44
7gxA7Sk/ARqc3dM1isoMeC+3dCtQHW8/ft96INq1+OReWGf3EUc1WgMs7VROBCLn7dOBIIv4OPT8
FGTsFywpYMkZos3BaWRsidyAqkaoBa7+44xUus9w9d9WcW3JXTgy/yOCm3cY7sAjoWQdCul5nEn2
JEYPQFbWzxN1+7q2FE4BMAUtyoSZubYbL+tMTlMx7+3kFt3ZkAt0HcY15cYrEx55KC+B1qlgqeH2
AawDGc0yyBt1s1caAb5cK8P6UO/MbVXZDItxwVYKEi1wVBOY+PCJa+57QKQc5461ZlU7rEtQe1kp
qrF6oJvxb0evc9MvhLG1ZiWqbmiQTrNyhinATRLt8Q3T6hoe6cJuZkvgKhlHLayC+Inq/lfan5Fn
ceCYabQFcGAeoxUF9OeSnLnHvQSRfOu76kq+68KisvVvdIQZzswM8l1DgoYqoGu4PvRLq8uB7f3q
Ni9tm1AU2cyK1gPc6IFvOC3w1Dj20zq7xXLR+bf961Y8A8pPs7rPygR2PkemM16uMAW6UoS5NELn
j/6vpwfpBucTxrDtKFhVFUBT6g1oAtio5aILVrfsfxhZS5cbQhaBlqAyXrqkaDdRbih2u21qNucy
mTcc5zBlwJEFI4tAry2A0zDOctp1bLJU1cE2wRtQW1BxsH5TYCyejKD6vdvTraWbGPRjVDVl5Qre
dI5O4q/TrgO3V7f1cP0ADqsyePjmwW8xlOxLWHs/nF7clsOxuYcIJWv5aTCsuaWUiwevh0LC7Zva
krhs77VJOsJKOFb99Pfxth1QzXd7dSt61gCqx7SCs0G21s3DpDoPWJkKXAjH51srdqR8gWx/90rY
wkRfWBVmr23TXLvAX9iO4X3+ZsV2YbiCmxlnpYFc/wFk+u0kZuJ4xtrcMpnu675tOAbXMVS3sgE3
Hz5a05Xd5jzC/818I9h4++6kI+EaVAMrwWyihx3KEGzKwRTdDI1cD61oYrc7hi2JI43oILlQ52MF
zbasah5XU1U3bvPHWrMVYMc1Ydjv24FspW6SZzlfvZVeGCJbEUeGtPZqCLcxeXz9kuo9aI5k2Sl8
0Qb0aDxE4wYKudMPseVxcLamyzpXrGxHMJVgRAl+OvQvbt/AhinH2bKHaILAL0kUgZtYx7ufY5Ay
t1jflsFFEky3PYF8p6upfxtHdfUTSQnudoWzZXDAWvZLqCX2nyh+rhWogWyBWZ3buFtLGHwtv8lg
ZFSStBqP1RzA4QWMVLfpaavgKKxg2joUXrnonR7qKUsOtNXUqdQOHdnbJdzDBYYuUJYh/0nHdyxe
YH/S99wtvU2tOFkmRgHXg+KRCThb8nTt2igfTdChcythSe04Na0VzNFwDxM2zJ1gAbaUCr7ebn6c
XJmZv6/vYRq+HaJxHfvMoG23rHRlJC6Jkuh7+Czz6VBLEYK/P7WeD/eApqmvjNuFQ8FmQOvMi3QH
DlMpyKLfZ9mynqD1Wp//PF8v/SCrqERh23X2G8hKD/DFX73Zo0/DFAcf4ESbADMbtMMXv223b3/+
bxZ/7/8zOOS8Nf4rJh1Thg3W4OzvwUoSz0zQnsEoZenY+8Ef5fsglkhGgToYBQ/CQ2MO2J4GyLuz
k/LXdoPnQcGlabPj3nT+8gxWPjzpWrix+gfoKOLV7Zi3lYZq2pHi4zAJkZqH35VuoJD0E91/+fMw
XPqk1iaRBT0Pgn5DlOJzmu8wgDsBiOjWLguI6NsxDocWATl8VvDyy68srP+G4+DgODDWFkHTepGg
RuCy62/y5K+K3xIAlx2fbm0Ro/TTiUOGW3rL8i5uvQ+s6hxzzjbfdAL3aN2TJSvbNfjJ2/hzxMZf
Tp/T1outlU4lTRtEJGyGRnJp99ttHNyK7rAVefs50R5abbrHi6fB9LMi9Se4qV+J2S7MQ1sktjcK
tUC02MMPpa/uKEzDDqSDn53bsFhrvV8At2V+h3O26sOvNPGy90jAxFfu/5fe3YrEmd712gM0WXZc
K7jgbSoXyrj1NYb/ANP+tU9tu1YRquEZIJDqbz1M3/eFOw6LtTyx4bVTN0CAEuCS9bULuvhE+Ox4
/NkKqVQIhuh+8MpAp9VnOD9OX8eKJW4Rwj/ytn8NS80mFLNIhqgyjfUj8nV9aeKWHt0mjHV0Zwnv
ID1maemrLvpotOrfAQAyuE0YWyBF0DS+dh4mu9L9LAoP9oKPQHN3jmUh259eemRu5IJdANZ4e6m2
YXuK27C/Mjb/7FO/uV/ZGikY8SbTylvorjYtfybQIrSPZu7pd+HBgLqs+f6e+MMROgj5yhY4Hset
qbojEQwu2lsGpECJLp+fFbhA6hiHcwOgEU7YG+j0O1kAjDzrgzEq+lRNUxpeeesLi/RMo/v3cV+3
WzQPm0zLHUzOtei9THV5PG2dWyhvy622De5hTZXgqKvC+Qa16Cif+vWal/2ltz///V+zvaUjr1ez
pCVfK8QdGX9is3DMPdlaKvix4c4Hc8Yy2VHmAyHV5DIyw43TUrKFVM0SGJbWyCToPZzRz8LY0a9g
QuX2dOucXnRSB4GMWIl8wvAUDyL9KKjZn92ebm8DddAlYPXj3YOd5BWPk3yaYCDn8nRwad9+1CTl
tIKXV1rC9SB9ha+FviEw//ro9nTrsJ7DfvVAV89KsKm+MDKu6NTZ24Pbw61YfVhg6ykDRALwtZb5
OMcfVxa6KeOgCnw7LhOcYr10R2TnoS3gBua3w+Nm5uiz26tHb58OOzBC/BqRHUCkTSnRXZTD6PWa
7u78lP/ujdRWf21m8aJwmKGBZIv+SsG0eyVm9u5HOJ67NUxQW/vlVb2JpzVLy61V7e0QddNDH8Ef
y218rLi6kWzv+i5KSyCyv4cBnI2lW5MntTVfK9wFhlUPCHxNnNzzVre3bGh8p+s2gKNvP2yKxoIR
VtesHOTq3ZiNcCRcqQ+fXqeBsSVfax1RnXiwE4QdXHXwfP8B7RLX5KYXBAWgKb99+7mFxigOGsTW
vmqPGYzEsWCjjXV5F5h4LeHAEM6F8kQz3yZ923ZHeHwkKxCjA+76br/QWtVAruBOrNa0XL3MP6Jo
0+VwNnUroKBL+O0v9OYYnn+eSUtkX9TrCpfik2+W3ekC8V9blS3YqjOpugy99jbOBvhOw1HdbU3Y
rLZ98YgMG+Tye0EnNLaTT/OZEu026tQaFxEvGVHIj4YyG+FghkbiLR7YFSrW7yMHmlrL2fSxgZUN
ANXByDcUVyU5irj64vbq1umL/ge0yROdlMsqp6bYZdXWUBLISTnOSGtN83XZ5RLOadnrHgzaSchn
IRv9yen1bfHX4KGN1JAxLaNUiRMkLqKcd6qcbijwT3n7XZGJ23iToF6+ir66qaulPa7Tdg3adOG7
2tIvw9Q0ZzG+a6RUA2euAU08aIe8kly89HRrrU4d2L8g8WLck/T9lsERsYt9N6QLtXVfEmIZAplm
Uo5sqr9C3k0/rPMwOAXiMCV8O+yKAk0w1HEMfbepPiRpz14y2munqxu1dV/En/118AVOxzSD3+ym
t+UllhXiZrcpaS1Xf6K4XIU0LtN1m/mxwh2UFwCL8me351srljIRJPAxRz0jnaOXNgzUp2Ez/IPb
063lqjnMejWpcE3BqfSRJG36XiyDcVuu/1F1wYOkSiniZUb6Ma/Xacr5MrjlWWA89HbexMzA72kT
SdmDQ33M5O49yIGp904jY8u6RpbRphZhUp4V9QfYGVC4NDaB25y3ZV1Lh+13Op9PQ0QPcOCtYc3n
725T0lZzhXTf2nrDzXaVeua5AjnqVqqp9xyfby3Yhc+N8Yfz4VoPX/ZhfMkk/fHnUb8QjdvWsQ3b
ZAvgMCu1qvqvoAybuswavw3KDFaWxz//kwt7pa3pmkzXrl6NXNHaIB7TML7OwxqcS7enWwsWmTkF
oWSclNynDa5aWedPuVhqtriFH7asK/HYXsket4lxC8Z8EbKcMternK3qCjfarfOepKUO07o5gL0d
U2Cq09CNUk9tZdfcKPi/qxRhX7KAtz/4SSFgBuc2+Layq6GQh6QcO84Aimkxp803snrXsPAX5o0t
6JroXA/jhmh7XwMF/D0Ue0CoOqV2qa3nGhsNKoBGwkgbT+ay8+IDNzA0/POk/Cfj/5trbmStWaBb
41ayFdbqTSb4CSb0Ut9NJN7eeenQsLuzPeUD6P7jF74vZi7qfaq7nHnS/5YNqDYFM9X6M4icwTe+
glp+YmE63NbQz/3cWJ9FELS3288/v+yFTcBWaci19kzVKhwba7t8jhYvaHI4EmYqD8zmffvzP7n0
Ma0gfpQzXaTZ0rLr0SJ4QCljFwVXjNErQ37pH5C3x1M04GXJilh165bpM9mj7jXUi5vam9rys1Qh
Nco5wTIaxdMYbRM6aMyr29BYQcG07148TF1akjkyN1FSJV8nAHrc7n22+gxGNUDkQMtSCrTwAcrY
wTAr17CHXw5Or29L0JAFIe0AaEppwMF4icI4+pZ2dPns9nTryt3WgIuDJYdrP1yxfiy1bG4nlroJ
lOBZ+XbSMPBSIIAXyHWxhsMyp4YkOIcxQJS6bZDhec39Ky+9k0RtWY/TyZNo26+oIsA7wy3WbXCs
XYaPSdawGXrOvtFFg/r0ABKG26Ot9ZoBeDAnfheVbBzkTaLGO3g3XHPPvbBWbQEaFd3GF+ZFJVqU
VxQcgvHTFJnxypQ5p4d/s/faqLR2MgkVYk1KMnTR7Qrrmb+JVrDGpBF83tGn0Zv1o5gDBkaOdMxV
24Ix9MWD6W3GqEy91dxlMoSP2bqtq1vJitoisb0JY6NoHSEX3iD6SP09epnbQPpHp+9ty8RAbocy
I8Wg+civFJSOuqDe4Fa9prZKbAzHcCNnqRX1+zgXa/9TBds12NSF2WSLxNqd4PTs8fAwBMU93+Zm
C3M5JqFbEsempZlZwShjQ9dAnaTDOwADTR4NZP3uNvDWQktRRg2XNI3LqaeP4OWbQyAmceP2cOtQ
lAa3wbVO4rLf96AEX7EtNdhijk+3Qu94r1o4jYZxCRb2kPOQ/sWa7Bqv69JXtU7FStOxpzoIy1m2
I+y0ObRudHG7bdrasGHrw10DhlNG+/zEqD/k0yCuKZL+0WT8ZgOyZWDdiIhbKBaXyxC2/QlFT32n
Yxhy5MTAlx08J63zSITDkFek8ViexpWaD+cKSAjQ9wDn+Kxu+iFPks08wqih83IzeOydTDt/zZsl
rYVbHuvsW/bv86lFxkB6o0GCMoZsra4BhMV90K1BErC7t0+PoP+H9kvE5biqGxx7X5pwcnxx62BF
X2q2mAiZ1dUwUmZinEvZRdfSqv8IsH73Ca2TNfa7cQ8NYrIFiZD5mO6N5C+AuE28SAEOHfO58oL3
ld+MHB3VERd3S9XhdjudzcZyHfHZP8bBvMUHD3rq7bAk4/qREO3rY7OO0ZqnsORYj8rs2w8fLqwH
j8TvtxlhXx50nnxNOukrJ1UiCjpvv0LgJUjPwwWuXDMhRpibA1aYd1SFf/95kzl/zd+MlV3A9pax
E8OKhKIBPNHLBRFpUoTGZH/FSR9+2lHT+PLn/3RhT7AtosO5BpNRqKhcmq6+icWsvmc6UI4FLNv8
FDDFBNEOQW7Ri+fbCJh95OkcG9nh4Pj2M3TpMO3SJzjBV0zUotFB/5TCQdbxLm5rCVUFrR+UoQiq
+oTn1bYJmF5GjnlX292y6jGBsjqMyl7NPwMs6hwpKbe+JJjrvh2a5pzT5SaOypgznkvDP2ZB+tNp
zthiwjbR1M8UMixLGk33HcD6WJJ+Wjg93dYTIlcMF1+lYvDUhH5HtBf92uAi8+L2dCvlGlVTnZgo
wSddQvJjbfDeBw6h2LUWmUvbnK0qRBvqLJF/iFFwTtoH2qzLS9MS1Rw7wUSWB5DTfoIEPH2SMHMN
75HE6PRXOHIDvLqh9/1ja0j3VMfpoA7IXazvpeLCP5i92Uwu+J56BWqOEwq1/rw+wXIyMsXClr4+
0DOz/qAVsEFXbloXCsTEpplBXVzFcL2KsM3VCcTIMTe/RE/CMIdWZ09uueEtexSAhX1BZcg8QAbT
o0+tCqSbJpbacD10d/EqZGjVJr4X/TONNfZCx5lmHXgbZwYiMZKUDVWeyYNWzkERiMrR/wPmzG8X
YU+XDIpeVFYmHYZlD0TMsU5V4hYr2lS9rFk4PD78qDQpEH4S+OE7mFjWjpV5W0u5AwOIoOuc5fBr
/nMdFFKcqH/4bpQKaqspEz4rvaxbhBApTHKc4MjWSHHNdP3CufbPlP5XlmCAtrzaYx2XTCDohTcl
717EwBq3Erctp9yTGcXnSWPsJR9vqYh0kcS6cwwvrE1qgO2Ov+kJm3e7o6iIktldPzo2T4JK8HZW
wqGsRSiUhrg5asg7wBPN4fDCD3/eYM+L53ehixWgptMy9rrDtAknX4XFJjoQkwk6n/ldE83xrz//
lwuf9z/Sx12bcVpRz53JuHzcFiEoCNGBuFYvvpDw8K2VC0pkZNoGx4RSyavqtxbkUL/398Kgc7DY
mYj+Tvy+/9FEyGCibRzhmcsPg1f924/TpjVFLLlH5VBPP2qWvSrpCGEktsht9oI2TYc1KqGCZe8A
be7QHD35TtsRyazdNAtDiZgV4YyZA/GQhjw4zSJqjm7jYn0QMclt6bqAlumcLU+rqNXHLGX1lz8/
/feTFm7sb0cdWcx673hFISoZ2r0Qouq3A/pG9MsIkPfmlAAkmZU6AIxqFlnP8RsQWOZsrD6GZogc
J44V8LUhj0zNF1qyumdHXlf7KRhCt7OG2EI31rItmIMuLFlcBzdy8Xs0VPpumzWxZW4DCNW917Zh
qZdJjvlmPHVagsaxnExsoVuMbLH2OJ4/ZJ563CMfanA4zV0Jk36/FxEbbAaa0BQIXoelp5YYgqTw
7+nsQfrnmXnp4dZ2ijcHWUbhoFkrU98HTVXlVPXxlZLdeVf572ZNbNvRpd+2oFuQkvanXppC9c0U
F+AY7WCDkXQIbyYyq29iIfrHn3/OhUQOfCXfrjTG4IJmgpRCsh8gC1DtUzTlOzpAfp1TU49zn8rm
fF/R7XwTbCweanAwkSA8UObTKTfIMQXHKerIkpuub/rnOR3lfcNqv80RLSbrHbrpUA7/8+te2Bds
UpqohTm7HdJy7QK95TFkN599SBJ+DCN3o4UTWy03tYnJpL9iV4A7+WEMprDwum47/PkXXJo/1rZA
6tDrTWRoaVaynBSd5YcI7Zlue35qZRTbNU1ADvJJCdbJeABnXt91o6qcwiBia+XWgXI19iGevrQm
py2pHqnnKLQntlaOzlAOxUlHS7BU6C1tMvIhNdm1fpvz+vzNyrK1ckuNeokCW7vshkwid9M1w9fO
qLbJ0Roz94fQjyc3bytiQ9MmkFOmWdKgHE2PqQ8rcPkjXejuNoVs7VzMNas3lpAyFeCKHUMRwYlu
0O10DUN+YY7a8rlG9tj3z7NozbL6BFMBdhCQVji+vnW2y9kfEz5RH/XCNC1EGCcHfAw3JS2xTUW9
SnXIZ8IufhWJPu7Mjw6tHN0q8CSxVm87bXyKUYQvIxzvBUpgQHLK0KmMjXTl26249dpkMrCsLWnf
dC817PryhNH+s9PGYyvn9lQ0oez9oIxVvXxG1r5+bDZ5zRnq9/E5sZVzS5ciH9JPQcmHEXr1bZy6
zwkP2XfQMUYv15PH5tybuP/JF+OylBxkUyeNLbFldRUl0V4vawC55IpqBwigBYrG+tZt2Kzzfo1C
Ga61DspQ93U5ttEN2t4c4yxbVrdrnqbtNgRlo+b1U1jV0c1CIu0WotuINNUnuM5IvHrLk+ovvw92
ie5uQBrcRsZaxyYKuw0OIDgNkPL/outpRnsqIa9uTydvF4OY02VABOKXcENubyRyBigaNm4AeRJb
65jieA+SOPXLqYIYM4eN7wRfSRM57qC2oK7dUxCtgtkv1zZgh2QTKygrmZukg9iKuiRSfIJ6KSgh
A6h+DCKOULdxTTQRW08HG6uoX3oWAK23jXcrPJPKKah9p0wN+lPeftgkqnEL7VZ8WG9IPitF25+m
qRZxZVZeOOdtRV3itXyoJLa5SgJamfte1m754kHZlKt6ql+QoY03twVmC+xEOHkcxCicZDvdb8HD
2J/4uFzTTJ2TS7+JWGx9nanqAP5Rnl8iPt/WB0rq5F1swh1YfRotvGBz0o1HH00o5DD+E6s6rTyb
oNYsslmGrvPLClZ5Tz41/EHPQrlFqDZCzSTJkvoc6HWw1Pi7foLzQLvvq+Pkstb1XEkOWlgFsHsy
q+MYiR8w3jNXplZ44YNY53M0jmA+G6wLFi7Lz2k38lOk22teDReebovYxi6lE5GclEqGfg7DwL7I
4u6ajAr2YefX/M18skVsHgrrEvRWUgr4cSqoAZZ+j3Jwn+p2zqGyWsfjxuHHcuvv8FEpoq1ZtrPG
xGsPuyGx+TiDxwxpLYBjf6WtoTqvwh3Jh2hNMlLsqpPLkY1dzHI40VZQ+UUmrh5M1s9VDk19Eh0y
PTK/mBJ0OhXI1s1ZEY9pMsM4bqzqItUN2Qu+1f5aTnXd66Lup34vI7rQ+ZRxZLiO8xrNaR7BIG8G
hnju+pudSohV9t346g4tqYu6V+00zEVTo5rzXnEYcZ+iChmBo5gNvM8aEkdxXnk1IfezEaDZCr4Y
gYrl2MzvKxiLfPUR5envwwxjajw4WkRB5tXbClkbv/lJl9BsxSSXaskl+ILVc1ZNfpX7exCHZYPr
75qvELu8QM0KjlOsx5bmzG/0fpfsBhMUdnVoT/nIugAkskabajxFieezezp4hhQSRRzzGMFPrT7s
vtnZa9cNZ9UEtviN5FuTpRlckxrVvIIJ3/yND5eyY0aJCn4EhGn2RNM2xpkW1VuTj572glz6foj7
OZvG9m7WyAQWG0DO/gn4fTreBkCG9nhFX6VFkGjZIcyJg1eYMYZ74cHlMClq7gXPJPLC7L2E9dQt
DCFVdNoBReewD6Qb+2JI6C+PipAaRVlkA6vojnrTzIqq5354gN1Q91c1rHV35N5QZ2CMVYF+mhrI
fwt/z5bmqBFLvONrA++vQBu6n4wx6ZI3K2P6CFqZMjeaj+Rb0Ih4vONrCNQamUb5tA1MfMEbVtBz
cWBDX4Zw279UQr9GCEpfGw/8o8M47FhRw07Up66f92ep2/DLuk+6PpI9hFhlprXs86GtPaCcA1Di
8lbG5DAnsfchA2721GrcJpDkyEZVjJrszwRaEnJilUbGZIriNTq1ouvIIVARskIgklVTXom9Qh15
7+PhFAdKPMIMuu0+hcA1Z8dsFPortJKyOux7XOtvNR1YdUPXpNtvxjRIyXPN5EJutqFm9U2DOiYm
7eSv3XNKeBTcUjhbbXBPbNV02NLUh64+8rbqEKJ32svltE31MUup2k+90lt7S+MIUxJzl1fgUOuA
ZUWK/R2ldK/Zh7wVCbKUYz3BaWrTWT0WVTgEIYQg7UoOHm7+T8LMU/q8dmN9N6Zp1vy1q4UkN30i
/fo+FDAcQTgoJhS+VPyrRiLxBxnj6F0wULkdE4Ove0pnOT/ycI/xPc1Wj0e1h8PyYTEhmV+iCENT
NAoSXlgjqnl/6HbivcxJYwCEAFk+fgdH50rmPZBWfS7Xoffx9iBbPAkNx8xDtGKd32Tp3K2PrdKZ
f8DHZOkxmETyF+u7dn7ZUVhlByjd0uQmyNTwkGQzcpFQRnivaIAI4kLwrUVWq6qG7ECGIGuOvieW
B7g9ofTrSfD/72Wvmuzd2c9XqlwN9GyeyUd0T+yhmj5GGEJxCFO/9YqJQ2V6v89mb4sl3jZgpgKP
/pgVljh6dMbzbtIHsTieaY7jzSow8h+YqdbwRGGJO93H4fBFNN5RVsv+6vMR36UDGHQ9pBzOAXUe
R/2ZutmvCUmP4eyFsF/stljeAcDMG3yyFB1BM/Aa20M6BwGqP4ws5nGEH/aPdEtnfV9BVr58rWfS
zY+1rOrttvWCaJ3Op0NSBXnYdwpp4FRAUOob1spiS/Qii1iz+GsaIWl59Hyp/vJZsx5mD5kPfP+z
NEYfu5Zlh63SukzIAN92DT59bPrvZwlBXs90LIRqfgkfCsEcNgtQ/afRNwbG3g3d0PPZoR/rUC0L
rpDpkBW+nKtibxaV4zYWfUCawjt0K2TNWxbPP3YddeCdrF8V7MtInmAxP61BOhYgUHUHjqps0YoV
4WDqRUdMGcExFKHANVsm/L4W3rIWs4q9d3AphTx6Sg2Gde3R9Z1PfihADoKEIIeEfT6pYC04DHFx
BCh+TNRMD/Bt+4wTTNxtqieFD6oizznPHs3WaZ7D8iI4RKjWLqDMeR/XWbySMGCvcBMiH+I2hsP6
4g157+O4ESvBju6LqgjltD+Pk55eYNo03w818b+1g5heaDKwQlWVKfww6Z+VkviBrZedaLB967bk
eYbraC4TJYswFvEBJBiSY1KSuxbaKMjwtwQQ4br+DHhD8i5Y+u+erJCy3SUcHOp1fd4kGgDizJsO
goHFMg4MxSmdnZoFqdCoheSAUvahr9sPtG22IuWhLr1efxkr8z1SPjlu6AIsO/Alc6/R011ce5jh
g6z+9jSL8qbjH+o4fFU6fgcjqvssi/WN2rp3xmyZzs3iVz8BwyHmGM1N9rnOQo4sETgyZlmOkRzT
UzvBaLkeUK+h49gWZjXyb6zsOChMo372vQEjzU/lHYITdWyFevD3FIcVbCpeQhjGfmfzcEvJ9q6V
aiuC1g+f4rUtx9B8aNDyeYuDwn9IYmFuloio3J/T9Xne9uVFNc2e155OC6yx+ZFRjJNA9JF3VcNu
+hg3GV/MSYFgQ3xlct+fO5S57xIP07cCI/owsr7NfQ7i97KovdQD+W54jEFbRR5l7ZT3VN7sPUhA
FHDFkg50fwq8jKK1iU08hxxPF5wE5DuQSvMPMdMfYGbRAmKVqfSH5Cu0jvVpCjyAVmBMfxJwT83R
ImtO8T4MTZ6EoEZjoWF4NHkRVQbDEVguYNJN1buE1XuSp1nKXxqOA03Hk87F0KnsiDlyTHmvDkIK
8qR9Ub+G4zQ+mtgjh0X6N2HCx6eQIJjUur2LEKgVQdwMRz+ufdhySYRIZAm/Tihyn1Qntrwd5S1u
xtEDW9enSnifGkHCExbPMeBRctxXXeWSBSbfIp8UzSjulGafGG+WgsKmvWiCbcpbeBSiSlFXd6vv
Y+ee6bewm18pEDbFANlhm6/BNh5RM9Cv6OWUhz71Kp7PazWdkgY7rben/hNgY8k7GogQB4VZvxoo
3Q+L6Cd449As1xVXQ2H2ea2LnZDp7wq6i+rgz1NfFWubiAOMJrpcAwWIvaWLvvPwf5x923LdOJbs
r0zUO3twIQjixHQ/kNw33WXJku0Xhi3JJAESJAjev/7kru4zU1bVtE9VRIUjXLI2N0lgYa1cuTKX
uDgs6JjVYOYUPDyIMRhc2tOgPrI+ntK1zJeEUyGSBWlByrbpC2rJIQTHiMZR0mIYvQb1hcU9XFuW
S6F9aLPGjHZL1SR1ynqERLrQ4mKEH9Nyg3HhKgEpMcoITEKz8czfhCQZw7Agv6hyWh7mNu/T0lZf
oLlkEmieFJAxlDRb5MgfHbTL0mqFxRAuwuR27HjORsjqh+Fe9cZdima8mVb1sdrqG9c0FyPcjo6R
qgb9hFlTdYV8MGzvLfQxcMjF8/AJFszzmpKFNyN2Swdi6DTfd4VZdUZzh8NB8E5BkjfWdNcAUquu
ps2rvR16el1rK8oE3kRRnPJ5CdskDKxCpaE48osGsSapBsgc93gUVzkctT4V/UJTh8z/g1CxTvhM
giu7xbuykpdIgNx1wBtfJuHk511J4k9j4S/aeoCpRY0kzSD3u4XmfLhzwXrofNPcQurh88DBW1Zd
oxI/bdIlkLOI04kYFC+2ClMppMfSEB5ZEiEXqpCOHrewCWTiFtJeoDphDai0Yv1eQWzmsOSNdZnp
12IHmxyXBMyufD8ZXiF5PUuix3Fh9lUYdulowhuHFloSFGWdSObMvpdOPjE0BWFnBc9RB1GtpM5D
/BYq3aReLZ5d0w3kVFaVz3KcoGNKhNmOPcM6hSglF5jAa+xbzauepRUt2g/5poGQCNRgSTepRmX5
AiGBUy+kudvMMu7UuORZbaFj59aq/dyGzXjVzfEIsyhTwM1h6zJLJ7/va40kCFMEewrQ7qNlnT8i
atid8p3dGZzXu6Bcqg+GKnpPkVMgVVwDmwZSqlO1tM1HeI2DqAbvXLie1l11GsOhv0ONNl2HlOJc
jLfYDjBBtTwNzYRHPFVx+DD1g3ubB2i2OtOyIzO8JkluO3mqkIhfQUCWp9XiyAffzObADcWAzIiF
T8HFhEx5BxsbvwiaUGgx9kllu/aVUJS0apsexaJEpnvdAdOx9QW4mxpTq7Z4qnNIe2K6ry3JbpQ0
iJJIG/3ii7l9QBuyuernCdmx9P6CSdtiiRXlkKiYBie18TKb9RJc8HzQJ0tbuQNCG5u7fnaj3hkr
I4mILRfwgCCflq9hUWbQps2fZqHbOMG2HD6rtYQhLLyY2mtQU6qPcz6QT4IXeHZlX9snzj1FIR30
AZL/iKJLyurnyNo+m9Q5u/ZNHW2JtEN0IoWPLt1UdF9EgUY/6hzkTagq412uoM/lG2jQB1DXu+pW
K4Zj7kebMKub4XrhUEhNIC8VpEM8TCYth2DD6aSbHPVORCV6ADnqJ74o1C+zny6W1cY3QAPo17Ml
TgLjS4fFXJgZtkJ9cTEttBVJb6P+CYdO3KVR5EGxhE5mIROrMJfYzEN7WDAZekKIix90Kc0zrdkM
M4fgOvcg4Sd9uMGNfqGIgHk3y8x4hYgZusXucRTPXaqr8SYAbzJDEq7eMHXr2h1Wpdc3pueYmzrP
M6WzA2AAkrrEkcvUDdbJN4x0zrCSV3fdOmLdrnrZiWhUbaLXDhGulJt+hJng5dbAwLMY2ueRA0RI
lokQC70w3fEdDQ27p5J30+epFnbZw/84xDibobAHard0nityt9QNInHEXDVmZiYCc0rzwL50ql8/
zUExmWRtWxUgsOUKJL2qQGWSB8VjKaoVMAgPwMOfuiLYxzxSW+I34W9K5ssxm+MQ1SDwEEESWUCY
OJkAAO3DNYAvPCho3VPuNp9JncMURoBycLmyGmkM4+K1RSKSdnVudyUiy42ZmMH78Rwuazkt5DEO
8/Uix4Dh04Tu0q7k4XQp+vIJDKT4sisBGBnEhATjY2aDuByAHGjduKyFUPcplLPBI6pYcWxaUxxw
jujraWuGLGKrzXxYhHtNmgizWiQsknwOxt3Q9PbGocmUIkk2T33Eun2Pv6eAX3Q2w473fBj2QBkI
a74AJp2+gHDYHyLXFBn3c7NbETBT3g3FCRgbyrsVOCqgFxCCu/WsISf6ew0liEyWkXmo8s6ZBNT5
sktL0j1NcFJI+DRtbQLp1mgPm75t7wwi8kR9l4004rsGWr2naRxZMiCi3Ip4LBMwh7HCfT3rBGqI
3GQUQTbzLKenPOzFd3BHxRGJkjqZDoUjPvA+NPhK0LHvM2SAYkfH6gl1K9v3ZpT3kYxvpe2K52Cz
n8ZQo/9Sm0w0kYd4VJ0/wm1Mn6ATVQ9JvcAkNdGQL0baF1YpxjBQ7ISExpflwHWqJZzPWjYjCs7Q
LgVyZ6+h/tIkTOopHUaQHRdTrZgiH823SdA29fAGuAzYwPYmCPN9pDHx4Ya8+1x4jYR6gXtLFRQi
22g57iDu6O9t48VdhzP4I2wGIfvl+Hx0DEDFNudH2ZfVje7LBjPqEG5a6ulxCylJQjDNEMPD+qKC
sf1z56qdRfJ5zsZMslU+2lGLin1ALwHR32QomwSKreq+7mSfwjq53C0lfY2iIjoMFkukYu6oF6YS
xpGC0a2edpBX/b5BfPZrjKLiIgrhnhYaUyedIHaHbkJ/S3t50EYsaS+bz6sLpjP32u1hCc3TuhVV
EozrvKs1n7J8wG0RzdcDkHl6Mmq9W5FyHXpfIujy9lKG4cvazOOhreJbImfcQdHdjZW4kSEKxVlM
gI2i4HOhBDmESgNVhUTgzeSiBsAIIO7E9MUhDxiGcOIR8ziYYX2cLb+h/JxACU1TqDc3O7CUPkVB
hZQyNl/4FA8pHeS3SrdTxmAmfhMSM2OXeJ9ov42farRqdnLFBFZlWDqvrUhnTCAdVmtNWrRQtS2X
GEqifKuvkZ/gneJwgBH9RpodYABkXa1ALQFJQLycIYDAPyn2+brEadNj7qyDavUZF6VJ2/TsWQfE
XZA5rjL4B9oE+cMKzor+3LsCSNNixM7b8LabDNJSbR/p0j2rVrbIGJxOp4LV4AQWdj/1db+zJv9S
EwNScRTuJihN3hQMVo3BRO972M7c52E07sppQgZXGp3YGjZtvI/3QbGoDIb08bFyNU1Kqj/rvBN7
Gc0LT4XKg+cILwFQ9VQ+Qjz4NOJ1JyoABRhLPtrTMEc86Nom9axye6iTf4jR9va6aJKtnFaLM7yO
L0Z4pt0RZVRaW4KQJCZMQC1l604e/vGXTjmxK0WB8qjtIbQ2e7QNc8p8Kowbr3Rgxi6JoP7zCdnO
F+Ss5sJzvd50fAzSKFjXS0w7lXfUOY/zb9hwc0CK2z4JZsFvALKa67Hgz/0c17cDL+Ryxort8smB
D5DOzOb44obfQPNtTiYwYRIwPaYvi64w/yK1w6MaMMozzwCrfaNnftHkCufyBLJyAMirlHeigMfA
YYHeBKaoh1FroOD5dM/Lzbf7RRvPXotq69OgjTm7sGIeWapzYHtJzpDrJFFFVXvTzNVcXoWBZwmq
vybDm+2xBXHmmi9nF5LyNHAJk2EIlVv6MBGlv625neRzqM7pRTLXIr5pLV1Pq5bFhDQFB+CXoakn
dgEcfZIpRpLOGxikz30AN9UNw8ujDJHLtqTLQjqhHD3DcU9RO8o+w/kVgoEnAnFVUtLrh1zK2n7g
EIpc9ktRdPkdLIS7wxho1MjcG5SaYzM5fl1tor/IY5CusRHEHSEjGROFVlF5v2AU0QKpm5trF4b9
eFgZHfrMu74tLki1Dd2DJSPO2dqsY3/wPCQ6MQtb8s8+D2m/AwSK/ko9uI8gujBUNOcsK1k0hdOa
QybQ3hPPBCYcMZd3C5EnSHQm6OnMeykBtr76Ab7vl0sV+C0rVvgeJ2WwjdN3ajYcwtgj0byPq6r/
6JUqjmNetx8Mb7f2MpZe3xY4lbAxIlG60xD01ePYFij+Q7WGj3HTRA89m9vtUEzn7KKoJKR9sRuB
ibrIzfDFhbR8iIpuUeFdEw30Vp+l5/d9lLeA34elXaHXB579SZahNtc4u505sg4qxqeGVfSI9YXT
y05gIumqmW5r4AUvLR30FcYSO3S0aorBBTi0xzEsWlcD4wPUS2UyRpZpODzUWmdNK3J75IgWAEnB
FT/isuJhRiXDTyN0XfkhiKL2jgkPKZl2zFcMup+VixGhcvcKJdjhUWM87EO/NGzJig5vCD3+vn8d
xEiCDGU3C+5guy6PjaESGFEbioc+LKz+PtsW+idIHeGjk0MJ1ic5Hn2d5nLmqQoX9CCcbooZmVqX
f6rG1pbXBh7AYab6ymGblEFvL21g9IVyzlzV0IEkO7iodGMCF7A8upORn9KaDB2/6YKwH7K1tKpL
u6B85Wh6mJTTXHc7uLKXH5SIOKalnVmPKGQZTUbBAPiMvYKGfo3DLUGvxnwvKENXpFTdnAHX3uYs
n83yfVx7+YAhSLbuNZpxF4KWdfC9ocCPd6XyPYakK10dJAaxLwyqXHcmMsVPxKLXeLVWwzqnHV/o
8NKuVcSKJNZ67m+CcWuDU7RFhN8bsYlyN1uo5e2bpmMXiNVyuugKaNAlis69TVdoVYp0ibi8w8sQ
Br0W4pCI1DEmcSGiEfdZo8UH+M70BoGupEAY6BYCXmNDexwjN9nUIBcDMcnNeaUvhzCPyCsBphzt
23Us4rPuJkRWXwSaHuYSzRPH74MACFBWDqyu72y9oUW44Ow5RDYa1vN9lHuxWQmZv5AgdurecJtG
cDN/AqV0fYZOfHMdT3O8H5tt+ghCAgBsj8P7cpXCtynG+Ko5CWxuYfUTTuybRcr4oUOv7LGbxkad
6qqbUN5TIsmHXvT+OlhF12TYs+Ub3sH2adaxkEcRBQGUHu1iUxaY8HZc9HpfL+izlw2qyyRoNEoJ
1nBenQKTA2sCtl82yFAB2GQN1fJJUT/eIvnnd2gL5SYpKz1qaIFOyj3zbqnitFebzdMIEO452Sgm
/0bpMgV7TivYnKqBqftSj9tBojKA8XaJeaWmns1NpAQaCHRzezKLlSNqLjGg/ZLSLiVa1MFpoJJW
aNs6zwwgls4EzzaaGN5dCzlUePOOcX6FbnIz3q09lUDttzEiL5Voqy8KgO/VkE8ySBXEL8LLzrIF
7H7g1jpdACGhpahj9oQ6zve7tdbicQgif1pRAa8HGWn1xNsZZS20k7rTWmxN86YhywnZZ9ufm73o
ChzJQjbUWOtmkAjHonisHO+TnAak3G3RWQa5m9CZT6Y59w+Q19q+KvyZJ1shRp5wzHW/rqYk9jAM
WLW7CWnqhw4oBGo1U/XJGhiBP8Xi6EWBGIYQsMaAxDrEab2D1HVN0lqvjicgDbbV0U5ifZjnQn1r
tEH6btk8PCAPLR9oXuNB5ONiMZCIRuxLA9ZIlRgcBx79eBKrHVQAUd2JEC2XusjbUz5jpj8J67W9
Q0W/XfZik5dzzaFVB/sTI1hWO55vadvV9A2zUKLYs7krDRwb1hrGfiCSv5aNHV5Y2zF3bq/b8bQB
TX1zNtf5jjaApPeeooIF0tzg7G29IThqw4V+qK0DcE1l13cZ+umtSa2KEC4aHuBo2tCxz4FUV2pK
iiBXzwDmiuKyMIgfgKPaoDiCT+fA+6xmisLeFfX3MdLum2k3HAHoBi6vk0PLMhWkm+9Ztc7xFQ5P
dDPo0KAbyCvKkccO8ykIGnHdz205XvQ91WFaBg0sdvywondEdaQ/dujQMaxoMB8PkPik264ltX8V
QD5fgkby5lJB/znPVl8CNw4qixgOgLUoD4RDmDhVNZraKfYsDbPCoh2GNHKrPjZ12Hwd7NSRi63J
TbzP67h9Rad+ksk2qjrlJmav5/JDpaDgN1Patfl8S4YhN6kXmAxN0UhHrCf58BQ14F/sXR2PzSEf
AxzLocg7aCJvEUDgAM1uZFsSs6RZQebG7HoIwfHdYgGA7ZCdN58XtJkTRJcQXW3fdPtYmBmRVi/2
BkE4uCRzgI5uPC3fgBurNqXhuAGYJHn3ANtRrBjnSYBHOk8ROfTUY556FoEsAMbVPn6sID0gTgiy
XCQ0CgawsWmlP8p5JE99EIz1i3RgcmAgYds8YAuT22xbPIa/x6aLrzdfTHNGXT7ciFJN3zZgB1u6
Vnal+7afUSHapR7QIJ4F9M83mPmkmCGjwdUykgXlL3Ck/WDH9XLu8au3wK4A22NsTcdHq+vWXhl8
/RVRUWNHlLLr0M2oO5A9nMXKQF2+LLCcmAO4V07IMy3qbMgUvek4QBHmfLg0SbAoKvY2VvZ1zAXg
AAKNmzALt2Z6RPN45ntSmmnan7V1iizY5AiGDLfdE6SMi+2QY2T1pZiIHRMTqZ7tpgHJWwqhSlvf
17Ty6EuYCshfoAFKYFkbC0ymdiD34lVce0Orqy5sQHMnJsrXxFOMmZ381vkB7RGHvH2bZu52cWnr
J+wPQh6neGUtnlPcx9mC8pulgrEWhBKUGc+x3ag6DjOBiFQVI6NJcozl9R+WdQsHZKNm7r7TrlnV
HpfoPyG4wRm71DV6Vq5xIWgZspjlDqr0bZNAJaCSYPAIHe4pOtBjCvyiffF8ZsvOYyVMCbBcuGOQ
GZ2sXVgMUZuVQYTHOsitRtIut/WloAUX17VD0Ybysxu2MzQVLeONBOx+qSy6YOnCmRl2dYGGx4Gs
eXc7Yzb7Y5yXZy2QYQg/G5Snfu/BCpkyV3eizUZUIeQZSnWDv6ftOsvL0s0hxpIB0oZiHwzFitrb
urD5iPa4xf/porh5DWTZkht0AeJ5vwaYQ22RkWJ+KgEugIOJR9zGz5VBGgHGCYRRL+oVp0sGk7YQ
hX4MvkcaFThobho0wgP0Q6pgSAVogMX1qgMETl4H7iGsbfi5Zcv4BUTQ+ahMW0rc3taCS8BYM51m
2oR1uq6NPDfm1pi9lLqZOE74ARndhmwPT+jAK0P7LRnIFjc7uxkWZzgnz/2I2t3BF9M9VrZEyzvg
zN30QYUvHbVVWQITnsYnFxTQK3RL/7RGjFcZ7Ez67RQXTfdpKWTYpgVZyi3FC0cohRF7tCBFb9ic
QsoEpDIyjQXSvTkMw3tJJeluK2Hj6bgigqtdMFQtTXECdNex1XGcRBjtfAUWM+epREoOAED3zp+9
gkKfsXHphqvR6upWb1IEydwzFL8zwm2GEGW3S5z7WM8CxeKQ6AiAMeh86sMMdrpJx06SKq1qTDok
7bIBvmo5ctULZTUBML1OjbtgfkQ5iNITYTfeuqVOgCFBrrDtsLQbGoSYT6x9fR1Oa70eCuil2k+D
Ri/vhO4hDhUJPtKaAImldhfH+UTOThtTnW1hTenNhGcBee6caZWQ2A3Tx3GE5oBNKgWtKhwbOirv
YCVSgItXDMMjlKbofRdzc2ficv6KR4W0WGBsYDzF41oaZApd9BUkQg6aQiSGFXPRvot26IUq2Iit
PH+r+2gl6byUpUgBGsgvVBUr2qPGLth2JtiufDi5q1VotE+icap2LTPsS8/q9YHIRtsn2qNtd/Qq
x0cCY5T9cSawEP8ej7rGoHGO17bzZLTRZUEsXW7jivTfR9GvL7FppxwMp3OdHiAWFPuxZWwB3Y6Y
OhskZ1lOmsLuAojNfI9piL535MMuSHDQks+gDm74jo2OYF8+5mORwkQxPK46hz9XJM0h5uK7XWY4
yUxRQDrYMQc49LiHHknCIfPAMwOuR3eXDz7W1wzbO9rVihXP8KRp3WM85kDQLUwZRWZIyC+RgTny
AVQZZLlJvory+5x37U0hmQqzrS9wztmtfiZTyNu0XJcm2Nm+XB8kuAMTbqJAdVIUrW52Iawwi4zx
Tci0i6oNEcHxsoVdn7B9MtsIkCfFOVUmFP1RAUg6avPTMATmM0HTcklG7wwFfDWPkIgZtFt2fUnQ
1JmxGy8rQtSy00PMr6PS1c99x5DUE482PSMy30D4W9EVmjfOSCpQsjzk2q/8pANf5ujuuDw/guiy
IWuTlKENXaAn+YL5ihY4ssJyTsN+E/zCtOe7QJlff2iWILp3ygBzFBzvh+Q6azWr0GH3U3zqNEhj
UH0aHB4D0NUdDNX9jDOcyx4o18LN0QSjuUbKNcz7CUrdMb6koi88F9Vj17c58Isl6AHsER/sce5U
dl+rsAZhocMA0Q596vi5nIoebXopHVIx6Hw6NERF/SXoyPhUd2dICbTvxh5tudkSZigdoEnt46rf
Kzr1/b4cA1llHL2EArwVXuPgG6L+EfMH4JaW2vfn544y/7GOS/ewjjCzv88Fx7aOI5hnJTrE1F1S
gk5is0i56g152wDvNe7w+AdRIl2PoxKlNhBDtu4QI4Dql7HRQIR9EH5B5hqijZVXArJ3cU2fcqRd
FeBDOnAgrB2r99sglxsLw3Wd+on5rzP4kM/5yGkDfIMPWQijyTB1k4NDRMtyM2SmsshR1qUd0fxC
CYlINFP+UQYDQOPCdOP12SJbH1ArFR523+g379GZ29qL0vbjkqHHE6L5WHchOVLkjjoTa3BWgd9q
970cS/lhilCMgooQQwW9sRs+NuA9Hv7G6lKlItfhKYA7gLtUZo1SVWBmaje4FijcjIHrJvNxwd4C
Uy8Pmy89+Ew9bbdsBPv0rQ6npk1dJOB6yEUJAG3clhwGtSoYPUiwmweUQuvqtgSR+Pzoo/rFBMZ/
yTuJjUQmAfIVJFEuQXKz9c7H0fK98r2fkHl1EGTxa95em7zmLA1GF9BMwUxp2nMmW7crpqBFooak
JdoD4Fr8vppUbVHkb7I7zGRxC9qrvFcY12+tvMljn1dXZTUgKjHbiAVtw7Ar0KM2jYFp6bx9aCGD
VN2Mse0YGkkhW/bEaDXghD6n2o0YizAdIPDRPjVgjy4/GZf93zjl72Yt8lFQ3JE6D0N0CzJscNa/
hbH1b39pUuC9tOgabMuyEHQpBro1Zzmm6apZWv6TyatfdVP+iLAufpwUwcQ8DDXXihyiHAnrKSiw
Sw+DAhUggbVZ6bKGh8hLUQKv31BMdy/U1WGfVQ1MSfclSqxmh/PdytMiguivDZu998RGF7FqJVi3
CCKgRVdlvWZU/8yn43+ZXXlviY3kn5lYADFxNmw+6WZ23xZA5lsSDq6DHg51gJv+2qt7N15VlE4a
q/h2oPNSXK5BjX0X9uzhr336uzEMSvgMib9+O7AVQ5iCT+RESFv9tTmMXwccfiMlo2xFCgbn6sOq
O7IjA7V7GIDRvzbU817ltO5VS+Ia372lqoHkYxRKBhceXf5kxP9/2ZPvVU6Ds8ViL+f1gIb9N1JP
yejs/V967O8FTlFn8BZ+qNsBW/GzVmoHJ+n2ry2Y9/KmnRtHUGPPDUAT1fDlZHSH22j/mhLHe33T
BawK0RG9HeD+py/bwvV7t4V/zaKGvVc3NVtXV0gw1oPzffUadX192/O2/Jc5wn++LP+neGvv/hmS
/D/+C39/abu1r8DbeffXf1xXLz2mUr4P/3X+tf/+Zz/+0j8e2wb/vf8nP/wGPvhfF86+Dl9/+Asa
3IDI78e3fv3w5sd6+PXT8RXP//L/94f/8fbrpzyu3dvff3lBDjCcPw3Ry/7yrx+dXv/+Cz0P8v7n
bz//Xz+8+drg967b7WvzrXIjDox/ft5//9LbVz/8/ZeQ/C3mknESYQpEchLiBJrfzj/h5G/gqNJI
nfcPjeRZWMdiCqH8+y8BJX8LJYmJUsDU8brOe8S3468/Y9HfQLOjjFB4syHzh9z0//t6P7yh/3lj
/2HH5q6t7OD//sv5CPmfowUfw6UkQoAMg0yd41o/HjFEagGOAvrgC6EBIMVWXDWgkNw7uOr8TDLt
x6j+z2tRifEiFRIw/+m7w9hMUk2+7qCLqSAQl+aggdIEeHv54tt8uoRlLxjbv3kb/7rd397ejzHm
10ui1KFUxSEneAPn0cLfREph4kZrBuYSwFMQWvn6a11S/eSA/oMbiwVRTHDGUJrRd3NxteSwdxZA
Q8pC2fIEgC1KI4KDbF8yGwswGqy16b+/sz94caj0iBIh1O1Qi7y7ZlmD3gFp1DnJx1VBlxe8dXD7
Nw1ihhyLw7+/2B/doCIyxpywwkM8L+LfPkadc0dxMqM/7m13w60Sr3BWdGi4Ar8Zq16pn7y383v5
7bLkQqooQvUosEywf85T9j+8t5lM0FLBpMJcXhK/flvKvLscR/HktVBXDUrq0vk/deDF9HzRWBJc
McQ14cz640XLIV/aaNGQPdR0BY8jApZUt/VPFsv7JQl7DoCIQMiQ5GLjv5cWmiC1HmwEM7mOdtNN
Jbvq2nn57d+/sPerAxcB9ymKOIuJZOz9qOOZabihg7CCwUP7j2o26x3m/tqTp2Nz/NOXkjDSCWPF
pPj9/YCepkuNNlaii3MTo8ZwkEgqvs6f0H4Zt5+8o/NK+3FhYHIQ8YqAjBMiiLxbGHPVuqb1dktq
U4WHeh0cRPSm8Tk0AQajRoNqMNIL+clme7/+8TjjCPQyFTM81PB9no8yyLkuBn2phlbdfZVvy6UG
oH0FLkSPCsYS8ZP1/weLJFYIKHh9lCDEn3/+m/W/6NjFpGm3BCzBeKcqnh9juS4/2dZ/fBWhIo74
COWjd9u65tSDdYzEGm1wzBdpWmSzZ/TPPzxFKKc4xQTHWcd+vJccsqMYD/Fgm/TMwcVABDdQGpMX
rJLnMtq6u3+/IH8fO9BrgvRuhKMVQMl7Qae191HTdg4C7nw74ilP4E4rl7TD+KlrwLmIwQsAyf4n
miV/sOMUCzkX4OQRHATvTproTLTsLTg154mxXT/ChqCVkTpCGHn8+O9v8Hev7RyjmIgicWY6kvfy
Ny7q0BfiawgskPvreSv0wWIe8c8uwThUoClDlxrYc8zVuyW4BY7okDY8MWsF3Qx4WyxZNwz04U/e
zDlKEX5e5Tih1XuRPu3iSmHwmSdr1AHMhKMrkEPm/+zNKCQe6HvT8wEdQcb4xzUI8vQASwVAD8rp
IGNTXmLk0P5MCOR3awA7lqiIgPGBTApP78errGBDgnrT4MWEcXDRm227gxzVkurI/zkLCpxVv15K
hRjRZNAUea9VSpYCrVttw6QX0LjF1NpIwtPaVZL9JOCeA+oPAVcJiYRFnGOt5EhFf7ynforHdmCb
TMYuyili+jrIY4WxvCBlcgWbFoPAZsUcuwTJFk0AM4JopONl/yeXiYqQfGDdC0rwCt8rSmG/cg1C
lUz0Mi3FBTpYihwYb7qfGbr//h1GUDU6Rw8kqrjOu30c5GAg9QJkh3pp7b5U6Fmj6T4eC96xxz99
T7gABHEZtGaRN74Lv/AkFa4H9eM8XdPdyiC0xxbdjJ+E399FCxQYKkSRIXEVxPrzDf/mKIGKZDRz
6LEkGnL0u9Zwn9hxLn+2TOj7BxejhiGoISQyW2Q28TvIQ1Rag2M4FxiVL4dlV+P88mihl+5Vxph5
/QwxAY2Wu3TITzNQWnL4iLs+D4tD4U1pH6Ley2bPYFKC8BkEQZv0bAEuyfLGkCsAidurFBNHG0Ov
pn/LQc3TaZiHHpo+0B/oHwruJwnC7f+l7rx269ayLPpDzQLzJl8ZTlS0JFvWCyHLFnPO/Poe1K1G
W0duHbiBfmigUFXAxRUPw05rzTlmIaO6oy9Q5I6C9bk5yFOwBLrTRlqdxYcWz1QXOLMyzAYGghIV
qH3FJB3O1r6m/RTfJtGkD5uR4qypeaxn9XCL6GYenIR/rPtLUfTKrRA4sBylSvoBn21q226dGLPY
zhoa7mOftNVXg0YoKKshhcfE3VXXgW5L4nvUjHN2Kbe5oK4FI9twUR2ChcAjv9pLY1spbhbbKOf9
RLkyvZUCHXGt0krTdMF+e85zpxA91cxiTIiRXnMP8d7poA9YU1MDR003qbHxpWynINpEWEl0l3aL
pN+mudHEXqoGNdp+2tgOft61HFu1VPnTls2V06cWAuDeaNXiUQXULh/Kzki1B9WUoyV0q6mJs+cM
ZlnkVyRAaQh64Mo5imz0udcVdO52jT4IMvqUshROY47hU5qM5HfGzaSmXk5T+wHPgkSf1K5W7STd
38ht1KaMb8QcmQ9WRINtVy5WNu6HRmivSztMspdp1WKHTibKhrc2zA2i0Ri+K222ProlPhFtdC6i
XPHMMkWFk+X89VsczXjMpdzEcaDlxto0ycxppGlGJuIVNVPTPlCRzm76utfM+1m32nnfYjU0Aiaz
fLRzvxnCBO8t/oiww0QytZH0w0qaXtdwuMpTe9XQvm6OYywZml9JydDQpJ2XfaPNVoDDgp6oU5jI
zRwcDlFJbwDFn7aZcqtr7qqu7uMfc2NUGLVAzmDZoFpYwQ/ZoXaQgEtgWZbRhxd5HYrBD+vMxtWj
1qE8/CTRVe4udIu266++TpqqcO20s5cQT4umXMkkiUSHtgqjyR8aU6l3/Ij2JZUxaG4xz8Q3Vi7X
r3QYW8WxCbyQjuFIt3UVUxZ5eVMrktLpHPk0bXhZ4C/wVvtGsnFxTYs5/EAvo+I2R5HTeSo6ShWf
M9YLB01EN3o2zjG8HvISopMrTGnaN0O82mmiuA5vp0wTsaN09mBfTl0EfCoK8/KnxaAatvSJC/kl
bzX6OZZUF8duCeX5IpsCYgfRhtJVQ8euyP7M4Bk98qWGq47CdHjEMN+hQc9KU980Oe45P5KA1viK
BtDAW6IGYgJaPGt2lADGj58mzJ1+TaaktY1QHlTIUE1WsKkHiYhS1cbgQvvRvEbWoXydM8zpW8Gf
1H3IR3z2rYii1Lf0aSh3RL5qodtpcl+6egsEzrWSIUydoBXpL5pXMRvgKEOxXOUIbHZGj7bzu5Hq
dbuHX2XYu1hqcu1YtXmo3/R2OJrfug5LPs/KNvq9aWXWsu3Q+wCrWPMxNnbR2d9qo4svZSiyoa9m
SflLVvo2vIwqGt/O0ulF7Kc0aisfJ4OV3dUN3BpHgoS2vqB+fNYHuxNOjnriHpd/ZrtFI9BPoVgv
rtKpGBu3V6wYhWxY4pFRWl01EA9w4N+NaaQYXtFGA4ZFRuNjKaCd8Myy/LYF7SC76ZRJV+mc1ndM
/EJ1M82SkD2pA7NGUbSrnyKv0vsqrSvFVUNrarbhFBjtZrGspLqeAxUtYYRXDVlKTP6nG2sSwubK
SKrYxcmCgUFXKlgk5ZQ0wWPIroaje1mjc9Vs1Nnos+x4XzJf6DukOwnWZaHGxfcu7KFyF8i0vpsZ
C6cLnnc0X+t6jmTHUpSiO4o2atY+dwT1o+6tXLowazluPKvIMvOwjEpr4C2XV37PosyyI3dF3fu6
2nfzRh4GZYEZ0AmEaa0GfEaxsaw5oYye5BAxWpRNIyVy64LomLoD5kPCTQg7N3IiaHA27GsZXT3G
qixRH7quaSIsynpoH2SW8plMBjqNzkRRiD2KOdv1BkGNavqpWokfTGu1fGkSDrJBvqPXLoOlkjdV
HGB3j0Spi6chyQbbnUihTA9ofMPI4U2W1DuinqJENS/cyRj2ZelV+gyVyBhKY/FtJNyPc6BQSpsn
ICbY3oYxJrFI4HeWxhG7RTipJjhypWJTWNlm86uUmqDx9XjORkQ5hcke38YaNA1tkzt0gNFGouhA
PQmBSX+K52a8S5RYR00imQzFLGukaxKRhOKoVTKAo8lEWHlqMtjJIUtVqfFmwlAm5i69STYiGmp8
+PWU6h6lxuRVzVXgDx1aaeFCI51/WFWNPDzRtdHy0wYmqd+YoYVURlZay7Mr9L6+SiZetpPzqsdi
rQ6cVwdiG91eHTMVOc9gB8zIA8yProiKfUymaO8jaQGBUhYo0F1RxvMtVT+8L8SR435vUF5YUBGS
7NhlhmS5uDr1r2IZCqSTrcLBtA0zDOva0KNGIT5tXDxRld1ttCyp4PdE6A+NNMFiVQscRw6idHt2
RbZgIW3Roi8YmM3yEZ0D3filWMAkDHVDy2Y0au1nJKCs4ITBN842s2hTGvZKDTseo4bkNguLgddY
SZG5MQaI53lN2cZkWyqo4OyQpSBT60OD+yNyFSkZM98sElxSaJ3FFS7bxdpQW5gsNkhZ7VIkCQMb
aZUK/qKiwZZs1LkK6pswkOvweo4yEBAgH3Oa+jA4h/FYF8mi+ahskR/h4ioR/NMNVyEjYBK+U9EI
Gm5p6UZypSf6MmxTvUum3SLrfDt5NJvKMehSOz1W7CW6+yKxV7H+GtARH0x4upUAwdzqwkLSGqBY
3uSE5+h7+kRlF16o2hwbL83IVoH1VQXKitGAhdR0BkEVKHUrSdOrJ7Ytauk1CyISJ0EoH0AXyvtd
zILYbgdsdcYuDnE1gE7Kg5VMIYzK6YueVqVZFsOEZCRdHjHWhyhp0U90XKxRqAqXYr61ekJYvbi3
lQxjFfqLDZli/ewtFp0Kj8IPMmA2XWi2ozpRefw1j8DnzRiHrtXadtvrXXYrS+WwYCI2lm8lTipk
92Hd117YNPqXJh+Hg9HisndVZqiLMND0xA3nxlxpUSbKnaBsm8Yfu8Ae4AKo2uPM2ZbPTbV7ZYOI
thCOLedptxligJ143WwoXQK1o1aH5k9q/SZCmWnuW3eWtfom0lHaUHxpKpwXLUsj3sBCupIbWZh8
8gVspaSEFeYCJWTZQgedPAZytBq2pCBfVYFsEh0IagP8FiXpnxsWddTNtYSCeVDzLnWbLBi/1YmF
zDwc1bFwVrXXfZssWeYXCh5RR81S9CdZCdMFOEnY4HEEJYG2LlcABmVLXdwbGAglZx4ko9uw7RM3
phwiItOybApdLY6SR1WNG7BsxjChc7GyYofWJZi5Os0Zp+4n64tCrm7u6XmS1d4C1S9xIuiuvzCp
mcgv5ophmICTarw+6dHshproCKaZo5cybSiZLpYCn4kz2/haWHP1zYwTE4lMwF5KRr6aYvQoyhap
RdpeYNBnrBqNRKYiWmdE7nmC5tUZelFR9OQ49DxKnTguBapbXw2TzPSnDGPcxExXPdhxU0NSjwRO
sagnH9arbR1wPhpPadNg8jURZCx5AdoBf5qTgF/p3AEbduOBrFhukRZi57ZZTC+ENIThIUoK6aE2
QyE/EAkWjA7khAE2la7dTDj4NAwVuvQlJnlV8k15MDd21PcXNRIx+CjGXEOxAyHwQy/C8mboOTKy
xU4zDsOqWeNY7yPEurlSZNq6HATBViUZbNonJgeNW2oe4y+oBMVrVg2G4eVSy+oZG6naeLYyFc+T
bpk6S67eAKcpgmFWArJTkQFajpiLBW1MBYGFfTXMgqQ9CmYb+7sE0LC5TWUpXPiJUdrPGxFbcvpA
TxYtnINyKVTZY2uN2l1HhZQxKlFYtXUN/K/hn6D9EshXpuVhFAwvP8sKY9j0lZbhq+8M4xFn8HCP
jYiqscUpFKIryHiLTymZO7fsIJghmVWG47SwaXfFsnAMYbTGfHRyb6Kr81V0Vr+aWgLnX5XW8owF
vP+Z1F00uKXNqsN3KmnsMaUalZCWh2nrMGUUR8NE6rvJbQsXbFDkZuCDTGMHvOSq9rWMNfkr6C3w
VKWVyfnWFlm/S4pCS/06m+SrAklYznuoTCyR7NR/hn1AXK8AqfxYGRlMh64rsg16qVhzTXWxH42p
l6obNTVX1zWaX6P60ccc5O6znCbZE892VvxUGuvZjya23nj8evMhqho79Uqi7ExHqkUXewH6/mET
kjSnH3PRG/e6idR1O7EVROpI4l5n30qUM5JjISQi9hA/SrqvDq28pSBbvyizoTO3mQmbFdEhQOeg
nE6DT7GJDXkJCrBym7ripDAAwtgZ45KZDiqTpkVdNS33yyL1T6Fpt0j4U1l5tGbDvCxm/ohbw34B
pDiaw9cxbuSWwSHjZOWLY+9A+RTJo9VXaglUghoaXqOmAiPVIC2mDV9B+zCzoXhBq7Mw89GlheZv
JKPi9p1oD6tdbfJRyQlgKFgLFWfsy/5ZGqMmvhgNTH+UQSwkhLQ/sdWw1cCS166pw4pkoZNT2tz2
1bKWbBb5evqydDEhd0sBc4LTsyTFW8p+GrfaWwKjyTKaOyFwXlOLoPDsILdW6qsyjm223dAUxcWQ
K+Fj0aBP9GKzqjpHGLl6L5UmyVrzwGbXaSdz3bvhZD7GeT9Nnlik5CtbvpkNaMQa6jaBweCvRwE7
pdGLHDZQR7qtk1o2vKgB/c2LKEOoa5Q/cR8mQkmzLVTtDoeMlTEdYn0NIa2FuR16WZjIKbyDOHuq
R6YZFG062+xFXrIHqbaW6yAJp19NXi+M8iluusNYDcNPvstQ83FdiPh1mdOi3srsjaVDoMQdHkDs
w/Snh0bJdlbTd8XWEjYrZ61Yvbbh1CvLT3muL2u2YpJC7pO75QckN+adPo+UmyyIx3KPdrj5rulm
w6ZpiBurcbQlnaUAr5qFcPkumnud8VX3c7IdK7Yk/ZVcYTrwAIKoCtHFnFRfKBwk+ZOcmINChrrS
dts2rChT4ZHkrH6fso2rWfhG1ZQeMx0w3x1NRaHjR4CowTiNDMw4XzItM1AimpgpDnU6xojJA3N8
HadUmt25mEgWY/LmtCxSziukP8cX6WIFv4x6yF/Z3PbfAeNE6rchqPrsFWxAMmxMwRbaUcxSVfZz
WyXlHVb0qt6qmdVF9/haVZkqQJ1868LuS5HOVsMhogO7Z/Bp4Oxgs5tgAlZsI/Kwm6s7nvNTmysX
ddFc4xd9tdFOeVElfhaZuup4rNaHeWRvTcI02nXLKVXAzvOJPGxlVPWX0NLn6PgfxJ0vAaIufLyN
pBTe0MbSjWQWWuuD88B8Z1bYY1y0vt13yhIGRxlBCXartqNx/R9WOQXoLxWeaU5up4NaWR5oFCX9
tY3K9I6TmRIzotHVObim2pvKLskgZqOVPnxeF/5QSRXCoiOCPU5BKGacxmEV9mDwZZoSBxDQEwEl
ShfCp+1hJJr+sjjMwZC+Cz0ktAQm3NTTou2kTdhFxsBRpDi9DFkGPb2bp79seXMVWiIyLW/aIihq
TvoirWnoXRklktProjlwCCouELaclUm+5/pa0EBNG4oQ3HIq92QynvSG25CoQbVrJccepSyAEMKq
g+1RBxIt2nS+ijvduhqFzJkiDWvpwWLBe5VNja3P379ARTYpuK8NT/00JmQwcKqj6ueHLCrC9E7Y
riS3MmNC+ne74v9AcnVd/SruuubXr+7yufp/obxiXHyivHrOfsbDc/ted8W/8o/uSmj/WtujqDjo
GqEAWjHo/+iuhPovPhNTlvlABB+mST/637or8S/ZpsWF6go5lE6QAv/Sf8mu5H/RdaW7x2Zc5180
bTQpf6G7et+k5psQtEogEK1dNcuyEXG968rE84Txu+1k0J5fbPML3J8CLk2dkfnIjlc0RNYo9l9J
drkmbUNFRS+L6GS9wRPJENSKqCjtUPa6ugC9k9k9K4B6LmxBvG84/fsyurEqd0yEbW9q5t8aTkpQ
wToc4cSiUXHo5eFQ2IHbnlof4IUefy/Tb2m2q3TENYd68bET4fyUU0+ScTnu6wdJAXJyMDMs/B5n
xa5zWZj5j0wss46z1wW6hv68pRhPyb90M4X/+LnkWBfK1SQowfjjcET7AiQV+JcWuWHuJs/pT+3Z
Lrekk0qSL6teu+CR9+aX+YWaFgXrhLJ5NDgQu+LlKOyLIrxbpJBym69zBE99MezSxQvOTMAfvgPe
Cfk4yAMFy6ahnkyNI2ADWRn4Dmp1GTn0LX402qBYk+FLamRU35ZwcufF/CuB7D/vCNWYjZxrLWWc
ilnJH8fSEnJZzt0o8QnIcwq7rc5A6N+kwv/dPP7nMjTIuDENuuuHJKmhVeep1gPKoYJejlcLTy+2
EZoFuGHl8KKbnKlgbzXPefG1za4U4zovOWclIDiOENwW/OoQzfYKeEbXmm4a+1uK172Qr4V6UMQx
bq5jEO2kg++n8fusPcAZgN7yPeyvJiBNxZnx88fbsWROjqvg7qPUqZkjMeUigai8kj2vS4hZIks2
UXgxUrsr2XynSbc1zMwVw+QBanOM8QY/vyv4kuVdaW376hpQaFQfs+XZiF+lCJAhbHAxuU37YIYX
HMr8atyzswRYJpIr3FUGzuC0mbwxvTX7TWxjMerPrM/vRVX/vCb0YtQJmfN05TQ0K2yXgJquuXjZ
YOAPq5dNPFmTlxJniLwQI7Ra62e++zeBwumngTjHsA0maVU/TeMhJTiPCtWAwqKrl3b8nAGPvYoM
ncMN5QypNgGnp/2utJkOOUFHW2s5J9dYx9bJT2B1NtktGKbNfWvv5+BSwypDa2ryIALocN4uNHgI
9FJf0DjIZ6RWf7oW2kKNkb4O99NgcF3C1kz1dQFUEcwezSXZEmJjAcnmfcvnIhTeizbeXiirGEuf
vSpD0da8v7OZAu6iGlxI7bSLMqmpTic65RToPs6cNV+hH7hgiXwrsc4M+T9M/lxZ6LaCzBclzMm6
hh2mTmvKO96URIUzUq7dztRI/d+W+pt/3tH/LOt9uz8W9lU5zQ5ZQQ34/v70npYoTkPmlS5sqLXW
oR/oZ+PF3nS7Jx8Iu280SWhB8d++rXS/rWRprJWF1suLZw8ZvRlqKVkPw7mncy6GzgKJc43D33Bh
v4aO1I1nJuk/rA2oXZA5MnEiH1NOpCgLCLtON4cFQ8/Cq5KfKXZMnjwPk0+9cj6ERuzxBZ+56h8m
A/TJKtMAlVtZPd2ZwF/WhYGTGjjhlG4jVVkg3SW+HD+bAUdRE0LYGXHWH6/IrCpkVUX0Lp8cQlKl
BrU8VYuXlFROdGVkEo8CAR0oV6jBp7SZEg78n39CfxiQhqYJTgrrh2Sb64/67d0CQi7bbphmWC/X
RrOCDM3Z8Aa7fCU8/Mzn+sdrcQxYxz2D0Vz/+W/XCvQxktKUa+FC3IxzLPnlhC3eTJYK0olyZgj+
6WpcCWk4e9xVzHRytS7OwowPxEv7h2FWoXYuUJrVmcbxStr4/DH+YbxzquM5qm+CqXWb/futaTJd
P07RzDTxOLoIdkbXQB5y5gv5eEuqrAkE2szXsvYhDRfC8xjKNleha6/7GFuHIf0xw2fVsd2fWZk+
zJ2oRg0dyZRl0PxldXp/R8r6gTMqZS+R44emSYJt34eRS8/z69zazhgMqdcqI80FZAefP8y3BPN3
Ew7XNlHaqUKwXWJme3/taJ6rHvbDusGIX5ZmRenlmTvpY+a15eimMpa/WfX7aMw3kU5BVw5Ud6iS
+MwH+2FErspZ2UDXjSKenenJWw3WGJx2bGRvXLqfMA1Kv5L17Ryk2xQkGXETS3/mqf/x1tmOshEw
OQ0ZpzpDdKALgcq97Gmw8yizBN5Y27dJUqzhM8ZlNI0HlcgPF6EJHUZbfy0GGy/tnJ77Ieuqf/IO
KLzAMuWXANixT9YWWVorDJAzvDhdiIPNu84JVekgJ7X0tbaM65loDCezNGtjy9n9NI1AAGXrYNjR
laQP0Zk954c1gPMmZ0TVYJ7SmY5P1gCw2X28KMlCq5vqfAqug8nYrQtIcWNjOrMaHfIqev38O3wz
cb5/BlRrkDPz6lcF2qlmUA0J2slia/ZkeAF9/jpwPgjDx7L6xZChvGI4WrAB0keiQUtjZwGBfqWn
V3L7lA1f+36vSk+RfRXXgAcq5za+Ng7ZuENcBFud/tIWyVxq/FJ1DxqpbsGHvgsij35Ape7L8Gsy
fx+i19y6HdPLqb3+/NaUt+nv9N7WeQRvBIYdnuv7MbZIppIQJ8Nq0+x0+SBx+BTGz9m6AcK+adrv
dUEp2rwO5vsyO5Kb0s/3Vnocqw2iG682rprxqxLiH69v9b4Gw/5o9ttOPFrVruBUW27Xeri9qeut
sc8tpxm8CoEEKH7JJXXAvAlHv+n2Zbsxxk2Q7DPtIlZvi/5WCn+q2SXxNlr1XBaX+rj5PqVw+nyI
9r15q8GpjzztcfqeqZu++zZEd1l2pXboiC6AjpogX38Y0eMUPw4LUMzXMLpb9L2WbEDd2r2T024O
/PkL2WkhgoFxV8idMxs3XXMkt1ipH0p7B2qZruj4glAmj78UgR+H2xQ6X+KpD4i1CvkmWq7YjWcR
97Fp0YRUnrAhkNLrPVbhrWW4bbEpihCa+IMI7moo6eJCDFt2L5IFvPICvKdTiyP1cEveDd9b8rZM
1CeQ0ryw9IYX5cIAp9Zfy+omT/cI3CvDyaVDYl8l84up3EQBePgOlNaPPPoxFf4MF7u6lJed3mwE
TXwkTJSlgWppz7J5We9Ty1EtzmJ+MB0RJqJXCvT9FAPF/ev5ksMTInlMIniyPlgcLBYnbNbsmaKS
hC1FSY7sCGFNS/k35DaqazGtn1kSPyy8Nip2tr8GlpTVB3hS7EwDpWwaVKke8I7GpUmmO2vr7txs
+FYUOh0ubMwwz7159uSTJamOJ6OeJTF7I7zJimML/b1bLXCQni8vAFct+alq7uf+y6T/1Agax4cw
tDuLlGwVFH/rUU8viDKonGUgTcGXql0X+4a9Ja5UqPRHWs+0HpNe3UBOHIbH6FZDkPBFOkLqqgKn
9KNbzixgxujpL8fuIjyIy1x1InMTHbvLzvAQ4Zb88dq1t+DKruo7FdVp5qJEKmIPNWJ5S0WhRJ1L
JM/VkF1U/S7XNnbu7GEBFWAtX4bu3orv8II78+uyCWWfkAKiH6TSY9BXHOLnOgc0npEm8K1aXkAn
GsGxNWjteBZF5RbEw8YOH5vmqop2uIJt4M3DHQUBUgU6Ur0m8gu9YbzUEm8pGCIoOTa6dWjb74Y7
dwQdfSuzh1yfiBWP4Wc/rQaCLh8PnQJkFo63KT3r1k6vrjX4iJ2JXqe+GfJD2e8EmMj55+cT5Iet
FkdGmaWGCqVurv/7fnrsyi4TNZwqj54pAdrx8GI0tMslQz8uwRx4f381Gh1ohGzZ4shx8nWpZqEP
rT7OXgECFB0tYqxaJfChDRSvgGT++dU+Huio+FKKwqom01A1TtsdTQrfVAvnVV6DInnOAakiyWg2
wF8v9Z4vz0zFtLEgIgWtcofmzTiz/KxP72Q0UXJmK2soOD/Mt6rIbyeBBGVX1Kfc74SYGfgmEXeF
ardnRu0f3iHBthqabEGxGtfV+3eoZvagQQzibCOMTQbY2+2HoqaGGoR4hhb1zGP9uEdZr0UZByuD
QcnhZMcEItnO+6GevaY0QYtLB1umwLWydYmj8oLCYIW1ourMnHt6k5h7dWrZFOSpxyv8v/c3CSJ2
qY1pGDwNHW1VIlWVrUt1+UHzXjpzg6dHAi7FZVR2xKtFVPvgURqm1URRUnBWbJByi1+lloauwn4g
CIMErQNNXk9o8bz5/Hs93Yav9XraWhpVe42t39ue+bevRZHAFNH5az1NKVr2+b2ndJQdLJVuuxjG
q2KwhjO3+mGIWAoL2cq+xX5Lp04/OT1qkayQPIwmoDIq89BLzaU8xJ4gymbupRTzA2kxCKs5FNV7
FHV/ZxYULGR4a7gwFRc2nhzB3r/VOJPCUkptpG8oqkRCPmePtM1tZqoA3WJ/+fwBf/yGDJo9rJ+U
kdjmnloTgbuaMGOTisk+7H1ZRz5T06dOwHuhhyMj5PPLfXif/EHGiNB4latT7OTmKnOAKEeohicj
dnZrVPxggSHtkVGJBaLqXwmeP8sIWafQ36eclTtAXYVG71ouowN78kQNEmbhOK+5TzdLvAHD7svB
hdU8iFq7Rs/vyBX7uJF04GJjoSytqr1MhAtoeelmGZ/SdLNIu4hEBPkpAtirVBup3AAgwTZy0RPA
Ul0Ax/JH+6GGVkgOHM13MoNueuWBv0GACH/AkFiCW+I+1n9Vwr+iBBfLuVj3D+9yRRnQN2c7RLmM
/tz7+7QGQNOzlRbeXDV3AWhOwmpAQVVTOTiGWWln5tgPcwKFFT6atbdh25QLTsoE01jN5hQRXMky
7c09qaZRbeM0qVRkX9krOTeAceX4Zij0m8+/oj9eWeHybDmhD59CThYlNpWOwFhvTtJf0aSMPsId
A/JVJG1tmb1Nu7iW7KPCOnPhj0+YW6ZKRxmbJZsG+/sn3Ktx2mp1EtM6lLezHPYUswVHICLV3So/
V+P90CFgGlufK4SL1e39oYidGSMYym6ZvDJr6R61XtOY5o5Mz70xmvMV9qYNUoniiu5V6JlZW3pW
eK5K+Favfj96qDbTpKQEzG+hQ/L+nrVKGBOKvokpOAR1u69lKBnDA6x8T1VXQUOMx+0h38lKeD8Q
dZnR9oz3QEO3Rbbng1/KfkP27ZGogDl9zssLycZwFSIcjNBAcVy6i2gXWd1GNm9skmhxvXX7PN30
CBarsva6ZBPUz3REsMQymPhvBiFJdC4UO2Ju9kuG+GyDj4adauZoFRe7CPjTUccO8a+bNrwS9KDU
wmnrUpOwT57GAM4xhAk4UBsmWGGCW27k3XHB+ec0gQC0aDpBrui+ZpfHgUxwp6Fbdmbgne421vMO
eyg6+zISKsU6rYiAxeuQSbEWDhnJKbHsT2j4q+GrmMTqMpv9BXbh50Pu45fPImxYhvrWrGUeff8V
ZBY82a6pe28hSxsOEDKzJA7dUKdYoct/u0polJ+AiAhbZttBf+PkYoQdEzZC2iu7DdNJNGIESUrG
LaAtXjOj0OsX48z9fXimbC84ShqMM3l9tCf3Z8WRQHQIRC/Rm3AHGu6SEuCmwtDsaHP2HHbaKjes
hzN3+mEme7ssYgSLIY6Q7uRVjmCag1Hn9N+HMsaGeDYw3Obi0opJI5EXgw4+ywsoi9yb2qk5s4FU
1uX23dheL88XzdSC2gPP6vsHLUmka7aL2XkTfpttOiXEndGrZj7bLyNH16JXf+VLYR1Y1AiyWwjC
3kCjpSQSd4Gbm+m5MvfH17CKvihvs/PRZWQh73/QQn9kkOyx9gapPjaErNI0cAkFocXVZigoxvLb
mJw5kXz4tKEyUHXFT45Dnr30yTUHIk05gyGp4OTUHTLpR7aGzY29dDXO9f3nw+jj/a21ZGQo61eG
sv3kgcdliW0kbkpPYthsa8yLpLFQWiXOK8EUXIS2fWAFL8583eufff+e+bZkhckCege1kpNDph13
tkn2RMGMTQROq7RkRsjyNgsgUWaK/Jiu2sDP7/Tj4qXx+taiCa00WhfWyRGsMFqUhVFaegQCaA5F
5NSBKk+hbumDfaFKONjMbDykhHs4Xa/WALLHyCWI5sya/XGIgS1ZVR7sqG0dxtP7T6qvUs1MayIN
ZDwFU2cwjcAORoaTuwFCXMS4yfVk4jAzltvPH8HHD+v9lU+eejIuveis9crCExMJ7YMd45drCVkK
z7Eqzt3l+lt+OyhVFLAEsxVAzVp6mi1OJVGPoRbHhdZdLXhkVXKlYRxEZ17zxxmEe2TWZGDSmEIx
9v66eVwYdtVHVBFCohv6ue1RlxbhmRXvT0+SHcjKu0HMppzKCUPYeyH51pg/8EO4sWx6UI2dtglj
vCnRuWblHz5dW0elwIcLBIlxqr6/qWRuDXyvGRkzU/YSm+lrCW99HpTgcmRhKIPaL1n+o0yIPa2L
cEcvZf/5p/MGr3o/YtefgOmVoxn8idPmbNjQ7WjCrsAK8FRFaz2uEBF9v6S4CNAbOzJe4mMJDNzp
dOWZBD+J6AkyPqMFI0GnjBf4xkkW0NSSsIXh18IObGPhNiXDoEgAARRnlpKPExu/V6hrB5tNIk/t
/SPrAbhrCqo6D5ErmV21q4R6tTGblNjRecOZenSMuFG8zx/Th+9Cpz/FuRUtHyU7wzzZKFi4pWhi
JykJYvGwKavkSRonHMzim0b4y//mYoBa8O5x5uA0+f4WwRLr3dBG5MvFhK+RCE9NNFW+91W1JdP7
6W/vDHmVTX3OpFCmflAqInuQxyaiYDqFzY+mbotdZdnbPhekrdbmmZf38TGuo5eNFqWdtTJ4cmdE
epLciS/PC4x6B61mi3wXjO2s584Um6+f39mHtUjnYlQh2W2x3AJleP8YZ2lCE6NQmq4pPm4EIHYC
iq3nYoChkIthTzSIeWaSeuPqvRtNJ9c8WYuknGLvQByRZwGTcgYz3ZaV2YHx7+XHvlV8zli0wWpl
kyogz5So2YWRah9S9qdukX0jkByo8yTpRxEQ8VVo4gw66cPo4fet7CTmT8QR8qnOBedgwPSnx1hw
LckDbZRdq92Pugy2BJHNnp1GN8AgqjOTzB+uyuRCSYTLMvXLJ1XLPIbPhjWf7paxZgYb87WwHapM
VVtpByI6f3WSde5NrGvef78Ji1Ms8CFkv5TY1s/6VJpBdIbd2RCPvMAM7I2KJbglqrxOBuEzzB/s
NFR2M1ZSDz/ozzbtH2d9OUbRjGZ1BACsRtFza8TBmSfxfvX851etRgCVMYAm93Qe6bFPj4EUJVRO
zEvNzq+6OijYcobJvlrIMdK+R3F4EZuzfubFn+zAubJKhY+CHyVqOFMfqn1REeo91WpGQ9yRSWmG
mMvnXVNnGfnvjbqVkVO2BlJEQlZjfybKMp6PebknyK55Csfl6+eD86T4+fZ7TJsz3rqeI7oy1if1
2z5iSiTsAQ3fRIyXwQNMT3vak0LRkONMRTAsCTvp7Ed69jLQBGpgn1///eTw78tzsNWRhbM9PpVe
xf/J3pksy41k2/VXnmmONPTNUAhExO37S/JyAiN5SbijdcABR/NP+gr9mBYyq/SSLFXlq5lkJrMc
ZZIZHRxwP2eftfIJeAAq5cxo+qHIyF+sRZNCth96nUCbMNZfcbF/XgR/f0WOX0x7+d4/nMAUQ3cr
Zc+SSDhCHtUmyz0TfFsXN1kgVu+iN9Gll0fBH7fc/z+18N/2yM4/H1r47y3A7vrLTzML/IU/Rhas
0P1tD3pQT4RbQrVh36z/MbNghd5vRLkYovGJg3Cg2J8bfxtacOLfOLcR+Pp9AVEU4aL929AC/4ly
OoEa2iQUMID8/TsjC79sDHlHIc9HKIEJ4xRUzH//739aHQzjM9QeFn6GHKTOAlt+LBKvPq6q+4Yb
4Wss48epX50LATj/SiP0SFff+ite9y9rdH8X7IQ5xhFRpP/DluvnNeqTUY7iOfazybPta3oVV3Hb
fNdliURaX0v234BXULZ0bXejt2Y+/+kHe/jjZv3n6OkvT9M/Xp8aGEsUhzdF2H078advAdaJAhRB
arsB8iYznm3eQflVf6+aQCxpbm+MCoP9YEZwJXOtMhn3VpBuuppPc93CWUT0CT6kL8hPYEAQWdhP
dQoAabgA6qq6PzZu/9Za+5ezPz9hmu/N92Gchu//wZCQ/o/T1L5/wTPT/j8wLxSxrfnnK+/Ip1D/
83/8tPT2v/HH0vOj30B7cv/j5u9x2UTcJ/9GaWZNMlNGiT909xk5l+X694Xn/7aXroirwXPlYtyf
bn9beN5vlHAoXnMYIEDr7TMw/8as0B+Zw//cN4APhr8YMjJEWZBxPd7jz9dcCdnGHmk3YK1wuujK
oEh4cFXQW0i53GK4GkqgNuQ/WsZx08rmwBFlptqsN8AOTDJDqHIHfLeDjxA6CQtyF5GZXOZ0GV94
8+bEiCsBh5k+H3yvMLPrIa6OjlAhsZ2+BJo2TB29Y9GUjn/GL5S/RQH6V91tsM3cqnLooDHSb4Bb
Oc37qNrqM+IHB+5KxTH1XNbO9izpd60Zg9IogKu2Uobgh4rGA2Ju+cijdnzIi1pY9GqKYDnbwQDG
gv8J0r+tn5kHLUdFWCkZi+CqXDcWeF3YQ4ApIFDOK2w5NoiwHTF01+veOzRVWxSXA0i1PDNUNQuI
W3aBo8/uE/u+5cw4nIEf9MUJpRrrdivcWB9CBgKIUzmgmAwElYWb6n0Jt4esyBzbMjzovF9ndMT4
7+Z0hs7DvEa42UJlbRSBFQq6QYUzpXpn9yFRUgQFgqi72J6jsiv0i2GIPNguZRcIHX91bUD103W7
WKM9PRqwQ3VOI4e9WHI3zXao5yfXAvfTHxotuqm5BH4Y6A0s7OQz2Py0haWL+sbwoVQNwa1F7GeM
J+eE8aiucFK7HZLoVHUNaJvQ6SpYT2HvqWsgShTu5VRXnx2r70qQV5Ho44d5FYBItoUJ5RQVZ2ue
i5r1grUnougdLK7TPnU9wKxbT4+6Oke1IfbrMfNtZSGFWpE5/eSOKRwzrLwOPq4g8ySbrcttjLsx
POTVrKID7OhEXqyBO13qdlp0Nu1QEdA2nTQZ3DCXoatiWKJTuBacxTb8b96VC5+pu0VEJgFbSNm+
JPjUHXx51fhQGMPfdDyuuRRsjp9pq4bOMhZb/CA0JjUco8zBUn4rzA2/UIlqq2rVRQIwzElhoyyf
oqicqUJ38bxft2Td5QkXL8gJA53cPchwcnDoxrqfj3NJrvq8BGNQ8M1IeAtLHRN1mAMYd59da+wr
WmOtBjvjmQn7y+KaMl3jZqeCEMJQw6MDSeMpgZUk4SHZ4KT6Lc8hXhhYO86rNZRQGFyBtu8kudbV
qaqtbros6ly4l3lSmxpEh6YwdBuskSb2JmXuh5/oQnWUn7xQlC4WJD8WnwwspPF+rcOxPo8l/uHP
O01NyTSARmQRpwNJSDFyqbr8flvM7N0GLH5zJ/qmyA9dOwbdN6dst+XQFyJ8sJHGJgfM1vlxMhXk
PjdsIG1VfX9n9c7sk4py4sceiFR9US/KWKnfaesajsFmDnPH5HbKWA/Df/0inQ6vW2U/EutlgM+2
BAH8uKiWXaJU0U+McCc/TxAXLpIFME86OXLeEJYG8P7wJp151QaqUbLRssfgCTHA7xs9puFEDvdk
N5O8jPy+82lBYynKyp2gcGYcSH0NinJNjjKfoSdtiLSrg1Va1J4nxyuylmvkMVzz6EmUUoRH7qYS
JJADE+yAj9Pw7I7gtuGs6XjSR11cvKKUX79oG6vyEVYDCctZamc5MfrGWhgqWeMdSGBEMXQff102
h91DZ/f253CEs5D1Th7TMgwStECeU13luR3vyAGLkAmQSoBOjGSTpsy1iN1jl+RENuvKwGx0Q4Ek
sxj2YUfba35EVltfD+Pgv5q27sWljUBTdB+rpJ+fw2C/j6xOYr4TEoiCK+lpBysXcfcXKVb/jtQ7
Mi0QB6F38GaH0NrioFkPoZKgHZrAUXP5hxpSHjc6nUoTDo/b0DSktcUYDungDVqeeJKJ7QZ5d/XQ
VhEae29rWVCFawhb+XXivGG5JMrq+NP6SHunoDG6FvmOJFLuFN+vEBup0td1XvSpa9tFnG6hTsbu
APF1CaBKVB4/wdDocHdRNj5Pujick48K3APj3hQzYJS4FkhMZ4zhLZbrUCzm0MNyrFNfDPCXVisM
H0FGyNE7+RgXQaDZAVIdiAv2x8GqrfEqXEtomKE7EiCdk7iJMN/5zrtrD1Z7DCKh2ytVM+OU7nBX
ldUth9ajPyLmO4jQc95bbW/D2R0AW4A2UWy5UiIs+XjCvjaEoFTa/FpVG6msuYEBlbVV5d32bosj
C5iH3yFNYwTOS+HveNPrnPjTc44yLUQgiJmQJcBnZd5k3ZE8FmUjmfOxE8/pPuKeqpDDLgKQFxSQ
qTqWbpFM1+GE3rClDgmY5EcrZBRfcm0A/26YYseXt2A05E2uQxWkSSIQFjDfW3+IKr3qFEDPVLxg
c7TUnc0cff+11HbJt+t2XdNlVY4kz6eQNFTxoZzinhhLU2/4tBQTWi72KbU0B10qy850yW360BBq
Z4RijqAC2CofxmMnxn3k065B1fPlVWnTWZLgYU5sDX5EAmgRv1X9hT+3fmD8KnlCB4mozcXq/MII
XXQ3a6CzpNP7/lMAF2JL22WJPHB9bkzDdpgTWJflVmRVNbV3iT3LZ7zt44Ob5CpOaT5tH5Mx9z/z
Vs1baQ3bLTY0wiPRINVjHYrhxTNq2yFOQI5Pjc/jkVRqMuyt0aGDCOJKlNKN6OjaLrGcvRQTeAKk
jQkktjJeR3E2SIqOKbKl8XF7N8t2k+sZjIXTNsUFT9RxPsAYqU4hjMzmLOCpXLV8FH2Iqmp4soIF
k2cBoQzAYRWSjY2D7oPG9n1nipxowLSp8gl2on6ftQ6eqipv0NbayimOK2LNHkpUz95vFFZ+RluM
fQt4bIsZcZ6p5dPpmPhFlAPUZgma9mR7dffKMU9dIbeGtwonQ70DSAnIvoll+MQObaJCmAjvGzdY
mF2LH2BehMCH6NGO8wE3mWJ+A8EX89pcJzXJnyS36JSIab4Y25wuFCzF6mYFrsyGE1Tht5CumYU4
bMZnNwRwLdN4Xe0ybfqwfQGx5bXXS1OUgKCbmD1P23bA5KZwCPU5EfFqET8y4ZvtVCjZVq8L2xvB
AmXOKhlIKUDzGQTtOMcHfQRiq80mX7XNMXJAKqW1r83b5PrlJ8r5/e7lFis3vS2sqgPHulinLKRm
oj3r4Lyc4Nu8DxNSR/R3jaxSpg5CgH9yzcesaXXhpyHAqdf99WdsrkjGZVp7/Yi6OmrhQxJwDtBP
xw3s2XSmxUOMJvF65wIGztJAU9rC+yX3hJsFOUrW1FlrD2hmh7tzAoPrnC12g/IcJht7c4W1QGeF
mOyLpc03jVMaOWBXD3mMP96an2ZQycV5BaFMhAU2F99YCtgbfGNbTsH3jo9kP4O3nRhYAJ78ofOd
rU7S3PclkOGm5BwBYH2zn/bBpehl0D51O1i7+ibvaqIv9DjVozXijOLjzcPHpK+Bd51lEhf6tCKA
5Y4so84KkjSclVxu+9lVdYfyMWcDuOKOqMaUZzbhhipm9GfYkvi+gF4IgUhMy1MOT5GpcU85C1Z6
GmWpzTbSySy3azzu7LY/5Nz+G3YLKGnR3DU6mU6FUeuHGE2nukbp6YgjBfbdkdmEGmMF7tIvyosh
BEETXe+py5mv7j4KnVWtM5WZauhC/VHk+7fO4/81SdK/PLXvr/e/7Ur/d7iSAhpQ//wEfuig7X2V
P53A97/x9+IXWiNqwUQDaJ8BrfpT8St2fqP+z+wk1xdBkd9nxf9+Bg9+iymU0SuCPe5STaYu9ndi
h/8bbQWP8ldMTs9BLhD+W4dwjtj/eQSnKreXqRE4EX0iTMCZ/+cjOGdyFVmsvZOsEyDfp4GdIoe2
v6gA/9yL+v1VKLDBY9hD+AFpvZ9fRcbLjKpcNyfmO4kEVDfzEp0dsdzVxnn607f/Xylk0TCk88EJ
FhJJTM7ul0JWPJVybID2nYAiif7jqk3oIgPvSJnEldX0d9RFuoDw5pb3PxoVL+Ez3XuUvxUe0+WD
qucehHu0dau+xmkzmotumRgs99fRNx+aBDr40TdDPv1FpIGKy8+/BO0aAsIIfSmUMwOz17T/VIDb
SIH21tKUJ5W81vW9VUIzrV7+4svZf86ffm5m/3YplkNmhCGIXwVEM0KNfNtyCY9PvsO1vWi37S7g
+b4uy2nY2gyoYDrMTmZvf/G7/OPHoxGyfzaaI8ARfodQ/OnjUYoymFYncYo3Y3c3dGyGp7GQerye
2Fj+URzk3vB/1n9RovrlY3KNOSw7h8SRT2v35++yg5Mk3BBOqwQ3h1q5dlHG08KSy/Fff6H/+Kn2
fkZAuQwiAfyZXzoraGV6dhk9L1T430IUY3vRArLDtkWHf/1K/7CEKM7GMRlFQsAB8Yy9yfKn749M
gdXGCtEXiKdz0oRHWpmtrA5e+1cr6Ncvj2SPyz8+KQemyhj8+vmVHOzF25oTv2zlcBwkAbG/Gjz4
h1fwSQLuSCvuNw7pj18+CyhZr49WYvfMnEYQ3TaQ/eP8V5MUDE783AKEfxHsNU5GxulIc+n9OmYa
VUZq+nBVllOEu/OKltms+1C37F/2VrUC2ExYJGIPr3zeSUBBS5MZAuAK96CcX+qtgG1RN1T3TlVg
b6CpCwFseUgYtzmoCL72CJXinpurcxm0NXwNEMLOV1LSBDvstbAfytCj9i2ioomzlXGRE2arjb21
HzC47vfuQGWvg058IC4Vi1QKbxpTsZrgBc6eQzlkiJ0L7L1zfY1unlBhMk4B51kge9REx0nnVO2k
DdunIReYtaJkXs+tOfN+KHsPdHNTecny7IXFBt9BOGIaD6VHCIG66iiiQ9A0YDv8vjKPWliOm+GY
KB/qKgRH6Wx+gn1KzoyKrrxR0gp2k6KR4C0uZqi/9FMx2KlGq8kUd57rpxA8922f26M+1hGHWKY7
IgbKwqnWzpkvE22yDOv8fpoaCSYxdloOmZ7hqDlahuJcYCvz7hXK29m8c3QXKkZ8jmb2y5Liowwf
CZttQE3KzW5OgSArm4rNdHeUOn0o9zxpP+a9NzDLLQrCnUgGmDQDkqhm2C8crvnTJPkOzhhILuxI
zuD0yrm6gU0YPMQqnls030wzpBswrYUYjmuxB2v6Vl2tMFlroDwFWye0NCTvQxW2Thoms/rce2sj
3Qtnpc8Kn7WOfrhUQhkQ4rDIqHE0sTs2pe4Yuk7KbUYs7wMqrKgvFiwzK3+otjEfjyIacikv68gk
2I+GWfVfSvd3M4bTMF8YWclKrcP1VJI627rcJrqLYbD2ycgpKTZlAZB3N2Vov0wsqM9meROcxi30
MhS/szLxmucoLjnVFd7ULUfBxM9COcLy60y187geStmuObHQZngtlJEqdf3J227M6lMbmadcyYso
XJgfDmaz1EfRcgWmfV+pU+B07nlt2plJHk3Ch2NHOymqDC0VD4ta88fIaZHL+0397sZN8CXqbOZx
8Fc13oFyHGXIKLK6i9mTzKjZyRZcDCFwQs75cfOlQTUxANCK4m8cTiO4FjoyP7i2NgjFbe476dYl
q6R9Pc4wO13CO2myBACaxhZFwKnwPIscLNIBbA9cTmtGgRExGOXo/g0rycLlnaiEiWYR6/i1d6kk
pxBfmoJ5i8puL9xeyfEwT5A+UhvJdJwJ1yTXqs5XhNCUl3bqmOJ07ZlW3Zc0puPUnsd6ORdwVMTl
UvD0T1vm4b9BP5DF0e5r69n2RjoBWkgbfVMXBcBSUVLAzN5E7KFX6WsD6r2s67MEzKkOebfuQgpi
a/JYlrH9Bn/URXVNSPzVnaV52zUCRVZYvn20rKYyh6bw6jNQ3+kujlY7YLE2wU3QBCU68WAcXyfM
BU9g343D9xgmcEwb7B/n3i/Ha20pQpVMEtjf3WXq58McwUcvFfuXzLMSYoGF1S/Ls9jpo2FGCTgQ
l71wKfOVMPZ/VDyfmdio/DnPuN6GPAO+bTArG8jyx2AKYIN2SwEFdpC55jA7dH6ZJfbUq4wQ2NUy
ustz0DrWo6vN3GQGmQdEWw5b3wur9ZNLRal2uIiTEQh/UWiJC5MHTnsEVF0vVO4lPOF8aFw7RZzm
3LlaKs7toDRNukCCoEDm9YzxQmlW0FltGNHkdAaudCvnnH8qugGSW9wxBXJeC6dwmVsA9nrQloEC
NIh8so6+wJVzCdgl30GmlZMhzKhXSsmJ/DxsMqmOiW9tzV0RVc1zzYqqUgEemFmWeZjmQ2n6kZsp
QO+dnayQw2+bBtRdUlD5UkyTHxypqtTeNXTtzr3we2cRB6FE/B2ehs9SK/UwZWXZ44+P12Eyh8Dr
hwKmeUjdR6sE6hwyBTpjlVJwuJQLibchd3QoY0wE0IBNPt/OJpcwkRdHibupiB1z8Bl9JLQUe0wr
r1UiNR/d9T8VhMcDyqiT/EFXiioyKz2P02l0iurSZ3CvyMoYlw73yYlE+VrEEIZXOgHf1dpTle6t
raMXti7eQ02oUDG+77MiYXdRiy7ZdrxPMRGmA5suMxyEPwdxFooidlN3ibm1tnIqeOwhsgF0sEQT
96eVCjtjWOjsDxyYIKqBCO7ewqikgEKNYjHpmhclsgD4/So1tRtdc0MxXBiqGX3+fVztpB6eEsmO
WPOW7kgNBtGBCErMOHD+wwqr2iA/dSM2njQnL/OeT1tBegwCuUOLMYy3g9szXnexswPLA1YF/7Gb
zPSyJWakCcdO9b1M2ul6d8JVKaN5DFa5oWe5PAma+d7EqhEH5c7e+0b5FBc9W+n+UOZrQvtHDjmt
GGoIL72xGUS3BmiPWeyhSUg9DChfmqCNvq9Rki+8tIA5jB1n8dIE3u8Ec2hZz+hD+NfzFHRfaVnE
AOrsfVuisXwwCzHOK3evUK1cWvSenGPdsXQpuGz8xrRdjPU2Rg4hVEVp3WOYQbWfrS6CE+HKxlUH
rrjy00jcyqR22LPn8Jeh/IyjmvtP32/srPgk6rsBsMyXMQMXvqBj09F7Mdigj4Ed2D9C42oASbM/
uAfNua44+NSm3gagiwytWxpjHzv96UPtbnI5NLG3wZArneG55EGLs9ouzXO+TIkNMstfgEVs3OeY
S66/+DLfF0ekpc9iqOX6XtoLISdt2YrGVUJ/Wd0NEPfiM09fBvom6covw9KAiPJYUpcTsNzgwI01
+FhXvpwO9TiK235s1uQQDcn2tEYFpolodsL3dhTzNxnMLnDgahzaw1gG+VOH5IfrO5+jFxlCEaPe
F8sT6GoY/b6WrXux5QiZtlRIjq83PUz5z2g/dA9Cw45+bBxdQJJ4YeNm9Tw201kb4zhpl8+ePm/c
K7xjN3v+TdL37AfdwUYro0Qgt6PN+ec1GWOFghsj8qdqGpcltTsNZacbQsDhU1ij+PVoKYKx1NHy
UBs/bulR+/23YtUM7ChrUQRjFs/90YsVs8oyAGU/wkAPhtSG6Xgz4aFJUhxewRXjbRDCRY+r5rrm
ha+52Jm0hT8Ero2BjMQ7zQU6J2LPXvkjj9UA82ACywH9Wa2n2mczZJucTczqrM0HsjuT8yCpiVfF
Rb7OQ/9j7KW1vnIw99ZyHyGyr1q7tL5B1Ro7AineaOZsY9s/n1Wz+oaLT9LUuesaUc23BhkVql+a
gNWjGadwvNBidOczRHcGGnSfz5+EpLRAbd+iaz92Q4tefIj3IaKKZXdAiQCOQoAUhtItq0g+xtTU
d/5ca1Olrx20xWWTV03meoX4hlIk/r4sG4+jYukExc2+qfwPI5VShdjLt99oHs3FJfb4zb71er05
V5QhpE82PSlq61C5GuNLBkh11Nc0BSE30GVow5uNYy+78bpsIAYRhLX8MCudoHIGbqc5BdgqlOtX
4y6Jd9zGafs8Dgx2EUj11LnidAMfRVa9dVuW3GQvknHOhwN37YCBwM7hEU9LKh7xIlXSmiSRxdoZ
P47MCq0HFxEJFpBIDM6nKkarDfJ9q4uzq7amuDd06ucLy9+4UbO9Z+R4mIJwOwWLNPNVmHTcxp2V
3taVr/uhPUcqh0MlfNq/3FDz5GWMp01+aot2/WSR207O+dxG29XSWva3hP4VipTSnucLetl+wWhi
MBidBkLMARkOjCuXPWFccZroxXRHPS6r88iZnEaK21Z9cjRMqSxAaQefhmxsijqL2trxn8rGphBr
dN4gBEsaX393i6pdzsPAFueqzd28vtr1cjS1Wp7L9361NO4ZO54bPEf01eyPEO+1nyXa2sXjqqqq
4DJmXxi+SZufJdtmhtPTnC3oeKvtiRvvOIFm/EIXc3SPHpH4Kq3CFghNDQaweBjqlQAHz/FpPtal
DfUlQWVUMZjZ5n1Wbi6WEfwlTnForVCzagBp1AA8HWZKOb1VNDBr1eaHoVxXc+QWEsu3acoxHrRj
t5NNoJo1twuPflDgDVY0ysdW52eh10bP2Aa3J0OO4GGZtAf+J7SHbwFuv+mKUntVP3alN3+019ps
cLuI/16smv7D7WR3xj720UKnCwNJMb+58+oXF5Vxu/nYNhPD4YWfO87TWMn2c9O50jm7cZ78QFyg
6isY9OVwp21+pCzih7SvosptwtM8DIVzbyKcM5fkhLBLsJA1wQ/IobVTM+sWI0RjzIxmTMMvA8RE
2DwPS/yo755XWf1Vr3LhF3STZjVfd5sFT2GUvmL7ZxuercW6DONd6A0jA6dYHQFLdKIojs4ciwAo
qnSKa12KbUlrSSkIlYeUTpzmbbfva+yciYxUbs2UX3kQ430aDTbPw1rl5qufA4ox0os/5NYqvUz2
oXn1AiYvnwOlyBrVxhPfUUdO9Qmnr/7mWjGz5aJdt6s6llZ19oppe+6UUZClSlF8H21/HjLfamrv
vdGdyT8Mc9l8WntB2mnb4OEnciP6GpCNKeGszhxPfGoG7/E6LuVlY7fyh6s3XEmtUAGapc72piyI
i6i97prBerPYQCWXS9+1Kg02xrk4gMgpvCbWUrCWHejwPqK2+FAhqhke/NgVrzV8xe7KqaK6umyb
kRZoY5v4Y0+D/qNR+WhOnEv7PB0Du8+zOPZpLhl0NYwe2/6CvdDM7DYJMvRM33Bvau5HE/JgdQeF
P6IZDEeHdXGXm7rhxpGKsg7ANvFI4bNp8iDs7DvnVZBXFAeL//kzUWYe8KIK9HjrO0vYPi96bOXD
HgFyr8ptG/WNsTiBYDIAe1HcKMuHN8XgGyWUUZnw2LScE7KiUZAURzfa2lNHOOGx4ZCA7yjqqJgj
mywDUEhrUx5MgOLz2Pdz3FPnMUwK664HBFu1YnWuZcEJ9RubsorV0u+olsEoM96sTtA+TLWIMasV
VcjxbSPrUZGwGtpvBM3CByCFTX4uMan07Dhc5wfFlrVP+1iPw9mPSwHcAeSZnW0TYbujx7N15B7g
0RJig8+hmoewux4s0wIWEV7eWxcj+0yBaY1NCkaf2ZRZHOXokUKOmw+r2w3bDdVaomgpPqNQvOFH
US+r8KzywhQWJyoy/LTU1zWw9VVUjJhyVktBEKvdFQUTW3SDoVoV9XJY3Fzt1AukNOleav+sx5iS
80AyBhB1NXkfEJ1sWOtc99Ns6r64jKPS8SkGrSwwqyC+foF9lbkwNVZb/bAurc8K8OjpoRTwOyoN
AqiFX5VFcuBLX+ssJ5WM1pwihX1ZcHTyGBLsY/K8Huu3IAN068odjKPz1lmPU++O5cVqquAhH6zo
c76J/AlgYp5f+yAuyelT4j1vwiIi58O5wR3kVTHqWQuJ2hmWYn3FkCLSO12N4oGcB+3iwLRo8QjD
WpkIW34gThackRXftc/EvaaGt0zb8EJzHUud37c2oYtQ689Fq4Nnti3bM4bYjTfuLCT4oOnQIIzL
2XxRvlq+erv0NBMUJk1qGmhNTl/79WFzWERHJ+/6V/o69puX89sdtYsoi1nyhSijiRDAADcwY0iz
hy8IZkat53RRqDbhiq3Ogxe1PfMBZc/zUK+9ep77Ln4cCtHcQ4wBEziMdvUpWT3cLrpbmGMbNGk0
VHt59KC8ssVX6EXF09ATPss6Ya0YL8LdFzoX4W012WzxowD1DdC8MLyTMHUCjGONsE66nGhY62Yb
QCKGw/AwB4an+IK0O9XbYv2QRcMBKhYeAZsOt4iLGsevmTLC/0lVNW4ncZkPdhwcAzECdXEEVYFd
7kM5RitHQaSmdTRfsXy2lR/J4c6iWxBVDD43/k0waXRpFRMtDdN4IDfwysnIBSKSCA4PfVHGZ5f9
AlueMBE0lMT8GZm4I2DMdcUFSNIQlOHg+s/oNaPPkwmjDmawz4/Ljqf/ERUIKQgEbi29dDen0uCO
Y/G9NL7+lgz9oI7NJOSP0OtWStPO3LyOKlneemE393SeFyglczDeL+4+WcXzSX9vB896M9NMNq/q
ynXPj4bBYxfHzmugRsYCLQawpnRwSVGkpOImbg/hzKCHX89ivQ7ztfs0UmYFDAn/4gpcdS8Pps7Z
pbl5HkOR9w0lVAk9Puz7GHeXVMlV7enASns2BE06ttuKm8iS7Ds2b2KOJOoo18aJrj+H2pf7gbV1
mMAKhzg5+NVUQbYvhu6bxlODAUp1DneKhQRqKtED41IOw97ht1yNSqPFtF/ruUsuoZWY8hDiMyEJ
WC91ftzWtn1cpU0CDe4sm+SB47XMTDGze7YnbwJv6nBfvUo60wBQo2gxlSEP/N4W0UtZ+PPLNLmo
2YDaBceJXSU0wg32KyfiBiD5HgB4FyLOM6RNM9u+rvgipLuHcbRVPjtNDhTF6/2rcM/h9l4rJuJj
lgdFkTSbl9YoaT5GbOZyzrVled/EcfI2Unb4ofJZXwDa8KYj5WRUAIC9rMN+oDy64lSE4RQevETN
9x3HsJdNmPqe4lp+MwZrS6ZS1OaziztKnyKekiTlluidQEsdHW0JP/raLxU3ma0rtxckc/Z10cbO
rTXbakQSUG/vlohZRNRl9adiW6a3bppjKmKMr39J4PkKTpARLRCmhcobzvC1ZKIvIHcVePVMECrZ
9Bcwyz6LNvKWH1CXCJiStlheF1N55BKZ5phIltjJV4YrWXisuwGjMbfILduU7j4zP4Gz2JlzVGOU
JoTDDXCOnr2JkytPNTXdNpYgvuDXbCZSQlBhzVY69iEGgIi5rBfdspM2Q/Me2330gdm7BMGeWZsX
aev2FVuK4xDFWxqdResSESOUpWtwKutGZK0/2vRAiK3djetARtVXELFTUbfJ50QItIBWnFPE8Ag0
PnmRUF8L9k8qpcix1yassv2+ecPyGpG9+RTMS8vK9MV3ipPc4nIa/jAfE3+4Ke0NDxbdNNJpXZMD
wmsd77J0TNkfk76Vr6XQE37szo2e/KLk8Cu3HH6yN3qsxsKOa+cUIKWDnRLOEUzIePYU/kknYPMr
2SMAkPf9d+Rt43aIVNK8b9Q4WKtzhMiwIjjI0zwWbXnAteqxlPJKf2MGZUEnmpjuNqpBSKSAb3lE
bdVG0p6Yu+xOfS6h/1uknYZj6SctO5yKZ7lFKJs1F7rmgXwKuyImkh1W/9AkjxGotNfNVr0PZMrJ
vy7TMAKdYiMMN4nCFOczpmHvV68N3nwwrFRdtDOR+isdoKszOQftIjwQ9N+7xYpHyDGDT1qy8wVi
qGlfs55PAe/oOFO+HWe3w3GxTDMZJcBzmEBlLhmTr/kSx1S2eOdQRmvXQxWXmzBbwpVYTG6UkJBv
7Xy6GDeCZXg3OI7ccvcP3b8IPPza4YyIOjB2RnkbmgwGn186nFOkhF0mqsYBWq+wThv3Ygnlh3/d
Ev6HFwkcMhUxcgOG2kOGKX5u1FpVONQT5ke2VrN7QUq7vq9iJg7/3VdhnhdpGi6P/Qz663hUyf2M
eZGqPrq9pW6Rl+X/i7rz6o0cW7PsL2KBPPQv8xBkRDCMQiGb5oWQ0tB7z1/fi8qa7lSkWpocYIDp
iwvculXIYtAc931r730bZGnxgf7oj3uBbGJawCYE9SpiFfH6Xux0aPp2KrJ1HgO/DyUNxcqiYfCX
98JVBGQNqx8kDsk3r69CE6DnkAcYN/q0mti20G93RIty5oNu/SUXYHIhLN91zj2kT/CaXl+oHWwb
dLHmdnri4hVR5c5M7rrD1/eRe9FbTw7pmqni28XkcplC1acpRSqJJxcKnZQZOpOnNA/mD27oz6tg
30MLHRUpEiDr0k+lstoek8A2Xc9F5X+GRjBPmglo//77uYQcsERARYxbHt7MiAIvuY24MTWM+XX0
Jm0638tD3V9RQDJ3FkeDtZXow+H96/15V1xvQWJgimUNK6TXr8lsKa2xQ47XpVpT1yGveQVepP/t
ZLDcFWjPosfG9PrSXipAVZFapLzSlu2DnaEnxbqFxvrg2S1Tyu9oz5IwoHArcGF8Drjivb6XqZxT
HYjccrNlHRo17SQPBgcuDnq0GqTrPEw/EvZefuVcEnqNe1pMP7HxXl7nb0xKHIk07OiyukUR+V5B
fDBhlA3SGDnP3fff1J+X4usD7JLZVmDfaFyMXKmZJ8MYO92VhJ07WlUCYQT0scc+/dvXhS0brkHM
qEgcQUouL8ViY0wtt+tKfkiVNKwtw60rhUPt+7d0+fEt18EOCT/K5bPHzPD100vBeAPbj4j1HlTV
0022gcVoig+m7z8/C1WDs8HvHmNwKhcXhFI5NVAKsqq6tIHUW5Zhk822JOBwwzD52qWomxy1Gz9y
+/rz5nC/ot+G3BzrVGLvXt9cnFqKP0xUE3OjKDfU1JRdpZfhB9/8C8z3+0fPmGJZwt8JGyeUjpdg
od40eVwIO9qoq6/VqjyqK9kZHIzcHHs9b4N7e4s08IP3toiSX420l4uysgMzIqhnVL++N5RMRoHd
ULwp1vOmdIe17yZ7yy0P+h4A5+H9r0TAjv5xNRssQNVUwhuQXb6+mlHGIbSgGm2qtf5tdKPbwJvd
WzqsbrRjB+UOLhzH6me9Kld3N+9f+0WAefl48SsBR8TFAjODi49Hi5VO7mIRbQanWLGj9paq6Gpe
+a55G6yjB7K4K3LqXbRsTnvlr2FO1FXsRKtgg1m2Y57zq+EQ3zResPnIm/zlKb/z2y7JVdXmVENW
OGeTAIuTVfNoetG635eP1S7b6TfNZtyH64/ehvoWQLnIXxXsNbRfgvXfpzyTam+sLnBctkLasLFd
aWPthTN41jo5SZ+lz9GhvSZKhv9qZ/9a24iDtCNw4ljcF+d6r3mcUz5YXhat7usvZEEDbdS0/I+p
snt6/YXMbagEaQOLEDxp+3GXuviOueWGko/hBAewIYdj0Hba5KfypDzND+F6OsTb6vDR6r2slq/e
iAlip5L0oSxWMOyAX/8OSS0Hwi5SaY2DpZttjRXKMDf9YPRdbhEW3zHsQdnpiCV1cyGjf38BYYdj
VBdOEKwO4Wnn1Cs+mDDfmrmwWQXAJaOIqeXiAlHMccOcE80NCVbf6xHuuWxE/nbn8fKuls2UarM7
ZPP2+jb0MQlxCIk1VF4EDJi13DuoTccPdtWXD4urAMISlgOCDi4uLr6MqKV81rWl6ho1Skdj9hWS
1kjTpjVJurgcVef3J4w3nh32dxo0uWZgL3o5M+pDpQ/0uggAT5VuU0t2f2sW4/jj/av8uaQhTV8+
dBKslmPWxdoyF01GsYGrUD4UKF5NddvpVXPvk5V9nhMYg9CyKBC8f9XLUQahvzDFGuQWUyEE8+s3
ZndYm/dpqLK/wsHeJskcEQlm4DlSjF+X+n+hpfgf62uwzNfvqCqesudievrdUWT5A79EFYBY/yxx
c7q+7NQQQjAR/bI14BP/h1WKLTb+wS++Br/bGrA3XlQBi/0aik6+qn8lFYr8DwdbfLJ06HubL8r8
G0WFeD0IiD3lI6GSxzwsMzFznnn9oQjMB+Z47FsvIRR955sGRVjK446ZzfqBjetwzgc92JnJkHqt
zt9DQm/dNG1s3Y0+TTP6vem5ktAXAsY03yQ4QQ9ceqF9G/orEXLOdWXX+k1P7QaqoL+fMW3YdLWW
7n575udfU/fvpiAvZYr/mtFfboWjy+IKwvaKwLiLGb2jAZxFVdh4ld1H3xHCGptJKYodABje2KAo
a3CaZF3Ik35QuevPhe4byFcN80ZX52g7ghedJmjok5WpHtr3yitFU34J41ZBpyzN21qNIk+rkWVS
uKy/DI08fLMW+VcRG8WOaNfxRu6K6IP4IWUZrJc3husEr4lPSGUlef2Ourqgo4ABkoeTb+b67Zg9
yVMyrstRKTzMmoqdjyZ2i4HqUk9rwk2Mv9i+DBRjbxhDtO3ioCvd95/262ltedgcD1+WTyAMHOku
TlPpstMaQ6UBsOUKtW3HbuCXS6roIMho72BBojzc/vVFmUTZPSzePFQQLnZ4rei61pTK1st40V9A
cOCdo1lZyvVtZZyTKe88Wg5kfvz9dQ3y1XSbRdx60T79voz78agH+cx1q0U+mehzsR+k4iEea74O
8KSvGNJ+sJtldV1W1f967UtJWsGBCskG5yAOJZenEqOESbZnQpvMfMRHGhcPB3NteT9FYfu9a2P1
GwC28mXwiwLJkOxvw16U93WthUfZHgFsslaelr6M1m2HrjEeJIsMlyLqsDjAOtmut2XJK3ZnaY6s
hz4kll0PovEuoky951z+rUFhesiRUrvY3yauPhu1V42mn24aiOVPnY1t6tBXuxH4YxuRNXnva9a8
VuN2+JpOZgGnFJhPVMVXdYmpG92BoFmpjQgWogh+DoWgfhR5ad3LbQXe2pYWsufCROMpzWW5hk1R
92E2L/9fDYpxpdJEi1z4yM7JewxKCuazg6Xr6ROjDsdrnN3cqq77dtca4SR56dQPXyWRcMpnwUQ/
UWVmdQuFlT8pIZzYigc4ak6UQ23iVTRG1y8EZN2NLXnzQXsvlSo6Wz7kw2IJTMOvVMhHTkhkzUbM
HTLf3E80VA9yOHcTTTlVxyu4NcT3wqxkwrnSGmKLdvW6FKVHh7b+lMj1Z63iPL8KyirKV35UZjeV
NYVIAZLuPhWNdShqtfDymL4RcDojVw1rYwXLGt70pM415C2DgzsyT4HOweTQTetzUmzyH41Iyyst
rNLtNJhYiHW8fzNrxD4Hf7gG3fNRA1gaibJtEbcJYpnCd8ZE0fdBGPvfqzLW7n0p0w92phPOPJKW
CDeFOJzO+zE2NXKz2oB2YhcqyX0RxB3GdI3ROwKCC8F/rn5V2kgcBw0EzIzE2tYDcz3X0rk35NZr
pQ459xhs897Uzzk8NwFG/bQXtFNoQjV7aQyfpwRYLK2+24YUkuiTXoPCz1CDZgIvQ7G1G/riVqZF
sQn09hvmN8QdCdNyOzHcqXqIlUyJP6LJEsB+npbdvSXs4C7mH50Vtak8NKb9Fag/Sv0yCgW66Jbu
camGhFdpKB4mOGl/VSVaQ3a9P91ogMQnnx3cuVDbZsM7au+NUDItKDYU1LBXxcgJsmQMoj8peBv2
5NPFN1qC2WbLqZoSEBs7O/AWUWmePs7SnTnL6vOI6sGTzFQ5B400XNds769szOBcs6Qp1wXltFXr
uDC2tqTEZwg8cyOUJro2hlrb6mH+3cejxhVJ6K8TZojrSSulrznm1Rtch3rHyvvIq0tZRiM0TT/M
Bv6w7ZKvkQ3UouVnFBw7rSlkh9Lmp0qurrHtfYRbJhbH7jvXn4zwHnKk2sd51RLDMzkaF/1WwVd7
csaC5NWpaaF5nmzaSWlQIZMx5Yq2WyiucrxCDEcx69JTOxKV4I6okMe0gppoP+U+rbEy2QB8nWNq
xTvFksAbSFgd74wSe42xahg9aCFdaUKKLEScfq6wLp4cg7FJKJWRgeniKJOjT8/AsR0RtJILyqem
bi3GHEidtWnNrEc6+ZSHXl4k422IydAKfwt7xQCqHVPuUqTnuX+MIwuPgFqz8VjyDfWoqNr8CeMN
rIa06JkqvHzudSszvL4hDG7oWn3fDuGBkhzRh0qFEgqXBKRFaLVPvRK3N02EdS/q++A671qcG4IR
IlB/yEUwntVZOgqp1uCLpOkaRce418z8ue0/Q5NaTqdoh4R4UnrSWhH9DBLpHpxYJVVCGFsr1ue1
icbPyVhsqWeU1+XQDbgzFfq9Wo7+WusIZxf5jICi4A1YabgRCBjwadHnbxNGEdeG2tHtsrGN6X0/
ySHQuhShDvX6PL7nwzU3Pps/zyJxKgZrrdpTYmHYYGM/IG1LWi+YlmgqxDO7MKDJAiMisjdwYJBt
I74ducUHzCQQTaJL9zQJp5pUgRywQvPAvGas5C4CgQ9z0E9rolMJ7wWkoWbhmldZfEKPZdz4i9Wj
qhNaN+fCxMpIsutbrcZRS0/0bhf2DPrOJ493LPcD2tej0hNq3s6ZdpoLf9o2QtnjGPUpm7p7G/bW
U6d8D46zxNhm6HymMYsKANR5h3wr3sR6hUKliWTHQFfE65BqWMxi+MJagqcS2Ws7u2ftxDR2upIQ
Mq7VWpxLu7zym/gx6mCsWsls11adhSfM04Ntpgjdo9nndLGt3OLTUTm+1OKoWbFuOSmrZ96YLXyf
xFsay4Etiy71DWl1vvItTQg1h2Brbi1Zym7ZsD7ULYVraAx/G8yBfkOuSLJRTHx2+ra21rlVDS5+
zOWuEKV9RKaBcQVJniCjvgxbgtGsz82Zqhrtx0Q8Blm+GyTQjumLHQ9Q7jnTplr9jAZLdzl4B/i2
aEuruT0AGv7s/OgmWQwPKvrbmpmScudbFtoNqXvOBj6FFmej7WRhnD4v09HUPcPGSTvDlvp11+xJ
F6BBlmK1VfSBq/bVsFOlyNiHRqUfmG6HQ9kp3brqvEr/SYfDOBdG1d9nrKY4jtnBalDACQILGnPO
6Z9WYsDjp1Fv5EEyPsdY8sP/GJxPQl12grKNT2lSzU4FhNpL/K1ksX9Xp3AGAAukLXxB7kUhOGAo
2Wfsbj8X+KMZ4fxkpX18qDTW8F5Ltw0OEQD3pnUTpV21CUbbdPB0glWzC4WkNBOcpu0GsS79Eohb
NR+ipL4nvM0VZf1kClJy1Xn+Xg71XT5bZDMGKaI/geSwKpp1rwsEUmgJK6uortCAGy6oKAIuJeVf
kGATVEeK7c2B6eEtYay0PhFOoCuZF5atuctiLXySgZEIGxkbx0cY4FaD8agqyRcerlNga/yYgjYA
C+qH2oJ4SzJSEM1qIs2kGWAM/egJSopk6azUnSCSbxNDfxDZiChBSZtrQycoaJLHTy3m9SsfLWqj
DKlD4mm9jYzyZx8oGxzCNaduw73klwdZxj+IWFFozOo2tVhFxa4xwNZk3OKs6LMs5zc16OS6nKGw
TRPqI5iCbKMOgCZVi+FbaPEMyJedjcKNyul5MopNaJAGZ8rsOYf2k9VPVwhnAW8zbdvloXn0IYg8
mNvWpVZ0pi2RHO1E7RPHKOyvcWPfNXZTfQbAccvC/FJL5ae4yU0vrBv7RtjltjYCCfROeVSMEG2I
pIM5RtpDIQMehERFgbiGA0Mo5MyXyJpbNVntFgQ573AVCklYMwzQrmB8xB3kkJQw3qgL7mfFJ2ux
VviwYSGA0fEWKe3vlAN7AIJ6XQTiWdiSfJBUOzn5Vi62tjnuZCuYr+IaQjhJy3Fa5dIY7OvU6j1j
Sq4LjuOHfhq1G71VrrHribeUFu9sdvSruTW125KXv+siqdoCWeyMbDhH/rOZRIPLCMCALvHdQAlN
F9Y4gGjlGKBbOZ/YHE03Ul1Ct2hJ6MpoHFdjgACHE7MtS/u8U9udkPMNC+sVNAtopqLu8Vyxtkr5
TUuFeh/4bIhgeuNz0muAoU1xDsfCYWHBNC+PnioejBtojMJqsu86Dhz0muvIK/Q4+kqPkPGLtw2C
xCZ38lrxt9X0c7TDQx0+tpwZUOptU2lsG8Q2CxRv9Kc5RL5eljXbwnKTD+WPPD8rw3xFySTCLkGv
910cpg5GRWRhjqNxLIwjEh9jO0hswITUw69DdZyS2l7bIyk6slaqq1aSwnArZ2Sso9cNNgWt/ifE
pBq/qlUdvmzpFBqZjKhR2RnjtG7Yr0AK5vYdOwoMZnAt6ZSa5FYcoTreeVJ8yUWTbcusJoxzyiAD
56KYd7EwsLoJlLsE3mfJSYhXCNoeqT44oylvBLqZtd7I37pB3ZtjlH5W6uwQ2YPhRSrDHc0RSHna
fcfbamdOWzN/UKzQC/xnHbNurZplh5VXIzp4OqGuypYNvQFMWCurfNJ2VcIWTtrGRYobf1yeVRx2
etso9zXcXN88IJnZ0o6NYXAfJts/KLPY97rBGmmG91LcWpsSWY9eFa4G37P1ZUIdxmEeCMoJJQGy
KhAHpIO0SQs4oJUYhL0OiIR04rguOCcAS/foBJ0p7E9NfItIDWO7we3DkRA4GsAQx3b6rZAHd+h1
zkjq3WBXjzPcU2vt4zSPr4Ygug7bW0FsXDcCmXIjdBRRlAF8ry3lrklHdmvToVSQoBXhtFLK2PHZ
c+qB/MjciXpE2ScYSK5Q7rZ2tuMw6+raQ2WSjBYaAVtf6+xHD31SL6mp2s7o6lu1ZObJ6h2V4q0S
3zPIBLr8T3NtFrtoUp8CLTwZ2r4gPXNtlV+NUVY8S/1SxvqSopNsDe08yoUn+Dq/N13TfOqz3DiB
yu3oXVlOO+NYOMTlHZkKd0x/OuXakABh0w8wf8M3AGCLPGgOG22HNLszySOyMP68LmxqVnOPUD1M
yp9RZq5givwrSCYOPrUMl2WOD2mTueDHhSuDucrjYCOmspAkSqLCww5Xc45LknrUbd+8kZjaVnjQ
YYY0VQXnF6UojwNiqu+WlqduPCnSLvTb4AjT6Pqzke2zHhQKx0aN+N0R6amJiGudgrYhBcRbC8Uo
ALIp3wA2DBh/yrgKVQlNwbD5rg+S4vgBrwKXumEbm6rvtt1DMzeG50M8rLRaSg4ap40vgxwAaPaT
taTjKP3nNFUlT/El+y4bP1fkC3yRi3C4R4kcrPxOoQal1e1NiWUY++KQfK8YdaTUoJlI0JjT8ks0
dbfY4RyGHIV73PnXajiwSVSILLqtgfN3hDscBUfDG4Z+7aqC4HMU6LEz6WG7GwopuKpQgmwg777G
IpvvMnuId9MczTdYygnkGrounnR/WtzPXlBrLR+mNeS9+BZRgNCNlppZG22lqZJcP7QDbaXpg42p
GxL3XeZX+Z0sd8ZeSFOxDoxkYskg3bkhLNBj+ASO6TdX2TgFbq0q9dmcCd1F9tg4ilCZMSw5PgWR
Zh+ELxKPaIHd4FfKkb5B6eGdVd5EEj9Sk/qBaEfZoENgRmP/1MqKvo1yjdONEaNqlao82eHORTxB
U31VxkRbFX1YHXx1Co6qHhjrSC+7H5PV2N8E6LYzTD2q3arVUs0JlVw7VphKzisF92pQ+mk4y4ES
PwBZIp8VykKZi0KxPkeFgnUmZ5XkHKsjUC9mC59EMcv3kGMYFsZ1iDMGdqznSBjZk53nsytHvY2Q
TtLOESj0Hrc4dQXqa/qnJFclup4zxnyreYFYi0i6wxd3OJgNCXBJXYw2Mr2ylzdFpfuJWzA3u1Ex
cWbqMrHrQIrx04iezbo1Uemx7MSq+GSqtfmUcc6HGUy0H7Kc0cQhw7I/UTb1ZadDubBj14EwmRro
wLqH6ssZZC17SiksNdE8bPDO61almhTCkXkcX0UGKuIUS8BdNHNMyMrhri6GzzouEAoJrk6Izgkb
tq7uwObhaAlcHj9FVh5cqVasbiCl70PM4jdFWKeffJUUKeqSax7/Y6AG9TobDZBKjRxlv+8OmUzi
QVpyeme/ru+6qfLTXda31cbUhnirp6RHI0m4McYGFhy51c0cN4+dsO0TO9rpplbsuFsjNriFd682
vclbmWPV3qIFNa/SYDokea2tem3Id8tx3NWnWbvmI53WoRFhoB9Kc3DGTdA+KazP8mTiTxJq+jNv
sXB6E0NcVQNhr+oUlnNUTLrVtVC3CuzzyazYoVLpnPSVMoSVwG8N84F+Sq7Ctm08hD/5uSaW7hZ6
WPvEOlDdDbnwHZYMitRTowbBtgfKJBBbjrGjLKQ4/D7ZMk6xSqMNx9K2k2vO7uQPo/r5MQ7ycKfV
arMPNKVdaVi1OknlF44WVZYnSbV8lEFwb4fBN48KDpIbWdd1Dsp+dl8wy7Yk8glUck1ylc0zDKo8
sl/LUfjqLqtNWm2bJp52sTaP35Fet2vODQlbnnjIvuJVae76PFD20hwmj0kftA8vFf0eRcRDNQ/S
bgjt+lMbhOWq0RoKG0rRnfRR7iCHq7hwqQnoB/wVpI2Mru6LPybRQdOmecN56aq1svJLN7cKziXI
MhB2Ef2eIkX+ZOFZ52qDJJ39UcrWctCXiNR964oDdRm7Sm23R0VKYW550YVYIU6fv9VaQj3eFx3u
mfNoHYbE0s/VOPVIAaN8XSkltZ/WV66qKMgPoaUY1Jti7WtjT+lVH8b5Wm5UbaBbmQ/fsiT2N/iI
KA9EdJVfEsT5N75kTR4+1+I4I3QKVz4qrZONMUqIsyTidpBgH3u/di5aVMRJtk31CKVHiwBzm+Ua
zD0NefuHJHGEYPMF8I/FzWnqtOEb7qe44BlTPjPGMJ0NJtomklGeJ2gy/K2l5zGqQdKkQtUJv5jU
Eyb7eC5ARekrMdfxesa+46eSpOOaeFacWlDYF+csU5KrcmIrzF4heR5rRnKEJ+BN2ShiNzSGeFYq
OdhJg6KvJ03MmxEHiZOeswhP9lh+wXhaOcnxqNHdabvT1OK5j8CrfWi7yD82hX4dm236oKZZe8zk
djIdX5YJoez01LpJQxHt/KrLtzp2NOGKQl6xSww7W2t+jolaOYQYn0wlhWCO+g+4seCxIGOCTFel
04IrRNqZU2eSdpc1LLfbtmvmVZD3vGVLpPNWj9TOQzgx4xYzmN9AsDHtIXCs/FLiYlCcI7yO9ZUE
E7mR+9y88U17MXpu8/JLMJXWeqxV68m0AU4R9DTF1g9z22Lu7o0NdmD6Ke/y9kEbqZC7QaOoK0lr
lR04ReFIGEKtQ02ZPMOgOsK6znYepcy0MoJYvnrp/vxVg/u+YLRmlw78WHz9p/3f//o/8xPc/ihO
T0QhXP6r/j+0ElzSe//7pve2+1HnzY/p96738if+tRIUS+qFTvsKtJitBuDD/257S+IfAyG8zH/o
aQFiLn/qXytBzcZlELsdtmoUmHR58ZX7t+/NP2JbSMwbPTGd7A39b9relzEaXMCkzWziwmUANdJa
fd1SDUnskhs8/VaJRX0+bSzs81Ijf5SqjhWmkMJDp2YqkludEcWG+4r1odkzmX6Eil5CgS+/hCa8
iaJ5ARAvWfLWz/LYEqjQ4ipJyLusMdUuab4/62YUn1GqfsV8O0TAHWLl1GEAtjWttPhel8o0Y32L
nSgWm/Wu7ZnBV5WhRLdSOc0fBFS+7vbimaot8UCkczMzWuYfhHhvNGBkajCuqr5DbQFmv6UzwMHE
GbIQY3yL8s9vH9Mb3fxLYu7lkgxeMCCVmrJQLnq9OA9YvS9YDooID5g59Ez29neSgnGqbEwFuqNJ
BXrtPkeLCLUQAcWFFh+RxkKzplkTnv/s5LdDgvLw7+eD/2m2oAtM9d+P5dVTHqRP33804e+jefkz
v0azzZA1ocJJcOQDBSxixP5iWCzrn0WjAEAFRyWEsXAA/45lYcC92IJzKS1zVRgKH9W/Y1nI/+gM
cTBftkJLQuffjOXX2BgsNwQN/3o+UuhazXgBYH/jurMACS+F3Mib44KmyjjFW3aEJgBZnm4Dduib
3x7NG1/m67HASED5gVaCgBua8qCMPIvfYYCcIlvT5znHL98aHU1p/Hus7jMOfX18hWmefBQYp6/e
v+hrnuvXRYm5UZSFBkLicsFz0RUeOsLVA6+tdOnYYJfuKrnBkshffnB/y8D6L+zg5VKLsAVeEa5j
kQJc3F9fT3NpiMibEBke7VlDE4wXK6E6pMjXYCGriJzi7ctfhZY8PLx/pxeXt7hJZnmdaX6xXOSN
vr48pv64B+K36WEXSAUtzdRNi//BWYSNNK0qpN4rqw21Ez276jlXreYDxuRi4gGkNASkJjMyc/Ky
Ei1Q7W/fU0LJye8MpfL8bnnJySgeukaKvmLPmLkUXClz+XWoHUoBUJxW3bbK6GU7wSgMtKiI+TDY
wI7QUrrh8zCpafABeXPxvb/8PuB4MHnIPoHQ4PXvI7WkjVosEz36jniFZ3nvos82PJoXI+35XDq/
/0Iu1sqXB2LprOI6GjEwiUv8SKpb9DTs/TzkYTR4NaUTiJ4m6nlr2S+027Co4tsYQCRBU73OLNES
ANqZ01JvTdr1+7/mD8oLyxcZWp8JR0FEpF0Ov2xx3ZY6P/F60WjziohSiiW9KZp9hbQJRqQO42Nf
2sXnqCu/w26QXjcY87pJcQVcdb4V3qpkkX7VClFHK4oMAdC9GnFObrtyV+NiUlJhMzm8j61C1YaW
mHQsmF+OWV5JZENaNEFEkIqN3xcU2bD0+SB48wLbZqXlFnFZJp3wZRxejsCypd4W4bnt6TQGOdXk
VcNWpC0p4tUUsAqzRHloc8BYTZ1in9B/J5sqzYJj3WnNlhyAdoeEs3nuFR3EtB3Tu1Tv5K+jPRn4
BsTpXcwh6osF/rYzmy7+rtJycoq5FU8dpp24HOTtIDuV6NVHDdKnXjX5TJUq6/s1gVnp3ftvdBnQ
v803v+7W1BdlkwosebkVo/TkJ9gXpd7czbi14yXhNJMuOe9f5XLU8EyhqdhOKCphUX8gXJaemN3I
7/LMpA4+g2Zg/N42u76e9R9WIn+U6XcxXy83teQ4sk1ltUCec0FMm2NThXPN5dSsCK6SItrzw8iF
Vcf+g+ngYjn6dSWmSehsNrO0D19PB3BIeaA2TeoNfRBcpXY+PsSGnJJYWDX7To3Su0wJo9v3n+bl
JL3cHtt0RAXEWsOxXmzOQDBtOUWa6LVaGzxjPmvBw+BXRNIH3pgqFgaG+vhygE3alEFUE3PzwQt9
6wnDALIv0ZE9sVK8vm9pwPOll5PSqwtTciNdLvhuUNfi+KRn/q8jIOe3ty2a3/h6eJNA6QhkBRGd
Fxfr1ZjaUhLUXgmwc6dFAzMtyuVtwW4DLXbbfnv/+b7ErV4MCpVtFicnQuh5wBeLcKHLWEfBFnky
lnSzg8MGlaHQLCioay0GAc4sJfNZwcrNDaWYdh4en9FxErCpqz6MrHhX6MK+It2heSaYgT49ZVmC
yhCxb8huko7Q4OWX93/0m2+E6B7Obnz88uXKTRM2MURold4UURShFpRAkqT5gZr2RyH2b330ANLL
1nExZ76UD+ZWVDUVt8R2qPavFNHg5dSMw55mBi0aNaG8pPaG99f3R0KqRnSwWCzPL/niecB3WORS
7o1qrm1MNfevJko4Xq770gfI7xvjS9VI3QYcX9yztcvXH05VOpPp6PlwRvkG0Wd8zNTZWvda1dxg
YDnthIoXh6N3hX4cLCxi/v5euTpSPBspLcTt69HV4R49QLTkHsxmR1YHd6hMpX3dRYV9ev9Sy71c
furGQqFzrOdQfrm1ZYNuLJNl5mmsWWBSVFobY2ZttuRZfQxEQ7/KKmbwwOrDV/rGc8ajHKUmOD1b
Xe1is4lDSDrrg1EiFZP7rQoScRtWk1rRhE39q3he2jbRIHCRmeqQsZdS/fq/mL+peegmWPIikb94
1XNj+X1v6aWnhbLhBcIwdkMLtVNEzU0WSIqOR1H60Z7uraFqo1pmh4FkFI3I69drLUfuqmHyDGLN
PvlSz47OFBV+E5Hhx5v3X/AbCzx1IEE4xCJk4JT2+mIlJyQrGazCq9irnSLMmvvmw13qGxehNMS3
yn7VQsd5sSvObLXW5yxkRgjQJdDulYgQlAJkZe/fzBtPTsisO2jqUKqC67y+mbSZe6mUhhKHhEp7
TKgvgyOW8uhgJoI9+PsXe2NoCNZSzlSkYnIkubgpGkAJ7EJb04yxxDbDpVdgOMyOdjas7BBKFfX5
rugjBw4Kecp/FgDOv8bf72qKt54nGnMb1Qa+x8wAr+9TitkCtGNOHGpiSG7da88SpNj6/Yu8MY1D
H9l8/Mhu/1zDAWDw3pPNzKtIpDnRSFYfsYeh09KiWWySiqZkZAcfbV7eWMwZ64SJcmdLJsnFU521
cAyn1M88Cbftx5y299max+reUovYiw3c+N6/yxfh2uUMx0n2RRGLgONyAARIdAniMgovVlUgUjoi
xEDFkRTSq6/NByYG/Hs62x4e5tLyz3Y+4EESRgW9r0CPq5+lpqR3Qyw4BWDwaW5RQKCcn4bwmcB2
9v4Ysw64ktORhY+ocNBUw4ogECxZ79m4lJ/ev503RoCGdwO+FKy9SyLC6y8DBU7TavnCMZSS1K8o
m6Jtq3zpU4tbzAd1xzeutUyMLAyEgCzhFa+vZQpc7ieRsLk1JKJeAHw24OQNMCy1iL++LZIqWIEU
y+SSl8vQJFdtPokphbaj4tHIJrabviW5Grp67/1LLZWviyWPmA/oYIUZH5WXfPEIMVTH32j0GVxj
wIm6NdSBeoFR0uBM5a95K2bd1Wq9mK9bUmfp5uBA+l0Ok/QOUjxPHBwbBZ2pfj62Zpk90DpU+jWv
JHLCQiqe3/+1YpnSXn++CPKXnTbFdya9S4lYpU2NTiRp5WVDHhxKfH2eUjOVjmUzhtjsR1Hw3Mkh
5KMOxLNK4DEccuPnm4A002sCEAIIALm9IQaWyDmTs0iRdhj7QT7sjai3bgYL41I5Gjq39o3sMBj0
R9+/BWUZ0q9vgQMmKzwbGo7Wf2xnlJL8dhmZpQeDn6zSrrD/g7oz2ZEcybLsrxRqzwbnYVEbJZU6
q7nN5rYhzNzcOZNCCikcvr6PRnVVpkcmMlDdqwYCjghYuKkqlRR58t6954qwsKEPO5XOwZ7l56oR
+wclKJtCpAmfC7a4w1+8CS7ab2+DpgX1HFQIBhv4gW/2PX7+d60lv2kXkaeYtjxUu1VY9MR53k2N
3RthX4htXmjjHQRsxpnD9OIVpedsnD7XI2cGs2aW7QvCrKILaccNj+Os5TwMxRClZTvvwalj39Ez
92QP1Z1q+giRHUPh1NnhiPqcMkT4mTrRvIl6qR66LP1oluwZcSW3lzUf0jogJqxogJ7j13ETPG5W
edIBWhLlGurBiL5S7FGwwJBv7oTRn1Hs7KRg+EaqoArezVmPtErum7K4h9B4mrxgPbRrFa0ZOmqQ
iipY7xaaGAWoe/dAPDihjIA+zXQ5rH334sNXF5MbCsc/SzMP04ChBqJlixTVAWVCkVakwNY/x0Tb
AlHb2bI4NE5GDqT6jjMj9HOqYZoXGXFmoO1DiJ5bDWsAKZ3afp26E3F6e32SpMWSUSYDkjB1qOso
/J330WjpB6zBk61DR2i+wevbIGTcAEImjDaT1xxkPOlD2plRDDp0zAJN1XxvCtAlzENKJ/m0vO5+
WWzCVIM3WhqRMPXYc87lkHzltcZFTJ86RKOZbV4xbMdGd5em5kn5/fd5ocHikqyaVBNpRuVOK4It
AR2hoflbxGHbcV1OvTaX0Uom54T3QDRil3cPkzghrX1T7pe92mqDr/rOb/K4X77sFi6hT2s6dIV5
dIX+0x9/rSaiTchSLKjRkKW7Clrm6jsHaGlbtyG1PUAFuYB9FTdSVkCLd536i1m1HofL8mh0xkM1
DnuvyrutatMnE/Yvd/FGY4gMQwUgZJfgPrfWMC0V13VRd9XoPhOCuam84nnsJcw4EblJeUAIEUvX
+IGZCK2m8iNjTq6kPhPQ7j6LUn6ZWc9AzOvCSkvtnUfqhAX3BkLad003icqAANIv+rtTt1drQVOe
JNrOFlfZn6aUJq0WhFDfIddrB9o+aGec8yqt3S1bZGzcUzq4F2tGQXlLg3SN4ojOxNxYFL4qePYI
P0kK+9GfCYzXquYStJJwzRIVW41K08vzrWX13+2y/cEs4gKm69RgxRgqHFCuieTKyy9Oi8Awraft
bDCUY5l8LtbuUZ/qeyOQPyC17VZqrnBIfvY8XKI3tsbAs/0DxvrJdspIqOKl0N+aAGo3j0lezLsl
Vy+BbPYEWXxiDEMmZDN367JfjC4P6MihALdfmXLPZtJHdc9FmPNIV/1WU8oOwbWSyTCes1HtUzc5
tGVPPoms+pMqshj+6sV2zeeg8aIZI0kFNHmjYPd5txUk6PgdJvnhN9KwesBo6GMZSTeDmA6t7kfm
VOPj8g86PVl0Jw8rF1B05enm+0MkHMABxZ0AaFt8R4M/oMpoM4sQo5m2I1WzQFrfJ+JSZc53Ex88
huRtY88b8kkecruEs+gWftTBiiQcZIvedpjgeKIzAQIomFNskOugKXDdx8ojprBb2mvdi0+lT9UL
QdFbTvRxpwcfXqPOdj8+dLK9p5vpegNxiSiU9sS2C96et2vI0Cmb4QzIuA7TgSVIGzHwlJz7CXH4
qjXjKVhR12S8YQHXxNmPHYzSsSlbxGE3DiOoUpHd6+WXgXbWF+pNYvGS43y/DAOSWe+tYFlNUF7C
sfzRQtEnZXJNIsNb+9C0MufVWYlmWkw7ETu/PYkeSFrFzDkOugHVUS07/JO1k2BalvIpVT1RGY6T
mncAZ3nPi/SwPRCMNky7bhqAA2dVoUXAPfNo8IKJR/8PpHThHZOg9J4NgIcbb+TjIQwNCLud94mJ
bWomDHnAr9IiQ61S7csXiUWVUlQKGxmB52XzSyc/J5KLt26z2QDQWoI1FoTa01Ud1w997rXDLY12
M5Std61Mbd22ADKfnLX/QmCaX7Bq6vubi7TeQOmwyed0KndjVZl7MAOpLp2vreOOyHoCcllm71JM
jQhnF9JGAYprT1275G+L2YF8b0nj2GcOuFUHt/aWfBUWQ73Ml+HskBP4lBMsdddUsqJ0sZt2a/q9
L0IxCCcehMRPpa2QLYpR5PUmQZd3aSsOWjSiEwXt3Cr1WCkHWbaY3mU7O58LZqsFLHS9fO9nOz/I
otPGLQ2pcjcSFIo2pnedbTMhbKaBUg3059V3yuj6hzEP84H5jgUTuhIvEBrGzeKMw8VtAtJDS7MU
fEdT9lHbyaP0eODrqp54uNYANIvtY54q4OHeyQmJ7y0dqN+sy4rjwibj1oqqvMIuoesynBdSxMzV
tEO/RYWEelOecw5zrzkCUoxCSX70h6Q9ICUl4bC2/csSIJBiQRz8766t9YdV3tYe7QakntSbJ7Bx
wFvPjhgpv4peOTEudGuP4ZXejOM/2nP7gfei3jccCh4HVNNPDkLevcSvsxnNlrl829fqWo86qOhU
vwVEAP/tNn1nftK9kveZVRJLgPTtyFTHPKRExDxDedfgppr9WU+yrVvjq0hAPxPxNRwZ3ZFX4SKV
jpoCerJrrNO2BTi3zSVE5BC/X8dFcoM8i3vk0HFidC5qjwLRY5ox2dykgxrH7aDDEma3q2imYUcb
kvCGgg05z+yMQSMovMtLul62H8NFXrESkagjGrSJmFjqCMBzeh7XTo88L1OXLLMsiEN5paLUDYwD
er/F2yyd7p9AFoEvz+0RDazjvyvMEjDJ/TFqxDhK4l9hTuEREOTNKEt7wRB8Afu4vvbzInYzOe0/
QRs0vwgtSp81rHWfa4cejoQ4Tg85cnTsynEi7OJuXhNxvsm98D0RwwUxEKpv6Lgd/+1NeeRMNYtL
Pokryiv9U/T5vG8yDIoTNfKDtKuUcugWXFQh3lzEvB5t5RJw1juciCZhUDsOyvzpjrUeUq8mHJXm
IXYa81XqKJP3GpkA1qafhzWgE60jBUVTmuGaRsVVtq0YqUk67zmZtPHVLun4pY3rqK2zOEjS6KSo
/TyYyw/fQ+IXrjMH2xKPZLX1hCLYF5YKjM10se4Wx7drxGL2fN8kxEaTg2LsnQbbzuyNSnzLLXKk
NmM3a58kqOe7SjezbZGr+kVAyT3NetmgL+Vei2y1zlFjJT0BwxMZJQQyl8Mua/Jii/oR4APn2iO6
ePmkORkhIp0DcYWb2BTfnAbDw83GQHRNWSd2nOpDyW4uV6xjztQpgE9dEpznOiBOdFypoomLe3JE
QKnE91we+PLMLm5HoXZpWddfLn2rR2Vb1qdsfs1TybR5taufjKmsrZd7p3I6DyyQUVDYYKMsFl8M
+fjSVq0Nq0r3HjujDk7DMPobL3Ub0N7EJQ2UQF3ygbUjuBtE0eCZVN1xEBhON56jj28uOdgX1JZu
SGbGyenTal/PhU5giVXGFoakcAm8Catr3+14bMfY08xxCxSbz+qYYzQTPoxa08Vasgy3HYTj5PuE
oKQMOyY1j7kcg/Kt0gqKZc8c9oY91VtufMDV3bD8dDQgutpc2YcFOeJ3h1PJjuF2cW8Kp99J3xOP
lelM25r016/FbtYXMRXVtuvwfJpmdT969ovsSbnStQkn3nSrDzMTvTFBzQlV8FgWfFJSshQBJrZ9
GX0nPdYW3GJS/sCkz+aSHRwQ4SRhMM7D97Jaw0nYff7UIMCE/i618nyrFu66xe3bIw5gyPX8BSfC
76r4EuAV3q92kYdWP0Li18D+bMBJIG7WnPzJnDD1JKk1P/WthmEGev7Wd9ATeKa4aja0yo0nUoae
TT74j6vXukvEfCvBmobB6Cnz5vq+BcbchcLUMlRNg0GjQnrWT6D3aUzkltQhQnb5vWs4GZr1rDM2
4pY+TyiTODhQHCOufnVGCbxfmDx/AjYlMaEm5g8gvaN2bjIFINrJSSQ+b5VfWQLpOFyFQ0BjZeM8
CxFCewgxb77+mTqIrLaq+VVpo3EVbuY8q6Bxbg5ZlZ5hMBMGnQuzYjFtMZNLKFXY5Bp3vFepID/I
B8ti1kQIzW1unhZMllgB3ewqFut2a4/rCSctpgjZ0imbhWtwQsIvnNjWBzH2fuhTmIeLJlGq+pZe
RpOLNnfpnPqB5GJzi1MddroNQRUDkPqZWQQArVQrJwlGet8WqvlQc8oND41NtJo6DENAqqffqTNm
CWJKYS/cUXKlWIn0JfTnFkSZbX0WaupfSRngbLKOxltO7M5+SLwXQ5C+5Jcdfpyy0knEBAh1yOeA
Kraty7BpgmLvrm22TdU0REnjaPt8WoLIMBoLB+NwNaeprVkQAhhorH4ETbDvg0lNwoVl/xFFRb0r
0j67rENB+peC1x93nrLuyjKzHqxyWq+o/mhdTOTJO6MXPPQikY890gzSDUycwG2to6bRF//Avd++
ZlZPoMjUJy9z0cl7bWoJLMxbr43r2yWSXrnQKymAEeRAP7C2pVurfGP3YxXHxW482Ua50gFaOLgy
C6SJYKRNfkmlezC4yEdd4qbNTKIqJG4xU5b63mhaFZJNAP8e0Xz/QIHzy9Xq9l2tDeeQrH8dk7n/
7vXBJ20FFS4ea6DB+ouEL+dIY7wncB++WawL2yat1wevHF60KUniApz7fTauaL/hSC+7tKvnTY0J
PjRGd4rGHkEK5gVtg2y9vuiuDLa2O3TbpKv7kx+kTpy1VRCnCVGXsugPNoe8C/2o3cIGW2I/W4y4
7tb0tfe19LDUtACs+onAG84NchBHzpULwPCkORNZOd6eATAkif055uWttpvdbWDyB8UmmTIi/w5v
BPMzxSNCejfZF/7aRh0ZilutkFo83/zws1sHLAaz3Jp1cys0+8tSjETK9cNLoCsOKpYzHuFEgfOC
Ye2HhpEX5YY4XDKrvSSJcltzn4uF8KWN0LoCOochbB43IwhlmQbbBnX7pSBUNTTWVu1UrWm7NbcE
G0DtXQp/Jj6hcMQP0TQu9sL5cWwTJzaIMiUAK69fxylVu2m25y1ROU9dMJvM+4XzUuV5eYEwf/NC
TuUl1YIAh84eMN2CJUXoB7Oa9Gs/DmqXte24N7rU3wz1LeGWfIojmUzWjym39HhwCxmmnUdxNvrz
M6aFIOT6k1Iq7OyI3mfcNpn1nnNYjWarWolRnLjDjaSnO9zu+7pYw8LJ2RWNihbEoOXNNZgGsS17
Z9yaU2ff+a3lHYys+gFWY3gZEvAcrOjqeLPWbozCKLf26KSf0+KQoED0IpIYq3yhVzN+9Jrb3ge5
m7+ZinSCzml2BBVaJ4KpZIRoEOuSE6ijpkBU7Ekphfxnz2K7CEvy3VXkDdWZan7ZgZdH1kKeY7Hu
spGJY67vdbPProGLrtZO2XR1jY6Xlo3dscdut8lUomLPaPWIr6wiXRFbmu+gqw8mfwe8CsUSuiXU
eopCScLQz0viJUjLKEqCCQ0F00Vbqj6up7IILRmIh7ms0r3IWQunuuy3AqEUPnXWHpczTFRUdXtx
y3nelrrPmZmA4iY2hq6LNbRmsdanFhY9Cvt8MxWluixVl3/zXOWeaNf38eJaK/epe+y9xW8gbk7t
nZE7xl1DBQj+RKiDX44E+g1WEssuTR8qzkwbXmCKBt/vb/SdnjyK2d9XmmQwq+PzAOSiwyAg9KXN
P/VFd69VZ6v7ei2uqqHAV9r6ZXdDAcWsvPg5lBAsqOavNlNZOHbNcr96ThWbdEvfrHzRThWWXJNU
8RHLpe6Oz4kym3OHbTTKnOY6KPXOeBhGptRfm7JUd9rYQg7JyAIyBaRdqafTHsgFcARzKO8FmZ8M
bT2iVwfjA2sqOJc+scejocycg3mX7HQzz3jayce6RYm9TAa85arIfwCNXs+dZHQVkofghV7OHNxW
w7Jz1qz+UtRW8YDA7WCYovg2FdjVTJM119MpVja0C8DydnVnv0ML0DdTDd4yMcz6WZMyOfnS9eMy
wSCYLgZAgSEZN/hllzvUg59+KpaIKDMj2/SZ91kSpxJybjL2QWbbT0QxLpumdkVk0Dun3VIX1i0b
2WP7KNZ3j7jVyBAD7hA7T5/bIMAJNdKU9iaMxHIerpW/Ns91MzRsKG0SKaxvxwlZFA2dhTyGynSf
XJXslnaSZGdk7q4F4PMxwGDa6v18batuDrWGm9sZA3HvprXzQ6+6F/ThzRlriQhzArHC1Z/zY1An
blx40ovIlDOneHbleO6TVj4uJRyKkWhKsmGrmdalmPPyZCVAXNI0+7VietyMNUFlRuXq4bqo+qgn
jNjohYk5HgDbxHpNKgQ+9z1GRbUVBGSGJh5+3Lh4xKtiLPemY6+/ZirSs5Z4xnZak4uWW8Oj5ZZ0
2laaNzVOgEgaXvtl4ZIJLXyVVAc8eUHmO/XGY1b+jfDjGXEnq+Mrhsxp59jiOJZZdyWkjLZxNb8H
Zf8zywsv9noGCpPTL7G+BvoumCayaFXrYu0RrvrJ4MNoQg1b5HMRgJmq/KL/crpfRe9x1nRafW8m
TAtovdWhZ67197Tt8si03PHYq8k+lt2svq3mwhYyuQ32NNgs+wS/Mu3OIXUxyxt2ON/O8iJLW1p5
Lsh9fHnYJtZqnxPq8sjuijObdLeoSMv0ZsOeCY7w7BZ/+MCTVGrrUtI+Bl/FuV28J/U001sbEjpR
ZbbF6pRxWY3lCCjtswe6fuynINmVVcfYANHn3QJvCNt2oZ8xMaTnqa3IXrH1Noj7vCt1Tuh9NsUQ
vypjQxmtsY86Ap6YvfQlYXNde6Ok2AuOdCPtdSJ1tA6ihzQX+m1wA1nS22nd9BxBsPTNxGoxtASJ
WH7LHI8wy5QSHNZTFdpLyVQHdkest2sJ1qjV2Th88bJiGZtJwOyIg+GAV1qhiUsydgFDzRvHGI2F
ZnVmbElpe6BnxXC4pMUkFspBjyxcyujZjSx3NcKUkUzMy0xQI2SCDT0fr3NSgXHKCCetauLCEeWG
bldeiJD5INeJvHSbnAVmT3lsBAR+rW63MRKd9kQXjKfJCpJ9Ndnf+qnt6dL0lJ+ZKZ51hRWz02cT
6yxMiW07JfMrc3KyhxxO0q3udr8mNA8fLdvjfaEpUiyovsKWFujOcFPrgnvLfGtcD99vSqVtbera
LH6KNDV2WFHfAyHqLYHb5mbEQ3Aw9LI6EPd0SlsHOI7fHCCXCdLnxufWoC9e2ZbaB7WUkdPZ67Ym
Pee7InrG3y0JoAph26y/hCM5u8lLnEfapuB8rbHbWaIaLzP65KNI8iXOTDt7p9eflpupBzjSSSWY
ciRyi1+eKZuf51dNdf6OkxZZ8FR8x5G79ERl0O5b4QV7aaca0BOc/nW9kgWrDdYzLQVazH5rgqxw
5cVRs/eNVAVm94QrxCQAUoePtLRjV/LIcpwy4xQz8P2a5O43WOflZs3o6DhpP95qMeckZwVUAUT+
+AHdDWrCANLPx01fm4/6YOW4YJbU/coR+GBXl3n/rTFnNoyeIdNA3XBMxlRe2KwZ3vmJd+oGVzC1
MjRvP5plfWi0wDThpNHf6RyZvK1e1h4KjwQyv02hodBjiuElYa1O9GxkaVUrR2REj+8g89x9kYsh
BtA4b3NvqFt8CFi428YrXnXf6h+N3u6u6dhTc1cFKfThzErWEhSuQbIL0pJZSVrABUmJduzD3oX6
Ei1QVC4ugojIYu72YyBxmYcnq3blchtIJe063a34be/bpDQBrzTiqSDImWqCXKZFY5Kw7TJXnQhH
vYFoCmBnkbcGzE9W8oG/prwi5Sad6k+9hg0TZu5cfFNLRkdeX0XunmuioTjAdW1xlv6A8KvsRj+L
oG+Yr3auul9yLPshXPCwn8xbbvRmLjxf22iYi4Gk5iNbLyfusz4iFL/0XkNesjE57r7rdO9ryTFT
rKyLv9KlTf0TdZi7x+XMvjprRpaEY2AonRjevjnBwHfoFEmte9LSzH4hJnL4oTdC0C0kHdpnDUMu
M7FUvY9SV9FaK97uWGj5OR2R/pYgnF+qoOx+3ex373zJwNJMgI/bydRs6H2FEFFg+6kfBu5A6o20
NBSh6Mx9yI6LS/++NPdJZpmPourldcl0iyD6OgfGnJqtfclkjWxh0geCVXWbJjnG2ptDJID9BeoI
7XzX1lg27D/el5UoUshFoRcxBWb3XS6zE2yI6eFPMbDiTc3MJzG84M5CaXhxxqynPRJkCXBTyBVt
Ylb6biJv6lj060qOszuW3SVtPN3aIPvMwVwwOYZ+omPt9moUM7lSmXxUBRHnsQ3uI64L5vuRaq3q
kVkl8d/wibI8HBjAWpHONIwo87oh/TsJbDobpJXyAAHPiKRk2sqGkKGfrxeDnGo/qU/eJKtHgHbD
Toz17GwHb+SCyEVySQ2Up+RlO8KwY+7SwojRTlBZ1BIVT8noCuN/SncjTLy1eqSlkb7RhucEHWgC
MK4x6e+t9OSR/nkRB3VRvehzQQJh4ACmqrR22CXNAvpwGoerAf316DrFmBPW3QVXGrL8+lKi2Vxv
4hV/CLhPOdEnl7nlxgQIZ2OmDkbs3A2VSVAU6cXDphEnnSr2fuKi6Gm8Jf00SDI8O0shodeZPg3a
HiBjHhYZB6RtSdMSyg8yBHAiamkfPRAIkPRludR4JkfuxjRxkKxIn3/trSQ/j7TGX+gI5DlcK6hR
m5bg4I82cLqnYmqGHwVmP48WnaV9aCYKfae1uie6mhqHu6V1o9wvLW+D2WV67nWrf+0CGhal0fgv
nBncq4c5kQjFMriQE0190FUSZKZD1uzGk6xXKGioxxPzJqCrRDrGBcDLiyGBcOmzRl05sJBeeQ6G
OpxpzpbAQCrk7JaxpBKeF7nqyCR8K92N3qS/iarM/bAaEIPTweLO6lVhv/h06KHVdBZfBFG7DCV6
veLLLAtxUsC8mFX3MnlAbMe+SzO4vssxOkSd8rNLUAXVt2BogKsaCX3VjTbz0K983zRA62XeImZb
siNaYefF6mpuAkah3yGsuF+ulRXnTKQmbchlYnnQBwTwg2YTd1dxMmesvuSETDVkfN1iqm6SxUKs
NhGqlROAjdC45b2AO1ATHV9CMzI5gk44IrxVBWjkTYNv9SVVAfAxelQTINm82IPX54FlYPAIO4yY
8Ykbl20huWQEoD0ujtc9lYGfyWPuSO+Lw85UR60aeDbyATcKBcGq4VfQWiqzAWX1jjo6JabCTswW
xoVK36plNamzWmHKg+lZ2QNbUedGPmDO4uAuIwhK30tRovB81OHEiOM9q7i1S6ZXV3QoMOmIlI1b
UbHqQhB4YzrF5cQVvDR3k/QXio4MXpDOxKiI/9AwjWiRfwk9bc1tS2TbwLDC4hbuitvzPQgOOlf/
5vhpFgmAD10jCXCyacytUU6s97wIvzRYptfKCmgLT4HZPw4WNFby1IshLm4rc8MGAJVkns+6g4OW
HFjx0OTNzOTIGIjHyBF7A5Lix3Sc9Z1ZAB3ExdxzDbCAfJNe0jrvZdVXOUfIjCxRsvBYZeqOL2mu
q2HXNhmHob6uIS4tJqQHUEmz2nVD1x50TUCqbjX9OKxwjm6bnHBDvmCa3F4vrdiZ+TPK1pK1fdLz
5K5yXNbIfLVY55ykZRHRO8164Uip78gw6yIn1bKHG6zuriPH+TLhVNyC4lN7LTUYls3U1CBrATlu
FzOvh5OnWglYtrnhZRrQGdoRLla1bFqYdZGpHMsmF7VQO3hOVOHEYFNs63RJdxnjGhQ44wpLyCpZ
SRqw6nAypwqnyzB2T7MweBab3g3ulCA8lusAQ6gLAAFZdd9FU9/2TESkc2yZJzCx91GYmoZwnmzu
7l0ptTqlLmudj4oNhSrZWGGAp9OlqBFNnRmFsmUNkICI5UMITvFQ7IO5sPYjhGgUSg63imJCGwqf
yQfCLvYLPVumZ1sfXOrGnk0KVj9Sd2JfHym0oHxS9nDzDkXAjDIT+L3DyQPEEVIdmieO8eMdzMhh
M8FHgZsiJY6uYjaIfh3uRnI/Nn6jk4WNYoK0xBk3jJi14zhO8khrgk/jEKBLOjuu0f1cdZSAtadY
44kqXu9HDkeKFjWUl1MR8N1dyVzAQKNN9Ni282zk2gXlATndWiCYtBfd6vyn+P9/xFb4fwMn/MZg
gNHAP/8fsBVu+vT/lmNHH8PHv/1ssG0uNzbEf/z7QVYf8t82P/t6/PqQv3my+Xv/h7Dg2v8Leypu
NhQsHsbrm/Nr+imH//h3jR9h0yeZDFY6GTw3WMJ/ubItMgeY62Jf0eH+mzjU/tuVzY8IVMLpb/sO
Rjzb/J/Zsn8XuTID1T3U+Nj6fAtrH16D38WOHZ0UVyBej2eohJkD1cCnP5skoX2j8BIE5DyYHtDL
crnCN9uDH9rxpqC3qJD4WrL7yl1LtdotL2qFQ0Xvj1N+CDMohE2+T6Qf+ZoG5b6iqfhlD+/M8Dcz
DFE/S19F2T+PY0NV48agrfdGzyxzCskuiGexRozMQ7qqnEFYVIbsNbWBJLt9RFwcXQTOGjl7oWvt
itk6l4fCCvY9E9JbKC7tT6aKTp2yboDL5VD4lpAbskINnDgkl8Fwcp2dVYISrEuUCsxFCGD+u3vh
n0jzf9ev/+OF/ZM3x9dprmKV6WPW86OgczK532yGIqpz/kIT/bsJ4B9f6fbzv9Orik6U2GH5CgPz
m2Z+V8ZfQB7sf/wouNlvtnaML6Sl+X96gc7TGmkWtIn99JJzaqsZfqJnN+g935JZnzht0FVAFNOV
V4R2Ftjv0nQj4mkHYqZ7IIkWgXE9qbmw4iNXvY6WjHTjZebGYfS7kUx+Uv5+MbTh7XcN3XIGSn7r
XG08615b9M2IVKsg/xNJFu35diuZiAK/2fYWdZNW3sjRG4s5euscu/avTIx/MPz/Jky+XWEugGES
8sFz7AFQ+P0K66iugceqPoZDyjsmhOJHkephML7i64B11KCZBLk78xmTTXPr6ZlJnPD2/qe31O9v
4/Ys/90XXaNJcpeU76EIyLRnFrrQ0zQIX2PM/Rf31E2y/68+8Z+0762wVYDchGXBIrfeoChnuqL0
v/pEfxh+/vF1XEw6LosdIJHfP1KQ9aIaSq6shIwmnEOhJ/Ty8AQhf9Gy1z44IxkKB/vY6+PDql3b
Vm3l+ko8GzQkrrUgrTXZJslnouRfyNF/d53915f+t7f2J3OwjSJQSaZ5se45YTbTqEZHX446gKZ0
m8qOeHEmPip9+L/5kv/2sn9akANtXhLBBDvu3CpyOPO0ZsG5XHFKleG/fql/XDhu99PfXupPS1Tj
5DmHLF5q4fQhEfam9V+Y5P/qFf60ctCS0sug5xWm5b33nuT4F0vTP12ZjABACZ+C7KY/PZguDALB
EKHnQH43LD9Gj7sDV2uQ/PjXV+qfPg4WRqubAZE990+PA92zAFkzr3Obi8MVFeOLvj7+69fAOfrP
HjpoK/hNwGrgO/n9YZBQT8EUcsfVAHNlMcViYafL/YO56tFQoh0B1+yvAIXqKc7dkyRyfSVng0Xy
ZU5JjxPeL9PJ7xiKI28UcBS0+VnBhGA810MozPlf0ZSFZULVXznnGhM6I3+7amh+UOVn2R3egKge
y20lnJ0uvrB4IYhCoBWs18H7oXdfms3f98RRE/rRyK6K+YwPpA9vU2ij+kSnaX1J+9ngcIgzwOEM
a5eMzQMAebx/j6e746lB+s2BPEZWS7MJO8MqDsk8Y5lAxZ4PUb++dJpxtGh2VDrJyhMZKHgtZXU1
m5+Q7Y32M++9X46tXlxnffST+WHwEBldp3y+HyvvVzEG6MtJbTT6bVLoj4xjEThnp4ELJ0Hcry3g
vCwDoIagpNbhwHqRO337gx1H77REU25bO2dydq3Ac4A6pEyvJlBjbpFv9VBeS2mey+5rpIRY9979
0P0oVwi7xR8fYWpQXhLotWgPY/vRuD/S9X20X/syYHP6QFAEr6/acDSO7DmIkIWQYA6ueiq2CFy2
y+zGjHQvNzjfOJu7KXuemON2ZXt0g51Z0zkYO7qhxaVYptgc2vPtdtHyry6v41kvdp6dQZfSseMW
9CuTTb04Ee3685KZX/44x7afPE4zmPNc90AYGuUZKO+ltW0XK+Z0tdT0KLppP+ItmLvHJKPntZxq
U0ZEoWxHcyJZ3j3VDHBt4PS+u9drZzPdtoecbxscqNc6IflIWCX6aAYE5QyfWg3TMWMd18K8+5r5
n/K62WCTi/zPgWmHixIhR4oJivTgpSe0vRvHyw5F8XFjLtNsi7nmTUodigZe/8+KoHJvysa9lxJG
zvDFzNNNLaxt3dLcUsFTre6kM0XUIcEiI0nZN4yfjERIXN8E5rUd40n/dkMir50WFjJ7aGsVW5Yd
zYhnNEu9FanN7kcLDJna+r+ZO88et5Gs338iLhiK6a1ISR3tbrfdDm8Ijz3DnDM//f2Vdy+eFqVH
RC9wgQvsDAbw7BxVscKpc/4hpSoCprEJ0dfGwDXoXc5j/dGNBr9GZMQssw+NLX6mavIjFstHHEo/
UAn/1I7OQ04qq4pfWhDe4ZeE6EJ07PpfPSqfedG8GkrmB/aXAcJTibR5WP4F0m7E9kEFzCUmiidg
FK2O517TvuhLsY/UxQNT7EdPfQwlJfmtBTA7wMEvGv5X/HybckgXHsVoMQ+Q1SwyaTf+MKHtoKUo
1mLPscx+Amg3iwAHZelNo3f3eV16NJQep7D4QbnX66U7cvmx1BV+wS7ReMCH3ccS7bOyH7F0wAXY
Gg6wI/05ec1M3g51ftMrOQvSPMju4FzBejVQEhWHcpz9Jqy8rkseHecFVc89ICFPUe3jMAWAq3VM
hMAQkEzioG6F2XODpi8VCvrFxm0a0r5oikNmKVCngldDwLRNKDCx+hfkXYton8/xXtTTgzvbHzMw
hBEdPbPKoSotLMucZrW97JQ5v1nwcWhQQpQjTJ3uxWqn46D/GABOJcUL0s0pH6caP7Rl8RTn8W1U
5D+cRnmOu+ZuaoMHfdY8uhPHSXlQLN2TiJ12QVI49Q2+gslxLR3uB3P02GNdVQLBgCFUVZS3x1tB
1bBpQa8E/e0Uu2zh4SB6hNJhJaQg+x31iUTTN1B6Rgpnh+avN9PDDhV/CccHw6n3uFEdg9S+j5rw
Kxy6o5KiJ6n/o8KSadWniHrlDHZCoSaC4K8Zh8+2Pnww6h+mHn5q+ul2GB4rB+TLDI0ghS2vF4cG
woha3FJzo9ab0oYjeDJ9oFb12gSFl2jIu1vDR83OH5c0vemlH4IZ73Ulu6Wi34TDFutSXqUnGSGP
Wpv/QcADtqetvcexkmmjuC+bA6igu0TnFYAmpqlXXomauqpnQN94EuoJfjlip9A9slSAYk50nw7q
40SuhHXQkxK9pqO98dPOrufVL1tdz3bqFBkJWXOwcsc3muCjGsw7PVkoVb1mfEu3zQ9dl/nX04Kz
1GMVdZV6GH3SNXNbNQe4ZZ4rXrs+OQo920p2Za53Nu1YbErjOiQ71kJ+kd1Kwa+UwdkVrArrBi0Y
DsnuqZdGCIrto8K818bxo0wAkqilSijoFPb3NGG/hXyKzMA+q6YmmHp2f693YNQghMk3ejRKk5Jl
J3rxRdQGj8YOqZnZN/iv1upv0NrsGvQUrNfuUxd/7ijHTW7opfhIGdp+uDF4Eg7O6AUNcv8gEMp0
r4lvVbBHhvaghu2+BzNXOeNhjswjSJUPjdE9Ceh7jvF3nIZPkdI+yT1nacOrGebflFa6pIVPGQjD
zM0fA2Cabji+RpZGP2t8xgvqB30sz45erHDBZaGZDvm8vLSKCvS2vynm4HUerW+QEaBRiTuQYEdF
1z2KybvKTv6ZahKm3kEBtobunfptTqLBRQJHEhC64V1fH38oz1e+3FpTgSMwgGUHVszKP6iciVHz
IpSDLOM4i/MwMMfLaw+nsDxy9gbuRmZ8Vj/SdOpbshgFUV/wt1XOWuOsiEtkcyjLYxv3h+o2QjzC
fOiQEP8z0P8HRcjL9cWTEuT/Ws38/1DhVYqN/u9VyF3zE5+qt9VH+e//X31X51+y7CgcLI45UIXk
Mv+n+mgb/6Keoep4lyL2Ybvyj/6jCWn+S7fcPzpyNrR3pLj46C17PaJoaRj/ks8T0MI2wj40j95l
bLo63CyNsijyHMj4QbN3kCQ6XT0G4ESO+AbFQLPLsMJDv6k5UhIU5V24mLRi3szMhZrceTghDPmy
wtddoA6yOsGRhQr6tKNCjzjkbP6eslRbsh3yS4gnh8Jtlo3NsXr+MjxBAZf2Bh0mbNblPL4t2Khx
kTYgLRFkVdSCJ4phfa5jCNnXR3UaBZFeJk4CqOCtI9xC9fU0yrDgIqz2BVxiiYWBvD3gISW2JP1O
n9r/iWLo/OfpfCJJs7qHyqCt6PsidE+z3N0HPbzbppiyH3R0az9OXWVDcOh8VKZUgkNMGNadwIT8
dFSQCm3TnRw86Bp4dbEzTgfE+7WNe+9SFKSbbNsh05DiYadRNKivSaMG4G5FpH/FvTq/7WBT+de/
0Pncmap0lkY92GUdrGVa6HOrEdTOZoclQwQNyJ1K+v+Nafa70p1Lnub1GH2+HvN0rcvvRXuAwh9C
O2xYhCxOR+YWRl3lwwxYrC70O1WpTWDwafKo9o61MbwLoThi2FBSG0q31ktDr3K1pGhAqAz8bW9N
XAWQd3ic5Nnd9VFdmEmUywTyXkwjSaLM0d6UQE1AN45S5I18bCa4KCXWDcCK7kGUhvuRxuFWzndh
fbyNZ6/qkzOipiW4J1C7hbZUN7kWVMoe4954I7e8NIUm8snwsBie5a7WYZA7dP9LExh9VkcQMEw1
nv0UKu0PIxzqjWCXJtG06TqB8pIKMfLP30yiWzeWg5tBDZuHl0s/NDp2SVbgmQJfSWtyxEaKcnFw
qFWhq4FsJrLip/EGgZ4njqN0arOeV5KLVkTcAWEI4yXc2M+XQtGiMGx2M439taKjpkCiUiZQADOg
Dr/TMwvrIgBjbh42GxtMHt7/k3f92WBQ4/4n1GqDDYtdNa1Uxcdo+GMU2eHRSef61QYu9jBCiX9t
nP7b9dV/aTW+DXk2kbhyjKnGREZq7qGQYR7itgs3tvPFKDwFHNSaaY2t1yJkg6hZlKjBetXtn9IS
TybFKYwN0aCLUVjsUuZTyjSvdlZgBqKOXIgjcPCkwmtpHWLw0Bt346WlbjmGIPvRXOS5VlEamBuA
i3kQK41rWCB0s/Quoy/3T1610WeX86rb2FwXV6CD1Ce6Y4YFcu90sSdopDaxJZn4JGbHbOi/m0L8
pQPZ2b9/MdgqItDy5nJ0W/6QN7vYMkHFjCZHRgTD2BtzWq0CD7uNDbXSFZbLnMYfMENYbXRoaIKd
holAEfWZWUCoNRp02wtj9GA54JVcVXgEj6WBz6t5xKOU4gFVYGVXS/eghcraxilyvmAstg7q5oDI
/6Qjpz/EjXN1GOCs77QCJ8vnohVRexsZfd5ufMHVi+rfQzZ4CaPrS2dBW6ceE/jASJvAWUdxlN6p
mT4c6hpCcDk0j6GlTHdNSwuySaWeB/Eh8qdUXWyv0zoXmx6l3kiFzk8al8uVHemSrqumsdr240x+
pAwT2H3VGfEoDN3c2undGGL5rYZUbuJmsD61fQeh7r1rjMjUAwAhoN5+lh7NujHlwN5hd2Lq7SFr
hAkJxrQbX/bi+N5EWS0xJCfcJaw5tMdIG/we1WYP+o1yRNVyN7vfy2Ss333EMS4+MBNn2QCgV2c3
jBc0yUdm1JgdJFYAbXuDoL18ffbODx+iWEjXOWgm8/xa3bNFqQdpa3fokoSu9QlXdHRO0jY50lFJ
/uriZjlcj3dpHlmydFGJhQvA6kQI0hJRA5MbyUpGAesReQ4cxVQkE5y8fdSHGeP1KSQL3BjnVtzV
OK0+nDBLFaAWqWjfJyO04Qqi52PSK809iaDw1DTRNo6/S5Mrs03UJKX2qrEa7FQ5eZ01BZMba+Y3
XMsn+ILukByxecSvOCqU7uv16ZX/xdMLH3VHTUN9TpBZu+tcsDdCGjttWO+GoC18q65xmstpBijF
9P60UzYadRYPytQWalSnZx3q+ks6WqLazWOf7dV06Q9TZ74/mQaNjISR1LZDLvMP7uPNDQI6siyF
jgcHBL8ROAxKDWliP6s1/a8MR8Lr03d+fp9Gk6voTbQx1Km2W5xWapwFmmfEdmp5gd4s88bKcM6/
E9qAwMpZHYL6hfzzN4HYx3EWRUu1ywa1vYscJQdrmat3ZW46+wrS4+cJzyy4nWgzju/fCq4qyyLk
1zzIjdUg7XRylrTj9l+Uzn3JalP/iG40qju6Wd8CeqYfUUWBuTHiCysTCw8eymTYYED+SFu+GTFv
EqsztJFUVIMtWBkupDmN3kSsDltYmAt7HcW8P9k16pxcj6eT60Amh1lTkVBF5XBv9XV/mxuoneFe
qEuWfYeOWN1uSQNe+KSUOKg7kIg4gNTk2nozwAYDuaXriIoaBC0B6MuOP8ZlewcAHWaVKBO82tzW
q+Mh3viiZ8tWXroWwu3ANLky1nrSZjAWFdwQ7AYSp9phsGscqMUM71JyJuUgCterVGSXhhrrswW2
jtGMC2t2ibEV2KH3v/g8cVGmr+xiQ7b60og4XUg/MQkCALLKUFMRi9hEWWmXIkNf7WqMfn8Mip7Z
G9f62aqUY0IDhU9GZQAF2dOPFi8JRXm1xz5TQ88ItQBxjxlufltPfbtxtlwKBY5RqBLEqFK6PA0F
nxvWaU7DD3HLdkfZQ/GrZf5OH3DeSA4vTR65EFsAWVVXk9ZXb1cifkdRPOlVtWuEGu8bhVw3gi+0
f+dZ6arymuFqZPJohq3qom1oR24NOgfP62WC7IyNHlwdZ+MDXRgLCbWs5xHDQTD/dCzsIg238wAu
egptn5qw8tfQu/iWXh/MhY9jUKHEAIArhntmlb7aOgJ4SpjCzK77gEY+MpB4fyce5ZANONDFAb2J
JP/8zTEBebIOljmpdq41vDp2YexhfVUba+0s8eDbUJqUZx9nLnXk0yCA/+u81JQSGYdSfagTMBI5
fPlbFCrEsoN5Oh2vz58E+54mHjIiPiOuIXBqNtdPsKXOkmysiShClwmstcifCsgvYFppBEZmEN0U
0xDu59h0j4Va6/8os3LXmhAZI2NMP13/OZcmmQ+JUCsdQawPVuMPiyzvnYBVY7vD4iOznaDgWfz9
/iDgAUE6g7Rn3azWjFWPS9xWZrnD0BGZUQgzeMe3qgsL4nqgS1/TdgV1HAwK0HqVi/fNkglEWqjG
zOIskmKisWlYOxVLbA1iRNEhGHI92qW5cwBbI5Uj8MRYpwf91FoTJszVzu7MgI71XN9WnKD+fxGF
Yocg/yGHXBe17cxucPzlNEzavHko+yjfT6YRb5RiL4yFaeMBxWnIh1rPXFqUSopum8xR7ehDNkLJ
QzIiem+ZiCYTkGPqUEhWU6+U3+/N93EQcu8UufbT2MgxNkU5rAoKZ+O8Pa9yyDA0oeACUVQWfxDA
b8Lk6P6Yam7jjNJDg1Nmx0D8NbsrR6gkljp8cEbzU6WoAeRVO7in1g0Wq6o27paz3IofgacVTAGT
SgtUt9OxLrXau4itkgRYg67tuylqiycxmerwYPZoniHu5GbxbTNAMNpYmBe2AS8B6AhIBpikWKtt
oJQRAmM5VDoQJ0YKig1pq7GKHwwRCq9vA/7+7jXKxaNTfzZwLIQ1ejrWXkcsa4EDvwOGB4WpNZqD
nS9bO0H+7JMnG8rxVIEdZBcNE1TD6ram3gyG2eazWhHCw5ljl7eYx9pAcdxoYwmdzyChHIMUkbeH
rq4fU5yVltqYzGCJEJLiz4hhgNRbIu2L2yLHGI35GGzsczlH69Gx82SVkeMLFZrTOYzS2pzC2ih3
VZEjge7W5mvdj8tfdW9nPqpV6Ifp6nRfRUZ5kzd6uwHuPV+umkHxROeVI2HE1uoigD+N4/DYlzvA
B6GfWfbvrLF/IBBo7Wq3gIostjLK8yNHRuTBSidNminJP3+zS9sRBKuu1eUO1jYP1rrvb9gqxcaX
lItiNa1gczEfQDtf3j2rRaMnnWEKxAR2TaI0KIYVcfytXuZc+Mh1iSfYWEuMRmVEvcjOsnbrjriw
Zk0V3QuZ/1E5Wjepm6Wy0wL2HbLGQX0woUR2nhto0eeybYxkYxteOPhok/BMxtiBGgrvgdMpNXQl
FWOnsvGt9olzMf2soTrrD6LJNF+0kfkCKY9n8oQze3fQgyCwkRFo6y/Q/IpqI1O8MPP0YgECOKTW
Eplw+mP0rO2apR4lqT9iuw5999dokctDvHaxQA7Sx9Z5RaMgevdVxiTQQqdqBigALPlpXDV3M7Ou
WMkm6iLwT8LAWI4wQ+MtxP2lb8ujS3ov8ZQEL3MaKC+KJADeAPG67YMv8CcNez9rbnDfoTlqb+SN
l4JJQxKqj7B3DHc1mx3UsUhB2hdpSku9q6Tn+FjAihwstMCun+YXDj9LhgCzR1pDDeJ0XEBQzRmq
KDlhYge/k06bvzidPRzTIstu0B6Kvl6Pd2Fo1OeBtphUA4AJrm7KTChx3s8l53ppO74S0bxsmpBu
Ov+fjR1yIRQ+DfQt5dCk4d/p0GIrr8K2A+/qzqIB8zz1PYYES2Gg7lRQB7w+sAtnKiBOBsYph/Hy
n9bEmxMumQo0Enul2Gl5nngBqvZwYWqaftjct/pv0KWDeqy5azZeTpfiUmokJLQDgCSrtdJ3o5bp
BlBjbSyo3kxo6X7QZ5qMDRq1X8ZSlA/OECkbyd2luYXiSGuY5It/kH/+ZrSDPYi8Q/RoxzKdUVxk
l1cpQGTbRhfg+sReWKEO55y0DKFiDPLpNNRijJBDRjRQghantgzy/HG2Buemb4LExzFjyxvs0tB4
UsvWCbViHoun8erRDuvJcQvamwK1bAUF2zw0y0+LE2cbK1SuwNV95ZBF0WfAv5u5XN3Dwqr1Lpyl
qn8YZx9EQ+kI2dnocH0CL0bh3jV13PVIpVZR1LxKcwuFUlj2Wb2vA9SSIyUa310Hw+UbryvJglFN
fDhOp62NaLtZEPx2dWYilAOqLZuR9qWn5iMlrNYbR+SlVUF1Sr5jSCqg4p6GU9XFavqYc0vpupeh
W57zsh53FvnUzq7x8Lg+hZeiUd+T8ClKxLzrTqNVRZtYRsXmbuY6vCvixsA+KbRv1Wmq7pcRKfXr
8S58Mk5kqtCuiuYA9cXTeGj4VuME8mw3DlVFTzZSdSSvSy3YyiIuLHZCyKIY9VmBzfBpoKkSWtTF
7OMJhf7cz8EN+HaK1+EujoPm5fqoLswik0hbEoACxvXrYMGk4XwaOrAiXHT/fH5O/atohIl0sEIR
l6q/iN5/OnJjUyklJwEOub62l9LJpwgLz10yxAGC66Ev9ADLiN5U9iLABAMW/uhfH+alOSWpxnhb
F7LOJKfhzdkY4YxS5Yogx2yzO51OIrJhBkQBoW8V17ciybvhTSSrAhIGIggJ0r6Lh1uO6i7bF3M6
oNeXVnzK6wO7cNW4tmyKytyEO2U1sLzDjiRqtWLXTQseaWirPC1W4PoIXOFhgf3tnV3Hwdf/Iqgl
jxW2A6+lVdAmd0ctdiALtyOTGAMD+ZLP1pfIKuB3WjV2m20kNmJeeJ5x8JNVYwMNZEGs5rVFMLZF
nKiA51NryNkXd241ZV9nrKp+lbmRY4yiNr6pqGiGjNjzXB/xeS4tO0IcoWTUgHvXm18VpY3gaoyw
vz1pz71ezLsM3shPJaj7x8VRgn0b1O0jcq7vbi/I5cpOIY+moLC+jopOuDGedHC1dUBDtDPg1gB9
f74+vPNTgFenTR0SSBl1tPX9OtgFKnx6RMEm6KMf4YJoqN/hAVMcRDCVPzokYX9ej3g+ofKdK9Hu
yCTQkl0dcniiIC/VkEGg14/ucx0X5pPbYxm0a2ipHExDWrEUoQo7rAqSLcTCpeh/svg/NoPk2aeb
dFAw0NAEaahaVVHm2wobE9ZdiROWO2Yx7h5FsGBoNKlVekOxWPv7+ujPDwlkG1nI3JLUGqiUnsa3
6EaQJnNI6FNq3PLXz7QS41GPHOfw7kiUSKkM0cb5U2A/jcTbQXdRVCrAZbt24aNUNs47N6Wff7AG
LM42jqPzXWqwjgDLSqgbB8NqYttESZOpa7lO9Kz+zQUCITNJfS0NqMB1RXkM87n+Xo12dUxmQ7xe
H6xcNKe5G9EppTsk3zas31W+0/WWlfYt0UGNJfdaZUFcSwr93VtSRkFIhMSX29laJQLsEAeE9kiG
OCrIs80C3u6k3P4XQ3F0uetBemIlevrdWnB+Cog0JnJcqicA6bCjYlWFkHY9zoWdj9WiTqnSdoEN
rttJ9E6RXS962OqqMH0XC5IjklfhLVi/6c5B/PjdKSkYOPwE6JFBVzhDg7WhPpe1/ESKkhj7DMbz
B5O61z4PJ/F0fWiX1iKoS/XfBUsw6adTmCexynsL/T7bRmFXTWrhUUzIfX0es9uqbdS7ml77s4kD
yffIRtj8evgLZwxpHFNK1Qkw/BoXbGbpAOyD5DuYQkXf1VQUn4ST2dQxJ7v5rOuKidaEiOvP6AfP
zcbgz/MCMix4ErJljAnfGi1VKktFOxlfOKTO1e98jBhtOJ3N6PVRmGG1CcTwU6hM5n9x4BAYbAEf
mWNnXftH2xBF64FHwKzVrafwC28HZ4m+aXafbuSuq+3OzsPPF0QhDwAyczK70w8cDBBKXTHj+TW2
pq85WXvUymHLyndd1PtPGIfzDAEEDu3VOkLDKFdjw4j9hB5F52a9P4QL4rBqoni11aof6CcWd6mB
Me0UTIeabudz0HfvXM5nP2N1IohKHTuS29iPmwYanWmj6oZ7x7G0c8NPXdymLIx42M0U3gAy7q+v
5tWN9Sc64D5pikkllQrO6Vw3ZVwivNzHvhOG/Z1ZW/NeDfvhUMbDVpvh0md9G0ru67cZ9GLYs5kP
sY89bLzvjAy/taktNy7G1cH3Z0CYqPNJyeZ4+Mg/fxNFGaLURHYuQiKhscc7FQRs4LUzKkq3xpy4
6otdIYL8vqtDBgVFT5cPIpMkfa1m0ZhFjcWpi+p8EIWP3aR0fsEKft+Z/icK9Ty4pxpcHNStTofW
QxQJFApMvjvNeCb3WmakN52R27iQRF0L/8euOPGvL5DVgfPvoKQa9C+IzWPkNGgZ2IiLzgLXClQT
0JJJqj5ePHtpR0xMUjRNXa9zomE8hqjRpxsjPlsy9PNZ++AiANpz1q6u5GbobHx9Cqwo6y68wewL
Wj6g140oqxNd4G0IQJw0ig+Id9Ua6tNnMeSVUkeQGkEszDqMrPyY1DB5FWtS9u3MbZ0XVXEwdPiw
12f3bPsRGmkziYXTaaesTdvdpMRqMMkNlK7LSHtCaXWoX+Ouk9q24FvabqMbdSke+4I7n1wOqPpq
D6KrjeiSUkGxTXGWy8bFkZZjmYcQ4Za014VQ1O6xIdYBN7EPV6d4BZurSYHTeHi1RviTFAvyp53J
kVY3Gx9wlRHIDwgKghY7f9noUK3WaJJatTb1I6Nq1fI+Qk75qASYCOqKHX7qBnr8wdgjjZWjgTYa
5rjxEc+OHBme1ghJHcgdVurpFtHxBSEHjlA6oOJyVJZO3wkLC9tAVQzyg1J9vr5ozneFQYbFtLJ4
yBfXLPQqRN4wCTjW9CwVN2mGen8dR93GpJ6P6iTKmjGduoar1KkReHT0bS90LOxHJlB3WuQ+D4Nh
bpwzl8JRnZXAbEgUZ7I+ZkHtNHas0OcQU4vkgAnEHEdeZGYGMsBOIdBh2M9dFovD+2cT4BBlgD8a
gsZ6S1BqBL+Pox3iqNb3KKWNicztp/cGgVLL1UBFhw4QO/50iWTljB2kowpvZjjfMXUpfLoY1UYF
7nxhQH5Agk5SMmxy8dUFkQxDEI6ob/q6TtfHdOISxZtYu33vWIgia0S0RClMrUtTbWmMiHsqaNWM
i3oMS6c7xGq7tR7Ojw+LI5EnLvRMOq5ryjyl+mA2kKX2UeMvd1Gkcr2NWnIzBTTrrw/o7IqTiCZy
Krwq8AWnCnX6cZpSMmzx+kE/vwt/LWmff8aJFDGhxJz81imVu5Ai6sZ6vzQ+kBAG/VtgAdBeV0Gx
K7bCmllMYkxY9QAYe6sXtlRQHzd28qVQ7CjuF94rgvfgaSgzi4YY2hcdHKzgPmKllnvl4Gj4/hrD
uzeTZO6BQaKiLst6q3WOKHM8V72D7e+4lEfcJ/9pDGsLenD+vVgPtCPA/Mtrc33etoYGPR1Wq18J
e/7SlwvSUIqIHuC8to9qVGWP2Fsjzn99lZxvrtOoq3MisOYSulaAx5E2LDejAPYWVbmzsRbPcxGa
mlTQuDahn9PfXH0raXeKJHHsK04fP+Vpj0AW9pFeLir9XkPoO9/FY2DciKgLfr5/gFxivGx1ciBA
1qehp6WtkN3FajmxrMm3sFbA8lvdqiRdmkZQd+Bc8U3k8jJOo6DvDuIJcRzsAgekpCpErZGU36rr
ni953jQchIYr0VqYE55GKW0Vr0NsF3yMKoP+WI5Vqx8WjDPymzrXu27jSJTL+k2BimEQDjIKKg28
onhNnoYbwkLUNZaJfrDUAvPLenlGNzDzk0bWqtx+cG+uf6sLW4CqnyvRKGQcZ98q6oRQBnvEsdYm
2+g6jZ6VrZTODQ+V7oBZgNQ0adt8fz3shWnlPAZ0Q1SUTNTVx+sUmXyhru+HXD4YpSbLbRD3lHRL
qQfqXw92YVJJ/i1acmw89axU5hbqbGM7kvht1+EtNIBzQBbHBg3kxZbbRjepKPE5vh70wggpqlDG
4oJDi8JZ5XLCHse27XucAWmGetSWgs/W2Bk3i1EOv66HurATaFyxzSkU085dI6i63qYLEA25D4be
RoRPCmUv7u//JgiVaOoc0MDWz2FVq0LwfB0e6nA09lGhoi84usvGqXU2a5RPuMbo+1GzkUDX0/U/
8XijuZiUPrzy+jmj7O6rbTMeI8y5vl4f0NkByXo3ZUOMLFEqMclZffO+L5oCebksr/2kNI3PAcis
4DZeZgiumIM3qouEez06kSdGjNt/JGPvGhtLhBbq2Xh5PwGVJEGWSBDY7ac/gudcCuEzrfezqaZw
wPFYzfTsacjwTk89KxdtjmNCnC/4H8GdbBPkwxyUadF+pnUX1Hs3VrVce1lybOR/xilYDHE7Zk6l
vEY2FmDdV4y8EhTZbWVold8Flh/4IiqxGqCyjtsIhgB7dQzVwPCiuRjwbO4G2r3JscNKwvg8TBVe
BJ4VRaP896OlNr7XdpR3/2idWo1fF32xjA9Nbjf57zoVXe/p/Rxr+0Qp4zpBx65L8ru+SuI71U4s
FDLtZJi/TVHR0SDnXaem9oH7L8DqTkuHEXld8EfNI8L3KCUk+IY7r5R3dHFvhUOr/saLSLhfcBON
kCksoUQhBczM5LY/YOTaFz4Wwhj9RvDA8J3S+2J80WaEwWvMYRL8H3Oa5JhYzBiAfJmE0SQfm9JU
jJvMxcjY9BlLaX6vs7lHhdeox8k2bxosLhdj3w0JtRgvUzNX2DdN1CrjEb831MiszBl024eZEuMr
nbs1plvzXAWqX0aYZH4q+0UrfmdVYeFz1yFH87Vuec4OftaUlfIBvGwZfOhidwHs3ONZxENlaPmp
FsiSb1ofqhBaDRzDl5fKqsC0uiGyEXvU6aV5Eo59yXMrNWikiKLSu1/NYLbbH1WP/HOPfp8o+pe2
TCi64teWZE3EUzZwtRtsbLrpkxVPXcorIlz6mn5loioiQUy56Zev1mRn4ZfYdIZaOaAeMA7ZbdYP
ffRsR301DAgrkrU9j6NdZuOuy8JxTjzZlSXHjmc0Sb4i0ChU3l1F5Xavy2xglbWLB3NRnp3WCLNf
ghtbDz0MGx3cRJaxSXQsDAbV7F9KK1LNv3WslDGkKvS2xrc7Cgc7ibzYGRrMi+e+LpvOD91yDAnP
RnY/J8Gcg1nvK8tZjnNoFsV3x0QiMt2Bl4hm7past8cfnJWDru66XqTLE25GwCCPSotqpYG6XNGY
SKGFndGjmeksevA3Qr06aptJYLXQFpR51tRvjkA2D766mJZmwFVJqefvVeQu2t2oV2LBw7zpwxc8
xLriM8zWCWVhN0AfFVrEYu8cDNULbHfiWX1E1xOjObZ9tbxmCuiRDsFHi+DNWNsPJVa1zetQl+50
cHCZcA0P2F0b4ZQXlFqo3NRzRucViWQxz98LkbNRD7k6I9GAS5a6ABEp8Php1Huj0fPK9ZYA4afx
WESKaWeeGuEz4ewWPaUXcN8rsDhdTxvyfkElTqGL5QdRCwpop5WzWgpcMOwCMwf8Z5dZ22GcUozf
QVgqSYg0HeN40PVQAaWKxg+wZDwUnDD9adbNVMWeHaqL+ski0W2xahqxFEp2SwdEBie2sTL7X3mC
mx4uuHroNr0n8RBte2dreFh2H9JSNbPmtumyqOqPzQQtGENyHgVI5VeGFZgPhZFYeY9uURwV0W3H
aZ2AkdbcrkKnPG9MTxeKUqVe3I9Opd8uRs7x9SXIzLnvPxWpUafuvi1ce9S+4IrI24fszjENJGK7
QrEfMW6fpnsH0FCr76twESMuJnOv7dt2RhLId5UxaZ4wWZrrmxotjxgV1RwxugSDIn10fzu5Ts/j
0CWz9U9XxaN9j7Nbq/7AN7otP+c2bHxQf4CVAB5CIi1/6wZn8k4fyBa8ccK56V61Kjv4PPNARgy5
K5vsmGWhpd+3DlpUHseX+pc0HWsR2Z2r2yZYsuNoBhoCEWMdYoYRjuGjFejRRxfmwUHHCesjfTUs
w6XNTWt+dmIzx9vVahrc7Wh6l9FHC2FsiLuVUQvlm25Q+/7FmGLjm7ShpSzQIyx85GfRctCitJ89
cAgZOr5A87P7di4C1OdH0nQvTVy9/mb0uqOoaI3ndfWgmKmbfdLTOKsfNG7g4KkW8TQ/cN5V37D6
maPXsHDr4Je9xE7+nKSKI3V/cXP8BhaoLg9tqcS2H2nVMB/JVeduN0wFoNF9reTB36Xbas0TsFUp
0hviOv0XS7ZkzQUacJfnxtKL4rcbiMSCVIisZrUvl6FBwFAMVKdxmW50VjVrRJ2eTSOnPaXgL2W9
FPNSL3eRkgho/QKPwfQ1CJ1OLW7E2FqtfVDxiZ+0m4mHQjB5y4ix5D8D2qnq30Mq6mLcRZ0mesVr
sSLS/9KbaeoN2PP4IS8+DI2hxVW+K8Nw2rluFGO9OpaRRKU2mNVPqLXORV38bfe5qmY7DPRamLJR
qHfuz1okavVqxyKPuZRKFnq0Axm2oJualrNhgkzReuzcOEidqTk6zpDBP6fvUT/GijlKl68IuSCn
nDjPgR60/fccXCiat9YU44mK86+GFLXsBJdaqdBIwuQJWJGaxsJBD5vG6SvutfnvsKiwW6pFNqRU
gytN2uZpjmewFg3PrsMm/9XiVvMJgBc3tpur0fRsFZhbhuyv4AHv7ghrzj6qvzkajd9dawzp9xZQ
z6dsLpPfVmx2+Q1GlcZzNY7WM6TTsPtzLXwPHa3BU1NrrbtirKP+hUwBA0oUL938WC8IWxwRMwlw
T8VqcfKM0m3Mm6VVgbUA981fS83mY82Lctsg8aj51EYjdRdVqB14APGQIjDrLEsOiWUG2BSpc45W
dbb8jBXu79uq02uxr6J2BILd4cLQ1Fp6sJwZyzOBvdqRxweKIXhTVCqgNqzk/SovStUbAI37Dd2L
HrsMZ/hugMXMvDrgjsH6buCjxHOGKhAGvjpWe83Yp7dtPNgzJrgO2DGU4twQ9aBpHHyMe9vpLkTy
Yt4lSWHfpHnTTcjVjI7mqwrX0E6Toby+1FMwH1ofCA+vVEvxjUmfsJTvw+gTx53+tTXKYkC/2G2/
iMQOv5jhFPwT0dl51vCYwEkepxF8r+OSPpJqozy/gxfujnjBtSSriMZU1kMV5FP6jJFw0R510SbV
7VTC0Tn0RqdPX1JY5rUvMLyId4nZjrSBSpam1bq52Aezo5YoRSfVR/kdqITPKV7pXRBI7U8d7TFf
4M/Yg0uc8RfnJ+YDlj+9/tMdzfw+NMpl8kE2x4xBnTrjGCtLDaN8iZMfJZ8m9uIxUw4GrG+TX1sA
KTLNqgD2l6e6x2Mnx5gq4x8pw5KDh8jRRmiKauFrkyZJcCNwRscrkkwFCEbi/B+Ozms5bh0Iol+E
KgYwvZK7q5xlWfILS5JlBjAHEMTX37P32UFiGsx093QnZHK4zfCgmjAuT5FX42eTzGu4nPx+dqD0
E6uStLdzD9qjUfamInBLAjmwSgiOxJ4Nz1s0t8FLq4razbZQ1EvammggBKEcjbkLomJgzbogDyzr
ii1yDz3Pc7gfreNd9kWNhTNBfvg7t+R80F1GK5boPptBOl2ihWI220o2p67V4sFDWtV/uT15qiKm
ZqZjaNbiUBYj/62vokQddaLp+MKoCgqU4l10kzR1JC/ihhpO65506keRfrX9hJiuvLfNwHlSl1Xl
H7o5SYhhsYXDtZB7n9Et4VXfbcg9rgmzD968YJ/j6y5nDyArfSIdbFR0zjmS3dwYkrxJYto2mjxt
h8Q7hL0sTIbpVILlYmmqx330vD+zTMrbqulbwnEcv1gohklN+FWuKYybdeWvyXP2P6JXeZIKLSv3
2VsX7AoCJA7tu5pGDTam5mXt7vksd4vRouHkC/PKEY8lfe2rXQW2Lk7vVTe9S8QyMbwTf29WvSoO
ZCPH/iWPKtAnu5bbzKvaJc+adZP6mJvqnLECR11eVpsgb0ch1VGpZo0pOuVLDhxsRY5Rbdkb911u
4iyIYpuTwDVekWPia9SguSnzC+tpAh23oCjaC0E/Pfwua39LhzhSVUakIbULZiNSLSbWydBeTuy7
PoK9ec0B/kjj8R4t5FqPgpmF7yushL7ARROn804SWoC3NcFzmeKx1JeADPw/Tr0GOLgbySo8Cyzl
b2j99sdzbfG3HPrtL9Yv5edWqOa2C9DmnXymdOK3VvXa5aIxB4cX6n0lvXG+cIjCfZ2UIOSybl3r
nyITNjQFTp6IQ0BD4V+E7jkJyW/a+RWePShsxrzfLpldOv95YsduP7KBNBzKvA45CwSnVoaMF2+s
vJFxRTPYMaDqxg8fYeUxprAsMyUnNPoOHs7RRFRm3SWxIv9V0Q4v2omOttGcQ+lcdf5yHPCqq9JQ
iPKjLticTxGtOe1rve7bfNDtmPsXlOL+DhFFzoqvb0PWbtaEqHCLjT1pcEXyz5k8889ZRPJvlgGT
ra7zcc9WZw0gLeOZ8wyBXUNoudt6xzxgPEf3cjaLNG47fm7bxqZLUfqtSufE+t+QJcxAS+ISgLuI
6RdRtf1X2+3Cv/bZTr8gySquMuDsacSHAxT4xOYKnvx1kKM9KcvRfdME9fG59Lb4E3Y4rIfEt3wm
yy6eVt9bnxKRbGRP0fEgn1wCtoqjFtLpSMreeNpkO1fHxDXEX5Rrtd9tY2OcUyM38xVhR0pYnCBr
s/bxSMDlpfPDQ2686KJxJu0A3BT2c3akZlV+iDtzqdXsf22bXCN2evb+c6B42GO0xvWdV3vOP494
jXvi1wZepXEOP3XR1K9lgEMGK43nELuwoEUKIFOIZUPjoy8bRLj7YdyqFvNnR3x1s6k96tu+v1Qk
WRPd2tumfKirUUKbtrr7cZt52rNtT5Q67kI2DcrNZr0RrRkmBoSdKMRQ5n92fyieVo7wx7Apl49y
CeI21dy172hcphvTji69fsczT/FfMW7WKNyt06Ypz2u7cka24Mi9wfC2LNf7ZGIMJ6JBLUxVe3ke
E+KgenS9lrTswakCEHkXN6OTnne9EiRXBdEFzKX7ES4qCPEmmcWDnAI+d4+1ywigihn+YFhrn1IZ
mYipFCXBOa1ZYDG/+YYVDmVMf23hfOVp8xjsj954DrNd5LJcRDX3Ok2WdgmzfvUIWFjniJcs11I+
5GNcvqG8aF43bwUHYvBb59QfkpE0IhwYwpTkRPOsmiL40X3S3G1zNRfXphS+PCYxTcxpMm28ZGo9
MypO7hZX7hg1y8mYJHnlTO+rgw6q7qZmw3u5mvom/NNrXxBDLWxwIjudzDEa1vWa+MrkuUxy0sG5
vewYzMQs5ph5j3jyuyZSl6MrO+KM5SD/xqNvEAGREXojLUkmcluHJZuCOeywO9rFlu48mYsWKnI7
kYBr3/PC7OaWahG0ZHgp79jKmDyVEckE7exQMNzlXDx3Z0/2d4Zu/zVQfvGiJhZ9yekEXUoJKazz
g6d2519T1e0N637nEg56FZ4mXQ1RxhbN8hgtu8a4F28HboDdwsyylvWAp5tP+spgwy7VMfkBx4K2
nYSGRjpXgd64zIQlCHwg242kZr5n+Q3Dl/9yBjkTu5w0f6AJ9puiIWIxW8om+R1vuv8LEtg8TuvQ
fpGz6l/1XOaUwZIz/hpYItwy0PyjgyMn/srv5ibm5647b5TIl42MCF97qSvzkTtLzQAH8YL5ucHc
g2HfQxVB9YzGR82UuqWY+NbuzbCL4I/e5+AuCuvps6mU/O1HUGgpEajLF3GZkUpNA/6ZzW0ftpS9
uvHSaZ3jTxhmmuS1JJveBqOZ0p2beIdjtEN+cmHW22EtaFIcd3UPex41PWtdI9G1O3PHh0Ca9RFX
oeT39gZWQhBu9BdyqHOV7noi9pZQDuq1b6t+vMhbsd3l8dl9OoSKXdKx9KIim8s+Xo90TXuXydnW
78j080dvDTedtsxHltDjc9c2St1fkjGi8cEdwojUNJ+F/et42qdPT+/yNbSJpHYL2z313RL/Dgrf
3a8SVajXYan77wWJ9R32Ef1OjlCVEHqPC8a7YwBSU48TmOX/anSfG91xBOQltpmU2DB6Mp0T/V79
gVEOFbF8K7Xm6Nj6na2fcFKmuV6c2r9pZoZkel+/Xw8+aebvVdxjS8fMkDOQxhIjp5mu5ba13TKn
g2xGnfKJh19CbE1xLMcN46OaiThrCqUeOp95AhwITvmiGfP6drIYJVzkgsSYeFbRT9HK7hr9Ol1M
o2kx3CU2ryDL0XhAhpxvmYkFIeFxMCCgbwDEsMpkb/6ugmz63polCU/L0hPjEmo6+m6pbZV50zR/
OOOWPIaI+9Dad1iSpCpomylL8H68gcrsSducVPVStIq8g2HpiKeoZk3vFWMaRbqgX7QvayKiLWu3
wT8HmbnmVsbFnnAULtVzjAsvecnEkUQnP17dE894sHRurDqTuCM+EBex7s7SO/E75ADPtw3bcdul
giV6jcQ2lde4RnI4lrTVZUotEpdJ6RAj6xRDFB2mIGZLPSgoMhKw7Dp3G/swL+QNH60p1c3e7VPA
ABbsRGaLfSY6KuRU66ICGrNZp+6yiiCKjhbl4XuQD/aTpGJnPPAM1e1K9ql7SLb5/0znvP29CDV8
JW0jiyykQ/mGZNhJiNyW8sDM3N0vZhfNo4MVA8kJyQAIfDC9v2D/npNl8+H6e0vbUa1yvSdemLSf
uIvH/UtZ4cxppxa+AhEvPAWHVp3JcPaVf3EWALDiXE3JdxiQE3Mcp9luH1u+ui8xxOHlrp2SD8fq
9b1vt+S7XYkXOsVu171hnC6J8BOEVG++aD+cilM3dZi4f1lRJ5guhQkZLlPIW5qE69Ycxbwm8dGs
+VBdTmDdMwGT0rW3RZPQs1jG4pdQzsCLrvFwBvABsJtDNaiYVFh/7c0xJjpHAXP47YsyGCdgnW4J
NDFTaT4WWdOGepHbRce24ZchiXnkR5t4jAhMtLu5o3kemWX3Zh+zFkSvOrKd37ZgasP4KXYdxsV3
Y8+Qwu6M41Ncizg+etj10Gxs475ltgo6kKloXZxM7MaSSL8PE+kqcNr/vD1ysP3lOVTeZZBsw58x
X3E5zaOV3A4wZsaaPfIJBOtF2A/XsyQHBotO3wcdwlgPlHgayjbrrA0e13pTt9oRW3cwy8YoVFhk
eyTpTZjIl9MyEF7l0WOggCmQAbcDMVYQNKZ7rqfVc/jrur93/Zq+ba+t054sqK/Mwq4Kn9oG1QA5
2iu5XaVqo3ss6QgeX4Zw/ctCvFlTwBBnOIQ85uHQTqIEsBqS4lHvGOOkACXKudCodrdDYHDnzII2
iSdeHU/eNXk+P0OqtMz2e9+55/LdfFZGrpRp/Nv45xXddCpyV796ViYPQ2sWc4Fcv36cu8L1DgEe
EU8LAdMrft4Lju9duHnQVW650gk4s+eK05oAGb21ZV2g8agL7WZ931X2TknFqBZwDBJluqyBOQ5W
YNwpGrs1N9UUu5fTMCw6HeD/iQX3+bWMaOISrEL2BcW44oOq0MoUqUHuxSAaBgSiF35sDxgTD1CZ
hFwXaYzpOAmea24+ZdcszkXJlHoFpuo/9NEW/iv9RK7UrYLwqZkXKEqDprHOSdlC2cOUe/p1C0Qr
yF+uSNiaKOMRJEwVtRnRSwi+d7yxTIzowrcbMC96WHW/4Z8WEPKabCPd/hbfQRJNv3IkcuSVcWhw
k/DBA/VzF4iAahutyPZ8Rj/qEkqdNq5svki4t4CSMlGvOQz9cGwjkRCQxXzwSM4znRPbRVOZOs5s
wZn3Rl3lvsde70K4FQcZzgzdIaJznbIVjq/lSdqeAcDIgISZepAvyeQyV7ssXT5D+bhAGKO70git
q0oXFcNJ7dEyEMBFy3vAj1tdtaqkx9CF0ONBb6X+8nIyWej3tuG2Vm3jXnlLLl4nK/0ntL+kygRL
noCwOt00HVvYvjvbBwBgZREsv/4nGcgZTIYfb53Mg+jy5U3k/dgck2msfwJfcZwO2tivbRfTg793
5c/YY+HBcODnD8PekZ3r5r33phuJX68GfbqMvN77zldKHpfKOwYvatfDarrpT9QJgHlrNY5ba1w2
rCRj5YJfWx0cOefkAwza/MyoaofML4L9HZG0+NPBTHCQJaWZ02Z1RX2HWyl8UrGM+mXY43JH72+J
PRi8aPqZHDxb6NbDH4GJo5MxjMb3nrfVIL2TmX8J09JZl8vq3DX1udKYssyfOo7PJdsWV99AjrB9
i5A5EuQKzW54ZwIriUXf2+bJuDv9Lj+ye/AMkcbpqDnv4khTrCbCpp7HuKvHmzmPPAPB1Goy8aIG
mBIL7di7XEeJVVaAw0pwWNxu/8cdOhcrWk2VDcCpb+5WApYq/PG2NJDAHgXWJMElh6ALrt3mEOGe
bfsndXYaOCWdt99S9vyO8YP2Pg1j0f/LRSslAcnlyCis/f65Nsm8ZfDl1XxKCCsnns1U7tNEC+KQ
4lZSUGj/J8pBXEI+sT6yshlvnIkmuyDMvMrbQRPBu4P5CV1F+5VkI/AnDupapq27yjbjJdnf9VqL
18KtpwoqeJo+O5WD1moSS1RKzOnwGGJN+j1x8jyANLuP+PX23uOIFj4HsmsV0RtnhtjUnTv9zkH+
nIva39fH1nHn9iYPF2vTkc8rPLGMCP9Xi7Ph8dlr+EhsJr28H1dJhZpnFlWGxLb86hTYLEuUEwOt
mJSCJiLG+NFjG3Y9TouejkU+Q/EbpHzc392jqZgaJ3xSrlIjt7qgV+hRg345CmL6SEKxRYNaG97Y
uHeif4vv7M9yX/V8M8QhR87Ozo2bRTown+DgkcxmRMgXIba35VUlkcefjzn8MIeh92n/+gLcDhsa
jyhsG9n32mj3Y1dN7KbaU+KGpff+J4w2gGdMnjFbraGAfxM+qSOEBC0cflBE41U7C/7ndtIjLa2M
miAbVRz8g/cIYDtQEZzJ4padq07OjFmYxjvfYCfA4h1FTWcK+tC73afW+dUIOXpHQTBOlW0VLD84
cg4ZH5Xgvwe85Ppntfn7l0HJ9cEFkdDCsNF0x4jtkDCTo56Xiw3v9GsAH2cjb7AwL3RLXXMo/Fw4
JKxZ4V/s7uJ/OEFXvaFSLf+sYLMfWHm6JONJ3b6NdRX8TLYvTUrT44D5w819Df0o70wSj9t0DHTi
fiMcJ/LLy2tMAM755+rKUc32u7PFFFx7ZUc25IIahBeZxc5/fI9mBD0c4Ykr3ey0eChvxmOoRDkc
56mSNzNuE9BNppM/ud+CBLh9nB/KaQu3U1RZ1ITVGjiCiaEXc3FXBHXLNcMMiMzwvu6nfl39Jmt5
dted2ztwySxk/qhhW56GztLUinzOAyL3jPCPQReYOhucxndubN5MeYoxUfAhPAMj1BWxt5xqBtjn
SAl3yBLC0varaiq9V+SwOAM4bklvEPV4uPSLCzpTnPuAtMjz4aHp/IFITb11L2KCHuOUrrEFtu4Q
PTlzqIvTJpb2TzTQHWVVB1idNqIgS43wu+F1GU3wl50L8JlOrX2UTgv7OPJd4mTo3vn77tlbNclK
pL7KQZt0EUQPaHUHdYg5h+2hXOKRoiSClfU6jTvEqSC8pbnImzGqbzzKB8hzOS7ukUCk6rVWxQ7c
E2yiOvbokiRwngesPCyhzbx9RT3sKqve2OsK27TFz6Lgn0/2EHaeXVKOSDiOlZPmZ8ZAVx5gfNzr
cGtzhYdlEl6HKhYGQH8zLyW38m2wliVjUydVnwlF7ct06ZXYDXf9OJyAhIrHuTz7czRb6L4Jp1x/
s+/B59etOQKUvR3MfChlPMusEANSDJnH3tVc8/19ohOgQMqog+jyfIqtos3i4+y8aSAdF4gBcxPE
kfgmzgyxVTgu5AK1rn/RLPi+cRpE+VEahohU4ph66vQi6ttg3/IwjY1jqrTQOBNlTQegehnvYfAz
BGP5u6OklNyEaL3qXVqiQ4wGSj5b1ay3u3T66pbuLLzdBifqLgLd6YrsvBZRDZ0DaI3ranc6tNoT
ADC24OUpg6D/0PvKhYw+MY8tQ9dvw0zAio/oMTiw8ZD/UnEx7GxT2ggZEEdHfYTqnW6GgTbl1IKp
q6wZ9mllfdaf7t11679FI4LqxnhhcMn29fod6iY4Ol65jvdA93BeC0uRO0VpDP8luq3+7nCrPw3o
65scQqQT+YCjT+argu5tGWnND5Ue5MOC3AOFGBwsPkp6N1AOWqps97Agx3Rzmz6juqcIriVoOSfJ
Ek1ZraqZR7FFvPpLPHSSpM9ZviVIjz7LxjVvzhgRctd6nfnsMIh2D3WpxRP9hH1b6pFfPorbX1Ku
05syvZOk1Gq3ZgcK3QnKMUkicrMXQ4XlUdhZZjc7L8TS9iNQA+7xwFxDNMWpuxr5GbiL/OU70fok
BQNqOsd6/vacoqMfYQgaDjm05lXLBdLSEXt6U9GShllT6blHs4JnNWafPsa0ekBkwadPvDlnYfkV
yS1YsJberY/P01iFB4kSpjrk3EA3Q5Yb8a3mvAdZ5fkVsmU8w+DPBwRb6bkms7TCA5bpRKTUbRcD
d8LIqeENg6nmrzJ66lHh2+aha+g8j7suBmgt6N32kNRampOpobVHExJVuEdKcmU5W6JHm3PAwI3H
5s+gHPXJQMAed9UK++q5u8PWihi3V1ns9bO3axfQyN1g4Tg++iFDrwEz3cRL/6CXfLxvpef/mjom
/SdgJ19mI8qrPzubdR9Fv7cvc6hosVGA12jCqtx/K4Od2ER3r/x7Ac1dXvZdMX6Wuj8rEJlBVLph
47ZcrE6nRKrXhPNC7GsNnQSZ+BqGiFrqEpvLdBu75UezcPEnZAQt6Dd8vk+fJqEAgXTtnpaxkWiv
ErWGmVfOwVMV2YD5qcVuOl1Xz30y/maeWsLISEgNZP2Jio7BY1/0X4OauE3L+fzmzrOs+ks7qO69
hwTmJU4aU2UCMMBJ4QvKJAVoAn6yoSrvymXoomyS3sTZu/GPTmMp15I4jxJAvHHE3lzKNkcsNBdm
eSrmHFlFfRbXp1JuJaG33iremcebBz8A3uZu1+JhmJbikRUaDHNzt5NXnruA+05nWRIfWRBgCql6
gikjgLQ3gMThwyk2LzhGTgMWq6fKvUcn2YUZuySAVcxoIUx07UZ7Rm1FsEG71T3tK5EwBzH6PORy
gT4+8Nqz2VGg0nsXpT+Yg1/uzuUmoNyp24X5jIcgfw3oXLhPoVi/XN/C7OPaWREr4wY7w7nYyjc3
r4L8GhvW7aEbcYk58fpTzJDjcT72ASF7sK56LOjW/QmMqR1Cjoe9n26FpJ6k0VIs6rA0kgRdEe75
AzsW+ll78fKl5UJssItPyE3XQL/TrfU5VKQMPsHuNkpeNBWXvc9WPfhr1V8424iax0gx3HCpM3KG
yCvLbMdf7KcKNyQtAs/20+y04b9Blk14FJPuPs8lgckMngPvbrqHqyg3LVaGcKQfY7y57DiUftFx
KokYSAZc4r6ZWChAEhPm9zZqSPCzgG/oD0rb60OS98VAGySraxt0oNZDjjYd0ALFx2kUO0nkSc+B
2Y7t5vH6TP61CuCZ8Llx+oa5KVTPzmLq76230Z8SDTgizNJ3fs92ZBAKGpx2pClR2BSew15hsTo5
rXio/d+8hfUt8vtvk8/NmPndQIcXVfTkkY09XCC7xrmsvQENk7EQmxTpeiyPdUybnmrB9JnWUHQI
jJLNu0KIU8ZH3O3IYgo74X92COCoUD5Hb91p57KcRz4JwP7kcfYG/3EAde4O+eZvH6PHScnLJ7cv
ryNeKK1VHd7oGb1X2iV99bbtUGTgUFtwx971xhuOoLI8roj5JvygBskEHymYi3BynWse3IQ+Qxnx
qhJTIF47iw77gIShCz3qiiKbdx8Ti6Pvmz/3951TGf+ybgbn1AmzyAsK6kjK7dIvpUQpAQxI/A8Y
QqOvVQfn6Z7ZQ3R0cRqxRaovTRK0cAxtFc7ZJDwAXoJRWG7AGx9KW/uK74mHkE9ol5YghOzQ8Z3a
KhLMZh9I/I5FMhCDzqgwIktmQpMLFAFCwVlRLkc9RI1/IhkIGLte/em9r73tZ+s4d3DhgmU+1Ms+
vkSJK5pbxL3VTU21aLNoO09S8Mr8EkhkqiKN6Lfe8R4VN2wqQl1Hdqs/ZSm3H3g9fuqkZpUcwKqa
+GGSLSAwiYaWGQDPW5jWLg6m3+y+DcFNGfTVL4QGy0KTpYcVmUwl0IkY1ldUNg2ori4LYLT5lhXa
+Y4IbLVmMRCXvSQRcajKB/hV472iqrBfNFsaDbyJZD6/LYVi/eM4YbsVXQno+0+cvbd3U/hmvYCH
j/tDwiSMrmIVOEIyUwNoF5EVHwk2aFh1xWFyX64qKVGAlTENdd+/zFD3iKmcyvkSSCK6g61UkB8R
hCTIoRhH24Oc0QXBbp8/ALnuGBR6XazHLJ7EHNJVR6jLYPeS16Uf4ye7+psDQWm5TLaSxwvUtdud
1bMFcrNUhgNkyPpcIJRe4YRcNYJjxuqtwhLBP6ykTOP0g/KPxlK1O/jwHFByJlcx6MeIQVxkYsuy
oEURpYJWELw2cLZYN6rBRvnlCJ5cYUxEU5v1jgdNCO3WhSesxgb8mLBPi0+g9Yqzyfeg4yTScXzi
JsuI3E3ag6ginPWFhnHTRM673jUGMi6oitORIy/54V66GQcnhbFu9zxVO+Ud7hCQ5woncAZoRCYR
ei5bu5+B8hQ7wx3WmTisamUOra/l39J21EBRkT6TCr8Fl01qdL/pSrF+npqx+YUY0R+OTPLmTRdl
W14Jmm34jGrwn6LCw1XLuANv5BJ2iwtT6Lp3Gw3N51jr+AWL4ATBEelEOTHPljVO63vL/RRX3p+y
96LgUNfGubJB0Q8PU9JPT9veBQ56jRjVen9u59vcV1MmnRUlGF24YNu6C+ffXdkw29ZYgVLkEW7m
B9Bw+UQ5gDdirwwZrt81QiB4E+sjZcrqzK8VusahxsVoG/8/B+SS6LR3+uWO0gg3jHYof2f7ornc
cVM1B0QOUIJIe8aPnZ24+TAichuvyUlx/hWmi/0LR4DrZUADLkeJE9b7geIiYmK6fUZOzMaXv23h
zRtNtCre8NXVT3s5aU6YISw+y7Gy/9wctuSkpkR9JRzS0zHkw4J9GOt4xHamjtCC7rSZGW88BLcs
Bd8Nmws0e4zb6htcvvvsh6jaUhc7+DeYW3CZbV72u77fkk/8XlDwwBIHI8i/rZEp+yL+29St/aqY
p7gqt0HHtraRllld1cFypvACnTlV1Pyp8HMlqMe1rNhL0DmYzuq8xzHrBIFo19sWwYnj8PALqLrr
edu9JXUibwv4DqQoURbVxXSMhwSpNWcLEUpxIW2RQcKO9ySNOfshckLnNig6AgYqd2v6C3pG9Xvs
qco0cciNVm+g9CNybL+RmNaP7LIuaAsrrxVHVOD540J9KjNae5fRrOrXFw99+K8BvuY1COEOJKfj
bds3/nPd+LJ7GuttxV4nqfR+6cXavMzlPGN9aicf65+hWfKLvffr53XwyUDX286iyu5YEEZ6F4xS
rRer+MhkJMJjJXtGRDOP4XTwFr6aY7FUhvqYbFN31UnjrazgbjJOwFMD6kPgL/xxyQrP91DZQWT4
q/W4GNTuXn/FPWKJC2wxdH6nmWsQcUW5fjZo5X4k4wCP2j0buHQF+HouSyRkO6oXJA2L03xtk8lf
c7r7vxhBnaHV3WySQkAPeGT9xv9gBwR1R8tK0MdYGQ7yaXGTi7HZFMwqW0HtpUHT+cx8MhBkXHsz
kvmAhaDNtaObzQ3bh6nyvKZBVQIwcshzVmPoI6PoETyabjNgE+CmnpDcHSoiJWMIg5XjCUGN/+bt
Y/VlYtS8WdNEdLls/E1jNjpx/tjVEm1RvymaXKjWUp16vw1fROsh3lkxCnmchbvYbIzzdUtZeUPB
NERO/+pV0fQHqZkVJxPt00XJdq49xMWYX/NKyeaoppbOtBF+9+TGS/xMWGP/EftjIE4aIcHP6lbm
S5fQTYAstbyfrVDPGHNwnzbeh88Bct0wb27j1cTSlT66eL4vGb+X8yptMlwaUecIYgBP/86qKj72
oaj/tMvu/2oZev+uo2kr6FjeudTzW7GnBbpswKQADwsSehPvd9PAzriqzcFwW20h5KN4uEBrP3oZ
M1LRcxrCw9EyI85PVx/HtGMxLdH9UgfCUMAbNwAFrOv3aVDVa5Kr5BECEexly3MrzlCX6dM4FCy5
mEoyBOzUu09aCQYQD71luvSsPaSsWOVfYQlocZqTsZaHHVVEguJr2a+lDVtcL5zzuVM7Y1MdpS4B
aBu0Hf7RbePo4TyBBpSa1V7N/VxMWb5qUD6cnLzbWVv5q1DUthSry4ocIoaVUzwNNDnYOE//Nlb/
bquxXbyDnhyY8ypmvyDFvMjoLFjGokm13cU7q4g8ebNjjh5X1n31TYRpy4gC0+P50biRpdN7rOCo
LnlaVG6DlLG9pJXIXZfPxPHEr63y7a+80quLNPyMOGMLt37KevbHzG4gMpkliyI/OwzuUG+gR48t
T1UgpGXATnc/cu9YHJvu46RAehy5Lf1+IaOFyKhk2Az1H6Lem3dIX2vUlp+QjMrisnHn5El0JX4a
SQJ3f+PrDV4DYnw+5Mu+zyxb0AFcebVMRDovJCov3SSYUBcI+CMjbFezkFj3/ZO3uwgEUI/NrNPk
vE7QJHo9jqbch8PkGFdmsWUZOjPOun5qfxPbcVsntz4lZaL40sokpP9CimoR0hVFfXABB6u/pgCi
Oa5WuDpre1bhadd2hfgiGb3qGieypL3bdBU/BpVqxoOvbcPCVo/a7oHlH+jtlY0Fbsbot39d1bnz
aS9tbg67Abw6FSXt8sHlLk4HS2mn46jhq7ixzSBc8CEvf67GiA5jJARDIPnUtCY7n/BP0xli1Ss2
QJ77ZcfrZSQQ4I5ohOUd9ayEjuzn8G4MYKAz3+4DIuN4qHFllLmLBpd6xsju1c+LW4c0zWCqaPI2
BNqHhk2iv30+7L/6xq0fJPp05ywdBEUGl40YT/vhX5xrRkIQXlBDcET6sP/YO7PmxpFkS/+VsnpH
D/Zl7PZ9AMBVoqgtN73AMrOyQBD7DvDXzxfKvtMiRCNG/Tyd1VVScglEhIdHhPvxc44GqZvGSuQX
zoF943FxyTiYdpW9VwqtVFaBbp9eQqmXdxSbdvINZWXaX72haCJMkwDURFUo3BAiPpzIlMrZnjID
TQHNr7UHEu5IHXjAgVhR1nCUHw7IH8RerstMWCfLxnNbVySYy9Yk0RvLtbMZpbDpVz3z/XRiXx/W
OjGOzbE6kAnXOqJJsJ21t0Aj2DtzcCh3nBnYRBK5zjv3VBPaWNlRWRHKUqkreCI6mXAwyTsV5FQW
2w9mmgOLZRMK92UCptjtGOUvYNW7vbj+AcqREyrDJCmv76mYDH7GBbFkr9MG7h36YCcARhBX+eYc
RhZzWBxGC6RWQhAjPUKxu4AXT/+ZEHaDI1YtDs8HPWu4D8tO+Q3GITMh3JYlP0OlrMBDBDHBJeq6
kwJ0elY8KzlYADwtSAzdgP3YjWqkyX1W8fjijOap43SvgQrpCdoa4HE4TIKY1pNHPaKqwSMfZf4w
7Mp6YGeqtWUehGS8Md1qITdhxcG/KrTCE955XKpHQj6L49AQ0DbsExDJg53uBRp19A9DOew4z2S1
uQ7JbY+LA5wEJSRzpbSrO/bSdZzn2sYmUqK6NlTzXOzzoVD2NWWBf1WBfNqbkZ00bg/Eol3r+cmO
buwiyhTC82Fj3Z4aMyk+c0OQPksOYVGSQIUMOt88ct5t+kL5lmQnImoK5/rjTyc8dpLLRQyEYqBQ
MrUqSjDjXyz0Qh0SLk5m4Bg0gmSgbENC8MB/ovET2NIOtQ2HwqWlVlDJ4+btiArt9XprwfrwltoA
6QCIPyFroBpLJQY5Ke1OlNFwSmA/pIN19UVq88Bt47JdWXE/3EtSAtWrFIRMV9P6Sdwqq+vNT8u9
RfOotFKMb0NiSw7svNKaCtaqAbSSuhRecTFKADK3axmMoEZtZ7EnQ+G4J0MPb6ohARR8vfGpphjS
crSuyjI5R80U7CnnraMSZhok7jI3DthmF5USsHhSBAEXMfeLCFAT8bSQumyy5xF3KypEF3EG1oTz
DOHu0my+zjzRlDRg+kQTghXgzkFZpUxHmOv4XhKY/jF0VI9T0+eSQzHOhkx4RS3aIml6A3Yve1xl
GbEAtQ8Bho8EH0CTODMjNS2If30s5AsF562iveMVKwe8cqtzOc7SkMArlXMhsI6EuGRc52buXx+F
KTOEaE3we1iC2xREzIQkpej1DIF3cCCAge0femRpgOMolrLcaDCGH0j8qjMUOpfMEMI9xTSEDSrG
hPgCeGSdxzVZeIoB1XsTkAkHXgUkbiMPG7BzzqrIqNzONfNj4g9C3NAEZ2wKC6R9ZWKBdk79IegX
kn3Q4FFwVXKkKD6lOv5/Q0yIxPb1oX3f0fP2JvY1mhJlKUVB2WEm94JSddyNtHsDGkMDKV42fmmX
5aNjJOHyesvvLZuWoZ4xoDS2UKMST/aG2KEejVyJdCwbfSR5G4JsZbMt8g8ytbyOJxKBmA31GIRz
zluh6UhzSla01ivN1hDANztVtqTk+ycLtPWM3bxfF3Bv4z7IHZMOZDbPm7N1J3BSCUutGnawhiCx
R+zxC6U1yvr68L1fEzosGxY65CR7YPed8GJQyFVVQ8TeEJRqueHUQiUWxcORB7yTmuSKwO6M4PrF
FjVomKh/pzBhyl2ocNcu05Y1Xxyk/mcwEvJymqOIKVaH+B6uxjlupEsWgnCCTRmEDfnTlFu8Rw9C
J2+LN65a7ijOqagLv7DqLvsPTBEBIhjhFV1n1iZjGQEl5xTBWJ5KqwTp3DggjoZyppVL4wdZuQJ0
Cg0UEPHnttFboHTjA6004ANMCgud0/p4UKvFQLSV/D1RsesmcskYHdkBO8BRDG82WWFmXhnhaAsT
UTrnoc+gBfGGMLSkRZtwkJnxJFOKIrHSHM2SGUUdzoipSEnutAnnXuqOKyVMv0ek9kCHxgBXTsWt
XWdCjFhqus/Xu3jBfbExQEGm4CvReFbPx/QU2CfNACLqwihAPadiBat6JPKqpcdlmQQ28QhNX+ka
cMeZ7l6YTShgyTXDyIRz0ScHlU6N8oNdstLroLW/qZRdH9mLlW6NVFm7DKmOXlzv6oXVIA5kCLNo
ClvS1LXUvdOAsEvIagEO9Q14LZetpM3pkV+YRUuFz81U4CiC+HnSLchqwmMm1lygxsoA5j2ujyut
rhV5qWQywZHoKI97BfTvYcahXWyZjYACNqQCYUs/n8oA1P/QoAXmHu2WuzOlMIEf1KwNAiO18gPf
DtS1p5AzmGn4wjKhPZnTBVTXoNvEg73ZiCoK3i3qSxnYuBi2dSZ3C3hgpQeHqMkMb9KFPkL+pyFf
wlIRQuHnTZWJrJ56I6U2n8o/X6oAlg1GRdltRCrpoQCk/DVWnDm24gsddAQzPOpBBlETeTKnlEvD
wNyxSCIF+hy5AoxEYUuwCmVqFD5spA6IDweNDURvoMA87+CRknNiSHQwgA7IdxpQTH1pzLG9vV8K
Qm9BRmLVgO/NnBICyp2NhkeJCowEfcA+7mPQfIdjN3MUu9CKYMbjD94TAv2J+2ypVkkzwyEtbYEQ
LZTMAKtzMD+8rDlFs+RUGBRVGe6z8xEb5EM3cHxHrhLISLqvoNbJ/bySmrn1daE7OGYFLnuZTQ5L
OG+I3JIeZgYKEqceXtIoVSsPuOIM3/B7r/gqKApbFuLwHH8mvVE5sPRDRmCT7sZbnGc0LqIaJEgx
UPO/oL66GL991OSg4kWqEYC6IYRVJn4jAtRNzIATs6YVXNkOdrEsxmHwr7dyoWOWjV/UZTY3k3ve
+ej1sLeGVVxyFXdKkofJAdofa6iXttUevGII56R5LrfHFQAZU853U078TpVbyyKWAxhBqskEIiZK
njUIqbM5ysf8oR0q7ef1Ll4wELqIiBm7DIz/767esONTs8JAjocsom43J8+QN6eP2zuMPATDDE14
XWdC8e3UJhXulBy4bSIH9/ZAuVN9jMcZ7cr35wLCTwZbCbqZiAs4k7UbmAfIpgR5poawHThtOFmo
memfAOw7K6e3qcCNw4FkXt2kq+vDeGHmOG7BFmigVKgQSzm3lC6So7JErsTNTT38SgGQ8fXUOnq9
THJIO1wzBly0vN7k+20FWQqGUuR02D2nm/ahVzOnR0PbDbTstDLAZ70kErnJW0nlen4fUL+ruHl5
IIZ7veELJmND6mmzAG3W35RpFtVLDrCwDbrdoZHujoaeunVR9B8+x9I9B9ZLlXIrCL8n+1deDFTy
20DAnMTOVlQ1BlC8SZnFUkiS1Jgx0Eumw9ZMBFCMKJC58/lrNQSxQKlyL7WHaHU0dZB1SSTBSR9Y
xx1shOPOIGi30jhcP398OC2GEa0RG/MxhGm9OYlYEfHq0DTA/gNruldgfFrkMCrO3FEvGailcifm
DGlwVZ2cmWF8KjT45sElm7Hl1kAXXrQBTk/QtyWJM7Ne/we94ioNzS3XHlz1ea9OkKnkFAhinXpe
RD417oUJ4AuKrBlrvNgxbvni8MG/7cldH14qQKHwM8DfElBBgC4wSZIaVrZkHaeGXD+eqPuZi4Rd
aFRIpHDvYTDZwicbw0kFpFycqLIZ0WsjL0UB1wgKPofVJkxT//pQvj/JYRzcUA3uqewK2sS3pH1M
jS2kOhRENZQWedFpKJOvVH5Z5UB9+Nirc7e6V1WU83iwEEzhZmUzrpweJrM3pM4hNElHuA7LLl1E
XSPv+gH+MCdqsnVgky5SorImx0v+G5wuKSk3HC2SgCkMeTOme8HfONCe4NI1E98+PV4eejCaaEPl
oGyqcIGMLmC+EJ7466N8uc9vmhHT8GYdHs0m6eQA7ZvgdBpMt2oFtRZCkbrhpZrT7I30IG3knpya
ncBXWyQwD0FbbqPJc5RnpEYu2Rcz/ltWAc8wWa05VHKBpdNl6sdgOQW3+kuryhhwmBxuu5o72vXO
Xxpigt/sJeycQtLtvO+6eUKZAlJG1zK0EtY16oesMe1nenXJkC1kxBWo8TXmUvT6zQiDEdaToeWe
AIFe+S04huQOSzX8juz23FHgYoe4cwl+clC+8mQA4UYGIqBw4KiQEPeDCmwgiZrDzIHjYiuUlOB4
iH3gv887RFVTUKiIpiISHEb2EpIivfW5aVH/fH1+Lo0c4j1srQTeCT5MjvEVh3ubklYakhp5KYFL
9628sx4K6oWf/pOmoH12xMEaBfDzPqX1UDeOxCQVQ1Ps7aA5kNW0AfSCK+qPn/6DxtC6IgTHEVuZ
3sIhsznADc2BtyMBs2zbBtlLsOJ+1yTp8npTl+aKIxobIGTM7PCTfoFm0s06JXSjaUb6AJGFfWfa
nT3jq8S3TB0nFMmWCA+xQ0yZmLOkM8fohN1lNQhKtwU1usE59p8PRKiWRUutz/VuXbIMgn2AFcEt
kcOabH9aQ8l4apI6g00r844niuOqIxJhnOsPM5P1vm9ES3SMgo2PSMa0b72uOEkNulrUUgPvCcqH
3K628NGZa7mKupmOXWjNhnUZ8QQUXwTw7NwO+1aT0BonpW70krkNU0d6RtiJwh2lPd1D0BfMnDff
2weRdQXZHM4RKnWuk7UcySbQfSmnpJ28+rdCFESkmto/Xp+ui62gccgyJpRBzvO8V5LUmcMJbiaw
bfCv6l1Y3QHmnFNUujB24ixEooXLAUFn8fobR0u4ntooG4R91o3dvaIEAiZBze9WT3vzi1oGyd8f
7hYmSJBJhaueDM+kW5qZVFF44EoAvxiH9VT9K8qsDypUE1jgPqDjlnDobB7TI6UqQTWRnTqud7kG
h24NcwzRZT3zgF9QniYzZzOr+f1s4dcNxDe5U3LEnCYEy66g/qZzQPYlZXtrnY7BTm57rf+wd6e4
QrbQLbfw7qo98e52CsYH0EcML0aTL9I4/XUS8LLKPM6JYL3rkKkp3MAtmSuyinb5ZFHB81tJrUwZ
olKO0bc0l4pF3Bw+HJ+nFa6mHCeEVAIdOjc/IKHgvi3IhiuKcEs3zmyIcPqxj7Vd1xYA9461A3CO
KnkWPzyX5Wye7FI/hdvgRo4HIeN4/gQJNx1R7gtiqUrAx0SVdrjVIyP96P7PdiIUttiY2ZlxjefN
yJDDt7oI41EUZvuO1v/KgBuvP7i2RCPAE0iHE4WynImHP5JVGMwDjUDzFNxQCwNeRgqDGWlPcaI/
27iIqwpJEpFxd8Q/512poqyumtp8aalDLnLpwYzWqWwtc0V1UdXhGEVhGZoQM5b/LoYhWqW4ieCx
LkiJJpYCShFG4MF8Gdqtc7Bv026h5oGXmEf/dPp6fRinTRGhlslxIMRDXJcq64mLiuCuODnOSOWx
OYR3MKoEXtun3Y0Ep/vCTgNgauzZ/vVGp3b42ihIAjKnKgeZaQDxCLOR0efDwYUjJH6gHiFZnOzR
nmllegb43YrNyVrThHjfZFWT6g6hHKZrB8qqeqArkgj4wtTkUbs+B8u40JgQJKHujbw6MhyTvaXK
c6TQDIFzPAS01Rf2I9sm+/LQBB9cXvTrrKnJ8jLMILBOJU1R/9hTNJEGKwhcPnowFK0QX0J/g+gd
/mrifdtWOYD0hwESV2asenLTpPRO1vKjlkAOmKoLvCExLaIw5+uLCofT0TAphgyiouCuXB9gcUw+
6t/JL521MlnFXHvgHRi4okI6Grhwc32TY+Xb9Z68NwCCHtC/IgAiclrWZFaGRGrU8ARdW1535l/K
AGdEQhGw4K6w5uSYXk33rVviGENjBCLIyZDFmqrg9fAw6GNHroxcPUw1nEwlCsKt+raS0vIOWG++
bMy2XUMwq3pDdFQ3MPEmH/TA6BixLaM/KBMa5PAx6XFawuKeHqyvTkTFQQmVozeY8dyZ7Z2rEI2A
I2FMyQuZ8rQRqGWgKg6/xWOZOgut1Ixthh6es/rQ7Ancjc51i0QNDYl95dwO2yQZnIM59C6Cewcw
0YX9CW4WSlb14+HpelNc4c42FRK6JLfokK4xdOyS0+QCf6VIykF5uNnsl/u1v1y67vJmt1z6/nLn
8fvO59++77lrfvJ3N8uNu+E9ux2/bn2f19b+ltcWW37k3cvNZu+veXXHhze81fM2fNty5fKVfL14
yzLn85vn5X6z4dtcvs5diJeXm6X3wlt4BNcTf8PP/LJwXW/trWmX9/KN96s9X3/j+3zVC3+zWbiL
Bd/41d+5m82zu1l4fGaxWHgLz/PE2xZ8nu8TX+bd8sOOnvBEj6L51drbfl5sxVsX24278O48n5/p
9XqV03mPp1su1reet9zsluJBebYVn3z0vvOta966vXtar5/EMDFQ4tP+bpe6otknj7++PmWvgct/
r7d3MzZN1KTHqtaBLT3slvuXzfKZTi2879566z3NtPQa7LnW0sTtNnWVqA22sfQfvv7Yh+7eXXy7
82R3ph1NGPS1dib7fl3WBZXMtMMUfd08PjLPHuPNlKxvdv6N581k+ydxxPdDODmvBUpTHuFRf9j5
L89YC/N0fY5AuMx0SSy7N9c7MNlUIsGNtHu4Wd4Ig17uXv/w3/3LkrWxx1Z3L7vly25fuiyc3csL
c+nerjCszeNqs1qtFqvVrXuHhW29mzXm/O329tUcb13vbs18s/JYFr73cOO5rM/F9sG7ucH6tusZ
5zprCJOzui4jaHlkvPyv/jPrhhGbs+rX4/41G5icWSDaoZyRJm6WL/twwbJkue/FgmfYHvnfxl3x
k1jVoUsPt3+vYfJ0//bX6/XfvfvwNGcirxnxaw80dfaNrR1TYZT7zfN+6f293kTucrUUg75b4uP8
p51wk0wME7Fw8YGe+NXfL5/9583jzv+a49tW7tebH0u+gK7sV+7q+b5j+Hy8yONmhd0ttth54S7u
vh/d7RNT7fuq6z9gEC+O+2lxhydZ+u7aXzzgh7Y74WCum+rrBflaPyennjiXoJbAUnHYO/crPrdz
ee5vq6X7+Nsz0z2c6I3n3yx5iAV+9/oTaK8nhGuPMDkSnSA2HHsx1F9x7ztGYSf82u7J3/vezWaD
t16/sFpw1nh8donVYlHiXpdLxpytZy12Af8rk7N88Tf7PQ4bu9k/hq77BStaMifsEostq/ArXnvr
vvqyzWqz3zz+2oTur0fxpT+e9y+R+3xyf4TuBmeHH9o/8uuvX1gjPn/t3T3hY/nvw/pp8bT+28Pl
r5/cZ3aRwXVDd8VS/XJ7d/flbrtefNps1389PbBTeA9sB95i8eS732/ZiNYPN/4TS9RdbLe3+Ozt
mqH3GdXXYabnfzPcbK60yN6y3rEv72689eKOpf76xs9P/LVwCk/+zcPXrxii99fMjFz3Xpypzr0X
okq5ZLHFsEve8H9sd7Xz2fJY+q7nb39vct6MHSBUd9VpImV33mzcWVaX0yxtMhy7PeufpSZaFbt3
6bKK3B9ir8ddsi42Lm/EOywfxa7MRDPx/PTIBzbuHQeCJT+Jz242qzv+u35i0Pyt9/B6sGFYl2LX
ZEXdsXI3r8eF9XbLghSmvhQ2uF8Kd3pw15gQw4+3Xvr44xsxjf76646Tjr/e+3zm+gSI3eHfC8L8
fQIkxGkSAtJJLE6coRZYUZwR2XTNFN6fmnOn3yaS8rG722sr4H5ez5ion09hqKccdSw1O1BwfUCB
rYIM51aTT3NorWntxu9mgJYI3WVyFcbEmKBM7ABPSdRNdka1Pg7leAuBcHtntKGxOpAtocB/MODj
oIy/j9HPgyOnDTcGlH0eJ+25+9fkbvT6OCY4EHEzIhr6LhltZyrsybCEUamauLUeJzcDTFbLCIqD
mYDNa1HAdB6pkSAqpIDcJDB6btC6nqL6MTKPh2P13FLjDWuqtjoF8Rq1irWRVy9t1L+0CsqJevCU
Ge3XAfjhSMivbOINkkRzSSrhzCcPRHzFJs7iqNRQTKHiFNZCzmKjjiQrlaP9SqH+j7dZDcTtHtr0
LF7G0SlVH6EDjn6eIoRIZqDqFwbfNE1NBqcOWhbe5fMBCaqT2sL83rnUBSDfYOa5T8FY4ZeHYzLj
Ti6sobOmJmeWUhnVwyjM7tCY0ibGIG6JRLYzJ73LrTisUcoYRIjivEMV7CZBlrCG2lN4WKrOIC0L
FZrRD/sDwJQyiEcQ92RmJ3bkILCVwLqLHeXH4wvkOPWd1Enm4/VWLhkHOF+WBMkxgHsTrwPaNiy6
FHKdOFKOqy7lUE4JsBIuQj1sbuUCQi+1LYqt1h27Tx9v2lYxCNDi6vuFAsNOpvQpDBMamdndoBj9
dySxpA2MP8Z9CqEwrLmmec+VfK4w5P0EUilJsB2sOjFOXML5BEo9uB6pOkLdZuvl7hhn+frg1HNQ
m/dDawP/YupkWya6PwVrHOSyM+UiHV3YGR5l0/je6fZzcDK3HeR90PU3a0uvZo6w4oB6vtZJR6uQ
RpFjV6nPmhxgKTjvyblko1tWVhr+jGAI77xC0SLTQ12gOPhqi79e1xnEhjPTeX5+EPuXrbBvAWYF
ewOeetI0yOmD48Q0bZtU42lDcFzkxaFcIHNJdWtTzaWdLgwv7engYIjAU7k0sdxROQV6qEKFiP5F
7A1Zbq6dtJX8oYiLNZwfz/A8F2ukKObkn9/7M4EHA6NOXRHWM4VLHJCahiMHem34LCUvlnPJj/Xa
WRbQq874s4tNkbSBD4QgFLv2uaHCItlbqVRAppaAy/QkeNLifYD2yvesEZxv1xfku2WB4jJgWlPH
agVWc7JpSwMsOrZB1a0xwOImVbCbFjGyuddbeWcnolKRJgQExCBvIub1zS3ZCbiqn2AghSY5tesF
l4Bj5ifmwfgLPgAbJtziqC+vN/luGCdNToZRSyB9sNGz8iD9KHxFj38dLaXx0zLpZjr3bghfyzCB
uHLAArdoTraGw2k8yBBiRl44lu0G1rrUox48mzGL962Q1wKFCdCNXRXlnvMhhFO+O1olfDVOXBuL
8tDB5xGYp9X1URPf8taXcHxhYbG0MHLVhof+vBWq8RUUP0E6t0EgPw5Oh2Rm2G5Gzepc5CeHxy4f
Z06n75pkxAgpi7I9UbU3jcYniqUNWk0hbVRXij+gXmN4Tt5I9wq8mnvHbgRb8dgsrndUTP9ZRwmZ
c1ITZSc0SvDzvKPJ0LedHCMD2iwjt/X6Rb7Sdqp/mGlmEoEy8Rnn7Uy2HQ6MrVkmtFP4L58zH+U1
96/t/ffrnXmNFF/rjXbem8GsD7A90Iq6AlDqouS2UO4g/PNRv/OMBdAr96Zyt4gnueOX621P0wLv
eigM9+3aruJEr4SgqrTWvd6jCNL9ae2s7Ue31ulIigX/pp0hyWAGy2hHfwhWJQRLnylo2wYzEzbd
YaatTHYYiJmOiSR6c1qiDOdBG+1lXjGzlt9dlaatiDXxpi9aVCn6UczXrlz8iL3nX8bq++enOd10
RUz7NbOYuF0K2ZJRiWimXFB25MFE5X6Gan1/8qxPsLdvZixB2PK15iYu10GvHPdBc733A8p/92fm
bv/2nj7PNHPBYbxdutO0SVpntQURvOgVXKgeaTwPxUjP9k3/++pb7X+CNXJuwmbcxbQAnhhh4RxE
m53P3Y4FFi2+nNyfn+4O7n3tf+da4B7c48zGMjd/0+JKDbo2NRHzN3o/Tkt5hR7qol4e7qJN4Car
1p0Z2PPw/DtfpU68SKzDoQG9hOjkwUv5o7vwvZMHmLN/sVSvGMoUsq1LCFEeQK65oqLR7QJKYfOq
3XaxNdenOVuZOA3bOtZ2JhaabXxtg3WEUkaB5r2RxZDSzQEOJ/HN9wM4cR5HW1INqGd/D2CyR6XL
t5YoAHufIj/yCV+POGLZ/Xuul5O4/fuGJ/6kD1OUpEoa1p7Ubf05vyu32o/gnkQwoivF9/E520Z7
7d54nrGYueGdOJiwGSIzFxajYTOwbWGf3ZpTnhe4llcsskXo257tmTNO+l28ZeI/1YmnGdUsTmqx
MACgLaO14j+nHhHcwC0Y3nypurP7+CUHACCMIk7BlkAd37nHrmM7zWRhsuUCpU3Wh+Y7nBx0z7lJ
PQScH+p79ExW1Uq/dTYzo3zJr75tezLKMAuOCdAVzip+vzA/J8vDsl+OfrysN+p6Lmx2aUpBegAn
oagCUOTkQnBEpuQ4VkXtVmj/yArsKxCV6uOvNqv84+nhetemjkBk6CiYUkFgUuQJaPV8VM0mUoND
op88SWu0JUyZaGooVYTC7niaceH6xOfQFJU9AD2pQbctGFLPm0ps1RzUDt3UAGaim9zJMurBtGTG
h05HT7Sigy3iNiDYUqahFV0ZkX2qIb5sYGXZQzlubasuqT15VNP9sUjTT5SyK/cfHkWCOFyrOLSD
TzOF/bw5TeSQY1V1gVI3cuPFAlZ+fKrepA+IFSVztihc2FvXTQe5wxG7oRDToPx+sg7QYqxOjiWN
npV1mePBd1Z/ggYYNs3KyLX4OVG6Brr/1Cp6l+B2LbmwZKf3yXEMPhtN1uSQRnVdtylTU30ATVyi
MFlFhe0WMqqZ18fl3eEbNByoJcAOwNkdDVTR+cDoSKhljWUhYa50HYpzUhKOeEMUCw7+UJsBlTKm
0Q3HJfr23fcKTNjPsHZC21fAbZ2Wx0Iz5xiOpudL8Uga9gHwCKJ/VCzPH0mCrjOSlWLwENiKkZnQ
VBcpsvQbsX8D7tqis7djobLtRt0w4zXfLzaNSaM8gZAwQfrXVPYbM4HHX+pHqoO9qrFfSsC7nxpo
KPdwr89VCV1oSVRSm8AwiSqA5T7vZFgLwWNHPUGsLHjlDtS6+/l4hDceBNGv65P8fl0TxSTsBW0U
tbryFCwZWvKQ5pCaehb0h4umGpD3LMOZO+q7Sw7TBquGRkkO0D62ANHjN2MXkp/Qjqe28wLpELgD
evLuMQ01F4NKt1F7yhdWEiQLVT7qO3CWyS8jHZUZD/Z+6fEM4K5FtTplBtNg23jq+jAvWV02Sh7m
IswD6UmPZWpCnAb+ww3iFdD3fXh0hR+jwBuot0Kw/rzfqXFItTwJIFqqc1gPRz1epqmlrT/eCsVt
Il8AGhSmlPNWwr4jPTUeO6j9UHOH/RKNiXycA4C+Hz9d1uiIQmBN4KAmSy8etdhqAAZ7UV9ku0Sv
FT+SYBzs4ZH303YIlh/tlUDTUlFDEgTL0Sc2o45ynZzUBnWgUxRuj7l02gQo8s1cEt47FFs14Oyg
U0Rx3xWdwPpCVm+0a8+SosyXZTgPEygd17JtSGBpjR6NgKHuNoFU/wuS/79+Dv87/JXf/3b79X//
F7//zCH4FGUDk1//exf9rJj7v5v/Eh/7v287/9B/77tfVdNWv/7YfS/qP5Zt9tf3Jsqz6WfOvoKW
/vUk/vfm+9kvi6yJmvGh/VWNj7/qNmlem+OZxTv/X1/849frtzyPxa9//vkzb7NGfFvIY/35r5c2
f/3zT/Klb2ZdfP+/Xrz7nvK5p+/ZH5+jn3zVrz/GP6A2/GOFTNl3Siq+1+++5tf3uvnnn5Kp/IP4
NahdPCO5SVCVf/7R//qfl3TOXBSKiOSZCCj++UeWV83hn38q2j80KmF08OAwx5O6+fMPltzrK+o/
yPQRGqSimKpBtpc//2c8zubw33P6R9am93mEii0dFGb57x3eIDNCiksQr+kkconZTnZ4JOcrWzrV
KJ10sIrDuAi/g2sSCcy9wqlLGCfrWP2E/pn2+Tg6kGSrfW3fUyVWf5LhipEpgUX2O1eDpW6gCrjq
QjnYwS+5diwnWuiIWSEMb+jliyKp4bNtpqaf9lr7NDZ5Oi5aOAvWx1qdKXd8PbZOeiXq43Hd1ODw
z8TFRKjdWtDlxSgI17UfjnZ6r0NiDBc6xMvGSHImqGvruXYa3ZfHPNlxpNIfWruIVyfBc1hrON7h
qNwL8Yhtgg4dtabKJ6TSjEVwqsc1nLRzEa/zw+TrTOicXjAGyl2gW5k4LBtVCBTk49hHHChdNv1p
WIR9+rk/ZXC+pgjwNgEyfW/M91/m8Hb6Jzvd70YNDBN4tA6CeYopP1LzruW2ekSu4Kh+io/jZ6TI
KDFuVcfLLX2vmhV6Dgg7ezjyiDK6zJnJZ01us78fwYKiSxGGCOnAZK6ssuhHq+MRigzSd1M7ELPS
lezroGitlxgHayfXdgWrKOFvClekRTyqg+eMjbQwzfFwc4AX2tWK+GeR9rDda2jIXR+k16qZiTWR
pqUIiuwJm/IUd31CmDJtM1Q2He1z1O3aLkdBA82MBl50oYUII3xy3JtoU5zkYaum5i0st7A4okDI
bTEw/FFdSWG6ItTonZC+0azM15xvo310Jf0LdAsuWvXLyHmqWn1mRz/fBV8HlwMZNACcIigcmD46
CfgsS1WqOmoJCd0Tsrd+nlkH0gqnHn2UUzF3YxCzdT5W5CWhouGwy31BnQKPbaPTndZRjj6qvOOy
t5MbeSyOq7zr00WSxsFObbUfLTx2rpzk/cKO0aixeuQsaqWVUAAxzVUTdHMXmffDwFNRRGCICmgK
2SabM3QW6MG0PJVTQaV90g+ql6P7t8bP5gAz4J5+NZn/v1e+2StJer9ZR+/2Sq/Kv/+MSG383njF
7vr6id/bouL8Q3DWUVbIgoL5Vjie37siOx/1tNSvCTsS6V9yNf/aFHXzH1Qk8CroJohCOQT9311R
V//B4QvnqcCOQsKYlz6wK54bsRCWEslfONGo2BN1I5NNsWW/atssOniZirnkppShAl7Ncb9N0MS/
mzEBDjAEiE7b5sQqk17o/5Hi9iC3bR9NtZY/l6YsyRB2l9VjMOTtJxUWnZvWyAvZzZqsw+nI7Nig
GlAxh47Ckr9Q3hxSJolaD3zHY2Xmrqkm0o2RmenzIR6T9CY2TLRxKcYx7lCfQYTaQBcEYu92OOYL
Te1s9Ak1RfqWwg7/1CfR8XMXx+jYjL0F28IhbZwnFGEs2dVDQ/aDJDvelNDDosBCnGxvt5ozd6M8
X66vA8OFmYsruX+YfaZbwhjEmZHk6OSdgpNXZc4dYk9PevYpNGZSaSIM9G9v9b6hyQycDnGs9DUN
lWH7ZSyIpCa2a0JpgrLHgjpOFBWHLYIWMzvK+VaPTeGCgPtQMUZshdvW5J4FvXTbaRm0ofWYEkfM
nX4RkiBaCJGHJfqmhUtk2ZrZCibxkd+tkpYHEqgKCuEpbK0kQRo4/RAgQdOyuyNQtIjRoPD6MVXv
y5hMi1tbZrzsYxWFzrLJV9wACz9hsczs+bo4y7wZd0HkCC6HuzWVKbDXTXeJGqI3otgDZN1mbhR+
B0PnDklsxMAibSiRX81lAIMjwkt3dhj2A8JHSborUWaJ1mGXOOlSblr5FhAHEtJaUI1forwPHvUy
bh/g0HbGbVEpyMF1MfdmFKpGaVzpiEwh3lmZTek1tgSzY9uDDjhUufEZYcL6R6219W2qQUdCka5l
/BDeRl7KqeBJ1yrdHBdVfhwfi7BTMo9qsJRbGBo5SxRJa4Qdu0QeFo5RH1/KMZbL3zvK2eXr7Unt
/JzO5AnEDcE+qjYF0G+aqgdTinAdqndI1Nso/thm+XkMpPFHMajjjHUq78yTtsD4gGtyHEIPMh74
bfgjbYraDI8RnOmmknANaGzTs+u2udWkIro/NnLjDZYpeTXh8zspBteYJmX1YBzz07qC+DDxJGQw
bg3tkG9HGV1kdGSO/hDrzVwV68RRvI6KzW4hCOkcLlLi9TeBGtuKhxjRg9AbM6lfpUcn7jzESyIf
h1k8JuLMv3iziV06MV8YHJ3gNRBT0pJUxmnnTbaHqigbNCw9pKWcR9ic7V+Bmmbdy1hUsE+kR2lA
1kA+JOt01BzZ7c04sBeRUbfftUqLPzUJTFZeJwXjpkTgC3GbLI4NFMDT7lNdO7XycP2BJ3uZGCKi
jwaMB0Af8DqTa4VcCm01IcXbF8enAiELPH8n2r3ezIVhMYgTc8U1CBbDxXY+LGOXx2ZyQr/mpOvj
vkGRfOGM6lOTF4g1VnYPT/LRnmGMfO/RXimgIEPjNsddeAoQgwVGk9QWMgJZhrcL4ZiEYu1DJXTR
YNU3UHXN2+KbXoynk5tVSd/7pOsGx69HGR2dytSOz9dH4cJgc9MXRdXcqIlAT+yRgkkER4CL4WIJ
F5qNdlqi1DqHWngtXp64TyLzwI8MjiowqU6yG6mR6PDxFZIbnzp5k8DQtIjjnqrCAxhzOGNDXX8h
OphsArXQj5DIDEiwx+nhZwEj2F2e2DESOnaAeLZ1UGewwBeHQNAPEHoDXzTlXB3zFq10rZGQ9kDn
xGhlacM5J/x4KzBSwflNcJtApTgJvl34RVhJeelU5BuOSnNv5T3KRYWqfbk+nefRtlenyxKHrgEO
AAo3p2sdBmlToVBTchXtkC6haotXZaOk66DUTndUooaoqbeqd0qtYOYedWE5CWY1kzgsZDY4/PP+
qSj+/B/qzmNJbiTr0i806IEWywEQIgWTTGpyA6OEQ2u4w59+PrD7N+uMTGNYLWYxqzIrFgsIh4vr
5x7hlTMTaavEUtx1tb+kxqw6cjV84zPKGlmwoPPyymZx0Wr99y8G+IbqSR/F5eFPn0v4ubm44X7M
EBCUFMRrpmPpirio/PKtwYF53vNdT9PirDdu0I93VWkt58ryVarrYL61ahztcerLOGIn/BL+/j1e
2O5ZVvtRCHxMl+eiXJvtdiMiMMyTpafLVPn+QiotBURCtN56P3prMR///sSXZsBuEMieRtH27IDB
W7VwWsfKE7bYhg1m0neuNLrvLVnqCRbZExFfgfNqm8Lt89+f/NIMwM2DYw3rcjyGLmbA6gxk45QO
sa2EERzq0WEW9nJNjcLFHhezt+wgwnJ5+4+fyqyDiw7lmg01uDjdCE2mgYmnFolkDQnyEkMeuTaD
dRgduRDVahVLkahVX3Px/CNRuNjSYKZa6K8pUPe739OJN4JMSLhzOZxR7YZMum46T7jbWSffb4fb
vO0y74AzXm8cZgqw234pnfUW0zvj9zbjjQ9ySaTeeVhNgkNsHM7OTZWTXp1Xjd0ki5eXfVpEG4F/
jaPtc7QMU0YGztoTQUpWb33gJqblkVDR8D3pfHTBJ0XNc7bcxdtuJrvZ3Fg1GA8mE23C7m6qtsk7
bl3RnJ2cgjMdMNX8YIcK0Mo27OChlIu7nexxIm18aUt/iQPiOed470Tg9qaqaIw3tXjqsDRyuiZR
eWGlcA92/JDFTI/40jHKiYx68UzNOo7s+S7LpTyUVr0ClI2dOC15uyRlU5kEo9fy3vDc7i7alPkQ
RaV7xluluwmhoN7g7hg9DLNpvyY9i/vl3+faCycFG/fu30KrH1uDiz18I6psaleRk6jW+j9L9jSC
44f169+fcnHF2+sfCACcERBpfdJFLgoTF8Rn4+tTcomem0YTiia1pZ9jJjibBazabrsHPnP8lIwX
RYs7uIYfvvg7aaPjRgIi/UwdM8tqKTaSP2LiiazPFnHzCYl3+RXM+6WqnZsUbkZQEtiwLjUr3N8a
k2szaELvkbFaA3db5uLFUeY2RyxJVhK1SJ2/IT/LPnn2WBwxrCje2JOObhCB2GQibmP7UXRs26Wp
zSSyhJuTAVNbVy4YzzdVVroL5gFMwx5zic5vkVkRwMWx2rQBB0XriEPbm+WnvpP5g94i62bLy09q
Nv0rp+oFxW4/3jBQwVFqB4iw2Pzz5/91X5BGPjTGStmwmoRp4cvlnWs79153vpSnEHOfc6dJThjR
kFWxP0zfmjyfbufZ7O59GZFeaUj18+/z8/ns4JXo0nOc7SX6H/Lof70SgeIbsSID9ZIRrmnTySkR
7Xyts3tBVvv3L6exwGJg4PGhuFhs1TpiCbUAkI92URyX0SL0lJ+Jc81ktidjsqwb/EzfSu79X7Rl
Zn0yljhh5ahb0qkwO/dYk917QBEXNcm4DsIkvrR+tAMdnNqhcOOV3KQvfx+a53deehJ/bqA2dscs
4KdnAoGcxO/NoARSdt/LYPXY6jM/LTxVzVf2ouenLS5IsBiYGghrkNE9fVTewB6xNoZHZ1xTFj3W
RUJO6odhM/0PRddQYnib//3vv++CGPzvjxLue4Ib7gj9s2qrAXwblbkHiIsPBEsPRzPz2KRtEpaT
equ0OBDLayUGN6sqqTQW/A6GL4Lk0QJSquf3V5gPL40492ggT0CG3U376TC0xLAtkkvVbjRoHnPC
5PBC7yUOuLK42jH/w/V/eua7sKfC3f7coffjXxQbjvBBByIG3W4N5+0iFU5XDkpSKo/IJKLxjOGR
U6U9EZnDgVD7ejsQ82gXiahDzLLgpKg6paFUnAJfC/U5qvN+wsNKzOXraGij4jjrhuDRzfPFtTyg
F/Yw+lUAMUAkNp5WF8dKY+RWUO3rKVgt+biWZXnuwg1mcr2Op46MiVeko5ZJTjP/mu/y8xNtJ/Xs
XWOAcwbu4tGlpcc9dQJ4JnQmMwGi1h/nspnLxDTWwnicMYu8H/F49X6ZjtTv1WqVY3pl6r6wbYHN
I+BgF4WPc2nqtXlVRhilxUu4bfFeEgUJ5oKSZFTeh3CiObrqkGuD6cx7kub6ua+HYoor8n0/DHKC
EOVF1GhZL8wrpc8Lo+PRzAQoi3Yc/9I5sNh6s/bzPE+m3NJfFjmX/nHqbOvVMJrej87UlZnUsxlV
xyzanOKm56LRf/j76LwwOHzXHb8mVg8T54tltBkZQE5Q5ODX7hAzQVqULvl45W7ywmLF2IwPQDsk
2KfhxWINt20OO3YPGUR5H3tDKZLOLoPdkdS/Rjx58WGcn0AO9NEwob94WOPTK4dkAjT7x9avDL/N
bfNZ2sr6+I8HD5iTUaMFzlF96bpXBVXhWfm+stpsuBHtsh4qsy6uQNAvHYgEDto0BOE9WFzSnv6g
oCb42sXqNFYRjIex1zjFLuvk3BQwjb/6jS3sm6Cyo5SY3TrVuVViHmbkP225LDAuCb4MiU2mZekF
v5sihylh+sWS8D9zyKDv2KW6DXXYu38+OAAeDoQRLLeghjx9a7BFL9yc1YhrFVqHYo42tLy9e/77
U57fHtxdJwXEiZwcNGCf3/9Vk9TNAO6R8xSjXZCVsqOeCnuyPpDRHdxTzk5XZvIFX+PPQeiDmvEZ
aISh17446QdRGXsKNHWZAEPt1WB8sm1Btq6ellNOfkVcNJm6N32zSvK6WtO5Isc9LqRjpyj/9M0i
Cc32oG2f/SnMj0M42kSj5u5NZzj3bjS3032J8dGVmvuFdY6Ucudj7dJ77ltPx8nWnbJwBDIwHajI
PPfH4mxs5nb4+9d48SnAff+OYyDu5+lTxIxzKLEkPEVP3u2oPREH1nhNIvfSAid4F0SNmAKkchen
is6rwpUZxdbUZVE6Kr934j5yyhSRj1Ukf/9JLz2MJAuUgHD7oTheTDC1Z0uP9WaQbdeI+0IW401H
MO7J7fJrfPqXRo8ljpqSDWVnuTwdvcmpBtkOTC3tQeNsrXG6qefGffz7D3qhfoQcstsmc83cWzRP
n1IR5Duuit1kLYI5odofj52eaSBPb9XUpuVaDP94Vuz5O1BSyK3A//eSmu1Nxdg7C9c9PM/7uHJV
/9oj/+nKDH/+oeCQkPuEpfafu+vFfmNZrQXQwUm2LmZ9NI0gg7OvreBgBSI//X0Mn38pnkV/kl2f
fYDb0NMxXEprJLmeZ3GJM8nBNPYM7Ulf2dteqDpB82ARO4Qa7HmY+0/+r82t2sRWdFlLgOo6GT/G
2lexspr8VvuDPC+lWxBIX49vzSovH2QjhjsP1fcZvNmlAT6QuFr6Q2qNy49KttE7BcPwlWvr8iP3
qOyaQ8QLw+/DwAfjx8YUPPZiUeKg6xRNxLSaZrHfEDsaLMEsI5qymf3l78P/fAoDGuDvDAmNihyz
zafj4noZ0IgFUDKZQR87xOzeb4bfJK0zEg+fG2P+rgjl7F25eb3QzHj63IvfGM3ZorqOiWzkYJre
6Hwr+74+8io6nZsyPLXS/LBOyiMcfZv919FakUce6S7ejKo7rnMD/aGS3be/DwcjzA9+ej3hxfYO
EzcUCBCXYvnG32gsR7pIfFMM/eNENrnxwcRJtr4d88Yr38HMQ11mkxn9O5xYj8lYZFCtgnEu+0ev
3xUT42iYD63f196xFMvA/cDJw3cFhBj3zIevuTxL1/y4b7fcsTJnWpOVTBqDyjjyDlFfdltCzWrZ
MWWJcOKwz0qDWPdKUEJP2IzerpHWyD1nbeM9GjpkgXlaw3SaVeVwOZC++avWk/8WiJw7rZZyeQSr
Ku2YgK32x0oo7HQ3L15fUMn0BEhmylFewltuXjJIpvd9HQB8ctbu7du5s1ukHmiUPjl+WWOlOloB
WvhMdyPjZPd3QIjDlsBphTRT6Ur+UPbASg6hm4z8xci7D7KK/ImmBH2KjSASH4OgL1h1ywAnzc8i
6+Mwyja88yQM1ANFGo2twlTkBMq2Ix2oXyzr+2xY7fcIkLKlQCMq5FgxJjo1lTCgNRiG+55ecE7x
spJcYoUyIEskUjYBNdTK4tC1tvMF2b77c5r62k4VvLXbPFu7PK69dT21fYvPhGX2QQxKOFJ1oEIN
YI3O+sfgLP0nf/ZjVzPCMms9JxbF0D3Ca1/WeJTOFCVWQ6r20WtLCPs2OX0unvYjaThYwoegLPR9
uCqJXp6KULhrYpCn6ZzEWNRvG8LPPk8wNT6rrXl0hqW8GQt/tA5h1oy/hsm2flTr0H2CuqvfaLip
VYLYwvsZSqWcxADE6t6QadyPSeA6fZk6jRBjPGxtYCWDu20KLqDj0SfP8/m9tS4BmDQipo8gH46+
LT0ROoc6KFcrxXm16lOvbbYTeqpaHqXAyyG119mbExK47TcBa/fRHP0NyoYVGp/mYgt/lP3o0m8N
c/HO4e9ayaamUSdmJl0/6XUvv04W4PgehWR+INCleeWR544GlRBYMutGy2luFzdYmGdhDseSaZ77
8Yop8btNwnaP6zW37qXvd7CTlTk/rFtRf6/KRj7UbjB/r8atK28CaREAUVMH6lb5TE7Lmt7hsyMs
CJtF4cVgshu7uaOsu63roJ5iEmzXce/gaXL0LWX6B9PReXmIYGb3CRnVcD63aCHc2J0LU6Ry6LNv
rtIGR2LjwjbRG0FoibmSvSSw2TkpQ1V+HAXae+etBNcD+/p9zrV9mYjuUXASTwrXpp+tY0AaGSar
SnVvLgQFWi0YCChX/7FuSoyk62Fah9igTfl9CSojT/q2GJekz91QJ1OD5cFJVZPfxL2MWhJufZw3
7grs5rt4iCzdnI3Vq/ZFuDmfqnHqaCBZm3PH+9rwnex6/V1ZQfse2m+IGYTtySUJ5kmSKIgUJ9W2
kOidZVP86iJL1nFgGtlnv827+xYSq4QtlUVfza5dP7tdiNNQoAG9Y6AtGcANN4aK9Uv6Q2JGS/N6
z7R38emw5/foG/TnZccoltG3pli4bRcl22zXIhWznj+ag3QwDhPe9FpbBAKQEOTZXwIMsN8UbNlL
IqZieQsaoB+jLYfS08IUwS9m0M52gqbAcZ05m7veDqFb9HzyEYmjsNrodTt19Y95ssSaylLLg4cn
iZ/mhSEf9Vh43wd0fK9N2Y0i7t3V/C6HpQ5SI5KVCTo+mGUycUwl4VhUv5fRMz9tpWkL6rApf4TQ
VZQsaW/yE9axxxD3oanjrtO+m9r0Zt7K0AFTtBRytKQspuBW9XoeU3dwl1f1sqOcnrsO8i4zlkal
ZlnU73NHDuEJiMt9b9nznINPV+VbMxzEd+5rAOlZ5obfbKD8T8W2zO9ce1X6jEvwbsAWsLpjSFXz
J1O02Z8NqGFLL4cHrKMXIqSEqZkfjpH97pS3fZqD3Kne+Y6uP7NzR+G96XJPjuu+737MflaJc7AY
A3REueHPw/L9QDSTbo6DyWEVh2uxvhtNunMHbqu0VoZtyY07Y9iyADhIkN0bSqfO42ldRsXS7DaE
y7Va74tslvfOnIlXxpCZ3yZrUkucy3r7uVWkGCZlD+J8E3ll0SaO2/o6diMRfa3MqhliGB7jneDQ
rm89mpZJFZWWn9pY7j3MJFbKePacyTrbm5+xczhZ9Zo+djamcItgiUVD586xAKcsoROxl6Yl+eyE
g2oa3XFlbDZOAI090UYpgugbD8gcfnk1iaMIZwtNGFkHH2SoR/uUTfZpLLMprp1c3OaSBbchPsph
g5fNxA5Q9DZNdMPAsYMpuJ3zUBsPkx8JkUyem/9AOddMqXal/WBlUNkO9LG6M2oK6DuGaOUPV7sO
ll7slR39gmjvbpqjCg9ZbrhonsLRp8nYu7snG4HJ3/2ubT7Wfh+N91He6QO6RHzXzaERn7Ve3T5Z
fJcQz7FxzUe70WDQOpeOOM2zQ5+SzSH3b0g5tb8S765FjOplXeLN2oI3yrLoySpz93E32kHYcZcF
5v3YK1yTetPoXuebG6ESV95snuxtlPmZ3Obo85CHOdwJBBq3y+b7bDDDqF6xNZsjvkuFzh7q1mrS
xp6bKG1qe2K6eK37Wslu8+hr9ivODzDiusTuTe3HVbVz6zPLCxtSQ+chOw6uUZRxIABAD/kU1st9
xpf76Y2B/AKiibf5VmbBuyjU5RrXhPe4MV335hs1YW3DgIgmJvjqmpjheNL5RlOogS9IzWckkBdN
dDLBXpWWBrKWOFsiu0993NAf/GmJXhvlPL/tMyEefD3kr4Wwgm335HPf2xtOD5QDlno7tmOUx2ot
3SoJV5iNSblN21eKv7CPe69CFZGZcswx9isq0icGtZkJtcr0mG+1/aUazIpNSxMlmFaLHzzUk2iT
yF0kDW5hpks/RL/LyTe+LTZtThPvImT7xuAUicUZmsVmm7dHQpLM9eg4m3X2ylHOB2EbMF1oFNnH
QEX18NafTFWm3oyi+i3rQ/SJmjETTTrWYR1XuRF+kRBV6tu+LNv6rnbddSUifNnKu6ARo/FY1mY9
ppOoy+qmIg7g1dI2nZX0wbB4iWEBn5EAv+TjK28ZsoHjjiiWw+DVkZMOy9DOJ8QES3gK7Lbob1VY
VtQJZjnmRyMzvfIUraMLA2rZ5jgyFvWhHo3yXVfg23fACtOo43oyXC8O8nb8YKJbNhNXe6tFzVI1
xIjPUV4dlEcsarqQOfMJepRrx1nUmR+9Jsjfe51q7Fs7UOK2U4GlU6/qUehU0UaZzVR5MwYVJZZD
pvYZfaAsb8N1ka9aILMeoA52QYxaemlTqWGoxKsK6uUw+RPpHoE7RDBpCBY8t1UYNKkTKeb15hnB
faVMq0FpOjXBPeL1KIypqxbKF2FEeSLlFL0ls1KGx25bs59InvPgqFWd18lYe3Z7thcPZnPbheL3
GpQZ70ax8qpuN/PBy2y9PxxuQypkaP/g9FQfWUwe6mlI44+dIz1wkr5501tCZDeIlMcvZh+1r2Fr
V9mhMeVw6uRaod6wm72s7q1VJbkx+4dxyWms0xuYsGZcEFJ5vbk196NejPygzcwaD/2s+nPgd+WU
upKiIDY3z8aDZ9qC6Tj6TWWnHQQ1jxW2VGXiVrm1pGWzlcuhz1o0zSByvhdXS90OsSuF/gh7fnjw
4LI7Zyy6jD6eo6kibUyKqj+EZp2taW6tGAll1tA0eKM67nb2nI2//79yPVZOvsDy6TyKK1RiYkjy
eTWGhO7LZF9BO19o+wFvIAffNQbQXS5FOVVdR9tq45lXbV4PL3n+uQiXe94mIFCFVsY4hB7gszS/
T+My3gpznW7rXmW/fF+Jf47w+PTgyfvCZgym2wVytcH4asdmhGfk2eLUG9X0K6jaLClal/jcK3fq
l27UuCVCLoMv5V4yPjwno7p2ZsrXnM5zY+UU0bocfrc4qcS22dhX7vAv0NkQbe1cMQhUwNiX0Kkz
QGvoXSAl16dlbOJCO8fa0NFMkqT6mYlGvvcJXzzaVjN8qIywfz1skXtYPJt7nMFGE0uwaGRohlKn
Sgf0uf8+Ii+BLj7MdphPMFRIAHoKusDXNDt/6iEw57ylWkWt40iVfaLX0Hgz99AwlrbbrszA/Zte
IBsgDPC7CEKjQ3Wpog9yTkdWFE91uuXOUJYM42ouo7TsIn2cAh+8PXQWnQydqq7gb8+fzeTfSauk
pKGWvsRj7TzKqrDl2aMut9uukuF5Wpvpy2S336iKszeqASiYDOMfiy52JxcoH3TLaHDTI3w61Kow
kDpKD9GFIZdbrj/NrWNmw0EDgIq43erPNMbLKyO9f7+nI71r6RFqA+jQp4suwC1jJLlPa3icTl46
t8hauCho6qDOK8Q9f1BfwVBfmPFsLCRv0pqGNPE85s4sFjX0UCQR/HXHbi5rfF6zmrwRqk3OND+z
0kC5nJShW0mX+8nAFQeKp3gbmUN71DB2by21QFdyi0gk0napiv8+6V8YFI5BdkC4KHQALrl+OEeH
vbBVThFCNLGsAMsh2IjSOZqD9fPvz9q/6sUHYJLtE303qjYvOw0bpSaB7gFbTuOtd1EXjMa5dI3I
PzgCCWMyR27+adHKyE+OoCuMP0CLlP7vL/ECUZ0vAlCPLQlUfLQ3T+cedDvPz3d6iZ1tc3Pb2doP
k1EU7jsMcORbzDqsrypbdZ22HDsuEmCbwgq1RfjTMMyou/IBXsBcd8NR2gYhQo+ddPn0fQonNPo/
Ioa1hFw6IH+BsU6B0esqfGxEB8DdiP6EAUVIWa63tF6c4Tgs2Xoey3L9guFMeVj6KUv/PlDPZ8b+
XrSf4EShcbkkXI82tqTbzMwo66ZOlYbeEBQb6qg8NM61Hq5REJ9vRrvtMmR5ZEg7+eriu8zGag5M
RPrmrQw/bbSq4mKep4rqYb8S5BvVNanW0G7IrbwWPrj/z59OTX4hGxFdD7ZEmm5PP4KPZbbTZxuU
V7mNpxEddDKvdXBl7r0wpMw8BAnIZIiOf0a28/1SWzv7UHBlfI+O33wz2to6Tq2ebsLa365pcp73
LDhRaIaZuy8yhLuLPkIFTGEYHkfaMow52c1mmLZlG2AQLP8js/0HoihIrsg+fYqJne56saWvjT1a
M1GeEIIWnep5Kg8K5kysh0xd21ifbyQ8gclCfUt/mh/29GvlAeozzJc5pJVo7vyl7T8JjOAxufHa
8JVYcyXjzJAoyCLDPEtt/7bXokvhWZoJUuMqWYKuu4XLXRFyZugDiE129Be3R59RBZgMQIW98s4v
fIld4khuNwctSol99v9Xp2uNFHTQnNUEdlX+onu03lmdtI6FqfXN3xfu8x0FpyO+NV7pQNdYyFx+
ChRzVR22glLJMJvX41JNYTp3g/pZirHFkc9f6y+tDxPptlRuTkfJLsT6bbBFRUC0HocmCRsYYalD
+8ImXjnKr7k6/yFHPFlwUCb2KNO9pwNP8VJ16MzmlNWmJnyL1uD2KS8wI08kWo4IRlABMJ6TKl6f
fIv0hNOs7Gj7AJlogjVcBVmqAs9UCYSIEaoHW/xx6Acs4YN+AKkOcR3MkK9PxkNez/Z4XKthlvHg
ZoUd22iU+lgtWStvG88ZXy1NMVWHuc7VYcpNoW4IWDVpQhiV2h4muhT2lX31zzF38dNRCu39b0YA
H/iLvSbLGq6rXUbVRVl3ksZgqLQ2w+or2IPTpTpcmvIAfkhkd7VhI447Gx50KQzB7RUqH7XdD0WH
634n/eDdtASl87Wm4fDOKcrtRxCUgIdl5Oou8Wc+fUz1tXwtG2xBYnN1cWoqVSEmOovF1aizy00U
/BIVLfG0SCRI6bxo7w95VhMCgKuHYXLRi0YPJ8Jxk1d4kc/LKvgD3I8cj7KZKvLSqp+RCgsrmyGF
EoV7XzZLpE5TS5ZgWjfueCo0JioftjFrgbqLtjmPYTktSbH0Xbr2dDfB6LzISHM1o80G6cjswxqq
Ul9hNT07UuAf4FHBCYrpA24HF+eZ7CLKPmhJSJJ6k25PtZ6btrhmyPjSU/CNweSBw4uVdDGZwES8
ksUKiCSCHEwc8kCy6rLor8zaZ1suvH0M9iIU0lySGfmn+5fBv7enxi8SSUZ56hW+RYYjtihbM7fd
iXgR/27du0XJpNzpdvSKyjv+fVt7Vh/wBownIm2IUOYzgo80W3Q4mjdw7c44EtCGmQ2ys/s5UPkK
hDerg2tY0cmmUfjm749+dm7zaDIeLe5JsGPpxz/98Yq2+2IWBr1VOehEIkZ5RY8xe8umYz2qrGqu
UHJe+Kj7LZQUTrIJuZ5fDHbGKm/LGrBl7ivzRtXuzw3V/ZUvGjx/yi7j5ia0yzX3ivzpr8q4Cc/1
tpZJ4TfeJ9Lt0ZuLyAXNH6kaBPnEVV7RoBQIcApzadeDRk269bDCJNgSZIzOWV93xbT8MFwLG3F3
o1McLG63nNe2rT85ga++Y9u2sA90E/j6ZEv9Fi6b/VAHwRwcbVkEeJvpzsG4lTf9qnorMg5LVa1u
qllTfhJYhsxQQE0NaJsXdMvrbutxXaghR9Lvbw3jXQEfMPsV1s6wnhHS+PmxkcqJDjRmsyaWMIbr
tDIgCKSz28z6APDcuGlU5bl75KBXcwwNy/9kZyit07Hv7UfuJLJ73wH/bHfKxhYloR8yDwco2Ipr
yqRqK277uWlj+trTZw01C2PSvPdUWgrR4RHkL519misdUVFop3ttGFkwp+s20biaWCyPOaQrJ25U
nb0vjXH9NvV+D3XALOX0pacBfeMF/YzLqRB6/HcV+v/CEKX/1b6bx1+/ZtzD/j+wDGOG/+//sRp5
ZoLyf8b8V/3UBIX//j8WKNa/6J5i/oHpGAgchO7/sUAxwn/B62LjQ3+JHg4okz/6jweKE/wLBRHm
DVhc7prnnXP4P85g4b+ou5EpcsTv/iW++088UJCnXRytEMwpd2H8sgdD7b10qcAfLhubqrjtKBfy
6v1oTq77ajWVVwGdK/KPFPKpHjgX+NbJWsy/cnI6AIH3n2tEsAdZss4DZZT5pdlk7sxL3Pg9ZjsB
PNu8+dzls4qCA8t/M4fYROzYjN+gyVjmYxDk5m4Pu5A/bH8lrWJY2y9irCNRIcKxFdaHWnjC/RAU
tQzgKAJ7vHO4ujepbBZv5e4o93Rp3EtV3IftcDcLm9TkXQQnkO2Z+t1WTZUD3i7yB8DBntPMRSsI
Qcf1NZ4cq/iZY+0Iyl2WprghpNXo7y2/wApr5TToYj2VnpFa9P+LcxC29Fdpta/zK6wIDDpErtvC
yP7ignQrAUlv1P45sBe//IhbGnvLoV6hKLwj+kOFp6lynfzVgBLwfR3Bejm7BvXam6GQkXkQc6tw
JIFJaR7lvPjtuQk53atinauj3UKeimtheQsyil7ntDOaukmXDtURS3nrzwrYXlGhNhpqbTcO1sna
SItK+8Bp15Pr4LmUGGqG63UMQ+Uv65HrCukM8cS9YV4ODVm2ub4djGLN+hhfT9e8rb1C3YS+4dUI
iqzxOz4qQiYDbrj0bYpGLGbE67TChou7bgIl+GZYcC9vcxsr/DFxc7dV7+DqB/mbZuTPjnvjUsVB
VKmWeBJttUyutR2aBzMqYOXM/WjLI5lBUE0qNzfaJp6y1mzPuvLoveBupeGk2AZtT2mEYX9uLIc7
Bc62A/FXvgr0IerKlfJsouOS6m0a5G2u/ekBRvVknMxFudVpbddGneWMLvsRV1i9Heoaj9s0y2kd
wCXiUOPC0HhWEtlb+wH/MXZVryu/9FU0h4mgLPvgYwJmJ2UV9G+0UYdYKufdfG9k4/hqE4QJYZSb
OUEcTS5Xb4hXKLs16CHUoLpqP87Ie9wbU/T570D4ZXvarEDR+cly17zPSrtC4FIq1aWmgJd99hEB
1KnImghXA4yKXvvo4nGTKGWBbGgso/bW62vxGUhZ2oe5aEbzECAbXWihdIT4eK2cMjxO1PSj0h7X
Ib0aEIpy0ZDI0WPhm+R2vpRx3ZrRdFSlYXEWWb3/1SKJB3tsP6f2i3zZtjAEnY0uZpgNa+yVHt8s
wPvAjMNGwIrpypwOnBQB56hGn/Zt4pmfV9UYv6uwhEzFcZYXKegQ/BFweVnTgZnlGI9TaDCJ8rZ8
G3XNsqRU4p1z33EN/1KPQ2DRuIdukpiqKPKD0y/RN0MFwZBWrQCzwt7QcmlJd+PJg6BJl35d6o9e
V8GGqtqpJTEGddUd3ofDtzIc7BxZIHdHOv4od/1cHkzSgNZbOOaDeaha16JViULZH46+rcrlpLkJ
cMmJ+jn8Jsjijm5x3mxWMrrNzuIfLmtNHuRYT/57jONK83XWY0H6CL3Om9eYi2XbpFEEi7E7jLSo
s29ylavKoNTN2Afjh5ML8VMN7BIsLE0pKKa+9fI08o1Ie69DUVTKTb0ausU5X3K7+jTVImzPkWEP
buxXZb29LfRqNUeRrVlxF+ilq76KqgwdOBeqn4d3lXACdP4rSk+2XHgnTX7D+mT3Zr8I9RbuqErX
YKJsbVytGh5Sd9Ac4d6IJJjYvw9Z6xrBbQ+83H/MytV3T1AiRPRQWO3cpKs9exW0HNF32+dGek77
GGY1uWDWHKFKjI0sdPsbRW0YfAoKe7bP+9bbZIclpINPQ26FCfazMVhaYyxp7xFs0pCUBhXCVs4R
gKFvDwWAdgBBpByr1JGN6+/y9a6/mdsWrUpZ2F9WaVO6raunFdvp4j66mb/IN5tqrG9CGxVAlSq3
/gTpWECBrCxbfIb8bk7HTWb4PEhb0p4RhrlAT1o8WT8gGd3+L3fXstw2kmV/hTGb7o4YqgnwAXLT
EeJTL8qySLvK3jCSJAQkCQJgAuCrYyJmMx8x617VoneznJ3/ZL5kTgKEjQRpUWJmudRmR1eUJNZF
Ih837+Pcc9e9qFaOgDesR6zeqXjI0TXXlbU1qOmRNnRK2nbTDHUKg9QuusAcoF7BmLUMFN8CWAFm
jC1a2RmjO2e0AaeDA8pAYMM0n+elfX29Qoq+6iMbaXt+sc1AcPTer+j2oldmu/WHlQfd120gw0yv
sdB2o7lbr3DAovqSjjp6ZG+QX9XnK2MOIKqB7LJWBXXF9cjx4KuD+ajko33jyNc+VamxcdvV6hKV
FrNVsVrsWUucoZZDQezTA8NYyWluwjlgM07kjnZNRHBBqbL2FyOvG43gATbRDKSOubE959EGhVgV
+CWKsH5lvbF6AO0hbrZ0mWVduXZluURu09OGVV4W3taWxXKtrwUVIAKRD6iXe+Wys3ta1KMlWFyA
ffmM3YzSsXpAdavtLizbehehpAqIVGMxmt00AMPrrzVn+6HobLx5F6wjxvx+Czo0UHUa9YaNvB+1
taBj2xXMeKlEncbNbsHqKG9cem5PpzN0TQAlGlAN4dwIakYHeW5EMTvuXK/OMR92ib1za2Gl1Kot
KmCndNA3eTCrAd+Bu6CiPUV1RKubtOisy+1SpRZsO27kbypN4BMMUKGvkEX0F43qvIvZXQ2B67HK
bRTNuQME32uf7aXGRs0lShQ3rXC23YBAe+diwQz4JSPkblCfw02dmt2ZwyB8BEkmMpmOvlhA2QFh
N97pI7fe1Yuj8ntt40flG0Bi615Hg4lV66z0wAhuYWRt2LvGYodbva1DF1Rulg2gb4nTWAY8EAWn
A8Dy2ay2WH/YzNZs1ptr3miCvBU4dEo0sIah1thqt5axo+59uELIawIkxPqpAreRV9YDHdpynHkR
4ZCoVl2hKHAJ+u8SrJoGKv1QZU1ZiFR3sGBhre3Pyi5r2dZCc96PKtt58WpepdTo1lcezMCdC2Dn
O80qL1bdwFlvjGYtcJdd1DYsg/aILvQ2DjTCqeW1uyk1UVlPjebCQyuT5hwMEsuWV69ZRFusSl7b
nTPGriyGrrfXyPPMP/n6bhu+0xzf8B/B6BCyQdEuBqynlT32hKrJ3bJTcfXRCMi4aFu6QW6SOl1/
oSN6bVO2Bgs3iPC2rS2atM1uaH22bRDqbgD3DAGe8R52szKAKbRYZNVf3fI8cB5Q1DyLBtUZTGkg
nNcLtppvi6jp9WEX2D0bha0ouO3VPLxGgINcLEdUw5Es2TNanSOmYpWDuxGzZ09WsVraguymZNjA
UGkzJPRWCOM3i0svvPdZCWiOJZAfXrM4M4xRUwM/IEMSA4mm5hrAvPDGLjO9DHMdgJ0rFtQqfVy3
9q4FM8gZNYu7mv3LzpnP38PUGoW4uMvwfEfWqF66BiSwDGqlYLv1WytU8nxCKKzOWpsqgntojVfz
YZCjSdm8FUR+nQDwVEZq0QsrXkuzwMgPSwsV9wC0VNd9Y7Vi7yI3AKvAaKStCEwY0KfB8XSqwM6C
I9gALfXQWPISTfRtsN7PQZG4aXu1kbtr1jSwb3BekN0nqMclYDQNNGLrzAw26o6AroWdBUil0y1T
2/iVrkH3Cf1UAftRI1gXq82oXJo9lTeVld/zkW5GC5pZhX0Eym8OMjPq8UJ40JPq3brF6JPNWZG7
0bKMKwo0fvX6FTIsvtXeAWcwRkhsDQK2aLRdtsD4tR2gJcrcheaOylPD0VF+WbLWJb9l1HxGW46H
GhbEiykue4s53qJl27XdlbVYWcAku5WV05uXgIDChTJnv24Br0cLHh2YAHTnQzwDtMPLCti1NyVz
Nho5CMAiesE6M2cGm7VSREvdpuPVVkAZw+vYwzX+hZz2DCV4J88CnnCT72nAY37roXfel7Lu+6Gg
PYHpKeZweM9CHCAWFJOWPyfAwdqF0RTc4kUNnj3itpzUC8W8/PNvBcdzrfTvtQriBZqu1/T4SZmp
ORzzIU/6ed95bujfeF11zkUi9fKV0gW48DhfGMgQ+AfvmH338gVi2Sh65d+IP4gb4oFvaQ44nabU
HNQvkJ9BZBTeRfLBpGbnoFYDkXwJCAKA7uMPIrS/4xy8ZuuWtQujBh5bsPnsxyYO3dAukHlDaJlT
4P6OYxYUwMv2LoYluW7F2gUOLcgYUDKXfBDiyy6cUb0oAWKA1BHaePBPEjJ8U5tXWnuV9Ys6cr+g
bEZAMvv21doFDjV4GEqV5O1/3217zhZIlEmCOuAh3Fer7jJXzQjRAPCQvGP+6OLvwCAiLAsmQf7B
HL21YwDwgJT6KupoWQHWSygoYDL4B9MqbIT6BeAT6FjFA81v6+05+7jcy0PBoU88Jy8QX9poXODa
gnoA1iqdlLf17pwnTOrdKxd80/Olzb26fgE+MgAuOfUa/7y5ZS8nlpTEwddgt8SfvMFSLV8kC44m
VfHnFUbbCy6Gr7Yv/E5nGlu91AwyLXJOfiG1eQ8F7O/NmLCfQ4OFb3IrOJGdmH/8579Nsu10YqMs
80feTyjzo/Dd4ODL+3ePR7V/VvZXwpsKA0v/kv7yipqMsImNYAvvHrR/qaSNz6Ub4k8hnZBsd4KY
rffbSA+6BH07tsKcfbVChd9mliId0ev/nlkJWMdG6UVLgdd18RYHMysugzcxiXviO29iqZ5YbplQ
mJWuWuqS7V85o8dev/rQXzDgxeV/pdxATPTq4MWSk9iJmOebqYykg0aVQyZkhnnPG0wVLhdmfmJ1
YFglZV9GQchILuENXjuOtJMZ84C3vjo2Zu4M4VqRkf2OnwRx5QAVB9cGIDfwOQHfL4NnTe4ZDzAq
LS//FI75BU8Z/o9kP4ym6sFTom9dyoIX7m7sGZLbiCBlB4MFeAaBpgJhPSoDYOuJU3bGg5oEmMhJ
YRCS0MTgEnl8jwKvhMMEtlOYepwFrcEZVqQf1zcDz/dCshCXCmBxABSQdkWVD5hkET852MJnvFuf
IB9vjtNhx28F75b/D+g/4PcNMDKreFCLMDoeYwMW7s3QNplD3KkwmRy6CzwfwB4IspSAy6rCyjox
mccuzB9zS3HdLFx3P4e54FhQliSdd74bOIgntivSKyizyV54UC9Bj+AIQg+U5OuFNj2wMqAjYTq8
+M5QIddEPiorlPdIk52BZsTQGpKmgvhYywrEtmwyzco8vDBfP6+Pph+NHag776mAc1pAPYjlCQ95
7li+cEe0zYU3YQgITwqnn6dgB7bQ05J5nrCuPIopu64tJDyYJ6gx3vhYWiwEwLgoXMYmoft1jlLJ
fP88e9W8cBlaxDcLH002FSyvZy/nF0puz+gYloyw43k0X3ZmOuhjHaZi+DRwvKC00GVEQg96zyn0
IrgUgk7h+HfpBzAKmKcg1tAUiA1tii4molwFp3OIY98ji7EomceyZCeiR8biIeQhaWmhdu4aOLTB
o2/W5Qs38OFGQD5GfqytL/+DhrrTP12vPMqEU4e2pPLib013K2yHI47Z6+fijo7zVgGaGMiP9g6G
bmgLlwuY4RXIpePcLPBex7LbrE+mxCLBhLBUVmxyqLhG+mQLdndxOzxr/b5wE/eJQ9aCDkbGPh39
+fYcxOaEKjjFfVykk4m4GXhpnfyyRdC+NBIuaSQnVEnOe9RxvwHpQXs7rn+XkbgneFmQrOh7ChM/
FRPvYM4HrUSqeF/ElPqychM1DKrtICBROsx41IfBkOjVSv7xy2/obSreSKgHSp9z/gl5hGcyFRQx
WDnkxQ7M7cQ2HUeMQqC0XYHoJO50EIPUeacG2VUcmK5pEScVxNcPrZ7SH8+f5gEi34wU7kzPFQ4K
iBYUCPcWB/E93tFbejKiKREcEYQ65KUOPdFLQ7cEeaGDL//wCkNv8eW3AvZz4YF9+ac7oWKcFg0t
5B80xDHMhfJ0TlIrO9dD4u7yClrntfOygj9YBwecV//LikWcYE5dUuiSQLgJ0dhKXjgyQjRn08d8
97KD7iAOg0wMTUcYH28VF+znAx8EbUjSp5yvNT7TxZiM16LGQAWZ9OolsfvBwfnmvVplJ7lJWWEI
Y05QoojXy0u+HG9NYe1Qn4dUdqmBEvgGegShfvXkgfnj4rBx6uknDMQ+WfBqaRCKV4WC3X+5M9mY
0JkoWIF6uWQLhE4Fo0eBW9AkruWQqRnY6U6P1YuCiehvibsQnTlelyp9UO0ov2gKVEsT8WPxlJYV
jBVh0bE3FddMxTU2YLRwR9y5sBlURAwALBAj/iruxStEuAu3/B+Dy8d0A8Q+hgqb/dqdwjrNGTca
p82S3WmQLC4dmrDKS70hvqgagMOWl3q7ZdZ2l1dnuGXkRSdZ/lsvF2DVygqmOLnRj8hWcKRvyY7M
7cMpUXCu74iYk9BUJJv6ZEK8gyPCMXWyG7nPU0w5KAXYtBQIJs6UrkRvGbhNJYIJesEI+g2EIvKC
701f9JM1Q4Fz/0AYmZhO4To4yLqD80V+1A9kfmCqgNFFgWBg/qjvIycTpMLi6/9ZRMILg6MD6loE
JACiH8DpkGT389AmlE90KikesgrbYkhm9HCmYa6nTzrfKRoSiphVKiexsRTs5yEcWm4W5tUceham
zzp/zB92Y/PIdFQUjPsjNUOXLNIxxvOhQtW9A2rMWxWuQwAC/MJfCx3kHb0w2p/M7OPAYsc5fGX3
4v6Bt5FLAhRu4pHpv9JjDzVQZCv/0IGP3L6zPaZvAJhSYfv06XTqmIUOCcJ0uHyNKqjNee5Cghb5
CgB/Dji5n7UBGAUAxHIxa1//NdGh2YcCTgk81kkfOcFeP/dUnq7ZEiwQet/833/+dzDnP/XYFokn
jOAKudMFSVdN0IeAHaKnk4JYwBBthlkReTkxGWXEjblUbAwTTsE83e7BX9uUeGjQgbd6D3wMEWJe
4FdEkZWCh7a9+dTDBA7JHG4kXQi3dsJHqmDxbklE0QEluzHACQryZ14DJXuKH0jRocWJTUkxCKJU
Ht/x+2coWPsBPO0jkhXooDvih3bOrEmm5uQl8McFlpDuBx4RndBkg0vZV+B3HWoKsr/qcHBdWtEg
PCv9S/rL51THJYvGwr5+Tgu+UAmidoBaEYlD/03CxohrZveHAq8QwMCIOiI0UIUBxkdLpjkf6ORe
O62gOTCmSWyyIIL6VeEgt8h2gYvmiIWuwpxp5XaHChRA21sg6C8WlqgwHlK5x2FvKry3HjNd3KnZ
zczZ6mWVdC9CnNJBgzTBo1CRp74iUBHpABOtr+BevME+zq0fGJ/Tx5xvlvcJ4+mgPHhBBTASkYIw
4DlfweoDrbj8qB8ik4Ve4ZGKGBSdl7vJ7owBuFHCwi3nU4+16b25oqIGUWHqJ0+5iyZiXCImw5Z9
gyHDik7JNB7+0BujxiOdltg30hWsAPcVk/lpYV96wTFliL4U6XPP36DJRH2k7gTTEr8RBzonWuEg
1KACOtbkCKTALnykzKJHlTz6k8i/14fBs09QsJGbnktyuEWdt7aR3V4tlPIgupgKireUCtN/QESr
CPSe6TMktg8/zB3UfyHrHYnH2FBwDJLdCRMmtL/85piLbTpiPitVNbAZvECf4AmmEPFBzldFDDN5
geQWKPy5ywjO2V+yL8HL5k86LMds5GcsZ5EGpvWdWuHUlD78+34L8zk+VhMn/Id7K14sMxVKSP8V
yk2Tski3MCAL3jA6OcL8/VVssabJFnl/QYGGG3igjfKOalAVqaSWx6+dP9+aYDJ2rb8cu4BUXAdx
xspkLs4gig4A9zli9VdVaFXPmx+VrcAV6tKZYJGqSFN0zSkq2UNzui+15CVIfTphh/lT3qBc9s7p
wguY2IUH9I44yM9yAmhF8uMUIl9sjqD7Wo7P0+O58kcFVwc8ECFkfVjMG70aI3tlEjbd76L4HfqT
NqwAJ/2dcAGi3538xN0ijjbG3ZpKinWSCpQhaD6RiIDzvn8d8QEKRn5vrgst4pjI+Is2OC689GHn
2x33NAcHV1FD9JG4KH6K0tHFc63CSLonyHAIUlWcWT7Bn02EycXkWtw9S/a8PtBwAuP26OWCUvL0
Xc5fvwfiI5rGX+FIcZGaKLGTB8kr2NS4pAJEb49njw+ZJF6vYRJ78cp0EJX598JlAK8sACg/cTX5
iUVcDBkQdH+0BTsFFf7yizL05mZu1tA9SIVcZJdTMfxU6SrwKODNJo5wrHQVENBfsLw0cb27UYhU
oTBwFcHCAyNTV1HbA1Jm3+dhm/TQZsddhdI10B+yDCo65GHQsltBKuODSzP2SZ+iVUXhXYRcJ+zF
o6YWGnGiJSMnxUPjPU7s2EjH+D1F8gc6PkfYM2Qdn+zb7P2m7K86SrIfPdNDYEXYtSpgLY9RkMP4
xD1IZC+a4Zf/Bcp/a6YbIdEOJzX1sWn7MQ7xMeaRH7svjr27ct6pmGBH9r2eCQr8URRgaMyDUyYq
dRVXZxOYvZV46nh3Vdnj0WRkJ5Y5qChl4hEf4cSpgEu0eDgiV1KjAiXUmSCV5LF0LrmC4LyNsjO7
93hhfeYK5lUUqHSJM+d2+bFb0Dh56Z3OvfYi4PUFFQ/og/ycDAC2AdBL2BpoPC8vmGMukT3fppJi
z6p+UsufnogHM+9YqbBrWJQfrK7ihHxE5ecugoWdnQZwPKU/vj0jKOGG+/mugRZOj5jzVgFZQ9LM
dPPuOKdHldVVfXOTy8RqKlRg4ms+8LphM4lm8Tw1uHvTEcfG2OnsxOljKngKgvSKghxUC/MbMwQd
ITcEGvC58CUCdi/CQH4lbMsO/isq6vsLnMg/ZrH9GGsVzQAPyAZlj3P2bU57Mdlvd7IOjsIkFbop
HpD0/XxviXgyOM1k3+sN2uTOOF+WrsC+u0SpGbAx2fOqINMTM52KZj5viS6r4Jumg554QrpCV2B2
NT00skswi1cm25mWt8q5PiqgKhg8Ybnc/0mb5vSd0Ywci6cE09nll1FZgcnYNnmlq4BNrimY62uG
aRAj8SoYajoBAnriJKhIn7R2JgdQZ+dWBVyjSw/sHxWBxi5hnnnMl1LhmySYjOxM8J7bsie6R8cw
ScA3nori21dFFVgP0Dw3MAVXqvGcifNCC6cHkAJxRbEq5gE28URwKFVQCrWYh5yosH3BzJBO9ff8
qNM65ypCooIJk4DWHvJyr1FwmFMO6OmjQG5IHHG0moJZuDFZboNpugIv5gapK5C7iTArTcUNdEfC
XOxNU1G5f0dDO8qbJmhOKb9uA8dboUxU3MAVBXN8R6HXgWRDzZJI3KupIAe4izYmSBIiJtbGqADl
9z1nijlJpzYOEKmA/QAkTUQQs1ZVcERQnRaKg1WB9v8OGbimIiQJnNU6F4BTcTUDMZRXbCrKBx7Q
rSDKsaRpKkIpjygbzNlTaNiSbrvzbw5+ovOML6DjUSA41pqIy4qAYBVex8AHFD8dYRzr4Q39ZC2f
AbLyY8CkUkmxYF3FFK8BiRPHq8JJGqxpCBqg/DbWVVx5H+YMUyyYP+jGkM7M+bttH0+7RaJ96olu
owpmmY8wribYdy100EkHGy+jEh5WlK1wCkQmbmgVXs0AbE7ipaqrgIUBkWrG8EuRE0CraipSfAll
CwhFjiDlQDmm4LK69QJvJcw2QCCV2mkms9MG85f/4ufmmGtmVND6ES0rwZ5Wr5ZAYHj6ccdChT8m
TJr0qvkJQ2vHGvOouJWwaZ88JwVUZ3VEDacCpcINNL/TKnUAjk6zmv9x636sZ43sLsi+zdsIjx9r
JvPzvWVCd/Fj3ytRkEIBTTqA5wrUUTbN7YLssVFhebW2fi4OqwJX2AM1F2oQGPWF8aooBb1GOZQg
VAWl8HXAiCkwg2oqJhdjXQpjVWF73nhsmpsCFSbFbbRGkbQwWhXI2DsTiRoxOwyYWPqY863Zd3DJ
Uimx46+Cf/Y9eq8JwVdNRQHIgERTWrhkJG9nqqj1GGxz6Q5dBZnC3lfgYy50FpTXFCErnXh5iW+m
IMz7C1hywAbhCmkV9GhLH3T+5vhkgjIrFROPV0W25t4rYNP9KSjk3T6YqunDzh9zjwdFCoNoPAVg
H/0WhaNY0Usq1DJYwsfH7G6gu6HvVMRgLsdRoR8FYpgrka5gjv7+2Bl0Hj922v9R4JuHF4Ud7H9g
bQEWL4N3ua7zPuuVN42ViqEm6fUf2wR78w9Wwregyomuua+zHs+1P1DSuctFJeR3fctDdQrnjBB2
jArqyo6DwlxnlYeBqii2R5VgaKK3gTBmFYU8INKd8p6c6bzGF5sKLNU9JjhGUwqSn0U5vTAF+ABU
nEgIpp3OLGY3bGeP73mB037sP8uA2Pe8UBMHBZd/+38AAAD//w==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160020</xdr:colOff>
      <xdr:row>43</xdr:row>
      <xdr:rowOff>38100</xdr:rowOff>
    </xdr:from>
    <xdr:to>
      <xdr:col>9</xdr:col>
      <xdr:colOff>749300</xdr:colOff>
      <xdr:row>58</xdr:row>
      <xdr:rowOff>127000</xdr:rowOff>
    </xdr:to>
    <xdr:graphicFrame macro="">
      <xdr:nvGraphicFramePr>
        <xdr:cNvPr id="2" name="Gráfico 1">
          <a:extLst>
            <a:ext uri="{FF2B5EF4-FFF2-40B4-BE49-F238E27FC236}">
              <a16:creationId xmlns:a16="http://schemas.microsoft.com/office/drawing/2014/main" id="{646D7DE4-1AFD-4388-824C-4D326E6CF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160020</xdr:colOff>
      <xdr:row>27</xdr:row>
      <xdr:rowOff>144780</xdr:rowOff>
    </xdr:from>
    <xdr:to>
      <xdr:col>5</xdr:col>
      <xdr:colOff>160020</xdr:colOff>
      <xdr:row>42</xdr:row>
      <xdr:rowOff>144780</xdr:rowOff>
    </xdr:to>
    <xdr:graphicFrame macro="">
      <xdr:nvGraphicFramePr>
        <xdr:cNvPr id="3" name="Gráfico 2">
          <a:extLst>
            <a:ext uri="{FF2B5EF4-FFF2-40B4-BE49-F238E27FC236}">
              <a16:creationId xmlns:a16="http://schemas.microsoft.com/office/drawing/2014/main" id="{80E2C02B-1533-44DB-9310-EF7E60D6A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273050</xdr:colOff>
      <xdr:row>27</xdr:row>
      <xdr:rowOff>139700</xdr:rowOff>
    </xdr:from>
    <xdr:to>
      <xdr:col>10</xdr:col>
      <xdr:colOff>812800</xdr:colOff>
      <xdr:row>42</xdr:row>
      <xdr:rowOff>152400</xdr:rowOff>
    </xdr:to>
    <mc:AlternateContent xmlns:mc="http://schemas.openxmlformats.org/markup-compatibility/2006">
      <mc:Choice xmlns:cx4="http://schemas.microsoft.com/office/drawing/2016/5/10/chartex" Requires="cx4">
        <xdr:graphicFrame macro="">
          <xdr:nvGraphicFramePr>
            <xdr:cNvPr id="4" name="Gráfico 3">
              <a:extLst>
                <a:ext uri="{FF2B5EF4-FFF2-40B4-BE49-F238E27FC236}">
                  <a16:creationId xmlns:a16="http://schemas.microsoft.com/office/drawing/2014/main" id="{5BB6D2C4-3A3C-DA8C-FC58-D0C55981F0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137150" y="2044700"/>
              <a:ext cx="4667250" cy="2870200"/>
            </a:xfrm>
            <a:prstGeom prst="rect">
              <a:avLst/>
            </a:prstGeom>
            <a:solidFill>
              <a:prstClr val="white"/>
            </a:solidFill>
            <a:ln w="1">
              <a:solidFill>
                <a:prstClr val="green"/>
              </a:solidFill>
            </a:ln>
          </xdr:spPr>
          <xdr:txBody>
            <a:bodyPr vertOverflow="clip" horzOverflow="clip"/>
            <a:lstStyle/>
            <a:p>
              <a:r>
                <a:rPr lang="es-ES_tradnl"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11</xdr:col>
      <xdr:colOff>76200</xdr:colOff>
      <xdr:row>27</xdr:row>
      <xdr:rowOff>127000</xdr:rowOff>
    </xdr:from>
    <xdr:to>
      <xdr:col>16</xdr:col>
      <xdr:colOff>596900</xdr:colOff>
      <xdr:row>42</xdr:row>
      <xdr:rowOff>165100</xdr:rowOff>
    </xdr:to>
    <xdr:graphicFrame macro="">
      <xdr:nvGraphicFramePr>
        <xdr:cNvPr id="6" name="Gráfico 5">
          <a:extLst>
            <a:ext uri="{FF2B5EF4-FFF2-40B4-BE49-F238E27FC236}">
              <a16:creationId xmlns:a16="http://schemas.microsoft.com/office/drawing/2014/main" id="{D8DF765A-BDD7-374F-95CF-C05E1E0A2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12700</xdr:colOff>
      <xdr:row>43</xdr:row>
      <xdr:rowOff>38100</xdr:rowOff>
    </xdr:from>
    <xdr:to>
      <xdr:col>16</xdr:col>
      <xdr:colOff>622300</xdr:colOff>
      <xdr:row>58</xdr:row>
      <xdr:rowOff>127000</xdr:rowOff>
    </xdr:to>
    <xdr:graphicFrame macro="">
      <xdr:nvGraphicFramePr>
        <xdr:cNvPr id="7" name="Gráfico 6">
          <a:extLst>
            <a:ext uri="{FF2B5EF4-FFF2-40B4-BE49-F238E27FC236}">
              <a16:creationId xmlns:a16="http://schemas.microsoft.com/office/drawing/2014/main" id="{C46962F6-1932-9543-987A-F0F139D94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139700</xdr:colOff>
      <xdr:row>8</xdr:row>
      <xdr:rowOff>114300</xdr:rowOff>
    </xdr:from>
    <xdr:to>
      <xdr:col>16</xdr:col>
      <xdr:colOff>571500</xdr:colOff>
      <xdr:row>27</xdr:row>
      <xdr:rowOff>63500</xdr:rowOff>
    </xdr:to>
    <xdr:graphicFrame macro="">
      <xdr:nvGraphicFramePr>
        <xdr:cNvPr id="8" name="Gráfico 7">
          <a:extLst>
            <a:ext uri="{FF2B5EF4-FFF2-40B4-BE49-F238E27FC236}">
              <a16:creationId xmlns:a16="http://schemas.microsoft.com/office/drawing/2014/main" id="{2A4480E7-3417-3E6C-2F08-1A9F24A025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mcamperchioli/AppData/Local/Microsoft/Windows/INetCache/IE/AQ2ILEWQ/entrega_excel%5b1%5d.xlsx%5d.xlsx%5d.xlsx%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amperchioli" refreshedDate="45600.617003703701" createdVersion="8" refreshedVersion="8" minRefreshableVersion="3" recordCount="1903" xr:uid="{86EFE707-29FB-483C-A92C-BF8FFF568C53}">
  <cacheSource type="worksheet">
    <worksheetSource ref="A1:M1048576" sheet=".xlsx].xlsx].xlsx].xlsx]cocina" r:id="rId2"/>
  </cacheSource>
  <cacheFields count="14">
    <cacheField name="Nro de Orden" numFmtId="0">
      <sharedItems containsString="0" containsBlank="1" containsNumber="1" containsInteger="1" minValue="1" maxValue="767" count="76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m/>
      </sharedItems>
    </cacheField>
    <cacheField name="Nro de Mesa" numFmtId="0">
      <sharedItems containsString="0" containsBlank="1" containsNumber="1" containsInteger="1" minValue="1" maxValue="20"/>
    </cacheField>
    <cacheField name="Nombre del Plato" numFmtId="0">
      <sharedItems containsBlank="1"/>
    </cacheField>
    <cacheField name="Descripcióndel Plato" numFmtId="0">
      <sharedItems containsBlank="1"/>
    </cacheField>
    <cacheField name="Costo Unitario" numFmtId="0">
      <sharedItems containsString="0" containsBlank="1" containsNumber="1" containsInteger="1" minValue="10" maxValue="25"/>
    </cacheField>
    <cacheField name="Precio Unitario" numFmtId="0">
      <sharedItems containsString="0" containsBlank="1" containsNumber="1" containsInteger="1" minValue="18" maxValue="40"/>
    </cacheField>
    <cacheField name="Cantidad Ordenada" numFmtId="0">
      <sharedItems containsString="0" containsBlank="1" containsNumber="1" containsInteger="1" minValue="1" maxValue="3"/>
    </cacheField>
    <cacheField name="Tiempo de Preparación" numFmtId="0">
      <sharedItems containsString="0" containsBlank="1" containsNumber="1" containsInteger="1" minValue="5" maxValue="59"/>
    </cacheField>
    <cacheField name="Observaciones" numFmtId="0">
      <sharedItems containsBlank="1"/>
    </cacheField>
    <cacheField name="Precio Total" numFmtId="0">
      <sharedItems containsString="0" containsBlank="1" containsNumber="1" containsInteger="1" minValue="18" maxValue="120"/>
    </cacheField>
    <cacheField name="Costo Total" numFmtId="0">
      <sharedItems containsString="0" containsBlank="1" containsNumber="1" containsInteger="1" minValue="10" maxValue="75"/>
    </cacheField>
    <cacheField name="Ganancia Bruta" numFmtId="0">
      <sharedItems containsString="0" containsBlank="1" containsNumber="1" containsInteger="1" minValue="8" maxValue="45"/>
    </cacheField>
    <cacheField name="porcentaje ganancia" numFmtId="0">
      <sharedItems containsString="0" containsBlank="1" containsNumber="1" minValue="0.375" maxValue="0.44444444444444442"/>
    </cacheField>
    <cacheField name="TiempoPreparacionHoras" numFmtId="0" formula="'Tiempo de Preparación'/1440"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uge camperchioli" refreshedDate="45601.923717245372" createdVersion="8" refreshedVersion="8" minRefreshableVersion="3" recordCount="767" xr:uid="{9BF2DBD7-14BC-1E4C-9B4B-4FDB8F5E7E12}">
  <cacheSource type="worksheet">
    <worksheetSource name="Tabla2"/>
  </cacheSource>
  <cacheFields count="25">
    <cacheField name="Nro de Orden" numFmtId="0">
      <sharedItems containsSemiMixedTypes="0" containsString="0" containsNumber="1" containsInteger="1" minValue="1" maxValue="767" count="76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sharedItems>
    </cacheField>
    <cacheField name="Nro de Mesa" numFmtId="0">
      <sharedItems containsSemiMixedTypes="0" containsString="0" containsNumber="1" containsInteger="1" minValue="1" maxValue="20"/>
    </cacheField>
    <cacheField name="Nombre del Cliente" numFmtId="0">
      <sharedItems count="546">
        <s v="Cliente_724"/>
        <s v="Cliente_538"/>
        <s v="Cliente_911"/>
        <s v="Cliente_129"/>
        <s v="Cliente_938"/>
        <s v="Cliente_965"/>
        <s v="Cliente_306"/>
        <s v="Cliente_974"/>
        <s v="Cliente_740"/>
        <s v="Cliente_33"/>
        <s v="Cliente_881"/>
        <s v="Cliente_890"/>
        <s v="Cliente_873"/>
        <s v="Cliente_780"/>
        <s v="Cliente_728"/>
        <s v="Cliente_175"/>
        <s v="Cliente_200"/>
        <s v="Cliente_190"/>
        <s v="Cliente_290"/>
        <s v="Cliente_972"/>
        <s v="Cliente_210"/>
        <s v="Cliente_88"/>
        <s v="Cliente_427"/>
        <s v="Cliente_424"/>
        <s v="Cliente_824"/>
        <s v="Cliente_107"/>
        <s v="Cliente_775"/>
        <s v="Cliente_358"/>
        <s v="Cliente_377"/>
        <s v="Cliente_361"/>
        <s v="Cliente_229"/>
        <s v="Cliente_27"/>
        <s v="Cliente_103"/>
        <s v="Cliente_1"/>
        <s v="Cliente_828"/>
        <s v="Cliente_874"/>
        <s v="Cliente_999"/>
        <s v="Cliente_167"/>
        <s v="Cliente_606"/>
        <s v="Cliente_710"/>
        <s v="Cliente_870"/>
        <s v="Cliente_230"/>
        <s v="Cliente_814"/>
        <s v="Cliente_640"/>
        <s v="Cliente_623"/>
        <s v="Cliente_72"/>
        <s v="Cliente_963"/>
        <s v="Cliente_929"/>
        <s v="Cliente_708"/>
        <s v="Cliente_631"/>
        <s v="Cliente_894"/>
        <s v="Cliente_63"/>
        <s v="Cliente_144"/>
        <s v="Cliente_390"/>
        <s v="Cliente_886"/>
        <s v="Cliente_510"/>
        <s v="Cliente_878"/>
        <s v="Cliente_977"/>
        <s v="Cliente_553"/>
        <s v="Cliente_792"/>
        <s v="Cliente_265"/>
        <s v="Cliente_946"/>
        <s v="Cliente_614"/>
        <s v="Cliente_352"/>
        <s v="Cliente_784"/>
        <s v="Cliente_118"/>
        <s v="Cliente_61"/>
        <s v="Cliente_440"/>
        <s v="Cliente_258"/>
        <s v="Cliente_742"/>
        <s v="Cliente_865"/>
        <s v="Cliente_79"/>
        <s v="Cliente_42"/>
        <s v="Cliente_374"/>
        <s v="Cliente_636"/>
        <s v="Cliente_753"/>
        <s v="Cliente_632"/>
        <s v="Cliente_969"/>
        <s v="Cliente_574"/>
        <s v="Cliente_292"/>
        <s v="Cliente_148"/>
        <s v="Cliente_747"/>
        <s v="Cliente_501"/>
        <s v="Cliente_733"/>
        <s v="Cliente_36"/>
        <s v="Cliente_1000"/>
        <s v="Cliente_607"/>
        <s v="Cliente_378"/>
        <s v="Cliente_612"/>
        <s v="Cliente_452"/>
        <s v="Cliente_244"/>
        <s v="Cliente_840"/>
        <s v="Cliente_993"/>
        <s v="Cliente_29"/>
        <s v="Cliente_313"/>
        <s v="Cliente_520"/>
        <s v="Cliente_388"/>
        <s v="Cliente_384"/>
        <s v="Cliente_517"/>
        <s v="Cliente_711"/>
        <s v="Cliente_651"/>
        <s v="Cliente_545"/>
        <s v="Cliente_116"/>
        <s v="Cliente_170"/>
        <s v="Cliente_92"/>
        <s v="Cliente_552"/>
        <s v="Cliente_627"/>
        <s v="Cliente_588"/>
        <s v="Cliente_949"/>
        <s v="Cliente_863"/>
        <s v="Cliente_140"/>
        <s v="Cliente_523"/>
        <s v="Cliente_916"/>
        <s v="Cliente_416"/>
        <s v="Cliente_346"/>
        <s v="Cliente_381"/>
        <s v="Cliente_791"/>
        <s v="Cliente_697"/>
        <s v="Cliente_516"/>
        <s v="Cliente_541"/>
        <s v="Cliente_830"/>
        <s v="Cliente_656"/>
        <s v="Cliente_486"/>
        <s v="Cliente_774"/>
        <s v="Cliente_26"/>
        <s v="Cliente_273"/>
        <s v="Cliente_798"/>
        <s v="Cliente_8"/>
        <s v="Cliente_31"/>
        <s v="Cliente_658"/>
        <s v="Cliente_773"/>
        <s v="Cliente_158"/>
        <s v="Cliente_569"/>
        <s v="Cliente_286"/>
        <s v="Cliente_199"/>
        <s v="Cliente_712"/>
        <s v="Cliente_56"/>
        <s v="Cliente_670"/>
        <s v="Cliente_909"/>
        <s v="Cliente_402"/>
        <s v="Cliente_709"/>
        <s v="Cliente_533"/>
        <s v="Cliente_953"/>
        <s v="Cliente_380"/>
        <s v="Cliente_964"/>
        <s v="Cliente_939"/>
        <s v="Cliente_536"/>
        <s v="Cliente_5"/>
        <s v="Cliente_115"/>
        <s v="Cliente_580"/>
        <s v="Cliente_788"/>
        <s v="Cliente_892"/>
        <s v="Cliente_406"/>
        <s v="Cliente_295"/>
        <s v="Cliente_547"/>
        <s v="Cliente_156"/>
        <s v="Cliente_768"/>
        <s v="Cliente_359"/>
        <s v="Cliente_131"/>
        <s v="Cliente_485"/>
        <s v="Cliente_493"/>
        <s v="Cliente_282"/>
        <s v="Cliente_850"/>
        <s v="Cliente_301"/>
        <s v="Cliente_124"/>
        <s v="Cliente_741"/>
        <s v="Cliente_610"/>
        <s v="Cliente_681"/>
        <s v="Cliente_173"/>
        <s v="Cliente_55"/>
        <s v="Cliente_653"/>
        <s v="Cliente_628"/>
        <s v="Cliente_715"/>
        <s v="Cliente_321"/>
        <s v="Cliente_442"/>
        <s v="Cliente_752"/>
        <s v="Cliente_727"/>
        <s v="Cliente_548"/>
        <s v="Cliente_30"/>
        <s v="Cliente_412"/>
        <s v="Cliente_646"/>
        <s v="Cliente_151"/>
        <s v="Cliente_318"/>
        <s v="Cliente_336"/>
        <s v="Cliente_560"/>
        <s v="Cliente_367"/>
        <s v="Cliente_765"/>
        <s v="Cliente_679"/>
        <s v="Cliente_512"/>
        <s v="Cliente_701"/>
        <s v="Cliente_331"/>
        <s v="Cliente_83"/>
        <s v="Cliente_339"/>
        <s v="Cliente_323"/>
        <s v="Cliente_678"/>
        <s v="Cliente_74"/>
        <s v="Cliente_146"/>
        <s v="Cliente_212"/>
        <s v="Cliente_3"/>
        <s v="Cliente_176"/>
        <s v="Cliente_551"/>
        <s v="Cliente_240"/>
        <s v="Cliente_759"/>
        <s v="Cliente_959"/>
        <s v="Cliente_744"/>
        <s v="Cliente_189"/>
        <s v="Cliente_576"/>
        <s v="Cliente_474"/>
        <s v="Cliente_990"/>
        <s v="Cliente_67"/>
        <s v="Cliente_445"/>
        <s v="Cliente_984"/>
        <s v="Cliente_877"/>
        <s v="Cliente_494"/>
        <s v="Cliente_264"/>
        <s v="Cliente_142"/>
        <s v="Cliente_599"/>
        <s v="Cliente_856"/>
        <s v="Cliente_722"/>
        <s v="Cliente_935"/>
        <s v="Cliente_961"/>
        <s v="Cliente_924"/>
        <s v="Cliente_579"/>
        <s v="Cliente_567"/>
        <s v="Cliente_927"/>
        <s v="Cliente_539"/>
        <s v="Cliente_872"/>
        <s v="Cliente_425"/>
        <s v="Cliente_700"/>
        <s v="Cliente_665"/>
        <s v="Cliente_978"/>
        <s v="Cliente_577"/>
        <s v="Cliente_429"/>
        <s v="Cliente_811"/>
        <s v="Cliente_228"/>
        <s v="Cliente_249"/>
        <s v="Cliente_326"/>
        <s v="Cliente_281"/>
        <s v="Cliente_686"/>
        <s v="Cliente_418"/>
        <s v="Cliente_397"/>
        <s v="Cliente_477"/>
        <s v="Cliente_300"/>
        <s v="Cliente_928"/>
        <s v="Cliente_132"/>
        <s v="Cliente_53"/>
        <s v="Cliente_673"/>
        <s v="Cliente_243"/>
        <s v="Cliente_730"/>
        <s v="Cliente_617"/>
        <s v="Cliente_827"/>
        <s v="Cliente_184"/>
        <s v="Cliente_345"/>
        <s v="Cliente_277"/>
        <s v="Cliente_981"/>
        <s v="Cliente_24"/>
        <s v="Cliente_463"/>
        <s v="Cliente_746"/>
        <s v="Cliente_409"/>
        <s v="Cliente_729"/>
        <s v="Cliente_565"/>
        <s v="Cliente_195"/>
        <s v="Cliente_211"/>
        <s v="Cliente_385"/>
        <s v="Cliente_986"/>
        <s v="Cliente_994"/>
        <s v="Cliente_648"/>
        <s v="Cliente_702"/>
        <s v="Cliente_846"/>
        <s v="Cliente_620"/>
        <s v="Cliente_672"/>
        <s v="Cliente_735"/>
        <s v="Cliente_268"/>
        <s v="Cliente_161"/>
        <s v="Cliente_600"/>
        <s v="Cliente_654"/>
        <s v="Cliente_269"/>
        <s v="Cliente_12"/>
        <s v="Cliente_294"/>
        <s v="Cliente_659"/>
        <s v="Cliente_47"/>
        <s v="Cliente_544"/>
        <s v="Cliente_633"/>
        <s v="Cliente_154"/>
        <s v="Cliente_489"/>
        <s v="Cliente_350"/>
        <s v="Cliente_797"/>
        <s v="Cliente_436"/>
        <s v="Cliente_597"/>
        <s v="Cliente_823"/>
        <s v="Cliente_690"/>
        <s v="Cliente_216"/>
        <s v="Cliente_546"/>
        <s v="Cliente_524"/>
        <s v="Cliente_193"/>
        <s v="Cliente_794"/>
        <s v="Cliente_602"/>
        <s v="Cliente_296"/>
        <s v="Cliente_568"/>
        <s v="Cliente_897"/>
        <s v="Cliente_816"/>
        <s v="Cliente_221"/>
        <s v="Cliente_755"/>
        <s v="Cliente_289"/>
        <s v="Cliente_476"/>
        <s v="Cliente_940"/>
        <s v="Cliente_707"/>
        <s v="Cliente_644"/>
        <s v="Cliente_619"/>
        <s v="Cliente_833"/>
        <s v="Cliente_899"/>
        <s v="Cliente_498"/>
        <s v="Cliente_470"/>
        <s v="Cliente_191"/>
        <s v="Cliente_183"/>
        <s v="Cliente_499"/>
        <s v="Cliente_495"/>
        <s v="Cliente_54"/>
        <s v="Cliente_923"/>
        <s v="Cliente_453"/>
        <s v="Cliente_14"/>
        <s v="Cliente_611"/>
        <s v="Cliente_666"/>
        <s v="Cliente_505"/>
        <s v="Cliente_858"/>
        <s v="Cliente_882"/>
        <s v="Cliente_275"/>
        <s v="Cliente_871"/>
        <s v="Cliente_841"/>
        <s v="Cliente_789"/>
        <s v="Cliente_141"/>
        <s v="Cliente_992"/>
        <s v="Cliente_622"/>
        <s v="Cliente_508"/>
        <s v="Cliente_676"/>
        <s v="Cliente_667"/>
        <s v="Cliente_609"/>
        <s v="Cliente_471"/>
        <s v="Cliente_196"/>
        <s v="Cliente_563"/>
        <s v="Cliente_991"/>
        <s v="Cliente_330"/>
        <s v="Cliente_943"/>
        <s v="Cliente_285"/>
        <s v="Cliente_905"/>
        <s v="Cliente_543"/>
        <s v="Cliente_239"/>
        <s v="Cliente_315"/>
        <s v="Cliente_166"/>
        <s v="Cliente_157"/>
        <s v="Cliente_912"/>
        <s v="Cliente_736"/>
        <s v="Cliente_328"/>
        <s v="Cliente_919"/>
        <s v="Cliente_958"/>
        <s v="Cliente_395"/>
        <s v="Cliente_287"/>
        <s v="Cliente_479"/>
        <s v="Cliente_160"/>
        <s v="Cliente_109"/>
        <s v="Cliente_342"/>
        <s v="Cliente_332"/>
        <s v="Cliente_689"/>
        <s v="Cliente_518"/>
        <s v="Cliente_348"/>
        <s v="Cliente_259"/>
        <s v="Cliente_869"/>
        <s v="Cliente_842"/>
        <s v="Cliente_349"/>
        <s v="Cliente_316"/>
        <s v="Cliente_732"/>
        <s v="Cliente_807"/>
        <s v="Cliente_900"/>
        <s v="Cliente_143"/>
        <s v="Cliente_405"/>
        <s v="Cliente_473"/>
        <s v="Cliente_404"/>
        <s v="Cliente_717"/>
        <s v="Cliente_783"/>
        <s v="Cliente_589"/>
        <s v="Cliente_284"/>
        <s v="Cliente_207"/>
        <s v="Cliente_531"/>
        <s v="Cliente_420"/>
        <s v="Cliente_989"/>
        <s v="Cliente_421"/>
        <s v="Cliente_194"/>
        <s v="Cliente_876"/>
        <s v="Cliente_365"/>
        <s v="Cliente_185"/>
        <s v="Cliente_558"/>
        <s v="Cliente_535"/>
        <s v="Cliente_18"/>
        <s v="Cliente_696"/>
        <s v="Cliente_704"/>
        <s v="Cliente_720"/>
        <s v="Cliente_624"/>
        <s v="Cliente_434"/>
        <s v="Cliente_149"/>
        <s v="Cliente_125"/>
        <s v="Cliente_618"/>
        <s v="Cliente_527"/>
        <s v="Cliente_71"/>
        <s v="Cliente_437"/>
        <s v="Cliente_719"/>
        <s v="Cliente_354"/>
        <s v="Cliente_363"/>
        <s v="Cliente_778"/>
        <s v="Cliente_637"/>
        <s v="Cliente_948"/>
        <s v="Cliente_172"/>
        <s v="Cliente_70"/>
        <s v="Cliente_835"/>
        <s v="Cliente_821"/>
        <s v="Cliente_509"/>
        <s v="Cliente_951"/>
        <s v="Cliente_819"/>
        <s v="Cliente_334"/>
        <s v="Cliente_787"/>
        <s v="Cliente_616"/>
        <s v="Cliente_422"/>
        <s v="Cliente_930"/>
        <s v="Cliente_218"/>
        <s v="Cliente_257"/>
        <s v="Cliente_112"/>
        <s v="Cliente_95"/>
        <s v="Cliente_866"/>
        <s v="Cliente_232"/>
        <s v="Cliente_113"/>
        <s v="Cliente_785"/>
        <s v="Cliente_554"/>
        <s v="Cliente_320"/>
        <s v="Cliente_996"/>
        <s v="Cliente_392"/>
        <s v="Cliente_615"/>
        <s v="Cliente_968"/>
        <s v="Cliente_206"/>
        <s v="Cliente_669"/>
        <s v="Cliente_705"/>
        <s v="Cliente_462"/>
        <s v="Cliente_809"/>
        <s v="Cliente_21"/>
        <s v="Cliente_110"/>
        <s v="Cliente_454"/>
        <s v="Cliente_825"/>
        <s v="Cliente_134"/>
        <s v="Cliente_555"/>
        <s v="Cliente_887"/>
        <s v="Cliente_913"/>
        <s v="Cliente_41"/>
        <s v="Cliente_738"/>
        <s v="Cliente_280"/>
        <s v="Cliente_117"/>
        <s v="Cliente_988"/>
        <s v="Cliente_372"/>
        <s v="Cliente_283"/>
        <s v="Cliente_857"/>
        <s v="Cliente_208"/>
        <s v="Cliente_443"/>
        <s v="Cliente_138"/>
        <s v="Cliente_177"/>
        <s v="Cliente_832"/>
        <s v="Cliente_480"/>
        <s v="Cliente_351"/>
        <s v="Cliente_344"/>
        <s v="Cliente_564"/>
        <s v="Cliente_782"/>
        <s v="Cliente_165"/>
        <s v="Cliente_608"/>
        <s v="Cliente_657"/>
        <s v="Cliente_224"/>
        <s v="Cliente_680"/>
        <s v="Cliente_513"/>
        <s v="Cliente_973"/>
        <s v="Cliente_592"/>
        <s v="Cliente_575"/>
        <s v="Cliente_511"/>
        <s v="Cliente_772"/>
        <s v="Cliente_605"/>
        <s v="Cliente_197"/>
        <s v="Cliente_19"/>
        <s v="Cliente_586"/>
        <s v="Cliente_687"/>
        <s v="Cliente_415"/>
        <s v="Cliente_456"/>
        <s v="Cliente_820"/>
        <s v="Cliente_698"/>
        <s v="Cliente_59"/>
        <s v="Cliente_799"/>
        <s v="Cliente_52"/>
        <s v="Cliente_278"/>
        <s v="Cliente_595"/>
        <s v="Cliente_2"/>
        <s v="Cliente_880"/>
        <s v="Cliente_626"/>
        <s v="Cliente_411"/>
        <s v="Cliente_123"/>
        <s v="Cliente_910"/>
        <s v="Cliente_483"/>
        <s v="Cliente_642"/>
        <s v="Cliente_962"/>
        <s v="Cliente_883"/>
        <s v="Cliente_593"/>
        <s v="Cliente_368"/>
        <s v="Cliente_693"/>
        <s v="Cliente_226"/>
        <s v="Cliente_834"/>
        <s v="Cliente_104"/>
        <s v="Cliente_35"/>
        <s v="Cliente_837"/>
        <s v="Cliente_514"/>
        <s v="Cliente_725"/>
        <s v="Cliente_114"/>
        <s v="Cliente_90"/>
        <s v="Cliente_496"/>
        <s v="Cliente_58"/>
        <s v="Cliente_468"/>
        <s v="Cliente_714"/>
        <s v="Cliente_950"/>
        <s v="Cliente_663"/>
        <s v="Cliente_801"/>
        <s v="Cliente_804"/>
        <s v="Cliente_716"/>
        <s v="Cliente_786"/>
        <s v="Cliente_594"/>
        <s v="Cliente_396"/>
        <s v="Cliente_954"/>
        <s v="Cliente_263"/>
        <s v="Cliente_438"/>
        <s v="Cliente_353"/>
        <s v="Cliente_770"/>
        <s v="Cliente_888"/>
        <s v="Cliente_635"/>
        <s v="Cliente_484"/>
        <s v="Cliente_297"/>
        <s v="Cliente_446"/>
        <s v="Cliente_298"/>
        <s v="Cliente_304"/>
        <s v="Cliente_743"/>
        <s v="Cliente_428"/>
        <s v="Cliente_750"/>
        <s v="Cliente_808"/>
        <s v="Cliente_376"/>
        <s v="Cliente_721"/>
        <s v="Cliente_227"/>
        <s v="Cliente_757"/>
      </sharedItems>
    </cacheField>
    <cacheField name="Nro de Comensales" numFmtId="0">
      <sharedItems containsSemiMixedTypes="0" containsString="0" containsNumber="1" containsInteger="1" minValue="1" maxValue="6"/>
    </cacheField>
    <cacheField name="Hora de Llegada" numFmtId="22">
      <sharedItems containsSemiMixedTypes="0" containsNonDate="0" containsDate="1" containsString="0" minDate="2023-04-01T00:01:00" maxDate="2023-04-07T03:56:00" count="601">
        <d v="2023-04-01T01:07:00"/>
        <d v="2023-04-01T01:28:00"/>
        <d v="2023-04-01T00:29:00"/>
        <d v="2023-04-01T03:03:00"/>
        <d v="2023-04-01T00:01:00"/>
        <d v="2023-04-01T01:24:00"/>
        <d v="2023-04-01T01:57:00"/>
        <d v="2023-04-01T02:11:00"/>
        <d v="2023-04-01T02:03:00"/>
        <d v="2023-04-01T00:02:00"/>
        <d v="2023-04-01T03:46:00"/>
        <d v="2023-04-01T00:04:00"/>
        <d v="2023-04-01T03:09:00"/>
        <d v="2023-04-01T00:18:00"/>
        <d v="2023-04-01T03:24:00"/>
        <d v="2023-04-01T02:31:00"/>
        <d v="2023-04-01T00:09:00"/>
        <d v="2023-04-01T02:06:00"/>
        <d v="2023-04-01T00:35:00"/>
        <d v="2023-04-01T01:25:00"/>
        <d v="2023-04-01T03:39:00"/>
        <d v="2023-04-01T02:16:00"/>
        <d v="2023-04-01T02:44:00"/>
        <d v="2023-04-01T03:01:00"/>
        <d v="2023-04-01T02:04:00"/>
        <d v="2023-04-01T01:19:00"/>
        <d v="2023-04-01T00:49:00"/>
        <d v="2023-04-01T03:02:00"/>
        <d v="2023-04-01T02:55:00"/>
        <d v="2023-04-01T02:51:00"/>
        <d v="2023-04-01T03:08:00"/>
        <d v="2023-04-01T03:33:00"/>
        <d v="2023-04-01T03:18:00"/>
        <d v="2023-04-01T03:27:00"/>
        <d v="2023-04-01T02:38:00"/>
        <d v="2023-04-01T03:41:00"/>
        <d v="2023-04-01T02:00:00"/>
        <d v="2023-04-01T02:14:00"/>
        <d v="2023-04-01T00:25:00"/>
        <d v="2023-04-01T01:02:00"/>
        <d v="2023-04-01T03:06:00"/>
        <d v="2023-04-01T02:15:00"/>
        <d v="2023-04-01T01:47:00"/>
        <d v="2023-04-01T03:30:00"/>
        <d v="2023-04-01T00:28:00"/>
        <d v="2023-04-01T01:44:00"/>
        <d v="2023-04-01T03:54:00"/>
        <d v="2023-04-01T01:42:00"/>
        <d v="2023-04-01T00:40:00"/>
        <d v="2023-04-01T01:30:00"/>
        <d v="2023-04-01T01:20:00"/>
        <d v="2023-04-01T03:04:00"/>
        <d v="2023-04-01T01:31:00"/>
        <d v="2023-04-01T01:21:00"/>
        <d v="2023-04-01T02:09:00"/>
        <d v="2023-04-01T03:49:00"/>
        <d v="2023-04-01T02:47:00"/>
        <d v="2023-04-01T00:41:00"/>
        <d v="2023-04-01T01:40:00"/>
        <d v="2023-04-01T01:54:00"/>
        <d v="2023-04-01T02:28:00"/>
        <d v="2023-04-01T03:45:00"/>
        <d v="2023-04-01T02:02:00"/>
        <d v="2023-04-01T00:11:00"/>
        <d v="2023-04-01T02:42:00"/>
        <d v="2023-04-01T02:39:00"/>
        <d v="2023-04-01T01:04:00"/>
        <d v="2023-04-01T03:36:00"/>
        <d v="2023-04-01T02:57:00"/>
        <d v="2023-04-01T02:46:00"/>
        <d v="2023-04-01T01:34:00"/>
        <d v="2023-04-01T03:40:00"/>
        <d v="2023-04-01T03:25:00"/>
        <d v="2023-04-01T03:42:00"/>
        <d v="2023-04-01T02:35:00"/>
        <d v="2023-04-01T01:46:00"/>
        <d v="2023-04-01T00:42:00"/>
        <d v="2023-04-01T01:17:00"/>
        <d v="2023-04-01T03:38:00"/>
        <d v="2023-04-01T03:35:00"/>
        <d v="2023-04-01T01:39:00"/>
        <d v="2023-04-01T01:52:00"/>
        <d v="2023-04-01T03:19:00"/>
        <d v="2023-04-01T01:59:00"/>
        <d v="2023-04-01T01:01:00"/>
        <d v="2023-04-01T02:22:00"/>
        <d v="2023-04-01T03:32:00"/>
        <d v="2023-04-01T00:14:00"/>
        <d v="2023-04-01T01:33:00"/>
        <d v="2023-04-01T01:18:00"/>
        <d v="2023-04-01T01:29:00"/>
        <d v="2023-04-01T01:32:00"/>
        <d v="2023-04-01T01:48:00"/>
        <d v="2023-04-01T01:49:00"/>
        <d v="2023-04-01T01:12:00"/>
        <d v="2023-04-01T03:43:00"/>
        <d v="2023-04-01T03:15:00"/>
        <d v="2023-04-01T00:34:00"/>
        <d v="2023-04-02T03:24:00"/>
        <d v="2023-04-02T00:38:00"/>
        <d v="2023-04-02T03:45:00"/>
        <d v="2023-04-02T01:23:00"/>
        <d v="2023-04-02T03:09:00"/>
        <d v="2023-04-02T03:39:00"/>
        <d v="2023-04-02T02:56:00"/>
        <d v="2023-04-02T02:45:00"/>
        <d v="2023-04-02T00:42:00"/>
        <d v="2023-04-02T01:31:00"/>
        <d v="2023-04-02T00:41:00"/>
        <d v="2023-04-02T00:26:00"/>
        <d v="2023-04-02T00:43:00"/>
        <d v="2023-04-02T01:26:00"/>
        <d v="2023-04-02T00:54:00"/>
        <d v="2023-04-02T00:07:00"/>
        <d v="2023-04-02T01:00:00"/>
        <d v="2023-04-02T01:50:00"/>
        <d v="2023-04-02T01:21:00"/>
        <d v="2023-04-02T03:48:00"/>
        <d v="2023-04-02T00:40:00"/>
        <d v="2023-04-02T03:49:00"/>
        <d v="2023-04-02T01:58:00"/>
        <d v="2023-04-02T02:05:00"/>
        <d v="2023-04-02T00:32:00"/>
        <d v="2023-04-02T02:58:00"/>
        <d v="2023-04-02T00:37:00"/>
        <d v="2023-04-02T01:40:00"/>
        <d v="2023-04-02T03:18:00"/>
        <d v="2023-04-02T03:52:00"/>
        <d v="2023-04-02T01:35:00"/>
        <d v="2023-04-02T03:15:00"/>
        <d v="2023-04-02T01:14:00"/>
        <d v="2023-04-02T03:06:00"/>
        <d v="2023-04-02T02:09:00"/>
        <d v="2023-04-02T01:53:00"/>
        <d v="2023-04-02T03:22:00"/>
        <d v="2023-04-02T00:10:00"/>
        <d v="2023-04-02T01:06:00"/>
        <d v="2023-04-02T00:45:00"/>
        <d v="2023-04-02T00:57:00"/>
        <d v="2023-04-02T02:34:00"/>
        <d v="2023-04-02T02:21:00"/>
        <d v="2023-04-02T01:18:00"/>
        <d v="2023-04-02T01:19:00"/>
        <d v="2023-04-02T01:56:00"/>
        <d v="2023-04-02T02:37:00"/>
        <d v="2023-04-02T02:49:00"/>
        <d v="2023-04-02T00:18:00"/>
        <d v="2023-04-02T00:09:00"/>
        <d v="2023-04-02T01:27:00"/>
        <d v="2023-04-02T02:27:00"/>
        <d v="2023-04-02T00:14:00"/>
        <d v="2023-04-02T00:44:00"/>
        <d v="2023-04-02T03:53:00"/>
        <d v="2023-04-02T02:46:00"/>
        <d v="2023-04-02T03:55:00"/>
        <d v="2023-04-02T02:47:00"/>
        <d v="2023-04-02T02:23:00"/>
        <d v="2023-04-02T03:40:00"/>
        <d v="2023-04-02T00:00:00"/>
        <d v="2023-04-02T02:36:00"/>
        <d v="2023-04-02T00:12:00"/>
        <d v="2023-04-02T02:40:00"/>
        <d v="2023-04-02T03:04:00"/>
        <d v="2023-04-02T00:11:00"/>
        <d v="2023-04-02T00:36:00"/>
        <d v="2023-04-02T02:35:00"/>
        <d v="2023-04-02T00:58:00"/>
        <d v="2023-04-02T03:57:00"/>
        <d v="2023-04-02T00:17:00"/>
        <d v="2023-04-02T02:15:00"/>
        <d v="2023-04-02T03:27:00"/>
        <d v="2023-04-02T03:33:00"/>
        <d v="2023-04-02T02:43:00"/>
        <d v="2023-04-02T01:46:00"/>
        <d v="2023-04-02T00:27:00"/>
        <d v="2023-04-02T02:33:00"/>
        <d v="2023-04-02T01:01:00"/>
        <d v="2023-04-02T01:51:00"/>
        <d v="2023-04-02T03:38:00"/>
        <d v="2023-04-02T01:16:00"/>
        <d v="2023-04-02T02:07:00"/>
        <d v="2023-04-02T01:49:00"/>
        <d v="2023-04-02T01:12:00"/>
        <d v="2023-04-02T02:04:00"/>
        <d v="2023-04-02T00:52:00"/>
        <d v="2023-04-02T00:22:00"/>
        <d v="2023-04-02T02:17:00"/>
        <d v="2023-04-02T00:16:00"/>
        <d v="2023-04-02T00:04:00"/>
        <d v="2023-04-02T03:42:00"/>
        <d v="2023-04-02T03:44:00"/>
        <d v="2023-04-02T03:31:00"/>
        <d v="2023-04-02T01:20:00"/>
        <d v="2023-04-02T00:39:00"/>
        <d v="2023-04-02T03:05:00"/>
        <d v="2023-04-02T00:23:00"/>
        <d v="2023-04-02T02:08:00"/>
        <d v="2023-04-02T01:08:00"/>
        <d v="2023-04-02T02:53:00"/>
        <d v="2023-04-02T03:11:00"/>
        <d v="2023-04-02T02:54:00"/>
        <d v="2023-04-02T00:30:00"/>
        <d v="2023-04-03T02:07:00"/>
        <d v="2023-04-03T00:46:00"/>
        <d v="2023-04-03T02:58:00"/>
        <d v="2023-04-03T01:11:00"/>
        <d v="2023-04-03T01:40:00"/>
        <d v="2023-04-03T00:34:00"/>
        <d v="2023-04-03T01:47:00"/>
        <d v="2023-04-03T03:15:00"/>
        <d v="2023-04-03T02:13:00"/>
        <d v="2023-04-03T02:35:00"/>
        <d v="2023-04-03T01:28:00"/>
        <d v="2023-04-03T03:10:00"/>
        <d v="2023-04-03T00:15:00"/>
        <d v="2023-04-03T00:30:00"/>
        <d v="2023-04-03T03:52:00"/>
        <d v="2023-04-03T01:04:00"/>
        <d v="2023-04-03T02:28:00"/>
        <d v="2023-04-03T03:03:00"/>
        <d v="2023-04-03T00:22:00"/>
        <d v="2023-04-03T03:37:00"/>
        <d v="2023-04-03T02:08:00"/>
        <d v="2023-04-03T03:08:00"/>
        <d v="2023-04-03T02:06:00"/>
        <d v="2023-04-03T03:18:00"/>
        <d v="2023-04-03T00:09:00"/>
        <d v="2023-04-03T02:55:00"/>
        <d v="2023-04-03T00:26:00"/>
        <d v="2023-04-03T00:10:00"/>
        <d v="2023-04-03T02:49:00"/>
        <d v="2023-04-03T01:03:00"/>
        <d v="2023-04-03T03:14:00"/>
        <d v="2023-04-03T01:19:00"/>
        <d v="2023-04-03T02:17:00"/>
        <d v="2023-04-03T02:14:00"/>
        <d v="2023-04-03T01:20:00"/>
        <d v="2023-04-03T03:38:00"/>
        <d v="2023-04-03T03:24:00"/>
        <d v="2023-04-03T00:45:00"/>
        <d v="2023-04-03T00:03:00"/>
        <d v="2023-04-03T03:09:00"/>
        <d v="2023-04-03T01:55:00"/>
        <d v="2023-04-03T00:28:00"/>
        <d v="2023-04-03T03:04:00"/>
        <d v="2023-04-03T03:07:00"/>
        <d v="2023-04-03T02:23:00"/>
        <d v="2023-04-03T00:12:00"/>
        <d v="2023-04-03T01:38:00"/>
        <d v="2023-04-03T02:25:00"/>
        <d v="2023-04-03T03:33:00"/>
        <d v="2023-04-03T00:48:00"/>
        <d v="2023-04-03T01:30:00"/>
        <d v="2023-04-03T02:04:00"/>
        <d v="2023-04-03T03:41:00"/>
        <d v="2023-04-03T01:23:00"/>
        <d v="2023-04-03T00:43:00"/>
        <d v="2023-04-03T01:00:00"/>
        <d v="2023-04-04T01:39:00"/>
        <d v="2023-04-04T02:59:00"/>
        <d v="2023-04-04T01:44:00"/>
        <d v="2023-04-04T00:26:00"/>
        <d v="2023-04-04T01:50:00"/>
        <d v="2023-04-04T03:06:00"/>
        <d v="2023-04-04T00:14:00"/>
        <d v="2023-04-04T03:10:00"/>
        <d v="2023-04-04T02:51:00"/>
        <d v="2023-04-04T01:56:00"/>
        <d v="2023-04-04T01:35:00"/>
        <d v="2023-04-04T01:38:00"/>
        <d v="2023-04-04T00:32:00"/>
        <d v="2023-04-04T00:00:00"/>
        <d v="2023-04-04T01:12:00"/>
        <d v="2023-04-04T02:05:00"/>
        <d v="2023-04-04T02:30:00"/>
        <d v="2023-04-04T03:56:00"/>
        <d v="2023-04-04T00:46:00"/>
        <d v="2023-04-04T01:18:00"/>
        <d v="2023-04-04T00:40:00"/>
        <d v="2023-04-04T01:49:00"/>
        <d v="2023-04-04T01:17:00"/>
        <d v="2023-04-04T03:48:00"/>
        <d v="2023-04-04T00:35:00"/>
        <d v="2023-04-04T03:52:00"/>
        <d v="2023-04-04T00:17:00"/>
        <d v="2023-04-04T03:46:00"/>
        <d v="2023-04-04T01:41:00"/>
        <d v="2023-04-04T00:12:00"/>
        <d v="2023-04-04T01:19:00"/>
        <d v="2023-04-04T02:37:00"/>
        <d v="2023-04-04T00:41:00"/>
        <d v="2023-04-04T01:10:00"/>
        <d v="2023-04-04T01:53:00"/>
        <d v="2023-04-04T02:03:00"/>
        <d v="2023-04-04T01:46:00"/>
        <d v="2023-04-04T03:50:00"/>
        <d v="2023-04-04T01:03:00"/>
        <d v="2023-04-04T01:33:00"/>
        <d v="2023-04-04T00:53:00"/>
        <d v="2023-04-04T03:24:00"/>
        <d v="2023-04-04T02:11:00"/>
        <d v="2023-04-04T02:20:00"/>
        <d v="2023-04-04T01:16:00"/>
        <d v="2023-04-04T02:46:00"/>
        <d v="2023-04-04T00:37:00"/>
        <d v="2023-04-04T03:19:00"/>
        <d v="2023-04-04T02:53:00"/>
        <d v="2023-04-04T03:55:00"/>
        <d v="2023-04-04T01:31:00"/>
        <d v="2023-04-04T00:58:00"/>
        <d v="2023-04-04T00:57:00"/>
        <d v="2023-04-04T03:09:00"/>
        <d v="2023-04-04T03:29:00"/>
        <d v="2023-04-04T00:11:00"/>
        <d v="2023-04-05T03:37:00"/>
        <d v="2023-04-05T00:33:00"/>
        <d v="2023-04-05T03:09:00"/>
        <d v="2023-04-05T00:02:00"/>
        <d v="2023-04-05T02:59:00"/>
        <d v="2023-04-05T02:05:00"/>
        <d v="2023-04-05T02:33:00"/>
        <d v="2023-04-05T03:26:00"/>
        <d v="2023-04-05T01:37:00"/>
        <d v="2023-04-05T00:32:00"/>
        <d v="2023-04-05T00:20:00"/>
        <d v="2023-04-05T03:10:00"/>
        <d v="2023-04-05T02:48:00"/>
        <d v="2023-04-05T02:11:00"/>
        <d v="2023-04-05T03:51:00"/>
        <d v="2023-04-05T02:41:00"/>
        <d v="2023-04-05T02:15:00"/>
        <d v="2023-04-05T00:38:00"/>
        <d v="2023-04-05T02:39:00"/>
        <d v="2023-04-05T00:29:00"/>
        <d v="2023-04-05T02:13:00"/>
        <d v="2023-04-05T00:56:00"/>
        <d v="2023-04-05T01:55:00"/>
        <d v="2023-04-05T02:47:00"/>
        <d v="2023-04-05T00:22:00"/>
        <d v="2023-04-05T02:36:00"/>
        <d v="2023-04-05T03:43:00"/>
        <d v="2023-04-05T00:39:00"/>
        <d v="2023-04-05T03:03:00"/>
        <d v="2023-04-05T03:25:00"/>
        <d v="2023-04-05T00:52:00"/>
        <d v="2023-04-05T03:14:00"/>
        <d v="2023-04-05T02:18:00"/>
        <d v="2023-04-05T00:36:00"/>
        <d v="2023-04-05T02:34:00"/>
        <d v="2023-04-05T01:08:00"/>
        <d v="2023-04-05T01:24:00"/>
        <d v="2023-04-05T03:11:00"/>
        <d v="2023-04-05T03:18:00"/>
        <d v="2023-04-05T00:10:00"/>
        <d v="2023-04-05T02:21:00"/>
        <d v="2023-04-05T03:33:00"/>
        <d v="2023-04-05T03:31:00"/>
        <d v="2023-04-05T01:14:00"/>
        <d v="2023-04-05T00:15:00"/>
        <d v="2023-04-05T03:53:00"/>
        <d v="2023-04-05T00:12:00"/>
        <d v="2023-04-05T03:02:00"/>
        <d v="2023-04-05T03:58:00"/>
        <d v="2023-04-05T00:00:00"/>
        <d v="2023-04-05T01:59:00"/>
        <d v="2023-04-05T01:04:00"/>
        <d v="2023-04-05T02:04:00"/>
        <d v="2023-04-05T01:15:00"/>
        <d v="2023-04-05T03:23:00"/>
        <d v="2023-04-05T01:01:00"/>
        <d v="2023-04-05T00:07:00"/>
        <d v="2023-04-05T01:17:00"/>
        <d v="2023-04-05T02:53:00"/>
        <d v="2023-04-05T03:42:00"/>
        <d v="2023-04-05T02:12:00"/>
        <d v="2023-04-05T03:48:00"/>
        <d v="2023-04-05T00:24:00"/>
        <d v="2023-04-05T03:27:00"/>
        <d v="2023-04-05T02:43:00"/>
        <d v="2023-04-05T00:53:00"/>
        <d v="2023-04-05T01:21:00"/>
        <d v="2023-04-05T01:11:00"/>
        <d v="2023-04-05T01:54:00"/>
        <d v="2023-04-05T02:42:00"/>
        <d v="2023-04-05T02:57:00"/>
        <d v="2023-04-05T01:41:00"/>
        <d v="2023-04-05T03:36:00"/>
        <d v="2023-04-05T03:57:00"/>
        <d v="2023-04-06T03:36:00"/>
        <d v="2023-04-06T01:52:00"/>
        <d v="2023-04-06T03:17:00"/>
        <d v="2023-04-06T00:03:00"/>
        <d v="2023-04-06T01:39:00"/>
        <d v="2023-04-06T00:01:00"/>
        <d v="2023-04-06T00:42:00"/>
        <d v="2023-04-06T03:26:00"/>
        <d v="2023-04-06T01:57:00"/>
        <d v="2023-04-06T00:41:00"/>
        <d v="2023-04-06T03:50:00"/>
        <d v="2023-04-06T01:33:00"/>
        <d v="2023-04-06T01:00:00"/>
        <d v="2023-04-06T02:47:00"/>
        <d v="2023-04-06T01:34:00"/>
        <d v="2023-04-06T00:00:00"/>
        <d v="2023-04-06T02:57:00"/>
        <d v="2023-04-06T03:20:00"/>
        <d v="2023-04-06T00:07:00"/>
        <d v="2023-04-06T01:03:00"/>
        <d v="2023-04-06T00:31:00"/>
        <d v="2023-04-06T01:28:00"/>
        <d v="2023-04-06T03:01:00"/>
        <d v="2023-04-06T02:34:00"/>
        <d v="2023-04-06T03:30:00"/>
        <d v="2023-04-06T00:17:00"/>
        <d v="2023-04-06T01:21:00"/>
        <d v="2023-04-06T01:17:00"/>
        <d v="2023-04-06T03:44:00"/>
        <d v="2023-04-06T00:45:00"/>
        <d v="2023-04-06T02:20:00"/>
        <d v="2023-04-06T02:10:00"/>
        <d v="2023-04-06T02:38:00"/>
        <d v="2023-04-06T02:01:00"/>
        <d v="2023-04-06T02:50:00"/>
        <d v="2023-04-06T03:12:00"/>
        <d v="2023-04-06T03:32:00"/>
        <d v="2023-04-06T01:38:00"/>
        <d v="2023-04-06T01:19:00"/>
        <d v="2023-04-06T00:58:00"/>
        <d v="2023-04-06T03:55:00"/>
        <d v="2023-04-06T01:35:00"/>
        <d v="2023-04-06T02:08:00"/>
        <d v="2023-04-06T00:48:00"/>
        <d v="2023-04-06T03:35:00"/>
        <d v="2023-04-06T00:43:00"/>
        <d v="2023-04-06T03:27:00"/>
        <d v="2023-04-06T03:41:00"/>
        <d v="2023-04-06T01:47:00"/>
        <d v="2023-04-06T01:58:00"/>
        <d v="2023-04-06T02:13:00"/>
        <d v="2023-04-06T03:03:00"/>
        <d v="2023-04-06T01:48:00"/>
        <d v="2023-04-06T03:14:00"/>
        <d v="2023-04-06T01:02:00"/>
        <d v="2023-04-06T00:57:00"/>
        <d v="2023-04-06T02:31:00"/>
        <d v="2023-04-06T00:24:00"/>
        <d v="2023-04-06T03:19:00"/>
        <d v="2023-04-06T03:51:00"/>
        <d v="2023-04-06T03:46:00"/>
        <d v="2023-04-06T00:33:00"/>
        <d v="2023-04-06T00:47:00"/>
        <d v="2023-04-06T02:39:00"/>
        <d v="2023-04-06T02:43:00"/>
        <d v="2023-04-06T00:55:00"/>
        <d v="2023-04-06T01:08:00"/>
        <d v="2023-04-06T02:58:00"/>
        <d v="2023-04-06T00:26:00"/>
        <d v="2023-04-06T02:45:00"/>
        <d v="2023-04-06T01:30:00"/>
        <d v="2023-04-06T01:59:00"/>
        <d v="2023-04-06T03:57:00"/>
        <d v="2023-04-06T03:52:00"/>
        <d v="2023-04-06T00:18:00"/>
        <d v="2023-04-06T00:14:00"/>
        <d v="2023-04-06T00:15:00"/>
        <d v="2023-04-06T01:13:00"/>
        <d v="2023-04-06T02:36:00"/>
        <d v="2023-04-06T03:04:00"/>
        <d v="2023-04-06T01:45:00"/>
        <d v="2023-04-06T02:40:00"/>
        <d v="2023-04-06T02:53:00"/>
        <d v="2023-04-06T01:36:00"/>
        <d v="2023-04-06T03:13:00"/>
        <d v="2023-04-06T02:11:00"/>
        <d v="2023-04-06T00:10:00"/>
        <d v="2023-04-06T00:06:00"/>
        <d v="2023-04-06T03:33:00"/>
        <d v="2023-04-06T03:48:00"/>
        <d v="2023-04-06T01:41:00"/>
        <d v="2023-04-06T01:23:00"/>
        <d v="2023-04-06T00:44:00"/>
        <d v="2023-04-06T03:38:00"/>
        <d v="2023-04-06T00:25:00"/>
        <d v="2023-04-06T00:51:00"/>
        <d v="2023-04-06T03:16:00"/>
        <d v="2023-04-06T00:34:00"/>
        <d v="2023-04-06T03:58:00"/>
        <d v="2023-04-06T01:18:00"/>
        <d v="2023-04-06T02:49:00"/>
        <d v="2023-04-06T01:24:00"/>
        <d v="2023-04-06T03:23:00"/>
        <d v="2023-04-06T02:12:00"/>
        <d v="2023-04-06T01:12:00"/>
        <d v="2023-04-06T02:32:00"/>
        <d v="2023-04-06T00:46:00"/>
        <d v="2023-04-06T01:20:00"/>
        <d v="2023-04-06T00:56:00"/>
        <d v="2023-04-06T00:16:00"/>
        <d v="2023-04-06T02:07:00"/>
        <d v="2023-04-06T01:56:00"/>
        <d v="2023-04-06T00:09:00"/>
        <d v="2023-04-06T02:23:00"/>
        <d v="2023-04-06T00:02:00"/>
        <d v="2023-04-06T00:21:00"/>
        <d v="2023-04-06T03:43:00"/>
        <d v="2023-04-06T01:55:00"/>
        <d v="2023-04-06T00:54:00"/>
        <d v="2023-04-06T02:17:00"/>
        <d v="2023-04-06T03:59:00"/>
        <d v="2023-04-06T02:55:00"/>
        <d v="2023-04-06T02:59:00"/>
        <d v="2023-04-07T03:33:00"/>
        <d v="2023-04-07T02:04:00"/>
        <d v="2023-04-07T00:06:00"/>
        <d v="2023-04-07T02:31:00"/>
        <d v="2023-04-07T00:02:00"/>
        <d v="2023-04-07T01:15:00"/>
        <d v="2023-04-07T03:36:00"/>
        <d v="2023-04-07T00:51:00"/>
        <d v="2023-04-07T01:43:00"/>
        <d v="2023-04-07T02:50:00"/>
        <d v="2023-04-07T01:56:00"/>
        <d v="2023-04-07T03:22:00"/>
        <d v="2023-04-07T02:01:00"/>
        <d v="2023-04-07T01:09:00"/>
        <d v="2023-04-07T01:35:00"/>
        <d v="2023-04-07T02:05:00"/>
        <d v="2023-04-07T01:04:00"/>
        <d v="2023-04-07T03:39:00"/>
        <d v="2023-04-07T01:01:00"/>
        <d v="2023-04-07T01:52:00"/>
        <d v="2023-04-07T02:18:00"/>
        <d v="2023-04-07T01:24:00"/>
        <d v="2023-04-07T00:37:00"/>
        <d v="2023-04-07T00:03:00"/>
        <d v="2023-04-07T00:54:00"/>
        <d v="2023-04-07T00:28:00"/>
        <d v="2023-04-07T00:34:00"/>
        <d v="2023-04-07T03:01:00"/>
        <d v="2023-04-07T01:23:00"/>
        <d v="2023-04-07T02:56:00"/>
        <d v="2023-04-07T01:26:00"/>
        <d v="2023-04-07T03:56:00"/>
        <d v="2023-04-07T03:29:00"/>
        <d v="2023-04-07T01:12:00"/>
        <d v="2023-04-07T01:54:00"/>
        <d v="2023-04-07T03:26:00"/>
        <d v="2023-04-07T00:36:00"/>
        <d v="2023-04-07T02:43:00"/>
        <d v="2023-04-07T00:53:00"/>
        <d v="2023-04-07T03:44:00"/>
        <d v="2023-04-07T01:51:00"/>
        <d v="2023-04-07T02:02:00"/>
        <d v="2023-04-07T02:16:00"/>
        <d v="2023-04-07T03:48:00"/>
        <d v="2023-04-07T02:30:00"/>
        <d v="2023-04-07T00:23:00"/>
        <d v="2023-04-07T03:20:00"/>
        <d v="2023-04-07T00:17:00"/>
        <d v="2023-04-07T01:40:00"/>
        <d v="2023-04-07T01:48:00"/>
        <d v="2023-04-07T01:14:00"/>
        <d v="2023-04-07T03:05:00"/>
        <d v="2023-04-07T01:55:00"/>
        <d v="2023-04-07T02:28:00"/>
        <d v="2023-04-07T00:15:00"/>
        <d v="2023-04-07T02:21:00"/>
        <d v="2023-04-07T01:45:00"/>
        <d v="2023-04-07T01:47:00"/>
        <d v="2023-04-07T03:18:00"/>
        <d v="2023-04-07T01:18:00"/>
        <d v="2023-04-07T02:13:00"/>
        <d v="2023-04-07T03:53:00"/>
        <d v="2023-04-07T02:51:00"/>
        <d v="2023-04-07T00:31:00"/>
        <d v="2023-04-07T02:06:00"/>
        <d v="2023-04-07T02:49:00"/>
        <d v="2023-04-07T00:29:00"/>
        <d v="2023-04-07T03:16:00"/>
        <d v="2023-04-07T03:17:00"/>
        <d v="2023-04-07T03:40:00"/>
        <d v="2023-04-07T02:27:00"/>
        <d v="2023-04-07T01:08:00"/>
        <d v="2023-04-07T00:39:00"/>
        <d v="2023-04-07T03:49:00"/>
        <d v="2023-04-07T03:47:00"/>
        <d v="2023-04-07T01:59:00"/>
        <d v="2023-04-07T02:34:00"/>
        <d v="2023-04-07T03:10:00"/>
        <d v="2023-04-07T02:53:00"/>
        <d v="2023-04-07T02:32:00"/>
        <d v="2023-04-07T01:21:00"/>
        <d v="2023-04-07T01:46:00"/>
        <d v="2023-04-07T01:32:00"/>
        <d v="2023-04-07T03:21:00"/>
        <d v="2023-04-07T00:40:00"/>
        <d v="2023-04-07T00:25:00"/>
        <d v="2023-04-07T02:39:00"/>
        <d v="2023-04-07T03:30:00"/>
        <d v="2023-04-07T00:24:00"/>
        <d v="2023-04-07T01:34:00"/>
      </sharedItems>
      <fieldGroup par="21"/>
    </cacheField>
    <cacheField name="Hora de Salida" numFmtId="22">
      <sharedItems containsSemiMixedTypes="0" containsNonDate="0" containsDate="1" containsString="0" minDate="2023-04-01T01:11:00" maxDate="2023-04-07T07:51:00"/>
    </cacheField>
    <cacheField name="Tiempo de Permanencia" numFmtId="20">
      <sharedItems containsSemiMixedTypes="0" containsNonDate="0" containsDate="1" containsString="0" minDate="1899-12-30T01:01:00" maxDate="1899-12-30T04:14:00"/>
    </cacheField>
    <cacheField name="Mesero Asignado" numFmtId="0">
      <sharedItems count="5">
        <s v="Mesero_3"/>
        <s v="Mesero_1"/>
        <s v="Mesero_2"/>
        <s v="Mesero_5"/>
        <s v="Mesero_4"/>
      </sharedItems>
    </cacheField>
    <cacheField name="Tipo de Servicio" numFmtId="0">
      <sharedItems count="3">
        <s v="Almuerzo"/>
        <s v="Desayuno"/>
        <s v="Cena"/>
      </sharedItems>
    </cacheField>
    <cacheField name="Metodo de Pago" numFmtId="0">
      <sharedItems count="3">
        <s v="Tarjeta de débito"/>
        <s v="Efectivo"/>
        <s v="Tarjeta de crédito"/>
      </sharedItems>
    </cacheField>
    <cacheField name="Propina" numFmtId="2">
      <sharedItems containsSemiMixedTypes="0" containsString="0" containsNumber="1" minValue="10.029999999999999" maxValue="49.88"/>
    </cacheField>
    <cacheField name="Estado de la Mesa" numFmtId="0">
      <sharedItems/>
    </cacheField>
    <cacheField name="País de Origen" numFmtId="0">
      <sharedItems count="11">
        <s v="España"/>
        <s v="Colombia"/>
        <s v="Brasil"/>
        <s v="Paraguay"/>
        <s v="Peru"/>
        <s v="Venezuela"/>
        <s v="Bolivia"/>
        <s v="Uruguay"/>
        <s v="Ecuador"/>
        <s v="Chile"/>
        <s v="Argentina"/>
      </sharedItems>
    </cacheField>
    <cacheField name="Platos Ordenados" numFmtId="0">
      <sharedItems count="547">
        <s v="Plato_7, Plato_2"/>
        <s v="Plato_17, Plato_6"/>
        <s v="Plato_20, Plato_17, Plato_19, Plato_9"/>
        <s v="Plato_11, Plato_16"/>
        <s v="Plato_12, Plato_7"/>
        <s v="Plato_8"/>
        <s v="Plato_15, Plato_19"/>
        <s v="Plato_5, Plato_16, Plato_20"/>
        <s v="Plato_2, Plato_7, Plato_12, Plato_15"/>
        <s v="Plato_18, Plato_20"/>
        <s v="Plato_16, Plato_2"/>
        <s v="Plato_16, Plato_19, Plato_8, Plato_20"/>
        <s v="Plato_9"/>
        <s v="Plato_3, Plato_11, Plato_14, Plato_2"/>
        <s v="Plato_16, Plato_13, Plato_8"/>
        <s v="Plato_16"/>
        <s v="Plato_8, Plato_4, Plato_5"/>
        <s v="Plato_9, Plato_20, Plato_10, Plato_15"/>
        <s v="Plato_20"/>
        <s v="Plato_8, Plato_1, Plato_14"/>
        <s v="Plato_20, Plato_3, Plato_15, Plato_1"/>
        <s v="Plato_4, Plato_18, Plato_9, Plato_8"/>
        <s v="Plato_12, Plato_6"/>
        <s v="Plato_10, Plato_9, Plato_14, Plato_20"/>
        <s v="Plato_18"/>
        <s v="Plato_4, Plato_13, Plato_7"/>
        <s v="Plato_8, Plato_10"/>
        <s v="Plato_4, Plato_9"/>
        <s v="Plato_1, Plato_4, Plato_17"/>
        <s v="Plato_10, Plato_3"/>
        <s v="Plato_9, Plato_12"/>
        <s v="Plato_15, Plato_11, Plato_10, Plato_4"/>
        <s v="Plato_8, Plato_6, Plato_15, Plato_10"/>
        <s v="Plato_18, Plato_10"/>
        <s v="Plato_2, Plato_9, Plato_11, Plato_17"/>
        <s v="Plato_2"/>
        <s v="Plato_13"/>
        <s v="Plato_17, Plato_8, Plato_19"/>
        <s v="Plato_19"/>
        <s v="Plato_9, Plato_11, Plato_16"/>
        <s v="Plato_15, Plato_10, Plato_2"/>
        <s v="Plato_5, Plato_20"/>
        <s v="Plato_15, Plato_18, Plato_7, Plato_17"/>
        <s v="Plato_10, Plato_1, Plato_13"/>
        <s v="Plato_4"/>
        <s v="Plato_2, Plato_18, Plato_14"/>
        <s v="Plato_11, Plato_14, Plato_3"/>
        <s v="Plato_6, Plato_5, Plato_11"/>
        <s v="Plato_7, Plato_15, Plato_4"/>
        <s v="Plato_15, Plato_5"/>
        <s v="Plato_14, Plato_11, Plato_5, Plato_4"/>
        <s v="Plato_11, Plato_17, Plato_18"/>
        <s v="Plato_14, Plato_2, Plato_19"/>
        <s v="Plato_8, Plato_17, Plato_4, Plato_11"/>
        <s v="Plato_11, Plato_7, Plato_19, Plato_15"/>
        <s v="Plato_8, Plato_20, Plato_5, Plato_19"/>
        <s v="Plato_5, Plato_3"/>
        <s v="Plato_12, Plato_14, Plato_4, Plato_20"/>
        <s v="Plato_4, Plato_11"/>
        <s v="Plato_20, Plato_4, Plato_2, Plato_16"/>
        <s v="Plato_2, Plato_12, Plato_17"/>
        <s v="Plato_3, Plato_8"/>
        <s v="Plato_3, Plato_20, Plato_19"/>
        <s v="Plato_16, Plato_17, Plato_12, Plato_20"/>
        <s v="Plato_19, Plato_20, Plato_4"/>
        <s v="Plato_20, Plato_19, Plato_10, Plato_2"/>
        <s v="Plato_14, Plato_16, Plato_15, Plato_1"/>
        <s v="Plato_13, Plato_7, Plato_11"/>
        <s v="Plato_1, Plato_18"/>
        <s v="Plato_2, Plato_14"/>
        <s v="Plato_13, Plato_4"/>
        <s v="Plato_6"/>
        <s v="Plato_10, Plato_18, Plato_15"/>
        <s v="Plato_20, Plato_14"/>
        <s v="Plato_2, Plato_4, Plato_7, Plato_10"/>
        <s v="Plato_4, Plato_7, Plato_11"/>
        <s v="Plato_12"/>
        <s v="Plato_9, Plato_11, Plato_3, Plato_13"/>
        <s v="Plato_5, Plato_9, Plato_7"/>
        <s v="Plato_17"/>
        <s v="Plato_1, Plato_2"/>
        <s v="Plato_6, Plato_3, Plato_15"/>
        <s v="Plato_16, Plato_19, Plato_3, Plato_15"/>
        <s v="Plato_1"/>
        <s v="Plato_4, Plato_15, Plato_17"/>
        <s v="Plato_20, Plato_12, Plato_10"/>
        <s v="Plato_14, Plato_18, Plato_5"/>
        <s v="Plato_8, Plato_13, Plato_5, Plato_6"/>
        <s v="Plato_9, Plato_7"/>
        <s v="Plato_2, Plato_15, Plato_11"/>
        <s v="Plato_12, Plato_15"/>
        <s v="Plato_11, Plato_12, Plato_7"/>
        <s v="Plato_10, Plato_3, Plato_18"/>
        <s v="Plato_3, Plato_9, Plato_12"/>
        <s v="Plato_2, Plato_17, Plato_12, Plato_9"/>
        <s v="Plato_7, Plato_5, Plato_1"/>
        <s v="Plato_17, Plato_1, Plato_5, Plato_8"/>
        <s v="Plato_16, Plato_9"/>
        <s v="Plato_13, Plato_18, Plato_4"/>
        <s v="Plato_14, Plato_17"/>
        <s v="Plato_3, Plato_6"/>
        <s v="Plato_15, Plato_9, Plato_18"/>
        <s v="Plato_9, Plato_4, Plato_3, Plato_16"/>
        <s v="Plato_18, Plato_14, Plato_5"/>
        <s v="Plato_9, Plato_10, Plato_6"/>
        <s v="Plato_15, Plato_5, Plato_7, Plato_9"/>
        <s v="Plato_3"/>
        <s v="Plato_2, Plato_9, Plato_4, Plato_5"/>
        <s v="Plato_6, Plato_2, Plato_15"/>
        <s v="Plato_15, Plato_8, Plato_19, Plato_18"/>
        <s v="Plato_4, Plato_14, Plato_6, Plato_15"/>
        <s v="Plato_10, Plato_19, Plato_4"/>
        <s v="Plato_17, Plato_10"/>
        <s v="Plato_10"/>
        <s v="Plato_7"/>
        <s v="Plato_3, Plato_1, Plato_11, Plato_9"/>
        <s v="Plato_16, Plato_18, Plato_3"/>
        <s v="Plato_16, Plato_8, Plato_7, Plato_2"/>
        <s v="Plato_1, Plato_4, Plato_7, Plato_17"/>
        <s v="Plato_12, Plato_3, Plato_9"/>
        <s v="Plato_20, Plato_4, Plato_13"/>
        <s v="Plato_14, Plato_19, Plato_13, Plato_8"/>
        <s v="Plato_15, Plato_18, Plato_17, Plato_4"/>
        <s v="Plato_7, Plato_15"/>
        <s v="Plato_17, Plato_20, Plato_9"/>
        <s v="Plato_17, Plato_12, Plato_10, Plato_2"/>
        <s v="Plato_1, Plato_8, Plato_4"/>
        <s v="Plato_7, Plato_14, Plato_20"/>
        <s v="Plato_19, Plato_12, Plato_9, Plato_18"/>
        <s v="Plato_5, Plato_2"/>
        <s v="Plato_20, Plato_5"/>
        <s v="Plato_9, Plato_18, Plato_3, Plato_10"/>
        <s v="Plato_18, Plato_2, Plato_4, Plato_9"/>
        <s v="Plato_5, Plato_11, Plato_3"/>
        <s v="Plato_14, Plato_13"/>
        <s v="Plato_11, Plato_7, Plato_20"/>
        <s v="Plato_19, Plato_4"/>
        <s v="Plato_6, Plato_17, Plato_3"/>
        <s v="Plato_1, Plato_16, Plato_2, Plato_19"/>
        <s v="Plato_12, Plato_10, Plato_19, Plato_8"/>
        <s v="Plato_9, Plato_17, Plato_4, Plato_11"/>
        <s v="Plato_19, Plato_7"/>
        <s v="Plato_17, Plato_2, Plato_11, Plato_5"/>
        <s v="Plato_5, Plato_19, Plato_15, Plato_7"/>
        <s v="Plato_7, Plato_13"/>
        <s v="Plato_14"/>
        <s v="Plato_12, Plato_18, Plato_17"/>
        <s v="Plato_5"/>
        <s v="Plato_13, Plato_18, Plato_5"/>
        <s v="Plato_3, Plato_9, Plato_19, Plato_2"/>
        <s v="Plato_10, Plato_9"/>
        <s v="Plato_6, Plato_15"/>
        <s v="Plato_15, Plato_7"/>
        <s v="Plato_7, Plato_10, Plato_13, Plato_12"/>
        <s v="Plato_2, Plato_8, Plato_5, Plato_11"/>
        <s v="Plato_9, Plato_2, Plato_3, Plato_6"/>
        <s v="Plato_15, Plato_10, Plato_3, Plato_8"/>
        <s v="Plato_16, Plato_6, Plato_3"/>
        <s v="Plato_13, Plato_16"/>
        <s v="Plato_6, Plato_15, Plato_17"/>
        <s v="Plato_18, Plato_10, Plato_9, Plato_6"/>
        <s v="Plato_18, Plato_10, Plato_7"/>
        <s v="Plato_4, Plato_20, Plato_8, Plato_14"/>
        <s v="Plato_1, Plato_9"/>
        <s v="Plato_10, Plato_19, Plato_6, Plato_14"/>
        <s v="Plato_11, Plato_2"/>
        <s v="Plato_3, Plato_14, Plato_9, Plato_16"/>
        <s v="Plato_18, Plato_6"/>
        <s v="Plato_9, Plato_8, Plato_13, Plato_6"/>
        <s v="Plato_12, Plato_1"/>
        <s v="Plato_19, Plato_20, Plato_7, Plato_2"/>
        <s v="Plato_17, Plato_13"/>
        <s v="Plato_15, Plato_9"/>
        <s v="Plato_10, Plato_8, Plato_17"/>
        <s v="Plato_15, Plato_19, Plato_3"/>
        <s v="Plato_14, Plato_18, Plato_1, Plato_10"/>
        <s v="Plato_13, Plato_2, Plato_7, Plato_20"/>
        <s v="Plato_13, Plato_4, Plato_1, Plato_3"/>
        <s v="Plato_2, Plato_10, Plato_13, Plato_16"/>
        <s v="Plato_6, Plato_2"/>
        <s v="Plato_18, Plato_20, Plato_3"/>
        <s v="Plato_18, Plato_2"/>
        <s v="Plato_1, Plato_13, Plato_6"/>
        <s v="Plato_15"/>
        <s v="Plato_12, Plato_6, Plato_14"/>
        <s v="Plato_15, Plato_18, Plato_9"/>
        <s v="Plato_14, Plato_16"/>
        <s v="Plato_11, Plato_14"/>
        <s v="Plato_3, Plato_13, Plato_6, Plato_9"/>
        <s v="Plato_7, Plato_17, Plato_16, Plato_11"/>
        <s v="Plato_1, Plato_8, Plato_19, Plato_16"/>
        <s v="Plato_15, Plato_16, Plato_17"/>
        <s v="Plato_13, Plato_18, Plato_17, Plato_11"/>
        <s v="Plato_7, Plato_6, Plato_2, Plato_10"/>
        <s v="Plato_2, Plato_7, Plato_17"/>
        <s v="Plato_11"/>
        <s v="Plato_11, Plato_5, Plato_8, Plato_15"/>
        <s v="Plato_14, Plato_2"/>
        <s v="Plato_10, Plato_7"/>
        <s v="Plato_17, Plato_14, Plato_4, Plato_15"/>
        <s v="Plato_10, Plato_1, Plato_11"/>
        <s v="Plato_20, Plato_12"/>
        <s v="Plato_4, Plato_17, Plato_20, Plato_19"/>
        <s v="Plato_6, Plato_7, Plato_8, Plato_17"/>
        <s v="Plato_18, Plato_9, Plato_6, Plato_1"/>
        <s v="Plato_5, Plato_4"/>
        <s v="Plato_10, Plato_5, Plato_14, Plato_12"/>
        <s v="Plato_1, Plato_10"/>
        <s v="Plato_1, Plato_13, Plato_9"/>
        <s v="Plato_17, Plato_10, Plato_18, Plato_16"/>
        <s v="Plato_1, Plato_3, Plato_15, Plato_20"/>
        <s v="Plato_5, Plato_17"/>
        <s v="Plato_15, Plato_8, Plato_2, Plato_7"/>
        <s v="Plato_8, Plato_15, Plato_2, Plato_1"/>
        <s v="Plato_14, Plato_17, Plato_6, Plato_2"/>
        <s v="Plato_7, Plato_1"/>
        <s v="Plato_15, Plato_16, Plato_2"/>
        <s v="Plato_7, Plato_5"/>
        <s v="Plato_19, Plato_20, Plato_18"/>
        <s v="Plato_7, Plato_8"/>
        <s v="Plato_15, Plato_5, Plato_1"/>
        <s v="Plato_10, Plato_12"/>
        <s v="Plato_11, Plato_17, Plato_10"/>
        <s v="Plato_5, Plato_10"/>
        <s v="Plato_17, Plato_7"/>
        <s v="Plato_20, Plato_8, Plato_4, Plato_16"/>
        <s v="Plato_7, Plato_14"/>
        <s v="Plato_4, Plato_3"/>
        <s v="Plato_3, Plato_6, Plato_12, Plato_11"/>
        <s v="Plato_15, Plato_14, Plato_2"/>
        <s v="Plato_7, Plato_12"/>
        <s v="Plato_3, Plato_10"/>
        <s v="Plato_18, Plato_1, Plato_8, Plato_17"/>
        <s v="Plato_16, Plato_2, Plato_19"/>
        <s v="Plato_17, Plato_19, Plato_4, Plato_18"/>
        <s v="Plato_15, Plato_2, Plato_17, Plato_13"/>
        <s v="Plato_14, Plato_19"/>
        <s v="Plato_9, Plato_4, Plato_13"/>
        <s v="Plato_6, Plato_19, Plato_5"/>
        <s v="Plato_3, Plato_19, Plato_7, Plato_4"/>
        <s v="Plato_20, Plato_4, Plato_10, Plato_2"/>
        <s v="Plato_17, Plato_10, Plato_9, Plato_3"/>
        <s v="Plato_3, Plato_20, Plato_10, Plato_7"/>
        <s v="Plato_15, Plato_13, Plato_20, Plato_17"/>
        <s v="Plato_8, Plato_14"/>
        <s v="Plato_18, Plato_8, Plato_17, Plato_16"/>
        <s v="Plato_20, Plato_17, Plato_8"/>
        <s v="Plato_10, Plato_2"/>
        <s v="Plato_7, Plato_9"/>
        <s v="Plato_15, Plato_8"/>
        <s v="Plato_12, Plato_17, Plato_19, Plato_7"/>
        <s v="Plato_1, Plato_16, Plato_9, Plato_13"/>
        <s v="Plato_4, Plato_13, Plato_6, Plato_20"/>
        <s v="Plato_5, Plato_18, Plato_15"/>
        <s v="Plato_15, Plato_8, Plato_20, Plato_17"/>
        <s v="Plato_13, Plato_5, Plato_18"/>
        <s v="Plato_16, Plato_5, Plato_14"/>
        <s v="Plato_15, Plato_13"/>
        <s v="Plato_5, Plato_9, Plato_7, Plato_4"/>
        <s v="Plato_2, Plato_6, Plato_10"/>
        <s v="Plato_13, Plato_17, Plato_8, Plato_15"/>
        <s v="Plato_8, Plato_4, Plato_16"/>
        <s v="Plato_18, Plato_4, Plato_6"/>
        <s v="Plato_13, Plato_20, Plato_17, Plato_14"/>
        <s v="Plato_1, Plato_16, Plato_14, Plato_13"/>
        <s v="Plato_12, Plato_8, Plato_7, Plato_1"/>
        <s v="Plato_13, Plato_14, Plato_7, Plato_2"/>
        <s v="Plato_2, Plato_16"/>
        <s v="Plato_13, Plato_12, Plato_10"/>
        <s v="Plato_7, Plato_16"/>
        <s v="Plato_18, Plato_13, Plato_15, Plato_3"/>
        <s v="Plato_9, Plato_14"/>
        <s v="Plato_20, Plato_16"/>
        <s v="Plato_16, Plato_5, Plato_8"/>
        <s v="Plato_18, Plato_14"/>
        <s v="Plato_8, Plato_17, Plato_15, Plato_5"/>
        <s v="Plato_2, Plato_12, Plato_8"/>
        <s v="Plato_5, Plato_2, Plato_8, Plato_18"/>
        <s v="Plato_12, Plato_15, Plato_4, Plato_7"/>
        <s v="Plato_1, Plato_3, Plato_6, Plato_5"/>
        <s v="Plato_10, Plato_4, Plato_3"/>
        <s v="Plato_5, Plato_16, Plato_9, Plato_10"/>
        <s v="Plato_13, Plato_2, Plato_10, Plato_15"/>
        <s v="Plato_3, Plato_7, Plato_4"/>
        <s v="Plato_2, Plato_7, Plato_19, Plato_11"/>
        <s v="Plato_16, Plato_5, Plato_1, Plato_9"/>
        <s v="Plato_6, Plato_8, Plato_20"/>
        <s v="Plato_10, Plato_9, Plato_3"/>
        <s v="Plato_11, Plato_7"/>
        <s v="Plato_17, Plato_14, Plato_16, Plato_10"/>
        <s v="Plato_17, Plato_19, Plato_16, Plato_14"/>
        <s v="Plato_13, Plato_8, Plato_5, Plato_3"/>
        <s v="Plato_18, Plato_15"/>
        <s v="Plato_2, Plato_12"/>
        <s v="Plato_11, Plato_12"/>
        <s v="Plato_10, Plato_11"/>
        <s v="Plato_4, Plato_12, Plato_6"/>
        <s v="Plato_17, Plato_19, Plato_9, Plato_11"/>
        <s v="Plato_5, Plato_10, Plato_13"/>
        <s v="Plato_12, Plato_8, Plato_13, Plato_5"/>
        <s v="Plato_3, Plato_13"/>
        <s v="Plato_6, Plato_17"/>
        <s v="Plato_16, Plato_11"/>
        <s v="Plato_11, Plato_19"/>
        <s v="Plato_20, Plato_16, Plato_17"/>
        <s v="Plato_1, Plato_12, Plato_5"/>
        <s v="Plato_5, Plato_4, Plato_15, Plato_7"/>
        <s v="Plato_13, Plato_3, Plato_20"/>
        <s v="Plato_10, Plato_20, Plato_3"/>
        <s v="Plato_3, Plato_8, Plato_1"/>
        <s v="Plato_1, Plato_7, Plato_18"/>
        <s v="Plato_13, Plato_20, Plato_16, Plato_7"/>
        <s v="Plato_3, Plato_19"/>
        <s v="Plato_20, Plato_4, Plato_6"/>
        <s v="Plato_6, Plato_18, Plato_19"/>
        <s v="Plato_9, Plato_20, Plato_12, Plato_6"/>
        <s v="Plato_1, Plato_17"/>
        <s v="Plato_18, Plato_11"/>
        <s v="Plato_18, Plato_3, Plato_1, Plato_15"/>
        <s v="Plato_17, Plato_4"/>
        <s v="Plato_10, Plato_19"/>
        <s v="Plato_16, Plato_15"/>
        <s v="Plato_5, Plato_6"/>
        <s v="Plato_11, Plato_16, Plato_1, Plato_19"/>
        <s v="Plato_1, Plato_8, Plato_14, Plato_12"/>
        <s v="Plato_20, Plato_14, Plato_1, Plato_17"/>
        <s v="Plato_3, Plato_13, Plato_16"/>
        <s v="Plato_2, Plato_7"/>
        <s v="Plato_10, Plato_5"/>
        <s v="Plato_10, Plato_13, Plato_2"/>
        <s v="Plato_11, Plato_10"/>
        <s v="Plato_14, Plato_12"/>
        <s v="Plato_18, Plato_1, Plato_19"/>
        <s v="Plato_14, Plato_15, Plato_10, Plato_16"/>
        <s v="Plato_14, Plato_7"/>
        <s v="Plato_3, Plato_12, Plato_16"/>
        <s v="Plato_12, Plato_11"/>
        <s v="Plato_4, Plato_19"/>
        <s v="Plato_8, Plato_14, Plato_18"/>
        <s v="Plato_17, Plato_5, Plato_13"/>
        <s v="Plato_6, Plato_12, Plato_19, Plato_1"/>
        <s v="Plato_20, Plato_18"/>
        <s v="Plato_16, Plato_18, Plato_11, Plato_5"/>
        <s v="Plato_16, Plato_10, Plato_1, Plato_7"/>
        <s v="Plato_8, Plato_9"/>
        <s v="Plato_10, Plato_6, Plato_5"/>
        <s v="Plato_1, Plato_14"/>
        <s v="Plato_5, Plato_2, Plato_16"/>
        <s v="Plato_11, Plato_5"/>
        <s v="Plato_12, Plato_3, Plato_16"/>
        <s v="Plato_8, Plato_15"/>
        <s v="Plato_7, Plato_4"/>
        <s v="Plato_8, Plato_5"/>
        <s v="Plato_5, Plato_8"/>
        <s v="Plato_18, Plato_9, Plato_17, Plato_16"/>
        <s v="Plato_7, Plato_18"/>
        <s v="Plato_7, Plato_18, Plato_15, Plato_20"/>
        <s v="Plato_18, Plato_14, Plato_7, Plato_13"/>
        <s v="Plato_2, Plato_9"/>
        <s v="Plato_4, Plato_18"/>
        <s v="Plato_8, Plato_6"/>
        <s v="Plato_7, Plato_19"/>
        <s v="Plato_19, Plato_3, Plato_18, Plato_7"/>
        <s v="Plato_18, Plato_17, Plato_5"/>
        <s v="Plato_4, Plato_14, Plato_17"/>
        <s v="Plato_10, Plato_15, Plato_18"/>
        <s v="Plato_9, Plato_2"/>
        <s v="Plato_11, Plato_13, Plato_7"/>
        <s v="Plato_20, Plato_6, Plato_16, Plato_11"/>
        <s v="Plato_11, Plato_18, Plato_12, Plato_17"/>
        <s v="Plato_2, Plato_20"/>
        <s v="Plato_10, Plato_2, Plato_1"/>
        <s v="Plato_6, Plato_5"/>
        <s v="Plato_20, Plato_13, Plato_16"/>
        <s v="Plato_5, Plato_4, Plato_11"/>
        <s v="Plato_20, Plato_1"/>
        <s v="Plato_18, Plato_19"/>
        <s v="Plato_14, Plato_18"/>
        <s v="Plato_10, Plato_12, Plato_3, Plato_15"/>
        <s v="Plato_12, Plato_14, Plato_3"/>
        <s v="Plato_7, Plato_12, Plato_5"/>
        <s v="Plato_6, Plato_20, Plato_5"/>
        <s v="Plato_9, Plato_18, Plato_17, Plato_2"/>
        <s v="Plato_1, Plato_9, Plato_18"/>
        <s v="Plato_14, Plato_8, Plato_17"/>
        <s v="Plato_3, Plato_20, Plato_4"/>
        <s v="Plato_18, Plato_19, Plato_14, Plato_16"/>
        <s v="Plato_4, Plato_16, Plato_1"/>
        <s v="Plato_13, Plato_20, Plato_4, Plato_9"/>
        <s v="Plato_13, Plato_10, Plato_15"/>
        <s v="Plato_7, Plato_9, Plato_8"/>
        <s v="Plato_20, Plato_9, Plato_7, Plato_13"/>
        <s v="Plato_4, Plato_9, Plato_14, Plato_2"/>
        <s v="Plato_2, Plato_14, Plato_11, Plato_16"/>
        <s v="Plato_2, Plato_6, Plato_9, Plato_4"/>
        <s v="Plato_4, Plato_8"/>
        <s v="Plato_12, Plato_11, Plato_9, Plato_14"/>
        <s v="Plato_18, Plato_10, Plato_6"/>
        <s v="Plato_16, Plato_6, Plato_15"/>
        <s v="Plato_11, Plato_17"/>
        <s v="Plato_15, Plato_16"/>
        <s v="Plato_17, Plato_11, Plato_8"/>
        <s v="Plato_18, Plato_17"/>
        <s v="Plato_1, Plato_8, Plato_18"/>
        <s v="Plato_2, Plato_7, Plato_3"/>
        <s v="Plato_2, Plato_3, Plato_4, Plato_13"/>
        <s v="Plato_20, Plato_13, Plato_3"/>
        <s v="Plato_2, Plato_1, Plato_5, Plato_12"/>
        <s v="Plato_14, Plato_20"/>
        <s v="Plato_15, Plato_13, Plato_1"/>
        <s v="Plato_15, Plato_1, Plato_11"/>
        <s v="Plato_4, Plato_1"/>
        <s v="Plato_4, Plato_14"/>
        <s v="Plato_20, Plato_9, Plato_7, Plato_17"/>
        <s v="Plato_19, Plato_20, Plato_3"/>
        <s v="Plato_15, Plato_4, Plato_11, Plato_8"/>
        <s v="Plato_16, Plato_11, Plato_18, Plato_13"/>
        <s v="Plato_18, Plato_13"/>
        <s v="Plato_2, Plato_5"/>
        <s v="Plato_13, Plato_18"/>
        <s v="Plato_10, Plato_19, Plato_4, Plato_13"/>
        <s v="Plato_11, Plato_17, Plato_19"/>
        <s v="Plato_4, Plato_5"/>
        <s v="Plato_12, Plato_4, Plato_7, Plato_20"/>
        <s v="Plato_13, Plato_17, Plato_16"/>
        <s v="Plato_15, Plato_8, Plato_4, Plato_1"/>
        <s v="Plato_10, Plato_1"/>
        <s v="Plato_14, Plato_18, Plato_13, Plato_15"/>
        <s v="Plato_18, Plato_3"/>
        <s v="Plato_5, Plato_1"/>
        <s v="Plato_20, Plato_17, Plato_11, Plato_19"/>
        <s v="Plato_11, Plato_5, Plato_3"/>
        <s v="Plato_13, Plato_2"/>
        <s v="Plato_14, Plato_7, Plato_15, Plato_1"/>
        <s v="Plato_16, Plato_4, Plato_20, Plato_7"/>
        <s v="Plato_10, Plato_15, Plato_17"/>
        <s v="Plato_18, Plato_17, Plato_8"/>
        <s v="Plato_20, Plato_16, Plato_14, Plato_8"/>
        <s v="Plato_8, Plato_5, Plato_2, Plato_20"/>
        <s v="Plato_3, Plato_20, Plato_8, Plato_2"/>
        <s v="Plato_1, Plato_6, Plato_10"/>
        <s v="Plato_10, Plato_4"/>
        <s v="Plato_13, Plato_19"/>
        <s v="Plato_6, Plato_19, Plato_16, Plato_3"/>
        <s v="Plato_12, Plato_14, Plato_4, Plato_8"/>
        <s v="Plato_17, Plato_14, Plato_1, Plato_15"/>
        <s v="Plato_15, Plato_17, Plato_4, Plato_19"/>
        <s v="Plato_6, Plato_10"/>
        <s v="Plato_17, Plato_16"/>
        <s v="Plato_5, Plato_8, Plato_1, Plato_15"/>
        <s v="Plato_19, Plato_7, Plato_13"/>
        <s v="Plato_4, Plato_20, Plato_13"/>
        <s v="Plato_2, Plato_7, Plato_9"/>
        <s v="Plato_7, Plato_20"/>
        <s v="Plato_18, Plato_3, Plato_4"/>
        <s v="Plato_17, Plato_20"/>
        <s v="Plato_15, Plato_11"/>
        <s v="Plato_2, Plato_7, Plato_5, Plato_4"/>
        <s v="Plato_5, Plato_20, Plato_1, Plato_8"/>
        <s v="Plato_7, Plato_12, Plato_13"/>
        <s v="Plato_11, Plato_18, Plato_1"/>
        <s v="Plato_10, Plato_17, Plato_12"/>
        <s v="Plato_10, Plato_13, Plato_11"/>
        <s v="Plato_9, Plato_1, Plato_14"/>
        <s v="Plato_13, Plato_10, Plato_9"/>
        <s v="Plato_11, Plato_6"/>
        <s v="Plato_4, Plato_17"/>
        <s v="Plato_9, Plato_16, Plato_1, Plato_3"/>
        <s v="Plato_13, Plato_9, Plato_15, Plato_8"/>
        <s v="Plato_20, Plato_13, Plato_11"/>
        <s v="Plato_17, Plato_19"/>
        <s v="Plato_16, Plato_2, Plato_8"/>
        <s v="Plato_14, Plato_3, Plato_12, Plato_19"/>
        <s v="Plato_20, Plato_14, Plato_8"/>
        <s v="Plato_15, Plato_6"/>
        <s v="Plato_12, Plato_2, Plato_20"/>
        <s v="Plato_14, Plato_17, Plato_1, Plato_16"/>
        <s v="Plato_7, Plato_1, Plato_19"/>
        <s v="Plato_4, Plato_9, Plato_3"/>
        <s v="Plato_4, Plato_12, Plato_5"/>
        <s v="Plato_1, Plato_6"/>
        <s v="Plato_10, Plato_7, Plato_1"/>
        <s v="Plato_17, Plato_6, Plato_15"/>
        <s v="Plato_14, Plato_8, Plato_19"/>
        <s v="Plato_8, Plato_1, Plato_15"/>
        <s v="Plato_15, Plato_13, Plato_12"/>
        <s v="Plato_20, Plato_8, Plato_2, Plato_1"/>
        <s v="Plato_12, Plato_4, Plato_17, Plato_13"/>
        <s v="Plato_1, Plato_3, Plato_19"/>
        <s v="Plato_17, Plato_14, Plato_16, Plato_13"/>
        <s v="Plato_3, Plato_8, Plato_18"/>
        <s v="Plato_9, Plato_12, Plato_8, Plato_7"/>
        <s v="Plato_13, Plato_10, Plato_16, Plato_1"/>
        <s v="Plato_4, Plato_3, Plato_11"/>
        <s v="Plato_11, Plato_13"/>
        <s v="Plato_5, Plato_3, Plato_20, Plato_17"/>
        <s v="Plato_19, Plato_17, Plato_10, Plato_9"/>
        <s v="Plato_17, Plato_3"/>
        <s v="Plato_14, Plato_1, Plato_13"/>
        <s v="Plato_20, Plato_17, Plato_16, Plato_11"/>
        <s v="Plato_8, Plato_2, Plato_4, Plato_3"/>
        <s v="Plato_19, Plato_13"/>
        <s v="Plato_3, Plato_4, Plato_20, Plato_13"/>
        <s v="Plato_14, Plato_11, Plato_2, Plato_6"/>
        <s v="Plato_6, Plato_10, Plato_14, Plato_13"/>
        <s v="Plato_11, Plato_4"/>
        <s v="Plato_4, Plato_13, Plato_6, Plato_16"/>
        <s v="Plato_15, Plato_13, Plato_2, Plato_19"/>
        <s v="Plato_13, Plato_8, Plato_11, Plato_1"/>
        <s v="Plato_3, Plato_12, Plato_4, Plato_14"/>
        <s v="Plato_11, Plato_9, Plato_15, Plato_10"/>
        <s v="Plato_18, Plato_2, Plato_11"/>
        <s v="Plato_2, Plato_6, Plato_1, Plato_4"/>
        <s v="Plato_13, Plato_1, Plato_17"/>
        <s v="Plato_5, Plato_2, Plato_6"/>
        <s v="Plato_20, Plato_12, Plato_9"/>
        <s v="Plato_11, Plato_9, Plato_7"/>
        <s v="Plato_9, Plato_19, Plato_7, Plato_6"/>
        <s v="Plato_13, Plato_5"/>
        <s v="Plato_16, Plato_8"/>
        <s v="Plato_18, Plato_5"/>
        <s v="Plato_5, Plato_19, Plato_14"/>
        <s v="Plato_4, Plato_6, Plato_15"/>
        <s v="Plato_20, Plato_10, Plato_19"/>
        <s v="Plato_19, Plato_7, Plato_6"/>
        <s v="Plato_15, Plato_7, Plato_12"/>
        <s v="Plato_14, Plato_15"/>
        <s v="Plato_5, Plato_16, Plato_17"/>
        <s v="Plato_10, Plato_16, Plato_4"/>
        <s v="Plato_16, Plato_15, Plato_19, Plato_14"/>
        <s v="Plato_7, Plato_9, Plato_11, Plato_16"/>
        <s v="Plato_17, Plato_2, Plato_10, Plato_12"/>
        <s v="Plato_10, Plato_4, Plato_14"/>
        <s v="Plato_8, Plato_7, Plato_1, Plato_6"/>
        <s v="Plato_15, Plato_10"/>
        <s v="Plato_9, Plato_1, Plato_5"/>
        <s v="Plato_15, Plato_14, Plato_7, Plato_19"/>
        <s v="Plato_7, Plato_6, Plato_16"/>
        <s v="Plato_13, Plato_1, Plato_12, Plato_9"/>
        <s v="Plato_17, Plato_12"/>
        <s v="Plato_11, Plato_6, Plato_1, Plato_9"/>
        <s v="Plato_7, Plato_16, Plato_14"/>
        <s v="Plato_13, Plato_10"/>
        <s v="Plato_6, Plato_18, Plato_7"/>
        <s v="Plato_10, Plato_16, Plato_13, Plato_19"/>
        <s v="Plato_2, Plato_12, Plato_3, Plato_14"/>
        <s v="Plato_9, Plato_7, Plato_13"/>
      </sharedItems>
    </cacheField>
    <cacheField name="Tiempo de Preparacion (hs)" numFmtId="20">
      <sharedItems containsSemiMixedTypes="0" containsNonDate="0" containsDate="1" containsString="0" minDate="1899-12-30T00:05:00" maxDate="1899-12-30T03:23:00" count="173">
        <d v="1899-12-30T00:57:00"/>
        <d v="1899-12-30T01:25:00"/>
        <d v="1899-12-30T02:06:00"/>
        <d v="1899-12-30T00:40:00"/>
        <d v="1899-12-30T00:17:00"/>
        <d v="1899-12-30T00:11:00"/>
        <d v="1899-12-30T00:41:00"/>
        <d v="1899-12-30T00:55:00"/>
        <d v="1899-12-30T02:26:00"/>
        <d v="1899-12-30T00:29:00"/>
        <d v="1899-12-30T00:56:00"/>
        <d v="1899-12-30T01:35:00"/>
        <d v="1899-12-30T00:59:00"/>
        <d v="1899-12-30T02:34:00"/>
        <d v="1899-12-30T01:43:00"/>
        <d v="1899-12-30T00:38:00"/>
        <d v="1899-12-30T02:38:00"/>
        <d v="1899-12-30T02:14:00"/>
        <d v="1899-12-30T00:44:00"/>
        <d v="1899-12-30T01:10:00"/>
        <d v="1899-12-30T02:32:00"/>
        <d v="1899-12-30T02:03:00"/>
        <d v="1899-12-30T01:03:00"/>
        <d v="1899-12-30T03:00:00"/>
        <d v="1899-12-30T00:35:00"/>
        <d v="1899-12-30T01:49:00"/>
        <d v="1899-12-30T01:11:00"/>
        <d v="1899-12-30T01:09:00"/>
        <d v="1899-12-30T01:45:00"/>
        <d v="1899-12-30T02:08:00"/>
        <d v="1899-12-30T02:10:00"/>
        <d v="1899-12-30T01:05:00"/>
        <d v="1899-12-30T00:47:00"/>
        <d v="1899-12-30T01:38:00"/>
        <d v="1899-12-30T01:18:00"/>
        <d v="1899-12-30T01:29:00"/>
        <d v="1899-12-30T01:26:00"/>
        <d v="1899-12-30T01:27:00"/>
        <d v="1899-12-30T02:04:00"/>
        <d v="1899-12-30T01:21:00"/>
        <d v="1899-12-30T00:21:00"/>
        <d v="1899-12-30T02:44:00"/>
        <d v="1899-12-30T01:02:00"/>
        <d v="1899-12-30T01:52:00"/>
        <d v="1899-12-30T03:23:00"/>
        <d v="1899-12-30T01:36:00"/>
        <d v="1899-12-30T01:08:00"/>
        <d v="1899-12-30T01:13:00"/>
        <d v="1899-12-30T00:48:00"/>
        <d v="1899-12-30T00:43:00"/>
        <d v="1899-12-30T02:39:00"/>
        <d v="1899-12-30T02:35:00"/>
        <d v="1899-12-30T00:30:00"/>
        <d v="1899-12-30T01:22:00"/>
        <d v="1899-12-30T01:54:00"/>
        <d v="1899-12-30T02:11:00"/>
        <d v="1899-12-30T02:25:00"/>
        <d v="1899-12-30T01:32:00"/>
        <d v="1899-12-30T00:49:00"/>
        <d v="1899-12-30T00:54:00"/>
        <d v="1899-12-30T00:20:00"/>
        <d v="1899-12-30T01:40:00"/>
        <d v="1899-12-30T00:51:00"/>
        <d v="1899-12-30T01:37:00"/>
        <d v="1899-12-30T01:07:00"/>
        <d v="1899-12-30T00:19:00"/>
        <d v="1899-12-30T01:34:00"/>
        <d v="1899-12-30T00:10:00"/>
        <d v="1899-12-30T02:22:00"/>
        <d v="1899-12-30T00:08:00"/>
        <d v="1899-12-30T01:57:00"/>
        <d v="1899-12-30T02:12:00"/>
        <d v="1899-12-30T00:42:00"/>
        <d v="1899-12-30T00:18:00"/>
        <d v="1899-12-30T02:09:00"/>
        <d v="1899-12-30T01:16:00"/>
        <d v="1899-12-30T01:19:00"/>
        <d v="1899-12-30T02:20:00"/>
        <d v="1899-12-30T00:46:00"/>
        <d v="1899-12-30T01:39:00"/>
        <d v="1899-12-30T02:21:00"/>
        <d v="1899-12-30T01:55:00"/>
        <d v="1899-12-30T01:58:00"/>
        <d v="1899-12-30T02:01:00"/>
        <d v="1899-12-30T02:17:00"/>
        <d v="1899-12-30T00:16:00"/>
        <d v="1899-12-30T02:16:00"/>
        <d v="1899-12-30T00:32:00"/>
        <d v="1899-12-30T00:33:00"/>
        <d v="1899-12-30T02:18:00"/>
        <d v="1899-12-30T01:24:00"/>
        <d v="1899-12-30T02:19:00"/>
        <d v="1899-12-30T02:52:00"/>
        <d v="1899-12-30T01:20:00"/>
        <d v="1899-12-30T00:25:00"/>
        <d v="1899-12-30T02:00:00"/>
        <d v="1899-12-30T01:42:00"/>
        <d v="1899-12-30T01:47:00"/>
        <d v="1899-12-30T01:28:00"/>
        <d v="1899-12-30T00:13:00"/>
        <d v="1899-12-30T00:26:00"/>
        <d v="1899-12-30T00:28:00"/>
        <d v="1899-12-30T02:30:00"/>
        <d v="1899-12-30T01:46:00"/>
        <d v="1899-12-30T00:12:00"/>
        <d v="1899-12-30T00:06:00"/>
        <d v="1899-12-30T02:15:00"/>
        <d v="1899-12-30T01:14:00"/>
        <d v="1899-12-30T00:22:00"/>
        <d v="1899-12-30T00:07:00"/>
        <d v="1899-12-30T01:50:00"/>
        <d v="1899-12-30T00:27:00"/>
        <d v="1899-12-30T02:41:00"/>
        <d v="1899-12-30T02:46:00"/>
        <d v="1899-12-30T01:33:00"/>
        <d v="1899-12-30T02:51:00"/>
        <d v="1899-12-30T02:56:00"/>
        <d v="1899-12-30T01:12:00"/>
        <d v="1899-12-30T00:58:00"/>
        <d v="1899-12-30T02:36:00"/>
        <d v="1899-12-30T01:51:00"/>
        <d v="1899-12-30T00:23:00"/>
        <d v="1899-12-30T01:48:00"/>
        <d v="1899-12-30T00:53:00"/>
        <d v="1899-12-30T01:59:00"/>
        <d v="1899-12-30T01:31:00"/>
        <d v="1899-12-30T00:31:00"/>
        <d v="1899-12-30T01:41:00"/>
        <d v="1899-12-30T00:37:00"/>
        <d v="1899-12-30T00:45:00"/>
        <d v="1899-12-30T01:56:00"/>
        <d v="1899-12-30T02:02:00"/>
        <d v="1899-12-30T02:29:00"/>
        <d v="1899-12-30T01:23:00"/>
        <d v="1899-12-30T01:15:00"/>
        <d v="1899-12-30T01:01:00"/>
        <d v="1899-12-30T00:09:00"/>
        <d v="1899-12-30T03:15:00"/>
        <d v="1899-12-30T02:57:00"/>
        <d v="1899-12-30T01:53:00"/>
        <d v="1899-12-30T03:03:00"/>
        <d v="1899-12-30T00:15:00"/>
        <d v="1899-12-30T00:39:00"/>
        <d v="1899-12-30T03:06:00"/>
        <d v="1899-12-30T00:05:00"/>
        <d v="1899-12-30T01:00:00"/>
        <d v="1899-12-30T01:30:00"/>
        <d v="1899-12-30T02:23:00"/>
        <d v="1899-12-30T00:24:00"/>
        <d v="1899-12-30T01:06:00"/>
        <d v="1899-12-30T00:50:00"/>
        <d v="1899-12-30T02:43:00"/>
        <d v="1899-12-30T01:04:00"/>
        <d v="1899-12-30T00:34:00"/>
        <d v="1899-12-30T02:59:00"/>
        <d v="1899-12-30T02:33:00"/>
        <d v="1899-12-30T00:14:00"/>
        <d v="1899-12-30T02:13:00"/>
        <d v="1899-12-30T01:17:00"/>
        <d v="1899-12-30T02:37:00"/>
        <d v="1899-12-30T03:19:00"/>
        <d v="1899-12-30T03:18:00"/>
        <d v="1899-12-30T02:58:00"/>
        <d v="1899-12-30T02:47:00"/>
        <d v="1899-12-30T02:48:00"/>
        <d v="1899-12-30T02:42:00"/>
        <d v="1899-12-30T02:31:00"/>
        <d v="1899-12-30T00:36:00"/>
        <d v="1899-12-30T02:28:00"/>
        <d v="1899-12-30T02:05:00"/>
        <d v="1899-12-30T00:52:00"/>
        <d v="1899-12-30T02:45:00"/>
        <d v="1899-12-30T03:16:00"/>
      </sharedItems>
      <fieldGroup par="24"/>
    </cacheField>
    <cacheField name="Monto Total Cuenta" numFmtId="164">
      <sharedItems containsSemiMixedTypes="0" containsString="0" containsNumber="1" containsInteger="1" minValue="18" maxValue="360"/>
    </cacheField>
    <cacheField name="Fecha Factura" numFmtId="166">
      <sharedItems containsSemiMixedTypes="0" containsNonDate="0" containsDate="1" containsString="0" minDate="2023-04-01T00:01:00" maxDate="2023-04-07T03:56:00" count="601">
        <d v="2023-04-01T01:07:00"/>
        <d v="2023-04-01T01:28:00"/>
        <d v="2023-04-01T00:29:00"/>
        <d v="2023-04-01T03:03:00"/>
        <d v="2023-04-01T00:01:00"/>
        <d v="2023-04-01T01:24:00"/>
        <d v="2023-04-01T01:57:00"/>
        <d v="2023-04-01T02:11:00"/>
        <d v="2023-04-01T02:03:00"/>
        <d v="2023-04-01T00:02:00"/>
        <d v="2023-04-01T03:46:00"/>
        <d v="2023-04-01T00:04:00"/>
        <d v="2023-04-01T03:09:00"/>
        <d v="2023-04-01T00:18:00"/>
        <d v="2023-04-01T03:24:00"/>
        <d v="2023-04-01T02:31:00"/>
        <d v="2023-04-01T00:09:00"/>
        <d v="2023-04-01T02:06:00"/>
        <d v="2023-04-01T00:35:00"/>
        <d v="2023-04-01T01:25:00"/>
        <d v="2023-04-01T03:39:00"/>
        <d v="2023-04-01T02:16:00"/>
        <d v="2023-04-01T02:44:00"/>
        <d v="2023-04-01T03:01:00"/>
        <d v="2023-04-01T02:04:00"/>
        <d v="2023-04-01T01:19:00"/>
        <d v="2023-04-01T00:49:00"/>
        <d v="2023-04-01T03:02:00"/>
        <d v="2023-04-01T02:55:00"/>
        <d v="2023-04-01T02:51:00"/>
        <d v="2023-04-01T03:08:00"/>
        <d v="2023-04-01T03:33:00"/>
        <d v="2023-04-01T03:18:00"/>
        <d v="2023-04-01T03:27:00"/>
        <d v="2023-04-01T02:38:00"/>
        <d v="2023-04-01T03:41:00"/>
        <d v="2023-04-01T02:00:00"/>
        <d v="2023-04-01T02:14:00"/>
        <d v="2023-04-01T00:25:00"/>
        <d v="2023-04-01T01:02:00"/>
        <d v="2023-04-01T03:06:00"/>
        <d v="2023-04-01T02:15:00"/>
        <d v="2023-04-01T01:47:00"/>
        <d v="2023-04-01T03:30:00"/>
        <d v="2023-04-01T00:28:00"/>
        <d v="2023-04-01T01:44:00"/>
        <d v="2023-04-01T03:54:00"/>
        <d v="2023-04-01T01:42:00"/>
        <d v="2023-04-01T00:40:00"/>
        <d v="2023-04-01T01:30:00"/>
        <d v="2023-04-01T01:20:00"/>
        <d v="2023-04-01T03:04:00"/>
        <d v="2023-04-01T01:31:00"/>
        <d v="2023-04-01T01:21:00"/>
        <d v="2023-04-01T02:09:00"/>
        <d v="2023-04-01T03:49:00"/>
        <d v="2023-04-01T02:47:00"/>
        <d v="2023-04-01T00:41:00"/>
        <d v="2023-04-01T01:40:00"/>
        <d v="2023-04-01T01:54:00"/>
        <d v="2023-04-01T02:28:00"/>
        <d v="2023-04-01T03:45:00"/>
        <d v="2023-04-01T02:02:00"/>
        <d v="2023-04-01T00:11:00"/>
        <d v="2023-04-01T02:42:00"/>
        <d v="2023-04-01T02:39:00"/>
        <d v="2023-04-01T01:04:00"/>
        <d v="2023-04-01T03:36:00"/>
        <d v="2023-04-01T02:57:00"/>
        <d v="2023-04-01T02:46:00"/>
        <d v="2023-04-01T01:34:00"/>
        <d v="2023-04-01T03:40:00"/>
        <d v="2023-04-01T03:25:00"/>
        <d v="2023-04-01T03:42:00"/>
        <d v="2023-04-01T02:35:00"/>
        <d v="2023-04-01T01:46:00"/>
        <d v="2023-04-01T00:42:00"/>
        <d v="2023-04-01T01:17:00"/>
        <d v="2023-04-01T03:38:00"/>
        <d v="2023-04-01T03:35:00"/>
        <d v="2023-04-01T01:39:00"/>
        <d v="2023-04-01T01:52:00"/>
        <d v="2023-04-01T03:19:00"/>
        <d v="2023-04-01T01:59:00"/>
        <d v="2023-04-01T01:01:00"/>
        <d v="2023-04-01T02:22:00"/>
        <d v="2023-04-01T03:32:00"/>
        <d v="2023-04-01T00:14:00"/>
        <d v="2023-04-01T01:33:00"/>
        <d v="2023-04-01T01:18:00"/>
        <d v="2023-04-01T01:29:00"/>
        <d v="2023-04-01T01:32:00"/>
        <d v="2023-04-01T01:48:00"/>
        <d v="2023-04-01T01:49:00"/>
        <d v="2023-04-01T01:12:00"/>
        <d v="2023-04-01T03:43:00"/>
        <d v="2023-04-01T03:15:00"/>
        <d v="2023-04-01T00:34:00"/>
        <d v="2023-04-02T03:24:00"/>
        <d v="2023-04-02T00:38:00"/>
        <d v="2023-04-02T03:45:00"/>
        <d v="2023-04-02T01:23:00"/>
        <d v="2023-04-02T03:09:00"/>
        <d v="2023-04-02T03:39:00"/>
        <d v="2023-04-02T02:56:00"/>
        <d v="2023-04-02T02:45:00"/>
        <d v="2023-04-02T00:42:00"/>
        <d v="2023-04-02T01:31:00"/>
        <d v="2023-04-02T00:41:00"/>
        <d v="2023-04-02T00:26:00"/>
        <d v="2023-04-02T00:43:00"/>
        <d v="2023-04-02T01:26:00"/>
        <d v="2023-04-02T00:54:00"/>
        <d v="2023-04-02T00:07:00"/>
        <d v="2023-04-02T01:00:00"/>
        <d v="2023-04-02T01:50:00"/>
        <d v="2023-04-02T01:21:00"/>
        <d v="2023-04-02T03:48:00"/>
        <d v="2023-04-02T00:40:00"/>
        <d v="2023-04-02T03:49:00"/>
        <d v="2023-04-02T01:58:00"/>
        <d v="2023-04-02T02:05:00"/>
        <d v="2023-04-02T00:32:00"/>
        <d v="2023-04-02T02:58:00"/>
        <d v="2023-04-02T00:37:00"/>
        <d v="2023-04-02T01:40:00"/>
        <d v="2023-04-02T03:18:00"/>
        <d v="2023-04-02T03:52:00"/>
        <d v="2023-04-02T01:35:00"/>
        <d v="2023-04-02T03:15:00"/>
        <d v="2023-04-02T01:14:00"/>
        <d v="2023-04-02T03:06:00"/>
        <d v="2023-04-02T02:09:00"/>
        <d v="2023-04-02T01:53:00"/>
        <d v="2023-04-02T03:22:00"/>
        <d v="2023-04-02T00:10:00"/>
        <d v="2023-04-02T01:06:00"/>
        <d v="2023-04-02T00:45:00"/>
        <d v="2023-04-02T00:57:00"/>
        <d v="2023-04-02T02:34:00"/>
        <d v="2023-04-02T02:21:00"/>
        <d v="2023-04-02T01:18:00"/>
        <d v="2023-04-02T01:19:00"/>
        <d v="2023-04-02T01:56:00"/>
        <d v="2023-04-02T02:37:00"/>
        <d v="2023-04-02T02:49:00"/>
        <d v="2023-04-02T00:18:00"/>
        <d v="2023-04-02T00:09:00"/>
        <d v="2023-04-02T01:27:00"/>
        <d v="2023-04-02T02:27:00"/>
        <d v="2023-04-02T00:14:00"/>
        <d v="2023-04-02T00:44:00"/>
        <d v="2023-04-02T03:53:00"/>
        <d v="2023-04-02T02:46:00"/>
        <d v="2023-04-02T03:55:00"/>
        <d v="2023-04-02T02:47:00"/>
        <d v="2023-04-02T02:23:00"/>
        <d v="2023-04-02T03:40:00"/>
        <d v="2023-04-02T00:00:00"/>
        <d v="2023-04-02T02:36:00"/>
        <d v="2023-04-02T00:12:00"/>
        <d v="2023-04-02T02:40:00"/>
        <d v="2023-04-02T03:04:00"/>
        <d v="2023-04-02T00:11:00"/>
        <d v="2023-04-02T00:36:00"/>
        <d v="2023-04-02T02:35:00"/>
        <d v="2023-04-02T00:58:00"/>
        <d v="2023-04-02T03:57:00"/>
        <d v="2023-04-02T00:17:00"/>
        <d v="2023-04-02T02:15:00"/>
        <d v="2023-04-02T03:27:00"/>
        <d v="2023-04-02T03:33:00"/>
        <d v="2023-04-02T02:43:00"/>
        <d v="2023-04-02T01:46:00"/>
        <d v="2023-04-02T00:27:00"/>
        <d v="2023-04-02T02:33:00"/>
        <d v="2023-04-02T01:01:00"/>
        <d v="2023-04-02T01:51:00"/>
        <d v="2023-04-02T03:38:00"/>
        <d v="2023-04-02T01:16:00"/>
        <d v="2023-04-02T02:07:00"/>
        <d v="2023-04-02T01:49:00"/>
        <d v="2023-04-02T01:12:00"/>
        <d v="2023-04-02T02:04:00"/>
        <d v="2023-04-02T00:52:00"/>
        <d v="2023-04-02T00:22:00"/>
        <d v="2023-04-02T02:17:00"/>
        <d v="2023-04-02T00:16:00"/>
        <d v="2023-04-02T00:04:00"/>
        <d v="2023-04-02T03:42:00"/>
        <d v="2023-04-02T03:44:00"/>
        <d v="2023-04-02T03:31:00"/>
        <d v="2023-04-02T01:20:00"/>
        <d v="2023-04-02T00:39:00"/>
        <d v="2023-04-02T03:05:00"/>
        <d v="2023-04-02T00:23:00"/>
        <d v="2023-04-02T02:08:00"/>
        <d v="2023-04-02T01:08:00"/>
        <d v="2023-04-02T02:53:00"/>
        <d v="2023-04-02T03:11:00"/>
        <d v="2023-04-02T02:54:00"/>
        <d v="2023-04-02T00:30:00"/>
        <d v="2023-04-03T02:07:00"/>
        <d v="2023-04-03T00:46:00"/>
        <d v="2023-04-03T02:58:00"/>
        <d v="2023-04-03T01:11:00"/>
        <d v="2023-04-03T01:40:00"/>
        <d v="2023-04-03T00:34:00"/>
        <d v="2023-04-03T01:47:00"/>
        <d v="2023-04-03T03:15:00"/>
        <d v="2023-04-03T02:13:00"/>
        <d v="2023-04-03T02:35:00"/>
        <d v="2023-04-03T01:28:00"/>
        <d v="2023-04-03T03:10:00"/>
        <d v="2023-04-03T00:15:00"/>
        <d v="2023-04-03T00:30:00"/>
        <d v="2023-04-03T03:52:00"/>
        <d v="2023-04-03T01:04:00"/>
        <d v="2023-04-03T02:28:00"/>
        <d v="2023-04-03T03:03:00"/>
        <d v="2023-04-03T00:22:00"/>
        <d v="2023-04-03T03:37:00"/>
        <d v="2023-04-03T02:08:00"/>
        <d v="2023-04-03T03:08:00"/>
        <d v="2023-04-03T02:06:00"/>
        <d v="2023-04-03T03:18:00"/>
        <d v="2023-04-03T00:09:00"/>
        <d v="2023-04-03T02:55:00"/>
        <d v="2023-04-03T00:26:00"/>
        <d v="2023-04-03T00:10:00"/>
        <d v="2023-04-03T02:49:00"/>
        <d v="2023-04-03T01:03:00"/>
        <d v="2023-04-03T03:14:00"/>
        <d v="2023-04-03T01:19:00"/>
        <d v="2023-04-03T02:17:00"/>
        <d v="2023-04-03T02:14:00"/>
        <d v="2023-04-03T01:20:00"/>
        <d v="2023-04-03T03:38:00"/>
        <d v="2023-04-03T03:24:00"/>
        <d v="2023-04-03T00:45:00"/>
        <d v="2023-04-03T00:03:00"/>
        <d v="2023-04-03T03:09:00"/>
        <d v="2023-04-03T01:55:00"/>
        <d v="2023-04-03T00:28:00"/>
        <d v="2023-04-03T03:04:00"/>
        <d v="2023-04-03T03:07:00"/>
        <d v="2023-04-03T02:23:00"/>
        <d v="2023-04-03T00:12:00"/>
        <d v="2023-04-03T01:38:00"/>
        <d v="2023-04-03T02:25:00"/>
        <d v="2023-04-03T03:33:00"/>
        <d v="2023-04-03T00:48:00"/>
        <d v="2023-04-03T01:30:00"/>
        <d v="2023-04-03T02:04:00"/>
        <d v="2023-04-03T03:41:00"/>
        <d v="2023-04-03T01:23:00"/>
        <d v="2023-04-03T00:43:00"/>
        <d v="2023-04-03T01:00:00"/>
        <d v="2023-04-04T01:39:00"/>
        <d v="2023-04-04T02:59:00"/>
        <d v="2023-04-04T01:44:00"/>
        <d v="2023-04-04T00:26:00"/>
        <d v="2023-04-04T01:50:00"/>
        <d v="2023-04-04T03:06:00"/>
        <d v="2023-04-04T00:14:00"/>
        <d v="2023-04-04T03:10:00"/>
        <d v="2023-04-04T02:51:00"/>
        <d v="2023-04-04T01:56:00"/>
        <d v="2023-04-04T01:35:00"/>
        <d v="2023-04-04T01:38:00"/>
        <d v="2023-04-04T00:32:00"/>
        <d v="2023-04-04T00:00:00"/>
        <d v="2023-04-04T01:12:00"/>
        <d v="2023-04-04T02:05:00"/>
        <d v="2023-04-04T02:30:00"/>
        <d v="2023-04-04T03:56:00"/>
        <d v="2023-04-04T00:46:00"/>
        <d v="2023-04-04T01:18:00"/>
        <d v="2023-04-04T00:40:00"/>
        <d v="2023-04-04T01:49:00"/>
        <d v="2023-04-04T01:17:00"/>
        <d v="2023-04-04T03:48:00"/>
        <d v="2023-04-04T00:35:00"/>
        <d v="2023-04-04T03:52:00"/>
        <d v="2023-04-04T00:17:00"/>
        <d v="2023-04-04T03:46:00"/>
        <d v="2023-04-04T01:41:00"/>
        <d v="2023-04-04T00:12:00"/>
        <d v="2023-04-04T01:19:00"/>
        <d v="2023-04-04T02:37:00"/>
        <d v="2023-04-04T00:41:00"/>
        <d v="2023-04-04T01:10:00"/>
        <d v="2023-04-04T01:53:00"/>
        <d v="2023-04-04T02:03:00"/>
        <d v="2023-04-04T01:46:00"/>
        <d v="2023-04-04T03:50:00"/>
        <d v="2023-04-04T01:03:00"/>
        <d v="2023-04-04T01:33:00"/>
        <d v="2023-04-04T00:53:00"/>
        <d v="2023-04-04T03:24:00"/>
        <d v="2023-04-04T02:11:00"/>
        <d v="2023-04-04T02:20:00"/>
        <d v="2023-04-04T01:16:00"/>
        <d v="2023-04-04T02:46:00"/>
        <d v="2023-04-04T00:37:00"/>
        <d v="2023-04-04T03:19:00"/>
        <d v="2023-04-04T02:53:00"/>
        <d v="2023-04-04T03:55:00"/>
        <d v="2023-04-04T01:31:00"/>
        <d v="2023-04-04T00:58:00"/>
        <d v="2023-04-04T00:57:00"/>
        <d v="2023-04-04T03:09:00"/>
        <d v="2023-04-04T03:29:00"/>
        <d v="2023-04-04T00:11:00"/>
        <d v="2023-04-05T03:37:00"/>
        <d v="2023-04-05T00:33:00"/>
        <d v="2023-04-05T03:09:00"/>
        <d v="2023-04-05T00:02:00"/>
        <d v="2023-04-05T02:59:00"/>
        <d v="2023-04-05T02:05:00"/>
        <d v="2023-04-05T02:33:00"/>
        <d v="2023-04-05T03:26:00"/>
        <d v="2023-04-05T01:37:00"/>
        <d v="2023-04-05T00:32:00"/>
        <d v="2023-04-05T00:20:00"/>
        <d v="2023-04-05T03:10:00"/>
        <d v="2023-04-05T02:48:00"/>
        <d v="2023-04-05T02:11:00"/>
        <d v="2023-04-05T03:51:00"/>
        <d v="2023-04-05T02:41:00"/>
        <d v="2023-04-05T02:15:00"/>
        <d v="2023-04-05T00:38:00"/>
        <d v="2023-04-05T02:39:00"/>
        <d v="2023-04-05T00:29:00"/>
        <d v="2023-04-05T02:13:00"/>
        <d v="2023-04-05T00:56:00"/>
        <d v="2023-04-05T01:55:00"/>
        <d v="2023-04-05T02:47:00"/>
        <d v="2023-04-05T00:22:00"/>
        <d v="2023-04-05T02:36:00"/>
        <d v="2023-04-05T03:43:00"/>
        <d v="2023-04-05T00:39:00"/>
        <d v="2023-04-05T03:03:00"/>
        <d v="2023-04-05T03:25:00"/>
        <d v="2023-04-05T00:52:00"/>
        <d v="2023-04-05T03:14:00"/>
        <d v="2023-04-05T02:18:00"/>
        <d v="2023-04-05T00:36:00"/>
        <d v="2023-04-05T02:34:00"/>
        <d v="2023-04-05T01:08:00"/>
        <d v="2023-04-05T01:24:00"/>
        <d v="2023-04-05T03:11:00"/>
        <d v="2023-04-05T03:18:00"/>
        <d v="2023-04-05T00:10:00"/>
        <d v="2023-04-05T02:21:00"/>
        <d v="2023-04-05T03:33:00"/>
        <d v="2023-04-05T03:31:00"/>
        <d v="2023-04-05T01:14:00"/>
        <d v="2023-04-05T00:15:00"/>
        <d v="2023-04-05T03:53:00"/>
        <d v="2023-04-05T00:12:00"/>
        <d v="2023-04-05T03:02:00"/>
        <d v="2023-04-05T03:58:00"/>
        <d v="2023-04-05T00:00:00"/>
        <d v="2023-04-05T01:59:00"/>
        <d v="2023-04-05T01:04:00"/>
        <d v="2023-04-05T02:04:00"/>
        <d v="2023-04-05T01:15:00"/>
        <d v="2023-04-05T03:23:00"/>
        <d v="2023-04-05T01:01:00"/>
        <d v="2023-04-05T00:07:00"/>
        <d v="2023-04-05T01:17:00"/>
        <d v="2023-04-05T02:53:00"/>
        <d v="2023-04-05T03:42:00"/>
        <d v="2023-04-05T02:12:00"/>
        <d v="2023-04-05T03:48:00"/>
        <d v="2023-04-05T00:24:00"/>
        <d v="2023-04-05T03:27:00"/>
        <d v="2023-04-05T02:43:00"/>
        <d v="2023-04-05T00:53:00"/>
        <d v="2023-04-05T01:21:00"/>
        <d v="2023-04-05T01:11:00"/>
        <d v="2023-04-05T01:54:00"/>
        <d v="2023-04-05T02:42:00"/>
        <d v="2023-04-05T02:57:00"/>
        <d v="2023-04-05T01:41:00"/>
        <d v="2023-04-05T03:36:00"/>
        <d v="2023-04-05T03:57:00"/>
        <d v="2023-04-06T03:36:00"/>
        <d v="2023-04-06T01:52:00"/>
        <d v="2023-04-06T03:17:00"/>
        <d v="2023-04-06T00:03:00"/>
        <d v="2023-04-06T01:39:00"/>
        <d v="2023-04-06T00:01:00"/>
        <d v="2023-04-06T00:42:00"/>
        <d v="2023-04-06T03:26:00"/>
        <d v="2023-04-06T01:57:00"/>
        <d v="2023-04-06T00:41:00"/>
        <d v="2023-04-06T03:50:00"/>
        <d v="2023-04-06T01:33:00"/>
        <d v="2023-04-06T01:00:00"/>
        <d v="2023-04-06T02:47:00"/>
        <d v="2023-04-06T01:34:00"/>
        <d v="2023-04-06T00:00:00"/>
        <d v="2023-04-06T02:57:00"/>
        <d v="2023-04-06T03:20:00"/>
        <d v="2023-04-06T00:07:00"/>
        <d v="2023-04-06T01:03:00"/>
        <d v="2023-04-06T00:31:00"/>
        <d v="2023-04-06T01:28:00"/>
        <d v="2023-04-06T03:01:00"/>
        <d v="2023-04-06T02:34:00"/>
        <d v="2023-04-06T03:30:00"/>
        <d v="2023-04-06T00:17:00"/>
        <d v="2023-04-06T01:21:00"/>
        <d v="2023-04-06T01:17:00"/>
        <d v="2023-04-06T03:44:00"/>
        <d v="2023-04-06T00:45:00"/>
        <d v="2023-04-06T02:20:00"/>
        <d v="2023-04-06T02:10:00"/>
        <d v="2023-04-06T02:38:00"/>
        <d v="2023-04-06T02:01:00"/>
        <d v="2023-04-06T02:50:00"/>
        <d v="2023-04-06T03:12:00"/>
        <d v="2023-04-06T03:32:00"/>
        <d v="2023-04-06T01:38:00"/>
        <d v="2023-04-06T01:19:00"/>
        <d v="2023-04-06T00:58:00"/>
        <d v="2023-04-06T03:55:00"/>
        <d v="2023-04-06T01:35:00"/>
        <d v="2023-04-06T02:08:00"/>
        <d v="2023-04-06T00:48:00"/>
        <d v="2023-04-06T03:35:00"/>
        <d v="2023-04-06T00:43:00"/>
        <d v="2023-04-06T03:27:00"/>
        <d v="2023-04-06T03:41:00"/>
        <d v="2023-04-06T01:47:00"/>
        <d v="2023-04-06T01:58:00"/>
        <d v="2023-04-06T02:13:00"/>
        <d v="2023-04-06T03:03:00"/>
        <d v="2023-04-06T01:48:00"/>
        <d v="2023-04-06T03:14:00"/>
        <d v="2023-04-06T01:02:00"/>
        <d v="2023-04-06T00:57:00"/>
        <d v="2023-04-06T02:31:00"/>
        <d v="2023-04-06T00:24:00"/>
        <d v="2023-04-06T03:19:00"/>
        <d v="2023-04-06T03:51:00"/>
        <d v="2023-04-06T03:46:00"/>
        <d v="2023-04-06T00:33:00"/>
        <d v="2023-04-06T00:47:00"/>
        <d v="2023-04-06T02:39:00"/>
        <d v="2023-04-06T02:43:00"/>
        <d v="2023-04-06T00:55:00"/>
        <d v="2023-04-06T01:08:00"/>
        <d v="2023-04-06T02:58:00"/>
        <d v="2023-04-06T00:26:00"/>
        <d v="2023-04-06T02:45:00"/>
        <d v="2023-04-06T01:30:00"/>
        <d v="2023-04-06T01:59:00"/>
        <d v="2023-04-06T03:57:00"/>
        <d v="2023-04-06T03:52:00"/>
        <d v="2023-04-06T00:18:00"/>
        <d v="2023-04-06T00:14:00"/>
        <d v="2023-04-06T00:15:00"/>
        <d v="2023-04-06T01:13:00"/>
        <d v="2023-04-06T02:36:00"/>
        <d v="2023-04-06T03:04:00"/>
        <d v="2023-04-06T01:45:00"/>
        <d v="2023-04-06T02:40:00"/>
        <d v="2023-04-06T02:53:00"/>
        <d v="2023-04-06T01:36:00"/>
        <d v="2023-04-06T03:13:00"/>
        <d v="2023-04-06T02:11:00"/>
        <d v="2023-04-06T00:10:00"/>
        <d v="2023-04-06T00:06:00"/>
        <d v="2023-04-06T03:33:00"/>
        <d v="2023-04-06T03:48:00"/>
        <d v="2023-04-06T01:41:00"/>
        <d v="2023-04-06T01:23:00"/>
        <d v="2023-04-06T00:44:00"/>
        <d v="2023-04-06T03:38:00"/>
        <d v="2023-04-06T00:25:00"/>
        <d v="2023-04-06T00:51:00"/>
        <d v="2023-04-06T03:16:00"/>
        <d v="2023-04-06T00:34:00"/>
        <d v="2023-04-06T03:58:00"/>
        <d v="2023-04-06T01:18:00"/>
        <d v="2023-04-06T02:49:00"/>
        <d v="2023-04-06T01:24:00"/>
        <d v="2023-04-06T03:23:00"/>
        <d v="2023-04-06T02:12:00"/>
        <d v="2023-04-06T01:12:00"/>
        <d v="2023-04-06T02:32:00"/>
        <d v="2023-04-06T00:46:00"/>
        <d v="2023-04-06T01:20:00"/>
        <d v="2023-04-06T00:56:00"/>
        <d v="2023-04-06T00:16:00"/>
        <d v="2023-04-06T02:07:00"/>
        <d v="2023-04-06T01:56:00"/>
        <d v="2023-04-06T00:09:00"/>
        <d v="2023-04-06T02:23:00"/>
        <d v="2023-04-06T00:02:00"/>
        <d v="2023-04-06T00:21:00"/>
        <d v="2023-04-06T03:43:00"/>
        <d v="2023-04-06T01:55:00"/>
        <d v="2023-04-06T00:54:00"/>
        <d v="2023-04-06T02:17:00"/>
        <d v="2023-04-06T03:59:00"/>
        <d v="2023-04-06T02:55:00"/>
        <d v="2023-04-06T02:59:00"/>
        <d v="2023-04-07T03:33:00"/>
        <d v="2023-04-07T02:04:00"/>
        <d v="2023-04-07T00:06:00"/>
        <d v="2023-04-07T02:31:00"/>
        <d v="2023-04-07T00:02:00"/>
        <d v="2023-04-07T01:15:00"/>
        <d v="2023-04-07T03:36:00"/>
        <d v="2023-04-07T00:51:00"/>
        <d v="2023-04-07T01:43:00"/>
        <d v="2023-04-07T02:50:00"/>
        <d v="2023-04-07T01:56:00"/>
        <d v="2023-04-07T03:22:00"/>
        <d v="2023-04-07T02:01:00"/>
        <d v="2023-04-07T01:09:00"/>
        <d v="2023-04-07T01:35:00"/>
        <d v="2023-04-07T02:05:00"/>
        <d v="2023-04-07T01:04:00"/>
        <d v="2023-04-07T03:39:00"/>
        <d v="2023-04-07T01:01:00"/>
        <d v="2023-04-07T01:52:00"/>
        <d v="2023-04-07T02:18:00"/>
        <d v="2023-04-07T01:24:00"/>
        <d v="2023-04-07T00:37:00"/>
        <d v="2023-04-07T00:03:00"/>
        <d v="2023-04-07T00:54:00"/>
        <d v="2023-04-07T00:28:00"/>
        <d v="2023-04-07T00:34:00"/>
        <d v="2023-04-07T03:01:00"/>
        <d v="2023-04-07T01:23:00"/>
        <d v="2023-04-07T02:56:00"/>
        <d v="2023-04-07T01:26:00"/>
        <d v="2023-04-07T03:56:00"/>
        <d v="2023-04-07T03:29:00"/>
        <d v="2023-04-07T01:12:00"/>
        <d v="2023-04-07T01:54:00"/>
        <d v="2023-04-07T03:26:00"/>
        <d v="2023-04-07T00:36:00"/>
        <d v="2023-04-07T02:43:00"/>
        <d v="2023-04-07T00:53:00"/>
        <d v="2023-04-07T03:44:00"/>
        <d v="2023-04-07T01:51:00"/>
        <d v="2023-04-07T02:02:00"/>
        <d v="2023-04-07T02:16:00"/>
        <d v="2023-04-07T03:48:00"/>
        <d v="2023-04-07T02:30:00"/>
        <d v="2023-04-07T00:23:00"/>
        <d v="2023-04-07T03:20:00"/>
        <d v="2023-04-07T00:17:00"/>
        <d v="2023-04-07T01:40:00"/>
        <d v="2023-04-07T01:48:00"/>
        <d v="2023-04-07T01:14:00"/>
        <d v="2023-04-07T03:05:00"/>
        <d v="2023-04-07T01:55:00"/>
        <d v="2023-04-07T02:28:00"/>
        <d v="2023-04-07T00:15:00"/>
        <d v="2023-04-07T02:21:00"/>
        <d v="2023-04-07T01:45:00"/>
        <d v="2023-04-07T01:47:00"/>
        <d v="2023-04-07T03:18:00"/>
        <d v="2023-04-07T01:18:00"/>
        <d v="2023-04-07T02:13:00"/>
        <d v="2023-04-07T03:53:00"/>
        <d v="2023-04-07T02:51:00"/>
        <d v="2023-04-07T00:31:00"/>
        <d v="2023-04-07T02:06:00"/>
        <d v="2023-04-07T02:49:00"/>
        <d v="2023-04-07T00:29:00"/>
        <d v="2023-04-07T03:16:00"/>
        <d v="2023-04-07T03:17:00"/>
        <d v="2023-04-07T03:40:00"/>
        <d v="2023-04-07T02:27:00"/>
        <d v="2023-04-07T01:08:00"/>
        <d v="2023-04-07T00:39:00"/>
        <d v="2023-04-07T03:49:00"/>
        <d v="2023-04-07T03:47:00"/>
        <d v="2023-04-07T01:59:00"/>
        <d v="2023-04-07T02:34:00"/>
        <d v="2023-04-07T03:10:00"/>
        <d v="2023-04-07T02:53:00"/>
        <d v="2023-04-07T02:32:00"/>
        <d v="2023-04-07T01:21:00"/>
        <d v="2023-04-07T01:46:00"/>
        <d v="2023-04-07T01:32:00"/>
        <d v="2023-04-07T03:21:00"/>
        <d v="2023-04-07T00:40:00"/>
        <d v="2023-04-07T00:25:00"/>
        <d v="2023-04-07T02:39:00"/>
        <d v="2023-04-07T03:30:00"/>
        <d v="2023-04-07T00:24:00"/>
        <d v="2023-04-07T01:34:00"/>
      </sharedItems>
      <fieldGroup par="22"/>
    </cacheField>
    <cacheField name="Tiempo de degustacion" numFmtId="20">
      <sharedItems containsSemiMixedTypes="0" containsNonDate="0" containsDate="1" containsString="0" minDate="1899-12-30T00:00:00" maxDate="1899-12-30T04:04:00"/>
    </cacheField>
    <cacheField name="COBRO" numFmtId="0">
      <sharedItems count="2">
        <s v="COBRADO"/>
        <s v="NO COBRADO"/>
      </sharedItems>
    </cacheField>
    <cacheField name="Minutos (Hora de Llegada)" numFmtId="0" databaseField="0">
      <fieldGroup base="4">
        <rangePr groupBy="minutes" startDate="2023-04-01T00:01:00" endDate="2023-04-07T03:56:00"/>
        <groupItems count="62">
          <s v="&lt;1/4/23"/>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7/4/23"/>
        </groupItems>
      </fieldGroup>
    </cacheField>
    <cacheField name="Horas (Hora de Llegada)" numFmtId="0" databaseField="0">
      <fieldGroup base="4">
        <rangePr groupBy="hours" startDate="2023-04-01T00:01:00" endDate="2023-04-07T03:56:00"/>
        <groupItems count="26">
          <s v="&lt;1/4/23"/>
          <s v="0"/>
          <s v="1"/>
          <s v="2"/>
          <s v="3"/>
          <s v="4"/>
          <s v="5"/>
          <s v="6"/>
          <s v="7"/>
          <s v="8"/>
          <s v="9"/>
          <s v="10"/>
          <s v="11"/>
          <s v="12"/>
          <s v="13"/>
          <s v="14"/>
          <s v="15"/>
          <s v="16"/>
          <s v="17"/>
          <s v="18"/>
          <s v="19"/>
          <s v="20"/>
          <s v="21"/>
          <s v="22"/>
          <s v="23"/>
          <s v="&gt;7/4/23"/>
        </groupItems>
      </fieldGroup>
    </cacheField>
    <cacheField name="Días (Hora de Llegada)" numFmtId="0" databaseField="0">
      <fieldGroup base="4">
        <rangePr groupBy="days" startDate="2023-04-01T00:01:00" endDate="2023-04-07T03:56:00"/>
        <groupItems count="368">
          <s v="&lt;1/4/23"/>
          <s v="1-ene"/>
          <s v="2-ene"/>
          <s v="3-ene"/>
          <s v="4-ene"/>
          <s v="5-ene"/>
          <s v="6-ene"/>
          <s v="7-ene"/>
          <s v="8-ene"/>
          <s v="9-ene"/>
          <s v="10-ene"/>
          <s v="11-ene"/>
          <s v="12-ene"/>
          <s v="13-ene"/>
          <s v="14-ene"/>
          <s v="15-ene"/>
          <s v="16-ene"/>
          <s v="17-ene"/>
          <s v="18-ene"/>
          <s v="19-ene"/>
          <s v="20-ene"/>
          <s v="21-ene"/>
          <s v="22-ene"/>
          <s v="23-ene"/>
          <s v="24-ene"/>
          <s v="25-ene"/>
          <s v="26-ene"/>
          <s v="27-ene"/>
          <s v="28-ene"/>
          <s v="29-ene"/>
          <s v="30-ene"/>
          <s v="31-ene"/>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br"/>
          <s v="2-abr"/>
          <s v="3-abr"/>
          <s v="4-abr"/>
          <s v="5-abr"/>
          <s v="6-abr"/>
          <s v="7-abr"/>
          <s v="8-abr"/>
          <s v="9-abr"/>
          <s v="10-abr"/>
          <s v="11-abr"/>
          <s v="12-abr"/>
          <s v="13-abr"/>
          <s v="14-abr"/>
          <s v="15-abr"/>
          <s v="16-abr"/>
          <s v="17-abr"/>
          <s v="18-abr"/>
          <s v="19-abr"/>
          <s v="20-abr"/>
          <s v="21-abr"/>
          <s v="22-abr"/>
          <s v="23-abr"/>
          <s v="24-abr"/>
          <s v="25-abr"/>
          <s v="26-abr"/>
          <s v="27-abr"/>
          <s v="28-abr"/>
          <s v="29-abr"/>
          <s v="30-ab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go"/>
          <s v="2-ago"/>
          <s v="3-ago"/>
          <s v="4-ago"/>
          <s v="5-ago"/>
          <s v="6-ago"/>
          <s v="7-ago"/>
          <s v="8-ago"/>
          <s v="9-ago"/>
          <s v="10-ago"/>
          <s v="11-ago"/>
          <s v="12-ago"/>
          <s v="13-ago"/>
          <s v="14-ago"/>
          <s v="15-ago"/>
          <s v="16-ago"/>
          <s v="17-ago"/>
          <s v="18-ago"/>
          <s v="19-ago"/>
          <s v="20-ago"/>
          <s v="21-ago"/>
          <s v="22-ago"/>
          <s v="23-ago"/>
          <s v="24-ago"/>
          <s v="25-ago"/>
          <s v="26-ago"/>
          <s v="27-ago"/>
          <s v="28-ago"/>
          <s v="29-ago"/>
          <s v="30-ago"/>
          <s v="31-ago"/>
          <s v="1-sept"/>
          <s v="2-sept"/>
          <s v="3-sept"/>
          <s v="4-sept"/>
          <s v="5-sept"/>
          <s v="6-sept"/>
          <s v="7-sept"/>
          <s v="8-sept"/>
          <s v="9-sept"/>
          <s v="10-sept"/>
          <s v="11-sept"/>
          <s v="12-sept"/>
          <s v="13-sept"/>
          <s v="14-sept"/>
          <s v="15-sept"/>
          <s v="16-sept"/>
          <s v="17-sept"/>
          <s v="18-sept"/>
          <s v="19-sept"/>
          <s v="20-sept"/>
          <s v="21-sept"/>
          <s v="22-sept"/>
          <s v="23-sept"/>
          <s v="24-sept"/>
          <s v="25-sept"/>
          <s v="26-sept"/>
          <s v="27-sept"/>
          <s v="28-sept"/>
          <s v="29-sept"/>
          <s v="30-sept"/>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ic"/>
          <s v="2-dic"/>
          <s v="3-dic"/>
          <s v="4-dic"/>
          <s v="5-dic"/>
          <s v="6-dic"/>
          <s v="7-dic"/>
          <s v="8-dic"/>
          <s v="9-dic"/>
          <s v="10-dic"/>
          <s v="11-dic"/>
          <s v="12-dic"/>
          <s v="13-dic"/>
          <s v="14-dic"/>
          <s v="15-dic"/>
          <s v="16-dic"/>
          <s v="17-dic"/>
          <s v="18-dic"/>
          <s v="19-dic"/>
          <s v="20-dic"/>
          <s v="21-dic"/>
          <s v="22-dic"/>
          <s v="23-dic"/>
          <s v="24-dic"/>
          <s v="25-dic"/>
          <s v="26-dic"/>
          <s v="27-dic"/>
          <s v="28-dic"/>
          <s v="29-dic"/>
          <s v="30-dic"/>
          <s v="31-dic"/>
          <s v="&gt;7/4/23"/>
        </groupItems>
      </fieldGroup>
    </cacheField>
    <cacheField name="Días (Fecha Factura)" numFmtId="0" databaseField="0">
      <fieldGroup base="16">
        <rangePr groupBy="days" startDate="2023-04-01T00:01:00" endDate="2023-04-07T03:56:00"/>
        <groupItems count="368">
          <s v="&lt;1/4/23"/>
          <s v="1-ene"/>
          <s v="2-ene"/>
          <s v="3-ene"/>
          <s v="4-ene"/>
          <s v="5-ene"/>
          <s v="6-ene"/>
          <s v="7-ene"/>
          <s v="8-ene"/>
          <s v="9-ene"/>
          <s v="10-ene"/>
          <s v="11-ene"/>
          <s v="12-ene"/>
          <s v="13-ene"/>
          <s v="14-ene"/>
          <s v="15-ene"/>
          <s v="16-ene"/>
          <s v="17-ene"/>
          <s v="18-ene"/>
          <s v="19-ene"/>
          <s v="20-ene"/>
          <s v="21-ene"/>
          <s v="22-ene"/>
          <s v="23-ene"/>
          <s v="24-ene"/>
          <s v="25-ene"/>
          <s v="26-ene"/>
          <s v="27-ene"/>
          <s v="28-ene"/>
          <s v="29-ene"/>
          <s v="30-ene"/>
          <s v="31-ene"/>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br"/>
          <s v="2-abr"/>
          <s v="3-abr"/>
          <s v="4-abr"/>
          <s v="5-abr"/>
          <s v="6-abr"/>
          <s v="7-abr"/>
          <s v="8-abr"/>
          <s v="9-abr"/>
          <s v="10-abr"/>
          <s v="11-abr"/>
          <s v="12-abr"/>
          <s v="13-abr"/>
          <s v="14-abr"/>
          <s v="15-abr"/>
          <s v="16-abr"/>
          <s v="17-abr"/>
          <s v="18-abr"/>
          <s v="19-abr"/>
          <s v="20-abr"/>
          <s v="21-abr"/>
          <s v="22-abr"/>
          <s v="23-abr"/>
          <s v="24-abr"/>
          <s v="25-abr"/>
          <s v="26-abr"/>
          <s v="27-abr"/>
          <s v="28-abr"/>
          <s v="29-abr"/>
          <s v="30-ab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go"/>
          <s v="2-ago"/>
          <s v="3-ago"/>
          <s v="4-ago"/>
          <s v="5-ago"/>
          <s v="6-ago"/>
          <s v="7-ago"/>
          <s v="8-ago"/>
          <s v="9-ago"/>
          <s v="10-ago"/>
          <s v="11-ago"/>
          <s v="12-ago"/>
          <s v="13-ago"/>
          <s v="14-ago"/>
          <s v="15-ago"/>
          <s v="16-ago"/>
          <s v="17-ago"/>
          <s v="18-ago"/>
          <s v="19-ago"/>
          <s v="20-ago"/>
          <s v="21-ago"/>
          <s v="22-ago"/>
          <s v="23-ago"/>
          <s v="24-ago"/>
          <s v="25-ago"/>
          <s v="26-ago"/>
          <s v="27-ago"/>
          <s v="28-ago"/>
          <s v="29-ago"/>
          <s v="30-ago"/>
          <s v="31-ago"/>
          <s v="1-sept"/>
          <s v="2-sept"/>
          <s v="3-sept"/>
          <s v="4-sept"/>
          <s v="5-sept"/>
          <s v="6-sept"/>
          <s v="7-sept"/>
          <s v="8-sept"/>
          <s v="9-sept"/>
          <s v="10-sept"/>
          <s v="11-sept"/>
          <s v="12-sept"/>
          <s v="13-sept"/>
          <s v="14-sept"/>
          <s v="15-sept"/>
          <s v="16-sept"/>
          <s v="17-sept"/>
          <s v="18-sept"/>
          <s v="19-sept"/>
          <s v="20-sept"/>
          <s v="21-sept"/>
          <s v="22-sept"/>
          <s v="23-sept"/>
          <s v="24-sept"/>
          <s v="25-sept"/>
          <s v="26-sept"/>
          <s v="27-sept"/>
          <s v="28-sept"/>
          <s v="29-sept"/>
          <s v="30-sept"/>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ic"/>
          <s v="2-dic"/>
          <s v="3-dic"/>
          <s v="4-dic"/>
          <s v="5-dic"/>
          <s v="6-dic"/>
          <s v="7-dic"/>
          <s v="8-dic"/>
          <s v="9-dic"/>
          <s v="10-dic"/>
          <s v="11-dic"/>
          <s v="12-dic"/>
          <s v="13-dic"/>
          <s v="14-dic"/>
          <s v="15-dic"/>
          <s v="16-dic"/>
          <s v="17-dic"/>
          <s v="18-dic"/>
          <s v="19-dic"/>
          <s v="20-dic"/>
          <s v="21-dic"/>
          <s v="22-dic"/>
          <s v="23-dic"/>
          <s v="24-dic"/>
          <s v="25-dic"/>
          <s v="26-dic"/>
          <s v="27-dic"/>
          <s v="28-dic"/>
          <s v="29-dic"/>
          <s v="30-dic"/>
          <s v="31-dic"/>
          <s v="&gt;7/4/23"/>
        </groupItems>
      </fieldGroup>
    </cacheField>
    <cacheField name="Minutos (Tiempo de Preparacion (hs))" numFmtId="0" databaseField="0">
      <fieldGroup base="14">
        <rangePr groupBy="minutes" startDate="1899-12-30T00:05:00" endDate="1899-12-30T03:23:00"/>
        <groupItems count="62">
          <s v="&lt;0/1/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1/00"/>
        </groupItems>
      </fieldGroup>
    </cacheField>
    <cacheField name="Horas (Tiempo de Preparacion (hs))" numFmtId="0" databaseField="0">
      <fieldGroup base="14">
        <rangePr groupBy="hours" startDate="1899-12-30T00:05:00" endDate="1899-12-30T03:23:00"/>
        <groupItems count="26">
          <s v="&lt;0/1/00"/>
          <s v="0"/>
          <s v="1"/>
          <s v="2"/>
          <s v="3"/>
          <s v="4"/>
          <s v="5"/>
          <s v="6"/>
          <s v="7"/>
          <s v="8"/>
          <s v="9"/>
          <s v="10"/>
          <s v="11"/>
          <s v="12"/>
          <s v="13"/>
          <s v="14"/>
          <s v="15"/>
          <s v="16"/>
          <s v="17"/>
          <s v="18"/>
          <s v="19"/>
          <s v="20"/>
          <s v="21"/>
          <s v="22"/>
          <s v="23"/>
          <s v="&gt;0/1/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03">
  <r>
    <x v="0"/>
    <n v="10"/>
    <s v="Plato_7"/>
    <s v="Descripcióndel Plato_7"/>
    <n v="14"/>
    <n v="24"/>
    <n v="2"/>
    <n v="25"/>
    <s v="Ninguna"/>
    <n v="48"/>
    <n v="28"/>
    <n v="20"/>
    <n v="0.41666666666666669"/>
  </r>
  <r>
    <x v="0"/>
    <n v="10"/>
    <s v="Plato_2"/>
    <s v="Descripcióndel Plato_2"/>
    <n v="18"/>
    <n v="30"/>
    <n v="3"/>
    <n v="32"/>
    <s v="Sin cebolla"/>
    <n v="90"/>
    <n v="54"/>
    <n v="36"/>
    <n v="0.4"/>
  </r>
  <r>
    <x v="1"/>
    <n v="6"/>
    <s v="Plato_17"/>
    <s v="Descripcióndel Plato_17"/>
    <n v="19"/>
    <n v="31"/>
    <n v="1"/>
    <n v="51"/>
    <s v="Ninguna"/>
    <n v="31"/>
    <n v="19"/>
    <n v="12"/>
    <n v="0.38709677419354838"/>
  </r>
  <r>
    <x v="1"/>
    <n v="6"/>
    <s v="Plato_6"/>
    <s v="Descripcióndel Plato_6"/>
    <n v="16"/>
    <n v="27"/>
    <n v="1"/>
    <n v="34"/>
    <s v="Sin cebolla"/>
    <n v="27"/>
    <n v="16"/>
    <n v="11"/>
    <n v="0.40740740740740738"/>
  </r>
  <r>
    <x v="2"/>
    <n v="20"/>
    <s v="Plato_20"/>
    <s v="Descripcióndel Plato_20"/>
    <n v="25"/>
    <n v="40"/>
    <n v="1"/>
    <n v="9"/>
    <s v="Sin cebolla"/>
    <n v="40"/>
    <n v="25"/>
    <n v="15"/>
    <n v="0.375"/>
  </r>
  <r>
    <x v="2"/>
    <n v="20"/>
    <s v="Plato_17"/>
    <s v="Descripcióndel Plato_17"/>
    <n v="19"/>
    <n v="31"/>
    <n v="1"/>
    <n v="27"/>
    <s v="Ninguna"/>
    <n v="31"/>
    <n v="19"/>
    <n v="12"/>
    <n v="0.38709677419354838"/>
  </r>
  <r>
    <x v="2"/>
    <n v="20"/>
    <s v="Plato_19"/>
    <s v="Descripcióndel Plato_19"/>
    <n v="22"/>
    <n v="36"/>
    <n v="1"/>
    <n v="36"/>
    <s v="Ninguna"/>
    <n v="36"/>
    <n v="22"/>
    <n v="14"/>
    <n v="0.3888888888888889"/>
  </r>
  <r>
    <x v="2"/>
    <n v="20"/>
    <s v="Plato_9"/>
    <s v="Descripcióndel Plato_9"/>
    <n v="17"/>
    <n v="29"/>
    <n v="2"/>
    <n v="54"/>
    <s v="Sin cebolla"/>
    <n v="58"/>
    <n v="34"/>
    <n v="24"/>
    <n v="0.41379310344827586"/>
  </r>
  <r>
    <x v="3"/>
    <n v="3"/>
    <s v="Plato_11"/>
    <s v="Descripcióndel Plato_11"/>
    <n v="20"/>
    <n v="33"/>
    <n v="3"/>
    <n v="23"/>
    <s v="Sin cebolla"/>
    <n v="99"/>
    <n v="60"/>
    <n v="39"/>
    <n v="0.39393939393939392"/>
  </r>
  <r>
    <x v="3"/>
    <n v="3"/>
    <s v="Plato_16"/>
    <s v="Descripcióndel Plato_16"/>
    <n v="16"/>
    <n v="28"/>
    <n v="3"/>
    <n v="17"/>
    <s v="Ninguna"/>
    <n v="84"/>
    <n v="48"/>
    <n v="36"/>
    <n v="0.42857142857142855"/>
  </r>
  <r>
    <x v="4"/>
    <n v="8"/>
    <s v="Plato_12"/>
    <s v="Descripcióndel Plato_12"/>
    <n v="11"/>
    <n v="19"/>
    <n v="1"/>
    <n v="8"/>
    <s v="Ninguna"/>
    <n v="19"/>
    <n v="11"/>
    <n v="8"/>
    <n v="0.42105263157894735"/>
  </r>
  <r>
    <x v="4"/>
    <n v="8"/>
    <s v="Plato_7"/>
    <s v="Descripcióndel Plato_7"/>
    <n v="14"/>
    <n v="24"/>
    <n v="2"/>
    <n v="9"/>
    <s v="Sin cebolla"/>
    <n v="48"/>
    <n v="28"/>
    <n v="20"/>
    <n v="0.41666666666666669"/>
  </r>
  <r>
    <x v="5"/>
    <n v="7"/>
    <s v="Plato_8"/>
    <s v="Descripcióndel Plato_8"/>
    <n v="21"/>
    <n v="35"/>
    <n v="2"/>
    <n v="11"/>
    <s v="Sin cebolla"/>
    <n v="70"/>
    <n v="42"/>
    <n v="28"/>
    <n v="0.4"/>
  </r>
  <r>
    <x v="6"/>
    <n v="17"/>
    <s v="Plato_15"/>
    <s v="Descripcióndel Plato_15"/>
    <n v="19"/>
    <n v="32"/>
    <n v="2"/>
    <n v="15"/>
    <s v="Sin cebolla"/>
    <n v="64"/>
    <n v="38"/>
    <n v="26"/>
    <n v="0.40625"/>
  </r>
  <r>
    <x v="6"/>
    <n v="17"/>
    <s v="Plato_19"/>
    <s v="Descripcióndel Plato_19"/>
    <n v="22"/>
    <n v="36"/>
    <n v="3"/>
    <n v="26"/>
    <s v="Ninguna"/>
    <n v="108"/>
    <n v="66"/>
    <n v="42"/>
    <n v="0.3888888888888889"/>
  </r>
  <r>
    <x v="7"/>
    <n v="11"/>
    <s v="Plato_5"/>
    <s v="Descripcióndel Plato_5"/>
    <n v="13"/>
    <n v="22"/>
    <n v="3"/>
    <n v="11"/>
    <s v="Ninguna"/>
    <n v="66"/>
    <n v="39"/>
    <n v="27"/>
    <n v="0.40909090909090912"/>
  </r>
  <r>
    <x v="7"/>
    <n v="11"/>
    <s v="Plato_16"/>
    <s v="Descripcióndel Plato_16"/>
    <n v="16"/>
    <n v="28"/>
    <n v="2"/>
    <n v="8"/>
    <s v="Ninguna"/>
    <n v="56"/>
    <n v="32"/>
    <n v="24"/>
    <n v="0.42857142857142855"/>
  </r>
  <r>
    <x v="7"/>
    <n v="11"/>
    <s v="Plato_20"/>
    <s v="Descripcióndel Plato_20"/>
    <n v="25"/>
    <n v="40"/>
    <n v="3"/>
    <n v="36"/>
    <s v="Ninguna"/>
    <n v="120"/>
    <n v="75"/>
    <n v="45"/>
    <n v="0.375"/>
  </r>
  <r>
    <x v="8"/>
    <n v="15"/>
    <s v="Plato_2"/>
    <s v="Descripcióndel Plato_2"/>
    <n v="18"/>
    <n v="30"/>
    <n v="1"/>
    <n v="51"/>
    <s v="Ninguna"/>
    <n v="30"/>
    <n v="18"/>
    <n v="12"/>
    <n v="0.4"/>
  </r>
  <r>
    <x v="8"/>
    <n v="15"/>
    <s v="Plato_7"/>
    <s v="Descripcióndel Plato_7"/>
    <n v="14"/>
    <n v="24"/>
    <n v="1"/>
    <n v="49"/>
    <s v="Sin cebolla"/>
    <n v="24"/>
    <n v="14"/>
    <n v="10"/>
    <n v="0.41666666666666669"/>
  </r>
  <r>
    <x v="8"/>
    <n v="15"/>
    <s v="Plato_12"/>
    <s v="Descripcióndel Plato_12"/>
    <n v="11"/>
    <n v="19"/>
    <n v="1"/>
    <n v="15"/>
    <s v="Ninguna"/>
    <n v="19"/>
    <n v="11"/>
    <n v="8"/>
    <n v="0.42105263157894735"/>
  </r>
  <r>
    <x v="8"/>
    <n v="15"/>
    <s v="Plato_15"/>
    <s v="Descripcióndel Plato_15"/>
    <n v="19"/>
    <n v="32"/>
    <n v="3"/>
    <n v="31"/>
    <s v="Ninguna"/>
    <n v="96"/>
    <n v="57"/>
    <n v="39"/>
    <n v="0.40625"/>
  </r>
  <r>
    <x v="9"/>
    <n v="17"/>
    <s v="Plato_18"/>
    <s v="Descripcióndel Plato_18"/>
    <n v="20"/>
    <n v="34"/>
    <n v="2"/>
    <n v="10"/>
    <s v="Sin cebolla"/>
    <n v="68"/>
    <n v="40"/>
    <n v="28"/>
    <n v="0.41176470588235292"/>
  </r>
  <r>
    <x v="9"/>
    <n v="17"/>
    <s v="Plato_20"/>
    <s v="Descripcióndel Plato_20"/>
    <n v="25"/>
    <n v="40"/>
    <n v="2"/>
    <n v="19"/>
    <s v="Ninguna"/>
    <n v="80"/>
    <n v="50"/>
    <n v="30"/>
    <n v="0.375"/>
  </r>
  <r>
    <x v="10"/>
    <n v="14"/>
    <s v="Plato_16"/>
    <s v="Descripcióndel Plato_16"/>
    <n v="16"/>
    <n v="28"/>
    <n v="1"/>
    <n v="32"/>
    <s v="Sin cebolla"/>
    <n v="28"/>
    <n v="16"/>
    <n v="12"/>
    <n v="0.42857142857142855"/>
  </r>
  <r>
    <x v="10"/>
    <n v="14"/>
    <s v="Plato_2"/>
    <s v="Descripcióndel Plato_2"/>
    <n v="18"/>
    <n v="30"/>
    <n v="2"/>
    <n v="24"/>
    <s v="Sin cebolla"/>
    <n v="60"/>
    <n v="36"/>
    <n v="24"/>
    <n v="0.4"/>
  </r>
  <r>
    <x v="11"/>
    <n v="14"/>
    <s v="Plato_16"/>
    <s v="Descripcióndel Plato_16"/>
    <n v="16"/>
    <n v="28"/>
    <n v="1"/>
    <n v="5"/>
    <s v="Sin cebolla"/>
    <n v="28"/>
    <n v="16"/>
    <n v="12"/>
    <n v="0.42857142857142855"/>
  </r>
  <r>
    <x v="11"/>
    <n v="14"/>
    <s v="Plato_19"/>
    <s v="Descripcióndel Plato_19"/>
    <n v="22"/>
    <n v="36"/>
    <n v="3"/>
    <n v="44"/>
    <s v="Ninguna"/>
    <n v="108"/>
    <n v="66"/>
    <n v="42"/>
    <n v="0.3888888888888889"/>
  </r>
  <r>
    <x v="11"/>
    <n v="14"/>
    <s v="Plato_8"/>
    <s v="Descripcióndel Plato_8"/>
    <n v="21"/>
    <n v="35"/>
    <n v="2"/>
    <n v="6"/>
    <s v="Ninguna"/>
    <n v="70"/>
    <n v="42"/>
    <n v="28"/>
    <n v="0.4"/>
  </r>
  <r>
    <x v="11"/>
    <n v="14"/>
    <s v="Plato_20"/>
    <s v="Descripcióndel Plato_20"/>
    <n v="25"/>
    <n v="40"/>
    <n v="3"/>
    <n v="40"/>
    <s v="Ninguna"/>
    <n v="120"/>
    <n v="75"/>
    <n v="45"/>
    <n v="0.375"/>
  </r>
  <r>
    <x v="12"/>
    <n v="2"/>
    <s v="Plato_9"/>
    <s v="Descripcióndel Plato_9"/>
    <n v="17"/>
    <n v="29"/>
    <n v="3"/>
    <n v="59"/>
    <s v="Sin cebolla"/>
    <n v="87"/>
    <n v="51"/>
    <n v="36"/>
    <n v="0.41379310344827586"/>
  </r>
  <r>
    <x v="13"/>
    <n v="16"/>
    <s v="Plato_3"/>
    <s v="Descripcióndel Plato_3"/>
    <n v="12"/>
    <n v="20"/>
    <n v="1"/>
    <n v="36"/>
    <s v="Ninguna"/>
    <n v="20"/>
    <n v="12"/>
    <n v="8"/>
    <n v="0.4"/>
  </r>
  <r>
    <x v="13"/>
    <n v="16"/>
    <s v="Plato_11"/>
    <s v="Descripcióndel Plato_11"/>
    <n v="20"/>
    <n v="33"/>
    <n v="1"/>
    <n v="26"/>
    <s v="Ninguna"/>
    <n v="33"/>
    <n v="20"/>
    <n v="13"/>
    <n v="0.39393939393939392"/>
  </r>
  <r>
    <x v="13"/>
    <n v="16"/>
    <s v="Plato_14"/>
    <s v="Descripcióndel Plato_14"/>
    <n v="14"/>
    <n v="23"/>
    <n v="2"/>
    <n v="44"/>
    <s v="Sin cebolla"/>
    <n v="46"/>
    <n v="28"/>
    <n v="18"/>
    <n v="0.39130434782608697"/>
  </r>
  <r>
    <x v="13"/>
    <n v="16"/>
    <s v="Plato_2"/>
    <s v="Descripcióndel Plato_2"/>
    <n v="18"/>
    <n v="30"/>
    <n v="1"/>
    <n v="48"/>
    <s v="Ninguna"/>
    <n v="30"/>
    <n v="18"/>
    <n v="12"/>
    <n v="0.4"/>
  </r>
  <r>
    <x v="14"/>
    <n v="6"/>
    <s v="Plato_16"/>
    <s v="Descripcióndel Plato_16"/>
    <n v="16"/>
    <n v="28"/>
    <n v="2"/>
    <n v="25"/>
    <s v="Ninguna"/>
    <n v="56"/>
    <n v="32"/>
    <n v="24"/>
    <n v="0.42857142857142855"/>
  </r>
  <r>
    <x v="14"/>
    <n v="6"/>
    <s v="Plato_13"/>
    <s v="Descripcióndel Plato_13"/>
    <n v="13"/>
    <n v="21"/>
    <n v="3"/>
    <n v="27"/>
    <s v="Ninguna"/>
    <n v="63"/>
    <n v="39"/>
    <n v="24"/>
    <n v="0.38095238095238093"/>
  </r>
  <r>
    <x v="14"/>
    <n v="6"/>
    <s v="Plato_8"/>
    <s v="Descripcióndel Plato_8"/>
    <n v="21"/>
    <n v="35"/>
    <n v="3"/>
    <n v="51"/>
    <s v="Ninguna"/>
    <n v="105"/>
    <n v="63"/>
    <n v="42"/>
    <n v="0.4"/>
  </r>
  <r>
    <x v="15"/>
    <n v="20"/>
    <s v="Plato_16"/>
    <s v="Descripcióndel Plato_16"/>
    <n v="16"/>
    <n v="28"/>
    <n v="1"/>
    <n v="38"/>
    <s v="Ninguna"/>
    <n v="28"/>
    <n v="16"/>
    <n v="12"/>
    <n v="0.42857142857142855"/>
  </r>
  <r>
    <x v="16"/>
    <n v="14"/>
    <s v="Plato_8"/>
    <s v="Descripcióndel Plato_8"/>
    <n v="21"/>
    <n v="35"/>
    <n v="1"/>
    <n v="43"/>
    <s v="Sin cebolla"/>
    <n v="35"/>
    <n v="21"/>
    <n v="14"/>
    <n v="0.4"/>
  </r>
  <r>
    <x v="16"/>
    <n v="14"/>
    <s v="Plato_4"/>
    <s v="Descripcióndel Plato_4"/>
    <n v="10"/>
    <n v="18"/>
    <n v="2"/>
    <n v="58"/>
    <s v="Ninguna"/>
    <n v="36"/>
    <n v="20"/>
    <n v="16"/>
    <n v="0.44444444444444442"/>
  </r>
  <r>
    <x v="16"/>
    <n v="14"/>
    <s v="Plato_5"/>
    <s v="Descripcióndel Plato_5"/>
    <n v="13"/>
    <n v="22"/>
    <n v="3"/>
    <n v="57"/>
    <s v="Sin cebolla"/>
    <n v="66"/>
    <n v="39"/>
    <n v="27"/>
    <n v="0.40909090909090912"/>
  </r>
  <r>
    <x v="17"/>
    <n v="9"/>
    <s v="Plato_9"/>
    <s v="Descripcióndel Plato_9"/>
    <n v="17"/>
    <n v="29"/>
    <n v="1"/>
    <n v="23"/>
    <s v="Ninguna"/>
    <n v="29"/>
    <n v="17"/>
    <n v="12"/>
    <n v="0.41379310344827586"/>
  </r>
  <r>
    <x v="17"/>
    <n v="9"/>
    <s v="Plato_20"/>
    <s v="Descripcióndel Plato_20"/>
    <n v="25"/>
    <n v="40"/>
    <n v="2"/>
    <n v="54"/>
    <s v="Ninguna"/>
    <n v="80"/>
    <n v="50"/>
    <n v="30"/>
    <n v="0.375"/>
  </r>
  <r>
    <x v="17"/>
    <n v="9"/>
    <s v="Plato_10"/>
    <s v="Descripcióndel Plato_10"/>
    <n v="15"/>
    <n v="26"/>
    <n v="3"/>
    <n v="23"/>
    <s v="Ninguna"/>
    <n v="78"/>
    <n v="45"/>
    <n v="33"/>
    <n v="0.42307692307692307"/>
  </r>
  <r>
    <x v="17"/>
    <n v="9"/>
    <s v="Plato_15"/>
    <s v="Descripcióndel Plato_15"/>
    <n v="19"/>
    <n v="32"/>
    <n v="2"/>
    <n v="34"/>
    <s v="Ninguna"/>
    <n v="64"/>
    <n v="38"/>
    <n v="26"/>
    <n v="0.40625"/>
  </r>
  <r>
    <x v="18"/>
    <n v="18"/>
    <s v="Plato_20"/>
    <s v="Descripcióndel Plato_20"/>
    <n v="25"/>
    <n v="40"/>
    <n v="2"/>
    <n v="44"/>
    <s v="Sin cebolla"/>
    <n v="80"/>
    <n v="50"/>
    <n v="30"/>
    <n v="0.375"/>
  </r>
  <r>
    <x v="19"/>
    <n v="8"/>
    <s v="Plato_8"/>
    <s v="Descripcióndel Plato_8"/>
    <n v="21"/>
    <n v="35"/>
    <n v="3"/>
    <n v="50"/>
    <s v="Sin cebolla"/>
    <n v="105"/>
    <n v="63"/>
    <n v="42"/>
    <n v="0.4"/>
  </r>
  <r>
    <x v="19"/>
    <n v="8"/>
    <s v="Plato_1"/>
    <s v="Descripcióndel Plato_1"/>
    <n v="15"/>
    <n v="25"/>
    <n v="2"/>
    <n v="6"/>
    <s v="Sin cebolla"/>
    <n v="50"/>
    <n v="30"/>
    <n v="20"/>
    <n v="0.4"/>
  </r>
  <r>
    <x v="19"/>
    <n v="8"/>
    <s v="Plato_14"/>
    <s v="Descripcióndel Plato_14"/>
    <n v="14"/>
    <n v="23"/>
    <n v="1"/>
    <n v="14"/>
    <s v="Sin cebolla"/>
    <n v="23"/>
    <n v="14"/>
    <n v="9"/>
    <n v="0.39130434782608697"/>
  </r>
  <r>
    <x v="20"/>
    <n v="12"/>
    <s v="Plato_20"/>
    <s v="Descripcióndel Plato_20"/>
    <n v="25"/>
    <n v="40"/>
    <n v="3"/>
    <n v="20"/>
    <s v="Ninguna"/>
    <n v="120"/>
    <n v="75"/>
    <n v="45"/>
    <n v="0.375"/>
  </r>
  <r>
    <x v="20"/>
    <n v="12"/>
    <s v="Plato_3"/>
    <s v="Descripcióndel Plato_3"/>
    <n v="12"/>
    <n v="20"/>
    <n v="2"/>
    <n v="43"/>
    <s v="Ninguna"/>
    <n v="40"/>
    <n v="24"/>
    <n v="16"/>
    <n v="0.4"/>
  </r>
  <r>
    <x v="20"/>
    <n v="12"/>
    <s v="Plato_15"/>
    <s v="Descripcióndel Plato_15"/>
    <n v="19"/>
    <n v="32"/>
    <n v="2"/>
    <n v="44"/>
    <s v="Sin cebolla"/>
    <n v="64"/>
    <n v="38"/>
    <n v="26"/>
    <n v="0.40625"/>
  </r>
  <r>
    <x v="20"/>
    <n v="12"/>
    <s v="Plato_1"/>
    <s v="Descripcióndel Plato_1"/>
    <n v="15"/>
    <n v="25"/>
    <n v="2"/>
    <n v="45"/>
    <s v="Sin cebolla"/>
    <n v="50"/>
    <n v="30"/>
    <n v="20"/>
    <n v="0.4"/>
  </r>
  <r>
    <x v="21"/>
    <n v="15"/>
    <s v="Plato_4"/>
    <s v="Descripcióndel Plato_4"/>
    <n v="10"/>
    <n v="18"/>
    <n v="1"/>
    <n v="32"/>
    <s v="Ninguna"/>
    <n v="18"/>
    <n v="10"/>
    <n v="8"/>
    <n v="0.44444444444444442"/>
  </r>
  <r>
    <x v="21"/>
    <n v="15"/>
    <s v="Plato_18"/>
    <s v="Descripcióndel Plato_18"/>
    <n v="20"/>
    <n v="34"/>
    <n v="3"/>
    <n v="19"/>
    <s v="Ninguna"/>
    <n v="102"/>
    <n v="60"/>
    <n v="42"/>
    <n v="0.41176470588235292"/>
  </r>
  <r>
    <x v="21"/>
    <n v="15"/>
    <s v="Plato_9"/>
    <s v="Descripcióndel Plato_9"/>
    <n v="17"/>
    <n v="29"/>
    <n v="2"/>
    <n v="13"/>
    <s v="Sin cebolla"/>
    <n v="58"/>
    <n v="34"/>
    <n v="24"/>
    <n v="0.41379310344827586"/>
  </r>
  <r>
    <x v="21"/>
    <n v="15"/>
    <s v="Plato_8"/>
    <s v="Descripcióndel Plato_8"/>
    <n v="21"/>
    <n v="35"/>
    <n v="1"/>
    <n v="59"/>
    <s v="Sin cebolla"/>
    <n v="35"/>
    <n v="21"/>
    <n v="14"/>
    <n v="0.4"/>
  </r>
  <r>
    <x v="22"/>
    <n v="1"/>
    <s v="Plato_12"/>
    <s v="Descripcióndel Plato_12"/>
    <n v="11"/>
    <n v="19"/>
    <n v="3"/>
    <n v="46"/>
    <s v="Sin cebolla"/>
    <n v="57"/>
    <n v="33"/>
    <n v="24"/>
    <n v="0.42105263157894735"/>
  </r>
  <r>
    <x v="22"/>
    <n v="1"/>
    <s v="Plato_6"/>
    <s v="Descripcióndel Plato_6"/>
    <n v="16"/>
    <n v="27"/>
    <n v="3"/>
    <n v="17"/>
    <s v="Sin cebolla"/>
    <n v="81"/>
    <n v="48"/>
    <n v="33"/>
    <n v="0.40740740740740738"/>
  </r>
  <r>
    <x v="23"/>
    <n v="5"/>
    <s v="Plato_10"/>
    <s v="Descripcióndel Plato_10"/>
    <n v="15"/>
    <n v="26"/>
    <n v="3"/>
    <n v="45"/>
    <s v="Ninguna"/>
    <n v="78"/>
    <n v="45"/>
    <n v="33"/>
    <n v="0.42307692307692307"/>
  </r>
  <r>
    <x v="23"/>
    <n v="5"/>
    <s v="Plato_9"/>
    <s v="Descripcióndel Plato_9"/>
    <n v="17"/>
    <n v="29"/>
    <n v="1"/>
    <n v="46"/>
    <s v="Ninguna"/>
    <n v="29"/>
    <n v="17"/>
    <n v="12"/>
    <n v="0.41379310344827586"/>
  </r>
  <r>
    <x v="23"/>
    <n v="5"/>
    <s v="Plato_14"/>
    <s v="Descripcióndel Plato_14"/>
    <n v="14"/>
    <n v="23"/>
    <n v="2"/>
    <n v="42"/>
    <s v="Sin cebolla"/>
    <n v="46"/>
    <n v="28"/>
    <n v="18"/>
    <n v="0.39130434782608697"/>
  </r>
  <r>
    <x v="23"/>
    <n v="5"/>
    <s v="Plato_20"/>
    <s v="Descripcióndel Plato_20"/>
    <n v="25"/>
    <n v="40"/>
    <n v="2"/>
    <n v="47"/>
    <s v="Sin cebolla"/>
    <n v="80"/>
    <n v="50"/>
    <n v="30"/>
    <n v="0.375"/>
  </r>
  <r>
    <x v="24"/>
    <n v="12"/>
    <s v="Plato_18"/>
    <s v="Descripcióndel Plato_18"/>
    <n v="20"/>
    <n v="34"/>
    <n v="1"/>
    <n v="35"/>
    <s v="Sin cebolla"/>
    <n v="34"/>
    <n v="20"/>
    <n v="14"/>
    <n v="0.41176470588235292"/>
  </r>
  <r>
    <x v="25"/>
    <n v="18"/>
    <s v="Plato_4"/>
    <s v="Descripcióndel Plato_4"/>
    <n v="10"/>
    <n v="18"/>
    <n v="2"/>
    <n v="13"/>
    <s v="Sin cebolla"/>
    <n v="36"/>
    <n v="20"/>
    <n v="16"/>
    <n v="0.44444444444444442"/>
  </r>
  <r>
    <x v="25"/>
    <n v="18"/>
    <s v="Plato_13"/>
    <s v="Descripcióndel Plato_13"/>
    <n v="13"/>
    <n v="21"/>
    <n v="2"/>
    <n v="54"/>
    <s v="Ninguna"/>
    <n v="42"/>
    <n v="26"/>
    <n v="16"/>
    <n v="0.38095238095238093"/>
  </r>
  <r>
    <x v="25"/>
    <n v="18"/>
    <s v="Plato_7"/>
    <s v="Descripcióndel Plato_7"/>
    <n v="14"/>
    <n v="24"/>
    <n v="2"/>
    <n v="42"/>
    <s v="Sin cebolla"/>
    <n v="48"/>
    <n v="28"/>
    <n v="20"/>
    <n v="0.41666666666666669"/>
  </r>
  <r>
    <x v="26"/>
    <n v="4"/>
    <s v="Plato_8"/>
    <s v="Descripcióndel Plato_8"/>
    <n v="21"/>
    <n v="35"/>
    <n v="1"/>
    <n v="17"/>
    <s v="Ninguna"/>
    <n v="35"/>
    <n v="21"/>
    <n v="14"/>
    <n v="0.4"/>
  </r>
  <r>
    <x v="26"/>
    <n v="4"/>
    <s v="Plato_10"/>
    <s v="Descripcióndel Plato_10"/>
    <n v="15"/>
    <n v="26"/>
    <n v="1"/>
    <n v="38"/>
    <s v="Sin cebolla"/>
    <n v="26"/>
    <n v="15"/>
    <n v="11"/>
    <n v="0.42307692307692307"/>
  </r>
  <r>
    <x v="27"/>
    <n v="2"/>
    <s v="Plato_4"/>
    <s v="Descripcióndel Plato_4"/>
    <n v="10"/>
    <n v="18"/>
    <n v="2"/>
    <n v="17"/>
    <s v="Sin cebolla"/>
    <n v="36"/>
    <n v="20"/>
    <n v="16"/>
    <n v="0.44444444444444442"/>
  </r>
  <r>
    <x v="27"/>
    <n v="2"/>
    <s v="Plato_9"/>
    <s v="Descripcióndel Plato_9"/>
    <n v="17"/>
    <n v="29"/>
    <n v="2"/>
    <n v="39"/>
    <s v="Sin cebolla"/>
    <n v="58"/>
    <n v="34"/>
    <n v="24"/>
    <n v="0.41379310344827586"/>
  </r>
  <r>
    <x v="28"/>
    <n v="20"/>
    <s v="Plato_1"/>
    <s v="Descripcióndel Plato_1"/>
    <n v="15"/>
    <n v="25"/>
    <n v="3"/>
    <n v="22"/>
    <s v="Sin cebolla"/>
    <n v="75"/>
    <n v="45"/>
    <n v="30"/>
    <n v="0.4"/>
  </r>
  <r>
    <x v="28"/>
    <n v="20"/>
    <s v="Plato_4"/>
    <s v="Descripcióndel Plato_4"/>
    <n v="10"/>
    <n v="18"/>
    <n v="2"/>
    <n v="18"/>
    <s v="Ninguna"/>
    <n v="36"/>
    <n v="20"/>
    <n v="16"/>
    <n v="0.44444444444444442"/>
  </r>
  <r>
    <x v="28"/>
    <n v="20"/>
    <s v="Plato_17"/>
    <s v="Descripcióndel Plato_17"/>
    <n v="19"/>
    <n v="31"/>
    <n v="2"/>
    <n v="31"/>
    <s v="Sin cebolla"/>
    <n v="62"/>
    <n v="38"/>
    <n v="24"/>
    <n v="0.38709677419354838"/>
  </r>
  <r>
    <x v="29"/>
    <n v="14"/>
    <s v="Plato_10"/>
    <s v="Descripcióndel Plato_10"/>
    <n v="15"/>
    <n v="26"/>
    <n v="2"/>
    <n v="14"/>
    <s v="Ninguna"/>
    <n v="52"/>
    <n v="30"/>
    <n v="22"/>
    <n v="0.42307692307692307"/>
  </r>
  <r>
    <x v="29"/>
    <n v="14"/>
    <s v="Plato_3"/>
    <s v="Descripcióndel Plato_3"/>
    <n v="12"/>
    <n v="20"/>
    <n v="3"/>
    <n v="55"/>
    <s v="Ninguna"/>
    <n v="60"/>
    <n v="36"/>
    <n v="24"/>
    <n v="0.4"/>
  </r>
  <r>
    <x v="30"/>
    <n v="13"/>
    <s v="Plato_9"/>
    <s v="Descripcióndel Plato_9"/>
    <n v="17"/>
    <n v="29"/>
    <n v="1"/>
    <n v="59"/>
    <s v="Sin cebolla"/>
    <n v="29"/>
    <n v="17"/>
    <n v="12"/>
    <n v="0.41379310344827586"/>
  </r>
  <r>
    <x v="30"/>
    <n v="13"/>
    <s v="Plato_12"/>
    <s v="Descripcióndel Plato_12"/>
    <n v="11"/>
    <n v="19"/>
    <n v="2"/>
    <n v="46"/>
    <s v="Sin cebolla"/>
    <n v="38"/>
    <n v="22"/>
    <n v="16"/>
    <n v="0.42105263157894735"/>
  </r>
  <r>
    <x v="31"/>
    <n v="5"/>
    <s v="Plato_15"/>
    <s v="Descripcióndel Plato_15"/>
    <n v="19"/>
    <n v="32"/>
    <n v="2"/>
    <n v="50"/>
    <s v="Sin cebolla"/>
    <n v="64"/>
    <n v="38"/>
    <n v="26"/>
    <n v="0.40625"/>
  </r>
  <r>
    <x v="31"/>
    <n v="5"/>
    <s v="Plato_11"/>
    <s v="Descripcióndel Plato_11"/>
    <n v="20"/>
    <n v="33"/>
    <n v="1"/>
    <n v="20"/>
    <s v="Sin cebolla"/>
    <n v="33"/>
    <n v="20"/>
    <n v="13"/>
    <n v="0.39393939393939392"/>
  </r>
  <r>
    <x v="31"/>
    <n v="5"/>
    <s v="Plato_10"/>
    <s v="Descripcióndel Plato_10"/>
    <n v="15"/>
    <n v="26"/>
    <n v="3"/>
    <n v="35"/>
    <s v="Ninguna"/>
    <n v="78"/>
    <n v="45"/>
    <n v="33"/>
    <n v="0.42307692307692307"/>
  </r>
  <r>
    <x v="31"/>
    <n v="5"/>
    <s v="Plato_4"/>
    <s v="Descripcióndel Plato_4"/>
    <n v="10"/>
    <n v="18"/>
    <n v="2"/>
    <n v="23"/>
    <s v="Ninguna"/>
    <n v="36"/>
    <n v="20"/>
    <n v="16"/>
    <n v="0.44444444444444442"/>
  </r>
  <r>
    <x v="32"/>
    <n v="4"/>
    <s v="Plato_8"/>
    <s v="Descripcióndel Plato_8"/>
    <n v="21"/>
    <n v="35"/>
    <n v="3"/>
    <n v="6"/>
    <s v="Sin cebolla"/>
    <n v="105"/>
    <n v="63"/>
    <n v="42"/>
    <n v="0.4"/>
  </r>
  <r>
    <x v="32"/>
    <n v="4"/>
    <s v="Plato_6"/>
    <s v="Descripcióndel Plato_6"/>
    <n v="16"/>
    <n v="27"/>
    <n v="1"/>
    <n v="59"/>
    <s v="Ninguna"/>
    <n v="27"/>
    <n v="16"/>
    <n v="11"/>
    <n v="0.40740740740740738"/>
  </r>
  <r>
    <x v="32"/>
    <n v="4"/>
    <s v="Plato_15"/>
    <s v="Descripcióndel Plato_15"/>
    <n v="19"/>
    <n v="32"/>
    <n v="3"/>
    <n v="55"/>
    <s v="Sin cebolla"/>
    <n v="96"/>
    <n v="57"/>
    <n v="39"/>
    <n v="0.40625"/>
  </r>
  <r>
    <x v="32"/>
    <n v="4"/>
    <s v="Plato_10"/>
    <s v="Descripcióndel Plato_10"/>
    <n v="15"/>
    <n v="26"/>
    <n v="3"/>
    <n v="10"/>
    <s v="Ninguna"/>
    <n v="78"/>
    <n v="45"/>
    <n v="33"/>
    <n v="0.42307692307692307"/>
  </r>
  <r>
    <x v="33"/>
    <n v="15"/>
    <s v="Plato_18"/>
    <s v="Descripcióndel Plato_18"/>
    <n v="20"/>
    <n v="34"/>
    <n v="1"/>
    <n v="46"/>
    <s v="Ninguna"/>
    <n v="34"/>
    <n v="20"/>
    <n v="14"/>
    <n v="0.41176470588235292"/>
  </r>
  <r>
    <x v="33"/>
    <n v="15"/>
    <s v="Plato_10"/>
    <s v="Descripcióndel Plato_10"/>
    <n v="15"/>
    <n v="26"/>
    <n v="3"/>
    <n v="19"/>
    <s v="Sin cebolla"/>
    <n v="78"/>
    <n v="45"/>
    <n v="33"/>
    <n v="0.42307692307692307"/>
  </r>
  <r>
    <x v="34"/>
    <n v="13"/>
    <s v="Plato_2"/>
    <s v="Descripcióndel Plato_2"/>
    <n v="18"/>
    <n v="30"/>
    <n v="3"/>
    <n v="5"/>
    <s v="Sin cebolla"/>
    <n v="90"/>
    <n v="54"/>
    <n v="36"/>
    <n v="0.4"/>
  </r>
  <r>
    <x v="34"/>
    <n v="13"/>
    <s v="Plato_9"/>
    <s v="Descripcióndel Plato_9"/>
    <n v="17"/>
    <n v="29"/>
    <n v="1"/>
    <n v="8"/>
    <s v="Ninguna"/>
    <n v="29"/>
    <n v="17"/>
    <n v="12"/>
    <n v="0.41379310344827586"/>
  </r>
  <r>
    <x v="34"/>
    <n v="13"/>
    <s v="Plato_11"/>
    <s v="Descripcióndel Plato_11"/>
    <n v="20"/>
    <n v="33"/>
    <n v="1"/>
    <n v="21"/>
    <s v="Ninguna"/>
    <n v="33"/>
    <n v="20"/>
    <n v="13"/>
    <n v="0.39393939393939392"/>
  </r>
  <r>
    <x v="34"/>
    <n v="13"/>
    <s v="Plato_17"/>
    <s v="Descripcióndel Plato_17"/>
    <n v="19"/>
    <n v="31"/>
    <n v="2"/>
    <n v="31"/>
    <s v="Sin cebolla"/>
    <n v="62"/>
    <n v="38"/>
    <n v="24"/>
    <n v="0.38709677419354838"/>
  </r>
  <r>
    <x v="35"/>
    <n v="5"/>
    <s v="Plato_2"/>
    <s v="Descripcióndel Plato_2"/>
    <n v="18"/>
    <n v="30"/>
    <n v="1"/>
    <n v="38"/>
    <s v="Ninguna"/>
    <n v="30"/>
    <n v="18"/>
    <n v="12"/>
    <n v="0.4"/>
  </r>
  <r>
    <x v="36"/>
    <n v="20"/>
    <s v="Plato_13"/>
    <s v="Descripcióndel Plato_13"/>
    <n v="13"/>
    <n v="21"/>
    <n v="1"/>
    <n v="47"/>
    <s v="Ninguna"/>
    <n v="21"/>
    <n v="13"/>
    <n v="8"/>
    <n v="0.38095238095238093"/>
  </r>
  <r>
    <x v="37"/>
    <n v="10"/>
    <s v="Plato_17"/>
    <s v="Descripcióndel Plato_17"/>
    <n v="19"/>
    <n v="31"/>
    <n v="3"/>
    <n v="21"/>
    <s v="Sin cebolla"/>
    <n v="93"/>
    <n v="57"/>
    <n v="36"/>
    <n v="0.38709677419354838"/>
  </r>
  <r>
    <x v="37"/>
    <n v="10"/>
    <s v="Plato_8"/>
    <s v="Descripcióndel Plato_8"/>
    <n v="21"/>
    <n v="35"/>
    <n v="2"/>
    <n v="34"/>
    <s v="Ninguna"/>
    <n v="70"/>
    <n v="42"/>
    <n v="28"/>
    <n v="0.4"/>
  </r>
  <r>
    <x v="37"/>
    <n v="10"/>
    <s v="Plato_19"/>
    <s v="Descripcióndel Plato_19"/>
    <n v="22"/>
    <n v="36"/>
    <n v="2"/>
    <n v="43"/>
    <s v="Ninguna"/>
    <n v="72"/>
    <n v="44"/>
    <n v="28"/>
    <n v="0.3888888888888889"/>
  </r>
  <r>
    <x v="38"/>
    <n v="15"/>
    <s v="Plato_19"/>
    <s v="Descripcióndel Plato_19"/>
    <n v="22"/>
    <n v="36"/>
    <n v="3"/>
    <n v="57"/>
    <s v="Ninguna"/>
    <n v="108"/>
    <n v="66"/>
    <n v="42"/>
    <n v="0.3888888888888889"/>
  </r>
  <r>
    <x v="39"/>
    <n v="1"/>
    <s v="Plato_9"/>
    <s v="Descripcióndel Plato_9"/>
    <n v="17"/>
    <n v="29"/>
    <n v="3"/>
    <n v="15"/>
    <s v="Sin cebolla"/>
    <n v="87"/>
    <n v="51"/>
    <n v="36"/>
    <n v="0.41379310344827586"/>
  </r>
  <r>
    <x v="39"/>
    <n v="1"/>
    <s v="Plato_11"/>
    <s v="Descripcióndel Plato_11"/>
    <n v="20"/>
    <n v="33"/>
    <n v="1"/>
    <n v="50"/>
    <s v="Sin cebolla"/>
    <n v="33"/>
    <n v="20"/>
    <n v="13"/>
    <n v="0.39393939393939392"/>
  </r>
  <r>
    <x v="39"/>
    <n v="1"/>
    <s v="Plato_16"/>
    <s v="Descripcióndel Plato_16"/>
    <n v="16"/>
    <n v="28"/>
    <n v="1"/>
    <n v="13"/>
    <s v="Sin cebolla"/>
    <n v="28"/>
    <n v="16"/>
    <n v="12"/>
    <n v="0.42857142857142855"/>
  </r>
  <r>
    <x v="40"/>
    <n v="7"/>
    <s v="Plato_15"/>
    <s v="Descripcióndel Plato_15"/>
    <n v="19"/>
    <n v="32"/>
    <n v="3"/>
    <n v="23"/>
    <s v="Sin cebolla"/>
    <n v="96"/>
    <n v="57"/>
    <n v="39"/>
    <n v="0.40625"/>
  </r>
  <r>
    <x v="40"/>
    <n v="7"/>
    <s v="Plato_10"/>
    <s v="Descripcióndel Plato_10"/>
    <n v="15"/>
    <n v="26"/>
    <n v="3"/>
    <n v="47"/>
    <s v="Sin cebolla"/>
    <n v="78"/>
    <n v="45"/>
    <n v="33"/>
    <n v="0.42307692307692307"/>
  </r>
  <r>
    <x v="40"/>
    <n v="7"/>
    <s v="Plato_2"/>
    <s v="Descripcióndel Plato_2"/>
    <n v="18"/>
    <n v="30"/>
    <n v="1"/>
    <n v="19"/>
    <s v="Sin cebolla"/>
    <n v="30"/>
    <n v="18"/>
    <n v="12"/>
    <n v="0.4"/>
  </r>
  <r>
    <x v="41"/>
    <n v="14"/>
    <s v="Plato_5"/>
    <s v="Descripcióndel Plato_5"/>
    <n v="13"/>
    <n v="22"/>
    <n v="1"/>
    <n v="57"/>
    <s v="Sin cebolla"/>
    <n v="22"/>
    <n v="13"/>
    <n v="9"/>
    <n v="0.40909090909090912"/>
  </r>
  <r>
    <x v="41"/>
    <n v="14"/>
    <s v="Plato_20"/>
    <s v="Descripcióndel Plato_20"/>
    <n v="25"/>
    <n v="40"/>
    <n v="2"/>
    <n v="12"/>
    <s v="Sin cebolla"/>
    <n v="80"/>
    <n v="50"/>
    <n v="30"/>
    <n v="0.375"/>
  </r>
  <r>
    <x v="42"/>
    <n v="8"/>
    <s v="Plato_15"/>
    <s v="Descripcióndel Plato_15"/>
    <n v="19"/>
    <n v="32"/>
    <n v="1"/>
    <n v="6"/>
    <s v="Sin cebolla"/>
    <n v="32"/>
    <n v="19"/>
    <n v="13"/>
    <n v="0.40625"/>
  </r>
  <r>
    <x v="42"/>
    <n v="8"/>
    <s v="Plato_18"/>
    <s v="Descripcióndel Plato_18"/>
    <n v="20"/>
    <n v="34"/>
    <n v="2"/>
    <n v="59"/>
    <s v="Sin cebolla"/>
    <n v="68"/>
    <n v="40"/>
    <n v="28"/>
    <n v="0.41176470588235292"/>
  </r>
  <r>
    <x v="42"/>
    <n v="8"/>
    <s v="Plato_7"/>
    <s v="Descripcióndel Plato_7"/>
    <n v="14"/>
    <n v="24"/>
    <n v="3"/>
    <n v="57"/>
    <s v="Ninguna"/>
    <n v="72"/>
    <n v="42"/>
    <n v="30"/>
    <n v="0.41666666666666669"/>
  </r>
  <r>
    <x v="42"/>
    <n v="8"/>
    <s v="Plato_17"/>
    <s v="Descripcióndel Plato_17"/>
    <n v="19"/>
    <n v="31"/>
    <n v="1"/>
    <n v="24"/>
    <s v="Ninguna"/>
    <n v="31"/>
    <n v="19"/>
    <n v="12"/>
    <n v="0.38709677419354838"/>
  </r>
  <r>
    <x v="43"/>
    <n v="18"/>
    <s v="Plato_10"/>
    <s v="Descripcióndel Plato_10"/>
    <n v="15"/>
    <n v="26"/>
    <n v="1"/>
    <n v="34"/>
    <s v="Sin cebolla"/>
    <n v="26"/>
    <n v="15"/>
    <n v="11"/>
    <n v="0.42307692307692307"/>
  </r>
  <r>
    <x v="43"/>
    <n v="18"/>
    <s v="Plato_1"/>
    <s v="Descripcióndel Plato_1"/>
    <n v="15"/>
    <n v="25"/>
    <n v="3"/>
    <n v="8"/>
    <s v="Ninguna"/>
    <n v="75"/>
    <n v="45"/>
    <n v="30"/>
    <n v="0.4"/>
  </r>
  <r>
    <x v="43"/>
    <n v="18"/>
    <s v="Plato_13"/>
    <s v="Descripcióndel Plato_13"/>
    <n v="13"/>
    <n v="21"/>
    <n v="1"/>
    <n v="43"/>
    <s v="Ninguna"/>
    <n v="21"/>
    <n v="13"/>
    <n v="8"/>
    <n v="0.38095238095238093"/>
  </r>
  <r>
    <x v="44"/>
    <n v="17"/>
    <s v="Plato_4"/>
    <s v="Descripcióndel Plato_4"/>
    <n v="10"/>
    <n v="18"/>
    <n v="3"/>
    <n v="47"/>
    <s v="Ninguna"/>
    <n v="54"/>
    <n v="30"/>
    <n v="24"/>
    <n v="0.44444444444444442"/>
  </r>
  <r>
    <x v="45"/>
    <n v="10"/>
    <s v="Plato_2"/>
    <s v="Descripcióndel Plato_2"/>
    <n v="18"/>
    <n v="30"/>
    <n v="2"/>
    <n v="23"/>
    <s v="Sin cebolla"/>
    <n v="60"/>
    <n v="36"/>
    <n v="24"/>
    <n v="0.4"/>
  </r>
  <r>
    <x v="45"/>
    <n v="10"/>
    <s v="Plato_18"/>
    <s v="Descripcióndel Plato_18"/>
    <n v="20"/>
    <n v="34"/>
    <n v="1"/>
    <n v="48"/>
    <s v="Sin cebolla"/>
    <n v="34"/>
    <n v="20"/>
    <n v="14"/>
    <n v="0.41176470588235292"/>
  </r>
  <r>
    <x v="45"/>
    <n v="10"/>
    <s v="Plato_14"/>
    <s v="Descripcióndel Plato_14"/>
    <n v="14"/>
    <n v="23"/>
    <n v="2"/>
    <n v="15"/>
    <s v="Ninguna"/>
    <n v="46"/>
    <n v="28"/>
    <n v="18"/>
    <n v="0.39130434782608697"/>
  </r>
  <r>
    <x v="46"/>
    <n v="18"/>
    <s v="Plato_11"/>
    <s v="Descripcióndel Plato_11"/>
    <n v="20"/>
    <n v="33"/>
    <n v="2"/>
    <n v="56"/>
    <s v="Ninguna"/>
    <n v="66"/>
    <n v="40"/>
    <n v="26"/>
    <n v="0.39393939393939392"/>
  </r>
  <r>
    <x v="46"/>
    <n v="18"/>
    <s v="Plato_14"/>
    <s v="Descripcióndel Plato_14"/>
    <n v="14"/>
    <n v="23"/>
    <n v="1"/>
    <n v="17"/>
    <s v="Sin cebolla"/>
    <n v="23"/>
    <n v="14"/>
    <n v="9"/>
    <n v="0.39130434782608697"/>
  </r>
  <r>
    <x v="46"/>
    <n v="18"/>
    <s v="Plato_3"/>
    <s v="Descripcióndel Plato_3"/>
    <n v="12"/>
    <n v="20"/>
    <n v="1"/>
    <n v="14"/>
    <s v="Sin cebolla"/>
    <n v="20"/>
    <n v="12"/>
    <n v="8"/>
    <n v="0.4"/>
  </r>
  <r>
    <x v="47"/>
    <n v="17"/>
    <s v="Plato_6"/>
    <s v="Descripcióndel Plato_6"/>
    <n v="16"/>
    <n v="27"/>
    <n v="3"/>
    <n v="37"/>
    <s v="Sin cebolla"/>
    <n v="81"/>
    <n v="48"/>
    <n v="33"/>
    <n v="0.40740740740740738"/>
  </r>
  <r>
    <x v="47"/>
    <n v="17"/>
    <s v="Plato_5"/>
    <s v="Descripcióndel Plato_5"/>
    <n v="13"/>
    <n v="22"/>
    <n v="2"/>
    <n v="55"/>
    <s v="Ninguna"/>
    <n v="44"/>
    <n v="26"/>
    <n v="18"/>
    <n v="0.40909090909090912"/>
  </r>
  <r>
    <x v="47"/>
    <n v="17"/>
    <s v="Plato_11"/>
    <s v="Descripcióndel Plato_11"/>
    <n v="20"/>
    <n v="33"/>
    <n v="1"/>
    <n v="32"/>
    <s v="Sin cebolla"/>
    <n v="33"/>
    <n v="20"/>
    <n v="13"/>
    <n v="0.39393939393939392"/>
  </r>
  <r>
    <x v="48"/>
    <n v="8"/>
    <s v="Plato_7"/>
    <s v="Descripcióndel Plato_7"/>
    <n v="14"/>
    <n v="24"/>
    <n v="3"/>
    <n v="9"/>
    <s v="Ninguna"/>
    <n v="72"/>
    <n v="42"/>
    <n v="30"/>
    <n v="0.41666666666666669"/>
  </r>
  <r>
    <x v="48"/>
    <n v="8"/>
    <s v="Plato_15"/>
    <s v="Descripcióndel Plato_15"/>
    <n v="19"/>
    <n v="32"/>
    <n v="3"/>
    <n v="27"/>
    <s v="Ninguna"/>
    <n v="96"/>
    <n v="57"/>
    <n v="39"/>
    <n v="0.40625"/>
  </r>
  <r>
    <x v="48"/>
    <n v="8"/>
    <s v="Plato_4"/>
    <s v="Descripcióndel Plato_4"/>
    <n v="10"/>
    <n v="18"/>
    <n v="1"/>
    <n v="45"/>
    <s v="Sin cebolla"/>
    <n v="18"/>
    <n v="10"/>
    <n v="8"/>
    <n v="0.44444444444444442"/>
  </r>
  <r>
    <x v="49"/>
    <n v="19"/>
    <s v="Plato_15"/>
    <s v="Descripcióndel Plato_15"/>
    <n v="19"/>
    <n v="32"/>
    <n v="1"/>
    <n v="6"/>
    <s v="Ninguna"/>
    <n v="32"/>
    <n v="19"/>
    <n v="13"/>
    <n v="0.40625"/>
  </r>
  <r>
    <x v="49"/>
    <n v="19"/>
    <s v="Plato_5"/>
    <s v="Descripcióndel Plato_5"/>
    <n v="13"/>
    <n v="22"/>
    <n v="2"/>
    <n v="15"/>
    <s v="Ninguna"/>
    <n v="44"/>
    <n v="26"/>
    <n v="18"/>
    <n v="0.40909090909090912"/>
  </r>
  <r>
    <x v="50"/>
    <n v="12"/>
    <s v="Plato_14"/>
    <s v="Descripcióndel Plato_14"/>
    <n v="14"/>
    <n v="23"/>
    <n v="2"/>
    <n v="33"/>
    <s v="Sin cebolla"/>
    <n v="46"/>
    <n v="28"/>
    <n v="18"/>
    <n v="0.39130434782608697"/>
  </r>
  <r>
    <x v="50"/>
    <n v="12"/>
    <s v="Plato_11"/>
    <s v="Descripcióndel Plato_11"/>
    <n v="20"/>
    <n v="33"/>
    <n v="3"/>
    <n v="56"/>
    <s v="Ninguna"/>
    <n v="99"/>
    <n v="60"/>
    <n v="39"/>
    <n v="0.39393939393939392"/>
  </r>
  <r>
    <x v="50"/>
    <n v="12"/>
    <s v="Plato_5"/>
    <s v="Descripcióndel Plato_5"/>
    <n v="13"/>
    <n v="22"/>
    <n v="2"/>
    <n v="53"/>
    <s v="Ninguna"/>
    <n v="44"/>
    <n v="26"/>
    <n v="18"/>
    <n v="0.40909090909090912"/>
  </r>
  <r>
    <x v="50"/>
    <n v="12"/>
    <s v="Plato_4"/>
    <s v="Descripcióndel Plato_4"/>
    <n v="10"/>
    <n v="18"/>
    <n v="2"/>
    <n v="22"/>
    <s v="Ninguna"/>
    <n v="36"/>
    <n v="20"/>
    <n v="16"/>
    <n v="0.44444444444444442"/>
  </r>
  <r>
    <x v="51"/>
    <n v="7"/>
    <s v="Plato_11"/>
    <s v="Descripcióndel Plato_11"/>
    <n v="20"/>
    <n v="33"/>
    <n v="3"/>
    <n v="13"/>
    <s v="Ninguna"/>
    <n v="99"/>
    <n v="60"/>
    <n v="39"/>
    <n v="0.39393939393939392"/>
  </r>
  <r>
    <x v="51"/>
    <n v="7"/>
    <s v="Plato_17"/>
    <s v="Descripcióndel Plato_17"/>
    <n v="19"/>
    <n v="31"/>
    <n v="2"/>
    <n v="17"/>
    <s v="Sin cebolla"/>
    <n v="62"/>
    <n v="38"/>
    <n v="24"/>
    <n v="0.38709677419354838"/>
  </r>
  <r>
    <x v="51"/>
    <n v="7"/>
    <s v="Plato_18"/>
    <s v="Descripcióndel Plato_18"/>
    <n v="20"/>
    <n v="34"/>
    <n v="3"/>
    <n v="32"/>
    <s v="Ninguna"/>
    <n v="102"/>
    <n v="60"/>
    <n v="42"/>
    <n v="0.41176470588235292"/>
  </r>
  <r>
    <x v="52"/>
    <n v="16"/>
    <s v="Plato_14"/>
    <s v="Descripcióndel Plato_14"/>
    <n v="14"/>
    <n v="23"/>
    <n v="3"/>
    <n v="47"/>
    <s v="Sin cebolla"/>
    <n v="69"/>
    <n v="42"/>
    <n v="27"/>
    <n v="0.39130434782608697"/>
  </r>
  <r>
    <x v="52"/>
    <n v="16"/>
    <s v="Plato_2"/>
    <s v="Descripcióndel Plato_2"/>
    <n v="18"/>
    <n v="30"/>
    <n v="3"/>
    <n v="39"/>
    <s v="Sin cebolla"/>
    <n v="90"/>
    <n v="54"/>
    <n v="36"/>
    <n v="0.4"/>
  </r>
  <r>
    <x v="52"/>
    <n v="16"/>
    <s v="Plato_19"/>
    <s v="Descripcióndel Plato_19"/>
    <n v="22"/>
    <n v="36"/>
    <n v="3"/>
    <n v="26"/>
    <s v="Ninguna"/>
    <n v="108"/>
    <n v="66"/>
    <n v="42"/>
    <n v="0.3888888888888889"/>
  </r>
  <r>
    <x v="53"/>
    <n v="6"/>
    <s v="Plato_8"/>
    <s v="Descripcióndel Plato_8"/>
    <n v="21"/>
    <n v="35"/>
    <n v="3"/>
    <n v="47"/>
    <s v="Ninguna"/>
    <n v="105"/>
    <n v="63"/>
    <n v="42"/>
    <n v="0.4"/>
  </r>
  <r>
    <x v="53"/>
    <n v="6"/>
    <s v="Plato_17"/>
    <s v="Descripcióndel Plato_17"/>
    <n v="19"/>
    <n v="31"/>
    <n v="1"/>
    <n v="55"/>
    <s v="Sin cebolla"/>
    <n v="31"/>
    <n v="19"/>
    <n v="12"/>
    <n v="0.38709677419354838"/>
  </r>
  <r>
    <x v="53"/>
    <n v="6"/>
    <s v="Plato_4"/>
    <s v="Descripcióndel Plato_4"/>
    <n v="10"/>
    <n v="18"/>
    <n v="1"/>
    <n v="55"/>
    <s v="Sin cebolla"/>
    <n v="18"/>
    <n v="10"/>
    <n v="8"/>
    <n v="0.44444444444444442"/>
  </r>
  <r>
    <x v="53"/>
    <n v="6"/>
    <s v="Plato_11"/>
    <s v="Descripcióndel Plato_11"/>
    <n v="20"/>
    <n v="33"/>
    <n v="1"/>
    <n v="46"/>
    <s v="Sin cebolla"/>
    <n v="33"/>
    <n v="20"/>
    <n v="13"/>
    <n v="0.39393939393939392"/>
  </r>
  <r>
    <x v="54"/>
    <n v="20"/>
    <s v="Plato_11"/>
    <s v="Descripcióndel Plato_11"/>
    <n v="20"/>
    <n v="33"/>
    <n v="3"/>
    <n v="27"/>
    <s v="Sin cebolla"/>
    <n v="99"/>
    <n v="60"/>
    <n v="39"/>
    <n v="0.39393939393939392"/>
  </r>
  <r>
    <x v="54"/>
    <n v="20"/>
    <s v="Plato_7"/>
    <s v="Descripcióndel Plato_7"/>
    <n v="14"/>
    <n v="24"/>
    <n v="1"/>
    <n v="5"/>
    <s v="Ninguna"/>
    <n v="24"/>
    <n v="14"/>
    <n v="10"/>
    <n v="0.41666666666666669"/>
  </r>
  <r>
    <x v="54"/>
    <n v="20"/>
    <s v="Plato_19"/>
    <s v="Descripcióndel Plato_19"/>
    <n v="22"/>
    <n v="36"/>
    <n v="1"/>
    <n v="51"/>
    <s v="Sin cebolla"/>
    <n v="36"/>
    <n v="22"/>
    <n v="14"/>
    <n v="0.3888888888888889"/>
  </r>
  <r>
    <x v="54"/>
    <n v="20"/>
    <s v="Plato_15"/>
    <s v="Descripcióndel Plato_15"/>
    <n v="19"/>
    <n v="32"/>
    <n v="3"/>
    <n v="13"/>
    <s v="Ninguna"/>
    <n v="96"/>
    <n v="57"/>
    <n v="39"/>
    <n v="0.40625"/>
  </r>
  <r>
    <x v="55"/>
    <n v="1"/>
    <s v="Plato_9"/>
    <s v="Descripcióndel Plato_9"/>
    <n v="17"/>
    <n v="29"/>
    <n v="1"/>
    <n v="38"/>
    <s v="Ninguna"/>
    <n v="29"/>
    <n v="17"/>
    <n v="12"/>
    <n v="0.41379310344827586"/>
  </r>
  <r>
    <x v="55"/>
    <n v="1"/>
    <s v="Plato_12"/>
    <s v="Descripcióndel Plato_12"/>
    <n v="11"/>
    <n v="19"/>
    <n v="1"/>
    <n v="40"/>
    <s v="Sin cebolla"/>
    <n v="19"/>
    <n v="11"/>
    <n v="8"/>
    <n v="0.42105263157894735"/>
  </r>
  <r>
    <x v="56"/>
    <n v="18"/>
    <s v="Plato_8"/>
    <s v="Descripcióndel Plato_8"/>
    <n v="21"/>
    <n v="35"/>
    <n v="1"/>
    <n v="21"/>
    <s v="Sin cebolla"/>
    <n v="35"/>
    <n v="21"/>
    <n v="14"/>
    <n v="0.4"/>
  </r>
  <r>
    <x v="56"/>
    <n v="18"/>
    <s v="Plato_20"/>
    <s v="Descripcióndel Plato_20"/>
    <n v="25"/>
    <n v="40"/>
    <n v="1"/>
    <n v="30"/>
    <s v="Sin cebolla"/>
    <n v="40"/>
    <n v="25"/>
    <n v="15"/>
    <n v="0.375"/>
  </r>
  <r>
    <x v="56"/>
    <n v="18"/>
    <s v="Plato_5"/>
    <s v="Descripcióndel Plato_5"/>
    <n v="13"/>
    <n v="22"/>
    <n v="1"/>
    <n v="10"/>
    <s v="Ninguna"/>
    <n v="22"/>
    <n v="13"/>
    <n v="9"/>
    <n v="0.40909090909090912"/>
  </r>
  <r>
    <x v="56"/>
    <n v="18"/>
    <s v="Plato_19"/>
    <s v="Descripcióndel Plato_19"/>
    <n v="22"/>
    <n v="36"/>
    <n v="2"/>
    <n v="7"/>
    <s v="Sin cebolla"/>
    <n v="72"/>
    <n v="44"/>
    <n v="28"/>
    <n v="0.3888888888888889"/>
  </r>
  <r>
    <x v="57"/>
    <n v="8"/>
    <s v="Plato_5"/>
    <s v="Descripcióndel Plato_5"/>
    <n v="13"/>
    <n v="22"/>
    <n v="1"/>
    <n v="17"/>
    <s v="Sin cebolla"/>
    <n v="22"/>
    <n v="13"/>
    <n v="9"/>
    <n v="0.40909090909090912"/>
  </r>
  <r>
    <x v="57"/>
    <n v="8"/>
    <s v="Plato_3"/>
    <s v="Descripcióndel Plato_3"/>
    <n v="12"/>
    <n v="20"/>
    <n v="3"/>
    <n v="56"/>
    <s v="Sin cebolla"/>
    <n v="60"/>
    <n v="36"/>
    <n v="24"/>
    <n v="0.4"/>
  </r>
  <r>
    <x v="58"/>
    <n v="8"/>
    <s v="Plato_12"/>
    <s v="Descripcióndel Plato_12"/>
    <n v="11"/>
    <n v="19"/>
    <n v="2"/>
    <n v="13"/>
    <s v="Ninguna"/>
    <n v="38"/>
    <n v="22"/>
    <n v="16"/>
    <n v="0.42105263157894735"/>
  </r>
  <r>
    <x v="58"/>
    <n v="8"/>
    <s v="Plato_14"/>
    <s v="Descripcióndel Plato_14"/>
    <n v="14"/>
    <n v="23"/>
    <n v="2"/>
    <n v="9"/>
    <s v="Ninguna"/>
    <n v="46"/>
    <n v="28"/>
    <n v="18"/>
    <n v="0.39130434782608697"/>
  </r>
  <r>
    <x v="58"/>
    <n v="8"/>
    <s v="Plato_4"/>
    <s v="Descripcióndel Plato_4"/>
    <n v="10"/>
    <n v="18"/>
    <n v="2"/>
    <n v="13"/>
    <s v="Sin cebolla"/>
    <n v="36"/>
    <n v="20"/>
    <n v="16"/>
    <n v="0.44444444444444442"/>
  </r>
  <r>
    <x v="58"/>
    <n v="8"/>
    <s v="Plato_20"/>
    <s v="Descripcióndel Plato_20"/>
    <n v="25"/>
    <n v="40"/>
    <n v="1"/>
    <n v="13"/>
    <s v="Sin cebolla"/>
    <n v="40"/>
    <n v="25"/>
    <n v="15"/>
    <n v="0.375"/>
  </r>
  <r>
    <x v="59"/>
    <n v="6"/>
    <s v="Plato_4"/>
    <s v="Descripcióndel Plato_4"/>
    <n v="10"/>
    <n v="18"/>
    <n v="2"/>
    <n v="23"/>
    <s v="Ninguna"/>
    <n v="36"/>
    <n v="20"/>
    <n v="16"/>
    <n v="0.44444444444444442"/>
  </r>
  <r>
    <x v="59"/>
    <n v="6"/>
    <s v="Plato_11"/>
    <s v="Descripcióndel Plato_11"/>
    <n v="20"/>
    <n v="33"/>
    <n v="2"/>
    <n v="20"/>
    <s v="Sin cebolla"/>
    <n v="66"/>
    <n v="40"/>
    <n v="26"/>
    <n v="0.39393939393939392"/>
  </r>
  <r>
    <x v="60"/>
    <n v="10"/>
    <s v="Plato_20"/>
    <s v="Descripcióndel Plato_20"/>
    <n v="25"/>
    <n v="40"/>
    <n v="2"/>
    <n v="56"/>
    <s v="Ninguna"/>
    <n v="80"/>
    <n v="50"/>
    <n v="30"/>
    <n v="0.375"/>
  </r>
  <r>
    <x v="60"/>
    <n v="10"/>
    <s v="Plato_4"/>
    <s v="Descripcióndel Plato_4"/>
    <n v="10"/>
    <n v="18"/>
    <n v="1"/>
    <n v="39"/>
    <s v="Sin cebolla"/>
    <n v="18"/>
    <n v="10"/>
    <n v="8"/>
    <n v="0.44444444444444442"/>
  </r>
  <r>
    <x v="60"/>
    <n v="10"/>
    <s v="Plato_2"/>
    <s v="Descripcióndel Plato_2"/>
    <n v="18"/>
    <n v="30"/>
    <n v="2"/>
    <n v="13"/>
    <s v="Ninguna"/>
    <n v="60"/>
    <n v="36"/>
    <n v="24"/>
    <n v="0.4"/>
  </r>
  <r>
    <x v="60"/>
    <n v="10"/>
    <s v="Plato_16"/>
    <s v="Descripcióndel Plato_16"/>
    <n v="16"/>
    <n v="28"/>
    <n v="3"/>
    <n v="51"/>
    <s v="Sin cebolla"/>
    <n v="84"/>
    <n v="48"/>
    <n v="36"/>
    <n v="0.42857142857142855"/>
  </r>
  <r>
    <x v="61"/>
    <n v="2"/>
    <s v="Plato_2"/>
    <s v="Descripcióndel Plato_2"/>
    <n v="18"/>
    <n v="30"/>
    <n v="2"/>
    <n v="59"/>
    <s v="Sin cebolla"/>
    <n v="60"/>
    <n v="36"/>
    <n v="24"/>
    <n v="0.4"/>
  </r>
  <r>
    <x v="61"/>
    <n v="2"/>
    <s v="Plato_12"/>
    <s v="Descripcióndel Plato_12"/>
    <n v="11"/>
    <n v="19"/>
    <n v="3"/>
    <n v="46"/>
    <s v="Sin cebolla"/>
    <n v="57"/>
    <n v="33"/>
    <n v="24"/>
    <n v="0.42105263157894735"/>
  </r>
  <r>
    <x v="61"/>
    <n v="2"/>
    <s v="Plato_17"/>
    <s v="Descripcióndel Plato_17"/>
    <n v="19"/>
    <n v="31"/>
    <n v="1"/>
    <n v="50"/>
    <s v="Sin cebolla"/>
    <n v="31"/>
    <n v="19"/>
    <n v="12"/>
    <n v="0.38709677419354838"/>
  </r>
  <r>
    <x v="62"/>
    <n v="17"/>
    <s v="Plato_3"/>
    <s v="Descripcióndel Plato_3"/>
    <n v="12"/>
    <n v="20"/>
    <n v="1"/>
    <n v="10"/>
    <s v="Sin cebolla"/>
    <n v="20"/>
    <n v="12"/>
    <n v="8"/>
    <n v="0.4"/>
  </r>
  <r>
    <x v="62"/>
    <n v="17"/>
    <s v="Plato_8"/>
    <s v="Descripcióndel Plato_8"/>
    <n v="21"/>
    <n v="35"/>
    <n v="1"/>
    <n v="20"/>
    <s v="Ninguna"/>
    <n v="35"/>
    <n v="21"/>
    <n v="14"/>
    <n v="0.4"/>
  </r>
  <r>
    <x v="63"/>
    <n v="3"/>
    <s v="Plato_3"/>
    <s v="Descripcióndel Plato_3"/>
    <n v="12"/>
    <n v="20"/>
    <n v="3"/>
    <n v="25"/>
    <s v="Ninguna"/>
    <n v="60"/>
    <n v="36"/>
    <n v="24"/>
    <n v="0.4"/>
  </r>
  <r>
    <x v="63"/>
    <n v="3"/>
    <s v="Plato_20"/>
    <s v="Descripcióndel Plato_20"/>
    <n v="25"/>
    <n v="40"/>
    <n v="3"/>
    <n v="47"/>
    <s v="Sin cebolla"/>
    <n v="120"/>
    <n v="75"/>
    <n v="45"/>
    <n v="0.375"/>
  </r>
  <r>
    <x v="63"/>
    <n v="3"/>
    <s v="Plato_19"/>
    <s v="Descripcióndel Plato_19"/>
    <n v="22"/>
    <n v="36"/>
    <n v="3"/>
    <n v="10"/>
    <s v="Ninguna"/>
    <n v="108"/>
    <n v="66"/>
    <n v="42"/>
    <n v="0.3888888888888889"/>
  </r>
  <r>
    <x v="64"/>
    <n v="5"/>
    <s v="Plato_16"/>
    <s v="Descripcióndel Plato_16"/>
    <n v="16"/>
    <n v="28"/>
    <n v="1"/>
    <n v="32"/>
    <s v="Sin cebolla"/>
    <n v="28"/>
    <n v="16"/>
    <n v="12"/>
    <n v="0.42857142857142855"/>
  </r>
  <r>
    <x v="64"/>
    <n v="5"/>
    <s v="Plato_17"/>
    <s v="Descripcióndel Plato_17"/>
    <n v="19"/>
    <n v="31"/>
    <n v="1"/>
    <n v="55"/>
    <s v="Sin cebolla"/>
    <n v="31"/>
    <n v="19"/>
    <n v="12"/>
    <n v="0.38709677419354838"/>
  </r>
  <r>
    <x v="64"/>
    <n v="5"/>
    <s v="Plato_12"/>
    <s v="Descripcióndel Plato_12"/>
    <n v="11"/>
    <n v="19"/>
    <n v="3"/>
    <n v="51"/>
    <s v="Ninguna"/>
    <n v="57"/>
    <n v="33"/>
    <n v="24"/>
    <n v="0.42105263157894735"/>
  </r>
  <r>
    <x v="64"/>
    <n v="5"/>
    <s v="Plato_20"/>
    <s v="Descripcióndel Plato_20"/>
    <n v="25"/>
    <n v="40"/>
    <n v="2"/>
    <n v="17"/>
    <s v="Ninguna"/>
    <n v="80"/>
    <n v="50"/>
    <n v="30"/>
    <n v="0.375"/>
  </r>
  <r>
    <x v="65"/>
    <n v="18"/>
    <s v="Plato_19"/>
    <s v="Descripcióndel Plato_19"/>
    <n v="22"/>
    <n v="36"/>
    <n v="1"/>
    <n v="29"/>
    <s v="Ninguna"/>
    <n v="36"/>
    <n v="22"/>
    <n v="14"/>
    <n v="0.3888888888888889"/>
  </r>
  <r>
    <x v="65"/>
    <n v="18"/>
    <s v="Plato_20"/>
    <s v="Descripcióndel Plato_20"/>
    <n v="25"/>
    <n v="40"/>
    <n v="3"/>
    <n v="30"/>
    <s v="Ninguna"/>
    <n v="120"/>
    <n v="75"/>
    <n v="45"/>
    <n v="0.375"/>
  </r>
  <r>
    <x v="65"/>
    <n v="18"/>
    <s v="Plato_4"/>
    <s v="Descripcióndel Plato_4"/>
    <n v="10"/>
    <n v="18"/>
    <n v="3"/>
    <n v="55"/>
    <s v="Sin cebolla"/>
    <n v="54"/>
    <n v="30"/>
    <n v="24"/>
    <n v="0.44444444444444442"/>
  </r>
  <r>
    <x v="66"/>
    <n v="2"/>
    <s v="Plato_20"/>
    <s v="Descripcióndel Plato_20"/>
    <n v="25"/>
    <n v="40"/>
    <n v="1"/>
    <n v="22"/>
    <s v="Ninguna"/>
    <n v="40"/>
    <n v="25"/>
    <n v="15"/>
    <n v="0.375"/>
  </r>
  <r>
    <x v="66"/>
    <n v="2"/>
    <s v="Plato_19"/>
    <s v="Descripcióndel Plato_19"/>
    <n v="22"/>
    <n v="36"/>
    <n v="3"/>
    <n v="59"/>
    <s v="Sin cebolla"/>
    <n v="108"/>
    <n v="66"/>
    <n v="42"/>
    <n v="0.3888888888888889"/>
  </r>
  <r>
    <x v="66"/>
    <n v="2"/>
    <s v="Plato_10"/>
    <s v="Descripcióndel Plato_10"/>
    <n v="15"/>
    <n v="26"/>
    <n v="3"/>
    <n v="15"/>
    <s v="Sin cebolla"/>
    <n v="78"/>
    <n v="45"/>
    <n v="33"/>
    <n v="0.42307692307692307"/>
  </r>
  <r>
    <x v="66"/>
    <n v="2"/>
    <s v="Plato_2"/>
    <s v="Descripcióndel Plato_2"/>
    <n v="18"/>
    <n v="30"/>
    <n v="1"/>
    <n v="35"/>
    <s v="Sin cebolla"/>
    <n v="30"/>
    <n v="18"/>
    <n v="12"/>
    <n v="0.4"/>
  </r>
  <r>
    <x v="67"/>
    <n v="8"/>
    <s v="Plato_14"/>
    <s v="Descripcióndel Plato_14"/>
    <n v="14"/>
    <n v="23"/>
    <n v="3"/>
    <n v="43"/>
    <s v="Ninguna"/>
    <n v="69"/>
    <n v="42"/>
    <n v="27"/>
    <n v="0.39130434782608697"/>
  </r>
  <r>
    <x v="67"/>
    <n v="8"/>
    <s v="Plato_16"/>
    <s v="Descripcióndel Plato_16"/>
    <n v="16"/>
    <n v="28"/>
    <n v="1"/>
    <n v="19"/>
    <s v="Sin cebolla"/>
    <n v="28"/>
    <n v="16"/>
    <n v="12"/>
    <n v="0.42857142857142855"/>
  </r>
  <r>
    <x v="67"/>
    <n v="8"/>
    <s v="Plato_15"/>
    <s v="Descripcióndel Plato_15"/>
    <n v="19"/>
    <n v="32"/>
    <n v="3"/>
    <n v="57"/>
    <s v="Sin cebolla"/>
    <n v="96"/>
    <n v="57"/>
    <n v="39"/>
    <n v="0.40625"/>
  </r>
  <r>
    <x v="67"/>
    <n v="8"/>
    <s v="Plato_1"/>
    <s v="Descripcióndel Plato_1"/>
    <n v="15"/>
    <n v="25"/>
    <n v="1"/>
    <n v="26"/>
    <s v="Sin cebolla"/>
    <n v="25"/>
    <n v="15"/>
    <n v="10"/>
    <n v="0.4"/>
  </r>
  <r>
    <x v="68"/>
    <n v="5"/>
    <s v="Plato_13"/>
    <s v="Descripcióndel Plato_13"/>
    <n v="13"/>
    <n v="21"/>
    <n v="3"/>
    <n v="20"/>
    <s v="Ninguna"/>
    <n v="63"/>
    <n v="39"/>
    <n v="24"/>
    <n v="0.38095238095238093"/>
  </r>
  <r>
    <x v="68"/>
    <n v="5"/>
    <s v="Plato_7"/>
    <s v="Descripcióndel Plato_7"/>
    <n v="14"/>
    <n v="24"/>
    <n v="3"/>
    <n v="48"/>
    <s v="Sin cebolla"/>
    <n v="72"/>
    <n v="42"/>
    <n v="30"/>
    <n v="0.41666666666666669"/>
  </r>
  <r>
    <x v="68"/>
    <n v="5"/>
    <s v="Plato_11"/>
    <s v="Descripcióndel Plato_11"/>
    <n v="20"/>
    <n v="33"/>
    <n v="3"/>
    <n v="24"/>
    <s v="Sin cebolla"/>
    <n v="99"/>
    <n v="60"/>
    <n v="39"/>
    <n v="0.39393939393939392"/>
  </r>
  <r>
    <x v="69"/>
    <n v="17"/>
    <s v="Plato_1"/>
    <s v="Descripcióndel Plato_1"/>
    <n v="15"/>
    <n v="25"/>
    <n v="2"/>
    <n v="19"/>
    <s v="Sin cebolla"/>
    <n v="50"/>
    <n v="30"/>
    <n v="20"/>
    <n v="0.4"/>
  </r>
  <r>
    <x v="69"/>
    <n v="17"/>
    <s v="Plato_18"/>
    <s v="Descripcióndel Plato_18"/>
    <n v="20"/>
    <n v="34"/>
    <n v="2"/>
    <n v="21"/>
    <s v="Sin cebolla"/>
    <n v="68"/>
    <n v="40"/>
    <n v="28"/>
    <n v="0.41176470588235292"/>
  </r>
  <r>
    <x v="70"/>
    <n v="18"/>
    <s v="Plato_2"/>
    <s v="Descripcióndel Plato_2"/>
    <n v="18"/>
    <n v="30"/>
    <n v="3"/>
    <n v="20"/>
    <s v="Sin cebolla"/>
    <n v="90"/>
    <n v="54"/>
    <n v="36"/>
    <n v="0.4"/>
  </r>
  <r>
    <x v="70"/>
    <n v="18"/>
    <s v="Plato_14"/>
    <s v="Descripcióndel Plato_14"/>
    <n v="14"/>
    <n v="23"/>
    <n v="2"/>
    <n v="29"/>
    <s v="Sin cebolla"/>
    <n v="46"/>
    <n v="28"/>
    <n v="18"/>
    <n v="0.39130434782608697"/>
  </r>
  <r>
    <x v="71"/>
    <n v="17"/>
    <s v="Plato_13"/>
    <s v="Descripcióndel Plato_13"/>
    <n v="13"/>
    <n v="21"/>
    <n v="1"/>
    <n v="17"/>
    <s v="Sin cebolla"/>
    <n v="21"/>
    <n v="13"/>
    <n v="8"/>
    <n v="0.38095238095238093"/>
  </r>
  <r>
    <x v="71"/>
    <n v="17"/>
    <s v="Plato_4"/>
    <s v="Descripcióndel Plato_4"/>
    <n v="10"/>
    <n v="18"/>
    <n v="3"/>
    <n v="37"/>
    <s v="Sin cebolla"/>
    <n v="54"/>
    <n v="30"/>
    <n v="24"/>
    <n v="0.44444444444444442"/>
  </r>
  <r>
    <x v="72"/>
    <n v="1"/>
    <s v="Plato_6"/>
    <s v="Descripcióndel Plato_6"/>
    <n v="16"/>
    <n v="27"/>
    <n v="3"/>
    <n v="20"/>
    <s v="Ninguna"/>
    <n v="81"/>
    <n v="48"/>
    <n v="33"/>
    <n v="0.40740740740740738"/>
  </r>
  <r>
    <x v="73"/>
    <n v="19"/>
    <s v="Plato_10"/>
    <s v="Descripcióndel Plato_10"/>
    <n v="15"/>
    <n v="26"/>
    <n v="2"/>
    <n v="39"/>
    <s v="Sin cebolla"/>
    <n v="52"/>
    <n v="30"/>
    <n v="22"/>
    <n v="0.42307692307692307"/>
  </r>
  <r>
    <x v="73"/>
    <n v="19"/>
    <s v="Plato_18"/>
    <s v="Descripcióndel Plato_18"/>
    <n v="20"/>
    <n v="34"/>
    <n v="3"/>
    <n v="37"/>
    <s v="Ninguna"/>
    <n v="102"/>
    <n v="60"/>
    <n v="42"/>
    <n v="0.41176470588235292"/>
  </r>
  <r>
    <x v="73"/>
    <n v="19"/>
    <s v="Plato_15"/>
    <s v="Descripcióndel Plato_15"/>
    <n v="19"/>
    <n v="32"/>
    <n v="2"/>
    <n v="24"/>
    <s v="Sin cebolla"/>
    <n v="64"/>
    <n v="38"/>
    <n v="26"/>
    <n v="0.40625"/>
  </r>
  <r>
    <x v="74"/>
    <n v="19"/>
    <s v="Plato_20"/>
    <s v="Descripcióndel Plato_20"/>
    <n v="25"/>
    <n v="40"/>
    <n v="1"/>
    <n v="35"/>
    <s v="Ninguna"/>
    <n v="40"/>
    <n v="25"/>
    <n v="15"/>
    <n v="0.375"/>
  </r>
  <r>
    <x v="74"/>
    <n v="19"/>
    <s v="Plato_14"/>
    <s v="Descripcióndel Plato_14"/>
    <n v="14"/>
    <n v="23"/>
    <n v="3"/>
    <n v="16"/>
    <s v="Sin cebolla"/>
    <n v="69"/>
    <n v="42"/>
    <n v="27"/>
    <n v="0.39130434782608697"/>
  </r>
  <r>
    <x v="75"/>
    <n v="17"/>
    <s v="Plato_2"/>
    <s v="Descripcióndel Plato_2"/>
    <n v="18"/>
    <n v="30"/>
    <n v="3"/>
    <n v="13"/>
    <s v="Sin cebolla"/>
    <n v="90"/>
    <n v="54"/>
    <n v="36"/>
    <n v="0.4"/>
  </r>
  <r>
    <x v="75"/>
    <n v="17"/>
    <s v="Plato_4"/>
    <s v="Descripcióndel Plato_4"/>
    <n v="10"/>
    <n v="18"/>
    <n v="1"/>
    <n v="34"/>
    <s v="Sin cebolla"/>
    <n v="18"/>
    <n v="10"/>
    <n v="8"/>
    <n v="0.44444444444444442"/>
  </r>
  <r>
    <x v="75"/>
    <n v="17"/>
    <s v="Plato_7"/>
    <s v="Descripcióndel Plato_7"/>
    <n v="14"/>
    <n v="24"/>
    <n v="1"/>
    <n v="20"/>
    <s v="Ninguna"/>
    <n v="24"/>
    <n v="14"/>
    <n v="10"/>
    <n v="0.41666666666666669"/>
  </r>
  <r>
    <x v="75"/>
    <n v="17"/>
    <s v="Plato_10"/>
    <s v="Descripcióndel Plato_10"/>
    <n v="15"/>
    <n v="26"/>
    <n v="1"/>
    <n v="30"/>
    <s v="Ninguna"/>
    <n v="26"/>
    <n v="15"/>
    <n v="11"/>
    <n v="0.42307692307692307"/>
  </r>
  <r>
    <x v="76"/>
    <n v="3"/>
    <s v="Plato_4"/>
    <s v="Descripcióndel Plato_4"/>
    <n v="10"/>
    <n v="18"/>
    <n v="1"/>
    <n v="34"/>
    <s v="Sin cebolla"/>
    <n v="18"/>
    <n v="10"/>
    <n v="8"/>
    <n v="0.44444444444444442"/>
  </r>
  <r>
    <x v="76"/>
    <n v="3"/>
    <s v="Plato_7"/>
    <s v="Descripcióndel Plato_7"/>
    <n v="14"/>
    <n v="24"/>
    <n v="2"/>
    <n v="55"/>
    <s v="Ninguna"/>
    <n v="48"/>
    <n v="28"/>
    <n v="20"/>
    <n v="0.41666666666666669"/>
  </r>
  <r>
    <x v="76"/>
    <n v="3"/>
    <s v="Plato_11"/>
    <s v="Descripcióndel Plato_11"/>
    <n v="20"/>
    <n v="33"/>
    <n v="1"/>
    <n v="8"/>
    <s v="Sin cebolla"/>
    <n v="33"/>
    <n v="20"/>
    <n v="13"/>
    <n v="0.39393939393939392"/>
  </r>
  <r>
    <x v="77"/>
    <n v="7"/>
    <s v="Plato_12"/>
    <s v="Descripcióndel Plato_12"/>
    <n v="11"/>
    <n v="19"/>
    <n v="3"/>
    <n v="54"/>
    <s v="Sin cebolla"/>
    <n v="57"/>
    <n v="33"/>
    <n v="24"/>
    <n v="0.42105263157894735"/>
  </r>
  <r>
    <x v="78"/>
    <n v="16"/>
    <s v="Plato_9"/>
    <s v="Descripcióndel Plato_9"/>
    <n v="17"/>
    <n v="29"/>
    <n v="3"/>
    <n v="14"/>
    <s v="Ninguna"/>
    <n v="87"/>
    <n v="51"/>
    <n v="36"/>
    <n v="0.41379310344827586"/>
  </r>
  <r>
    <x v="78"/>
    <n v="16"/>
    <s v="Plato_11"/>
    <s v="Descripcióndel Plato_11"/>
    <n v="20"/>
    <n v="33"/>
    <n v="3"/>
    <n v="14"/>
    <s v="Sin cebolla"/>
    <n v="99"/>
    <n v="60"/>
    <n v="39"/>
    <n v="0.39393939393939392"/>
  </r>
  <r>
    <x v="78"/>
    <n v="16"/>
    <s v="Plato_3"/>
    <s v="Descripcióndel Plato_3"/>
    <n v="12"/>
    <n v="20"/>
    <n v="3"/>
    <n v="25"/>
    <s v="Ninguna"/>
    <n v="60"/>
    <n v="36"/>
    <n v="24"/>
    <n v="0.4"/>
  </r>
  <r>
    <x v="78"/>
    <n v="16"/>
    <s v="Plato_13"/>
    <s v="Descripcióndel Plato_13"/>
    <n v="13"/>
    <n v="21"/>
    <n v="3"/>
    <n v="43"/>
    <s v="Ninguna"/>
    <n v="63"/>
    <n v="39"/>
    <n v="24"/>
    <n v="0.38095238095238093"/>
  </r>
  <r>
    <x v="79"/>
    <n v="18"/>
    <s v="Plato_5"/>
    <s v="Descripcióndel Plato_5"/>
    <n v="13"/>
    <n v="22"/>
    <n v="2"/>
    <n v="5"/>
    <s v="Ninguna"/>
    <n v="44"/>
    <n v="26"/>
    <n v="18"/>
    <n v="0.40909090909090912"/>
  </r>
  <r>
    <x v="79"/>
    <n v="18"/>
    <s v="Plato_9"/>
    <s v="Descripcióndel Plato_9"/>
    <n v="17"/>
    <n v="29"/>
    <n v="1"/>
    <n v="34"/>
    <s v="Sin cebolla"/>
    <n v="29"/>
    <n v="17"/>
    <n v="12"/>
    <n v="0.41379310344827586"/>
  </r>
  <r>
    <x v="79"/>
    <n v="18"/>
    <s v="Plato_7"/>
    <s v="Descripcióndel Plato_7"/>
    <n v="14"/>
    <n v="24"/>
    <n v="2"/>
    <n v="28"/>
    <s v="Ninguna"/>
    <n v="48"/>
    <n v="28"/>
    <n v="20"/>
    <n v="0.41666666666666669"/>
  </r>
  <r>
    <x v="80"/>
    <n v="17"/>
    <s v="Plato_17"/>
    <s v="Descripcióndel Plato_17"/>
    <n v="19"/>
    <n v="31"/>
    <n v="2"/>
    <n v="59"/>
    <s v="Sin cebolla"/>
    <n v="62"/>
    <n v="38"/>
    <n v="24"/>
    <n v="0.38709677419354838"/>
  </r>
  <r>
    <x v="81"/>
    <n v="16"/>
    <s v="Plato_1"/>
    <s v="Descripcióndel Plato_1"/>
    <n v="15"/>
    <n v="25"/>
    <n v="2"/>
    <n v="11"/>
    <s v="Sin cebolla"/>
    <n v="50"/>
    <n v="30"/>
    <n v="20"/>
    <n v="0.4"/>
  </r>
  <r>
    <x v="81"/>
    <n v="16"/>
    <s v="Plato_2"/>
    <s v="Descripcióndel Plato_2"/>
    <n v="18"/>
    <n v="30"/>
    <n v="1"/>
    <n v="8"/>
    <s v="Sin cebolla"/>
    <n v="30"/>
    <n v="18"/>
    <n v="12"/>
    <n v="0.4"/>
  </r>
  <r>
    <x v="82"/>
    <n v="15"/>
    <s v="Plato_6"/>
    <s v="Descripcióndel Plato_6"/>
    <n v="16"/>
    <n v="27"/>
    <n v="2"/>
    <n v="14"/>
    <s v="Ninguna"/>
    <n v="54"/>
    <n v="32"/>
    <n v="22"/>
    <n v="0.40740740740740738"/>
  </r>
  <r>
    <x v="82"/>
    <n v="15"/>
    <s v="Plato_3"/>
    <s v="Descripcióndel Plato_3"/>
    <n v="12"/>
    <n v="20"/>
    <n v="1"/>
    <n v="30"/>
    <s v="Sin cebolla"/>
    <n v="20"/>
    <n v="12"/>
    <n v="8"/>
    <n v="0.4"/>
  </r>
  <r>
    <x v="82"/>
    <n v="15"/>
    <s v="Plato_15"/>
    <s v="Descripcióndel Plato_15"/>
    <n v="19"/>
    <n v="32"/>
    <n v="3"/>
    <n v="50"/>
    <s v="Ninguna"/>
    <n v="96"/>
    <n v="57"/>
    <n v="39"/>
    <n v="0.40625"/>
  </r>
  <r>
    <x v="83"/>
    <n v="19"/>
    <s v="Plato_2"/>
    <s v="Descripcióndel Plato_2"/>
    <n v="18"/>
    <n v="30"/>
    <n v="2"/>
    <n v="10"/>
    <s v="Sin cebolla"/>
    <n v="60"/>
    <n v="36"/>
    <n v="24"/>
    <n v="0.4"/>
  </r>
  <r>
    <x v="84"/>
    <n v="8"/>
    <s v="Plato_16"/>
    <s v="Descripcióndel Plato_16"/>
    <n v="16"/>
    <n v="28"/>
    <n v="3"/>
    <n v="26"/>
    <s v="Sin cebolla"/>
    <n v="84"/>
    <n v="48"/>
    <n v="36"/>
    <n v="0.42857142857142855"/>
  </r>
  <r>
    <x v="84"/>
    <n v="8"/>
    <s v="Plato_19"/>
    <s v="Descripcióndel Plato_19"/>
    <n v="22"/>
    <n v="36"/>
    <n v="2"/>
    <n v="33"/>
    <s v="Sin cebolla"/>
    <n v="72"/>
    <n v="44"/>
    <n v="28"/>
    <n v="0.3888888888888889"/>
  </r>
  <r>
    <x v="84"/>
    <n v="8"/>
    <s v="Plato_3"/>
    <s v="Descripcióndel Plato_3"/>
    <n v="12"/>
    <n v="20"/>
    <n v="1"/>
    <n v="54"/>
    <s v="Sin cebolla"/>
    <n v="20"/>
    <n v="12"/>
    <n v="8"/>
    <n v="0.4"/>
  </r>
  <r>
    <x v="84"/>
    <n v="8"/>
    <s v="Plato_15"/>
    <s v="Descripcióndel Plato_15"/>
    <n v="19"/>
    <n v="32"/>
    <n v="1"/>
    <n v="29"/>
    <s v="Sin cebolla"/>
    <n v="32"/>
    <n v="19"/>
    <n v="13"/>
    <n v="0.40625"/>
  </r>
  <r>
    <x v="85"/>
    <n v="20"/>
    <s v="Plato_1"/>
    <s v="Descripcióndel Plato_1"/>
    <n v="15"/>
    <n v="25"/>
    <n v="2"/>
    <n v="8"/>
    <s v="Sin cebolla"/>
    <n v="50"/>
    <n v="30"/>
    <n v="20"/>
    <n v="0.4"/>
  </r>
  <r>
    <x v="86"/>
    <n v="3"/>
    <s v="Plato_4"/>
    <s v="Descripcióndel Plato_4"/>
    <n v="10"/>
    <n v="18"/>
    <n v="2"/>
    <n v="55"/>
    <s v="Ninguna"/>
    <n v="36"/>
    <n v="20"/>
    <n v="16"/>
    <n v="0.44444444444444442"/>
  </r>
  <r>
    <x v="86"/>
    <n v="3"/>
    <s v="Plato_15"/>
    <s v="Descripcióndel Plato_15"/>
    <n v="19"/>
    <n v="32"/>
    <n v="1"/>
    <n v="5"/>
    <s v="Sin cebolla"/>
    <n v="32"/>
    <n v="19"/>
    <n v="13"/>
    <n v="0.40625"/>
  </r>
  <r>
    <x v="86"/>
    <n v="3"/>
    <s v="Plato_17"/>
    <s v="Descripcióndel Plato_17"/>
    <n v="19"/>
    <n v="31"/>
    <n v="1"/>
    <n v="11"/>
    <s v="Ninguna"/>
    <n v="31"/>
    <n v="19"/>
    <n v="12"/>
    <n v="0.38709677419354838"/>
  </r>
  <r>
    <x v="87"/>
    <n v="18"/>
    <s v="Plato_20"/>
    <s v="Descripcióndel Plato_20"/>
    <n v="25"/>
    <n v="40"/>
    <n v="1"/>
    <n v="12"/>
    <s v="Ninguna"/>
    <n v="40"/>
    <n v="25"/>
    <n v="15"/>
    <n v="0.375"/>
  </r>
  <r>
    <x v="87"/>
    <n v="18"/>
    <s v="Plato_12"/>
    <s v="Descripcióndel Plato_12"/>
    <n v="11"/>
    <n v="19"/>
    <n v="3"/>
    <n v="46"/>
    <s v="Sin cebolla"/>
    <n v="57"/>
    <n v="33"/>
    <n v="24"/>
    <n v="0.42105263157894735"/>
  </r>
  <r>
    <x v="87"/>
    <n v="18"/>
    <s v="Plato_10"/>
    <s v="Descripcióndel Plato_10"/>
    <n v="15"/>
    <n v="26"/>
    <n v="1"/>
    <n v="59"/>
    <s v="Ninguna"/>
    <n v="26"/>
    <n v="15"/>
    <n v="11"/>
    <n v="0.42307692307692307"/>
  </r>
  <r>
    <x v="88"/>
    <n v="11"/>
    <s v="Plato_14"/>
    <s v="Descripcióndel Plato_14"/>
    <n v="14"/>
    <n v="23"/>
    <n v="3"/>
    <n v="44"/>
    <s v="Sin cebolla"/>
    <n v="69"/>
    <n v="42"/>
    <n v="27"/>
    <n v="0.39130434782608697"/>
  </r>
  <r>
    <x v="88"/>
    <n v="11"/>
    <s v="Plato_18"/>
    <s v="Descripcióndel Plato_18"/>
    <n v="20"/>
    <n v="34"/>
    <n v="2"/>
    <n v="58"/>
    <s v="Ninguna"/>
    <n v="68"/>
    <n v="40"/>
    <n v="28"/>
    <n v="0.41176470588235292"/>
  </r>
  <r>
    <x v="88"/>
    <n v="11"/>
    <s v="Plato_5"/>
    <s v="Descripcióndel Plato_5"/>
    <n v="13"/>
    <n v="22"/>
    <n v="1"/>
    <n v="40"/>
    <s v="Sin cebolla"/>
    <n v="22"/>
    <n v="13"/>
    <n v="9"/>
    <n v="0.40909090909090912"/>
  </r>
  <r>
    <x v="89"/>
    <n v="6"/>
    <s v="Plato_18"/>
    <s v="Descripcióndel Plato_18"/>
    <n v="20"/>
    <n v="34"/>
    <n v="1"/>
    <n v="48"/>
    <s v="Sin cebolla"/>
    <n v="34"/>
    <n v="20"/>
    <n v="14"/>
    <n v="0.41176470588235292"/>
  </r>
  <r>
    <x v="90"/>
    <n v="1"/>
    <s v="Plato_8"/>
    <s v="Descripcióndel Plato_8"/>
    <n v="21"/>
    <n v="35"/>
    <n v="3"/>
    <n v="21"/>
    <s v="Sin cebolla"/>
    <n v="105"/>
    <n v="63"/>
    <n v="42"/>
    <n v="0.4"/>
  </r>
  <r>
    <x v="90"/>
    <n v="1"/>
    <s v="Plato_13"/>
    <s v="Descripcióndel Plato_13"/>
    <n v="13"/>
    <n v="21"/>
    <n v="3"/>
    <n v="52"/>
    <s v="Ninguna"/>
    <n v="63"/>
    <n v="39"/>
    <n v="24"/>
    <n v="0.38095238095238093"/>
  </r>
  <r>
    <x v="90"/>
    <n v="1"/>
    <s v="Plato_5"/>
    <s v="Descripcióndel Plato_5"/>
    <n v="13"/>
    <n v="22"/>
    <n v="2"/>
    <n v="11"/>
    <s v="Ninguna"/>
    <n v="44"/>
    <n v="26"/>
    <n v="18"/>
    <n v="0.40909090909090912"/>
  </r>
  <r>
    <x v="90"/>
    <n v="1"/>
    <s v="Plato_6"/>
    <s v="Descripcióndel Plato_6"/>
    <n v="16"/>
    <n v="27"/>
    <n v="3"/>
    <n v="48"/>
    <s v="Ninguna"/>
    <n v="81"/>
    <n v="48"/>
    <n v="33"/>
    <n v="0.40740740740740738"/>
  </r>
  <r>
    <x v="91"/>
    <n v="6"/>
    <s v="Plato_9"/>
    <s v="Descripcióndel Plato_9"/>
    <n v="17"/>
    <n v="29"/>
    <n v="2"/>
    <n v="36"/>
    <s v="Ninguna"/>
    <n v="58"/>
    <n v="34"/>
    <n v="24"/>
    <n v="0.41379310344827586"/>
  </r>
  <r>
    <x v="91"/>
    <n v="6"/>
    <s v="Plato_7"/>
    <s v="Descripcióndel Plato_7"/>
    <n v="14"/>
    <n v="24"/>
    <n v="1"/>
    <n v="6"/>
    <s v="Sin cebolla"/>
    <n v="24"/>
    <n v="14"/>
    <n v="10"/>
    <n v="0.41666666666666669"/>
  </r>
  <r>
    <x v="92"/>
    <n v="2"/>
    <s v="Plato_9"/>
    <s v="Descripcióndel Plato_9"/>
    <n v="17"/>
    <n v="29"/>
    <n v="1"/>
    <n v="18"/>
    <s v="Sin cebolla"/>
    <n v="29"/>
    <n v="17"/>
    <n v="12"/>
    <n v="0.41379310344827586"/>
  </r>
  <r>
    <x v="93"/>
    <n v="12"/>
    <s v="Plato_2"/>
    <s v="Descripcióndel Plato_2"/>
    <n v="18"/>
    <n v="30"/>
    <n v="3"/>
    <n v="19"/>
    <s v="Sin cebolla"/>
    <n v="90"/>
    <n v="54"/>
    <n v="36"/>
    <n v="0.4"/>
  </r>
  <r>
    <x v="93"/>
    <n v="12"/>
    <s v="Plato_15"/>
    <s v="Descripcióndel Plato_15"/>
    <n v="19"/>
    <n v="32"/>
    <n v="2"/>
    <n v="56"/>
    <s v="Sin cebolla"/>
    <n v="64"/>
    <n v="38"/>
    <n v="26"/>
    <n v="0.40625"/>
  </r>
  <r>
    <x v="93"/>
    <n v="12"/>
    <s v="Plato_11"/>
    <s v="Descripcióndel Plato_11"/>
    <n v="20"/>
    <n v="33"/>
    <n v="3"/>
    <n v="54"/>
    <s v="Sin cebolla"/>
    <n v="99"/>
    <n v="60"/>
    <n v="39"/>
    <n v="0.39393939393939392"/>
  </r>
  <r>
    <x v="94"/>
    <n v="12"/>
    <s v="Plato_12"/>
    <s v="Descripcióndel Plato_12"/>
    <n v="11"/>
    <n v="19"/>
    <n v="3"/>
    <n v="19"/>
    <s v="Sin cebolla"/>
    <n v="57"/>
    <n v="33"/>
    <n v="24"/>
    <n v="0.42105263157894735"/>
  </r>
  <r>
    <x v="94"/>
    <n v="12"/>
    <s v="Plato_15"/>
    <s v="Descripcióndel Plato_15"/>
    <n v="19"/>
    <n v="32"/>
    <n v="3"/>
    <n v="22"/>
    <s v="Sin cebolla"/>
    <n v="96"/>
    <n v="57"/>
    <n v="39"/>
    <n v="0.40625"/>
  </r>
  <r>
    <x v="95"/>
    <n v="16"/>
    <s v="Plato_11"/>
    <s v="Descripcióndel Plato_11"/>
    <n v="20"/>
    <n v="33"/>
    <n v="2"/>
    <n v="47"/>
    <s v="Ninguna"/>
    <n v="66"/>
    <n v="40"/>
    <n v="26"/>
    <n v="0.39393939393939392"/>
  </r>
  <r>
    <x v="95"/>
    <n v="16"/>
    <s v="Plato_12"/>
    <s v="Descripcióndel Plato_12"/>
    <n v="11"/>
    <n v="19"/>
    <n v="2"/>
    <n v="10"/>
    <s v="Ninguna"/>
    <n v="38"/>
    <n v="22"/>
    <n v="16"/>
    <n v="0.42105263157894735"/>
  </r>
  <r>
    <x v="95"/>
    <n v="16"/>
    <s v="Plato_7"/>
    <s v="Descripcióndel Plato_7"/>
    <n v="14"/>
    <n v="24"/>
    <n v="3"/>
    <n v="19"/>
    <s v="Sin cebolla"/>
    <n v="72"/>
    <n v="42"/>
    <n v="30"/>
    <n v="0.41666666666666669"/>
  </r>
  <r>
    <x v="96"/>
    <n v="14"/>
    <s v="Plato_10"/>
    <s v="Descripcióndel Plato_10"/>
    <n v="15"/>
    <n v="26"/>
    <n v="1"/>
    <n v="17"/>
    <s v="Sin cebolla"/>
    <n v="26"/>
    <n v="15"/>
    <n v="11"/>
    <n v="0.42307692307692307"/>
  </r>
  <r>
    <x v="96"/>
    <n v="14"/>
    <s v="Plato_3"/>
    <s v="Descripcióndel Plato_3"/>
    <n v="12"/>
    <n v="20"/>
    <n v="3"/>
    <n v="5"/>
    <s v="Ninguna"/>
    <n v="60"/>
    <n v="36"/>
    <n v="24"/>
    <n v="0.4"/>
  </r>
  <r>
    <x v="96"/>
    <n v="14"/>
    <s v="Plato_18"/>
    <s v="Descripcióndel Plato_18"/>
    <n v="20"/>
    <n v="34"/>
    <n v="3"/>
    <n v="57"/>
    <s v="Ninguna"/>
    <n v="102"/>
    <n v="60"/>
    <n v="42"/>
    <n v="0.41176470588235292"/>
  </r>
  <r>
    <x v="97"/>
    <n v="7"/>
    <s v="Plato_3"/>
    <s v="Descripcióndel Plato_3"/>
    <n v="12"/>
    <n v="20"/>
    <n v="3"/>
    <n v="56"/>
    <s v="Sin cebolla"/>
    <n v="60"/>
    <n v="36"/>
    <n v="24"/>
    <n v="0.4"/>
  </r>
  <r>
    <x v="97"/>
    <n v="7"/>
    <s v="Plato_9"/>
    <s v="Descripcióndel Plato_9"/>
    <n v="17"/>
    <n v="29"/>
    <n v="3"/>
    <n v="33"/>
    <s v="Sin cebolla"/>
    <n v="87"/>
    <n v="51"/>
    <n v="36"/>
    <n v="0.41379310344827586"/>
  </r>
  <r>
    <x v="97"/>
    <n v="7"/>
    <s v="Plato_12"/>
    <s v="Descripcióndel Plato_12"/>
    <n v="11"/>
    <n v="19"/>
    <n v="1"/>
    <n v="51"/>
    <s v="Sin cebolla"/>
    <n v="19"/>
    <n v="11"/>
    <n v="8"/>
    <n v="0.42105263157894735"/>
  </r>
  <r>
    <x v="98"/>
    <n v="2"/>
    <s v="Plato_2"/>
    <s v="Descripcióndel Plato_2"/>
    <n v="18"/>
    <n v="30"/>
    <n v="2"/>
    <n v="27"/>
    <s v="Sin cebolla"/>
    <n v="60"/>
    <n v="36"/>
    <n v="24"/>
    <n v="0.4"/>
  </r>
  <r>
    <x v="98"/>
    <n v="2"/>
    <s v="Plato_17"/>
    <s v="Descripcióndel Plato_17"/>
    <n v="19"/>
    <n v="31"/>
    <n v="1"/>
    <n v="5"/>
    <s v="Sin cebolla"/>
    <n v="31"/>
    <n v="19"/>
    <n v="12"/>
    <n v="0.38709677419354838"/>
  </r>
  <r>
    <x v="98"/>
    <n v="2"/>
    <s v="Plato_12"/>
    <s v="Descripcióndel Plato_12"/>
    <n v="11"/>
    <n v="19"/>
    <n v="1"/>
    <n v="9"/>
    <s v="Ninguna"/>
    <n v="19"/>
    <n v="11"/>
    <n v="8"/>
    <n v="0.42105263157894735"/>
  </r>
  <r>
    <x v="98"/>
    <n v="2"/>
    <s v="Plato_9"/>
    <s v="Descripcióndel Plato_9"/>
    <n v="17"/>
    <n v="29"/>
    <n v="1"/>
    <n v="45"/>
    <s v="Ninguna"/>
    <n v="29"/>
    <n v="17"/>
    <n v="12"/>
    <n v="0.41379310344827586"/>
  </r>
  <r>
    <x v="99"/>
    <n v="18"/>
    <s v="Plato_7"/>
    <s v="Descripcióndel Plato_7"/>
    <n v="14"/>
    <n v="24"/>
    <n v="3"/>
    <n v="48"/>
    <s v="Sin cebolla"/>
    <n v="72"/>
    <n v="42"/>
    <n v="30"/>
    <n v="0.41666666666666669"/>
  </r>
  <r>
    <x v="99"/>
    <n v="18"/>
    <s v="Plato_5"/>
    <s v="Descripcióndel Plato_5"/>
    <n v="13"/>
    <n v="22"/>
    <n v="2"/>
    <n v="33"/>
    <s v="Ninguna"/>
    <n v="44"/>
    <n v="26"/>
    <n v="18"/>
    <n v="0.40909090909090912"/>
  </r>
  <r>
    <x v="99"/>
    <n v="18"/>
    <s v="Plato_1"/>
    <s v="Descripcióndel Plato_1"/>
    <n v="15"/>
    <n v="25"/>
    <n v="2"/>
    <n v="22"/>
    <s v="Sin cebolla"/>
    <n v="50"/>
    <n v="30"/>
    <n v="20"/>
    <n v="0.4"/>
  </r>
  <r>
    <x v="100"/>
    <n v="1"/>
    <s v="Plato_17"/>
    <s v="Descripcióndel Plato_17"/>
    <n v="19"/>
    <n v="31"/>
    <n v="1"/>
    <n v="24"/>
    <s v="Sin cebolla"/>
    <n v="31"/>
    <n v="19"/>
    <n v="12"/>
    <n v="0.38709677419354838"/>
  </r>
  <r>
    <x v="100"/>
    <n v="1"/>
    <s v="Plato_1"/>
    <s v="Descripcióndel Plato_1"/>
    <n v="15"/>
    <n v="25"/>
    <n v="2"/>
    <n v="41"/>
    <s v="Sin cebolla"/>
    <n v="50"/>
    <n v="30"/>
    <n v="20"/>
    <n v="0.4"/>
  </r>
  <r>
    <x v="100"/>
    <n v="1"/>
    <s v="Plato_5"/>
    <s v="Descripcióndel Plato_5"/>
    <n v="13"/>
    <n v="22"/>
    <n v="1"/>
    <n v="35"/>
    <s v="Sin cebolla"/>
    <n v="22"/>
    <n v="13"/>
    <n v="9"/>
    <n v="0.40909090909090912"/>
  </r>
  <r>
    <x v="100"/>
    <n v="1"/>
    <s v="Plato_8"/>
    <s v="Descripcióndel Plato_8"/>
    <n v="21"/>
    <n v="35"/>
    <n v="1"/>
    <n v="34"/>
    <s v="Sin cebolla"/>
    <n v="35"/>
    <n v="21"/>
    <n v="14"/>
    <n v="0.4"/>
  </r>
  <r>
    <x v="101"/>
    <n v="19"/>
    <s v="Plato_16"/>
    <s v="Descripcióndel Plato_16"/>
    <n v="16"/>
    <n v="28"/>
    <n v="3"/>
    <n v="17"/>
    <s v="Sin cebolla"/>
    <n v="84"/>
    <n v="48"/>
    <n v="36"/>
    <n v="0.42857142857142855"/>
  </r>
  <r>
    <x v="101"/>
    <n v="19"/>
    <s v="Plato_9"/>
    <s v="Descripcióndel Plato_9"/>
    <n v="17"/>
    <n v="29"/>
    <n v="3"/>
    <n v="29"/>
    <s v="Ninguna"/>
    <n v="87"/>
    <n v="51"/>
    <n v="36"/>
    <n v="0.41379310344827586"/>
  </r>
  <r>
    <x v="102"/>
    <n v="13"/>
    <s v="Plato_13"/>
    <s v="Descripcióndel Plato_13"/>
    <n v="13"/>
    <n v="21"/>
    <n v="1"/>
    <n v="57"/>
    <s v="Sin cebolla"/>
    <n v="21"/>
    <n v="13"/>
    <n v="8"/>
    <n v="0.38095238095238093"/>
  </r>
  <r>
    <x v="102"/>
    <n v="13"/>
    <s v="Plato_18"/>
    <s v="Descripcióndel Plato_18"/>
    <n v="20"/>
    <n v="34"/>
    <n v="1"/>
    <n v="9"/>
    <s v="Ninguna"/>
    <n v="34"/>
    <n v="20"/>
    <n v="14"/>
    <n v="0.41176470588235292"/>
  </r>
  <r>
    <x v="102"/>
    <n v="13"/>
    <s v="Plato_4"/>
    <s v="Descripcióndel Plato_4"/>
    <n v="10"/>
    <n v="18"/>
    <n v="1"/>
    <n v="33"/>
    <s v="Sin cebolla"/>
    <n v="18"/>
    <n v="10"/>
    <n v="8"/>
    <n v="0.44444444444444442"/>
  </r>
  <r>
    <x v="103"/>
    <n v="14"/>
    <s v="Plato_14"/>
    <s v="Descripcióndel Plato_14"/>
    <n v="14"/>
    <n v="23"/>
    <n v="2"/>
    <n v="43"/>
    <s v="Sin cebolla"/>
    <n v="46"/>
    <n v="28"/>
    <n v="18"/>
    <n v="0.39130434782608697"/>
  </r>
  <r>
    <x v="103"/>
    <n v="14"/>
    <s v="Plato_17"/>
    <s v="Descripcióndel Plato_17"/>
    <n v="19"/>
    <n v="31"/>
    <n v="1"/>
    <n v="12"/>
    <s v="Ninguna"/>
    <n v="31"/>
    <n v="19"/>
    <n v="12"/>
    <n v="0.38709677419354838"/>
  </r>
  <r>
    <x v="104"/>
    <n v="14"/>
    <s v="Plato_3"/>
    <s v="Descripcióndel Plato_3"/>
    <n v="12"/>
    <n v="20"/>
    <n v="3"/>
    <n v="9"/>
    <s v="Ninguna"/>
    <n v="60"/>
    <n v="36"/>
    <n v="24"/>
    <n v="0.4"/>
  </r>
  <r>
    <x v="104"/>
    <n v="14"/>
    <s v="Plato_6"/>
    <s v="Descripcióndel Plato_6"/>
    <n v="16"/>
    <n v="27"/>
    <n v="3"/>
    <n v="34"/>
    <s v="Ninguna"/>
    <n v="81"/>
    <n v="48"/>
    <n v="33"/>
    <n v="0.40740740740740738"/>
  </r>
  <r>
    <x v="105"/>
    <n v="15"/>
    <s v="Plato_18"/>
    <s v="Descripcióndel Plato_18"/>
    <n v="20"/>
    <n v="34"/>
    <n v="2"/>
    <n v="29"/>
    <s v="Ninguna"/>
    <n v="68"/>
    <n v="40"/>
    <n v="28"/>
    <n v="0.41176470588235292"/>
  </r>
  <r>
    <x v="106"/>
    <n v="11"/>
    <s v="Plato_15"/>
    <s v="Descripcióndel Plato_15"/>
    <n v="19"/>
    <n v="32"/>
    <n v="2"/>
    <n v="48"/>
    <s v="Ninguna"/>
    <n v="64"/>
    <n v="38"/>
    <n v="26"/>
    <n v="0.40625"/>
  </r>
  <r>
    <x v="106"/>
    <n v="11"/>
    <s v="Plato_9"/>
    <s v="Descripcióndel Plato_9"/>
    <n v="17"/>
    <n v="29"/>
    <n v="3"/>
    <n v="51"/>
    <s v="Sin cebolla"/>
    <n v="87"/>
    <n v="51"/>
    <n v="36"/>
    <n v="0.41379310344827586"/>
  </r>
  <r>
    <x v="106"/>
    <n v="11"/>
    <s v="Plato_18"/>
    <s v="Descripcióndel Plato_18"/>
    <n v="20"/>
    <n v="34"/>
    <n v="3"/>
    <n v="42"/>
    <s v="Sin cebolla"/>
    <n v="102"/>
    <n v="60"/>
    <n v="42"/>
    <n v="0.41176470588235292"/>
  </r>
  <r>
    <x v="107"/>
    <n v="3"/>
    <s v="Plato_9"/>
    <s v="Descripcióndel Plato_9"/>
    <n v="17"/>
    <n v="29"/>
    <n v="2"/>
    <n v="23"/>
    <s v="Ninguna"/>
    <n v="58"/>
    <n v="34"/>
    <n v="24"/>
    <n v="0.41379310344827586"/>
  </r>
  <r>
    <x v="107"/>
    <n v="3"/>
    <s v="Plato_4"/>
    <s v="Descripcióndel Plato_4"/>
    <n v="10"/>
    <n v="18"/>
    <n v="1"/>
    <n v="10"/>
    <s v="Sin cebolla"/>
    <n v="18"/>
    <n v="10"/>
    <n v="8"/>
    <n v="0.44444444444444442"/>
  </r>
  <r>
    <x v="107"/>
    <n v="3"/>
    <s v="Plato_3"/>
    <s v="Descripcióndel Plato_3"/>
    <n v="12"/>
    <n v="20"/>
    <n v="1"/>
    <n v="26"/>
    <s v="Sin cebolla"/>
    <n v="20"/>
    <n v="12"/>
    <n v="8"/>
    <n v="0.4"/>
  </r>
  <r>
    <x v="107"/>
    <n v="3"/>
    <s v="Plato_16"/>
    <s v="Descripcióndel Plato_16"/>
    <n v="16"/>
    <n v="28"/>
    <n v="1"/>
    <n v="56"/>
    <s v="Ninguna"/>
    <n v="28"/>
    <n v="16"/>
    <n v="12"/>
    <n v="0.42857142857142855"/>
  </r>
  <r>
    <x v="108"/>
    <n v="10"/>
    <s v="Plato_18"/>
    <s v="Descripcióndel Plato_18"/>
    <n v="20"/>
    <n v="34"/>
    <n v="3"/>
    <n v="54"/>
    <s v="Sin cebolla"/>
    <n v="102"/>
    <n v="60"/>
    <n v="42"/>
    <n v="0.41176470588235292"/>
  </r>
  <r>
    <x v="108"/>
    <n v="10"/>
    <s v="Plato_14"/>
    <s v="Descripcióndel Plato_14"/>
    <n v="14"/>
    <n v="23"/>
    <n v="1"/>
    <n v="26"/>
    <s v="Sin cebolla"/>
    <n v="23"/>
    <n v="14"/>
    <n v="9"/>
    <n v="0.39130434782608697"/>
  </r>
  <r>
    <x v="108"/>
    <n v="10"/>
    <s v="Plato_5"/>
    <s v="Descripcióndel Plato_5"/>
    <n v="13"/>
    <n v="22"/>
    <n v="2"/>
    <n v="38"/>
    <s v="Ninguna"/>
    <n v="44"/>
    <n v="26"/>
    <n v="18"/>
    <n v="0.40909090909090912"/>
  </r>
  <r>
    <x v="109"/>
    <n v="5"/>
    <s v="Plato_9"/>
    <s v="Descripcióndel Plato_9"/>
    <n v="17"/>
    <n v="29"/>
    <n v="2"/>
    <n v="38"/>
    <s v="Ninguna"/>
    <n v="58"/>
    <n v="34"/>
    <n v="24"/>
    <n v="0.41379310344827586"/>
  </r>
  <r>
    <x v="109"/>
    <n v="5"/>
    <s v="Plato_10"/>
    <s v="Descripcióndel Plato_10"/>
    <n v="15"/>
    <n v="26"/>
    <n v="3"/>
    <n v="27"/>
    <s v="Ninguna"/>
    <n v="78"/>
    <n v="45"/>
    <n v="33"/>
    <n v="0.42307692307692307"/>
  </r>
  <r>
    <x v="109"/>
    <n v="5"/>
    <s v="Plato_6"/>
    <s v="Descripcióndel Plato_6"/>
    <n v="16"/>
    <n v="27"/>
    <n v="1"/>
    <n v="56"/>
    <s v="Sin cebolla"/>
    <n v="27"/>
    <n v="16"/>
    <n v="11"/>
    <n v="0.40740740740740738"/>
  </r>
  <r>
    <x v="110"/>
    <n v="3"/>
    <s v="Plato_15"/>
    <s v="Descripcióndel Plato_15"/>
    <n v="19"/>
    <n v="32"/>
    <n v="1"/>
    <n v="47"/>
    <s v="Sin cebolla"/>
    <n v="32"/>
    <n v="19"/>
    <n v="13"/>
    <n v="0.40625"/>
  </r>
  <r>
    <x v="110"/>
    <n v="3"/>
    <s v="Plato_5"/>
    <s v="Descripcióndel Plato_5"/>
    <n v="13"/>
    <n v="22"/>
    <n v="3"/>
    <n v="5"/>
    <s v="Ninguna"/>
    <n v="66"/>
    <n v="39"/>
    <n v="27"/>
    <n v="0.40909090909090912"/>
  </r>
  <r>
    <x v="110"/>
    <n v="3"/>
    <s v="Plato_7"/>
    <s v="Descripcióndel Plato_7"/>
    <n v="14"/>
    <n v="24"/>
    <n v="2"/>
    <n v="48"/>
    <s v="Ninguna"/>
    <n v="48"/>
    <n v="28"/>
    <n v="20"/>
    <n v="0.41666666666666669"/>
  </r>
  <r>
    <x v="110"/>
    <n v="3"/>
    <s v="Plato_9"/>
    <s v="Descripcióndel Plato_9"/>
    <n v="17"/>
    <n v="29"/>
    <n v="2"/>
    <n v="37"/>
    <s v="Sin cebolla"/>
    <n v="58"/>
    <n v="34"/>
    <n v="24"/>
    <n v="0.41379310344827586"/>
  </r>
  <r>
    <x v="111"/>
    <n v="6"/>
    <s v="Plato_3"/>
    <s v="Descripcióndel Plato_3"/>
    <n v="12"/>
    <n v="20"/>
    <n v="1"/>
    <n v="16"/>
    <s v="Sin cebolla"/>
    <n v="20"/>
    <n v="12"/>
    <n v="8"/>
    <n v="0.4"/>
  </r>
  <r>
    <x v="112"/>
    <n v="4"/>
    <s v="Plato_18"/>
    <s v="Descripcióndel Plato_18"/>
    <n v="20"/>
    <n v="34"/>
    <n v="2"/>
    <n v="51"/>
    <s v="Ninguna"/>
    <n v="68"/>
    <n v="40"/>
    <n v="28"/>
    <n v="0.41176470588235292"/>
  </r>
  <r>
    <x v="113"/>
    <n v="7"/>
    <s v="Plato_2"/>
    <s v="Descripcióndel Plato_2"/>
    <n v="18"/>
    <n v="30"/>
    <n v="3"/>
    <n v="36"/>
    <s v="Ninguna"/>
    <n v="90"/>
    <n v="54"/>
    <n v="36"/>
    <n v="0.4"/>
  </r>
  <r>
    <x v="113"/>
    <n v="7"/>
    <s v="Plato_9"/>
    <s v="Descripcióndel Plato_9"/>
    <n v="17"/>
    <n v="29"/>
    <n v="3"/>
    <n v="22"/>
    <s v="Ninguna"/>
    <n v="87"/>
    <n v="51"/>
    <n v="36"/>
    <n v="0.41379310344827586"/>
  </r>
  <r>
    <x v="113"/>
    <n v="7"/>
    <s v="Plato_4"/>
    <s v="Descripcióndel Plato_4"/>
    <n v="10"/>
    <n v="18"/>
    <n v="3"/>
    <n v="31"/>
    <s v="Sin cebolla"/>
    <n v="54"/>
    <n v="30"/>
    <n v="24"/>
    <n v="0.44444444444444442"/>
  </r>
  <r>
    <x v="113"/>
    <n v="7"/>
    <s v="Plato_5"/>
    <s v="Descripcióndel Plato_5"/>
    <n v="13"/>
    <n v="22"/>
    <n v="1"/>
    <n v="42"/>
    <s v="Sin cebolla"/>
    <n v="22"/>
    <n v="13"/>
    <n v="9"/>
    <n v="0.40909090909090912"/>
  </r>
  <r>
    <x v="114"/>
    <n v="12"/>
    <s v="Plato_6"/>
    <s v="Descripcióndel Plato_6"/>
    <n v="16"/>
    <n v="27"/>
    <n v="3"/>
    <n v="23"/>
    <s v="Sin cebolla"/>
    <n v="81"/>
    <n v="48"/>
    <n v="33"/>
    <n v="0.40740740740740738"/>
  </r>
  <r>
    <x v="114"/>
    <n v="12"/>
    <s v="Plato_2"/>
    <s v="Descripcióndel Plato_2"/>
    <n v="18"/>
    <n v="30"/>
    <n v="2"/>
    <n v="32"/>
    <s v="Sin cebolla"/>
    <n v="60"/>
    <n v="36"/>
    <n v="24"/>
    <n v="0.4"/>
  </r>
  <r>
    <x v="114"/>
    <n v="12"/>
    <s v="Plato_15"/>
    <s v="Descripcióndel Plato_15"/>
    <n v="19"/>
    <n v="32"/>
    <n v="3"/>
    <n v="43"/>
    <s v="Sin cebolla"/>
    <n v="96"/>
    <n v="57"/>
    <n v="39"/>
    <n v="0.40625"/>
  </r>
  <r>
    <x v="115"/>
    <n v="8"/>
    <s v="Plato_15"/>
    <s v="Descripcióndel Plato_15"/>
    <n v="19"/>
    <n v="32"/>
    <n v="3"/>
    <n v="54"/>
    <s v="Sin cebolla"/>
    <n v="96"/>
    <n v="57"/>
    <n v="39"/>
    <n v="0.40625"/>
  </r>
  <r>
    <x v="115"/>
    <n v="8"/>
    <s v="Plato_8"/>
    <s v="Descripcióndel Plato_8"/>
    <n v="21"/>
    <n v="35"/>
    <n v="1"/>
    <n v="21"/>
    <s v="Ninguna"/>
    <n v="35"/>
    <n v="21"/>
    <n v="14"/>
    <n v="0.4"/>
  </r>
  <r>
    <x v="115"/>
    <n v="8"/>
    <s v="Plato_19"/>
    <s v="Descripcióndel Plato_19"/>
    <n v="22"/>
    <n v="36"/>
    <n v="1"/>
    <n v="26"/>
    <s v="Sin cebolla"/>
    <n v="36"/>
    <n v="22"/>
    <n v="14"/>
    <n v="0.3888888888888889"/>
  </r>
  <r>
    <x v="115"/>
    <n v="8"/>
    <s v="Plato_18"/>
    <s v="Descripcióndel Plato_18"/>
    <n v="20"/>
    <n v="34"/>
    <n v="3"/>
    <n v="28"/>
    <s v="Sin cebolla"/>
    <n v="102"/>
    <n v="60"/>
    <n v="42"/>
    <n v="0.41176470588235292"/>
  </r>
  <r>
    <x v="116"/>
    <n v="8"/>
    <s v="Plato_8"/>
    <s v="Descripcióndel Plato_8"/>
    <n v="21"/>
    <n v="35"/>
    <n v="2"/>
    <n v="8"/>
    <s v="Sin cebolla"/>
    <n v="70"/>
    <n v="42"/>
    <n v="28"/>
    <n v="0.4"/>
  </r>
  <r>
    <x v="117"/>
    <n v="13"/>
    <s v="Plato_4"/>
    <s v="Descripcióndel Plato_4"/>
    <n v="10"/>
    <n v="18"/>
    <n v="3"/>
    <n v="39"/>
    <s v="Ninguna"/>
    <n v="54"/>
    <n v="30"/>
    <n v="24"/>
    <n v="0.44444444444444442"/>
  </r>
  <r>
    <x v="117"/>
    <n v="13"/>
    <s v="Plato_14"/>
    <s v="Descripcióndel Plato_14"/>
    <n v="14"/>
    <n v="23"/>
    <n v="3"/>
    <n v="22"/>
    <s v="Sin cebolla"/>
    <n v="69"/>
    <n v="42"/>
    <n v="27"/>
    <n v="0.39130434782608697"/>
  </r>
  <r>
    <x v="117"/>
    <n v="13"/>
    <s v="Plato_6"/>
    <s v="Descripcióndel Plato_6"/>
    <n v="16"/>
    <n v="27"/>
    <n v="2"/>
    <n v="52"/>
    <s v="Sin cebolla"/>
    <n v="54"/>
    <n v="32"/>
    <n v="22"/>
    <n v="0.40740740740740738"/>
  </r>
  <r>
    <x v="117"/>
    <n v="13"/>
    <s v="Plato_15"/>
    <s v="Descripcióndel Plato_15"/>
    <n v="19"/>
    <n v="32"/>
    <n v="1"/>
    <n v="23"/>
    <s v="Sin cebolla"/>
    <n v="32"/>
    <n v="19"/>
    <n v="13"/>
    <n v="0.40625"/>
  </r>
  <r>
    <x v="118"/>
    <n v="17"/>
    <s v="Plato_10"/>
    <s v="Descripcióndel Plato_10"/>
    <n v="15"/>
    <n v="26"/>
    <n v="1"/>
    <n v="7"/>
    <s v="Ninguna"/>
    <n v="26"/>
    <n v="15"/>
    <n v="11"/>
    <n v="0.42307692307692307"/>
  </r>
  <r>
    <x v="118"/>
    <n v="17"/>
    <s v="Plato_19"/>
    <s v="Descripcióndel Plato_19"/>
    <n v="22"/>
    <n v="36"/>
    <n v="2"/>
    <n v="13"/>
    <s v="Sin cebolla"/>
    <n v="72"/>
    <n v="44"/>
    <n v="28"/>
    <n v="0.3888888888888889"/>
  </r>
  <r>
    <x v="118"/>
    <n v="17"/>
    <s v="Plato_4"/>
    <s v="Descripcióndel Plato_4"/>
    <n v="10"/>
    <n v="18"/>
    <n v="2"/>
    <n v="34"/>
    <s v="Sin cebolla"/>
    <n v="36"/>
    <n v="20"/>
    <n v="16"/>
    <n v="0.44444444444444442"/>
  </r>
  <r>
    <x v="119"/>
    <n v="4"/>
    <s v="Plato_17"/>
    <s v="Descripcióndel Plato_17"/>
    <n v="19"/>
    <n v="31"/>
    <n v="3"/>
    <n v="56"/>
    <s v="Sin cebolla"/>
    <n v="93"/>
    <n v="57"/>
    <n v="36"/>
    <n v="0.38709677419354838"/>
  </r>
  <r>
    <x v="119"/>
    <n v="4"/>
    <s v="Plato_10"/>
    <s v="Descripcióndel Plato_10"/>
    <n v="15"/>
    <n v="26"/>
    <n v="2"/>
    <n v="41"/>
    <s v="Sin cebolla"/>
    <n v="52"/>
    <n v="30"/>
    <n v="22"/>
    <n v="0.42307692307692307"/>
  </r>
  <r>
    <x v="120"/>
    <n v="5"/>
    <s v="Plato_10"/>
    <s v="Descripcióndel Plato_10"/>
    <n v="15"/>
    <n v="26"/>
    <n v="2"/>
    <n v="38"/>
    <s v="Ninguna"/>
    <n v="52"/>
    <n v="30"/>
    <n v="22"/>
    <n v="0.42307692307692307"/>
  </r>
  <r>
    <x v="121"/>
    <n v="6"/>
    <s v="Plato_8"/>
    <s v="Descripcióndel Plato_8"/>
    <n v="21"/>
    <n v="35"/>
    <n v="3"/>
    <n v="32"/>
    <s v="Ninguna"/>
    <n v="105"/>
    <n v="63"/>
    <n v="42"/>
    <n v="0.4"/>
  </r>
  <r>
    <x v="122"/>
    <n v="16"/>
    <s v="Plato_7"/>
    <s v="Descripcióndel Plato_7"/>
    <n v="14"/>
    <n v="24"/>
    <n v="1"/>
    <n v="33"/>
    <s v="Sin cebolla"/>
    <n v="24"/>
    <n v="14"/>
    <n v="10"/>
    <n v="0.41666666666666669"/>
  </r>
  <r>
    <x v="123"/>
    <n v="16"/>
    <s v="Plato_3"/>
    <s v="Descripcióndel Plato_3"/>
    <n v="12"/>
    <n v="20"/>
    <n v="2"/>
    <n v="43"/>
    <s v="Ninguna"/>
    <n v="40"/>
    <n v="24"/>
    <n v="16"/>
    <n v="0.4"/>
  </r>
  <r>
    <x v="123"/>
    <n v="16"/>
    <s v="Plato_1"/>
    <s v="Descripcióndel Plato_1"/>
    <n v="15"/>
    <n v="25"/>
    <n v="1"/>
    <n v="27"/>
    <s v="Sin cebolla"/>
    <n v="25"/>
    <n v="15"/>
    <n v="10"/>
    <n v="0.4"/>
  </r>
  <r>
    <x v="123"/>
    <n v="16"/>
    <s v="Plato_11"/>
    <s v="Descripcióndel Plato_11"/>
    <n v="20"/>
    <n v="33"/>
    <n v="3"/>
    <n v="9"/>
    <s v="Sin cebolla"/>
    <n v="99"/>
    <n v="60"/>
    <n v="39"/>
    <n v="0.39393939393939392"/>
  </r>
  <r>
    <x v="123"/>
    <n v="16"/>
    <s v="Plato_9"/>
    <s v="Descripcióndel Plato_9"/>
    <n v="17"/>
    <n v="29"/>
    <n v="2"/>
    <n v="59"/>
    <s v="Sin cebolla"/>
    <n v="58"/>
    <n v="34"/>
    <n v="24"/>
    <n v="0.41379310344827586"/>
  </r>
  <r>
    <x v="124"/>
    <n v="14"/>
    <s v="Plato_16"/>
    <s v="Descripcióndel Plato_16"/>
    <n v="16"/>
    <n v="28"/>
    <n v="2"/>
    <n v="38"/>
    <s v="Sin cebolla"/>
    <n v="56"/>
    <n v="32"/>
    <n v="24"/>
    <n v="0.42857142857142855"/>
  </r>
  <r>
    <x v="124"/>
    <n v="14"/>
    <s v="Plato_18"/>
    <s v="Descripcióndel Plato_18"/>
    <n v="20"/>
    <n v="34"/>
    <n v="2"/>
    <n v="15"/>
    <s v="Ninguna"/>
    <n v="68"/>
    <n v="40"/>
    <n v="28"/>
    <n v="0.41176470588235292"/>
  </r>
  <r>
    <x v="124"/>
    <n v="14"/>
    <s v="Plato_3"/>
    <s v="Descripcióndel Plato_3"/>
    <n v="12"/>
    <n v="20"/>
    <n v="3"/>
    <n v="31"/>
    <s v="Ninguna"/>
    <n v="60"/>
    <n v="36"/>
    <n v="24"/>
    <n v="0.4"/>
  </r>
  <r>
    <x v="125"/>
    <n v="18"/>
    <s v="Plato_16"/>
    <s v="Descripcióndel Plato_16"/>
    <n v="16"/>
    <n v="28"/>
    <n v="1"/>
    <n v="19"/>
    <s v="Sin cebolla"/>
    <n v="28"/>
    <n v="16"/>
    <n v="12"/>
    <n v="0.42857142857142855"/>
  </r>
  <r>
    <x v="125"/>
    <n v="18"/>
    <s v="Plato_8"/>
    <s v="Descripcióndel Plato_8"/>
    <n v="21"/>
    <n v="35"/>
    <n v="1"/>
    <n v="40"/>
    <s v="Sin cebolla"/>
    <n v="35"/>
    <n v="21"/>
    <n v="14"/>
    <n v="0.4"/>
  </r>
  <r>
    <x v="125"/>
    <n v="18"/>
    <s v="Plato_7"/>
    <s v="Descripcióndel Plato_7"/>
    <n v="14"/>
    <n v="24"/>
    <n v="3"/>
    <n v="27"/>
    <s v="Ninguna"/>
    <n v="72"/>
    <n v="42"/>
    <n v="30"/>
    <n v="0.41666666666666669"/>
  </r>
  <r>
    <x v="125"/>
    <n v="18"/>
    <s v="Plato_2"/>
    <s v="Descripcióndel Plato_2"/>
    <n v="18"/>
    <n v="30"/>
    <n v="1"/>
    <n v="53"/>
    <s v="Ninguna"/>
    <n v="30"/>
    <n v="18"/>
    <n v="12"/>
    <n v="0.4"/>
  </r>
  <r>
    <x v="126"/>
    <n v="6"/>
    <s v="Plato_19"/>
    <s v="Descripcióndel Plato_19"/>
    <n v="22"/>
    <n v="36"/>
    <n v="2"/>
    <n v="30"/>
    <s v="Sin cebolla"/>
    <n v="72"/>
    <n v="44"/>
    <n v="28"/>
    <n v="0.3888888888888889"/>
  </r>
  <r>
    <x v="127"/>
    <n v="2"/>
    <s v="Plato_1"/>
    <s v="Descripcióndel Plato_1"/>
    <n v="15"/>
    <n v="25"/>
    <n v="3"/>
    <n v="53"/>
    <s v="Ninguna"/>
    <n v="75"/>
    <n v="45"/>
    <n v="30"/>
    <n v="0.4"/>
  </r>
  <r>
    <x v="127"/>
    <n v="2"/>
    <s v="Plato_4"/>
    <s v="Descripcióndel Plato_4"/>
    <n v="10"/>
    <n v="18"/>
    <n v="3"/>
    <n v="50"/>
    <s v="Sin cebolla"/>
    <n v="54"/>
    <n v="30"/>
    <n v="24"/>
    <n v="0.44444444444444442"/>
  </r>
  <r>
    <x v="127"/>
    <n v="2"/>
    <s v="Plato_7"/>
    <s v="Descripcióndel Plato_7"/>
    <n v="14"/>
    <n v="24"/>
    <n v="2"/>
    <n v="35"/>
    <s v="Sin cebolla"/>
    <n v="48"/>
    <n v="28"/>
    <n v="20"/>
    <n v="0.41666666666666669"/>
  </r>
  <r>
    <x v="127"/>
    <n v="2"/>
    <s v="Plato_17"/>
    <s v="Descripcióndel Plato_17"/>
    <n v="19"/>
    <n v="31"/>
    <n v="2"/>
    <n v="34"/>
    <s v="Sin cebolla"/>
    <n v="62"/>
    <n v="38"/>
    <n v="24"/>
    <n v="0.38709677419354838"/>
  </r>
  <r>
    <x v="128"/>
    <n v="16"/>
    <s v="Plato_12"/>
    <s v="Descripcióndel Plato_12"/>
    <n v="11"/>
    <n v="19"/>
    <n v="3"/>
    <n v="6"/>
    <s v="Sin cebolla"/>
    <n v="57"/>
    <n v="33"/>
    <n v="24"/>
    <n v="0.42105263157894735"/>
  </r>
  <r>
    <x v="128"/>
    <n v="16"/>
    <s v="Plato_3"/>
    <s v="Descripcióndel Plato_3"/>
    <n v="12"/>
    <n v="20"/>
    <n v="1"/>
    <n v="24"/>
    <s v="Ninguna"/>
    <n v="20"/>
    <n v="12"/>
    <n v="8"/>
    <n v="0.4"/>
  </r>
  <r>
    <x v="128"/>
    <n v="16"/>
    <s v="Plato_9"/>
    <s v="Descripcióndel Plato_9"/>
    <n v="17"/>
    <n v="29"/>
    <n v="1"/>
    <n v="50"/>
    <s v="Ninguna"/>
    <n v="29"/>
    <n v="17"/>
    <n v="12"/>
    <n v="0.41379310344827586"/>
  </r>
  <r>
    <x v="129"/>
    <n v="10"/>
    <s v="Plato_8"/>
    <s v="Descripcióndel Plato_8"/>
    <n v="21"/>
    <n v="35"/>
    <n v="1"/>
    <n v="25"/>
    <s v="Sin cebolla"/>
    <n v="35"/>
    <n v="21"/>
    <n v="14"/>
    <n v="0.4"/>
  </r>
  <r>
    <x v="130"/>
    <n v="7"/>
    <s v="Plato_20"/>
    <s v="Descripcióndel Plato_20"/>
    <n v="25"/>
    <n v="40"/>
    <n v="1"/>
    <n v="43"/>
    <s v="Sin cebolla"/>
    <n v="40"/>
    <n v="25"/>
    <n v="15"/>
    <n v="0.375"/>
  </r>
  <r>
    <x v="130"/>
    <n v="7"/>
    <s v="Plato_4"/>
    <s v="Descripcióndel Plato_4"/>
    <n v="10"/>
    <n v="18"/>
    <n v="3"/>
    <n v="20"/>
    <s v="Ninguna"/>
    <n v="54"/>
    <n v="30"/>
    <n v="24"/>
    <n v="0.44444444444444442"/>
  </r>
  <r>
    <x v="130"/>
    <n v="7"/>
    <s v="Plato_13"/>
    <s v="Descripcióndel Plato_13"/>
    <n v="13"/>
    <n v="21"/>
    <n v="3"/>
    <n v="57"/>
    <s v="Sin cebolla"/>
    <n v="63"/>
    <n v="39"/>
    <n v="24"/>
    <n v="0.38095238095238093"/>
  </r>
  <r>
    <x v="131"/>
    <n v="9"/>
    <s v="Plato_14"/>
    <s v="Descripcióndel Plato_14"/>
    <n v="14"/>
    <n v="23"/>
    <n v="1"/>
    <n v="6"/>
    <s v="Sin cebolla"/>
    <n v="23"/>
    <n v="14"/>
    <n v="9"/>
    <n v="0.39130434782608697"/>
  </r>
  <r>
    <x v="131"/>
    <n v="9"/>
    <s v="Plato_19"/>
    <s v="Descripcióndel Plato_19"/>
    <n v="22"/>
    <n v="36"/>
    <n v="1"/>
    <n v="18"/>
    <s v="Ninguna"/>
    <n v="36"/>
    <n v="22"/>
    <n v="14"/>
    <n v="0.3888888888888889"/>
  </r>
  <r>
    <x v="131"/>
    <n v="9"/>
    <s v="Plato_13"/>
    <s v="Descripcióndel Plato_13"/>
    <n v="13"/>
    <n v="21"/>
    <n v="2"/>
    <n v="53"/>
    <s v="Ninguna"/>
    <n v="42"/>
    <n v="26"/>
    <n v="16"/>
    <n v="0.38095238095238093"/>
  </r>
  <r>
    <x v="131"/>
    <n v="9"/>
    <s v="Plato_8"/>
    <s v="Descripcióndel Plato_8"/>
    <n v="21"/>
    <n v="35"/>
    <n v="3"/>
    <n v="25"/>
    <s v="Sin cebolla"/>
    <n v="105"/>
    <n v="63"/>
    <n v="42"/>
    <n v="0.4"/>
  </r>
  <r>
    <x v="132"/>
    <n v="20"/>
    <s v="Plato_15"/>
    <s v="Descripcióndel Plato_15"/>
    <n v="19"/>
    <n v="32"/>
    <n v="1"/>
    <n v="5"/>
    <s v="Ninguna"/>
    <n v="32"/>
    <n v="19"/>
    <n v="13"/>
    <n v="0.40625"/>
  </r>
  <r>
    <x v="132"/>
    <n v="20"/>
    <s v="Plato_18"/>
    <s v="Descripcióndel Plato_18"/>
    <n v="20"/>
    <n v="34"/>
    <n v="1"/>
    <n v="45"/>
    <s v="Sin cebolla"/>
    <n v="34"/>
    <n v="20"/>
    <n v="14"/>
    <n v="0.41176470588235292"/>
  </r>
  <r>
    <x v="132"/>
    <n v="20"/>
    <s v="Plato_17"/>
    <s v="Descripcióndel Plato_17"/>
    <n v="19"/>
    <n v="31"/>
    <n v="2"/>
    <n v="46"/>
    <s v="Ninguna"/>
    <n v="62"/>
    <n v="38"/>
    <n v="24"/>
    <n v="0.38709677419354838"/>
  </r>
  <r>
    <x v="132"/>
    <n v="20"/>
    <s v="Plato_4"/>
    <s v="Descripcióndel Plato_4"/>
    <n v="10"/>
    <n v="18"/>
    <n v="3"/>
    <n v="11"/>
    <s v="Ninguna"/>
    <n v="54"/>
    <n v="30"/>
    <n v="24"/>
    <n v="0.44444444444444442"/>
  </r>
  <r>
    <x v="133"/>
    <n v="3"/>
    <s v="Plato_7"/>
    <s v="Descripcióndel Plato_7"/>
    <n v="14"/>
    <n v="24"/>
    <n v="1"/>
    <n v="19"/>
    <s v="Ninguna"/>
    <n v="24"/>
    <n v="14"/>
    <n v="10"/>
    <n v="0.41666666666666669"/>
  </r>
  <r>
    <x v="133"/>
    <n v="3"/>
    <s v="Plato_15"/>
    <s v="Descripcióndel Plato_15"/>
    <n v="19"/>
    <n v="32"/>
    <n v="3"/>
    <n v="29"/>
    <s v="Ninguna"/>
    <n v="96"/>
    <n v="57"/>
    <n v="39"/>
    <n v="0.40625"/>
  </r>
  <r>
    <x v="134"/>
    <n v="11"/>
    <s v="Plato_17"/>
    <s v="Descripcióndel Plato_17"/>
    <n v="19"/>
    <n v="31"/>
    <n v="3"/>
    <n v="17"/>
    <s v="Ninguna"/>
    <n v="93"/>
    <n v="57"/>
    <n v="36"/>
    <n v="0.38709677419354838"/>
  </r>
  <r>
    <x v="134"/>
    <n v="11"/>
    <s v="Plato_20"/>
    <s v="Descripcióndel Plato_20"/>
    <n v="25"/>
    <n v="40"/>
    <n v="2"/>
    <n v="42"/>
    <s v="Ninguna"/>
    <n v="80"/>
    <n v="50"/>
    <n v="30"/>
    <n v="0.375"/>
  </r>
  <r>
    <x v="134"/>
    <n v="11"/>
    <s v="Plato_9"/>
    <s v="Descripcióndel Plato_9"/>
    <n v="17"/>
    <n v="29"/>
    <n v="3"/>
    <n v="29"/>
    <s v="Sin cebolla"/>
    <n v="87"/>
    <n v="51"/>
    <n v="36"/>
    <n v="0.41379310344827586"/>
  </r>
  <r>
    <x v="135"/>
    <n v="6"/>
    <s v="Plato_20"/>
    <s v="Descripcióndel Plato_20"/>
    <n v="25"/>
    <n v="40"/>
    <n v="2"/>
    <n v="13"/>
    <s v="Sin cebolla"/>
    <n v="80"/>
    <n v="50"/>
    <n v="30"/>
    <n v="0.375"/>
  </r>
  <r>
    <x v="136"/>
    <n v="13"/>
    <s v="Plato_13"/>
    <s v="Descripcióndel Plato_13"/>
    <n v="13"/>
    <n v="21"/>
    <n v="3"/>
    <n v="41"/>
    <s v="Sin cebolla"/>
    <n v="63"/>
    <n v="39"/>
    <n v="24"/>
    <n v="0.38095238095238093"/>
  </r>
  <r>
    <x v="137"/>
    <n v="6"/>
    <s v="Plato_17"/>
    <s v="Descripcióndel Plato_17"/>
    <n v="19"/>
    <n v="31"/>
    <n v="2"/>
    <n v="40"/>
    <s v="Ninguna"/>
    <n v="62"/>
    <n v="38"/>
    <n v="24"/>
    <n v="0.38709677419354838"/>
  </r>
  <r>
    <x v="137"/>
    <n v="6"/>
    <s v="Plato_12"/>
    <s v="Descripcióndel Plato_12"/>
    <n v="11"/>
    <n v="19"/>
    <n v="2"/>
    <n v="6"/>
    <s v="Ninguna"/>
    <n v="38"/>
    <n v="22"/>
    <n v="16"/>
    <n v="0.42105263157894735"/>
  </r>
  <r>
    <x v="137"/>
    <n v="6"/>
    <s v="Plato_10"/>
    <s v="Descripcióndel Plato_10"/>
    <n v="15"/>
    <n v="26"/>
    <n v="3"/>
    <n v="7"/>
    <s v="Sin cebolla"/>
    <n v="78"/>
    <n v="45"/>
    <n v="33"/>
    <n v="0.42307692307692307"/>
  </r>
  <r>
    <x v="137"/>
    <n v="6"/>
    <s v="Plato_2"/>
    <s v="Descripcióndel Plato_2"/>
    <n v="18"/>
    <n v="30"/>
    <n v="2"/>
    <n v="44"/>
    <s v="Sin cebolla"/>
    <n v="60"/>
    <n v="36"/>
    <n v="24"/>
    <n v="0.4"/>
  </r>
  <r>
    <x v="138"/>
    <n v="16"/>
    <s v="Plato_8"/>
    <s v="Descripcióndel Plato_8"/>
    <n v="21"/>
    <n v="35"/>
    <n v="1"/>
    <n v="26"/>
    <s v="Ninguna"/>
    <n v="35"/>
    <n v="21"/>
    <n v="14"/>
    <n v="0.4"/>
  </r>
  <r>
    <x v="139"/>
    <n v="11"/>
    <s v="Plato_1"/>
    <s v="Descripcióndel Plato_1"/>
    <n v="15"/>
    <n v="25"/>
    <n v="2"/>
    <n v="35"/>
    <s v="Ninguna"/>
    <n v="50"/>
    <n v="30"/>
    <n v="20"/>
    <n v="0.4"/>
  </r>
  <r>
    <x v="139"/>
    <n v="11"/>
    <s v="Plato_8"/>
    <s v="Descripcióndel Plato_8"/>
    <n v="21"/>
    <n v="35"/>
    <n v="3"/>
    <n v="35"/>
    <s v="Sin cebolla"/>
    <n v="105"/>
    <n v="63"/>
    <n v="42"/>
    <n v="0.4"/>
  </r>
  <r>
    <x v="139"/>
    <n v="11"/>
    <s v="Plato_4"/>
    <s v="Descripcióndel Plato_4"/>
    <n v="10"/>
    <n v="18"/>
    <n v="2"/>
    <n v="48"/>
    <s v="Sin cebolla"/>
    <n v="36"/>
    <n v="20"/>
    <n v="16"/>
    <n v="0.44444444444444442"/>
  </r>
  <r>
    <x v="140"/>
    <n v="4"/>
    <s v="Plato_13"/>
    <s v="Descripcióndel Plato_13"/>
    <n v="13"/>
    <n v="21"/>
    <n v="1"/>
    <n v="28"/>
    <s v="Sin cebolla"/>
    <n v="21"/>
    <n v="13"/>
    <n v="8"/>
    <n v="0.38095238095238093"/>
  </r>
  <r>
    <x v="141"/>
    <n v="14"/>
    <s v="Plato_7"/>
    <s v="Descripcióndel Plato_7"/>
    <n v="14"/>
    <n v="24"/>
    <n v="3"/>
    <n v="37"/>
    <s v="Ninguna"/>
    <n v="72"/>
    <n v="42"/>
    <n v="30"/>
    <n v="0.41666666666666669"/>
  </r>
  <r>
    <x v="141"/>
    <n v="14"/>
    <s v="Plato_14"/>
    <s v="Descripcióndel Plato_14"/>
    <n v="14"/>
    <n v="23"/>
    <n v="3"/>
    <n v="11"/>
    <s v="Sin cebolla"/>
    <n v="69"/>
    <n v="42"/>
    <n v="27"/>
    <n v="0.39130434782608697"/>
  </r>
  <r>
    <x v="141"/>
    <n v="14"/>
    <s v="Plato_20"/>
    <s v="Descripcióndel Plato_20"/>
    <n v="25"/>
    <n v="40"/>
    <n v="1"/>
    <n v="22"/>
    <s v="Ninguna"/>
    <n v="40"/>
    <n v="25"/>
    <n v="15"/>
    <n v="0.375"/>
  </r>
  <r>
    <x v="142"/>
    <n v="9"/>
    <s v="Plato_1"/>
    <s v="Descripcióndel Plato_1"/>
    <n v="15"/>
    <n v="25"/>
    <n v="2"/>
    <n v="16"/>
    <s v="Sin cebolla"/>
    <n v="50"/>
    <n v="30"/>
    <n v="20"/>
    <n v="0.4"/>
  </r>
  <r>
    <x v="143"/>
    <n v="18"/>
    <s v="Plato_19"/>
    <s v="Descripcióndel Plato_19"/>
    <n v="22"/>
    <n v="36"/>
    <n v="1"/>
    <n v="27"/>
    <s v="Sin cebolla"/>
    <n v="36"/>
    <n v="22"/>
    <n v="14"/>
    <n v="0.3888888888888889"/>
  </r>
  <r>
    <x v="143"/>
    <n v="18"/>
    <s v="Plato_12"/>
    <s v="Descripcióndel Plato_12"/>
    <n v="11"/>
    <n v="19"/>
    <n v="3"/>
    <n v="51"/>
    <s v="Ninguna"/>
    <n v="57"/>
    <n v="33"/>
    <n v="24"/>
    <n v="0.42105263157894735"/>
  </r>
  <r>
    <x v="143"/>
    <n v="18"/>
    <s v="Plato_9"/>
    <s v="Descripcióndel Plato_9"/>
    <n v="17"/>
    <n v="29"/>
    <n v="2"/>
    <n v="38"/>
    <s v="Ninguna"/>
    <n v="58"/>
    <n v="34"/>
    <n v="24"/>
    <n v="0.41379310344827586"/>
  </r>
  <r>
    <x v="143"/>
    <n v="18"/>
    <s v="Plato_18"/>
    <s v="Descripcióndel Plato_18"/>
    <n v="20"/>
    <n v="34"/>
    <n v="1"/>
    <n v="34"/>
    <s v="Sin cebolla"/>
    <n v="34"/>
    <n v="20"/>
    <n v="14"/>
    <n v="0.41176470588235292"/>
  </r>
  <r>
    <x v="144"/>
    <n v="2"/>
    <s v="Plato_5"/>
    <s v="Descripcióndel Plato_5"/>
    <n v="13"/>
    <n v="22"/>
    <n v="3"/>
    <n v="59"/>
    <s v="Ninguna"/>
    <n v="66"/>
    <n v="39"/>
    <n v="27"/>
    <n v="0.40909090909090912"/>
  </r>
  <r>
    <x v="144"/>
    <n v="2"/>
    <s v="Plato_2"/>
    <s v="Descripcióndel Plato_2"/>
    <n v="18"/>
    <n v="30"/>
    <n v="2"/>
    <n v="47"/>
    <s v="Sin cebolla"/>
    <n v="60"/>
    <n v="36"/>
    <n v="24"/>
    <n v="0.4"/>
  </r>
  <r>
    <x v="145"/>
    <n v="8"/>
    <s v="Plato_17"/>
    <s v="Descripcióndel Plato_17"/>
    <n v="19"/>
    <n v="31"/>
    <n v="2"/>
    <n v="47"/>
    <s v="Sin cebolla"/>
    <n v="62"/>
    <n v="38"/>
    <n v="24"/>
    <n v="0.38709677419354838"/>
  </r>
  <r>
    <x v="146"/>
    <n v="5"/>
    <s v="Plato_20"/>
    <s v="Descripcióndel Plato_20"/>
    <n v="25"/>
    <n v="40"/>
    <n v="1"/>
    <n v="13"/>
    <s v="Sin cebolla"/>
    <n v="40"/>
    <n v="25"/>
    <n v="15"/>
    <n v="0.375"/>
  </r>
  <r>
    <x v="146"/>
    <n v="5"/>
    <s v="Plato_5"/>
    <s v="Descripcióndel Plato_5"/>
    <n v="13"/>
    <n v="22"/>
    <n v="2"/>
    <n v="20"/>
    <s v="Ninguna"/>
    <n v="44"/>
    <n v="26"/>
    <n v="18"/>
    <n v="0.40909090909090912"/>
  </r>
  <r>
    <x v="147"/>
    <n v="10"/>
    <s v="Plato_9"/>
    <s v="Descripcióndel Plato_9"/>
    <n v="17"/>
    <n v="29"/>
    <n v="2"/>
    <n v="31"/>
    <s v="Ninguna"/>
    <n v="58"/>
    <n v="34"/>
    <n v="24"/>
    <n v="0.41379310344827586"/>
  </r>
  <r>
    <x v="147"/>
    <n v="10"/>
    <s v="Plato_18"/>
    <s v="Descripcióndel Plato_18"/>
    <n v="20"/>
    <n v="34"/>
    <n v="2"/>
    <n v="57"/>
    <s v="Ninguna"/>
    <n v="68"/>
    <n v="40"/>
    <n v="28"/>
    <n v="0.41176470588235292"/>
  </r>
  <r>
    <x v="147"/>
    <n v="10"/>
    <s v="Plato_3"/>
    <s v="Descripcióndel Plato_3"/>
    <n v="12"/>
    <n v="20"/>
    <n v="3"/>
    <n v="46"/>
    <s v="Ninguna"/>
    <n v="60"/>
    <n v="36"/>
    <n v="24"/>
    <n v="0.4"/>
  </r>
  <r>
    <x v="147"/>
    <n v="10"/>
    <s v="Plato_10"/>
    <s v="Descripcióndel Plato_10"/>
    <n v="15"/>
    <n v="26"/>
    <n v="1"/>
    <n v="25"/>
    <s v="Ninguna"/>
    <n v="26"/>
    <n v="15"/>
    <n v="11"/>
    <n v="0.42307692307692307"/>
  </r>
  <r>
    <x v="148"/>
    <n v="18"/>
    <s v="Plato_18"/>
    <s v="Descripcióndel Plato_18"/>
    <n v="20"/>
    <n v="34"/>
    <n v="3"/>
    <n v="28"/>
    <s v="Sin cebolla"/>
    <n v="102"/>
    <n v="60"/>
    <n v="42"/>
    <n v="0.41176470588235292"/>
  </r>
  <r>
    <x v="148"/>
    <n v="18"/>
    <s v="Plato_2"/>
    <s v="Descripcióndel Plato_2"/>
    <n v="18"/>
    <n v="30"/>
    <n v="1"/>
    <n v="38"/>
    <s v="Sin cebolla"/>
    <n v="30"/>
    <n v="18"/>
    <n v="12"/>
    <n v="0.4"/>
  </r>
  <r>
    <x v="148"/>
    <n v="18"/>
    <s v="Plato_4"/>
    <s v="Descripcióndel Plato_4"/>
    <n v="10"/>
    <n v="18"/>
    <n v="2"/>
    <n v="25"/>
    <s v="Ninguna"/>
    <n v="36"/>
    <n v="20"/>
    <n v="16"/>
    <n v="0.44444444444444442"/>
  </r>
  <r>
    <x v="148"/>
    <n v="18"/>
    <s v="Plato_9"/>
    <s v="Descripcióndel Plato_9"/>
    <n v="17"/>
    <n v="29"/>
    <n v="2"/>
    <n v="48"/>
    <s v="Sin cebolla"/>
    <n v="58"/>
    <n v="34"/>
    <n v="24"/>
    <n v="0.41379310344827586"/>
  </r>
  <r>
    <x v="149"/>
    <n v="18"/>
    <s v="Plato_5"/>
    <s v="Descripcióndel Plato_5"/>
    <n v="13"/>
    <n v="22"/>
    <n v="2"/>
    <n v="19"/>
    <s v="Ninguna"/>
    <n v="44"/>
    <n v="26"/>
    <n v="18"/>
    <n v="0.40909090909090912"/>
  </r>
  <r>
    <x v="149"/>
    <n v="18"/>
    <s v="Plato_11"/>
    <s v="Descripcióndel Plato_11"/>
    <n v="20"/>
    <n v="33"/>
    <n v="2"/>
    <n v="57"/>
    <s v="Sin cebolla"/>
    <n v="66"/>
    <n v="40"/>
    <n v="26"/>
    <n v="0.39393939393939392"/>
  </r>
  <r>
    <x v="149"/>
    <n v="18"/>
    <s v="Plato_3"/>
    <s v="Descripcióndel Plato_3"/>
    <n v="12"/>
    <n v="20"/>
    <n v="2"/>
    <n v="30"/>
    <s v="Sin cebolla"/>
    <n v="40"/>
    <n v="24"/>
    <n v="16"/>
    <n v="0.4"/>
  </r>
  <r>
    <x v="150"/>
    <n v="6"/>
    <s v="Plato_14"/>
    <s v="Descripcióndel Plato_14"/>
    <n v="14"/>
    <n v="23"/>
    <n v="3"/>
    <n v="13"/>
    <s v="Ninguna"/>
    <n v="69"/>
    <n v="42"/>
    <n v="27"/>
    <n v="0.39130434782608697"/>
  </r>
  <r>
    <x v="150"/>
    <n v="6"/>
    <s v="Plato_13"/>
    <s v="Descripcióndel Plato_13"/>
    <n v="13"/>
    <n v="21"/>
    <n v="3"/>
    <n v="6"/>
    <s v="Ninguna"/>
    <n v="63"/>
    <n v="39"/>
    <n v="24"/>
    <n v="0.38095238095238093"/>
  </r>
  <r>
    <x v="151"/>
    <n v="5"/>
    <s v="Plato_16"/>
    <s v="Descripcióndel Plato_16"/>
    <n v="16"/>
    <n v="28"/>
    <n v="2"/>
    <n v="12"/>
    <s v="Ninguna"/>
    <n v="56"/>
    <n v="32"/>
    <n v="24"/>
    <n v="0.42857142857142855"/>
  </r>
  <r>
    <x v="152"/>
    <n v="10"/>
    <s v="Plato_11"/>
    <s v="Descripcióndel Plato_11"/>
    <n v="20"/>
    <n v="33"/>
    <n v="3"/>
    <n v="10"/>
    <s v="Sin cebolla"/>
    <n v="99"/>
    <n v="60"/>
    <n v="39"/>
    <n v="0.39393939393939392"/>
  </r>
  <r>
    <x v="152"/>
    <n v="10"/>
    <s v="Plato_7"/>
    <s v="Descripcióndel Plato_7"/>
    <n v="14"/>
    <n v="24"/>
    <n v="1"/>
    <n v="53"/>
    <s v="Sin cebolla"/>
    <n v="24"/>
    <n v="14"/>
    <n v="10"/>
    <n v="0.41666666666666669"/>
  </r>
  <r>
    <x v="152"/>
    <n v="10"/>
    <s v="Plato_20"/>
    <s v="Descripcióndel Plato_20"/>
    <n v="25"/>
    <n v="40"/>
    <n v="2"/>
    <n v="26"/>
    <s v="Ninguna"/>
    <n v="80"/>
    <n v="50"/>
    <n v="30"/>
    <n v="0.375"/>
  </r>
  <r>
    <x v="153"/>
    <n v="11"/>
    <s v="Plato_19"/>
    <s v="Descripcióndel Plato_19"/>
    <n v="22"/>
    <n v="36"/>
    <n v="3"/>
    <n v="52"/>
    <s v="Ninguna"/>
    <n v="108"/>
    <n v="66"/>
    <n v="42"/>
    <n v="0.3888888888888889"/>
  </r>
  <r>
    <x v="153"/>
    <n v="11"/>
    <s v="Plato_4"/>
    <s v="Descripcióndel Plato_4"/>
    <n v="10"/>
    <n v="18"/>
    <n v="2"/>
    <n v="30"/>
    <s v="Ninguna"/>
    <n v="36"/>
    <n v="20"/>
    <n v="16"/>
    <n v="0.44444444444444442"/>
  </r>
  <r>
    <x v="154"/>
    <n v="7"/>
    <s v="Plato_6"/>
    <s v="Descripcióndel Plato_6"/>
    <n v="16"/>
    <n v="27"/>
    <n v="2"/>
    <n v="24"/>
    <s v="Sin cebolla"/>
    <n v="54"/>
    <n v="32"/>
    <n v="22"/>
    <n v="0.40740740740740738"/>
  </r>
  <r>
    <x v="154"/>
    <n v="7"/>
    <s v="Plato_17"/>
    <s v="Descripcióndel Plato_17"/>
    <n v="19"/>
    <n v="31"/>
    <n v="2"/>
    <n v="43"/>
    <s v="Ninguna"/>
    <n v="62"/>
    <n v="38"/>
    <n v="24"/>
    <n v="0.38709677419354838"/>
  </r>
  <r>
    <x v="154"/>
    <n v="7"/>
    <s v="Plato_3"/>
    <s v="Descripcióndel Plato_3"/>
    <n v="12"/>
    <n v="20"/>
    <n v="1"/>
    <n v="33"/>
    <s v="Sin cebolla"/>
    <n v="20"/>
    <n v="12"/>
    <n v="8"/>
    <n v="0.4"/>
  </r>
  <r>
    <x v="155"/>
    <n v="6"/>
    <s v="Plato_16"/>
    <s v="Descripcióndel Plato_16"/>
    <n v="16"/>
    <n v="28"/>
    <n v="2"/>
    <n v="6"/>
    <s v="Ninguna"/>
    <n v="56"/>
    <n v="32"/>
    <n v="24"/>
    <n v="0.42857142857142855"/>
  </r>
  <r>
    <x v="156"/>
    <n v="13"/>
    <s v="Plato_1"/>
    <s v="Descripcióndel Plato_1"/>
    <n v="15"/>
    <n v="25"/>
    <n v="3"/>
    <n v="48"/>
    <s v="Sin cebolla"/>
    <n v="75"/>
    <n v="45"/>
    <n v="30"/>
    <n v="0.4"/>
  </r>
  <r>
    <x v="156"/>
    <n v="13"/>
    <s v="Plato_16"/>
    <s v="Descripcióndel Plato_16"/>
    <n v="16"/>
    <n v="28"/>
    <n v="1"/>
    <n v="54"/>
    <s v="Sin cebolla"/>
    <n v="28"/>
    <n v="16"/>
    <n v="12"/>
    <n v="0.42857142857142855"/>
  </r>
  <r>
    <x v="156"/>
    <n v="13"/>
    <s v="Plato_2"/>
    <s v="Descripcióndel Plato_2"/>
    <n v="18"/>
    <n v="30"/>
    <n v="2"/>
    <n v="27"/>
    <s v="Ninguna"/>
    <n v="60"/>
    <n v="36"/>
    <n v="24"/>
    <n v="0.4"/>
  </r>
  <r>
    <x v="156"/>
    <n v="13"/>
    <s v="Plato_19"/>
    <s v="Descripcióndel Plato_19"/>
    <n v="22"/>
    <n v="36"/>
    <n v="3"/>
    <n v="21"/>
    <s v="Ninguna"/>
    <n v="108"/>
    <n v="66"/>
    <n v="42"/>
    <n v="0.3888888888888889"/>
  </r>
  <r>
    <x v="157"/>
    <n v="5"/>
    <s v="Plato_12"/>
    <s v="Descripcióndel Plato_12"/>
    <n v="11"/>
    <n v="19"/>
    <n v="1"/>
    <n v="57"/>
    <s v="Ninguna"/>
    <n v="19"/>
    <n v="11"/>
    <n v="8"/>
    <n v="0.42105263157894735"/>
  </r>
  <r>
    <x v="157"/>
    <n v="5"/>
    <s v="Plato_10"/>
    <s v="Descripcióndel Plato_10"/>
    <n v="15"/>
    <n v="26"/>
    <n v="3"/>
    <n v="55"/>
    <s v="Ninguna"/>
    <n v="78"/>
    <n v="45"/>
    <n v="33"/>
    <n v="0.42307692307692307"/>
  </r>
  <r>
    <x v="157"/>
    <n v="5"/>
    <s v="Plato_19"/>
    <s v="Descripcióndel Plato_19"/>
    <n v="22"/>
    <n v="36"/>
    <n v="3"/>
    <n v="7"/>
    <s v="Ninguna"/>
    <n v="108"/>
    <n v="66"/>
    <n v="42"/>
    <n v="0.3888888888888889"/>
  </r>
  <r>
    <x v="157"/>
    <n v="5"/>
    <s v="Plato_8"/>
    <s v="Descripcióndel Plato_8"/>
    <n v="21"/>
    <n v="35"/>
    <n v="3"/>
    <n v="16"/>
    <s v="Sin cebolla"/>
    <n v="105"/>
    <n v="63"/>
    <n v="42"/>
    <n v="0.4"/>
  </r>
  <r>
    <x v="158"/>
    <n v="16"/>
    <s v="Plato_9"/>
    <s v="Descripcióndel Plato_9"/>
    <n v="17"/>
    <n v="29"/>
    <n v="3"/>
    <n v="23"/>
    <s v="Sin cebolla"/>
    <n v="87"/>
    <n v="51"/>
    <n v="36"/>
    <n v="0.41379310344827586"/>
  </r>
  <r>
    <x v="158"/>
    <n v="16"/>
    <s v="Plato_17"/>
    <s v="Descripcióndel Plato_17"/>
    <n v="19"/>
    <n v="31"/>
    <n v="1"/>
    <n v="5"/>
    <s v="Ninguna"/>
    <n v="31"/>
    <n v="19"/>
    <n v="12"/>
    <n v="0.38709677419354838"/>
  </r>
  <r>
    <x v="158"/>
    <n v="16"/>
    <s v="Plato_4"/>
    <s v="Descripcióndel Plato_4"/>
    <n v="10"/>
    <n v="18"/>
    <n v="2"/>
    <n v="6"/>
    <s v="Ninguna"/>
    <n v="36"/>
    <n v="20"/>
    <n v="16"/>
    <n v="0.44444444444444442"/>
  </r>
  <r>
    <x v="158"/>
    <n v="16"/>
    <s v="Plato_11"/>
    <s v="Descripcióndel Plato_11"/>
    <n v="20"/>
    <n v="33"/>
    <n v="3"/>
    <n v="40"/>
    <s v="Ninguna"/>
    <n v="99"/>
    <n v="60"/>
    <n v="39"/>
    <n v="0.39393939393939392"/>
  </r>
  <r>
    <x v="159"/>
    <n v="19"/>
    <s v="Plato_19"/>
    <s v="Descripcióndel Plato_19"/>
    <n v="22"/>
    <n v="36"/>
    <n v="3"/>
    <n v="20"/>
    <s v="Ninguna"/>
    <n v="108"/>
    <n v="66"/>
    <n v="42"/>
    <n v="0.3888888888888889"/>
  </r>
  <r>
    <x v="159"/>
    <n v="19"/>
    <s v="Plato_7"/>
    <s v="Descripcióndel Plato_7"/>
    <n v="14"/>
    <n v="24"/>
    <n v="2"/>
    <n v="47"/>
    <s v="Ninguna"/>
    <n v="48"/>
    <n v="28"/>
    <n v="20"/>
    <n v="0.41666666666666669"/>
  </r>
  <r>
    <x v="160"/>
    <n v="13"/>
    <s v="Plato_16"/>
    <s v="Descripcióndel Plato_16"/>
    <n v="16"/>
    <n v="28"/>
    <n v="3"/>
    <n v="57"/>
    <s v="Ninguna"/>
    <n v="84"/>
    <n v="48"/>
    <n v="36"/>
    <n v="0.42857142857142855"/>
  </r>
  <r>
    <x v="161"/>
    <n v="14"/>
    <s v="Plato_7"/>
    <s v="Descripcióndel Plato_7"/>
    <n v="14"/>
    <n v="24"/>
    <n v="3"/>
    <n v="25"/>
    <s v="Ninguna"/>
    <n v="72"/>
    <n v="42"/>
    <n v="30"/>
    <n v="0.41666666666666669"/>
  </r>
  <r>
    <x v="162"/>
    <n v="6"/>
    <s v="Plato_17"/>
    <s v="Descripcióndel Plato_17"/>
    <n v="19"/>
    <n v="31"/>
    <n v="3"/>
    <n v="8"/>
    <s v="Sin cebolla"/>
    <n v="93"/>
    <n v="57"/>
    <n v="36"/>
    <n v="0.38709677419354838"/>
  </r>
  <r>
    <x v="162"/>
    <n v="6"/>
    <s v="Plato_2"/>
    <s v="Descripcióndel Plato_2"/>
    <n v="18"/>
    <n v="30"/>
    <n v="3"/>
    <n v="16"/>
    <s v="Sin cebolla"/>
    <n v="90"/>
    <n v="54"/>
    <n v="36"/>
    <n v="0.4"/>
  </r>
  <r>
    <x v="162"/>
    <n v="6"/>
    <s v="Plato_11"/>
    <s v="Descripcióndel Plato_11"/>
    <n v="20"/>
    <n v="33"/>
    <n v="2"/>
    <n v="40"/>
    <s v="Sin cebolla"/>
    <n v="66"/>
    <n v="40"/>
    <n v="26"/>
    <n v="0.39393939393939392"/>
  </r>
  <r>
    <x v="162"/>
    <n v="6"/>
    <s v="Plato_5"/>
    <s v="Descripcióndel Plato_5"/>
    <n v="13"/>
    <n v="22"/>
    <n v="1"/>
    <n v="7"/>
    <s v="Ninguna"/>
    <n v="22"/>
    <n v="13"/>
    <n v="9"/>
    <n v="0.40909090909090912"/>
  </r>
  <r>
    <x v="163"/>
    <n v="8"/>
    <s v="Plato_5"/>
    <s v="Descripcióndel Plato_5"/>
    <n v="13"/>
    <n v="22"/>
    <n v="1"/>
    <n v="43"/>
    <s v="Sin cebolla"/>
    <n v="22"/>
    <n v="13"/>
    <n v="9"/>
    <n v="0.40909090909090912"/>
  </r>
  <r>
    <x v="163"/>
    <n v="8"/>
    <s v="Plato_19"/>
    <s v="Descripcióndel Plato_19"/>
    <n v="22"/>
    <n v="36"/>
    <n v="1"/>
    <n v="7"/>
    <s v="Ninguna"/>
    <n v="36"/>
    <n v="22"/>
    <n v="14"/>
    <n v="0.3888888888888889"/>
  </r>
  <r>
    <x v="163"/>
    <n v="8"/>
    <s v="Plato_15"/>
    <s v="Descripcióndel Plato_15"/>
    <n v="19"/>
    <n v="32"/>
    <n v="2"/>
    <n v="20"/>
    <s v="Ninguna"/>
    <n v="64"/>
    <n v="38"/>
    <n v="26"/>
    <n v="0.40625"/>
  </r>
  <r>
    <x v="163"/>
    <n v="8"/>
    <s v="Plato_7"/>
    <s v="Descripcióndel Plato_7"/>
    <n v="14"/>
    <n v="24"/>
    <n v="2"/>
    <n v="35"/>
    <s v="Ninguna"/>
    <n v="48"/>
    <n v="28"/>
    <n v="20"/>
    <n v="0.41666666666666669"/>
  </r>
  <r>
    <x v="164"/>
    <n v="10"/>
    <s v="Plato_7"/>
    <s v="Descripcióndel Plato_7"/>
    <n v="14"/>
    <n v="24"/>
    <n v="2"/>
    <n v="15"/>
    <s v="Sin cebolla"/>
    <n v="48"/>
    <n v="28"/>
    <n v="20"/>
    <n v="0.41666666666666669"/>
  </r>
  <r>
    <x v="164"/>
    <n v="10"/>
    <s v="Plato_13"/>
    <s v="Descripcióndel Plato_13"/>
    <n v="13"/>
    <n v="21"/>
    <n v="2"/>
    <n v="41"/>
    <s v="Ninguna"/>
    <n v="42"/>
    <n v="26"/>
    <n v="16"/>
    <n v="0.38095238095238093"/>
  </r>
  <r>
    <x v="165"/>
    <n v="12"/>
    <s v="Plato_14"/>
    <s v="Descripcióndel Plato_14"/>
    <n v="14"/>
    <n v="23"/>
    <n v="2"/>
    <n v="22"/>
    <s v="Sin cebolla"/>
    <n v="46"/>
    <n v="28"/>
    <n v="18"/>
    <n v="0.39130434782608697"/>
  </r>
  <r>
    <x v="166"/>
    <n v="5"/>
    <s v="Plato_12"/>
    <s v="Descripcióndel Plato_12"/>
    <n v="11"/>
    <n v="19"/>
    <n v="1"/>
    <n v="29"/>
    <s v="Ninguna"/>
    <n v="19"/>
    <n v="11"/>
    <n v="8"/>
    <n v="0.42105263157894735"/>
  </r>
  <r>
    <x v="166"/>
    <n v="5"/>
    <s v="Plato_18"/>
    <s v="Descripcióndel Plato_18"/>
    <n v="20"/>
    <n v="34"/>
    <n v="3"/>
    <n v="11"/>
    <s v="Ninguna"/>
    <n v="102"/>
    <n v="60"/>
    <n v="42"/>
    <n v="0.41176470588235292"/>
  </r>
  <r>
    <x v="166"/>
    <n v="5"/>
    <s v="Plato_17"/>
    <s v="Descripcióndel Plato_17"/>
    <n v="19"/>
    <n v="31"/>
    <n v="1"/>
    <n v="36"/>
    <s v="Sin cebolla"/>
    <n v="31"/>
    <n v="19"/>
    <n v="12"/>
    <n v="0.38709677419354838"/>
  </r>
  <r>
    <x v="167"/>
    <n v="17"/>
    <s v="Plato_5"/>
    <s v="Descripcióndel Plato_5"/>
    <n v="13"/>
    <n v="22"/>
    <n v="2"/>
    <n v="7"/>
    <s v="Sin cebolla"/>
    <n v="44"/>
    <n v="26"/>
    <n v="18"/>
    <n v="0.40909090909090912"/>
  </r>
  <r>
    <x v="168"/>
    <n v="19"/>
    <s v="Plato_13"/>
    <s v="Descripcióndel Plato_13"/>
    <n v="13"/>
    <n v="21"/>
    <n v="2"/>
    <n v="44"/>
    <s v="Sin cebolla"/>
    <n v="42"/>
    <n v="26"/>
    <n v="16"/>
    <n v="0.38095238095238093"/>
  </r>
  <r>
    <x v="168"/>
    <n v="19"/>
    <s v="Plato_18"/>
    <s v="Descripcióndel Plato_18"/>
    <n v="20"/>
    <n v="34"/>
    <n v="2"/>
    <n v="59"/>
    <s v="Sin cebolla"/>
    <n v="68"/>
    <n v="40"/>
    <n v="28"/>
    <n v="0.41176470588235292"/>
  </r>
  <r>
    <x v="168"/>
    <n v="19"/>
    <s v="Plato_5"/>
    <s v="Descripcióndel Plato_5"/>
    <n v="13"/>
    <n v="22"/>
    <n v="2"/>
    <n v="7"/>
    <s v="Ninguna"/>
    <n v="44"/>
    <n v="26"/>
    <n v="18"/>
    <n v="0.40909090909090912"/>
  </r>
  <r>
    <x v="169"/>
    <n v="12"/>
    <s v="Plato_3"/>
    <s v="Descripcióndel Plato_3"/>
    <n v="12"/>
    <n v="20"/>
    <n v="3"/>
    <n v="16"/>
    <s v="Ninguna"/>
    <n v="60"/>
    <n v="36"/>
    <n v="24"/>
    <n v="0.4"/>
  </r>
  <r>
    <x v="169"/>
    <n v="12"/>
    <s v="Plato_9"/>
    <s v="Descripcióndel Plato_9"/>
    <n v="17"/>
    <n v="29"/>
    <n v="3"/>
    <n v="16"/>
    <s v="Ninguna"/>
    <n v="87"/>
    <n v="51"/>
    <n v="36"/>
    <n v="0.41379310344827586"/>
  </r>
  <r>
    <x v="169"/>
    <n v="12"/>
    <s v="Plato_19"/>
    <s v="Descripcióndel Plato_19"/>
    <n v="22"/>
    <n v="36"/>
    <n v="1"/>
    <n v="33"/>
    <s v="Sin cebolla"/>
    <n v="36"/>
    <n v="22"/>
    <n v="14"/>
    <n v="0.3888888888888889"/>
  </r>
  <r>
    <x v="169"/>
    <n v="12"/>
    <s v="Plato_2"/>
    <s v="Descripcióndel Plato_2"/>
    <n v="18"/>
    <n v="30"/>
    <n v="2"/>
    <n v="8"/>
    <s v="Sin cebolla"/>
    <n v="60"/>
    <n v="36"/>
    <n v="24"/>
    <n v="0.4"/>
  </r>
  <r>
    <x v="170"/>
    <n v="16"/>
    <s v="Plato_10"/>
    <s v="Descripcióndel Plato_10"/>
    <n v="15"/>
    <n v="26"/>
    <n v="2"/>
    <n v="29"/>
    <s v="Ninguna"/>
    <n v="52"/>
    <n v="30"/>
    <n v="22"/>
    <n v="0.42307692307692307"/>
  </r>
  <r>
    <x v="170"/>
    <n v="16"/>
    <s v="Plato_9"/>
    <s v="Descripcióndel Plato_9"/>
    <n v="17"/>
    <n v="29"/>
    <n v="3"/>
    <n v="22"/>
    <s v="Sin cebolla"/>
    <n v="87"/>
    <n v="51"/>
    <n v="36"/>
    <n v="0.41379310344827586"/>
  </r>
  <r>
    <x v="171"/>
    <n v="12"/>
    <s v="Plato_18"/>
    <s v="Descripcióndel Plato_18"/>
    <n v="20"/>
    <n v="34"/>
    <n v="2"/>
    <n v="27"/>
    <s v="Sin cebolla"/>
    <n v="68"/>
    <n v="40"/>
    <n v="28"/>
    <n v="0.41176470588235292"/>
  </r>
  <r>
    <x v="172"/>
    <n v="11"/>
    <s v="Plato_6"/>
    <s v="Descripcióndel Plato_6"/>
    <n v="16"/>
    <n v="27"/>
    <n v="3"/>
    <n v="15"/>
    <s v="Sin cebolla"/>
    <n v="81"/>
    <n v="48"/>
    <n v="33"/>
    <n v="0.40740740740740738"/>
  </r>
  <r>
    <x v="172"/>
    <n v="11"/>
    <s v="Plato_15"/>
    <s v="Descripcióndel Plato_15"/>
    <n v="19"/>
    <n v="32"/>
    <n v="3"/>
    <n v="52"/>
    <s v="Sin cebolla"/>
    <n v="96"/>
    <n v="57"/>
    <n v="39"/>
    <n v="0.40625"/>
  </r>
  <r>
    <x v="173"/>
    <n v="10"/>
    <s v="Plato_2"/>
    <s v="Descripcióndel Plato_2"/>
    <n v="18"/>
    <n v="30"/>
    <n v="2"/>
    <n v="12"/>
    <s v="Sin cebolla"/>
    <n v="60"/>
    <n v="36"/>
    <n v="24"/>
    <n v="0.4"/>
  </r>
  <r>
    <x v="174"/>
    <n v="14"/>
    <s v="Plato_15"/>
    <s v="Descripcióndel Plato_15"/>
    <n v="19"/>
    <n v="32"/>
    <n v="3"/>
    <n v="9"/>
    <s v="Sin cebolla"/>
    <n v="96"/>
    <n v="57"/>
    <n v="39"/>
    <n v="0.40625"/>
  </r>
  <r>
    <x v="174"/>
    <n v="14"/>
    <s v="Plato_7"/>
    <s v="Descripcióndel Plato_7"/>
    <n v="14"/>
    <n v="24"/>
    <n v="2"/>
    <n v="38"/>
    <s v="Ninguna"/>
    <n v="48"/>
    <n v="28"/>
    <n v="20"/>
    <n v="0.41666666666666669"/>
  </r>
  <r>
    <x v="175"/>
    <n v="20"/>
    <s v="Plato_13"/>
    <s v="Descripcióndel Plato_13"/>
    <n v="13"/>
    <n v="21"/>
    <n v="3"/>
    <n v="48"/>
    <s v="Sin cebolla"/>
    <n v="63"/>
    <n v="39"/>
    <n v="24"/>
    <n v="0.38095238095238093"/>
  </r>
  <r>
    <x v="176"/>
    <n v="4"/>
    <s v="Plato_7"/>
    <s v="Descripcióndel Plato_7"/>
    <n v="14"/>
    <n v="24"/>
    <n v="2"/>
    <n v="10"/>
    <s v="Sin cebolla"/>
    <n v="48"/>
    <n v="28"/>
    <n v="20"/>
    <n v="0.41666666666666669"/>
  </r>
  <r>
    <x v="176"/>
    <n v="4"/>
    <s v="Plato_10"/>
    <s v="Descripcióndel Plato_10"/>
    <n v="15"/>
    <n v="26"/>
    <n v="1"/>
    <n v="40"/>
    <s v="Ninguna"/>
    <n v="26"/>
    <n v="15"/>
    <n v="11"/>
    <n v="0.42307692307692307"/>
  </r>
  <r>
    <x v="176"/>
    <n v="4"/>
    <s v="Plato_13"/>
    <s v="Descripcióndel Plato_13"/>
    <n v="13"/>
    <n v="21"/>
    <n v="2"/>
    <n v="45"/>
    <s v="Sin cebolla"/>
    <n v="42"/>
    <n v="26"/>
    <n v="16"/>
    <n v="0.38095238095238093"/>
  </r>
  <r>
    <x v="176"/>
    <n v="4"/>
    <s v="Plato_12"/>
    <s v="Descripcióndel Plato_12"/>
    <n v="11"/>
    <n v="19"/>
    <n v="3"/>
    <n v="47"/>
    <s v="Ninguna"/>
    <n v="57"/>
    <n v="33"/>
    <n v="24"/>
    <n v="0.42105263157894735"/>
  </r>
  <r>
    <x v="177"/>
    <n v="11"/>
    <s v="Plato_2"/>
    <s v="Descripcióndel Plato_2"/>
    <n v="18"/>
    <n v="30"/>
    <n v="1"/>
    <n v="55"/>
    <s v="Sin cebolla"/>
    <n v="30"/>
    <n v="18"/>
    <n v="12"/>
    <n v="0.4"/>
  </r>
  <r>
    <x v="177"/>
    <n v="11"/>
    <s v="Plato_8"/>
    <s v="Descripcióndel Plato_8"/>
    <n v="21"/>
    <n v="35"/>
    <n v="1"/>
    <n v="16"/>
    <s v="Sin cebolla"/>
    <n v="35"/>
    <n v="21"/>
    <n v="14"/>
    <n v="0.4"/>
  </r>
  <r>
    <x v="177"/>
    <n v="11"/>
    <s v="Plato_5"/>
    <s v="Descripcióndel Plato_5"/>
    <n v="13"/>
    <n v="22"/>
    <n v="2"/>
    <n v="20"/>
    <s v="Ninguna"/>
    <n v="44"/>
    <n v="26"/>
    <n v="18"/>
    <n v="0.40909090909090912"/>
  </r>
  <r>
    <x v="177"/>
    <n v="11"/>
    <s v="Plato_11"/>
    <s v="Descripcióndel Plato_11"/>
    <n v="20"/>
    <n v="33"/>
    <n v="3"/>
    <n v="55"/>
    <s v="Ninguna"/>
    <n v="99"/>
    <n v="60"/>
    <n v="39"/>
    <n v="0.39393939393939392"/>
  </r>
  <r>
    <x v="178"/>
    <n v="12"/>
    <s v="Plato_17"/>
    <s v="Descripcióndel Plato_17"/>
    <n v="19"/>
    <n v="31"/>
    <n v="2"/>
    <n v="26"/>
    <s v="Ninguna"/>
    <n v="62"/>
    <n v="38"/>
    <n v="24"/>
    <n v="0.38709677419354838"/>
  </r>
  <r>
    <x v="179"/>
    <n v="10"/>
    <s v="Plato_9"/>
    <s v="Descripcióndel Plato_9"/>
    <n v="17"/>
    <n v="29"/>
    <n v="1"/>
    <n v="35"/>
    <s v="Sin cebolla"/>
    <n v="29"/>
    <n v="17"/>
    <n v="12"/>
    <n v="0.41379310344827586"/>
  </r>
  <r>
    <x v="179"/>
    <n v="10"/>
    <s v="Plato_2"/>
    <s v="Descripcióndel Plato_2"/>
    <n v="18"/>
    <n v="30"/>
    <n v="3"/>
    <n v="20"/>
    <s v="Sin cebolla"/>
    <n v="90"/>
    <n v="54"/>
    <n v="36"/>
    <n v="0.4"/>
  </r>
  <r>
    <x v="179"/>
    <n v="10"/>
    <s v="Plato_3"/>
    <s v="Descripcióndel Plato_3"/>
    <n v="12"/>
    <n v="20"/>
    <n v="1"/>
    <n v="50"/>
    <s v="Ninguna"/>
    <n v="20"/>
    <n v="12"/>
    <n v="8"/>
    <n v="0.4"/>
  </r>
  <r>
    <x v="179"/>
    <n v="10"/>
    <s v="Plato_6"/>
    <s v="Descripcióndel Plato_6"/>
    <n v="16"/>
    <n v="27"/>
    <n v="1"/>
    <n v="56"/>
    <s v="Ninguna"/>
    <n v="27"/>
    <n v="16"/>
    <n v="11"/>
    <n v="0.40740740740740738"/>
  </r>
  <r>
    <x v="180"/>
    <n v="15"/>
    <s v="Plato_6"/>
    <s v="Descripcióndel Plato_6"/>
    <n v="16"/>
    <n v="27"/>
    <n v="1"/>
    <n v="55"/>
    <s v="Sin cebolla"/>
    <n v="27"/>
    <n v="16"/>
    <n v="11"/>
    <n v="0.40740740740740738"/>
  </r>
  <r>
    <x v="181"/>
    <n v="18"/>
    <s v="Plato_12"/>
    <s v="Descripcióndel Plato_12"/>
    <n v="11"/>
    <n v="19"/>
    <n v="2"/>
    <n v="11"/>
    <s v="Sin cebolla"/>
    <n v="38"/>
    <n v="22"/>
    <n v="16"/>
    <n v="0.42105263157894735"/>
  </r>
  <r>
    <x v="182"/>
    <n v="18"/>
    <s v="Plato_15"/>
    <s v="Descripcióndel Plato_15"/>
    <n v="19"/>
    <n v="32"/>
    <n v="2"/>
    <n v="52"/>
    <s v="Ninguna"/>
    <n v="64"/>
    <n v="38"/>
    <n v="26"/>
    <n v="0.40625"/>
  </r>
  <r>
    <x v="182"/>
    <n v="18"/>
    <s v="Plato_10"/>
    <s v="Descripcióndel Plato_10"/>
    <n v="15"/>
    <n v="26"/>
    <n v="1"/>
    <n v="10"/>
    <s v="Ninguna"/>
    <n v="26"/>
    <n v="15"/>
    <n v="11"/>
    <n v="0.42307692307692307"/>
  </r>
  <r>
    <x v="182"/>
    <n v="18"/>
    <s v="Plato_3"/>
    <s v="Descripcióndel Plato_3"/>
    <n v="12"/>
    <n v="20"/>
    <n v="3"/>
    <n v="58"/>
    <s v="Ninguna"/>
    <n v="60"/>
    <n v="36"/>
    <n v="24"/>
    <n v="0.4"/>
  </r>
  <r>
    <x v="182"/>
    <n v="18"/>
    <s v="Plato_8"/>
    <s v="Descripcióndel Plato_8"/>
    <n v="21"/>
    <n v="35"/>
    <n v="3"/>
    <n v="46"/>
    <s v="Ninguna"/>
    <n v="105"/>
    <n v="63"/>
    <n v="42"/>
    <n v="0.4"/>
  </r>
  <r>
    <x v="183"/>
    <n v="4"/>
    <s v="Plato_16"/>
    <s v="Descripcióndel Plato_16"/>
    <n v="16"/>
    <n v="28"/>
    <n v="3"/>
    <n v="6"/>
    <s v="Sin cebolla"/>
    <n v="84"/>
    <n v="48"/>
    <n v="36"/>
    <n v="0.42857142857142855"/>
  </r>
  <r>
    <x v="183"/>
    <n v="4"/>
    <s v="Plato_6"/>
    <s v="Descripcióndel Plato_6"/>
    <n v="16"/>
    <n v="27"/>
    <n v="3"/>
    <n v="10"/>
    <s v="Ninguna"/>
    <n v="81"/>
    <n v="48"/>
    <n v="33"/>
    <n v="0.40740740740740738"/>
  </r>
  <r>
    <x v="183"/>
    <n v="4"/>
    <s v="Plato_3"/>
    <s v="Descripcióndel Plato_3"/>
    <n v="12"/>
    <n v="20"/>
    <n v="2"/>
    <n v="13"/>
    <s v="Sin cebolla"/>
    <n v="40"/>
    <n v="24"/>
    <n v="16"/>
    <n v="0.4"/>
  </r>
  <r>
    <x v="184"/>
    <n v="16"/>
    <s v="Plato_13"/>
    <s v="Descripcióndel Plato_13"/>
    <n v="13"/>
    <n v="21"/>
    <n v="3"/>
    <n v="34"/>
    <s v="Ninguna"/>
    <n v="63"/>
    <n v="39"/>
    <n v="24"/>
    <n v="0.38095238095238093"/>
  </r>
  <r>
    <x v="184"/>
    <n v="16"/>
    <s v="Plato_16"/>
    <s v="Descripcióndel Plato_16"/>
    <n v="16"/>
    <n v="28"/>
    <n v="1"/>
    <n v="6"/>
    <s v="Sin cebolla"/>
    <n v="28"/>
    <n v="16"/>
    <n v="12"/>
    <n v="0.42857142857142855"/>
  </r>
  <r>
    <x v="185"/>
    <n v="13"/>
    <s v="Plato_6"/>
    <s v="Descripcióndel Plato_6"/>
    <n v="16"/>
    <n v="27"/>
    <n v="3"/>
    <n v="16"/>
    <s v="Ninguna"/>
    <n v="81"/>
    <n v="48"/>
    <n v="33"/>
    <n v="0.40740740740740738"/>
  </r>
  <r>
    <x v="185"/>
    <n v="13"/>
    <s v="Plato_15"/>
    <s v="Descripcióndel Plato_15"/>
    <n v="19"/>
    <n v="32"/>
    <n v="3"/>
    <n v="23"/>
    <s v="Sin cebolla"/>
    <n v="96"/>
    <n v="57"/>
    <n v="39"/>
    <n v="0.40625"/>
  </r>
  <r>
    <x v="185"/>
    <n v="13"/>
    <s v="Plato_17"/>
    <s v="Descripcióndel Plato_17"/>
    <n v="19"/>
    <n v="31"/>
    <n v="3"/>
    <n v="54"/>
    <s v="Ninguna"/>
    <n v="93"/>
    <n v="57"/>
    <n v="36"/>
    <n v="0.38709677419354838"/>
  </r>
  <r>
    <x v="186"/>
    <n v="5"/>
    <s v="Plato_18"/>
    <s v="Descripcióndel Plato_18"/>
    <n v="20"/>
    <n v="34"/>
    <n v="2"/>
    <n v="28"/>
    <s v="Sin cebolla"/>
    <n v="68"/>
    <n v="40"/>
    <n v="28"/>
    <n v="0.41176470588235292"/>
  </r>
  <r>
    <x v="186"/>
    <n v="5"/>
    <s v="Plato_10"/>
    <s v="Descripcióndel Plato_10"/>
    <n v="15"/>
    <n v="26"/>
    <n v="1"/>
    <n v="51"/>
    <s v="Ninguna"/>
    <n v="26"/>
    <n v="15"/>
    <n v="11"/>
    <n v="0.42307692307692307"/>
  </r>
  <r>
    <x v="186"/>
    <n v="5"/>
    <s v="Plato_9"/>
    <s v="Descripcióndel Plato_9"/>
    <n v="17"/>
    <n v="29"/>
    <n v="3"/>
    <n v="11"/>
    <s v="Ninguna"/>
    <n v="87"/>
    <n v="51"/>
    <n v="36"/>
    <n v="0.41379310344827586"/>
  </r>
  <r>
    <x v="186"/>
    <n v="5"/>
    <s v="Plato_6"/>
    <s v="Descripcióndel Plato_6"/>
    <n v="16"/>
    <n v="27"/>
    <n v="1"/>
    <n v="36"/>
    <s v="Sin cebolla"/>
    <n v="27"/>
    <n v="16"/>
    <n v="11"/>
    <n v="0.40740740740740738"/>
  </r>
  <r>
    <x v="187"/>
    <n v="20"/>
    <s v="Plato_17"/>
    <s v="Descripcióndel Plato_17"/>
    <n v="19"/>
    <n v="31"/>
    <n v="1"/>
    <n v="58"/>
    <s v="Ninguna"/>
    <n v="31"/>
    <n v="19"/>
    <n v="12"/>
    <n v="0.38709677419354838"/>
  </r>
  <r>
    <x v="187"/>
    <n v="20"/>
    <s v="Plato_10"/>
    <s v="Descripcióndel Plato_10"/>
    <n v="15"/>
    <n v="26"/>
    <n v="2"/>
    <n v="47"/>
    <s v="Ninguna"/>
    <n v="52"/>
    <n v="30"/>
    <n v="22"/>
    <n v="0.42307692307692307"/>
  </r>
  <r>
    <x v="188"/>
    <n v="11"/>
    <s v="Plato_18"/>
    <s v="Descripcióndel Plato_18"/>
    <n v="20"/>
    <n v="34"/>
    <n v="2"/>
    <n v="42"/>
    <s v="Sin cebolla"/>
    <n v="68"/>
    <n v="40"/>
    <n v="28"/>
    <n v="0.41176470588235292"/>
  </r>
  <r>
    <x v="188"/>
    <n v="11"/>
    <s v="Plato_10"/>
    <s v="Descripcióndel Plato_10"/>
    <n v="15"/>
    <n v="26"/>
    <n v="2"/>
    <n v="22"/>
    <s v="Sin cebolla"/>
    <n v="52"/>
    <n v="30"/>
    <n v="22"/>
    <n v="0.42307692307692307"/>
  </r>
  <r>
    <x v="188"/>
    <n v="11"/>
    <s v="Plato_7"/>
    <s v="Descripcióndel Plato_7"/>
    <n v="14"/>
    <n v="24"/>
    <n v="3"/>
    <n v="53"/>
    <s v="Sin cebolla"/>
    <n v="72"/>
    <n v="42"/>
    <n v="30"/>
    <n v="0.41666666666666669"/>
  </r>
  <r>
    <x v="189"/>
    <n v="5"/>
    <s v="Plato_4"/>
    <s v="Descripcióndel Plato_4"/>
    <n v="10"/>
    <n v="18"/>
    <n v="1"/>
    <n v="39"/>
    <s v="Ninguna"/>
    <n v="18"/>
    <n v="10"/>
    <n v="8"/>
    <n v="0.44444444444444442"/>
  </r>
  <r>
    <x v="189"/>
    <n v="5"/>
    <s v="Plato_20"/>
    <s v="Descripcióndel Plato_20"/>
    <n v="25"/>
    <n v="40"/>
    <n v="2"/>
    <n v="45"/>
    <s v="Ninguna"/>
    <n v="80"/>
    <n v="50"/>
    <n v="30"/>
    <n v="0.375"/>
  </r>
  <r>
    <x v="189"/>
    <n v="5"/>
    <s v="Plato_8"/>
    <s v="Descripcióndel Plato_8"/>
    <n v="21"/>
    <n v="35"/>
    <n v="1"/>
    <n v="11"/>
    <s v="Sin cebolla"/>
    <n v="35"/>
    <n v="21"/>
    <n v="14"/>
    <n v="0.4"/>
  </r>
  <r>
    <x v="189"/>
    <n v="5"/>
    <s v="Plato_14"/>
    <s v="Descripcióndel Plato_14"/>
    <n v="14"/>
    <n v="23"/>
    <n v="3"/>
    <n v="7"/>
    <s v="Sin cebolla"/>
    <n v="69"/>
    <n v="42"/>
    <n v="27"/>
    <n v="0.39130434782608697"/>
  </r>
  <r>
    <x v="190"/>
    <n v="12"/>
    <s v="Plato_1"/>
    <s v="Descripcióndel Plato_1"/>
    <n v="15"/>
    <n v="25"/>
    <n v="3"/>
    <n v="32"/>
    <s v="Sin cebolla"/>
    <n v="75"/>
    <n v="45"/>
    <n v="30"/>
    <n v="0.4"/>
  </r>
  <r>
    <x v="190"/>
    <n v="12"/>
    <s v="Plato_9"/>
    <s v="Descripcióndel Plato_9"/>
    <n v="17"/>
    <n v="29"/>
    <n v="3"/>
    <n v="55"/>
    <s v="Ninguna"/>
    <n v="87"/>
    <n v="51"/>
    <n v="36"/>
    <n v="0.41379310344827586"/>
  </r>
  <r>
    <x v="191"/>
    <n v="17"/>
    <s v="Plato_1"/>
    <s v="Descripcióndel Plato_1"/>
    <n v="15"/>
    <n v="25"/>
    <n v="3"/>
    <n v="26"/>
    <s v="Ninguna"/>
    <n v="75"/>
    <n v="45"/>
    <n v="30"/>
    <n v="0.4"/>
  </r>
  <r>
    <x v="192"/>
    <n v="3"/>
    <s v="Plato_10"/>
    <s v="Descripcióndel Plato_10"/>
    <n v="15"/>
    <n v="26"/>
    <n v="2"/>
    <n v="57"/>
    <s v="Sin cebolla"/>
    <n v="52"/>
    <n v="30"/>
    <n v="22"/>
    <n v="0.42307692307692307"/>
  </r>
  <r>
    <x v="192"/>
    <n v="3"/>
    <s v="Plato_19"/>
    <s v="Descripcióndel Plato_19"/>
    <n v="22"/>
    <n v="36"/>
    <n v="2"/>
    <n v="59"/>
    <s v="Ninguna"/>
    <n v="72"/>
    <n v="44"/>
    <n v="28"/>
    <n v="0.3888888888888889"/>
  </r>
  <r>
    <x v="192"/>
    <n v="3"/>
    <s v="Plato_6"/>
    <s v="Descripcióndel Plato_6"/>
    <n v="16"/>
    <n v="27"/>
    <n v="1"/>
    <n v="31"/>
    <s v="Sin cebolla"/>
    <n v="27"/>
    <n v="16"/>
    <n v="11"/>
    <n v="0.40740740740740738"/>
  </r>
  <r>
    <x v="192"/>
    <n v="3"/>
    <s v="Plato_14"/>
    <s v="Descripcióndel Plato_14"/>
    <n v="14"/>
    <n v="23"/>
    <n v="3"/>
    <n v="24"/>
    <s v="Ninguna"/>
    <n v="69"/>
    <n v="42"/>
    <n v="27"/>
    <n v="0.39130434782608697"/>
  </r>
  <r>
    <x v="193"/>
    <n v="3"/>
    <s v="Plato_11"/>
    <s v="Descripcióndel Plato_11"/>
    <n v="20"/>
    <n v="33"/>
    <n v="2"/>
    <n v="18"/>
    <s v="Ninguna"/>
    <n v="66"/>
    <n v="40"/>
    <n v="26"/>
    <n v="0.39393939393939392"/>
  </r>
  <r>
    <x v="193"/>
    <n v="3"/>
    <s v="Plato_2"/>
    <s v="Descripcióndel Plato_2"/>
    <n v="18"/>
    <n v="30"/>
    <n v="1"/>
    <n v="50"/>
    <s v="Ninguna"/>
    <n v="30"/>
    <n v="18"/>
    <n v="12"/>
    <n v="0.4"/>
  </r>
  <r>
    <x v="194"/>
    <n v="2"/>
    <s v="Plato_1"/>
    <s v="Descripcióndel Plato_1"/>
    <n v="15"/>
    <n v="25"/>
    <n v="2"/>
    <n v="51"/>
    <s v="Ninguna"/>
    <n v="50"/>
    <n v="30"/>
    <n v="20"/>
    <n v="0.4"/>
  </r>
  <r>
    <x v="195"/>
    <n v="4"/>
    <s v="Plato_3"/>
    <s v="Descripcióndel Plato_3"/>
    <n v="12"/>
    <n v="20"/>
    <n v="3"/>
    <n v="34"/>
    <s v="Sin cebolla"/>
    <n v="60"/>
    <n v="36"/>
    <n v="24"/>
    <n v="0.4"/>
  </r>
  <r>
    <x v="195"/>
    <n v="4"/>
    <s v="Plato_14"/>
    <s v="Descripcióndel Plato_14"/>
    <n v="14"/>
    <n v="23"/>
    <n v="2"/>
    <n v="51"/>
    <s v="Ninguna"/>
    <n v="46"/>
    <n v="28"/>
    <n v="18"/>
    <n v="0.39130434782608697"/>
  </r>
  <r>
    <x v="195"/>
    <n v="4"/>
    <s v="Plato_9"/>
    <s v="Descripcióndel Plato_9"/>
    <n v="17"/>
    <n v="29"/>
    <n v="1"/>
    <n v="47"/>
    <s v="Sin cebolla"/>
    <n v="29"/>
    <n v="17"/>
    <n v="12"/>
    <n v="0.41379310344827586"/>
  </r>
  <r>
    <x v="195"/>
    <n v="4"/>
    <s v="Plato_16"/>
    <s v="Descripcióndel Plato_16"/>
    <n v="16"/>
    <n v="28"/>
    <n v="2"/>
    <n v="44"/>
    <s v="Sin cebolla"/>
    <n v="56"/>
    <n v="32"/>
    <n v="24"/>
    <n v="0.42857142857142855"/>
  </r>
  <r>
    <x v="196"/>
    <n v="5"/>
    <s v="Plato_18"/>
    <s v="Descripcióndel Plato_18"/>
    <n v="20"/>
    <n v="34"/>
    <n v="3"/>
    <n v="22"/>
    <s v="Ninguna"/>
    <n v="102"/>
    <n v="60"/>
    <n v="42"/>
    <n v="0.41176470588235292"/>
  </r>
  <r>
    <x v="196"/>
    <n v="5"/>
    <s v="Plato_6"/>
    <s v="Descripcióndel Plato_6"/>
    <n v="16"/>
    <n v="27"/>
    <n v="1"/>
    <n v="50"/>
    <s v="Ninguna"/>
    <n v="27"/>
    <n v="16"/>
    <n v="11"/>
    <n v="0.40740740740740738"/>
  </r>
  <r>
    <x v="197"/>
    <n v="9"/>
    <s v="Plato_6"/>
    <s v="Descripcióndel Plato_6"/>
    <n v="16"/>
    <n v="27"/>
    <n v="2"/>
    <n v="33"/>
    <s v="Ninguna"/>
    <n v="54"/>
    <n v="32"/>
    <n v="22"/>
    <n v="0.40740740740740738"/>
  </r>
  <r>
    <x v="198"/>
    <n v="11"/>
    <s v="Plato_9"/>
    <s v="Descripcióndel Plato_9"/>
    <n v="17"/>
    <n v="29"/>
    <n v="3"/>
    <n v="31"/>
    <s v="Ninguna"/>
    <n v="87"/>
    <n v="51"/>
    <n v="36"/>
    <n v="0.41379310344827586"/>
  </r>
  <r>
    <x v="198"/>
    <n v="11"/>
    <s v="Plato_8"/>
    <s v="Descripcióndel Plato_8"/>
    <n v="21"/>
    <n v="35"/>
    <n v="3"/>
    <n v="41"/>
    <s v="Sin cebolla"/>
    <n v="105"/>
    <n v="63"/>
    <n v="42"/>
    <n v="0.4"/>
  </r>
  <r>
    <x v="198"/>
    <n v="11"/>
    <s v="Plato_13"/>
    <s v="Descripcióndel Plato_13"/>
    <n v="13"/>
    <n v="21"/>
    <n v="2"/>
    <n v="18"/>
    <s v="Sin cebolla"/>
    <n v="42"/>
    <n v="26"/>
    <n v="16"/>
    <n v="0.38095238095238093"/>
  </r>
  <r>
    <x v="198"/>
    <n v="11"/>
    <s v="Plato_6"/>
    <s v="Descripcióndel Plato_6"/>
    <n v="16"/>
    <n v="27"/>
    <n v="1"/>
    <n v="52"/>
    <s v="Sin cebolla"/>
    <n v="27"/>
    <n v="16"/>
    <n v="11"/>
    <n v="0.40740740740740738"/>
  </r>
  <r>
    <x v="199"/>
    <n v="11"/>
    <s v="Plato_12"/>
    <s v="Descripcióndel Plato_12"/>
    <n v="11"/>
    <n v="19"/>
    <n v="2"/>
    <n v="39"/>
    <s v="Ninguna"/>
    <n v="38"/>
    <n v="22"/>
    <n v="16"/>
    <n v="0.42105263157894735"/>
  </r>
  <r>
    <x v="199"/>
    <n v="11"/>
    <s v="Plato_1"/>
    <s v="Descripcióndel Plato_1"/>
    <n v="15"/>
    <n v="25"/>
    <n v="2"/>
    <n v="28"/>
    <s v="Sin cebolla"/>
    <n v="50"/>
    <n v="30"/>
    <n v="20"/>
    <n v="0.4"/>
  </r>
  <r>
    <x v="200"/>
    <n v="3"/>
    <s v="Plato_7"/>
    <s v="Descripcióndel Plato_7"/>
    <n v="14"/>
    <n v="24"/>
    <n v="3"/>
    <n v="58"/>
    <s v="Sin cebolla"/>
    <n v="72"/>
    <n v="42"/>
    <n v="30"/>
    <n v="0.41666666666666669"/>
  </r>
  <r>
    <x v="201"/>
    <n v="16"/>
    <s v="Plato_19"/>
    <s v="Descripcióndel Plato_19"/>
    <n v="22"/>
    <n v="36"/>
    <n v="2"/>
    <n v="46"/>
    <s v="Sin cebolla"/>
    <n v="72"/>
    <n v="44"/>
    <n v="28"/>
    <n v="0.3888888888888889"/>
  </r>
  <r>
    <x v="201"/>
    <n v="16"/>
    <s v="Plato_20"/>
    <s v="Descripcióndel Plato_20"/>
    <n v="25"/>
    <n v="40"/>
    <n v="2"/>
    <n v="47"/>
    <s v="Ninguna"/>
    <n v="80"/>
    <n v="50"/>
    <n v="30"/>
    <n v="0.375"/>
  </r>
  <r>
    <x v="201"/>
    <n v="16"/>
    <s v="Plato_7"/>
    <s v="Descripcióndel Plato_7"/>
    <n v="14"/>
    <n v="24"/>
    <n v="1"/>
    <n v="5"/>
    <s v="Ninguna"/>
    <n v="24"/>
    <n v="14"/>
    <n v="10"/>
    <n v="0.41666666666666669"/>
  </r>
  <r>
    <x v="201"/>
    <n v="16"/>
    <s v="Plato_2"/>
    <s v="Descripcióndel Plato_2"/>
    <n v="18"/>
    <n v="30"/>
    <n v="1"/>
    <n v="58"/>
    <s v="Ninguna"/>
    <n v="30"/>
    <n v="18"/>
    <n v="12"/>
    <n v="0.4"/>
  </r>
  <r>
    <x v="202"/>
    <n v="5"/>
    <s v="Plato_17"/>
    <s v="Descripcióndel Plato_17"/>
    <n v="19"/>
    <n v="31"/>
    <n v="3"/>
    <n v="51"/>
    <s v="Ninguna"/>
    <n v="93"/>
    <n v="57"/>
    <n v="36"/>
    <n v="0.38709677419354838"/>
  </r>
  <r>
    <x v="202"/>
    <n v="5"/>
    <s v="Plato_13"/>
    <s v="Descripcióndel Plato_13"/>
    <n v="13"/>
    <n v="21"/>
    <n v="3"/>
    <n v="34"/>
    <s v="Sin cebolla"/>
    <n v="63"/>
    <n v="39"/>
    <n v="24"/>
    <n v="0.38095238095238093"/>
  </r>
  <r>
    <x v="203"/>
    <n v="16"/>
    <s v="Plato_7"/>
    <s v="Descripcióndel Plato_7"/>
    <n v="14"/>
    <n v="24"/>
    <n v="2"/>
    <n v="21"/>
    <s v="Ninguna"/>
    <n v="48"/>
    <n v="28"/>
    <n v="20"/>
    <n v="0.41666666666666669"/>
  </r>
  <r>
    <x v="204"/>
    <n v="14"/>
    <s v="Plato_15"/>
    <s v="Descripcióndel Plato_15"/>
    <n v="19"/>
    <n v="32"/>
    <n v="1"/>
    <n v="34"/>
    <s v="Ninguna"/>
    <n v="32"/>
    <n v="19"/>
    <n v="13"/>
    <n v="0.40625"/>
  </r>
  <r>
    <x v="204"/>
    <n v="14"/>
    <s v="Plato_9"/>
    <s v="Descripcióndel Plato_9"/>
    <n v="17"/>
    <n v="29"/>
    <n v="1"/>
    <n v="52"/>
    <s v="Sin cebolla"/>
    <n v="29"/>
    <n v="17"/>
    <n v="12"/>
    <n v="0.41379310344827586"/>
  </r>
  <r>
    <x v="205"/>
    <n v="4"/>
    <s v="Plato_2"/>
    <s v="Descripcióndel Plato_2"/>
    <n v="18"/>
    <n v="30"/>
    <n v="1"/>
    <n v="58"/>
    <s v="Sin cebolla"/>
    <n v="30"/>
    <n v="18"/>
    <n v="12"/>
    <n v="0.4"/>
  </r>
  <r>
    <x v="206"/>
    <n v="20"/>
    <s v="Plato_10"/>
    <s v="Descripcióndel Plato_10"/>
    <n v="15"/>
    <n v="26"/>
    <n v="2"/>
    <n v="37"/>
    <s v="Ninguna"/>
    <n v="52"/>
    <n v="30"/>
    <n v="22"/>
    <n v="0.42307692307692307"/>
  </r>
  <r>
    <x v="206"/>
    <n v="20"/>
    <s v="Plato_8"/>
    <s v="Descripcióndel Plato_8"/>
    <n v="21"/>
    <n v="35"/>
    <n v="1"/>
    <n v="55"/>
    <s v="Sin cebolla"/>
    <n v="35"/>
    <n v="21"/>
    <n v="14"/>
    <n v="0.4"/>
  </r>
  <r>
    <x v="206"/>
    <n v="20"/>
    <s v="Plato_17"/>
    <s v="Descripcióndel Plato_17"/>
    <n v="19"/>
    <n v="31"/>
    <n v="3"/>
    <n v="19"/>
    <s v="Sin cebolla"/>
    <n v="93"/>
    <n v="57"/>
    <n v="36"/>
    <n v="0.38709677419354838"/>
  </r>
  <r>
    <x v="207"/>
    <n v="16"/>
    <s v="Plato_15"/>
    <s v="Descripcióndel Plato_15"/>
    <n v="19"/>
    <n v="32"/>
    <n v="1"/>
    <n v="18"/>
    <s v="Sin cebolla"/>
    <n v="32"/>
    <n v="19"/>
    <n v="13"/>
    <n v="0.40625"/>
  </r>
  <r>
    <x v="207"/>
    <n v="16"/>
    <s v="Plato_19"/>
    <s v="Descripcióndel Plato_19"/>
    <n v="22"/>
    <n v="36"/>
    <n v="3"/>
    <n v="29"/>
    <s v="Sin cebolla"/>
    <n v="108"/>
    <n v="66"/>
    <n v="42"/>
    <n v="0.3888888888888889"/>
  </r>
  <r>
    <x v="207"/>
    <n v="16"/>
    <s v="Plato_3"/>
    <s v="Descripcióndel Plato_3"/>
    <n v="12"/>
    <n v="20"/>
    <n v="2"/>
    <n v="53"/>
    <s v="Ninguna"/>
    <n v="40"/>
    <n v="24"/>
    <n v="16"/>
    <n v="0.4"/>
  </r>
  <r>
    <x v="208"/>
    <n v="9"/>
    <s v="Plato_14"/>
    <s v="Descripcióndel Plato_14"/>
    <n v="14"/>
    <n v="23"/>
    <n v="3"/>
    <n v="35"/>
    <s v="Sin cebolla"/>
    <n v="69"/>
    <n v="42"/>
    <n v="27"/>
    <n v="0.39130434782608697"/>
  </r>
  <r>
    <x v="208"/>
    <n v="9"/>
    <s v="Plato_18"/>
    <s v="Descripcióndel Plato_18"/>
    <n v="20"/>
    <n v="34"/>
    <n v="2"/>
    <n v="40"/>
    <s v="Sin cebolla"/>
    <n v="68"/>
    <n v="40"/>
    <n v="28"/>
    <n v="0.41176470588235292"/>
  </r>
  <r>
    <x v="208"/>
    <n v="9"/>
    <s v="Plato_1"/>
    <s v="Descripcióndel Plato_1"/>
    <n v="15"/>
    <n v="25"/>
    <n v="1"/>
    <n v="42"/>
    <s v="Ninguna"/>
    <n v="25"/>
    <n v="15"/>
    <n v="10"/>
    <n v="0.4"/>
  </r>
  <r>
    <x v="208"/>
    <n v="9"/>
    <s v="Plato_10"/>
    <s v="Descripcióndel Plato_10"/>
    <n v="15"/>
    <n v="26"/>
    <n v="2"/>
    <n v="54"/>
    <s v="Ninguna"/>
    <n v="52"/>
    <n v="30"/>
    <n v="22"/>
    <n v="0.42307692307692307"/>
  </r>
  <r>
    <x v="209"/>
    <n v="10"/>
    <s v="Plato_13"/>
    <s v="Descripcióndel Plato_13"/>
    <n v="13"/>
    <n v="21"/>
    <n v="1"/>
    <n v="28"/>
    <s v="Sin cebolla"/>
    <n v="21"/>
    <n v="13"/>
    <n v="8"/>
    <n v="0.38095238095238093"/>
  </r>
  <r>
    <x v="209"/>
    <n v="10"/>
    <s v="Plato_2"/>
    <s v="Descripcióndel Plato_2"/>
    <n v="18"/>
    <n v="30"/>
    <n v="1"/>
    <n v="50"/>
    <s v="Ninguna"/>
    <n v="30"/>
    <n v="18"/>
    <n v="12"/>
    <n v="0.4"/>
  </r>
  <r>
    <x v="209"/>
    <n v="10"/>
    <s v="Plato_7"/>
    <s v="Descripcióndel Plato_7"/>
    <n v="14"/>
    <n v="24"/>
    <n v="1"/>
    <n v="34"/>
    <s v="Ninguna"/>
    <n v="24"/>
    <n v="14"/>
    <n v="10"/>
    <n v="0.41666666666666669"/>
  </r>
  <r>
    <x v="209"/>
    <n v="10"/>
    <s v="Plato_20"/>
    <s v="Descripcióndel Plato_20"/>
    <n v="25"/>
    <n v="40"/>
    <n v="3"/>
    <n v="46"/>
    <s v="Ninguna"/>
    <n v="120"/>
    <n v="75"/>
    <n v="45"/>
    <n v="0.375"/>
  </r>
  <r>
    <x v="210"/>
    <n v="1"/>
    <s v="Plato_13"/>
    <s v="Descripcióndel Plato_13"/>
    <n v="13"/>
    <n v="21"/>
    <n v="3"/>
    <n v="54"/>
    <s v="Sin cebolla"/>
    <n v="63"/>
    <n v="39"/>
    <n v="24"/>
    <n v="0.38095238095238093"/>
  </r>
  <r>
    <x v="210"/>
    <n v="1"/>
    <s v="Plato_4"/>
    <s v="Descripcióndel Plato_4"/>
    <n v="10"/>
    <n v="18"/>
    <n v="2"/>
    <n v="45"/>
    <s v="Ninguna"/>
    <n v="36"/>
    <n v="20"/>
    <n v="16"/>
    <n v="0.44444444444444442"/>
  </r>
  <r>
    <x v="210"/>
    <n v="1"/>
    <s v="Plato_1"/>
    <s v="Descripcióndel Plato_1"/>
    <n v="15"/>
    <n v="25"/>
    <n v="2"/>
    <n v="9"/>
    <s v="Ninguna"/>
    <n v="50"/>
    <n v="30"/>
    <n v="20"/>
    <n v="0.4"/>
  </r>
  <r>
    <x v="210"/>
    <n v="1"/>
    <s v="Plato_3"/>
    <s v="Descripcióndel Plato_3"/>
    <n v="12"/>
    <n v="20"/>
    <n v="1"/>
    <n v="27"/>
    <s v="Ninguna"/>
    <n v="20"/>
    <n v="12"/>
    <n v="8"/>
    <n v="0.4"/>
  </r>
  <r>
    <x v="211"/>
    <n v="14"/>
    <s v="Plato_2"/>
    <s v="Descripcióndel Plato_2"/>
    <n v="18"/>
    <n v="30"/>
    <n v="3"/>
    <n v="35"/>
    <s v="Sin cebolla"/>
    <n v="90"/>
    <n v="54"/>
    <n v="36"/>
    <n v="0.4"/>
  </r>
  <r>
    <x v="211"/>
    <n v="14"/>
    <s v="Plato_10"/>
    <s v="Descripcióndel Plato_10"/>
    <n v="15"/>
    <n v="26"/>
    <n v="3"/>
    <n v="43"/>
    <s v="Sin cebolla"/>
    <n v="78"/>
    <n v="45"/>
    <n v="33"/>
    <n v="0.42307692307692307"/>
  </r>
  <r>
    <x v="211"/>
    <n v="14"/>
    <s v="Plato_13"/>
    <s v="Descripcióndel Plato_13"/>
    <n v="13"/>
    <n v="21"/>
    <n v="1"/>
    <n v="31"/>
    <s v="Sin cebolla"/>
    <n v="21"/>
    <n v="13"/>
    <n v="8"/>
    <n v="0.38095238095238093"/>
  </r>
  <r>
    <x v="211"/>
    <n v="14"/>
    <s v="Plato_16"/>
    <s v="Descripcióndel Plato_16"/>
    <n v="16"/>
    <n v="28"/>
    <n v="2"/>
    <n v="55"/>
    <s v="Sin cebolla"/>
    <n v="56"/>
    <n v="32"/>
    <n v="24"/>
    <n v="0.42857142857142855"/>
  </r>
  <r>
    <x v="212"/>
    <n v="13"/>
    <s v="Plato_6"/>
    <s v="Descripcióndel Plato_6"/>
    <n v="16"/>
    <n v="27"/>
    <n v="1"/>
    <n v="53"/>
    <s v="Ninguna"/>
    <n v="27"/>
    <n v="16"/>
    <n v="11"/>
    <n v="0.40740740740740738"/>
  </r>
  <r>
    <x v="212"/>
    <n v="13"/>
    <s v="Plato_2"/>
    <s v="Descripcióndel Plato_2"/>
    <n v="18"/>
    <n v="30"/>
    <n v="2"/>
    <n v="47"/>
    <s v="Sin cebolla"/>
    <n v="60"/>
    <n v="36"/>
    <n v="24"/>
    <n v="0.4"/>
  </r>
  <r>
    <x v="213"/>
    <n v="2"/>
    <s v="Plato_18"/>
    <s v="Descripcióndel Plato_18"/>
    <n v="20"/>
    <n v="34"/>
    <n v="2"/>
    <n v="14"/>
    <s v="Ninguna"/>
    <n v="68"/>
    <n v="40"/>
    <n v="28"/>
    <n v="0.41176470588235292"/>
  </r>
  <r>
    <x v="213"/>
    <n v="2"/>
    <s v="Plato_20"/>
    <s v="Descripcióndel Plato_20"/>
    <n v="25"/>
    <n v="40"/>
    <n v="3"/>
    <n v="12"/>
    <s v="Sin cebolla"/>
    <n v="120"/>
    <n v="75"/>
    <n v="45"/>
    <n v="0.375"/>
  </r>
  <r>
    <x v="213"/>
    <n v="2"/>
    <s v="Plato_3"/>
    <s v="Descripcióndel Plato_3"/>
    <n v="12"/>
    <n v="20"/>
    <n v="2"/>
    <n v="12"/>
    <s v="Sin cebolla"/>
    <n v="40"/>
    <n v="24"/>
    <n v="16"/>
    <n v="0.4"/>
  </r>
  <r>
    <x v="214"/>
    <n v="6"/>
    <s v="Plato_18"/>
    <s v="Descripcióndel Plato_18"/>
    <n v="20"/>
    <n v="34"/>
    <n v="2"/>
    <n v="12"/>
    <s v="Ninguna"/>
    <n v="68"/>
    <n v="40"/>
    <n v="28"/>
    <n v="0.41176470588235292"/>
  </r>
  <r>
    <x v="214"/>
    <n v="6"/>
    <s v="Plato_2"/>
    <s v="Descripcióndel Plato_2"/>
    <n v="18"/>
    <n v="30"/>
    <n v="3"/>
    <n v="34"/>
    <s v="Ninguna"/>
    <n v="90"/>
    <n v="54"/>
    <n v="36"/>
    <n v="0.4"/>
  </r>
  <r>
    <x v="215"/>
    <n v="17"/>
    <s v="Plato_1"/>
    <s v="Descripcióndel Plato_1"/>
    <n v="15"/>
    <n v="25"/>
    <n v="1"/>
    <n v="42"/>
    <s v="Ninguna"/>
    <n v="25"/>
    <n v="15"/>
    <n v="10"/>
    <n v="0.4"/>
  </r>
  <r>
    <x v="215"/>
    <n v="17"/>
    <s v="Plato_13"/>
    <s v="Descripcióndel Plato_13"/>
    <n v="13"/>
    <n v="21"/>
    <n v="3"/>
    <n v="36"/>
    <s v="Ninguna"/>
    <n v="63"/>
    <n v="39"/>
    <n v="24"/>
    <n v="0.38095238095238093"/>
  </r>
  <r>
    <x v="215"/>
    <n v="17"/>
    <s v="Plato_6"/>
    <s v="Descripcióndel Plato_6"/>
    <n v="16"/>
    <n v="27"/>
    <n v="2"/>
    <n v="42"/>
    <s v="Ninguna"/>
    <n v="54"/>
    <n v="32"/>
    <n v="22"/>
    <n v="0.40740740740740738"/>
  </r>
  <r>
    <x v="216"/>
    <n v="1"/>
    <s v="Plato_15"/>
    <s v="Descripcióndel Plato_15"/>
    <n v="19"/>
    <n v="32"/>
    <n v="3"/>
    <n v="13"/>
    <s v="Sin cebolla"/>
    <n v="96"/>
    <n v="57"/>
    <n v="39"/>
    <n v="0.40625"/>
  </r>
  <r>
    <x v="217"/>
    <n v="13"/>
    <s v="Plato_12"/>
    <s v="Descripcióndel Plato_12"/>
    <n v="11"/>
    <n v="19"/>
    <n v="3"/>
    <n v="24"/>
    <s v="Sin cebolla"/>
    <n v="57"/>
    <n v="33"/>
    <n v="24"/>
    <n v="0.42105263157894735"/>
  </r>
  <r>
    <x v="217"/>
    <n v="13"/>
    <s v="Plato_6"/>
    <s v="Descripcióndel Plato_6"/>
    <n v="16"/>
    <n v="27"/>
    <n v="3"/>
    <n v="16"/>
    <s v="Ninguna"/>
    <n v="81"/>
    <n v="48"/>
    <n v="33"/>
    <n v="0.40740740740740738"/>
  </r>
  <r>
    <x v="217"/>
    <n v="13"/>
    <s v="Plato_14"/>
    <s v="Descripcióndel Plato_14"/>
    <n v="14"/>
    <n v="23"/>
    <n v="2"/>
    <n v="6"/>
    <s v="Ninguna"/>
    <n v="46"/>
    <n v="28"/>
    <n v="18"/>
    <n v="0.39130434782608697"/>
  </r>
  <r>
    <x v="218"/>
    <n v="1"/>
    <s v="Plato_14"/>
    <s v="Descripcióndel Plato_14"/>
    <n v="14"/>
    <n v="23"/>
    <n v="2"/>
    <n v="12"/>
    <s v="Ninguna"/>
    <n v="46"/>
    <n v="28"/>
    <n v="18"/>
    <n v="0.39130434782608697"/>
  </r>
  <r>
    <x v="218"/>
    <n v="1"/>
    <s v="Plato_17"/>
    <s v="Descripcióndel Plato_17"/>
    <n v="19"/>
    <n v="31"/>
    <n v="3"/>
    <n v="11"/>
    <s v="Sin cebolla"/>
    <n v="93"/>
    <n v="57"/>
    <n v="36"/>
    <n v="0.38709677419354838"/>
  </r>
  <r>
    <x v="219"/>
    <n v="15"/>
    <s v="Plato_7"/>
    <s v="Descripcióndel Plato_7"/>
    <n v="14"/>
    <n v="24"/>
    <n v="1"/>
    <n v="13"/>
    <s v="Ninguna"/>
    <n v="24"/>
    <n v="14"/>
    <n v="10"/>
    <n v="0.41666666666666669"/>
  </r>
  <r>
    <x v="220"/>
    <n v="16"/>
    <s v="Plato_15"/>
    <s v="Descripcióndel Plato_15"/>
    <n v="19"/>
    <n v="32"/>
    <n v="3"/>
    <n v="29"/>
    <s v="Ninguna"/>
    <n v="96"/>
    <n v="57"/>
    <n v="39"/>
    <n v="0.40625"/>
  </r>
  <r>
    <x v="220"/>
    <n v="16"/>
    <s v="Plato_18"/>
    <s v="Descripcióndel Plato_18"/>
    <n v="20"/>
    <n v="34"/>
    <n v="2"/>
    <n v="54"/>
    <s v="Sin cebolla"/>
    <n v="68"/>
    <n v="40"/>
    <n v="28"/>
    <n v="0.41176470588235292"/>
  </r>
  <r>
    <x v="220"/>
    <n v="16"/>
    <s v="Plato_9"/>
    <s v="Descripcióndel Plato_9"/>
    <n v="17"/>
    <n v="29"/>
    <n v="1"/>
    <n v="25"/>
    <s v="Ninguna"/>
    <n v="29"/>
    <n v="17"/>
    <n v="12"/>
    <n v="0.41379310344827586"/>
  </r>
  <r>
    <x v="221"/>
    <n v="3"/>
    <s v="Plato_14"/>
    <s v="Descripcióndel Plato_14"/>
    <n v="14"/>
    <n v="23"/>
    <n v="3"/>
    <n v="29"/>
    <s v="Ninguna"/>
    <n v="69"/>
    <n v="42"/>
    <n v="27"/>
    <n v="0.39130434782608697"/>
  </r>
  <r>
    <x v="221"/>
    <n v="3"/>
    <s v="Plato_16"/>
    <s v="Descripcióndel Plato_16"/>
    <n v="16"/>
    <n v="28"/>
    <n v="1"/>
    <n v="56"/>
    <s v="Ninguna"/>
    <n v="28"/>
    <n v="16"/>
    <n v="12"/>
    <n v="0.42857142857142855"/>
  </r>
  <r>
    <x v="222"/>
    <n v="19"/>
    <s v="Plato_15"/>
    <s v="Descripcióndel Plato_15"/>
    <n v="19"/>
    <n v="32"/>
    <n v="1"/>
    <n v="53"/>
    <s v="Ninguna"/>
    <n v="32"/>
    <n v="19"/>
    <n v="13"/>
    <n v="0.40625"/>
  </r>
  <r>
    <x v="223"/>
    <n v="7"/>
    <s v="Plato_10"/>
    <s v="Descripcióndel Plato_10"/>
    <n v="15"/>
    <n v="26"/>
    <n v="2"/>
    <n v="20"/>
    <s v="Ninguna"/>
    <n v="52"/>
    <n v="30"/>
    <n v="22"/>
    <n v="0.42307692307692307"/>
  </r>
  <r>
    <x v="224"/>
    <n v="19"/>
    <s v="Plato_11"/>
    <s v="Descripcióndel Plato_11"/>
    <n v="20"/>
    <n v="33"/>
    <n v="3"/>
    <n v="56"/>
    <s v="Sin cebolla"/>
    <n v="99"/>
    <n v="60"/>
    <n v="39"/>
    <n v="0.39393939393939392"/>
  </r>
  <r>
    <x v="224"/>
    <n v="19"/>
    <s v="Plato_14"/>
    <s v="Descripcióndel Plato_14"/>
    <n v="14"/>
    <n v="23"/>
    <n v="3"/>
    <n v="38"/>
    <s v="Sin cebolla"/>
    <n v="69"/>
    <n v="42"/>
    <n v="27"/>
    <n v="0.39130434782608697"/>
  </r>
  <r>
    <x v="225"/>
    <n v="7"/>
    <s v="Plato_3"/>
    <s v="Descripcióndel Plato_3"/>
    <n v="12"/>
    <n v="20"/>
    <n v="2"/>
    <n v="7"/>
    <s v="Ninguna"/>
    <n v="40"/>
    <n v="24"/>
    <n v="16"/>
    <n v="0.4"/>
  </r>
  <r>
    <x v="225"/>
    <n v="7"/>
    <s v="Plato_13"/>
    <s v="Descripcióndel Plato_13"/>
    <n v="13"/>
    <n v="21"/>
    <n v="1"/>
    <n v="29"/>
    <s v="Sin cebolla"/>
    <n v="21"/>
    <n v="13"/>
    <n v="8"/>
    <n v="0.38095238095238093"/>
  </r>
  <r>
    <x v="225"/>
    <n v="7"/>
    <s v="Plato_6"/>
    <s v="Descripcióndel Plato_6"/>
    <n v="16"/>
    <n v="27"/>
    <n v="3"/>
    <n v="56"/>
    <s v="Ninguna"/>
    <n v="81"/>
    <n v="48"/>
    <n v="33"/>
    <n v="0.40740740740740738"/>
  </r>
  <r>
    <x v="225"/>
    <n v="7"/>
    <s v="Plato_9"/>
    <s v="Descripcióndel Plato_9"/>
    <n v="17"/>
    <n v="29"/>
    <n v="1"/>
    <n v="54"/>
    <s v="Sin cebolla"/>
    <n v="29"/>
    <n v="17"/>
    <n v="12"/>
    <n v="0.41379310344827586"/>
  </r>
  <r>
    <x v="226"/>
    <n v="17"/>
    <s v="Plato_7"/>
    <s v="Descripcióndel Plato_7"/>
    <n v="14"/>
    <n v="24"/>
    <n v="1"/>
    <n v="58"/>
    <s v="Ninguna"/>
    <n v="24"/>
    <n v="14"/>
    <n v="10"/>
    <n v="0.41666666666666669"/>
  </r>
  <r>
    <x v="226"/>
    <n v="17"/>
    <s v="Plato_17"/>
    <s v="Descripcióndel Plato_17"/>
    <n v="19"/>
    <n v="31"/>
    <n v="3"/>
    <n v="15"/>
    <s v="Sin cebolla"/>
    <n v="93"/>
    <n v="57"/>
    <n v="36"/>
    <n v="0.38709677419354838"/>
  </r>
  <r>
    <x v="226"/>
    <n v="17"/>
    <s v="Plato_16"/>
    <s v="Descripcióndel Plato_16"/>
    <n v="16"/>
    <n v="28"/>
    <n v="1"/>
    <n v="13"/>
    <s v="Ninguna"/>
    <n v="28"/>
    <n v="16"/>
    <n v="12"/>
    <n v="0.42857142857142855"/>
  </r>
  <r>
    <x v="226"/>
    <n v="17"/>
    <s v="Plato_11"/>
    <s v="Descripcióndel Plato_11"/>
    <n v="20"/>
    <n v="33"/>
    <n v="2"/>
    <n v="33"/>
    <s v="Ninguna"/>
    <n v="66"/>
    <n v="40"/>
    <n v="26"/>
    <n v="0.39393939393939392"/>
  </r>
  <r>
    <x v="227"/>
    <n v="16"/>
    <s v="Plato_14"/>
    <s v="Descripcióndel Plato_14"/>
    <n v="14"/>
    <n v="23"/>
    <n v="3"/>
    <n v="35"/>
    <s v="Ninguna"/>
    <n v="69"/>
    <n v="42"/>
    <n v="27"/>
    <n v="0.39130434782608697"/>
  </r>
  <r>
    <x v="228"/>
    <n v="14"/>
    <s v="Plato_1"/>
    <s v="Descripcióndel Plato_1"/>
    <n v="15"/>
    <n v="25"/>
    <n v="1"/>
    <n v="28"/>
    <s v="Sin cebolla"/>
    <n v="25"/>
    <n v="15"/>
    <n v="10"/>
    <n v="0.4"/>
  </r>
  <r>
    <x v="228"/>
    <n v="14"/>
    <s v="Plato_8"/>
    <s v="Descripcióndel Plato_8"/>
    <n v="21"/>
    <n v="35"/>
    <n v="1"/>
    <n v="43"/>
    <s v="Ninguna"/>
    <n v="35"/>
    <n v="21"/>
    <n v="14"/>
    <n v="0.4"/>
  </r>
  <r>
    <x v="228"/>
    <n v="14"/>
    <s v="Plato_19"/>
    <s v="Descripcióndel Plato_19"/>
    <n v="22"/>
    <n v="36"/>
    <n v="1"/>
    <n v="19"/>
    <s v="Sin cebolla"/>
    <n v="36"/>
    <n v="22"/>
    <n v="14"/>
    <n v="0.3888888888888889"/>
  </r>
  <r>
    <x v="228"/>
    <n v="14"/>
    <s v="Plato_16"/>
    <s v="Descripcióndel Plato_16"/>
    <n v="16"/>
    <n v="28"/>
    <n v="1"/>
    <n v="27"/>
    <s v="Sin cebolla"/>
    <n v="28"/>
    <n v="16"/>
    <n v="12"/>
    <n v="0.42857142857142855"/>
  </r>
  <r>
    <x v="229"/>
    <n v="5"/>
    <s v="Plato_15"/>
    <s v="Descripcióndel Plato_15"/>
    <n v="19"/>
    <n v="32"/>
    <n v="3"/>
    <n v="10"/>
    <s v="Sin cebolla"/>
    <n v="96"/>
    <n v="57"/>
    <n v="39"/>
    <n v="0.40625"/>
  </r>
  <r>
    <x v="229"/>
    <n v="5"/>
    <s v="Plato_16"/>
    <s v="Descripcióndel Plato_16"/>
    <n v="16"/>
    <n v="28"/>
    <n v="2"/>
    <n v="24"/>
    <s v="Sin cebolla"/>
    <n v="56"/>
    <n v="32"/>
    <n v="24"/>
    <n v="0.42857142857142855"/>
  </r>
  <r>
    <x v="229"/>
    <n v="5"/>
    <s v="Plato_17"/>
    <s v="Descripcióndel Plato_17"/>
    <n v="19"/>
    <n v="31"/>
    <n v="2"/>
    <n v="57"/>
    <s v="Sin cebolla"/>
    <n v="62"/>
    <n v="38"/>
    <n v="24"/>
    <n v="0.38709677419354838"/>
  </r>
  <r>
    <x v="230"/>
    <n v="8"/>
    <s v="Plato_13"/>
    <s v="Descripcióndel Plato_13"/>
    <n v="13"/>
    <n v="21"/>
    <n v="2"/>
    <n v="29"/>
    <s v="Sin cebolla"/>
    <n v="42"/>
    <n v="26"/>
    <n v="16"/>
    <n v="0.38095238095238093"/>
  </r>
  <r>
    <x v="230"/>
    <n v="8"/>
    <s v="Plato_18"/>
    <s v="Descripcióndel Plato_18"/>
    <n v="20"/>
    <n v="34"/>
    <n v="3"/>
    <n v="17"/>
    <s v="Sin cebolla"/>
    <n v="102"/>
    <n v="60"/>
    <n v="42"/>
    <n v="0.41176470588235292"/>
  </r>
  <r>
    <x v="230"/>
    <n v="8"/>
    <s v="Plato_17"/>
    <s v="Descripcióndel Plato_17"/>
    <n v="19"/>
    <n v="31"/>
    <n v="1"/>
    <n v="53"/>
    <s v="Sin cebolla"/>
    <n v="31"/>
    <n v="19"/>
    <n v="12"/>
    <n v="0.38709677419354838"/>
  </r>
  <r>
    <x v="230"/>
    <n v="8"/>
    <s v="Plato_11"/>
    <s v="Descripcióndel Plato_11"/>
    <n v="20"/>
    <n v="33"/>
    <n v="1"/>
    <n v="51"/>
    <s v="Ninguna"/>
    <n v="33"/>
    <n v="20"/>
    <n v="13"/>
    <n v="0.39393939393939392"/>
  </r>
  <r>
    <x v="231"/>
    <n v="2"/>
    <s v="Plato_7"/>
    <s v="Descripcióndel Plato_7"/>
    <n v="14"/>
    <n v="24"/>
    <n v="1"/>
    <n v="50"/>
    <s v="Sin cebolla"/>
    <n v="24"/>
    <n v="14"/>
    <n v="10"/>
    <n v="0.41666666666666669"/>
  </r>
  <r>
    <x v="231"/>
    <n v="2"/>
    <s v="Plato_6"/>
    <s v="Descripcióndel Plato_6"/>
    <n v="16"/>
    <n v="27"/>
    <n v="2"/>
    <n v="30"/>
    <s v="Sin cebolla"/>
    <n v="54"/>
    <n v="32"/>
    <n v="22"/>
    <n v="0.40740740740740738"/>
  </r>
  <r>
    <x v="231"/>
    <n v="2"/>
    <s v="Plato_2"/>
    <s v="Descripcióndel Plato_2"/>
    <n v="18"/>
    <n v="30"/>
    <n v="2"/>
    <n v="40"/>
    <s v="Sin cebolla"/>
    <n v="60"/>
    <n v="36"/>
    <n v="24"/>
    <n v="0.4"/>
  </r>
  <r>
    <x v="231"/>
    <n v="2"/>
    <s v="Plato_10"/>
    <s v="Descripcióndel Plato_10"/>
    <n v="15"/>
    <n v="26"/>
    <n v="2"/>
    <n v="19"/>
    <s v="Ninguna"/>
    <n v="52"/>
    <n v="30"/>
    <n v="22"/>
    <n v="0.42307692307692307"/>
  </r>
  <r>
    <x v="232"/>
    <n v="8"/>
    <s v="Plato_12"/>
    <s v="Descripcióndel Plato_12"/>
    <n v="11"/>
    <n v="19"/>
    <n v="2"/>
    <n v="31"/>
    <s v="Sin cebolla"/>
    <n v="38"/>
    <n v="22"/>
    <n v="16"/>
    <n v="0.42105263157894735"/>
  </r>
  <r>
    <x v="233"/>
    <n v="17"/>
    <s v="Plato_2"/>
    <s v="Descripcióndel Plato_2"/>
    <n v="18"/>
    <n v="30"/>
    <n v="2"/>
    <n v="41"/>
    <s v="Sin cebolla"/>
    <n v="60"/>
    <n v="36"/>
    <n v="24"/>
    <n v="0.4"/>
  </r>
  <r>
    <x v="233"/>
    <n v="17"/>
    <s v="Plato_7"/>
    <s v="Descripcióndel Plato_7"/>
    <n v="14"/>
    <n v="24"/>
    <n v="3"/>
    <n v="35"/>
    <s v="Ninguna"/>
    <n v="72"/>
    <n v="42"/>
    <n v="30"/>
    <n v="0.41666666666666669"/>
  </r>
  <r>
    <x v="233"/>
    <n v="17"/>
    <s v="Plato_17"/>
    <s v="Descripcióndel Plato_17"/>
    <n v="19"/>
    <n v="31"/>
    <n v="3"/>
    <n v="23"/>
    <s v="Sin cebolla"/>
    <n v="93"/>
    <n v="57"/>
    <n v="36"/>
    <n v="0.38709677419354838"/>
  </r>
  <r>
    <x v="234"/>
    <n v="13"/>
    <s v="Plato_11"/>
    <s v="Descripcióndel Plato_11"/>
    <n v="20"/>
    <n v="33"/>
    <n v="1"/>
    <n v="25"/>
    <s v="Ninguna"/>
    <n v="33"/>
    <n v="20"/>
    <n v="13"/>
    <n v="0.39393939393939392"/>
  </r>
  <r>
    <x v="235"/>
    <n v="12"/>
    <s v="Plato_11"/>
    <s v="Descripcióndel Plato_11"/>
    <n v="20"/>
    <n v="33"/>
    <n v="3"/>
    <n v="21"/>
    <s v="Ninguna"/>
    <n v="99"/>
    <n v="60"/>
    <n v="39"/>
    <n v="0.39393939393939392"/>
  </r>
  <r>
    <x v="235"/>
    <n v="12"/>
    <s v="Plato_5"/>
    <s v="Descripcióndel Plato_5"/>
    <n v="13"/>
    <n v="22"/>
    <n v="1"/>
    <n v="7"/>
    <s v="Ninguna"/>
    <n v="22"/>
    <n v="13"/>
    <n v="9"/>
    <n v="0.40909090909090912"/>
  </r>
  <r>
    <x v="235"/>
    <n v="12"/>
    <s v="Plato_8"/>
    <s v="Descripcióndel Plato_8"/>
    <n v="21"/>
    <n v="35"/>
    <n v="2"/>
    <n v="43"/>
    <s v="Sin cebolla"/>
    <n v="70"/>
    <n v="42"/>
    <n v="28"/>
    <n v="0.4"/>
  </r>
  <r>
    <x v="235"/>
    <n v="12"/>
    <s v="Plato_15"/>
    <s v="Descripcióndel Plato_15"/>
    <n v="19"/>
    <n v="32"/>
    <n v="2"/>
    <n v="30"/>
    <s v="Ninguna"/>
    <n v="64"/>
    <n v="38"/>
    <n v="26"/>
    <n v="0.40625"/>
  </r>
  <r>
    <x v="236"/>
    <n v="4"/>
    <s v="Plato_14"/>
    <s v="Descripcióndel Plato_14"/>
    <n v="14"/>
    <n v="23"/>
    <n v="2"/>
    <n v="12"/>
    <s v="Ninguna"/>
    <n v="46"/>
    <n v="28"/>
    <n v="18"/>
    <n v="0.39130434782608697"/>
  </r>
  <r>
    <x v="236"/>
    <n v="4"/>
    <s v="Plato_2"/>
    <s v="Descripcióndel Plato_2"/>
    <n v="18"/>
    <n v="30"/>
    <n v="2"/>
    <n v="25"/>
    <s v="Sin cebolla"/>
    <n v="60"/>
    <n v="36"/>
    <n v="24"/>
    <n v="0.4"/>
  </r>
  <r>
    <x v="237"/>
    <n v="13"/>
    <s v="Plato_19"/>
    <s v="Descripcióndel Plato_19"/>
    <n v="22"/>
    <n v="36"/>
    <n v="2"/>
    <n v="45"/>
    <s v="Sin cebolla"/>
    <n v="72"/>
    <n v="44"/>
    <n v="28"/>
    <n v="0.3888888888888889"/>
  </r>
  <r>
    <x v="238"/>
    <n v="12"/>
    <s v="Plato_10"/>
    <s v="Descripcióndel Plato_10"/>
    <n v="15"/>
    <n v="26"/>
    <n v="1"/>
    <n v="36"/>
    <s v="Ninguna"/>
    <n v="26"/>
    <n v="15"/>
    <n v="11"/>
    <n v="0.42307692307692307"/>
  </r>
  <r>
    <x v="238"/>
    <n v="12"/>
    <s v="Plato_7"/>
    <s v="Descripcióndel Plato_7"/>
    <n v="14"/>
    <n v="24"/>
    <n v="2"/>
    <n v="37"/>
    <s v="Ninguna"/>
    <n v="48"/>
    <n v="28"/>
    <n v="20"/>
    <n v="0.41666666666666669"/>
  </r>
  <r>
    <x v="239"/>
    <n v="9"/>
    <s v="Plato_17"/>
    <s v="Descripcióndel Plato_17"/>
    <n v="19"/>
    <n v="31"/>
    <n v="3"/>
    <n v="32"/>
    <s v="Sin cebolla"/>
    <n v="93"/>
    <n v="57"/>
    <n v="36"/>
    <n v="0.38709677419354838"/>
  </r>
  <r>
    <x v="239"/>
    <n v="9"/>
    <s v="Plato_14"/>
    <s v="Descripcióndel Plato_14"/>
    <n v="14"/>
    <n v="23"/>
    <n v="3"/>
    <n v="32"/>
    <s v="Sin cebolla"/>
    <n v="69"/>
    <n v="42"/>
    <n v="27"/>
    <n v="0.39130434782608697"/>
  </r>
  <r>
    <x v="239"/>
    <n v="9"/>
    <s v="Plato_4"/>
    <s v="Descripcióndel Plato_4"/>
    <n v="10"/>
    <n v="18"/>
    <n v="2"/>
    <n v="46"/>
    <s v="Ninguna"/>
    <n v="36"/>
    <n v="20"/>
    <n v="16"/>
    <n v="0.44444444444444442"/>
  </r>
  <r>
    <x v="239"/>
    <n v="9"/>
    <s v="Plato_15"/>
    <s v="Descripcióndel Plato_15"/>
    <n v="19"/>
    <n v="32"/>
    <n v="3"/>
    <n v="19"/>
    <s v="Ninguna"/>
    <n v="96"/>
    <n v="57"/>
    <n v="39"/>
    <n v="0.40625"/>
  </r>
  <r>
    <x v="240"/>
    <n v="12"/>
    <s v="Plato_4"/>
    <s v="Descripcióndel Plato_4"/>
    <n v="10"/>
    <n v="18"/>
    <n v="1"/>
    <n v="11"/>
    <s v="Sin cebolla"/>
    <n v="18"/>
    <n v="10"/>
    <n v="8"/>
    <n v="0.44444444444444442"/>
  </r>
  <r>
    <x v="241"/>
    <n v="12"/>
    <s v="Plato_10"/>
    <s v="Descripcióndel Plato_10"/>
    <n v="15"/>
    <n v="26"/>
    <n v="1"/>
    <n v="54"/>
    <s v="Ninguna"/>
    <n v="26"/>
    <n v="15"/>
    <n v="11"/>
    <n v="0.42307692307692307"/>
  </r>
  <r>
    <x v="241"/>
    <n v="12"/>
    <s v="Plato_1"/>
    <s v="Descripcióndel Plato_1"/>
    <n v="15"/>
    <n v="25"/>
    <n v="3"/>
    <n v="40"/>
    <s v="Sin cebolla"/>
    <n v="75"/>
    <n v="45"/>
    <n v="30"/>
    <n v="0.4"/>
  </r>
  <r>
    <x v="241"/>
    <n v="12"/>
    <s v="Plato_11"/>
    <s v="Descripcióndel Plato_11"/>
    <n v="20"/>
    <n v="33"/>
    <n v="1"/>
    <n v="5"/>
    <s v="Ninguna"/>
    <n v="33"/>
    <n v="20"/>
    <n v="13"/>
    <n v="0.39393939393939392"/>
  </r>
  <r>
    <x v="242"/>
    <n v="4"/>
    <s v="Plato_20"/>
    <s v="Descripcióndel Plato_20"/>
    <n v="25"/>
    <n v="40"/>
    <n v="3"/>
    <n v="22"/>
    <s v="Sin cebolla"/>
    <n v="120"/>
    <n v="75"/>
    <n v="45"/>
    <n v="0.375"/>
  </r>
  <r>
    <x v="243"/>
    <n v="17"/>
    <s v="Plato_20"/>
    <s v="Descripcióndel Plato_20"/>
    <n v="25"/>
    <n v="40"/>
    <n v="3"/>
    <n v="30"/>
    <s v="Ninguna"/>
    <n v="120"/>
    <n v="75"/>
    <n v="45"/>
    <n v="0.375"/>
  </r>
  <r>
    <x v="243"/>
    <n v="17"/>
    <s v="Plato_12"/>
    <s v="Descripcióndel Plato_12"/>
    <n v="11"/>
    <n v="19"/>
    <n v="2"/>
    <n v="59"/>
    <s v="Ninguna"/>
    <n v="38"/>
    <n v="22"/>
    <n v="16"/>
    <n v="0.42105263157894735"/>
  </r>
  <r>
    <x v="244"/>
    <n v="11"/>
    <s v="Plato_4"/>
    <s v="Descripcióndel Plato_4"/>
    <n v="10"/>
    <n v="18"/>
    <n v="3"/>
    <n v="45"/>
    <s v="Sin cebolla"/>
    <n v="54"/>
    <n v="30"/>
    <n v="24"/>
    <n v="0.44444444444444442"/>
  </r>
  <r>
    <x v="244"/>
    <n v="11"/>
    <s v="Plato_17"/>
    <s v="Descripcióndel Plato_17"/>
    <n v="19"/>
    <n v="31"/>
    <n v="1"/>
    <n v="23"/>
    <s v="Ninguna"/>
    <n v="31"/>
    <n v="19"/>
    <n v="12"/>
    <n v="0.38709677419354838"/>
  </r>
  <r>
    <x v="244"/>
    <n v="11"/>
    <s v="Plato_20"/>
    <s v="Descripcióndel Plato_20"/>
    <n v="25"/>
    <n v="40"/>
    <n v="2"/>
    <n v="23"/>
    <s v="Ninguna"/>
    <n v="80"/>
    <n v="50"/>
    <n v="30"/>
    <n v="0.375"/>
  </r>
  <r>
    <x v="244"/>
    <n v="11"/>
    <s v="Plato_19"/>
    <s v="Descripcióndel Plato_19"/>
    <n v="22"/>
    <n v="36"/>
    <n v="3"/>
    <n v="25"/>
    <s v="Sin cebolla"/>
    <n v="108"/>
    <n v="66"/>
    <n v="42"/>
    <n v="0.3888888888888889"/>
  </r>
  <r>
    <x v="245"/>
    <n v="2"/>
    <s v="Plato_6"/>
    <s v="Descripcióndel Plato_6"/>
    <n v="16"/>
    <n v="27"/>
    <n v="3"/>
    <n v="36"/>
    <s v="Sin cebolla"/>
    <n v="81"/>
    <n v="48"/>
    <n v="33"/>
    <n v="0.40740740740740738"/>
  </r>
  <r>
    <x v="245"/>
    <n v="2"/>
    <s v="Plato_7"/>
    <s v="Descripcióndel Plato_7"/>
    <n v="14"/>
    <n v="24"/>
    <n v="2"/>
    <n v="10"/>
    <s v="Ninguna"/>
    <n v="48"/>
    <n v="28"/>
    <n v="20"/>
    <n v="0.41666666666666669"/>
  </r>
  <r>
    <x v="245"/>
    <n v="2"/>
    <s v="Plato_8"/>
    <s v="Descripcióndel Plato_8"/>
    <n v="21"/>
    <n v="35"/>
    <n v="3"/>
    <n v="48"/>
    <s v="Ninguna"/>
    <n v="105"/>
    <n v="63"/>
    <n v="42"/>
    <n v="0.4"/>
  </r>
  <r>
    <x v="245"/>
    <n v="2"/>
    <s v="Plato_17"/>
    <s v="Descripcióndel Plato_17"/>
    <n v="19"/>
    <n v="31"/>
    <n v="3"/>
    <n v="52"/>
    <s v="Ninguna"/>
    <n v="93"/>
    <n v="57"/>
    <n v="36"/>
    <n v="0.38709677419354838"/>
  </r>
  <r>
    <x v="246"/>
    <n v="11"/>
    <s v="Plato_11"/>
    <s v="Descripcióndel Plato_11"/>
    <n v="20"/>
    <n v="33"/>
    <n v="2"/>
    <n v="59"/>
    <s v="Sin cebolla"/>
    <n v="66"/>
    <n v="40"/>
    <n v="26"/>
    <n v="0.39393939393939392"/>
  </r>
  <r>
    <x v="247"/>
    <n v="12"/>
    <s v="Plato_18"/>
    <s v="Descripcióndel Plato_18"/>
    <n v="20"/>
    <n v="34"/>
    <n v="1"/>
    <n v="32"/>
    <s v="Sin cebolla"/>
    <n v="34"/>
    <n v="20"/>
    <n v="14"/>
    <n v="0.41176470588235292"/>
  </r>
  <r>
    <x v="247"/>
    <n v="12"/>
    <s v="Plato_9"/>
    <s v="Descripcióndel Plato_9"/>
    <n v="17"/>
    <n v="29"/>
    <n v="3"/>
    <n v="51"/>
    <s v="Sin cebolla"/>
    <n v="87"/>
    <n v="51"/>
    <n v="36"/>
    <n v="0.41379310344827586"/>
  </r>
  <r>
    <x v="247"/>
    <n v="12"/>
    <s v="Plato_6"/>
    <s v="Descripcióndel Plato_6"/>
    <n v="16"/>
    <n v="27"/>
    <n v="2"/>
    <n v="6"/>
    <s v="Sin cebolla"/>
    <n v="54"/>
    <n v="32"/>
    <n v="22"/>
    <n v="0.40740740740740738"/>
  </r>
  <r>
    <x v="247"/>
    <n v="12"/>
    <s v="Plato_1"/>
    <s v="Descripcióndel Plato_1"/>
    <n v="15"/>
    <n v="25"/>
    <n v="2"/>
    <n v="31"/>
    <s v="Ninguna"/>
    <n v="50"/>
    <n v="30"/>
    <n v="20"/>
    <n v="0.4"/>
  </r>
  <r>
    <x v="248"/>
    <n v="8"/>
    <s v="Plato_5"/>
    <s v="Descripcióndel Plato_5"/>
    <n v="13"/>
    <n v="22"/>
    <n v="2"/>
    <n v="51"/>
    <s v="Sin cebolla"/>
    <n v="44"/>
    <n v="26"/>
    <n v="18"/>
    <n v="0.40909090909090912"/>
  </r>
  <r>
    <x v="248"/>
    <n v="8"/>
    <s v="Plato_4"/>
    <s v="Descripcióndel Plato_4"/>
    <n v="10"/>
    <n v="18"/>
    <n v="2"/>
    <n v="58"/>
    <s v="Ninguna"/>
    <n v="36"/>
    <n v="20"/>
    <n v="16"/>
    <n v="0.44444444444444442"/>
  </r>
  <r>
    <x v="249"/>
    <n v="8"/>
    <s v="Plato_3"/>
    <s v="Descripcióndel Plato_3"/>
    <n v="12"/>
    <n v="20"/>
    <n v="1"/>
    <n v="29"/>
    <s v="Sin cebolla"/>
    <n v="20"/>
    <n v="12"/>
    <n v="8"/>
    <n v="0.4"/>
  </r>
  <r>
    <x v="250"/>
    <n v="12"/>
    <s v="Plato_10"/>
    <s v="Descripcióndel Plato_10"/>
    <n v="15"/>
    <n v="26"/>
    <n v="1"/>
    <n v="25"/>
    <s v="Sin cebolla"/>
    <n v="26"/>
    <n v="15"/>
    <n v="11"/>
    <n v="0.42307692307692307"/>
  </r>
  <r>
    <x v="250"/>
    <n v="12"/>
    <s v="Plato_5"/>
    <s v="Descripcióndel Plato_5"/>
    <n v="13"/>
    <n v="22"/>
    <n v="1"/>
    <n v="34"/>
    <s v="Ninguna"/>
    <n v="22"/>
    <n v="13"/>
    <n v="9"/>
    <n v="0.40909090909090912"/>
  </r>
  <r>
    <x v="250"/>
    <n v="12"/>
    <s v="Plato_14"/>
    <s v="Descripcióndel Plato_14"/>
    <n v="14"/>
    <n v="23"/>
    <n v="1"/>
    <n v="23"/>
    <s v="Sin cebolla"/>
    <n v="23"/>
    <n v="14"/>
    <n v="9"/>
    <n v="0.39130434782608697"/>
  </r>
  <r>
    <x v="250"/>
    <n v="12"/>
    <s v="Plato_12"/>
    <s v="Descripcióndel Plato_12"/>
    <n v="11"/>
    <n v="19"/>
    <n v="2"/>
    <n v="40"/>
    <s v="Sin cebolla"/>
    <n v="38"/>
    <n v="22"/>
    <n v="16"/>
    <n v="0.42105263157894735"/>
  </r>
  <r>
    <x v="251"/>
    <n v="4"/>
    <s v="Plato_1"/>
    <s v="Descripcióndel Plato_1"/>
    <n v="15"/>
    <n v="25"/>
    <n v="2"/>
    <n v="53"/>
    <s v="Sin cebolla"/>
    <n v="50"/>
    <n v="30"/>
    <n v="20"/>
    <n v="0.4"/>
  </r>
  <r>
    <x v="251"/>
    <n v="4"/>
    <s v="Plato_10"/>
    <s v="Descripcióndel Plato_10"/>
    <n v="15"/>
    <n v="26"/>
    <n v="2"/>
    <n v="31"/>
    <s v="Ninguna"/>
    <n v="52"/>
    <n v="30"/>
    <n v="22"/>
    <n v="0.42307692307692307"/>
  </r>
  <r>
    <x v="252"/>
    <n v="8"/>
    <s v="Plato_1"/>
    <s v="Descripcióndel Plato_1"/>
    <n v="15"/>
    <n v="25"/>
    <n v="1"/>
    <n v="18"/>
    <s v="Ninguna"/>
    <n v="25"/>
    <n v="15"/>
    <n v="10"/>
    <n v="0.4"/>
  </r>
  <r>
    <x v="252"/>
    <n v="8"/>
    <s v="Plato_13"/>
    <s v="Descripcióndel Plato_13"/>
    <n v="13"/>
    <n v="21"/>
    <n v="2"/>
    <n v="8"/>
    <s v="Ninguna"/>
    <n v="42"/>
    <n v="26"/>
    <n v="16"/>
    <n v="0.38095238095238093"/>
  </r>
  <r>
    <x v="252"/>
    <n v="8"/>
    <s v="Plato_9"/>
    <s v="Descripcióndel Plato_9"/>
    <n v="17"/>
    <n v="29"/>
    <n v="3"/>
    <n v="29"/>
    <s v="Sin cebolla"/>
    <n v="87"/>
    <n v="51"/>
    <n v="36"/>
    <n v="0.41379310344827586"/>
  </r>
  <r>
    <x v="253"/>
    <n v="10"/>
    <s v="Plato_17"/>
    <s v="Descripcióndel Plato_17"/>
    <n v="19"/>
    <n v="31"/>
    <n v="3"/>
    <n v="33"/>
    <s v="Ninguna"/>
    <n v="93"/>
    <n v="57"/>
    <n v="36"/>
    <n v="0.38709677419354838"/>
  </r>
  <r>
    <x v="253"/>
    <n v="10"/>
    <s v="Plato_10"/>
    <s v="Descripcióndel Plato_10"/>
    <n v="15"/>
    <n v="26"/>
    <n v="2"/>
    <n v="10"/>
    <s v="Sin cebolla"/>
    <n v="52"/>
    <n v="30"/>
    <n v="22"/>
    <n v="0.42307692307692307"/>
  </r>
  <r>
    <x v="253"/>
    <n v="10"/>
    <s v="Plato_18"/>
    <s v="Descripcióndel Plato_18"/>
    <n v="20"/>
    <n v="34"/>
    <n v="2"/>
    <n v="56"/>
    <s v="Ninguna"/>
    <n v="68"/>
    <n v="40"/>
    <n v="28"/>
    <n v="0.41176470588235292"/>
  </r>
  <r>
    <x v="253"/>
    <n v="10"/>
    <s v="Plato_16"/>
    <s v="Descripcióndel Plato_16"/>
    <n v="16"/>
    <n v="28"/>
    <n v="3"/>
    <n v="42"/>
    <s v="Sin cebolla"/>
    <n v="84"/>
    <n v="48"/>
    <n v="36"/>
    <n v="0.42857142857142855"/>
  </r>
  <r>
    <x v="254"/>
    <n v="8"/>
    <s v="Plato_1"/>
    <s v="Descripcióndel Plato_1"/>
    <n v="15"/>
    <n v="25"/>
    <n v="1"/>
    <n v="37"/>
    <s v="Ninguna"/>
    <n v="25"/>
    <n v="15"/>
    <n v="10"/>
    <n v="0.4"/>
  </r>
  <r>
    <x v="255"/>
    <n v="5"/>
    <s v="Plato_13"/>
    <s v="Descripcióndel Plato_13"/>
    <n v="13"/>
    <n v="21"/>
    <n v="1"/>
    <n v="16"/>
    <s v="Ninguna"/>
    <n v="21"/>
    <n v="13"/>
    <n v="8"/>
    <n v="0.38095238095238093"/>
  </r>
  <r>
    <x v="256"/>
    <n v="12"/>
    <s v="Plato_14"/>
    <s v="Descripcióndel Plato_14"/>
    <n v="14"/>
    <n v="23"/>
    <n v="2"/>
    <n v="28"/>
    <s v="Sin cebolla"/>
    <n v="46"/>
    <n v="28"/>
    <n v="18"/>
    <n v="0.39130434782608697"/>
  </r>
  <r>
    <x v="257"/>
    <n v="12"/>
    <s v="Plato_1"/>
    <s v="Descripcióndel Plato_1"/>
    <n v="15"/>
    <n v="25"/>
    <n v="1"/>
    <n v="59"/>
    <s v="Ninguna"/>
    <n v="25"/>
    <n v="15"/>
    <n v="10"/>
    <n v="0.4"/>
  </r>
  <r>
    <x v="257"/>
    <n v="12"/>
    <s v="Plato_3"/>
    <s v="Descripcióndel Plato_3"/>
    <n v="12"/>
    <n v="20"/>
    <n v="1"/>
    <n v="31"/>
    <s v="Ninguna"/>
    <n v="20"/>
    <n v="12"/>
    <n v="8"/>
    <n v="0.4"/>
  </r>
  <r>
    <x v="257"/>
    <n v="12"/>
    <s v="Plato_15"/>
    <s v="Descripcióndel Plato_15"/>
    <n v="19"/>
    <n v="32"/>
    <n v="1"/>
    <n v="5"/>
    <s v="Ninguna"/>
    <n v="32"/>
    <n v="19"/>
    <n v="13"/>
    <n v="0.40625"/>
  </r>
  <r>
    <x v="257"/>
    <n v="12"/>
    <s v="Plato_20"/>
    <s v="Descripcióndel Plato_20"/>
    <n v="25"/>
    <n v="40"/>
    <n v="1"/>
    <n v="10"/>
    <s v="Ninguna"/>
    <n v="40"/>
    <n v="25"/>
    <n v="15"/>
    <n v="0.375"/>
  </r>
  <r>
    <x v="258"/>
    <n v="10"/>
    <s v="Plato_6"/>
    <s v="Descripcióndel Plato_6"/>
    <n v="16"/>
    <n v="27"/>
    <n v="3"/>
    <n v="11"/>
    <s v="Sin cebolla"/>
    <n v="81"/>
    <n v="48"/>
    <n v="33"/>
    <n v="0.40740740740740738"/>
  </r>
  <r>
    <x v="259"/>
    <n v="20"/>
    <s v="Plato_14"/>
    <s v="Descripcióndel Plato_14"/>
    <n v="14"/>
    <n v="23"/>
    <n v="3"/>
    <n v="49"/>
    <s v="Sin cebolla"/>
    <n v="69"/>
    <n v="42"/>
    <n v="27"/>
    <n v="0.39130434782608697"/>
  </r>
  <r>
    <x v="260"/>
    <n v="8"/>
    <s v="Plato_15"/>
    <s v="Descripcióndel Plato_15"/>
    <n v="19"/>
    <n v="32"/>
    <n v="3"/>
    <n v="19"/>
    <s v="Sin cebolla"/>
    <n v="96"/>
    <n v="57"/>
    <n v="39"/>
    <n v="0.40625"/>
  </r>
  <r>
    <x v="260"/>
    <n v="8"/>
    <s v="Plato_9"/>
    <s v="Descripcióndel Plato_9"/>
    <n v="17"/>
    <n v="29"/>
    <n v="2"/>
    <n v="36"/>
    <s v="Sin cebolla"/>
    <n v="58"/>
    <n v="34"/>
    <n v="24"/>
    <n v="0.41379310344827586"/>
  </r>
  <r>
    <x v="261"/>
    <n v="18"/>
    <s v="Plato_5"/>
    <s v="Descripcióndel Plato_5"/>
    <n v="13"/>
    <n v="22"/>
    <n v="1"/>
    <n v="28"/>
    <s v="Sin cebolla"/>
    <n v="22"/>
    <n v="13"/>
    <n v="9"/>
    <n v="0.40909090909090912"/>
  </r>
  <r>
    <x v="261"/>
    <n v="18"/>
    <s v="Plato_17"/>
    <s v="Descripcióndel Plato_17"/>
    <n v="19"/>
    <n v="31"/>
    <n v="3"/>
    <n v="20"/>
    <s v="Sin cebolla"/>
    <n v="93"/>
    <n v="57"/>
    <n v="36"/>
    <n v="0.38709677419354838"/>
  </r>
  <r>
    <x v="262"/>
    <n v="5"/>
    <s v="Plato_15"/>
    <s v="Descripcióndel Plato_15"/>
    <n v="19"/>
    <n v="32"/>
    <n v="1"/>
    <n v="37"/>
    <s v="Sin cebolla"/>
    <n v="32"/>
    <n v="19"/>
    <n v="13"/>
    <n v="0.40625"/>
  </r>
  <r>
    <x v="262"/>
    <n v="5"/>
    <s v="Plato_8"/>
    <s v="Descripcióndel Plato_8"/>
    <n v="21"/>
    <n v="35"/>
    <n v="1"/>
    <n v="30"/>
    <s v="Sin cebolla"/>
    <n v="35"/>
    <n v="21"/>
    <n v="14"/>
    <n v="0.4"/>
  </r>
  <r>
    <x v="262"/>
    <n v="5"/>
    <s v="Plato_2"/>
    <s v="Descripcióndel Plato_2"/>
    <n v="18"/>
    <n v="30"/>
    <n v="1"/>
    <n v="42"/>
    <s v="Ninguna"/>
    <n v="30"/>
    <n v="18"/>
    <n v="12"/>
    <n v="0.4"/>
  </r>
  <r>
    <x v="262"/>
    <n v="5"/>
    <s v="Plato_7"/>
    <s v="Descripcióndel Plato_7"/>
    <n v="14"/>
    <n v="24"/>
    <n v="1"/>
    <n v="40"/>
    <s v="Sin cebolla"/>
    <n v="24"/>
    <n v="14"/>
    <n v="10"/>
    <n v="0.41666666666666669"/>
  </r>
  <r>
    <x v="263"/>
    <n v="2"/>
    <s v="Plato_8"/>
    <s v="Descripcióndel Plato_8"/>
    <n v="21"/>
    <n v="35"/>
    <n v="2"/>
    <n v="39"/>
    <s v="Sin cebolla"/>
    <n v="70"/>
    <n v="42"/>
    <n v="28"/>
    <n v="0.4"/>
  </r>
  <r>
    <x v="263"/>
    <n v="2"/>
    <s v="Plato_15"/>
    <s v="Descripcióndel Plato_15"/>
    <n v="19"/>
    <n v="32"/>
    <n v="1"/>
    <n v="27"/>
    <s v="Sin cebolla"/>
    <n v="32"/>
    <n v="19"/>
    <n v="13"/>
    <n v="0.40625"/>
  </r>
  <r>
    <x v="263"/>
    <n v="2"/>
    <s v="Plato_2"/>
    <s v="Descripcióndel Plato_2"/>
    <n v="18"/>
    <n v="30"/>
    <n v="1"/>
    <n v="37"/>
    <s v="Ninguna"/>
    <n v="30"/>
    <n v="18"/>
    <n v="12"/>
    <n v="0.4"/>
  </r>
  <r>
    <x v="263"/>
    <n v="2"/>
    <s v="Plato_1"/>
    <s v="Descripcióndel Plato_1"/>
    <n v="15"/>
    <n v="25"/>
    <n v="2"/>
    <n v="14"/>
    <s v="Ninguna"/>
    <n v="50"/>
    <n v="30"/>
    <n v="20"/>
    <n v="0.4"/>
  </r>
  <r>
    <x v="264"/>
    <n v="6"/>
    <s v="Plato_14"/>
    <s v="Descripcióndel Plato_14"/>
    <n v="14"/>
    <n v="23"/>
    <n v="1"/>
    <n v="12"/>
    <s v="Ninguna"/>
    <n v="23"/>
    <n v="14"/>
    <n v="9"/>
    <n v="0.39130434782608697"/>
  </r>
  <r>
    <x v="264"/>
    <n v="6"/>
    <s v="Plato_17"/>
    <s v="Descripcióndel Plato_17"/>
    <n v="19"/>
    <n v="31"/>
    <n v="1"/>
    <n v="17"/>
    <s v="Sin cebolla"/>
    <n v="31"/>
    <n v="19"/>
    <n v="12"/>
    <n v="0.38709677419354838"/>
  </r>
  <r>
    <x v="264"/>
    <n v="6"/>
    <s v="Plato_6"/>
    <s v="Descripcióndel Plato_6"/>
    <n v="16"/>
    <n v="27"/>
    <n v="1"/>
    <n v="56"/>
    <s v="Ninguna"/>
    <n v="27"/>
    <n v="16"/>
    <n v="11"/>
    <n v="0.40740740740740738"/>
  </r>
  <r>
    <x v="264"/>
    <n v="6"/>
    <s v="Plato_2"/>
    <s v="Descripcióndel Plato_2"/>
    <n v="18"/>
    <n v="30"/>
    <n v="3"/>
    <n v="50"/>
    <s v="Sin cebolla"/>
    <n v="90"/>
    <n v="54"/>
    <n v="36"/>
    <n v="0.4"/>
  </r>
  <r>
    <x v="265"/>
    <n v="4"/>
    <s v="Plato_7"/>
    <s v="Descripcióndel Plato_7"/>
    <n v="14"/>
    <n v="24"/>
    <n v="1"/>
    <n v="53"/>
    <s v="Ninguna"/>
    <n v="24"/>
    <n v="14"/>
    <n v="10"/>
    <n v="0.41666666666666669"/>
  </r>
  <r>
    <x v="265"/>
    <n v="4"/>
    <s v="Plato_1"/>
    <s v="Descripcióndel Plato_1"/>
    <n v="15"/>
    <n v="25"/>
    <n v="3"/>
    <n v="53"/>
    <s v="Ninguna"/>
    <n v="75"/>
    <n v="45"/>
    <n v="30"/>
    <n v="0.4"/>
  </r>
  <r>
    <x v="266"/>
    <n v="7"/>
    <s v="Plato_15"/>
    <s v="Descripcióndel Plato_15"/>
    <n v="19"/>
    <n v="32"/>
    <n v="1"/>
    <n v="45"/>
    <s v="Sin cebolla"/>
    <n v="32"/>
    <n v="19"/>
    <n v="13"/>
    <n v="0.40625"/>
  </r>
  <r>
    <x v="266"/>
    <n v="7"/>
    <s v="Plato_16"/>
    <s v="Descripcióndel Plato_16"/>
    <n v="16"/>
    <n v="28"/>
    <n v="2"/>
    <n v="23"/>
    <s v="Ninguna"/>
    <n v="56"/>
    <n v="32"/>
    <n v="24"/>
    <n v="0.42857142857142855"/>
  </r>
  <r>
    <x v="266"/>
    <n v="7"/>
    <s v="Plato_2"/>
    <s v="Descripcióndel Plato_2"/>
    <n v="18"/>
    <n v="30"/>
    <n v="1"/>
    <n v="28"/>
    <s v="Sin cebolla"/>
    <n v="30"/>
    <n v="18"/>
    <n v="12"/>
    <n v="0.4"/>
  </r>
  <r>
    <x v="267"/>
    <n v="14"/>
    <s v="Plato_7"/>
    <s v="Descripcióndel Plato_7"/>
    <n v="14"/>
    <n v="24"/>
    <n v="1"/>
    <n v="39"/>
    <s v="Sin cebolla"/>
    <n v="24"/>
    <n v="14"/>
    <n v="10"/>
    <n v="0.41666666666666669"/>
  </r>
  <r>
    <x v="267"/>
    <n v="14"/>
    <s v="Plato_5"/>
    <s v="Descripcióndel Plato_5"/>
    <n v="13"/>
    <n v="22"/>
    <n v="2"/>
    <n v="44"/>
    <s v="Sin cebolla"/>
    <n v="44"/>
    <n v="26"/>
    <n v="18"/>
    <n v="0.40909090909090912"/>
  </r>
  <r>
    <x v="268"/>
    <n v="11"/>
    <s v="Plato_19"/>
    <s v="Descripcióndel Plato_19"/>
    <n v="22"/>
    <n v="36"/>
    <n v="3"/>
    <n v="13"/>
    <s v="Ninguna"/>
    <n v="108"/>
    <n v="66"/>
    <n v="42"/>
    <n v="0.3888888888888889"/>
  </r>
  <r>
    <x v="268"/>
    <n v="11"/>
    <s v="Plato_20"/>
    <s v="Descripcióndel Plato_20"/>
    <n v="25"/>
    <n v="40"/>
    <n v="1"/>
    <n v="58"/>
    <s v="Sin cebolla"/>
    <n v="40"/>
    <n v="25"/>
    <n v="15"/>
    <n v="0.375"/>
  </r>
  <r>
    <x v="268"/>
    <n v="11"/>
    <s v="Plato_18"/>
    <s v="Descripcióndel Plato_18"/>
    <n v="20"/>
    <n v="34"/>
    <n v="3"/>
    <n v="30"/>
    <s v="Sin cebolla"/>
    <n v="102"/>
    <n v="60"/>
    <n v="42"/>
    <n v="0.41176470588235292"/>
  </r>
  <r>
    <x v="269"/>
    <n v="10"/>
    <s v="Plato_18"/>
    <s v="Descripcióndel Plato_18"/>
    <n v="20"/>
    <n v="34"/>
    <n v="3"/>
    <n v="26"/>
    <s v="Ninguna"/>
    <n v="102"/>
    <n v="60"/>
    <n v="42"/>
    <n v="0.41176470588235292"/>
  </r>
  <r>
    <x v="270"/>
    <n v="3"/>
    <s v="Plato_5"/>
    <s v="Descripcióndel Plato_5"/>
    <n v="13"/>
    <n v="22"/>
    <n v="2"/>
    <n v="55"/>
    <s v="Sin cebolla"/>
    <n v="44"/>
    <n v="26"/>
    <n v="18"/>
    <n v="0.40909090909090912"/>
  </r>
  <r>
    <x v="271"/>
    <n v="7"/>
    <s v="Plato_7"/>
    <s v="Descripcióndel Plato_7"/>
    <n v="14"/>
    <n v="24"/>
    <n v="2"/>
    <n v="36"/>
    <s v="Ninguna"/>
    <n v="48"/>
    <n v="28"/>
    <n v="20"/>
    <n v="0.41666666666666669"/>
  </r>
  <r>
    <x v="271"/>
    <n v="7"/>
    <s v="Plato_8"/>
    <s v="Descripcióndel Plato_8"/>
    <n v="21"/>
    <n v="35"/>
    <n v="1"/>
    <n v="47"/>
    <s v="Sin cebolla"/>
    <n v="35"/>
    <n v="21"/>
    <n v="14"/>
    <n v="0.4"/>
  </r>
  <r>
    <x v="272"/>
    <n v="20"/>
    <s v="Plato_15"/>
    <s v="Descripcióndel Plato_15"/>
    <n v="19"/>
    <n v="32"/>
    <n v="1"/>
    <n v="22"/>
    <s v="Sin cebolla"/>
    <n v="32"/>
    <n v="19"/>
    <n v="13"/>
    <n v="0.40625"/>
  </r>
  <r>
    <x v="272"/>
    <n v="20"/>
    <s v="Plato_5"/>
    <s v="Descripcióndel Plato_5"/>
    <n v="13"/>
    <n v="22"/>
    <n v="3"/>
    <n v="40"/>
    <s v="Ninguna"/>
    <n v="66"/>
    <n v="39"/>
    <n v="27"/>
    <n v="0.40909090909090912"/>
  </r>
  <r>
    <x v="272"/>
    <n v="20"/>
    <s v="Plato_1"/>
    <s v="Descripcióndel Plato_1"/>
    <n v="15"/>
    <n v="25"/>
    <n v="1"/>
    <n v="5"/>
    <s v="Sin cebolla"/>
    <n v="25"/>
    <n v="15"/>
    <n v="10"/>
    <n v="0.4"/>
  </r>
  <r>
    <x v="273"/>
    <n v="7"/>
    <s v="Plato_10"/>
    <s v="Descripcióndel Plato_10"/>
    <n v="15"/>
    <n v="26"/>
    <n v="3"/>
    <n v="33"/>
    <s v="Ninguna"/>
    <n v="78"/>
    <n v="45"/>
    <n v="33"/>
    <n v="0.42307692307692307"/>
  </r>
  <r>
    <x v="273"/>
    <n v="7"/>
    <s v="Plato_12"/>
    <s v="Descripcióndel Plato_12"/>
    <n v="11"/>
    <n v="19"/>
    <n v="2"/>
    <n v="42"/>
    <s v="Sin cebolla"/>
    <n v="38"/>
    <n v="22"/>
    <n v="16"/>
    <n v="0.42105263157894735"/>
  </r>
  <r>
    <x v="274"/>
    <n v="5"/>
    <s v="Plato_11"/>
    <s v="Descripcióndel Plato_11"/>
    <n v="20"/>
    <n v="33"/>
    <n v="1"/>
    <n v="32"/>
    <s v="Sin cebolla"/>
    <n v="33"/>
    <n v="20"/>
    <n v="13"/>
    <n v="0.39393939393939392"/>
  </r>
  <r>
    <x v="274"/>
    <n v="5"/>
    <s v="Plato_17"/>
    <s v="Descripcióndel Plato_17"/>
    <n v="19"/>
    <n v="31"/>
    <n v="2"/>
    <n v="32"/>
    <s v="Ninguna"/>
    <n v="62"/>
    <n v="38"/>
    <n v="24"/>
    <n v="0.38709677419354838"/>
  </r>
  <r>
    <x v="274"/>
    <n v="5"/>
    <s v="Plato_10"/>
    <s v="Descripcióndel Plato_10"/>
    <n v="15"/>
    <n v="26"/>
    <n v="1"/>
    <n v="58"/>
    <s v="Ninguna"/>
    <n v="26"/>
    <n v="15"/>
    <n v="11"/>
    <n v="0.42307692307692307"/>
  </r>
  <r>
    <x v="275"/>
    <n v="15"/>
    <s v="Plato_5"/>
    <s v="Descripcióndel Plato_5"/>
    <n v="13"/>
    <n v="22"/>
    <n v="2"/>
    <n v="49"/>
    <s v="Ninguna"/>
    <n v="44"/>
    <n v="26"/>
    <n v="18"/>
    <n v="0.40909090909090912"/>
  </r>
  <r>
    <x v="275"/>
    <n v="15"/>
    <s v="Plato_10"/>
    <s v="Descripcióndel Plato_10"/>
    <n v="15"/>
    <n v="26"/>
    <n v="1"/>
    <n v="36"/>
    <s v="Sin cebolla"/>
    <n v="26"/>
    <n v="15"/>
    <n v="11"/>
    <n v="0.42307692307692307"/>
  </r>
  <r>
    <x v="276"/>
    <n v="4"/>
    <s v="Plato_17"/>
    <s v="Descripcióndel Plato_17"/>
    <n v="19"/>
    <n v="31"/>
    <n v="3"/>
    <n v="29"/>
    <s v="Ninguna"/>
    <n v="93"/>
    <n v="57"/>
    <n v="36"/>
    <n v="0.38709677419354838"/>
  </r>
  <r>
    <x v="277"/>
    <n v="5"/>
    <s v="Plato_17"/>
    <s v="Descripcióndel Plato_17"/>
    <n v="19"/>
    <n v="31"/>
    <n v="3"/>
    <n v="33"/>
    <s v="Ninguna"/>
    <n v="93"/>
    <n v="57"/>
    <n v="36"/>
    <n v="0.38709677419354838"/>
  </r>
  <r>
    <x v="277"/>
    <n v="5"/>
    <s v="Plato_7"/>
    <s v="Descripcióndel Plato_7"/>
    <n v="14"/>
    <n v="24"/>
    <n v="2"/>
    <n v="28"/>
    <s v="Sin cebolla"/>
    <n v="48"/>
    <n v="28"/>
    <n v="20"/>
    <n v="0.41666666666666669"/>
  </r>
  <r>
    <x v="278"/>
    <n v="11"/>
    <s v="Plato_20"/>
    <s v="Descripcióndel Plato_20"/>
    <n v="25"/>
    <n v="40"/>
    <n v="3"/>
    <n v="48"/>
    <s v="Sin cebolla"/>
    <n v="120"/>
    <n v="75"/>
    <n v="45"/>
    <n v="0.375"/>
  </r>
  <r>
    <x v="278"/>
    <n v="11"/>
    <s v="Plato_8"/>
    <s v="Descripcióndel Plato_8"/>
    <n v="21"/>
    <n v="35"/>
    <n v="1"/>
    <n v="28"/>
    <s v="Ninguna"/>
    <n v="35"/>
    <n v="21"/>
    <n v="14"/>
    <n v="0.4"/>
  </r>
  <r>
    <x v="278"/>
    <n v="11"/>
    <s v="Plato_4"/>
    <s v="Descripcióndel Plato_4"/>
    <n v="10"/>
    <n v="18"/>
    <n v="1"/>
    <n v="58"/>
    <s v="Ninguna"/>
    <n v="18"/>
    <n v="10"/>
    <n v="8"/>
    <n v="0.44444444444444442"/>
  </r>
  <r>
    <x v="278"/>
    <n v="11"/>
    <s v="Plato_16"/>
    <s v="Descripcióndel Plato_16"/>
    <n v="16"/>
    <n v="28"/>
    <n v="1"/>
    <n v="8"/>
    <s v="Ninguna"/>
    <n v="28"/>
    <n v="16"/>
    <n v="12"/>
    <n v="0.42857142857142855"/>
  </r>
  <r>
    <x v="279"/>
    <n v="14"/>
    <s v="Plato_7"/>
    <s v="Descripcióndel Plato_7"/>
    <n v="14"/>
    <n v="24"/>
    <n v="2"/>
    <n v="52"/>
    <s v="Ninguna"/>
    <n v="48"/>
    <n v="28"/>
    <n v="20"/>
    <n v="0.41666666666666669"/>
  </r>
  <r>
    <x v="279"/>
    <n v="14"/>
    <s v="Plato_14"/>
    <s v="Descripcióndel Plato_14"/>
    <n v="14"/>
    <n v="23"/>
    <n v="3"/>
    <n v="34"/>
    <s v="Ninguna"/>
    <n v="69"/>
    <n v="42"/>
    <n v="27"/>
    <n v="0.39130434782608697"/>
  </r>
  <r>
    <x v="280"/>
    <n v="18"/>
    <s v="Plato_11"/>
    <s v="Descripcióndel Plato_11"/>
    <n v="20"/>
    <n v="33"/>
    <n v="2"/>
    <n v="9"/>
    <s v="Sin cebolla"/>
    <n v="66"/>
    <n v="40"/>
    <n v="26"/>
    <n v="0.39393939393939392"/>
  </r>
  <r>
    <x v="281"/>
    <n v="6"/>
    <s v="Plato_4"/>
    <s v="Descripcióndel Plato_4"/>
    <n v="10"/>
    <n v="18"/>
    <n v="3"/>
    <n v="57"/>
    <s v="Sin cebolla"/>
    <n v="54"/>
    <n v="30"/>
    <n v="24"/>
    <n v="0.44444444444444442"/>
  </r>
  <r>
    <x v="281"/>
    <n v="6"/>
    <s v="Plato_3"/>
    <s v="Descripcióndel Plato_3"/>
    <n v="12"/>
    <n v="20"/>
    <n v="1"/>
    <n v="57"/>
    <s v="Sin cebolla"/>
    <n v="20"/>
    <n v="12"/>
    <n v="8"/>
    <n v="0.4"/>
  </r>
  <r>
    <x v="282"/>
    <n v="19"/>
    <s v="Plato_10"/>
    <s v="Descripcióndel Plato_10"/>
    <n v="15"/>
    <n v="26"/>
    <n v="3"/>
    <n v="6"/>
    <s v="Ninguna"/>
    <n v="78"/>
    <n v="45"/>
    <n v="33"/>
    <n v="0.42307692307692307"/>
  </r>
  <r>
    <x v="283"/>
    <n v="11"/>
    <s v="Plato_3"/>
    <s v="Descripcióndel Plato_3"/>
    <n v="12"/>
    <n v="20"/>
    <n v="3"/>
    <n v="45"/>
    <s v="Ninguna"/>
    <n v="60"/>
    <n v="36"/>
    <n v="24"/>
    <n v="0.4"/>
  </r>
  <r>
    <x v="283"/>
    <n v="11"/>
    <s v="Plato_6"/>
    <s v="Descripcióndel Plato_6"/>
    <n v="16"/>
    <n v="27"/>
    <n v="1"/>
    <n v="59"/>
    <s v="Ninguna"/>
    <n v="27"/>
    <n v="16"/>
    <n v="11"/>
    <n v="0.40740740740740738"/>
  </r>
  <r>
    <x v="283"/>
    <n v="11"/>
    <s v="Plato_12"/>
    <s v="Descripcióndel Plato_12"/>
    <n v="11"/>
    <n v="19"/>
    <n v="2"/>
    <n v="41"/>
    <s v="Ninguna"/>
    <n v="38"/>
    <n v="22"/>
    <n v="16"/>
    <n v="0.42105263157894735"/>
  </r>
  <r>
    <x v="283"/>
    <n v="11"/>
    <s v="Plato_11"/>
    <s v="Descripcióndel Plato_11"/>
    <n v="20"/>
    <n v="33"/>
    <n v="1"/>
    <n v="50"/>
    <s v="Sin cebolla"/>
    <n v="33"/>
    <n v="20"/>
    <n v="13"/>
    <n v="0.39393939393939392"/>
  </r>
  <r>
    <x v="284"/>
    <n v="18"/>
    <s v="Plato_13"/>
    <s v="Descripcióndel Plato_13"/>
    <n v="13"/>
    <n v="21"/>
    <n v="2"/>
    <n v="12"/>
    <s v="Sin cebolla"/>
    <n v="42"/>
    <n v="26"/>
    <n v="16"/>
    <n v="0.38095238095238093"/>
  </r>
  <r>
    <x v="285"/>
    <n v="15"/>
    <s v="Plato_18"/>
    <s v="Descripcióndel Plato_18"/>
    <n v="20"/>
    <n v="34"/>
    <n v="2"/>
    <n v="25"/>
    <s v="Ninguna"/>
    <n v="68"/>
    <n v="40"/>
    <n v="28"/>
    <n v="0.41176470588235292"/>
  </r>
  <r>
    <x v="286"/>
    <n v="20"/>
    <s v="Plato_15"/>
    <s v="Descripcióndel Plato_15"/>
    <n v="19"/>
    <n v="32"/>
    <n v="3"/>
    <n v="46"/>
    <s v="Ninguna"/>
    <n v="96"/>
    <n v="57"/>
    <n v="39"/>
    <n v="0.40625"/>
  </r>
  <r>
    <x v="286"/>
    <n v="20"/>
    <s v="Plato_14"/>
    <s v="Descripcióndel Plato_14"/>
    <n v="14"/>
    <n v="23"/>
    <n v="2"/>
    <n v="58"/>
    <s v="Ninguna"/>
    <n v="46"/>
    <n v="28"/>
    <n v="18"/>
    <n v="0.39130434782608697"/>
  </r>
  <r>
    <x v="286"/>
    <n v="20"/>
    <s v="Plato_2"/>
    <s v="Descripcióndel Plato_2"/>
    <n v="18"/>
    <n v="30"/>
    <n v="2"/>
    <n v="17"/>
    <s v="Sin cebolla"/>
    <n v="60"/>
    <n v="36"/>
    <n v="24"/>
    <n v="0.4"/>
  </r>
  <r>
    <x v="287"/>
    <n v="15"/>
    <s v="Plato_7"/>
    <s v="Descripcióndel Plato_7"/>
    <n v="14"/>
    <n v="24"/>
    <n v="2"/>
    <n v="6"/>
    <s v="Sin cebolla"/>
    <n v="48"/>
    <n v="28"/>
    <n v="20"/>
    <n v="0.41666666666666669"/>
  </r>
  <r>
    <x v="287"/>
    <n v="15"/>
    <s v="Plato_12"/>
    <s v="Descripcióndel Plato_12"/>
    <n v="11"/>
    <n v="19"/>
    <n v="2"/>
    <n v="32"/>
    <s v="Ninguna"/>
    <n v="38"/>
    <n v="22"/>
    <n v="16"/>
    <n v="0.42105263157894735"/>
  </r>
  <r>
    <x v="288"/>
    <n v="15"/>
    <s v="Plato_3"/>
    <s v="Descripcióndel Plato_3"/>
    <n v="12"/>
    <n v="20"/>
    <n v="3"/>
    <n v="20"/>
    <s v="Ninguna"/>
    <n v="60"/>
    <n v="36"/>
    <n v="24"/>
    <n v="0.4"/>
  </r>
  <r>
    <x v="288"/>
    <n v="15"/>
    <s v="Plato_10"/>
    <s v="Descripcióndel Plato_10"/>
    <n v="15"/>
    <n v="26"/>
    <n v="3"/>
    <n v="48"/>
    <s v="Sin cebolla"/>
    <n v="78"/>
    <n v="45"/>
    <n v="33"/>
    <n v="0.42307692307692307"/>
  </r>
  <r>
    <x v="289"/>
    <n v="19"/>
    <s v="Plato_20"/>
    <s v="Descripcióndel Plato_20"/>
    <n v="25"/>
    <n v="40"/>
    <n v="1"/>
    <n v="57"/>
    <s v="Ninguna"/>
    <n v="40"/>
    <n v="25"/>
    <n v="15"/>
    <n v="0.375"/>
  </r>
  <r>
    <x v="290"/>
    <n v="2"/>
    <s v="Plato_18"/>
    <s v="Descripcióndel Plato_18"/>
    <n v="20"/>
    <n v="34"/>
    <n v="2"/>
    <n v="28"/>
    <s v="Sin cebolla"/>
    <n v="68"/>
    <n v="40"/>
    <n v="28"/>
    <n v="0.41176470588235292"/>
  </r>
  <r>
    <x v="290"/>
    <n v="2"/>
    <s v="Plato_1"/>
    <s v="Descripcióndel Plato_1"/>
    <n v="15"/>
    <n v="25"/>
    <n v="1"/>
    <n v="41"/>
    <s v="Ninguna"/>
    <n v="25"/>
    <n v="15"/>
    <n v="10"/>
    <n v="0.4"/>
  </r>
  <r>
    <x v="290"/>
    <n v="2"/>
    <s v="Plato_8"/>
    <s v="Descripcióndel Plato_8"/>
    <n v="21"/>
    <n v="35"/>
    <n v="3"/>
    <n v="12"/>
    <s v="Sin cebolla"/>
    <n v="105"/>
    <n v="63"/>
    <n v="42"/>
    <n v="0.4"/>
  </r>
  <r>
    <x v="290"/>
    <n v="2"/>
    <s v="Plato_17"/>
    <s v="Descripcióndel Plato_17"/>
    <n v="19"/>
    <n v="31"/>
    <n v="2"/>
    <n v="14"/>
    <s v="Ninguna"/>
    <n v="62"/>
    <n v="38"/>
    <n v="24"/>
    <n v="0.38709677419354838"/>
  </r>
  <r>
    <x v="291"/>
    <n v="10"/>
    <s v="Plato_16"/>
    <s v="Descripcióndel Plato_16"/>
    <n v="16"/>
    <n v="28"/>
    <n v="3"/>
    <n v="23"/>
    <s v="Sin cebolla"/>
    <n v="84"/>
    <n v="48"/>
    <n v="36"/>
    <n v="0.42857142857142855"/>
  </r>
  <r>
    <x v="292"/>
    <n v="16"/>
    <s v="Plato_16"/>
    <s v="Descripcióndel Plato_16"/>
    <n v="16"/>
    <n v="28"/>
    <n v="3"/>
    <n v="44"/>
    <s v="Ninguna"/>
    <n v="84"/>
    <n v="48"/>
    <n v="36"/>
    <n v="0.42857142857142855"/>
  </r>
  <r>
    <x v="292"/>
    <n v="16"/>
    <s v="Plato_2"/>
    <s v="Descripcióndel Plato_2"/>
    <n v="18"/>
    <n v="30"/>
    <n v="2"/>
    <n v="29"/>
    <s v="Ninguna"/>
    <n v="60"/>
    <n v="36"/>
    <n v="24"/>
    <n v="0.4"/>
  </r>
  <r>
    <x v="292"/>
    <n v="16"/>
    <s v="Plato_19"/>
    <s v="Descripcióndel Plato_19"/>
    <n v="22"/>
    <n v="36"/>
    <n v="2"/>
    <n v="47"/>
    <s v="Ninguna"/>
    <n v="72"/>
    <n v="44"/>
    <n v="28"/>
    <n v="0.3888888888888889"/>
  </r>
  <r>
    <x v="293"/>
    <n v="17"/>
    <s v="Plato_17"/>
    <s v="Descripcióndel Plato_17"/>
    <n v="19"/>
    <n v="31"/>
    <n v="2"/>
    <n v="31"/>
    <s v="Sin cebolla"/>
    <n v="62"/>
    <n v="38"/>
    <n v="24"/>
    <n v="0.38709677419354838"/>
  </r>
  <r>
    <x v="293"/>
    <n v="17"/>
    <s v="Plato_19"/>
    <s v="Descripcióndel Plato_19"/>
    <n v="22"/>
    <n v="36"/>
    <n v="3"/>
    <n v="13"/>
    <s v="Ninguna"/>
    <n v="108"/>
    <n v="66"/>
    <n v="42"/>
    <n v="0.3888888888888889"/>
  </r>
  <r>
    <x v="293"/>
    <n v="17"/>
    <s v="Plato_4"/>
    <s v="Descripcióndel Plato_4"/>
    <n v="10"/>
    <n v="18"/>
    <n v="3"/>
    <n v="33"/>
    <s v="Ninguna"/>
    <n v="54"/>
    <n v="30"/>
    <n v="24"/>
    <n v="0.44444444444444442"/>
  </r>
  <r>
    <x v="293"/>
    <n v="17"/>
    <s v="Plato_18"/>
    <s v="Descripcióndel Plato_18"/>
    <n v="20"/>
    <n v="34"/>
    <n v="3"/>
    <n v="9"/>
    <s v="Sin cebolla"/>
    <n v="102"/>
    <n v="60"/>
    <n v="42"/>
    <n v="0.41176470588235292"/>
  </r>
  <r>
    <x v="294"/>
    <n v="3"/>
    <s v="Plato_15"/>
    <s v="Descripcióndel Plato_15"/>
    <n v="19"/>
    <n v="32"/>
    <n v="1"/>
    <n v="44"/>
    <s v="Sin cebolla"/>
    <n v="32"/>
    <n v="19"/>
    <n v="13"/>
    <n v="0.40625"/>
  </r>
  <r>
    <x v="294"/>
    <n v="3"/>
    <s v="Plato_2"/>
    <s v="Descripcióndel Plato_2"/>
    <n v="18"/>
    <n v="30"/>
    <n v="3"/>
    <n v="35"/>
    <s v="Ninguna"/>
    <n v="90"/>
    <n v="54"/>
    <n v="36"/>
    <n v="0.4"/>
  </r>
  <r>
    <x v="294"/>
    <n v="3"/>
    <s v="Plato_17"/>
    <s v="Descripcióndel Plato_17"/>
    <n v="19"/>
    <n v="31"/>
    <n v="2"/>
    <n v="39"/>
    <s v="Sin cebolla"/>
    <n v="62"/>
    <n v="38"/>
    <n v="24"/>
    <n v="0.38709677419354838"/>
  </r>
  <r>
    <x v="294"/>
    <n v="3"/>
    <s v="Plato_13"/>
    <s v="Descripcióndel Plato_13"/>
    <n v="13"/>
    <n v="21"/>
    <n v="3"/>
    <n v="59"/>
    <s v="Ninguna"/>
    <n v="63"/>
    <n v="39"/>
    <n v="24"/>
    <n v="0.38095238095238093"/>
  </r>
  <r>
    <x v="295"/>
    <n v="14"/>
    <s v="Plato_14"/>
    <s v="Descripcióndel Plato_14"/>
    <n v="14"/>
    <n v="23"/>
    <n v="1"/>
    <n v="20"/>
    <s v="Ninguna"/>
    <n v="23"/>
    <n v="14"/>
    <n v="9"/>
    <n v="0.39130434782608697"/>
  </r>
  <r>
    <x v="295"/>
    <n v="14"/>
    <s v="Plato_19"/>
    <s v="Descripcióndel Plato_19"/>
    <n v="22"/>
    <n v="36"/>
    <n v="1"/>
    <n v="26"/>
    <s v="Sin cebolla"/>
    <n v="36"/>
    <n v="22"/>
    <n v="14"/>
    <n v="0.3888888888888889"/>
  </r>
  <r>
    <x v="296"/>
    <n v="4"/>
    <s v="Plato_9"/>
    <s v="Descripcióndel Plato_9"/>
    <n v="17"/>
    <n v="29"/>
    <n v="2"/>
    <n v="59"/>
    <s v="Sin cebolla"/>
    <n v="58"/>
    <n v="34"/>
    <n v="24"/>
    <n v="0.41379310344827586"/>
  </r>
  <r>
    <x v="296"/>
    <n v="4"/>
    <s v="Plato_4"/>
    <s v="Descripcióndel Plato_4"/>
    <n v="10"/>
    <n v="18"/>
    <n v="3"/>
    <n v="13"/>
    <s v="Sin cebolla"/>
    <n v="54"/>
    <n v="30"/>
    <n v="24"/>
    <n v="0.44444444444444442"/>
  </r>
  <r>
    <x v="296"/>
    <n v="4"/>
    <s v="Plato_13"/>
    <s v="Descripcióndel Plato_13"/>
    <n v="13"/>
    <n v="21"/>
    <n v="3"/>
    <n v="40"/>
    <s v="Sin cebolla"/>
    <n v="63"/>
    <n v="39"/>
    <n v="24"/>
    <n v="0.38095238095238093"/>
  </r>
  <r>
    <x v="297"/>
    <n v="11"/>
    <s v="Plato_6"/>
    <s v="Descripcióndel Plato_6"/>
    <n v="16"/>
    <n v="27"/>
    <n v="3"/>
    <n v="46"/>
    <s v="Ninguna"/>
    <n v="81"/>
    <n v="48"/>
    <n v="33"/>
    <n v="0.40740740740740738"/>
  </r>
  <r>
    <x v="297"/>
    <n v="11"/>
    <s v="Plato_19"/>
    <s v="Descripcióndel Plato_19"/>
    <n v="22"/>
    <n v="36"/>
    <n v="3"/>
    <n v="49"/>
    <s v="Ninguna"/>
    <n v="108"/>
    <n v="66"/>
    <n v="42"/>
    <n v="0.3888888888888889"/>
  </r>
  <r>
    <x v="297"/>
    <n v="11"/>
    <s v="Plato_5"/>
    <s v="Descripcióndel Plato_5"/>
    <n v="13"/>
    <n v="22"/>
    <n v="3"/>
    <n v="46"/>
    <s v="Sin cebolla"/>
    <n v="66"/>
    <n v="39"/>
    <n v="27"/>
    <n v="0.40909090909090912"/>
  </r>
  <r>
    <x v="298"/>
    <n v="6"/>
    <s v="Plato_3"/>
    <s v="Descripcióndel Plato_3"/>
    <n v="12"/>
    <n v="20"/>
    <n v="1"/>
    <n v="17"/>
    <s v="Ninguna"/>
    <n v="20"/>
    <n v="12"/>
    <n v="8"/>
    <n v="0.4"/>
  </r>
  <r>
    <x v="298"/>
    <n v="6"/>
    <s v="Plato_19"/>
    <s v="Descripcióndel Plato_19"/>
    <n v="22"/>
    <n v="36"/>
    <n v="2"/>
    <n v="55"/>
    <s v="Ninguna"/>
    <n v="72"/>
    <n v="44"/>
    <n v="28"/>
    <n v="0.3888888888888889"/>
  </r>
  <r>
    <x v="298"/>
    <n v="6"/>
    <s v="Plato_7"/>
    <s v="Descripcióndel Plato_7"/>
    <n v="14"/>
    <n v="24"/>
    <n v="3"/>
    <n v="15"/>
    <s v="Sin cebolla"/>
    <n v="72"/>
    <n v="42"/>
    <n v="30"/>
    <n v="0.41666666666666669"/>
  </r>
  <r>
    <x v="298"/>
    <n v="6"/>
    <s v="Plato_4"/>
    <s v="Descripcióndel Plato_4"/>
    <n v="10"/>
    <n v="18"/>
    <n v="1"/>
    <n v="26"/>
    <s v="Ninguna"/>
    <n v="18"/>
    <n v="10"/>
    <n v="8"/>
    <n v="0.44444444444444442"/>
  </r>
  <r>
    <x v="299"/>
    <n v="18"/>
    <s v="Plato_20"/>
    <s v="Descripcióndel Plato_20"/>
    <n v="25"/>
    <n v="40"/>
    <n v="3"/>
    <n v="54"/>
    <s v="Sin cebolla"/>
    <n v="120"/>
    <n v="75"/>
    <n v="45"/>
    <n v="0.375"/>
  </r>
  <r>
    <x v="299"/>
    <n v="18"/>
    <s v="Plato_4"/>
    <s v="Descripcióndel Plato_4"/>
    <n v="10"/>
    <n v="18"/>
    <n v="3"/>
    <n v="14"/>
    <s v="Ninguna"/>
    <n v="54"/>
    <n v="30"/>
    <n v="24"/>
    <n v="0.44444444444444442"/>
  </r>
  <r>
    <x v="299"/>
    <n v="18"/>
    <s v="Plato_10"/>
    <s v="Descripcióndel Plato_10"/>
    <n v="15"/>
    <n v="26"/>
    <n v="1"/>
    <n v="22"/>
    <s v="Sin cebolla"/>
    <n v="26"/>
    <n v="15"/>
    <n v="11"/>
    <n v="0.42307692307692307"/>
  </r>
  <r>
    <x v="299"/>
    <n v="18"/>
    <s v="Plato_2"/>
    <s v="Descripcióndel Plato_2"/>
    <n v="18"/>
    <n v="30"/>
    <n v="3"/>
    <n v="28"/>
    <s v="Ninguna"/>
    <n v="90"/>
    <n v="54"/>
    <n v="36"/>
    <n v="0.4"/>
  </r>
  <r>
    <x v="300"/>
    <n v="8"/>
    <s v="Plato_17"/>
    <s v="Descripcióndel Plato_17"/>
    <n v="19"/>
    <n v="31"/>
    <n v="3"/>
    <n v="23"/>
    <s v="Sin cebolla"/>
    <n v="93"/>
    <n v="57"/>
    <n v="36"/>
    <n v="0.38709677419354838"/>
  </r>
  <r>
    <x v="300"/>
    <n v="8"/>
    <s v="Plato_10"/>
    <s v="Descripcióndel Plato_10"/>
    <n v="15"/>
    <n v="26"/>
    <n v="2"/>
    <n v="57"/>
    <s v="Sin cebolla"/>
    <n v="52"/>
    <n v="30"/>
    <n v="22"/>
    <n v="0.42307692307692307"/>
  </r>
  <r>
    <x v="300"/>
    <n v="8"/>
    <s v="Plato_9"/>
    <s v="Descripcióndel Plato_9"/>
    <n v="17"/>
    <n v="29"/>
    <n v="2"/>
    <n v="49"/>
    <s v="Ninguna"/>
    <n v="58"/>
    <n v="34"/>
    <n v="24"/>
    <n v="0.41379310344827586"/>
  </r>
  <r>
    <x v="300"/>
    <n v="8"/>
    <s v="Plato_3"/>
    <s v="Descripcióndel Plato_3"/>
    <n v="12"/>
    <n v="20"/>
    <n v="1"/>
    <n v="54"/>
    <s v="Ninguna"/>
    <n v="20"/>
    <n v="12"/>
    <n v="8"/>
    <n v="0.4"/>
  </r>
  <r>
    <x v="301"/>
    <n v="5"/>
    <s v="Plato_15"/>
    <s v="Descripcióndel Plato_15"/>
    <n v="19"/>
    <n v="32"/>
    <n v="3"/>
    <n v="15"/>
    <s v="Ninguna"/>
    <n v="96"/>
    <n v="57"/>
    <n v="39"/>
    <n v="0.40625"/>
  </r>
  <r>
    <x v="302"/>
    <n v="14"/>
    <s v="Plato_3"/>
    <s v="Descripcióndel Plato_3"/>
    <n v="12"/>
    <n v="20"/>
    <n v="2"/>
    <n v="13"/>
    <s v="Ninguna"/>
    <n v="40"/>
    <n v="24"/>
    <n v="16"/>
    <n v="0.4"/>
  </r>
  <r>
    <x v="302"/>
    <n v="14"/>
    <s v="Plato_20"/>
    <s v="Descripcióndel Plato_20"/>
    <n v="25"/>
    <n v="40"/>
    <n v="3"/>
    <n v="16"/>
    <s v="Ninguna"/>
    <n v="120"/>
    <n v="75"/>
    <n v="45"/>
    <n v="0.375"/>
  </r>
  <r>
    <x v="302"/>
    <n v="14"/>
    <s v="Plato_10"/>
    <s v="Descripcióndel Plato_10"/>
    <n v="15"/>
    <n v="26"/>
    <n v="1"/>
    <n v="56"/>
    <s v="Sin cebolla"/>
    <n v="26"/>
    <n v="15"/>
    <n v="11"/>
    <n v="0.42307692307692307"/>
  </r>
  <r>
    <x v="302"/>
    <n v="14"/>
    <s v="Plato_7"/>
    <s v="Descripcióndel Plato_7"/>
    <n v="14"/>
    <n v="24"/>
    <n v="1"/>
    <n v="7"/>
    <s v="Ninguna"/>
    <n v="24"/>
    <n v="14"/>
    <n v="10"/>
    <n v="0.41666666666666669"/>
  </r>
  <r>
    <x v="303"/>
    <n v="6"/>
    <s v="Plato_15"/>
    <s v="Descripcióndel Plato_15"/>
    <n v="19"/>
    <n v="32"/>
    <n v="2"/>
    <n v="9"/>
    <s v="Ninguna"/>
    <n v="64"/>
    <n v="38"/>
    <n v="26"/>
    <n v="0.40625"/>
  </r>
  <r>
    <x v="303"/>
    <n v="6"/>
    <s v="Plato_13"/>
    <s v="Descripcióndel Plato_13"/>
    <n v="13"/>
    <n v="21"/>
    <n v="2"/>
    <n v="7"/>
    <s v="Sin cebolla"/>
    <n v="42"/>
    <n v="26"/>
    <n v="16"/>
    <n v="0.38095238095238093"/>
  </r>
  <r>
    <x v="303"/>
    <n v="6"/>
    <s v="Plato_20"/>
    <s v="Descripcióndel Plato_20"/>
    <n v="25"/>
    <n v="40"/>
    <n v="2"/>
    <n v="48"/>
    <s v="Ninguna"/>
    <n v="80"/>
    <n v="50"/>
    <n v="30"/>
    <n v="0.375"/>
  </r>
  <r>
    <x v="303"/>
    <n v="6"/>
    <s v="Plato_17"/>
    <s v="Descripcióndel Plato_17"/>
    <n v="19"/>
    <n v="31"/>
    <n v="3"/>
    <n v="21"/>
    <s v="Ninguna"/>
    <n v="93"/>
    <n v="57"/>
    <n v="36"/>
    <n v="0.38709677419354838"/>
  </r>
  <r>
    <x v="304"/>
    <n v="1"/>
    <s v="Plato_8"/>
    <s v="Descripcióndel Plato_8"/>
    <n v="21"/>
    <n v="35"/>
    <n v="3"/>
    <n v="17"/>
    <s v="Ninguna"/>
    <n v="105"/>
    <n v="63"/>
    <n v="42"/>
    <n v="0.4"/>
  </r>
  <r>
    <x v="304"/>
    <n v="1"/>
    <s v="Plato_14"/>
    <s v="Descripcióndel Plato_14"/>
    <n v="14"/>
    <n v="23"/>
    <n v="1"/>
    <n v="48"/>
    <s v="Ninguna"/>
    <n v="23"/>
    <n v="14"/>
    <n v="9"/>
    <n v="0.39130434782608697"/>
  </r>
  <r>
    <x v="305"/>
    <n v="7"/>
    <s v="Plato_15"/>
    <s v="Descripcióndel Plato_15"/>
    <n v="19"/>
    <n v="32"/>
    <n v="1"/>
    <n v="21"/>
    <s v="Sin cebolla"/>
    <n v="32"/>
    <n v="19"/>
    <n v="13"/>
    <n v="0.40625"/>
  </r>
  <r>
    <x v="306"/>
    <n v="20"/>
    <s v="Plato_13"/>
    <s v="Descripcióndel Plato_13"/>
    <n v="13"/>
    <n v="21"/>
    <n v="3"/>
    <n v="39"/>
    <s v="Sin cebolla"/>
    <n v="63"/>
    <n v="39"/>
    <n v="24"/>
    <n v="0.38095238095238093"/>
  </r>
  <r>
    <x v="307"/>
    <n v="14"/>
    <s v="Plato_18"/>
    <s v="Descripcióndel Plato_18"/>
    <n v="20"/>
    <n v="34"/>
    <n v="1"/>
    <n v="44"/>
    <s v="Sin cebolla"/>
    <n v="34"/>
    <n v="20"/>
    <n v="14"/>
    <n v="0.41176470588235292"/>
  </r>
  <r>
    <x v="307"/>
    <n v="14"/>
    <s v="Plato_8"/>
    <s v="Descripcióndel Plato_8"/>
    <n v="21"/>
    <n v="35"/>
    <n v="2"/>
    <n v="41"/>
    <s v="Ninguna"/>
    <n v="70"/>
    <n v="42"/>
    <n v="28"/>
    <n v="0.4"/>
  </r>
  <r>
    <x v="307"/>
    <n v="14"/>
    <s v="Plato_17"/>
    <s v="Descripcióndel Plato_17"/>
    <n v="19"/>
    <n v="31"/>
    <n v="2"/>
    <n v="42"/>
    <s v="Ninguna"/>
    <n v="62"/>
    <n v="38"/>
    <n v="24"/>
    <n v="0.38709677419354838"/>
  </r>
  <r>
    <x v="307"/>
    <n v="14"/>
    <s v="Plato_16"/>
    <s v="Descripcióndel Plato_16"/>
    <n v="16"/>
    <n v="28"/>
    <n v="2"/>
    <n v="59"/>
    <s v="Ninguna"/>
    <n v="56"/>
    <n v="32"/>
    <n v="24"/>
    <n v="0.42857142857142855"/>
  </r>
  <r>
    <x v="308"/>
    <n v="9"/>
    <s v="Plato_20"/>
    <s v="Descripcióndel Plato_20"/>
    <n v="25"/>
    <n v="40"/>
    <n v="1"/>
    <n v="29"/>
    <s v="Ninguna"/>
    <n v="40"/>
    <n v="25"/>
    <n v="15"/>
    <n v="0.375"/>
  </r>
  <r>
    <x v="308"/>
    <n v="9"/>
    <s v="Plato_17"/>
    <s v="Descripcióndel Plato_17"/>
    <n v="19"/>
    <n v="31"/>
    <n v="2"/>
    <n v="43"/>
    <s v="Sin cebolla"/>
    <n v="62"/>
    <n v="38"/>
    <n v="24"/>
    <n v="0.38709677419354838"/>
  </r>
  <r>
    <x v="308"/>
    <n v="9"/>
    <s v="Plato_8"/>
    <s v="Descripcióndel Plato_8"/>
    <n v="21"/>
    <n v="35"/>
    <n v="2"/>
    <n v="51"/>
    <s v="Sin cebolla"/>
    <n v="70"/>
    <n v="42"/>
    <n v="28"/>
    <n v="0.4"/>
  </r>
  <r>
    <x v="309"/>
    <n v="17"/>
    <s v="Plato_10"/>
    <s v="Descripcióndel Plato_10"/>
    <n v="15"/>
    <n v="26"/>
    <n v="3"/>
    <n v="43"/>
    <s v="Ninguna"/>
    <n v="78"/>
    <n v="45"/>
    <n v="33"/>
    <n v="0.42307692307692307"/>
  </r>
  <r>
    <x v="309"/>
    <n v="17"/>
    <s v="Plato_2"/>
    <s v="Descripcióndel Plato_2"/>
    <n v="18"/>
    <n v="30"/>
    <n v="2"/>
    <n v="54"/>
    <s v="Sin cebolla"/>
    <n v="60"/>
    <n v="36"/>
    <n v="24"/>
    <n v="0.4"/>
  </r>
  <r>
    <x v="310"/>
    <n v="6"/>
    <s v="Plato_7"/>
    <s v="Descripcióndel Plato_7"/>
    <n v="14"/>
    <n v="24"/>
    <n v="1"/>
    <n v="46"/>
    <s v="Sin cebolla"/>
    <n v="24"/>
    <n v="14"/>
    <n v="10"/>
    <n v="0.41666666666666669"/>
  </r>
  <r>
    <x v="310"/>
    <n v="6"/>
    <s v="Plato_9"/>
    <s v="Descripcióndel Plato_9"/>
    <n v="17"/>
    <n v="29"/>
    <n v="1"/>
    <n v="28"/>
    <s v="Sin cebolla"/>
    <n v="29"/>
    <n v="17"/>
    <n v="12"/>
    <n v="0.41379310344827586"/>
  </r>
  <r>
    <x v="311"/>
    <n v="2"/>
    <s v="Plato_15"/>
    <s v="Descripcióndel Plato_15"/>
    <n v="19"/>
    <n v="32"/>
    <n v="2"/>
    <n v="45"/>
    <s v="Sin cebolla"/>
    <n v="64"/>
    <n v="38"/>
    <n v="26"/>
    <n v="0.40625"/>
  </r>
  <r>
    <x v="311"/>
    <n v="2"/>
    <s v="Plato_8"/>
    <s v="Descripcióndel Plato_8"/>
    <n v="21"/>
    <n v="35"/>
    <n v="2"/>
    <n v="10"/>
    <s v="Sin cebolla"/>
    <n v="70"/>
    <n v="42"/>
    <n v="28"/>
    <n v="0.4"/>
  </r>
  <r>
    <x v="312"/>
    <n v="10"/>
    <s v="Plato_12"/>
    <s v="Descripcióndel Plato_12"/>
    <n v="11"/>
    <n v="19"/>
    <n v="2"/>
    <n v="27"/>
    <s v="Sin cebolla"/>
    <n v="38"/>
    <n v="22"/>
    <n v="16"/>
    <n v="0.42105263157894735"/>
  </r>
  <r>
    <x v="312"/>
    <n v="10"/>
    <s v="Plato_17"/>
    <s v="Descripcióndel Plato_17"/>
    <n v="19"/>
    <n v="31"/>
    <n v="2"/>
    <n v="38"/>
    <s v="Ninguna"/>
    <n v="62"/>
    <n v="38"/>
    <n v="24"/>
    <n v="0.38709677419354838"/>
  </r>
  <r>
    <x v="312"/>
    <n v="10"/>
    <s v="Plato_19"/>
    <s v="Descripcióndel Plato_19"/>
    <n v="22"/>
    <n v="36"/>
    <n v="3"/>
    <n v="26"/>
    <s v="Ninguna"/>
    <n v="108"/>
    <n v="66"/>
    <n v="42"/>
    <n v="0.3888888888888889"/>
  </r>
  <r>
    <x v="312"/>
    <n v="10"/>
    <s v="Plato_7"/>
    <s v="Descripcióndel Plato_7"/>
    <n v="14"/>
    <n v="24"/>
    <n v="1"/>
    <n v="15"/>
    <s v="Sin cebolla"/>
    <n v="24"/>
    <n v="14"/>
    <n v="10"/>
    <n v="0.41666666666666669"/>
  </r>
  <r>
    <x v="313"/>
    <n v="20"/>
    <s v="Plato_6"/>
    <s v="Descripcióndel Plato_6"/>
    <n v="16"/>
    <n v="27"/>
    <n v="1"/>
    <n v="5"/>
    <s v="Ninguna"/>
    <n v="27"/>
    <n v="16"/>
    <n v="11"/>
    <n v="0.40740740740740738"/>
  </r>
  <r>
    <x v="314"/>
    <n v="14"/>
    <s v="Plato_1"/>
    <s v="Descripcióndel Plato_1"/>
    <n v="15"/>
    <n v="25"/>
    <n v="1"/>
    <n v="16"/>
    <s v="Sin cebolla"/>
    <n v="25"/>
    <n v="15"/>
    <n v="10"/>
    <n v="0.4"/>
  </r>
  <r>
    <x v="314"/>
    <n v="14"/>
    <s v="Plato_16"/>
    <s v="Descripcióndel Plato_16"/>
    <n v="16"/>
    <n v="28"/>
    <n v="1"/>
    <n v="7"/>
    <s v="Sin cebolla"/>
    <n v="28"/>
    <n v="16"/>
    <n v="12"/>
    <n v="0.42857142857142855"/>
  </r>
  <r>
    <x v="314"/>
    <n v="14"/>
    <s v="Plato_9"/>
    <s v="Descripcióndel Plato_9"/>
    <n v="17"/>
    <n v="29"/>
    <n v="3"/>
    <n v="52"/>
    <s v="Sin cebolla"/>
    <n v="87"/>
    <n v="51"/>
    <n v="36"/>
    <n v="0.41379310344827586"/>
  </r>
  <r>
    <x v="314"/>
    <n v="14"/>
    <s v="Plato_13"/>
    <s v="Descripcióndel Plato_13"/>
    <n v="13"/>
    <n v="21"/>
    <n v="1"/>
    <n v="51"/>
    <s v="Sin cebolla"/>
    <n v="21"/>
    <n v="13"/>
    <n v="8"/>
    <n v="0.38095238095238093"/>
  </r>
  <r>
    <x v="315"/>
    <n v="2"/>
    <s v="Plato_4"/>
    <s v="Descripcióndel Plato_4"/>
    <n v="10"/>
    <n v="18"/>
    <n v="1"/>
    <n v="30"/>
    <s v="Ninguna"/>
    <n v="18"/>
    <n v="10"/>
    <n v="8"/>
    <n v="0.44444444444444442"/>
  </r>
  <r>
    <x v="315"/>
    <n v="2"/>
    <s v="Plato_13"/>
    <s v="Descripcióndel Plato_13"/>
    <n v="13"/>
    <n v="21"/>
    <n v="1"/>
    <n v="23"/>
    <s v="Ninguna"/>
    <n v="21"/>
    <n v="13"/>
    <n v="8"/>
    <n v="0.38095238095238093"/>
  </r>
  <r>
    <x v="315"/>
    <n v="2"/>
    <s v="Plato_6"/>
    <s v="Descripcióndel Plato_6"/>
    <n v="16"/>
    <n v="27"/>
    <n v="3"/>
    <n v="53"/>
    <s v="Sin cebolla"/>
    <n v="81"/>
    <n v="48"/>
    <n v="33"/>
    <n v="0.40740740740740738"/>
  </r>
  <r>
    <x v="315"/>
    <n v="2"/>
    <s v="Plato_20"/>
    <s v="Descripcióndel Plato_20"/>
    <n v="25"/>
    <n v="40"/>
    <n v="1"/>
    <n v="52"/>
    <s v="Sin cebolla"/>
    <n v="40"/>
    <n v="25"/>
    <n v="15"/>
    <n v="0.375"/>
  </r>
  <r>
    <x v="316"/>
    <n v="17"/>
    <s v="Plato_5"/>
    <s v="Descripcióndel Plato_5"/>
    <n v="13"/>
    <n v="22"/>
    <n v="2"/>
    <n v="20"/>
    <s v="Sin cebolla"/>
    <n v="44"/>
    <n v="26"/>
    <n v="18"/>
    <n v="0.40909090909090912"/>
  </r>
  <r>
    <x v="316"/>
    <n v="17"/>
    <s v="Plato_18"/>
    <s v="Descripcióndel Plato_18"/>
    <n v="20"/>
    <n v="34"/>
    <n v="3"/>
    <n v="37"/>
    <s v="Sin cebolla"/>
    <n v="102"/>
    <n v="60"/>
    <n v="42"/>
    <n v="0.41176470588235292"/>
  </r>
  <r>
    <x v="316"/>
    <n v="17"/>
    <s v="Plato_15"/>
    <s v="Descripcióndel Plato_15"/>
    <n v="19"/>
    <n v="32"/>
    <n v="1"/>
    <n v="31"/>
    <s v="Sin cebolla"/>
    <n v="32"/>
    <n v="19"/>
    <n v="13"/>
    <n v="0.40625"/>
  </r>
  <r>
    <x v="317"/>
    <n v="13"/>
    <s v="Plato_9"/>
    <s v="Descripcióndel Plato_9"/>
    <n v="17"/>
    <n v="29"/>
    <n v="1"/>
    <n v="39"/>
    <s v="Sin cebolla"/>
    <n v="29"/>
    <n v="17"/>
    <n v="12"/>
    <n v="0.41379310344827586"/>
  </r>
  <r>
    <x v="318"/>
    <n v="1"/>
    <s v="Plato_15"/>
    <s v="Descripcióndel Plato_15"/>
    <n v="19"/>
    <n v="32"/>
    <n v="3"/>
    <n v="16"/>
    <s v="Sin cebolla"/>
    <n v="96"/>
    <n v="57"/>
    <n v="39"/>
    <n v="0.40625"/>
  </r>
  <r>
    <x v="318"/>
    <n v="1"/>
    <s v="Plato_8"/>
    <s v="Descripcióndel Plato_8"/>
    <n v="21"/>
    <n v="35"/>
    <n v="2"/>
    <n v="17"/>
    <s v="Ninguna"/>
    <n v="70"/>
    <n v="42"/>
    <n v="28"/>
    <n v="0.4"/>
  </r>
  <r>
    <x v="318"/>
    <n v="1"/>
    <s v="Plato_20"/>
    <s v="Descripcióndel Plato_20"/>
    <n v="25"/>
    <n v="40"/>
    <n v="1"/>
    <n v="38"/>
    <s v="Sin cebolla"/>
    <n v="40"/>
    <n v="25"/>
    <n v="15"/>
    <n v="0.375"/>
  </r>
  <r>
    <x v="318"/>
    <n v="1"/>
    <s v="Plato_17"/>
    <s v="Descripcióndel Plato_17"/>
    <n v="19"/>
    <n v="31"/>
    <n v="2"/>
    <n v="55"/>
    <s v="Sin cebolla"/>
    <n v="62"/>
    <n v="38"/>
    <n v="24"/>
    <n v="0.38709677419354838"/>
  </r>
  <r>
    <x v="319"/>
    <n v="9"/>
    <s v="Plato_13"/>
    <s v="Descripcióndel Plato_13"/>
    <n v="13"/>
    <n v="21"/>
    <n v="2"/>
    <n v="44"/>
    <s v="Sin cebolla"/>
    <n v="42"/>
    <n v="26"/>
    <n v="16"/>
    <n v="0.38095238095238093"/>
  </r>
  <r>
    <x v="319"/>
    <n v="9"/>
    <s v="Plato_5"/>
    <s v="Descripcióndel Plato_5"/>
    <n v="13"/>
    <n v="22"/>
    <n v="1"/>
    <n v="44"/>
    <s v="Sin cebolla"/>
    <n v="22"/>
    <n v="13"/>
    <n v="9"/>
    <n v="0.40909090909090912"/>
  </r>
  <r>
    <x v="319"/>
    <n v="9"/>
    <s v="Plato_18"/>
    <s v="Descripcióndel Plato_18"/>
    <n v="20"/>
    <n v="34"/>
    <n v="1"/>
    <n v="42"/>
    <s v="Ninguna"/>
    <n v="34"/>
    <n v="20"/>
    <n v="14"/>
    <n v="0.41176470588235292"/>
  </r>
  <r>
    <x v="320"/>
    <n v="18"/>
    <s v="Plato_16"/>
    <s v="Descripcióndel Plato_16"/>
    <n v="16"/>
    <n v="28"/>
    <n v="1"/>
    <n v="34"/>
    <s v="Sin cebolla"/>
    <n v="28"/>
    <n v="16"/>
    <n v="12"/>
    <n v="0.42857142857142855"/>
  </r>
  <r>
    <x v="320"/>
    <n v="18"/>
    <s v="Plato_5"/>
    <s v="Descripcióndel Plato_5"/>
    <n v="13"/>
    <n v="22"/>
    <n v="2"/>
    <n v="22"/>
    <s v="Sin cebolla"/>
    <n v="44"/>
    <n v="26"/>
    <n v="18"/>
    <n v="0.40909090909090912"/>
  </r>
  <r>
    <x v="320"/>
    <n v="18"/>
    <s v="Plato_14"/>
    <s v="Descripcióndel Plato_14"/>
    <n v="14"/>
    <n v="23"/>
    <n v="3"/>
    <n v="39"/>
    <s v="Ninguna"/>
    <n v="69"/>
    <n v="42"/>
    <n v="27"/>
    <n v="0.39130434782608697"/>
  </r>
  <r>
    <x v="321"/>
    <n v="12"/>
    <s v="Plato_15"/>
    <s v="Descripcióndel Plato_15"/>
    <n v="19"/>
    <n v="32"/>
    <n v="2"/>
    <n v="8"/>
    <s v="Ninguna"/>
    <n v="64"/>
    <n v="38"/>
    <n v="26"/>
    <n v="0.40625"/>
  </r>
  <r>
    <x v="321"/>
    <n v="12"/>
    <s v="Plato_13"/>
    <s v="Descripcióndel Plato_13"/>
    <n v="13"/>
    <n v="21"/>
    <n v="1"/>
    <n v="52"/>
    <s v="Sin cebolla"/>
    <n v="21"/>
    <n v="13"/>
    <n v="8"/>
    <n v="0.38095238095238093"/>
  </r>
  <r>
    <x v="322"/>
    <n v="8"/>
    <s v="Plato_5"/>
    <s v="Descripcióndel Plato_5"/>
    <n v="13"/>
    <n v="22"/>
    <n v="3"/>
    <n v="37"/>
    <s v="Sin cebolla"/>
    <n v="66"/>
    <n v="39"/>
    <n v="27"/>
    <n v="0.40909090909090912"/>
  </r>
  <r>
    <x v="322"/>
    <n v="8"/>
    <s v="Plato_9"/>
    <s v="Descripcióndel Plato_9"/>
    <n v="17"/>
    <n v="29"/>
    <n v="2"/>
    <n v="33"/>
    <s v="Ninguna"/>
    <n v="58"/>
    <n v="34"/>
    <n v="24"/>
    <n v="0.41379310344827586"/>
  </r>
  <r>
    <x v="322"/>
    <n v="8"/>
    <s v="Plato_7"/>
    <s v="Descripcióndel Plato_7"/>
    <n v="14"/>
    <n v="24"/>
    <n v="2"/>
    <n v="30"/>
    <s v="Ninguna"/>
    <n v="48"/>
    <n v="28"/>
    <n v="20"/>
    <n v="0.41666666666666669"/>
  </r>
  <r>
    <x v="322"/>
    <n v="8"/>
    <s v="Plato_4"/>
    <s v="Descripcióndel Plato_4"/>
    <n v="10"/>
    <n v="18"/>
    <n v="2"/>
    <n v="22"/>
    <s v="Sin cebolla"/>
    <n v="36"/>
    <n v="20"/>
    <n v="16"/>
    <n v="0.44444444444444442"/>
  </r>
  <r>
    <x v="323"/>
    <n v="9"/>
    <s v="Plato_2"/>
    <s v="Descripcióndel Plato_2"/>
    <n v="18"/>
    <n v="30"/>
    <n v="1"/>
    <n v="15"/>
    <s v="Sin cebolla"/>
    <n v="30"/>
    <n v="18"/>
    <n v="12"/>
    <n v="0.4"/>
  </r>
  <r>
    <x v="323"/>
    <n v="9"/>
    <s v="Plato_6"/>
    <s v="Descripcióndel Plato_6"/>
    <n v="16"/>
    <n v="27"/>
    <n v="3"/>
    <n v="58"/>
    <s v="Ninguna"/>
    <n v="81"/>
    <n v="48"/>
    <n v="33"/>
    <n v="0.40740740740740738"/>
  </r>
  <r>
    <x v="323"/>
    <n v="9"/>
    <s v="Plato_10"/>
    <s v="Descripcióndel Plato_10"/>
    <n v="15"/>
    <n v="26"/>
    <n v="1"/>
    <n v="17"/>
    <s v="Ninguna"/>
    <n v="26"/>
    <n v="15"/>
    <n v="11"/>
    <n v="0.42307692307692307"/>
  </r>
  <r>
    <x v="324"/>
    <n v="18"/>
    <s v="Plato_13"/>
    <s v="Descripcióndel Plato_13"/>
    <n v="13"/>
    <n v="21"/>
    <n v="1"/>
    <n v="26"/>
    <s v="Sin cebolla"/>
    <n v="21"/>
    <n v="13"/>
    <n v="8"/>
    <n v="0.38095238095238093"/>
  </r>
  <r>
    <x v="324"/>
    <n v="18"/>
    <s v="Plato_17"/>
    <s v="Descripcióndel Plato_17"/>
    <n v="19"/>
    <n v="31"/>
    <n v="1"/>
    <n v="5"/>
    <s v="Sin cebolla"/>
    <n v="31"/>
    <n v="19"/>
    <n v="12"/>
    <n v="0.38709677419354838"/>
  </r>
  <r>
    <x v="324"/>
    <n v="18"/>
    <s v="Plato_8"/>
    <s v="Descripcióndel Plato_8"/>
    <n v="21"/>
    <n v="35"/>
    <n v="2"/>
    <n v="13"/>
    <s v="Sin cebolla"/>
    <n v="70"/>
    <n v="42"/>
    <n v="28"/>
    <n v="0.4"/>
  </r>
  <r>
    <x v="324"/>
    <n v="18"/>
    <s v="Plato_15"/>
    <s v="Descripcióndel Plato_15"/>
    <n v="19"/>
    <n v="32"/>
    <n v="1"/>
    <n v="27"/>
    <s v="Ninguna"/>
    <n v="32"/>
    <n v="19"/>
    <n v="13"/>
    <n v="0.40625"/>
  </r>
  <r>
    <x v="325"/>
    <n v="14"/>
    <s v="Plato_8"/>
    <s v="Descripcióndel Plato_8"/>
    <n v="21"/>
    <n v="35"/>
    <n v="1"/>
    <n v="14"/>
    <s v="Ninguna"/>
    <n v="35"/>
    <n v="21"/>
    <n v="14"/>
    <n v="0.4"/>
  </r>
  <r>
    <x v="325"/>
    <n v="14"/>
    <s v="Plato_4"/>
    <s v="Descripcióndel Plato_4"/>
    <n v="10"/>
    <n v="18"/>
    <n v="1"/>
    <n v="28"/>
    <s v="Ninguna"/>
    <n v="18"/>
    <n v="10"/>
    <n v="8"/>
    <n v="0.44444444444444442"/>
  </r>
  <r>
    <x v="325"/>
    <n v="14"/>
    <s v="Plato_16"/>
    <s v="Descripcióndel Plato_16"/>
    <n v="16"/>
    <n v="28"/>
    <n v="1"/>
    <n v="49"/>
    <s v="Ninguna"/>
    <n v="28"/>
    <n v="16"/>
    <n v="12"/>
    <n v="0.42857142857142855"/>
  </r>
  <r>
    <x v="326"/>
    <n v="12"/>
    <s v="Plato_18"/>
    <s v="Descripcióndel Plato_18"/>
    <n v="20"/>
    <n v="34"/>
    <n v="3"/>
    <n v="33"/>
    <s v="Ninguna"/>
    <n v="102"/>
    <n v="60"/>
    <n v="42"/>
    <n v="0.41176470588235292"/>
  </r>
  <r>
    <x v="326"/>
    <n v="12"/>
    <s v="Plato_4"/>
    <s v="Descripcióndel Plato_4"/>
    <n v="10"/>
    <n v="18"/>
    <n v="1"/>
    <n v="7"/>
    <s v="Sin cebolla"/>
    <n v="18"/>
    <n v="10"/>
    <n v="8"/>
    <n v="0.44444444444444442"/>
  </r>
  <r>
    <x v="326"/>
    <n v="12"/>
    <s v="Plato_6"/>
    <s v="Descripcióndel Plato_6"/>
    <n v="16"/>
    <n v="27"/>
    <n v="1"/>
    <n v="34"/>
    <s v="Ninguna"/>
    <n v="27"/>
    <n v="16"/>
    <n v="11"/>
    <n v="0.40740740740740738"/>
  </r>
  <r>
    <x v="327"/>
    <n v="4"/>
    <s v="Plato_8"/>
    <s v="Descripcióndel Plato_8"/>
    <n v="21"/>
    <n v="35"/>
    <n v="1"/>
    <n v="21"/>
    <s v="Ninguna"/>
    <n v="35"/>
    <n v="21"/>
    <n v="14"/>
    <n v="0.4"/>
  </r>
  <r>
    <x v="328"/>
    <n v="13"/>
    <s v="Plato_13"/>
    <s v="Descripcióndel Plato_13"/>
    <n v="13"/>
    <n v="21"/>
    <n v="2"/>
    <n v="56"/>
    <s v="Ninguna"/>
    <n v="42"/>
    <n v="26"/>
    <n v="16"/>
    <n v="0.38095238095238093"/>
  </r>
  <r>
    <x v="328"/>
    <n v="13"/>
    <s v="Plato_20"/>
    <s v="Descripcióndel Plato_20"/>
    <n v="25"/>
    <n v="40"/>
    <n v="2"/>
    <n v="17"/>
    <s v="Ninguna"/>
    <n v="80"/>
    <n v="50"/>
    <n v="30"/>
    <n v="0.375"/>
  </r>
  <r>
    <x v="328"/>
    <n v="13"/>
    <s v="Plato_17"/>
    <s v="Descripcióndel Plato_17"/>
    <n v="19"/>
    <n v="31"/>
    <n v="2"/>
    <n v="58"/>
    <s v="Ninguna"/>
    <n v="62"/>
    <n v="38"/>
    <n v="24"/>
    <n v="0.38709677419354838"/>
  </r>
  <r>
    <x v="328"/>
    <n v="13"/>
    <s v="Plato_14"/>
    <s v="Descripcióndel Plato_14"/>
    <n v="14"/>
    <n v="23"/>
    <n v="1"/>
    <n v="8"/>
    <s v="Ninguna"/>
    <n v="23"/>
    <n v="14"/>
    <n v="9"/>
    <n v="0.39130434782608697"/>
  </r>
  <r>
    <x v="329"/>
    <n v="10"/>
    <s v="Plato_1"/>
    <s v="Descripcióndel Plato_1"/>
    <n v="15"/>
    <n v="25"/>
    <n v="2"/>
    <n v="25"/>
    <s v="Sin cebolla"/>
    <n v="50"/>
    <n v="30"/>
    <n v="20"/>
    <n v="0.4"/>
  </r>
  <r>
    <x v="329"/>
    <n v="10"/>
    <s v="Plato_16"/>
    <s v="Descripcióndel Plato_16"/>
    <n v="16"/>
    <n v="28"/>
    <n v="2"/>
    <n v="43"/>
    <s v="Ninguna"/>
    <n v="56"/>
    <n v="32"/>
    <n v="24"/>
    <n v="0.42857142857142855"/>
  </r>
  <r>
    <x v="329"/>
    <n v="10"/>
    <s v="Plato_14"/>
    <s v="Descripcióndel Plato_14"/>
    <n v="14"/>
    <n v="23"/>
    <n v="3"/>
    <n v="21"/>
    <s v="Ninguna"/>
    <n v="69"/>
    <n v="42"/>
    <n v="27"/>
    <n v="0.39130434782608697"/>
  </r>
  <r>
    <x v="329"/>
    <n v="10"/>
    <s v="Plato_13"/>
    <s v="Descripcióndel Plato_13"/>
    <n v="13"/>
    <n v="21"/>
    <n v="2"/>
    <n v="51"/>
    <s v="Sin cebolla"/>
    <n v="42"/>
    <n v="26"/>
    <n v="16"/>
    <n v="0.38095238095238093"/>
  </r>
  <r>
    <x v="330"/>
    <n v="20"/>
    <s v="Plato_12"/>
    <s v="Descripcióndel Plato_12"/>
    <n v="11"/>
    <n v="19"/>
    <n v="1"/>
    <n v="5"/>
    <s v="Ninguna"/>
    <n v="19"/>
    <n v="11"/>
    <n v="8"/>
    <n v="0.42105263157894735"/>
  </r>
  <r>
    <x v="330"/>
    <n v="20"/>
    <s v="Plato_8"/>
    <s v="Descripcióndel Plato_8"/>
    <n v="21"/>
    <n v="35"/>
    <n v="3"/>
    <n v="26"/>
    <s v="Sin cebolla"/>
    <n v="105"/>
    <n v="63"/>
    <n v="42"/>
    <n v="0.4"/>
  </r>
  <r>
    <x v="330"/>
    <n v="20"/>
    <s v="Plato_7"/>
    <s v="Descripcióndel Plato_7"/>
    <n v="14"/>
    <n v="24"/>
    <n v="1"/>
    <n v="55"/>
    <s v="Ninguna"/>
    <n v="24"/>
    <n v="14"/>
    <n v="10"/>
    <n v="0.41666666666666669"/>
  </r>
  <r>
    <x v="330"/>
    <n v="20"/>
    <s v="Plato_1"/>
    <s v="Descripcióndel Plato_1"/>
    <n v="15"/>
    <n v="25"/>
    <n v="1"/>
    <n v="35"/>
    <s v="Ninguna"/>
    <n v="25"/>
    <n v="15"/>
    <n v="10"/>
    <n v="0.4"/>
  </r>
  <r>
    <x v="331"/>
    <n v="6"/>
    <s v="Plato_20"/>
    <s v="Descripcióndel Plato_20"/>
    <n v="25"/>
    <n v="40"/>
    <n v="3"/>
    <n v="17"/>
    <s v="Ninguna"/>
    <n v="120"/>
    <n v="75"/>
    <n v="45"/>
    <n v="0.375"/>
  </r>
  <r>
    <x v="332"/>
    <n v="6"/>
    <s v="Plato_19"/>
    <s v="Descripcióndel Plato_19"/>
    <n v="22"/>
    <n v="36"/>
    <n v="1"/>
    <n v="38"/>
    <s v="Sin cebolla"/>
    <n v="36"/>
    <n v="22"/>
    <n v="14"/>
    <n v="0.3888888888888889"/>
  </r>
  <r>
    <x v="332"/>
    <n v="6"/>
    <s v="Plato_4"/>
    <s v="Descripcióndel Plato_4"/>
    <n v="10"/>
    <n v="18"/>
    <n v="2"/>
    <n v="23"/>
    <s v="Sin cebolla"/>
    <n v="36"/>
    <n v="20"/>
    <n v="16"/>
    <n v="0.44444444444444442"/>
  </r>
  <r>
    <x v="333"/>
    <n v="12"/>
    <s v="Plato_13"/>
    <s v="Descripcióndel Plato_13"/>
    <n v="13"/>
    <n v="21"/>
    <n v="2"/>
    <n v="36"/>
    <s v="Sin cebolla"/>
    <n v="42"/>
    <n v="26"/>
    <n v="16"/>
    <n v="0.38095238095238093"/>
  </r>
  <r>
    <x v="333"/>
    <n v="12"/>
    <s v="Plato_14"/>
    <s v="Descripcióndel Plato_14"/>
    <n v="14"/>
    <n v="23"/>
    <n v="1"/>
    <n v="58"/>
    <s v="Ninguna"/>
    <n v="23"/>
    <n v="14"/>
    <n v="9"/>
    <n v="0.39130434782608697"/>
  </r>
  <r>
    <x v="333"/>
    <n v="12"/>
    <s v="Plato_7"/>
    <s v="Descripcióndel Plato_7"/>
    <n v="14"/>
    <n v="24"/>
    <n v="2"/>
    <n v="31"/>
    <s v="Ninguna"/>
    <n v="48"/>
    <n v="28"/>
    <n v="20"/>
    <n v="0.41666666666666669"/>
  </r>
  <r>
    <x v="333"/>
    <n v="12"/>
    <s v="Plato_2"/>
    <s v="Descripcióndel Plato_2"/>
    <n v="18"/>
    <n v="30"/>
    <n v="2"/>
    <n v="31"/>
    <s v="Ninguna"/>
    <n v="60"/>
    <n v="36"/>
    <n v="24"/>
    <n v="0.4"/>
  </r>
  <r>
    <x v="334"/>
    <n v="14"/>
    <s v="Plato_2"/>
    <s v="Descripcióndel Plato_2"/>
    <n v="18"/>
    <n v="30"/>
    <n v="1"/>
    <n v="33"/>
    <s v="Sin cebolla"/>
    <n v="30"/>
    <n v="18"/>
    <n v="12"/>
    <n v="0.4"/>
  </r>
  <r>
    <x v="334"/>
    <n v="14"/>
    <s v="Plato_16"/>
    <s v="Descripcióndel Plato_16"/>
    <n v="16"/>
    <n v="28"/>
    <n v="3"/>
    <n v="36"/>
    <s v="Sin cebolla"/>
    <n v="84"/>
    <n v="48"/>
    <n v="36"/>
    <n v="0.42857142857142855"/>
  </r>
  <r>
    <x v="335"/>
    <n v="4"/>
    <s v="Plato_13"/>
    <s v="Descripcióndel Plato_13"/>
    <n v="13"/>
    <n v="21"/>
    <n v="2"/>
    <n v="12"/>
    <s v="Sin cebolla"/>
    <n v="42"/>
    <n v="26"/>
    <n v="16"/>
    <n v="0.38095238095238093"/>
  </r>
  <r>
    <x v="335"/>
    <n v="4"/>
    <s v="Plato_12"/>
    <s v="Descripcióndel Plato_12"/>
    <n v="11"/>
    <n v="19"/>
    <n v="2"/>
    <n v="33"/>
    <s v="Sin cebolla"/>
    <n v="38"/>
    <n v="22"/>
    <n v="16"/>
    <n v="0.42105263157894735"/>
  </r>
  <r>
    <x v="335"/>
    <n v="4"/>
    <s v="Plato_10"/>
    <s v="Descripcióndel Plato_10"/>
    <n v="15"/>
    <n v="26"/>
    <n v="3"/>
    <n v="20"/>
    <s v="Sin cebolla"/>
    <n v="78"/>
    <n v="45"/>
    <n v="33"/>
    <n v="0.42307692307692307"/>
  </r>
  <r>
    <x v="336"/>
    <n v="11"/>
    <s v="Plato_7"/>
    <s v="Descripcióndel Plato_7"/>
    <n v="14"/>
    <n v="24"/>
    <n v="3"/>
    <n v="53"/>
    <s v="Ninguna"/>
    <n v="72"/>
    <n v="42"/>
    <n v="30"/>
    <n v="0.41666666666666669"/>
  </r>
  <r>
    <x v="336"/>
    <n v="11"/>
    <s v="Plato_16"/>
    <s v="Descripcióndel Plato_16"/>
    <n v="16"/>
    <n v="28"/>
    <n v="1"/>
    <n v="5"/>
    <s v="Sin cebolla"/>
    <n v="28"/>
    <n v="16"/>
    <n v="12"/>
    <n v="0.42857142857142855"/>
  </r>
  <r>
    <x v="337"/>
    <n v="18"/>
    <s v="Plato_18"/>
    <s v="Descripcióndel Plato_18"/>
    <n v="20"/>
    <n v="34"/>
    <n v="3"/>
    <n v="44"/>
    <s v="Ninguna"/>
    <n v="102"/>
    <n v="60"/>
    <n v="42"/>
    <n v="0.41176470588235292"/>
  </r>
  <r>
    <x v="337"/>
    <n v="18"/>
    <s v="Plato_13"/>
    <s v="Descripcióndel Plato_13"/>
    <n v="13"/>
    <n v="21"/>
    <n v="1"/>
    <n v="10"/>
    <s v="Sin cebolla"/>
    <n v="21"/>
    <n v="13"/>
    <n v="8"/>
    <n v="0.38095238095238093"/>
  </r>
  <r>
    <x v="337"/>
    <n v="18"/>
    <s v="Plato_15"/>
    <s v="Descripcióndel Plato_15"/>
    <n v="19"/>
    <n v="32"/>
    <n v="3"/>
    <n v="30"/>
    <s v="Sin cebolla"/>
    <n v="96"/>
    <n v="57"/>
    <n v="39"/>
    <n v="0.40625"/>
  </r>
  <r>
    <x v="337"/>
    <n v="18"/>
    <s v="Plato_3"/>
    <s v="Descripcióndel Plato_3"/>
    <n v="12"/>
    <n v="20"/>
    <n v="3"/>
    <n v="59"/>
    <s v="Ninguna"/>
    <n v="60"/>
    <n v="36"/>
    <n v="24"/>
    <n v="0.4"/>
  </r>
  <r>
    <x v="338"/>
    <n v="13"/>
    <s v="Plato_9"/>
    <s v="Descripcióndel Plato_9"/>
    <n v="17"/>
    <n v="29"/>
    <n v="2"/>
    <n v="6"/>
    <s v="Sin cebolla"/>
    <n v="58"/>
    <n v="34"/>
    <n v="24"/>
    <n v="0.41379310344827586"/>
  </r>
  <r>
    <x v="338"/>
    <n v="13"/>
    <s v="Plato_14"/>
    <s v="Descripcióndel Plato_14"/>
    <n v="14"/>
    <n v="23"/>
    <n v="2"/>
    <n v="40"/>
    <s v="Ninguna"/>
    <n v="46"/>
    <n v="28"/>
    <n v="18"/>
    <n v="0.39130434782608697"/>
  </r>
  <r>
    <x v="339"/>
    <n v="15"/>
    <s v="Plato_20"/>
    <s v="Descripcióndel Plato_20"/>
    <n v="25"/>
    <n v="40"/>
    <n v="2"/>
    <n v="35"/>
    <s v="Sin cebolla"/>
    <n v="80"/>
    <n v="50"/>
    <n v="30"/>
    <n v="0.375"/>
  </r>
  <r>
    <x v="339"/>
    <n v="15"/>
    <s v="Plato_16"/>
    <s v="Descripcióndel Plato_16"/>
    <n v="16"/>
    <n v="28"/>
    <n v="3"/>
    <n v="56"/>
    <s v="Ninguna"/>
    <n v="84"/>
    <n v="48"/>
    <n v="36"/>
    <n v="0.42857142857142855"/>
  </r>
  <r>
    <x v="340"/>
    <n v="14"/>
    <s v="Plato_16"/>
    <s v="Descripcióndel Plato_16"/>
    <n v="16"/>
    <n v="28"/>
    <n v="1"/>
    <n v="46"/>
    <s v="Ninguna"/>
    <n v="28"/>
    <n v="16"/>
    <n v="12"/>
    <n v="0.42857142857142855"/>
  </r>
  <r>
    <x v="340"/>
    <n v="14"/>
    <s v="Plato_5"/>
    <s v="Descripcióndel Plato_5"/>
    <n v="13"/>
    <n v="22"/>
    <n v="2"/>
    <n v="34"/>
    <s v="Sin cebolla"/>
    <n v="44"/>
    <n v="26"/>
    <n v="18"/>
    <n v="0.40909090909090912"/>
  </r>
  <r>
    <x v="340"/>
    <n v="14"/>
    <s v="Plato_8"/>
    <s v="Descripcióndel Plato_8"/>
    <n v="21"/>
    <n v="35"/>
    <n v="3"/>
    <n v="8"/>
    <s v="Sin cebolla"/>
    <n v="105"/>
    <n v="63"/>
    <n v="42"/>
    <n v="0.4"/>
  </r>
  <r>
    <x v="341"/>
    <n v="19"/>
    <s v="Plato_14"/>
    <s v="Descripcióndel Plato_14"/>
    <n v="14"/>
    <n v="23"/>
    <n v="2"/>
    <n v="23"/>
    <s v="Sin cebolla"/>
    <n v="46"/>
    <n v="28"/>
    <n v="18"/>
    <n v="0.39130434782608697"/>
  </r>
  <r>
    <x v="341"/>
    <n v="19"/>
    <s v="Plato_16"/>
    <s v="Descripcióndel Plato_16"/>
    <n v="16"/>
    <n v="28"/>
    <n v="2"/>
    <n v="31"/>
    <s v="Sin cebolla"/>
    <n v="56"/>
    <n v="32"/>
    <n v="24"/>
    <n v="0.42857142857142855"/>
  </r>
  <r>
    <x v="342"/>
    <n v="12"/>
    <s v="Plato_18"/>
    <s v="Descripcióndel Plato_18"/>
    <n v="20"/>
    <n v="34"/>
    <n v="2"/>
    <n v="58"/>
    <s v="Sin cebolla"/>
    <n v="68"/>
    <n v="40"/>
    <n v="28"/>
    <n v="0.41176470588235292"/>
  </r>
  <r>
    <x v="342"/>
    <n v="12"/>
    <s v="Plato_14"/>
    <s v="Descripcióndel Plato_14"/>
    <n v="14"/>
    <n v="23"/>
    <n v="3"/>
    <n v="43"/>
    <s v="Ninguna"/>
    <n v="69"/>
    <n v="42"/>
    <n v="27"/>
    <n v="0.39130434782608697"/>
  </r>
  <r>
    <x v="343"/>
    <n v="15"/>
    <s v="Plato_8"/>
    <s v="Descripcióndel Plato_8"/>
    <n v="21"/>
    <n v="35"/>
    <n v="1"/>
    <n v="11"/>
    <s v="Sin cebolla"/>
    <n v="35"/>
    <n v="21"/>
    <n v="14"/>
    <n v="0.4"/>
  </r>
  <r>
    <x v="343"/>
    <n v="15"/>
    <s v="Plato_17"/>
    <s v="Descripcióndel Plato_17"/>
    <n v="19"/>
    <n v="31"/>
    <n v="2"/>
    <n v="28"/>
    <s v="Sin cebolla"/>
    <n v="62"/>
    <n v="38"/>
    <n v="24"/>
    <n v="0.38709677419354838"/>
  </r>
  <r>
    <x v="343"/>
    <n v="15"/>
    <s v="Plato_15"/>
    <s v="Descripcióndel Plato_15"/>
    <n v="19"/>
    <n v="32"/>
    <n v="2"/>
    <n v="19"/>
    <s v="Sin cebolla"/>
    <n v="64"/>
    <n v="38"/>
    <n v="26"/>
    <n v="0.40625"/>
  </r>
  <r>
    <x v="343"/>
    <n v="15"/>
    <s v="Plato_5"/>
    <s v="Descripcióndel Plato_5"/>
    <n v="13"/>
    <n v="22"/>
    <n v="1"/>
    <n v="28"/>
    <s v="Ninguna"/>
    <n v="22"/>
    <n v="13"/>
    <n v="9"/>
    <n v="0.40909090909090912"/>
  </r>
  <r>
    <x v="344"/>
    <n v="16"/>
    <s v="Plato_12"/>
    <s v="Descripcióndel Plato_12"/>
    <n v="11"/>
    <n v="19"/>
    <n v="2"/>
    <n v="18"/>
    <s v="Ninguna"/>
    <n v="38"/>
    <n v="22"/>
    <n v="16"/>
    <n v="0.42105263157894735"/>
  </r>
  <r>
    <x v="345"/>
    <n v="1"/>
    <s v="Plato_19"/>
    <s v="Descripcióndel Plato_19"/>
    <n v="22"/>
    <n v="36"/>
    <n v="2"/>
    <n v="22"/>
    <s v="Sin cebolla"/>
    <n v="72"/>
    <n v="44"/>
    <n v="28"/>
    <n v="0.3888888888888889"/>
  </r>
  <r>
    <x v="346"/>
    <n v="7"/>
    <s v="Plato_8"/>
    <s v="Descripcióndel Plato_8"/>
    <n v="21"/>
    <n v="35"/>
    <n v="2"/>
    <n v="44"/>
    <s v="Ninguna"/>
    <n v="70"/>
    <n v="42"/>
    <n v="28"/>
    <n v="0.4"/>
  </r>
  <r>
    <x v="347"/>
    <n v="16"/>
    <s v="Plato_10"/>
    <s v="Descripcióndel Plato_10"/>
    <n v="15"/>
    <n v="26"/>
    <n v="1"/>
    <n v="31"/>
    <s v="Sin cebolla"/>
    <n v="26"/>
    <n v="15"/>
    <n v="11"/>
    <n v="0.42307692307692307"/>
  </r>
  <r>
    <x v="347"/>
    <n v="16"/>
    <s v="Plato_3"/>
    <s v="Descripcióndel Plato_3"/>
    <n v="12"/>
    <n v="20"/>
    <n v="3"/>
    <n v="57"/>
    <s v="Ninguna"/>
    <n v="60"/>
    <n v="36"/>
    <n v="24"/>
    <n v="0.4"/>
  </r>
  <r>
    <x v="348"/>
    <n v="13"/>
    <s v="Plato_2"/>
    <s v="Descripcióndel Plato_2"/>
    <n v="18"/>
    <n v="30"/>
    <n v="2"/>
    <n v="25"/>
    <s v="Sin cebolla"/>
    <n v="60"/>
    <n v="36"/>
    <n v="24"/>
    <n v="0.4"/>
  </r>
  <r>
    <x v="348"/>
    <n v="13"/>
    <s v="Plato_12"/>
    <s v="Descripcióndel Plato_12"/>
    <n v="11"/>
    <n v="19"/>
    <n v="3"/>
    <n v="7"/>
    <s v="Ninguna"/>
    <n v="57"/>
    <n v="33"/>
    <n v="24"/>
    <n v="0.42105263157894735"/>
  </r>
  <r>
    <x v="348"/>
    <n v="13"/>
    <s v="Plato_8"/>
    <s v="Descripcióndel Plato_8"/>
    <n v="21"/>
    <n v="35"/>
    <n v="1"/>
    <n v="53"/>
    <s v="Ninguna"/>
    <n v="35"/>
    <n v="21"/>
    <n v="14"/>
    <n v="0.4"/>
  </r>
  <r>
    <x v="349"/>
    <n v="2"/>
    <s v="Plato_17"/>
    <s v="Descripcióndel Plato_17"/>
    <n v="19"/>
    <n v="31"/>
    <n v="2"/>
    <n v="52"/>
    <s v="Sin cebolla"/>
    <n v="62"/>
    <n v="38"/>
    <n v="24"/>
    <n v="0.38709677419354838"/>
  </r>
  <r>
    <x v="349"/>
    <n v="2"/>
    <s v="Plato_6"/>
    <s v="Descripcióndel Plato_6"/>
    <n v="16"/>
    <n v="27"/>
    <n v="3"/>
    <n v="57"/>
    <s v="Sin cebolla"/>
    <n v="81"/>
    <n v="48"/>
    <n v="33"/>
    <n v="0.40740740740740738"/>
  </r>
  <r>
    <x v="350"/>
    <n v="1"/>
    <s v="Plato_15"/>
    <s v="Descripcióndel Plato_15"/>
    <n v="19"/>
    <n v="32"/>
    <n v="3"/>
    <n v="18"/>
    <s v="Sin cebolla"/>
    <n v="96"/>
    <n v="57"/>
    <n v="39"/>
    <n v="0.40625"/>
  </r>
  <r>
    <x v="350"/>
    <n v="1"/>
    <s v="Plato_8"/>
    <s v="Descripcióndel Plato_8"/>
    <n v="21"/>
    <n v="35"/>
    <n v="3"/>
    <n v="7"/>
    <s v="Sin cebolla"/>
    <n v="105"/>
    <n v="63"/>
    <n v="42"/>
    <n v="0.4"/>
  </r>
  <r>
    <x v="351"/>
    <n v="1"/>
    <s v="Plato_11"/>
    <s v="Descripcióndel Plato_11"/>
    <n v="20"/>
    <n v="33"/>
    <n v="3"/>
    <n v="7"/>
    <s v="Sin cebolla"/>
    <n v="99"/>
    <n v="60"/>
    <n v="39"/>
    <n v="0.39393939393939392"/>
  </r>
  <r>
    <x v="352"/>
    <n v="7"/>
    <s v="Plato_5"/>
    <s v="Descripcióndel Plato_5"/>
    <n v="13"/>
    <n v="22"/>
    <n v="2"/>
    <n v="50"/>
    <s v="Sin cebolla"/>
    <n v="44"/>
    <n v="26"/>
    <n v="18"/>
    <n v="0.40909090909090912"/>
  </r>
  <r>
    <x v="352"/>
    <n v="7"/>
    <s v="Plato_2"/>
    <s v="Descripcióndel Plato_2"/>
    <n v="18"/>
    <n v="30"/>
    <n v="1"/>
    <n v="16"/>
    <s v="Ninguna"/>
    <n v="30"/>
    <n v="18"/>
    <n v="12"/>
    <n v="0.4"/>
  </r>
  <r>
    <x v="352"/>
    <n v="7"/>
    <s v="Plato_8"/>
    <s v="Descripcióndel Plato_8"/>
    <n v="21"/>
    <n v="35"/>
    <n v="2"/>
    <n v="37"/>
    <s v="Ninguna"/>
    <n v="70"/>
    <n v="42"/>
    <n v="28"/>
    <n v="0.4"/>
  </r>
  <r>
    <x v="352"/>
    <n v="7"/>
    <s v="Plato_18"/>
    <s v="Descripcióndel Plato_18"/>
    <n v="20"/>
    <n v="34"/>
    <n v="2"/>
    <n v="25"/>
    <s v="Sin cebolla"/>
    <n v="68"/>
    <n v="40"/>
    <n v="28"/>
    <n v="0.41176470588235292"/>
  </r>
  <r>
    <x v="353"/>
    <n v="12"/>
    <s v="Plato_12"/>
    <s v="Descripcióndel Plato_12"/>
    <n v="11"/>
    <n v="19"/>
    <n v="3"/>
    <n v="32"/>
    <s v="Sin cebolla"/>
    <n v="57"/>
    <n v="33"/>
    <n v="24"/>
    <n v="0.42105263157894735"/>
  </r>
  <r>
    <x v="353"/>
    <n v="12"/>
    <s v="Plato_15"/>
    <s v="Descripcióndel Plato_15"/>
    <n v="19"/>
    <n v="32"/>
    <n v="2"/>
    <n v="49"/>
    <s v="Sin cebolla"/>
    <n v="64"/>
    <n v="38"/>
    <n v="26"/>
    <n v="0.40625"/>
  </r>
  <r>
    <x v="353"/>
    <n v="12"/>
    <s v="Plato_4"/>
    <s v="Descripcióndel Plato_4"/>
    <n v="10"/>
    <n v="18"/>
    <n v="2"/>
    <n v="7"/>
    <s v="Sin cebolla"/>
    <n v="36"/>
    <n v="20"/>
    <n v="16"/>
    <n v="0.44444444444444442"/>
  </r>
  <r>
    <x v="353"/>
    <n v="12"/>
    <s v="Plato_7"/>
    <s v="Descripcióndel Plato_7"/>
    <n v="14"/>
    <n v="24"/>
    <n v="1"/>
    <n v="49"/>
    <s v="Sin cebolla"/>
    <n v="24"/>
    <n v="14"/>
    <n v="10"/>
    <n v="0.41666666666666669"/>
  </r>
  <r>
    <x v="354"/>
    <n v="4"/>
    <s v="Plato_10"/>
    <s v="Descripcióndel Plato_10"/>
    <n v="15"/>
    <n v="26"/>
    <n v="1"/>
    <n v="7"/>
    <s v="Sin cebolla"/>
    <n v="26"/>
    <n v="15"/>
    <n v="11"/>
    <n v="0.42307692307692307"/>
  </r>
  <r>
    <x v="355"/>
    <n v="1"/>
    <s v="Plato_4"/>
    <s v="Descripcióndel Plato_4"/>
    <n v="10"/>
    <n v="18"/>
    <n v="2"/>
    <n v="7"/>
    <s v="Ninguna"/>
    <n v="36"/>
    <n v="20"/>
    <n v="16"/>
    <n v="0.44444444444444442"/>
  </r>
  <r>
    <x v="356"/>
    <n v="17"/>
    <s v="Plato_1"/>
    <s v="Descripcióndel Plato_1"/>
    <n v="15"/>
    <n v="25"/>
    <n v="1"/>
    <n v="12"/>
    <s v="Ninguna"/>
    <n v="25"/>
    <n v="15"/>
    <n v="10"/>
    <n v="0.4"/>
  </r>
  <r>
    <x v="356"/>
    <n v="17"/>
    <s v="Plato_3"/>
    <s v="Descripcióndel Plato_3"/>
    <n v="12"/>
    <n v="20"/>
    <n v="2"/>
    <n v="5"/>
    <s v="Sin cebolla"/>
    <n v="40"/>
    <n v="24"/>
    <n v="16"/>
    <n v="0.4"/>
  </r>
  <r>
    <x v="356"/>
    <n v="17"/>
    <s v="Plato_6"/>
    <s v="Descripcióndel Plato_6"/>
    <n v="16"/>
    <n v="27"/>
    <n v="3"/>
    <n v="31"/>
    <s v="Sin cebolla"/>
    <n v="81"/>
    <n v="48"/>
    <n v="33"/>
    <n v="0.40740740740740738"/>
  </r>
  <r>
    <x v="356"/>
    <n v="17"/>
    <s v="Plato_5"/>
    <s v="Descripcióndel Plato_5"/>
    <n v="13"/>
    <n v="22"/>
    <n v="1"/>
    <n v="48"/>
    <s v="Ninguna"/>
    <n v="22"/>
    <n v="13"/>
    <n v="9"/>
    <n v="0.40909090909090912"/>
  </r>
  <r>
    <x v="357"/>
    <n v="13"/>
    <s v="Plato_10"/>
    <s v="Descripcióndel Plato_10"/>
    <n v="15"/>
    <n v="26"/>
    <n v="2"/>
    <n v="50"/>
    <s v="Ninguna"/>
    <n v="52"/>
    <n v="30"/>
    <n v="22"/>
    <n v="0.42307692307692307"/>
  </r>
  <r>
    <x v="357"/>
    <n v="13"/>
    <s v="Plato_4"/>
    <s v="Descripcióndel Plato_4"/>
    <n v="10"/>
    <n v="18"/>
    <n v="3"/>
    <n v="50"/>
    <s v="Sin cebolla"/>
    <n v="54"/>
    <n v="30"/>
    <n v="24"/>
    <n v="0.44444444444444442"/>
  </r>
  <r>
    <x v="357"/>
    <n v="13"/>
    <s v="Plato_3"/>
    <s v="Descripcióndel Plato_3"/>
    <n v="12"/>
    <n v="20"/>
    <n v="3"/>
    <n v="52"/>
    <s v="Ninguna"/>
    <n v="60"/>
    <n v="36"/>
    <n v="24"/>
    <n v="0.4"/>
  </r>
  <r>
    <x v="358"/>
    <n v="11"/>
    <s v="Plato_5"/>
    <s v="Descripcióndel Plato_5"/>
    <n v="13"/>
    <n v="22"/>
    <n v="1"/>
    <n v="26"/>
    <s v="Sin cebolla"/>
    <n v="22"/>
    <n v="13"/>
    <n v="9"/>
    <n v="0.40909090909090912"/>
  </r>
  <r>
    <x v="358"/>
    <n v="11"/>
    <s v="Plato_16"/>
    <s v="Descripcióndel Plato_16"/>
    <n v="16"/>
    <n v="28"/>
    <n v="3"/>
    <n v="57"/>
    <s v="Sin cebolla"/>
    <n v="84"/>
    <n v="48"/>
    <n v="36"/>
    <n v="0.42857142857142855"/>
  </r>
  <r>
    <x v="358"/>
    <n v="11"/>
    <s v="Plato_9"/>
    <s v="Descripcióndel Plato_9"/>
    <n v="17"/>
    <n v="29"/>
    <n v="2"/>
    <n v="12"/>
    <s v="Sin cebolla"/>
    <n v="58"/>
    <n v="34"/>
    <n v="24"/>
    <n v="0.41379310344827586"/>
  </r>
  <r>
    <x v="358"/>
    <n v="11"/>
    <s v="Plato_10"/>
    <s v="Descripcióndel Plato_10"/>
    <n v="15"/>
    <n v="26"/>
    <n v="1"/>
    <n v="50"/>
    <s v="Sin cebolla"/>
    <n v="26"/>
    <n v="15"/>
    <n v="11"/>
    <n v="0.42307692307692307"/>
  </r>
  <r>
    <x v="359"/>
    <n v="16"/>
    <s v="Plato_13"/>
    <s v="Descripcióndel Plato_13"/>
    <n v="13"/>
    <n v="21"/>
    <n v="1"/>
    <n v="42"/>
    <s v="Ninguna"/>
    <n v="21"/>
    <n v="13"/>
    <n v="8"/>
    <n v="0.38095238095238093"/>
  </r>
  <r>
    <x v="359"/>
    <n v="16"/>
    <s v="Plato_2"/>
    <s v="Descripcióndel Plato_2"/>
    <n v="18"/>
    <n v="30"/>
    <n v="3"/>
    <n v="36"/>
    <s v="Sin cebolla"/>
    <n v="90"/>
    <n v="54"/>
    <n v="36"/>
    <n v="0.4"/>
  </r>
  <r>
    <x v="359"/>
    <n v="16"/>
    <s v="Plato_10"/>
    <s v="Descripcióndel Plato_10"/>
    <n v="15"/>
    <n v="26"/>
    <n v="1"/>
    <n v="51"/>
    <s v="Sin cebolla"/>
    <n v="26"/>
    <n v="15"/>
    <n v="11"/>
    <n v="0.42307692307692307"/>
  </r>
  <r>
    <x v="359"/>
    <n v="16"/>
    <s v="Plato_15"/>
    <s v="Descripcióndel Plato_15"/>
    <n v="19"/>
    <n v="32"/>
    <n v="3"/>
    <n v="30"/>
    <s v="Sin cebolla"/>
    <n v="96"/>
    <n v="57"/>
    <n v="39"/>
    <n v="0.40625"/>
  </r>
  <r>
    <x v="360"/>
    <n v="16"/>
    <s v="Plato_9"/>
    <s v="Descripcióndel Plato_9"/>
    <n v="17"/>
    <n v="29"/>
    <n v="1"/>
    <n v="58"/>
    <s v="Ninguna"/>
    <n v="29"/>
    <n v="17"/>
    <n v="12"/>
    <n v="0.41379310344827586"/>
  </r>
  <r>
    <x v="360"/>
    <n v="16"/>
    <s v="Plato_7"/>
    <s v="Descripcióndel Plato_7"/>
    <n v="14"/>
    <n v="24"/>
    <n v="3"/>
    <n v="54"/>
    <s v="Sin cebolla"/>
    <n v="72"/>
    <n v="42"/>
    <n v="30"/>
    <n v="0.41666666666666669"/>
  </r>
  <r>
    <x v="361"/>
    <n v="15"/>
    <s v="Plato_3"/>
    <s v="Descripcióndel Plato_3"/>
    <n v="12"/>
    <n v="20"/>
    <n v="1"/>
    <n v="41"/>
    <s v="Ninguna"/>
    <n v="20"/>
    <n v="12"/>
    <n v="8"/>
    <n v="0.4"/>
  </r>
  <r>
    <x v="361"/>
    <n v="15"/>
    <s v="Plato_7"/>
    <s v="Descripcióndel Plato_7"/>
    <n v="14"/>
    <n v="24"/>
    <n v="1"/>
    <n v="58"/>
    <s v="Ninguna"/>
    <n v="24"/>
    <n v="14"/>
    <n v="10"/>
    <n v="0.41666666666666669"/>
  </r>
  <r>
    <x v="361"/>
    <n v="15"/>
    <s v="Plato_4"/>
    <s v="Descripcióndel Plato_4"/>
    <n v="10"/>
    <n v="18"/>
    <n v="1"/>
    <n v="24"/>
    <s v="Ninguna"/>
    <n v="18"/>
    <n v="10"/>
    <n v="8"/>
    <n v="0.44444444444444442"/>
  </r>
  <r>
    <x v="362"/>
    <n v="5"/>
    <s v="Plato_2"/>
    <s v="Descripcióndel Plato_2"/>
    <n v="18"/>
    <n v="30"/>
    <n v="1"/>
    <n v="48"/>
    <s v="Ninguna"/>
    <n v="30"/>
    <n v="18"/>
    <n v="12"/>
    <n v="0.4"/>
  </r>
  <r>
    <x v="362"/>
    <n v="5"/>
    <s v="Plato_7"/>
    <s v="Descripcióndel Plato_7"/>
    <n v="14"/>
    <n v="24"/>
    <n v="3"/>
    <n v="41"/>
    <s v="Sin cebolla"/>
    <n v="72"/>
    <n v="42"/>
    <n v="30"/>
    <n v="0.41666666666666669"/>
  </r>
  <r>
    <x v="362"/>
    <n v="5"/>
    <s v="Plato_19"/>
    <s v="Descripcióndel Plato_19"/>
    <n v="22"/>
    <n v="36"/>
    <n v="2"/>
    <n v="42"/>
    <s v="Ninguna"/>
    <n v="72"/>
    <n v="44"/>
    <n v="28"/>
    <n v="0.3888888888888889"/>
  </r>
  <r>
    <x v="362"/>
    <n v="5"/>
    <s v="Plato_11"/>
    <s v="Descripcióndel Plato_11"/>
    <n v="20"/>
    <n v="33"/>
    <n v="2"/>
    <n v="18"/>
    <s v="Ninguna"/>
    <n v="66"/>
    <n v="40"/>
    <n v="26"/>
    <n v="0.39393939393939392"/>
  </r>
  <r>
    <x v="363"/>
    <n v="15"/>
    <s v="Plato_16"/>
    <s v="Descripcióndel Plato_16"/>
    <n v="16"/>
    <n v="28"/>
    <n v="2"/>
    <n v="52"/>
    <s v="Ninguna"/>
    <n v="56"/>
    <n v="32"/>
    <n v="24"/>
    <n v="0.42857142857142855"/>
  </r>
  <r>
    <x v="363"/>
    <n v="15"/>
    <s v="Plato_5"/>
    <s v="Descripcióndel Plato_5"/>
    <n v="13"/>
    <n v="22"/>
    <n v="1"/>
    <n v="20"/>
    <s v="Ninguna"/>
    <n v="22"/>
    <n v="13"/>
    <n v="9"/>
    <n v="0.40909090909090912"/>
  </r>
  <r>
    <x v="363"/>
    <n v="15"/>
    <s v="Plato_1"/>
    <s v="Descripcióndel Plato_1"/>
    <n v="15"/>
    <n v="25"/>
    <n v="2"/>
    <n v="14"/>
    <s v="Ninguna"/>
    <n v="50"/>
    <n v="30"/>
    <n v="20"/>
    <n v="0.4"/>
  </r>
  <r>
    <x v="363"/>
    <n v="15"/>
    <s v="Plato_9"/>
    <s v="Descripcióndel Plato_9"/>
    <n v="17"/>
    <n v="29"/>
    <n v="1"/>
    <n v="26"/>
    <s v="Ninguna"/>
    <n v="29"/>
    <n v="17"/>
    <n v="12"/>
    <n v="0.41379310344827586"/>
  </r>
  <r>
    <x v="364"/>
    <n v="4"/>
    <s v="Plato_19"/>
    <s v="Descripcióndel Plato_19"/>
    <n v="22"/>
    <n v="36"/>
    <n v="3"/>
    <n v="25"/>
    <s v="Sin cebolla"/>
    <n v="108"/>
    <n v="66"/>
    <n v="42"/>
    <n v="0.3888888888888889"/>
  </r>
  <r>
    <x v="365"/>
    <n v="17"/>
    <s v="Plato_6"/>
    <s v="Descripcióndel Plato_6"/>
    <n v="16"/>
    <n v="27"/>
    <n v="2"/>
    <n v="30"/>
    <s v="Ninguna"/>
    <n v="54"/>
    <n v="32"/>
    <n v="22"/>
    <n v="0.40740740740740738"/>
  </r>
  <r>
    <x v="365"/>
    <n v="17"/>
    <s v="Plato_8"/>
    <s v="Descripcióndel Plato_8"/>
    <n v="21"/>
    <n v="35"/>
    <n v="3"/>
    <n v="51"/>
    <s v="Sin cebolla"/>
    <n v="105"/>
    <n v="63"/>
    <n v="42"/>
    <n v="0.4"/>
  </r>
  <r>
    <x v="365"/>
    <n v="17"/>
    <s v="Plato_20"/>
    <s v="Descripcióndel Plato_20"/>
    <n v="25"/>
    <n v="40"/>
    <n v="2"/>
    <n v="9"/>
    <s v="Ninguna"/>
    <n v="80"/>
    <n v="50"/>
    <n v="30"/>
    <n v="0.375"/>
  </r>
  <r>
    <x v="366"/>
    <n v="12"/>
    <s v="Plato_10"/>
    <s v="Descripcióndel Plato_10"/>
    <n v="15"/>
    <n v="26"/>
    <n v="2"/>
    <n v="34"/>
    <s v="Sin cebolla"/>
    <n v="52"/>
    <n v="30"/>
    <n v="22"/>
    <n v="0.42307692307692307"/>
  </r>
  <r>
    <x v="366"/>
    <n v="12"/>
    <s v="Plato_9"/>
    <s v="Descripcióndel Plato_9"/>
    <n v="17"/>
    <n v="29"/>
    <n v="1"/>
    <n v="26"/>
    <s v="Sin cebolla"/>
    <n v="29"/>
    <n v="17"/>
    <n v="12"/>
    <n v="0.41379310344827586"/>
  </r>
  <r>
    <x v="366"/>
    <n v="12"/>
    <s v="Plato_3"/>
    <s v="Descripcióndel Plato_3"/>
    <n v="12"/>
    <n v="20"/>
    <n v="1"/>
    <n v="13"/>
    <s v="Sin cebolla"/>
    <n v="20"/>
    <n v="12"/>
    <n v="8"/>
    <n v="0.4"/>
  </r>
  <r>
    <x v="367"/>
    <n v="13"/>
    <s v="Plato_11"/>
    <s v="Descripcióndel Plato_11"/>
    <n v="20"/>
    <n v="33"/>
    <n v="3"/>
    <n v="45"/>
    <s v="Ninguna"/>
    <n v="99"/>
    <n v="60"/>
    <n v="39"/>
    <n v="0.39393939393939392"/>
  </r>
  <r>
    <x v="367"/>
    <n v="13"/>
    <s v="Plato_7"/>
    <s v="Descripcióndel Plato_7"/>
    <n v="14"/>
    <n v="24"/>
    <n v="1"/>
    <n v="40"/>
    <s v="Sin cebolla"/>
    <n v="24"/>
    <n v="14"/>
    <n v="10"/>
    <n v="0.41666666666666669"/>
  </r>
  <r>
    <x v="368"/>
    <n v="20"/>
    <s v="Plato_17"/>
    <s v="Descripcióndel Plato_17"/>
    <n v="19"/>
    <n v="31"/>
    <n v="2"/>
    <n v="7"/>
    <s v="Sin cebolla"/>
    <n v="62"/>
    <n v="38"/>
    <n v="24"/>
    <n v="0.38709677419354838"/>
  </r>
  <r>
    <x v="368"/>
    <n v="20"/>
    <s v="Plato_14"/>
    <s v="Descripcióndel Plato_14"/>
    <n v="14"/>
    <n v="23"/>
    <n v="2"/>
    <n v="7"/>
    <s v="Sin cebolla"/>
    <n v="46"/>
    <n v="28"/>
    <n v="18"/>
    <n v="0.39130434782608697"/>
  </r>
  <r>
    <x v="368"/>
    <n v="20"/>
    <s v="Plato_16"/>
    <s v="Descripcióndel Plato_16"/>
    <n v="16"/>
    <n v="28"/>
    <n v="2"/>
    <n v="8"/>
    <s v="Sin cebolla"/>
    <n v="56"/>
    <n v="32"/>
    <n v="24"/>
    <n v="0.42857142857142855"/>
  </r>
  <r>
    <x v="368"/>
    <n v="20"/>
    <s v="Plato_10"/>
    <s v="Descripcióndel Plato_10"/>
    <n v="15"/>
    <n v="26"/>
    <n v="3"/>
    <n v="20"/>
    <s v="Sin cebolla"/>
    <n v="78"/>
    <n v="45"/>
    <n v="33"/>
    <n v="0.42307692307692307"/>
  </r>
  <r>
    <x v="369"/>
    <n v="13"/>
    <s v="Plato_19"/>
    <s v="Descripcióndel Plato_19"/>
    <n v="22"/>
    <n v="36"/>
    <n v="2"/>
    <n v="33"/>
    <s v="Sin cebolla"/>
    <n v="72"/>
    <n v="44"/>
    <n v="28"/>
    <n v="0.3888888888888889"/>
  </r>
  <r>
    <x v="370"/>
    <n v="4"/>
    <s v="Plato_17"/>
    <s v="Descripcióndel Plato_17"/>
    <n v="19"/>
    <n v="31"/>
    <n v="2"/>
    <n v="11"/>
    <s v="Sin cebolla"/>
    <n v="62"/>
    <n v="38"/>
    <n v="24"/>
    <n v="0.38709677419354838"/>
  </r>
  <r>
    <x v="370"/>
    <n v="4"/>
    <s v="Plato_19"/>
    <s v="Descripcióndel Plato_19"/>
    <n v="22"/>
    <n v="36"/>
    <n v="1"/>
    <n v="13"/>
    <s v="Ninguna"/>
    <n v="36"/>
    <n v="22"/>
    <n v="14"/>
    <n v="0.3888888888888889"/>
  </r>
  <r>
    <x v="370"/>
    <n v="4"/>
    <s v="Plato_16"/>
    <s v="Descripcióndel Plato_16"/>
    <n v="16"/>
    <n v="28"/>
    <n v="2"/>
    <n v="11"/>
    <s v="Ninguna"/>
    <n v="56"/>
    <n v="32"/>
    <n v="24"/>
    <n v="0.42857142857142855"/>
  </r>
  <r>
    <x v="370"/>
    <n v="4"/>
    <s v="Plato_14"/>
    <s v="Descripcióndel Plato_14"/>
    <n v="14"/>
    <n v="23"/>
    <n v="2"/>
    <n v="14"/>
    <s v="Sin cebolla"/>
    <n v="46"/>
    <n v="28"/>
    <n v="18"/>
    <n v="0.39130434782608697"/>
  </r>
  <r>
    <x v="371"/>
    <n v="14"/>
    <s v="Plato_4"/>
    <s v="Descripcióndel Plato_4"/>
    <n v="10"/>
    <n v="18"/>
    <n v="2"/>
    <n v="22"/>
    <s v="Ninguna"/>
    <n v="36"/>
    <n v="20"/>
    <n v="16"/>
    <n v="0.44444444444444442"/>
  </r>
  <r>
    <x v="372"/>
    <n v="19"/>
    <s v="Plato_13"/>
    <s v="Descripcióndel Plato_13"/>
    <n v="13"/>
    <n v="21"/>
    <n v="1"/>
    <n v="41"/>
    <s v="Sin cebolla"/>
    <n v="21"/>
    <n v="13"/>
    <n v="8"/>
    <n v="0.38095238095238093"/>
  </r>
  <r>
    <x v="372"/>
    <n v="19"/>
    <s v="Plato_8"/>
    <s v="Descripcióndel Plato_8"/>
    <n v="21"/>
    <n v="35"/>
    <n v="1"/>
    <n v="49"/>
    <s v="Ninguna"/>
    <n v="35"/>
    <n v="21"/>
    <n v="14"/>
    <n v="0.4"/>
  </r>
  <r>
    <x v="372"/>
    <n v="19"/>
    <s v="Plato_5"/>
    <s v="Descripcióndel Plato_5"/>
    <n v="13"/>
    <n v="22"/>
    <n v="2"/>
    <n v="17"/>
    <s v="Sin cebolla"/>
    <n v="44"/>
    <n v="26"/>
    <n v="18"/>
    <n v="0.40909090909090912"/>
  </r>
  <r>
    <x v="372"/>
    <n v="19"/>
    <s v="Plato_3"/>
    <s v="Descripcióndel Plato_3"/>
    <n v="12"/>
    <n v="20"/>
    <n v="3"/>
    <n v="9"/>
    <s v="Sin cebolla"/>
    <n v="60"/>
    <n v="36"/>
    <n v="24"/>
    <n v="0.4"/>
  </r>
  <r>
    <x v="373"/>
    <n v="18"/>
    <s v="Plato_8"/>
    <s v="Descripcióndel Plato_8"/>
    <n v="21"/>
    <n v="35"/>
    <n v="1"/>
    <n v="9"/>
    <s v="Sin cebolla"/>
    <n v="35"/>
    <n v="21"/>
    <n v="14"/>
    <n v="0.4"/>
  </r>
  <r>
    <x v="374"/>
    <n v="18"/>
    <s v="Plato_17"/>
    <s v="Descripcióndel Plato_17"/>
    <n v="19"/>
    <n v="31"/>
    <n v="3"/>
    <n v="27"/>
    <s v="Ninguna"/>
    <n v="93"/>
    <n v="57"/>
    <n v="36"/>
    <n v="0.38709677419354838"/>
  </r>
  <r>
    <x v="375"/>
    <n v="16"/>
    <s v="Plato_14"/>
    <s v="Descripcióndel Plato_14"/>
    <n v="14"/>
    <n v="23"/>
    <n v="2"/>
    <n v="5"/>
    <s v="Sin cebolla"/>
    <n v="46"/>
    <n v="28"/>
    <n v="18"/>
    <n v="0.39130434782608697"/>
  </r>
  <r>
    <x v="376"/>
    <n v="5"/>
    <s v="Plato_18"/>
    <s v="Descripcióndel Plato_18"/>
    <n v="20"/>
    <n v="34"/>
    <n v="2"/>
    <n v="13"/>
    <s v="Ninguna"/>
    <n v="68"/>
    <n v="40"/>
    <n v="28"/>
    <n v="0.41176470588235292"/>
  </r>
  <r>
    <x v="376"/>
    <n v="5"/>
    <s v="Plato_15"/>
    <s v="Descripcióndel Plato_15"/>
    <n v="19"/>
    <n v="32"/>
    <n v="1"/>
    <n v="33"/>
    <s v="Ninguna"/>
    <n v="32"/>
    <n v="19"/>
    <n v="13"/>
    <n v="0.40625"/>
  </r>
  <r>
    <x v="377"/>
    <n v="3"/>
    <s v="Plato_2"/>
    <s v="Descripcióndel Plato_2"/>
    <n v="18"/>
    <n v="30"/>
    <n v="1"/>
    <n v="14"/>
    <s v="Sin cebolla"/>
    <n v="30"/>
    <n v="18"/>
    <n v="12"/>
    <n v="0.4"/>
  </r>
  <r>
    <x v="377"/>
    <n v="3"/>
    <s v="Plato_12"/>
    <s v="Descripcióndel Plato_12"/>
    <n v="11"/>
    <n v="19"/>
    <n v="1"/>
    <n v="7"/>
    <s v="Sin cebolla"/>
    <n v="19"/>
    <n v="11"/>
    <n v="8"/>
    <n v="0.42105263157894735"/>
  </r>
  <r>
    <x v="378"/>
    <n v="4"/>
    <s v="Plato_8"/>
    <s v="Descripcióndel Plato_8"/>
    <n v="21"/>
    <n v="35"/>
    <n v="2"/>
    <n v="6"/>
    <s v="Ninguna"/>
    <n v="70"/>
    <n v="42"/>
    <n v="28"/>
    <n v="0.4"/>
  </r>
  <r>
    <x v="379"/>
    <n v="5"/>
    <s v="Plato_11"/>
    <s v="Descripcióndel Plato_11"/>
    <n v="20"/>
    <n v="33"/>
    <n v="3"/>
    <n v="58"/>
    <s v="Ninguna"/>
    <n v="99"/>
    <n v="60"/>
    <n v="39"/>
    <n v="0.39393939393939392"/>
  </r>
  <r>
    <x v="379"/>
    <n v="5"/>
    <s v="Plato_12"/>
    <s v="Descripcióndel Plato_12"/>
    <n v="11"/>
    <n v="19"/>
    <n v="2"/>
    <n v="35"/>
    <s v="Ninguna"/>
    <n v="38"/>
    <n v="22"/>
    <n v="16"/>
    <n v="0.42105263157894735"/>
  </r>
  <r>
    <x v="380"/>
    <n v="4"/>
    <s v="Plato_10"/>
    <s v="Descripcióndel Plato_10"/>
    <n v="15"/>
    <n v="26"/>
    <n v="3"/>
    <n v="35"/>
    <s v="Ninguna"/>
    <n v="78"/>
    <n v="45"/>
    <n v="33"/>
    <n v="0.42307692307692307"/>
  </r>
  <r>
    <x v="380"/>
    <n v="4"/>
    <s v="Plato_11"/>
    <s v="Descripcióndel Plato_11"/>
    <n v="20"/>
    <n v="33"/>
    <n v="2"/>
    <n v="12"/>
    <s v="Ninguna"/>
    <n v="66"/>
    <n v="40"/>
    <n v="26"/>
    <n v="0.39393939393939392"/>
  </r>
  <r>
    <x v="381"/>
    <n v="20"/>
    <s v="Plato_9"/>
    <s v="Descripcióndel Plato_9"/>
    <n v="17"/>
    <n v="29"/>
    <n v="3"/>
    <n v="54"/>
    <s v="Sin cebolla"/>
    <n v="87"/>
    <n v="51"/>
    <n v="36"/>
    <n v="0.41379310344827586"/>
  </r>
  <r>
    <x v="382"/>
    <n v="6"/>
    <s v="Plato_19"/>
    <s v="Descripcióndel Plato_19"/>
    <n v="22"/>
    <n v="36"/>
    <n v="3"/>
    <n v="9"/>
    <s v="Sin cebolla"/>
    <n v="108"/>
    <n v="66"/>
    <n v="42"/>
    <n v="0.3888888888888889"/>
  </r>
  <r>
    <x v="383"/>
    <n v="1"/>
    <s v="Plato_4"/>
    <s v="Descripcióndel Plato_4"/>
    <n v="10"/>
    <n v="18"/>
    <n v="2"/>
    <n v="26"/>
    <s v="Ninguna"/>
    <n v="36"/>
    <n v="20"/>
    <n v="16"/>
    <n v="0.44444444444444442"/>
  </r>
  <r>
    <x v="383"/>
    <n v="1"/>
    <s v="Plato_12"/>
    <s v="Descripcióndel Plato_12"/>
    <n v="11"/>
    <n v="19"/>
    <n v="3"/>
    <n v="35"/>
    <s v="Sin cebolla"/>
    <n v="57"/>
    <n v="33"/>
    <n v="24"/>
    <n v="0.42105263157894735"/>
  </r>
  <r>
    <x v="383"/>
    <n v="1"/>
    <s v="Plato_6"/>
    <s v="Descripcióndel Plato_6"/>
    <n v="16"/>
    <n v="27"/>
    <n v="1"/>
    <n v="49"/>
    <s v="Sin cebolla"/>
    <n v="27"/>
    <n v="16"/>
    <n v="11"/>
    <n v="0.40740740740740738"/>
  </r>
  <r>
    <x v="384"/>
    <n v="6"/>
    <s v="Plato_2"/>
    <s v="Descripcióndel Plato_2"/>
    <n v="18"/>
    <n v="30"/>
    <n v="2"/>
    <n v="22"/>
    <s v="Ninguna"/>
    <n v="60"/>
    <n v="36"/>
    <n v="24"/>
    <n v="0.4"/>
  </r>
  <r>
    <x v="385"/>
    <n v="5"/>
    <s v="Plato_11"/>
    <s v="Descripcióndel Plato_11"/>
    <n v="20"/>
    <n v="33"/>
    <n v="3"/>
    <n v="40"/>
    <s v="Sin cebolla"/>
    <n v="99"/>
    <n v="60"/>
    <n v="39"/>
    <n v="0.39393939393939392"/>
  </r>
  <r>
    <x v="386"/>
    <n v="6"/>
    <s v="Plato_17"/>
    <s v="Descripcióndel Plato_17"/>
    <n v="19"/>
    <n v="31"/>
    <n v="3"/>
    <n v="18"/>
    <s v="Sin cebolla"/>
    <n v="93"/>
    <n v="57"/>
    <n v="36"/>
    <n v="0.38709677419354838"/>
  </r>
  <r>
    <x v="387"/>
    <n v="18"/>
    <s v="Plato_17"/>
    <s v="Descripcióndel Plato_17"/>
    <n v="19"/>
    <n v="31"/>
    <n v="2"/>
    <n v="52"/>
    <s v="Sin cebolla"/>
    <n v="62"/>
    <n v="38"/>
    <n v="24"/>
    <n v="0.38709677419354838"/>
  </r>
  <r>
    <x v="387"/>
    <n v="18"/>
    <s v="Plato_19"/>
    <s v="Descripcióndel Plato_19"/>
    <n v="22"/>
    <n v="36"/>
    <n v="2"/>
    <n v="37"/>
    <s v="Ninguna"/>
    <n v="72"/>
    <n v="44"/>
    <n v="28"/>
    <n v="0.3888888888888889"/>
  </r>
  <r>
    <x v="387"/>
    <n v="18"/>
    <s v="Plato_9"/>
    <s v="Descripcióndel Plato_9"/>
    <n v="17"/>
    <n v="29"/>
    <n v="2"/>
    <n v="31"/>
    <s v="Sin cebolla"/>
    <n v="58"/>
    <n v="34"/>
    <n v="24"/>
    <n v="0.41379310344827586"/>
  </r>
  <r>
    <x v="387"/>
    <n v="18"/>
    <s v="Plato_11"/>
    <s v="Descripcióndel Plato_11"/>
    <n v="20"/>
    <n v="33"/>
    <n v="3"/>
    <n v="51"/>
    <s v="Sin cebolla"/>
    <n v="99"/>
    <n v="60"/>
    <n v="39"/>
    <n v="0.39393939393939392"/>
  </r>
  <r>
    <x v="388"/>
    <n v="19"/>
    <s v="Plato_11"/>
    <s v="Descripcióndel Plato_11"/>
    <n v="20"/>
    <n v="33"/>
    <n v="1"/>
    <n v="24"/>
    <s v="Ninguna"/>
    <n v="33"/>
    <n v="20"/>
    <n v="13"/>
    <n v="0.39393939393939392"/>
  </r>
  <r>
    <x v="389"/>
    <n v="9"/>
    <s v="Plato_5"/>
    <s v="Descripcióndel Plato_5"/>
    <n v="13"/>
    <n v="22"/>
    <n v="2"/>
    <n v="52"/>
    <s v="Sin cebolla"/>
    <n v="44"/>
    <n v="26"/>
    <n v="18"/>
    <n v="0.40909090909090912"/>
  </r>
  <r>
    <x v="389"/>
    <n v="9"/>
    <s v="Plato_10"/>
    <s v="Descripcióndel Plato_10"/>
    <n v="15"/>
    <n v="26"/>
    <n v="3"/>
    <n v="13"/>
    <s v="Sin cebolla"/>
    <n v="78"/>
    <n v="45"/>
    <n v="33"/>
    <n v="0.42307692307692307"/>
  </r>
  <r>
    <x v="389"/>
    <n v="9"/>
    <s v="Plato_13"/>
    <s v="Descripcióndel Plato_13"/>
    <n v="13"/>
    <n v="21"/>
    <n v="1"/>
    <n v="28"/>
    <s v="Sin cebolla"/>
    <n v="21"/>
    <n v="13"/>
    <n v="8"/>
    <n v="0.38095238095238093"/>
  </r>
  <r>
    <x v="390"/>
    <n v="15"/>
    <s v="Plato_5"/>
    <s v="Descripcióndel Plato_5"/>
    <n v="13"/>
    <n v="22"/>
    <n v="1"/>
    <n v="35"/>
    <s v="Ninguna"/>
    <n v="22"/>
    <n v="13"/>
    <n v="9"/>
    <n v="0.40909090909090912"/>
  </r>
  <r>
    <x v="391"/>
    <n v="14"/>
    <s v="Plato_15"/>
    <s v="Descripcióndel Plato_15"/>
    <n v="19"/>
    <n v="32"/>
    <n v="3"/>
    <n v="17"/>
    <s v="Ninguna"/>
    <n v="96"/>
    <n v="57"/>
    <n v="39"/>
    <n v="0.40625"/>
  </r>
  <r>
    <x v="391"/>
    <n v="14"/>
    <s v="Plato_7"/>
    <s v="Descripcióndel Plato_7"/>
    <n v="14"/>
    <n v="24"/>
    <n v="1"/>
    <n v="37"/>
    <s v="Sin cebolla"/>
    <n v="24"/>
    <n v="14"/>
    <n v="10"/>
    <n v="0.41666666666666669"/>
  </r>
  <r>
    <x v="392"/>
    <n v="13"/>
    <s v="Plato_12"/>
    <s v="Descripcióndel Plato_12"/>
    <n v="11"/>
    <n v="19"/>
    <n v="2"/>
    <n v="40"/>
    <s v="Ninguna"/>
    <n v="38"/>
    <n v="22"/>
    <n v="16"/>
    <n v="0.42105263157894735"/>
  </r>
  <r>
    <x v="392"/>
    <n v="13"/>
    <s v="Plato_8"/>
    <s v="Descripcióndel Plato_8"/>
    <n v="21"/>
    <n v="35"/>
    <n v="3"/>
    <n v="23"/>
    <s v="Ninguna"/>
    <n v="105"/>
    <n v="63"/>
    <n v="42"/>
    <n v="0.4"/>
  </r>
  <r>
    <x v="392"/>
    <n v="13"/>
    <s v="Plato_13"/>
    <s v="Descripcióndel Plato_13"/>
    <n v="13"/>
    <n v="21"/>
    <n v="1"/>
    <n v="20"/>
    <s v="Sin cebolla"/>
    <n v="21"/>
    <n v="13"/>
    <n v="8"/>
    <n v="0.38095238095238093"/>
  </r>
  <r>
    <x v="392"/>
    <n v="13"/>
    <s v="Plato_5"/>
    <s v="Descripcióndel Plato_5"/>
    <n v="13"/>
    <n v="22"/>
    <n v="2"/>
    <n v="26"/>
    <s v="Sin cebolla"/>
    <n v="44"/>
    <n v="26"/>
    <n v="18"/>
    <n v="0.40909090909090912"/>
  </r>
  <r>
    <x v="393"/>
    <n v="17"/>
    <s v="Plato_7"/>
    <s v="Descripcióndel Plato_7"/>
    <n v="14"/>
    <n v="24"/>
    <n v="2"/>
    <n v="5"/>
    <s v="Ninguna"/>
    <n v="48"/>
    <n v="28"/>
    <n v="20"/>
    <n v="0.41666666666666669"/>
  </r>
  <r>
    <x v="393"/>
    <n v="17"/>
    <s v="Plato_9"/>
    <s v="Descripcióndel Plato_9"/>
    <n v="17"/>
    <n v="29"/>
    <n v="1"/>
    <n v="42"/>
    <s v="Sin cebolla"/>
    <n v="29"/>
    <n v="17"/>
    <n v="12"/>
    <n v="0.41379310344827586"/>
  </r>
  <r>
    <x v="394"/>
    <n v="2"/>
    <s v="Plato_12"/>
    <s v="Descripcióndel Plato_12"/>
    <n v="11"/>
    <n v="19"/>
    <n v="2"/>
    <n v="8"/>
    <s v="Ninguna"/>
    <n v="38"/>
    <n v="22"/>
    <n v="16"/>
    <n v="0.42105263157894735"/>
  </r>
  <r>
    <x v="395"/>
    <n v="11"/>
    <s v="Plato_3"/>
    <s v="Descripcióndel Plato_3"/>
    <n v="12"/>
    <n v="20"/>
    <n v="1"/>
    <n v="31"/>
    <s v="Sin cebolla"/>
    <n v="20"/>
    <n v="12"/>
    <n v="8"/>
    <n v="0.4"/>
  </r>
  <r>
    <x v="395"/>
    <n v="11"/>
    <s v="Plato_13"/>
    <s v="Descripcióndel Plato_13"/>
    <n v="13"/>
    <n v="21"/>
    <n v="3"/>
    <n v="26"/>
    <s v="Sin cebolla"/>
    <n v="63"/>
    <n v="39"/>
    <n v="24"/>
    <n v="0.38095238095238093"/>
  </r>
  <r>
    <x v="396"/>
    <n v="4"/>
    <s v="Plato_6"/>
    <s v="Descripcióndel Plato_6"/>
    <n v="16"/>
    <n v="27"/>
    <n v="2"/>
    <n v="10"/>
    <s v="Sin cebolla"/>
    <n v="54"/>
    <n v="32"/>
    <n v="22"/>
    <n v="0.40740740740740738"/>
  </r>
  <r>
    <x v="396"/>
    <n v="4"/>
    <s v="Plato_17"/>
    <s v="Descripcióndel Plato_17"/>
    <n v="19"/>
    <n v="31"/>
    <n v="3"/>
    <n v="59"/>
    <s v="Sin cebolla"/>
    <n v="93"/>
    <n v="57"/>
    <n v="36"/>
    <n v="0.38709677419354838"/>
  </r>
  <r>
    <x v="397"/>
    <n v="9"/>
    <s v="Plato_16"/>
    <s v="Descripcióndel Plato_16"/>
    <n v="16"/>
    <n v="28"/>
    <n v="2"/>
    <n v="50"/>
    <s v="Ninguna"/>
    <n v="56"/>
    <n v="32"/>
    <n v="24"/>
    <n v="0.42857142857142855"/>
  </r>
  <r>
    <x v="397"/>
    <n v="9"/>
    <s v="Plato_11"/>
    <s v="Descripcióndel Plato_11"/>
    <n v="20"/>
    <n v="33"/>
    <n v="2"/>
    <n v="21"/>
    <s v="Sin cebolla"/>
    <n v="66"/>
    <n v="40"/>
    <n v="26"/>
    <n v="0.39393939393939392"/>
  </r>
  <r>
    <x v="398"/>
    <n v="7"/>
    <s v="Plato_11"/>
    <s v="Descripcióndel Plato_11"/>
    <n v="20"/>
    <n v="33"/>
    <n v="3"/>
    <n v="45"/>
    <s v="Ninguna"/>
    <n v="99"/>
    <n v="60"/>
    <n v="39"/>
    <n v="0.39393939393939392"/>
  </r>
  <r>
    <x v="398"/>
    <n v="7"/>
    <s v="Plato_19"/>
    <s v="Descripcióndel Plato_19"/>
    <n v="22"/>
    <n v="36"/>
    <n v="3"/>
    <n v="46"/>
    <s v="Sin cebolla"/>
    <n v="108"/>
    <n v="66"/>
    <n v="42"/>
    <n v="0.3888888888888889"/>
  </r>
  <r>
    <x v="399"/>
    <n v="9"/>
    <s v="Plato_20"/>
    <s v="Descripcióndel Plato_20"/>
    <n v="25"/>
    <n v="40"/>
    <n v="2"/>
    <n v="28"/>
    <s v="Ninguna"/>
    <n v="80"/>
    <n v="50"/>
    <n v="30"/>
    <n v="0.375"/>
  </r>
  <r>
    <x v="399"/>
    <n v="9"/>
    <s v="Plato_16"/>
    <s v="Descripcióndel Plato_16"/>
    <n v="16"/>
    <n v="28"/>
    <n v="2"/>
    <n v="13"/>
    <s v="Ninguna"/>
    <n v="56"/>
    <n v="32"/>
    <n v="24"/>
    <n v="0.42857142857142855"/>
  </r>
  <r>
    <x v="399"/>
    <n v="9"/>
    <s v="Plato_17"/>
    <s v="Descripcióndel Plato_17"/>
    <n v="19"/>
    <n v="31"/>
    <n v="2"/>
    <n v="38"/>
    <s v="Sin cebolla"/>
    <n v="62"/>
    <n v="38"/>
    <n v="24"/>
    <n v="0.38709677419354838"/>
  </r>
  <r>
    <x v="400"/>
    <n v="16"/>
    <s v="Plato_13"/>
    <s v="Descripcióndel Plato_13"/>
    <n v="13"/>
    <n v="21"/>
    <n v="2"/>
    <n v="20"/>
    <s v="Ninguna"/>
    <n v="42"/>
    <n v="26"/>
    <n v="16"/>
    <n v="0.38095238095238093"/>
  </r>
  <r>
    <x v="401"/>
    <n v="18"/>
    <s v="Plato_1"/>
    <s v="Descripcióndel Plato_1"/>
    <n v="15"/>
    <n v="25"/>
    <n v="2"/>
    <n v="16"/>
    <s v="Sin cebolla"/>
    <n v="50"/>
    <n v="30"/>
    <n v="20"/>
    <n v="0.4"/>
  </r>
  <r>
    <x v="401"/>
    <n v="18"/>
    <s v="Plato_12"/>
    <s v="Descripcióndel Plato_12"/>
    <n v="11"/>
    <n v="19"/>
    <n v="3"/>
    <n v="29"/>
    <s v="Sin cebolla"/>
    <n v="57"/>
    <n v="33"/>
    <n v="24"/>
    <n v="0.42105263157894735"/>
  </r>
  <r>
    <x v="401"/>
    <n v="18"/>
    <s v="Plato_5"/>
    <s v="Descripcióndel Plato_5"/>
    <n v="13"/>
    <n v="22"/>
    <n v="2"/>
    <n v="21"/>
    <s v="Ninguna"/>
    <n v="44"/>
    <n v="26"/>
    <n v="18"/>
    <n v="0.40909090909090912"/>
  </r>
  <r>
    <x v="402"/>
    <n v="14"/>
    <s v="Plato_5"/>
    <s v="Descripcióndel Plato_5"/>
    <n v="13"/>
    <n v="22"/>
    <n v="3"/>
    <n v="17"/>
    <s v="Ninguna"/>
    <n v="66"/>
    <n v="39"/>
    <n v="27"/>
    <n v="0.40909090909090912"/>
  </r>
  <r>
    <x v="402"/>
    <n v="14"/>
    <s v="Plato_4"/>
    <s v="Descripcióndel Plato_4"/>
    <n v="10"/>
    <n v="18"/>
    <n v="2"/>
    <n v="5"/>
    <s v="Sin cebolla"/>
    <n v="36"/>
    <n v="20"/>
    <n v="16"/>
    <n v="0.44444444444444442"/>
  </r>
  <r>
    <x v="402"/>
    <n v="14"/>
    <s v="Plato_15"/>
    <s v="Descripcióndel Plato_15"/>
    <n v="19"/>
    <n v="32"/>
    <n v="2"/>
    <n v="8"/>
    <s v="Sin cebolla"/>
    <n v="64"/>
    <n v="38"/>
    <n v="26"/>
    <n v="0.40625"/>
  </r>
  <r>
    <x v="402"/>
    <n v="14"/>
    <s v="Plato_7"/>
    <s v="Descripcióndel Plato_7"/>
    <n v="14"/>
    <n v="24"/>
    <n v="1"/>
    <n v="55"/>
    <s v="Sin cebolla"/>
    <n v="24"/>
    <n v="14"/>
    <n v="10"/>
    <n v="0.41666666666666669"/>
  </r>
  <r>
    <x v="403"/>
    <n v="17"/>
    <s v="Plato_13"/>
    <s v="Descripcióndel Plato_13"/>
    <n v="13"/>
    <n v="21"/>
    <n v="2"/>
    <n v="20"/>
    <s v="Ninguna"/>
    <n v="42"/>
    <n v="26"/>
    <n v="16"/>
    <n v="0.38095238095238093"/>
  </r>
  <r>
    <x v="403"/>
    <n v="17"/>
    <s v="Plato_3"/>
    <s v="Descripcióndel Plato_3"/>
    <n v="12"/>
    <n v="20"/>
    <n v="1"/>
    <n v="53"/>
    <s v="Sin cebolla"/>
    <n v="20"/>
    <n v="12"/>
    <n v="8"/>
    <n v="0.4"/>
  </r>
  <r>
    <x v="403"/>
    <n v="17"/>
    <s v="Plato_20"/>
    <s v="Descripcióndel Plato_20"/>
    <n v="25"/>
    <n v="40"/>
    <n v="3"/>
    <n v="29"/>
    <s v="Sin cebolla"/>
    <n v="120"/>
    <n v="75"/>
    <n v="45"/>
    <n v="0.375"/>
  </r>
  <r>
    <x v="404"/>
    <n v="5"/>
    <s v="Plato_10"/>
    <s v="Descripcióndel Plato_10"/>
    <n v="15"/>
    <n v="26"/>
    <n v="1"/>
    <n v="41"/>
    <s v="Sin cebolla"/>
    <n v="26"/>
    <n v="15"/>
    <n v="11"/>
    <n v="0.42307692307692307"/>
  </r>
  <r>
    <x v="404"/>
    <n v="5"/>
    <s v="Plato_20"/>
    <s v="Descripcióndel Plato_20"/>
    <n v="25"/>
    <n v="40"/>
    <n v="1"/>
    <n v="44"/>
    <s v="Ninguna"/>
    <n v="40"/>
    <n v="25"/>
    <n v="15"/>
    <n v="0.375"/>
  </r>
  <r>
    <x v="404"/>
    <n v="5"/>
    <s v="Plato_3"/>
    <s v="Descripcióndel Plato_3"/>
    <n v="12"/>
    <n v="20"/>
    <n v="2"/>
    <n v="13"/>
    <s v="Sin cebolla"/>
    <n v="40"/>
    <n v="24"/>
    <n v="16"/>
    <n v="0.4"/>
  </r>
  <r>
    <x v="405"/>
    <n v="14"/>
    <s v="Plato_3"/>
    <s v="Descripcióndel Plato_3"/>
    <n v="12"/>
    <n v="20"/>
    <n v="3"/>
    <n v="6"/>
    <s v="Ninguna"/>
    <n v="60"/>
    <n v="36"/>
    <n v="24"/>
    <n v="0.4"/>
  </r>
  <r>
    <x v="405"/>
    <n v="14"/>
    <s v="Plato_8"/>
    <s v="Descripcióndel Plato_8"/>
    <n v="21"/>
    <n v="35"/>
    <n v="2"/>
    <n v="56"/>
    <s v="Ninguna"/>
    <n v="70"/>
    <n v="42"/>
    <n v="28"/>
    <n v="0.4"/>
  </r>
  <r>
    <x v="405"/>
    <n v="14"/>
    <s v="Plato_1"/>
    <s v="Descripcióndel Plato_1"/>
    <n v="15"/>
    <n v="25"/>
    <n v="1"/>
    <n v="55"/>
    <s v="Sin cebolla"/>
    <n v="25"/>
    <n v="15"/>
    <n v="10"/>
    <n v="0.4"/>
  </r>
  <r>
    <x v="406"/>
    <n v="4"/>
    <s v="Plato_3"/>
    <s v="Descripcióndel Plato_3"/>
    <n v="12"/>
    <n v="20"/>
    <n v="3"/>
    <n v="32"/>
    <s v="Ninguna"/>
    <n v="60"/>
    <n v="36"/>
    <n v="24"/>
    <n v="0.4"/>
  </r>
  <r>
    <x v="406"/>
    <n v="4"/>
    <s v="Plato_8"/>
    <s v="Descripcióndel Plato_8"/>
    <n v="21"/>
    <n v="35"/>
    <n v="1"/>
    <n v="18"/>
    <s v="Sin cebolla"/>
    <n v="35"/>
    <n v="21"/>
    <n v="14"/>
    <n v="0.4"/>
  </r>
  <r>
    <x v="407"/>
    <n v="17"/>
    <s v="Plato_1"/>
    <s v="Descripcióndel Plato_1"/>
    <n v="15"/>
    <n v="25"/>
    <n v="1"/>
    <n v="58"/>
    <s v="Sin cebolla"/>
    <n v="25"/>
    <n v="15"/>
    <n v="10"/>
    <n v="0.4"/>
  </r>
  <r>
    <x v="407"/>
    <n v="17"/>
    <s v="Plato_7"/>
    <s v="Descripcióndel Plato_7"/>
    <n v="14"/>
    <n v="24"/>
    <n v="3"/>
    <n v="11"/>
    <s v="Ninguna"/>
    <n v="72"/>
    <n v="42"/>
    <n v="30"/>
    <n v="0.41666666666666669"/>
  </r>
  <r>
    <x v="407"/>
    <n v="17"/>
    <s v="Plato_18"/>
    <s v="Descripcióndel Plato_18"/>
    <n v="20"/>
    <n v="34"/>
    <n v="1"/>
    <n v="37"/>
    <s v="Sin cebolla"/>
    <n v="34"/>
    <n v="20"/>
    <n v="14"/>
    <n v="0.41176470588235292"/>
  </r>
  <r>
    <x v="408"/>
    <n v="15"/>
    <s v="Plato_13"/>
    <s v="Descripcióndel Plato_13"/>
    <n v="13"/>
    <n v="21"/>
    <n v="3"/>
    <n v="44"/>
    <s v="Sin cebolla"/>
    <n v="63"/>
    <n v="39"/>
    <n v="24"/>
    <n v="0.38095238095238093"/>
  </r>
  <r>
    <x v="408"/>
    <n v="15"/>
    <s v="Plato_20"/>
    <s v="Descripcióndel Plato_20"/>
    <n v="25"/>
    <n v="40"/>
    <n v="1"/>
    <n v="43"/>
    <s v="Ninguna"/>
    <n v="40"/>
    <n v="25"/>
    <n v="15"/>
    <n v="0.375"/>
  </r>
  <r>
    <x v="408"/>
    <n v="15"/>
    <s v="Plato_16"/>
    <s v="Descripcióndel Plato_16"/>
    <n v="16"/>
    <n v="28"/>
    <n v="1"/>
    <n v="47"/>
    <s v="Ninguna"/>
    <n v="28"/>
    <n v="16"/>
    <n v="12"/>
    <n v="0.42857142857142855"/>
  </r>
  <r>
    <x v="408"/>
    <n v="15"/>
    <s v="Plato_7"/>
    <s v="Descripcióndel Plato_7"/>
    <n v="14"/>
    <n v="24"/>
    <n v="3"/>
    <n v="29"/>
    <s v="Ninguna"/>
    <n v="72"/>
    <n v="42"/>
    <n v="30"/>
    <n v="0.41666666666666669"/>
  </r>
  <r>
    <x v="409"/>
    <n v="1"/>
    <s v="Plato_3"/>
    <s v="Descripcióndel Plato_3"/>
    <n v="12"/>
    <n v="20"/>
    <n v="1"/>
    <n v="50"/>
    <s v="Sin cebolla"/>
    <n v="20"/>
    <n v="12"/>
    <n v="8"/>
    <n v="0.4"/>
  </r>
  <r>
    <x v="409"/>
    <n v="1"/>
    <s v="Plato_19"/>
    <s v="Descripcióndel Plato_19"/>
    <n v="22"/>
    <n v="36"/>
    <n v="1"/>
    <n v="41"/>
    <s v="Ninguna"/>
    <n v="36"/>
    <n v="22"/>
    <n v="14"/>
    <n v="0.3888888888888889"/>
  </r>
  <r>
    <x v="410"/>
    <n v="3"/>
    <s v="Plato_20"/>
    <s v="Descripcióndel Plato_20"/>
    <n v="25"/>
    <n v="40"/>
    <n v="3"/>
    <n v="36"/>
    <s v="Sin cebolla"/>
    <n v="120"/>
    <n v="75"/>
    <n v="45"/>
    <n v="0.375"/>
  </r>
  <r>
    <x v="410"/>
    <n v="3"/>
    <s v="Plato_4"/>
    <s v="Descripcióndel Plato_4"/>
    <n v="10"/>
    <n v="18"/>
    <n v="1"/>
    <n v="33"/>
    <s v="Ninguna"/>
    <n v="18"/>
    <n v="10"/>
    <n v="8"/>
    <n v="0.44444444444444442"/>
  </r>
  <r>
    <x v="410"/>
    <n v="3"/>
    <s v="Plato_6"/>
    <s v="Descripcióndel Plato_6"/>
    <n v="16"/>
    <n v="27"/>
    <n v="3"/>
    <n v="9"/>
    <s v="Ninguna"/>
    <n v="81"/>
    <n v="48"/>
    <n v="33"/>
    <n v="0.40740740740740738"/>
  </r>
  <r>
    <x v="411"/>
    <n v="11"/>
    <s v="Plato_17"/>
    <s v="Descripcióndel Plato_17"/>
    <n v="19"/>
    <n v="31"/>
    <n v="3"/>
    <n v="57"/>
    <s v="Sin cebolla"/>
    <n v="93"/>
    <n v="57"/>
    <n v="36"/>
    <n v="0.38709677419354838"/>
  </r>
  <r>
    <x v="412"/>
    <n v="13"/>
    <s v="Plato_8"/>
    <s v="Descripcióndel Plato_8"/>
    <n v="21"/>
    <n v="35"/>
    <n v="1"/>
    <n v="12"/>
    <s v="Sin cebolla"/>
    <n v="35"/>
    <n v="21"/>
    <n v="14"/>
    <n v="0.4"/>
  </r>
  <r>
    <x v="413"/>
    <n v="14"/>
    <s v="Plato_11"/>
    <s v="Descripcióndel Plato_11"/>
    <n v="20"/>
    <n v="33"/>
    <n v="1"/>
    <n v="38"/>
    <s v="Ninguna"/>
    <n v="33"/>
    <n v="20"/>
    <n v="13"/>
    <n v="0.39393939393939392"/>
  </r>
  <r>
    <x v="414"/>
    <n v="14"/>
    <s v="Plato_6"/>
    <s v="Descripcióndel Plato_6"/>
    <n v="16"/>
    <n v="27"/>
    <n v="2"/>
    <n v="32"/>
    <s v="Ninguna"/>
    <n v="54"/>
    <n v="32"/>
    <n v="22"/>
    <n v="0.40740740740740738"/>
  </r>
  <r>
    <x v="414"/>
    <n v="14"/>
    <s v="Plato_18"/>
    <s v="Descripcióndel Plato_18"/>
    <n v="20"/>
    <n v="34"/>
    <n v="2"/>
    <n v="16"/>
    <s v="Sin cebolla"/>
    <n v="68"/>
    <n v="40"/>
    <n v="28"/>
    <n v="0.41176470588235292"/>
  </r>
  <r>
    <x v="414"/>
    <n v="14"/>
    <s v="Plato_19"/>
    <s v="Descripcióndel Plato_19"/>
    <n v="22"/>
    <n v="36"/>
    <n v="1"/>
    <n v="39"/>
    <s v="Ninguna"/>
    <n v="36"/>
    <n v="22"/>
    <n v="14"/>
    <n v="0.3888888888888889"/>
  </r>
  <r>
    <x v="415"/>
    <n v="20"/>
    <s v="Plato_1"/>
    <s v="Descripcióndel Plato_1"/>
    <n v="15"/>
    <n v="25"/>
    <n v="1"/>
    <n v="9"/>
    <s v="Sin cebolla"/>
    <n v="25"/>
    <n v="15"/>
    <n v="10"/>
    <n v="0.4"/>
  </r>
  <r>
    <x v="416"/>
    <n v="7"/>
    <s v="Plato_9"/>
    <s v="Descripcióndel Plato_9"/>
    <n v="17"/>
    <n v="29"/>
    <n v="1"/>
    <n v="23"/>
    <s v="Ninguna"/>
    <n v="29"/>
    <n v="17"/>
    <n v="12"/>
    <n v="0.41379310344827586"/>
  </r>
  <r>
    <x v="416"/>
    <n v="7"/>
    <s v="Plato_20"/>
    <s v="Descripcióndel Plato_20"/>
    <n v="25"/>
    <n v="40"/>
    <n v="1"/>
    <n v="17"/>
    <s v="Ninguna"/>
    <n v="40"/>
    <n v="25"/>
    <n v="15"/>
    <n v="0.375"/>
  </r>
  <r>
    <x v="416"/>
    <n v="7"/>
    <s v="Plato_12"/>
    <s v="Descripcióndel Plato_12"/>
    <n v="11"/>
    <n v="19"/>
    <n v="1"/>
    <n v="16"/>
    <s v="Sin cebolla"/>
    <n v="19"/>
    <n v="11"/>
    <n v="8"/>
    <n v="0.42105263157894735"/>
  </r>
  <r>
    <x v="416"/>
    <n v="7"/>
    <s v="Plato_6"/>
    <s v="Descripcióndel Plato_6"/>
    <n v="16"/>
    <n v="27"/>
    <n v="2"/>
    <n v="34"/>
    <s v="Sin cebolla"/>
    <n v="54"/>
    <n v="32"/>
    <n v="22"/>
    <n v="0.40740740740740738"/>
  </r>
  <r>
    <x v="417"/>
    <n v="17"/>
    <s v="Plato_1"/>
    <s v="Descripcióndel Plato_1"/>
    <n v="15"/>
    <n v="25"/>
    <n v="1"/>
    <n v="45"/>
    <s v="Ninguna"/>
    <n v="25"/>
    <n v="15"/>
    <n v="10"/>
    <n v="0.4"/>
  </r>
  <r>
    <x v="417"/>
    <n v="17"/>
    <s v="Plato_17"/>
    <s v="Descripcióndel Plato_17"/>
    <n v="19"/>
    <n v="31"/>
    <n v="3"/>
    <n v="55"/>
    <s v="Sin cebolla"/>
    <n v="93"/>
    <n v="57"/>
    <n v="36"/>
    <n v="0.38709677419354838"/>
  </r>
  <r>
    <x v="418"/>
    <n v="11"/>
    <s v="Plato_18"/>
    <s v="Descripcióndel Plato_18"/>
    <n v="20"/>
    <n v="34"/>
    <n v="1"/>
    <n v="7"/>
    <s v="Sin cebolla"/>
    <n v="34"/>
    <n v="20"/>
    <n v="14"/>
    <n v="0.41176470588235292"/>
  </r>
  <r>
    <x v="418"/>
    <n v="11"/>
    <s v="Plato_11"/>
    <s v="Descripcióndel Plato_11"/>
    <n v="20"/>
    <n v="33"/>
    <n v="1"/>
    <n v="57"/>
    <s v="Ninguna"/>
    <n v="33"/>
    <n v="20"/>
    <n v="13"/>
    <n v="0.39393939393939392"/>
  </r>
  <r>
    <x v="419"/>
    <n v="18"/>
    <s v="Plato_18"/>
    <s v="Descripcióndel Plato_18"/>
    <n v="20"/>
    <n v="34"/>
    <n v="2"/>
    <n v="33"/>
    <s v="Ninguna"/>
    <n v="68"/>
    <n v="40"/>
    <n v="28"/>
    <n v="0.41176470588235292"/>
  </r>
  <r>
    <x v="419"/>
    <n v="18"/>
    <s v="Plato_3"/>
    <s v="Descripcióndel Plato_3"/>
    <n v="12"/>
    <n v="20"/>
    <n v="3"/>
    <n v="10"/>
    <s v="Ninguna"/>
    <n v="60"/>
    <n v="36"/>
    <n v="24"/>
    <n v="0.4"/>
  </r>
  <r>
    <x v="419"/>
    <n v="18"/>
    <s v="Plato_1"/>
    <s v="Descripcióndel Plato_1"/>
    <n v="15"/>
    <n v="25"/>
    <n v="2"/>
    <n v="28"/>
    <s v="Ninguna"/>
    <n v="50"/>
    <n v="30"/>
    <n v="20"/>
    <n v="0.4"/>
  </r>
  <r>
    <x v="419"/>
    <n v="18"/>
    <s v="Plato_15"/>
    <s v="Descripcióndel Plato_15"/>
    <n v="19"/>
    <n v="32"/>
    <n v="2"/>
    <n v="34"/>
    <s v="Ninguna"/>
    <n v="64"/>
    <n v="38"/>
    <n v="26"/>
    <n v="0.40625"/>
  </r>
  <r>
    <x v="420"/>
    <n v="10"/>
    <s v="Plato_17"/>
    <s v="Descripcióndel Plato_17"/>
    <n v="19"/>
    <n v="31"/>
    <n v="1"/>
    <n v="18"/>
    <s v="Sin cebolla"/>
    <n v="31"/>
    <n v="19"/>
    <n v="12"/>
    <n v="0.38709677419354838"/>
  </r>
  <r>
    <x v="420"/>
    <n v="10"/>
    <s v="Plato_4"/>
    <s v="Descripcióndel Plato_4"/>
    <n v="10"/>
    <n v="18"/>
    <n v="3"/>
    <n v="53"/>
    <s v="Sin cebolla"/>
    <n v="54"/>
    <n v="30"/>
    <n v="24"/>
    <n v="0.44444444444444442"/>
  </r>
  <r>
    <x v="421"/>
    <n v="12"/>
    <s v="Plato_10"/>
    <s v="Descripcióndel Plato_10"/>
    <n v="15"/>
    <n v="26"/>
    <n v="2"/>
    <n v="7"/>
    <s v="Sin cebolla"/>
    <n v="52"/>
    <n v="30"/>
    <n v="22"/>
    <n v="0.42307692307692307"/>
  </r>
  <r>
    <x v="421"/>
    <n v="12"/>
    <s v="Plato_19"/>
    <s v="Descripcióndel Plato_19"/>
    <n v="22"/>
    <n v="36"/>
    <n v="1"/>
    <n v="27"/>
    <s v="Ninguna"/>
    <n v="36"/>
    <n v="22"/>
    <n v="14"/>
    <n v="0.3888888888888889"/>
  </r>
  <r>
    <x v="422"/>
    <n v="4"/>
    <s v="Plato_16"/>
    <s v="Descripcióndel Plato_16"/>
    <n v="16"/>
    <n v="28"/>
    <n v="2"/>
    <n v="24"/>
    <s v="Ninguna"/>
    <n v="56"/>
    <n v="32"/>
    <n v="24"/>
    <n v="0.42857142857142855"/>
  </r>
  <r>
    <x v="422"/>
    <n v="4"/>
    <s v="Plato_15"/>
    <s v="Descripcióndel Plato_15"/>
    <n v="19"/>
    <n v="32"/>
    <n v="3"/>
    <n v="7"/>
    <s v="Sin cebolla"/>
    <n v="96"/>
    <n v="57"/>
    <n v="39"/>
    <n v="0.40625"/>
  </r>
  <r>
    <x v="423"/>
    <n v="13"/>
    <s v="Plato_5"/>
    <s v="Descripcióndel Plato_5"/>
    <n v="13"/>
    <n v="22"/>
    <n v="3"/>
    <n v="43"/>
    <s v="Ninguna"/>
    <n v="66"/>
    <n v="39"/>
    <n v="27"/>
    <n v="0.40909090909090912"/>
  </r>
  <r>
    <x v="423"/>
    <n v="13"/>
    <s v="Plato_6"/>
    <s v="Descripcióndel Plato_6"/>
    <n v="16"/>
    <n v="27"/>
    <n v="3"/>
    <n v="45"/>
    <s v="Sin cebolla"/>
    <n v="81"/>
    <n v="48"/>
    <n v="33"/>
    <n v="0.40740740740740738"/>
  </r>
  <r>
    <x v="424"/>
    <n v="18"/>
    <s v="Plato_12"/>
    <s v="Descripcióndel Plato_12"/>
    <n v="11"/>
    <n v="19"/>
    <n v="1"/>
    <n v="28"/>
    <s v="Sin cebolla"/>
    <n v="19"/>
    <n v="11"/>
    <n v="8"/>
    <n v="0.42105263157894735"/>
  </r>
  <r>
    <x v="425"/>
    <n v="5"/>
    <s v="Plato_11"/>
    <s v="Descripcióndel Plato_11"/>
    <n v="20"/>
    <n v="33"/>
    <n v="1"/>
    <n v="8"/>
    <s v="Sin cebolla"/>
    <n v="33"/>
    <n v="20"/>
    <n v="13"/>
    <n v="0.39393939393939392"/>
  </r>
  <r>
    <x v="425"/>
    <n v="5"/>
    <s v="Plato_16"/>
    <s v="Descripcióndel Plato_16"/>
    <n v="16"/>
    <n v="28"/>
    <n v="2"/>
    <n v="38"/>
    <s v="Sin cebolla"/>
    <n v="56"/>
    <n v="32"/>
    <n v="24"/>
    <n v="0.42857142857142855"/>
  </r>
  <r>
    <x v="425"/>
    <n v="5"/>
    <s v="Plato_1"/>
    <s v="Descripcióndel Plato_1"/>
    <n v="15"/>
    <n v="25"/>
    <n v="2"/>
    <n v="23"/>
    <s v="Ninguna"/>
    <n v="50"/>
    <n v="30"/>
    <n v="20"/>
    <n v="0.4"/>
  </r>
  <r>
    <x v="425"/>
    <n v="5"/>
    <s v="Plato_19"/>
    <s v="Descripcióndel Plato_19"/>
    <n v="22"/>
    <n v="36"/>
    <n v="3"/>
    <n v="47"/>
    <s v="Sin cebolla"/>
    <n v="108"/>
    <n v="66"/>
    <n v="42"/>
    <n v="0.3888888888888889"/>
  </r>
  <r>
    <x v="426"/>
    <n v="2"/>
    <s v="Plato_1"/>
    <s v="Descripcióndel Plato_1"/>
    <n v="15"/>
    <n v="25"/>
    <n v="3"/>
    <n v="34"/>
    <s v="Sin cebolla"/>
    <n v="75"/>
    <n v="45"/>
    <n v="30"/>
    <n v="0.4"/>
  </r>
  <r>
    <x v="426"/>
    <n v="2"/>
    <s v="Plato_8"/>
    <s v="Descripcióndel Plato_8"/>
    <n v="21"/>
    <n v="35"/>
    <n v="2"/>
    <n v="52"/>
    <s v="Ninguna"/>
    <n v="70"/>
    <n v="42"/>
    <n v="28"/>
    <n v="0.4"/>
  </r>
  <r>
    <x v="426"/>
    <n v="2"/>
    <s v="Plato_14"/>
    <s v="Descripcióndel Plato_14"/>
    <n v="14"/>
    <n v="23"/>
    <n v="1"/>
    <n v="24"/>
    <s v="Sin cebolla"/>
    <n v="23"/>
    <n v="14"/>
    <n v="9"/>
    <n v="0.39130434782608697"/>
  </r>
  <r>
    <x v="426"/>
    <n v="2"/>
    <s v="Plato_12"/>
    <s v="Descripcióndel Plato_12"/>
    <n v="11"/>
    <n v="19"/>
    <n v="2"/>
    <n v="56"/>
    <s v="Ninguna"/>
    <n v="38"/>
    <n v="22"/>
    <n v="16"/>
    <n v="0.42105263157894735"/>
  </r>
  <r>
    <x v="427"/>
    <n v="7"/>
    <s v="Plato_20"/>
    <s v="Descripcióndel Plato_20"/>
    <n v="25"/>
    <n v="40"/>
    <n v="1"/>
    <n v="38"/>
    <s v="Ninguna"/>
    <n v="40"/>
    <n v="25"/>
    <n v="15"/>
    <n v="0.375"/>
  </r>
  <r>
    <x v="427"/>
    <n v="7"/>
    <s v="Plato_14"/>
    <s v="Descripcióndel Plato_14"/>
    <n v="14"/>
    <n v="23"/>
    <n v="1"/>
    <n v="46"/>
    <s v="Ninguna"/>
    <n v="23"/>
    <n v="14"/>
    <n v="9"/>
    <n v="0.39130434782608697"/>
  </r>
  <r>
    <x v="427"/>
    <n v="7"/>
    <s v="Plato_1"/>
    <s v="Descripcióndel Plato_1"/>
    <n v="15"/>
    <n v="25"/>
    <n v="2"/>
    <n v="48"/>
    <s v="Ninguna"/>
    <n v="50"/>
    <n v="30"/>
    <n v="20"/>
    <n v="0.4"/>
  </r>
  <r>
    <x v="427"/>
    <n v="7"/>
    <s v="Plato_17"/>
    <s v="Descripcióndel Plato_17"/>
    <n v="19"/>
    <n v="31"/>
    <n v="2"/>
    <n v="47"/>
    <s v="Ninguna"/>
    <n v="62"/>
    <n v="38"/>
    <n v="24"/>
    <n v="0.38709677419354838"/>
  </r>
  <r>
    <x v="428"/>
    <n v="8"/>
    <s v="Plato_10"/>
    <s v="Descripcióndel Plato_10"/>
    <n v="15"/>
    <n v="26"/>
    <n v="3"/>
    <n v="27"/>
    <s v="Ninguna"/>
    <n v="78"/>
    <n v="45"/>
    <n v="33"/>
    <n v="0.42307692307692307"/>
  </r>
  <r>
    <x v="429"/>
    <n v="7"/>
    <s v="Plato_1"/>
    <s v="Descripcióndel Plato_1"/>
    <n v="15"/>
    <n v="25"/>
    <n v="1"/>
    <n v="49"/>
    <s v="Ninguna"/>
    <n v="25"/>
    <n v="15"/>
    <n v="10"/>
    <n v="0.4"/>
  </r>
  <r>
    <x v="430"/>
    <n v="15"/>
    <s v="Plato_2"/>
    <s v="Descripcióndel Plato_2"/>
    <n v="18"/>
    <n v="30"/>
    <n v="2"/>
    <n v="20"/>
    <s v="Ninguna"/>
    <n v="60"/>
    <n v="36"/>
    <n v="24"/>
    <n v="0.4"/>
  </r>
  <r>
    <x v="431"/>
    <n v="10"/>
    <s v="Plato_3"/>
    <s v="Descripcióndel Plato_3"/>
    <n v="12"/>
    <n v="20"/>
    <n v="3"/>
    <n v="16"/>
    <s v="Sin cebolla"/>
    <n v="60"/>
    <n v="36"/>
    <n v="24"/>
    <n v="0.4"/>
  </r>
  <r>
    <x v="431"/>
    <n v="10"/>
    <s v="Plato_13"/>
    <s v="Descripcióndel Plato_13"/>
    <n v="13"/>
    <n v="21"/>
    <n v="1"/>
    <n v="27"/>
    <s v="Ninguna"/>
    <n v="21"/>
    <n v="13"/>
    <n v="8"/>
    <n v="0.38095238095238093"/>
  </r>
  <r>
    <x v="431"/>
    <n v="10"/>
    <s v="Plato_16"/>
    <s v="Descripcióndel Plato_16"/>
    <n v="16"/>
    <n v="28"/>
    <n v="1"/>
    <n v="31"/>
    <s v="Ninguna"/>
    <n v="28"/>
    <n v="16"/>
    <n v="12"/>
    <n v="0.42857142857142855"/>
  </r>
  <r>
    <x v="432"/>
    <n v="10"/>
    <s v="Plato_2"/>
    <s v="Descripcióndel Plato_2"/>
    <n v="18"/>
    <n v="30"/>
    <n v="1"/>
    <n v="56"/>
    <s v="Sin cebolla"/>
    <n v="30"/>
    <n v="18"/>
    <n v="12"/>
    <n v="0.4"/>
  </r>
  <r>
    <x v="432"/>
    <n v="10"/>
    <s v="Plato_7"/>
    <s v="Descripcióndel Plato_7"/>
    <n v="14"/>
    <n v="24"/>
    <n v="3"/>
    <n v="18"/>
    <s v="Ninguna"/>
    <n v="72"/>
    <n v="42"/>
    <n v="30"/>
    <n v="0.41666666666666669"/>
  </r>
  <r>
    <x v="433"/>
    <n v="15"/>
    <s v="Plato_10"/>
    <s v="Descripcióndel Plato_10"/>
    <n v="15"/>
    <n v="26"/>
    <n v="2"/>
    <n v="26"/>
    <s v="Ninguna"/>
    <n v="52"/>
    <n v="30"/>
    <n v="22"/>
    <n v="0.42307692307692307"/>
  </r>
  <r>
    <x v="433"/>
    <n v="15"/>
    <s v="Plato_5"/>
    <s v="Descripcióndel Plato_5"/>
    <n v="13"/>
    <n v="22"/>
    <n v="2"/>
    <n v="32"/>
    <s v="Sin cebolla"/>
    <n v="44"/>
    <n v="26"/>
    <n v="18"/>
    <n v="0.40909090909090912"/>
  </r>
  <r>
    <x v="434"/>
    <n v="17"/>
    <s v="Plato_10"/>
    <s v="Descripcióndel Plato_10"/>
    <n v="15"/>
    <n v="26"/>
    <n v="2"/>
    <n v="14"/>
    <s v="Ninguna"/>
    <n v="52"/>
    <n v="30"/>
    <n v="22"/>
    <n v="0.42307692307692307"/>
  </r>
  <r>
    <x v="434"/>
    <n v="17"/>
    <s v="Plato_13"/>
    <s v="Descripcióndel Plato_13"/>
    <n v="13"/>
    <n v="21"/>
    <n v="2"/>
    <n v="42"/>
    <s v="Ninguna"/>
    <n v="42"/>
    <n v="26"/>
    <n v="16"/>
    <n v="0.38095238095238093"/>
  </r>
  <r>
    <x v="434"/>
    <n v="17"/>
    <s v="Plato_2"/>
    <s v="Descripcióndel Plato_2"/>
    <n v="18"/>
    <n v="30"/>
    <n v="2"/>
    <n v="55"/>
    <s v="Sin cebolla"/>
    <n v="60"/>
    <n v="36"/>
    <n v="24"/>
    <n v="0.4"/>
  </r>
  <r>
    <x v="435"/>
    <n v="10"/>
    <s v="Plato_16"/>
    <s v="Descripcióndel Plato_16"/>
    <n v="16"/>
    <n v="28"/>
    <n v="2"/>
    <n v="45"/>
    <s v="Sin cebolla"/>
    <n v="56"/>
    <n v="32"/>
    <n v="24"/>
    <n v="0.42857142857142855"/>
  </r>
  <r>
    <x v="436"/>
    <n v="16"/>
    <s v="Plato_8"/>
    <s v="Descripcióndel Plato_8"/>
    <n v="21"/>
    <n v="35"/>
    <n v="2"/>
    <n v="51"/>
    <s v="Sin cebolla"/>
    <n v="70"/>
    <n v="42"/>
    <n v="28"/>
    <n v="0.4"/>
  </r>
  <r>
    <x v="437"/>
    <n v="2"/>
    <s v="Plato_11"/>
    <s v="Descripcióndel Plato_11"/>
    <n v="20"/>
    <n v="33"/>
    <n v="1"/>
    <n v="51"/>
    <s v="Sin cebolla"/>
    <n v="33"/>
    <n v="20"/>
    <n v="13"/>
    <n v="0.39393939393939392"/>
  </r>
  <r>
    <x v="438"/>
    <n v="15"/>
    <s v="Plato_11"/>
    <s v="Descripcióndel Plato_11"/>
    <n v="20"/>
    <n v="33"/>
    <n v="3"/>
    <n v="35"/>
    <s v="Ninguna"/>
    <n v="99"/>
    <n v="60"/>
    <n v="39"/>
    <n v="0.39393939393939392"/>
  </r>
  <r>
    <x v="438"/>
    <n v="15"/>
    <s v="Plato_10"/>
    <s v="Descripcióndel Plato_10"/>
    <n v="15"/>
    <n v="26"/>
    <n v="3"/>
    <n v="29"/>
    <s v="Sin cebolla"/>
    <n v="78"/>
    <n v="45"/>
    <n v="33"/>
    <n v="0.42307692307692307"/>
  </r>
  <r>
    <x v="439"/>
    <n v="13"/>
    <s v="Plato_14"/>
    <s v="Descripcióndel Plato_14"/>
    <n v="14"/>
    <n v="23"/>
    <n v="2"/>
    <n v="36"/>
    <s v="Ninguna"/>
    <n v="46"/>
    <n v="28"/>
    <n v="18"/>
    <n v="0.39130434782608697"/>
  </r>
  <r>
    <x v="439"/>
    <n v="13"/>
    <s v="Plato_12"/>
    <s v="Descripcióndel Plato_12"/>
    <n v="11"/>
    <n v="19"/>
    <n v="2"/>
    <n v="9"/>
    <s v="Ninguna"/>
    <n v="38"/>
    <n v="22"/>
    <n v="16"/>
    <n v="0.42105263157894735"/>
  </r>
  <r>
    <x v="440"/>
    <n v="13"/>
    <s v="Plato_8"/>
    <s v="Descripcióndel Plato_8"/>
    <n v="21"/>
    <n v="35"/>
    <n v="3"/>
    <n v="54"/>
    <s v="Ninguna"/>
    <n v="105"/>
    <n v="63"/>
    <n v="42"/>
    <n v="0.4"/>
  </r>
  <r>
    <x v="440"/>
    <n v="13"/>
    <s v="Plato_10"/>
    <s v="Descripcióndel Plato_10"/>
    <n v="15"/>
    <n v="26"/>
    <n v="3"/>
    <n v="36"/>
    <s v="Sin cebolla"/>
    <n v="78"/>
    <n v="45"/>
    <n v="33"/>
    <n v="0.42307692307692307"/>
  </r>
  <r>
    <x v="441"/>
    <n v="15"/>
    <s v="Plato_18"/>
    <s v="Descripcióndel Plato_18"/>
    <n v="20"/>
    <n v="34"/>
    <n v="3"/>
    <n v="29"/>
    <s v="Sin cebolla"/>
    <n v="102"/>
    <n v="60"/>
    <n v="42"/>
    <n v="0.41176470588235292"/>
  </r>
  <r>
    <x v="441"/>
    <n v="15"/>
    <s v="Plato_1"/>
    <s v="Descripcióndel Plato_1"/>
    <n v="15"/>
    <n v="25"/>
    <n v="1"/>
    <n v="57"/>
    <s v="Ninguna"/>
    <n v="25"/>
    <n v="15"/>
    <n v="10"/>
    <n v="0.4"/>
  </r>
  <r>
    <x v="441"/>
    <n v="15"/>
    <s v="Plato_19"/>
    <s v="Descripcióndel Plato_19"/>
    <n v="22"/>
    <n v="36"/>
    <n v="3"/>
    <n v="45"/>
    <s v="Ninguna"/>
    <n v="108"/>
    <n v="66"/>
    <n v="42"/>
    <n v="0.3888888888888889"/>
  </r>
  <r>
    <x v="442"/>
    <n v="4"/>
    <s v="Plato_14"/>
    <s v="Descripcióndel Plato_14"/>
    <n v="14"/>
    <n v="23"/>
    <n v="1"/>
    <n v="30"/>
    <s v="Ninguna"/>
    <n v="23"/>
    <n v="14"/>
    <n v="9"/>
    <n v="0.39130434782608697"/>
  </r>
  <r>
    <x v="442"/>
    <n v="4"/>
    <s v="Plato_15"/>
    <s v="Descripcióndel Plato_15"/>
    <n v="19"/>
    <n v="32"/>
    <n v="1"/>
    <n v="52"/>
    <s v="Ninguna"/>
    <n v="32"/>
    <n v="19"/>
    <n v="13"/>
    <n v="0.40625"/>
  </r>
  <r>
    <x v="442"/>
    <n v="4"/>
    <s v="Plato_10"/>
    <s v="Descripcióndel Plato_10"/>
    <n v="15"/>
    <n v="26"/>
    <n v="3"/>
    <n v="55"/>
    <s v="Ninguna"/>
    <n v="78"/>
    <n v="45"/>
    <n v="33"/>
    <n v="0.42307692307692307"/>
  </r>
  <r>
    <x v="442"/>
    <n v="4"/>
    <s v="Plato_16"/>
    <s v="Descripcióndel Plato_16"/>
    <n v="16"/>
    <n v="28"/>
    <n v="3"/>
    <n v="18"/>
    <s v="Ninguna"/>
    <n v="84"/>
    <n v="48"/>
    <n v="36"/>
    <n v="0.42857142857142855"/>
  </r>
  <r>
    <x v="443"/>
    <n v="8"/>
    <s v="Plato_14"/>
    <s v="Descripcióndel Plato_14"/>
    <n v="14"/>
    <n v="23"/>
    <n v="1"/>
    <n v="32"/>
    <s v="Sin cebolla"/>
    <n v="23"/>
    <n v="14"/>
    <n v="9"/>
    <n v="0.39130434782608697"/>
  </r>
  <r>
    <x v="443"/>
    <n v="8"/>
    <s v="Plato_7"/>
    <s v="Descripcióndel Plato_7"/>
    <n v="14"/>
    <n v="24"/>
    <n v="3"/>
    <n v="49"/>
    <s v="Sin cebolla"/>
    <n v="72"/>
    <n v="42"/>
    <n v="30"/>
    <n v="0.41666666666666669"/>
  </r>
  <r>
    <x v="444"/>
    <n v="6"/>
    <s v="Plato_6"/>
    <s v="Descripcióndel Plato_6"/>
    <n v="16"/>
    <n v="27"/>
    <n v="3"/>
    <n v="26"/>
    <s v="Ninguna"/>
    <n v="81"/>
    <n v="48"/>
    <n v="33"/>
    <n v="0.40740740740740738"/>
  </r>
  <r>
    <x v="445"/>
    <n v="12"/>
    <s v="Plato_13"/>
    <s v="Descripcióndel Plato_13"/>
    <n v="13"/>
    <n v="21"/>
    <n v="1"/>
    <n v="8"/>
    <s v="Sin cebolla"/>
    <n v="21"/>
    <n v="13"/>
    <n v="8"/>
    <n v="0.38095238095238093"/>
  </r>
  <r>
    <x v="446"/>
    <n v="8"/>
    <s v="Plato_3"/>
    <s v="Descripcióndel Plato_3"/>
    <n v="12"/>
    <n v="20"/>
    <n v="2"/>
    <n v="29"/>
    <s v="Sin cebolla"/>
    <n v="40"/>
    <n v="24"/>
    <n v="16"/>
    <n v="0.4"/>
  </r>
  <r>
    <x v="446"/>
    <n v="8"/>
    <s v="Plato_12"/>
    <s v="Descripcióndel Plato_12"/>
    <n v="11"/>
    <n v="19"/>
    <n v="3"/>
    <n v="50"/>
    <s v="Sin cebolla"/>
    <n v="57"/>
    <n v="33"/>
    <n v="24"/>
    <n v="0.42105263157894735"/>
  </r>
  <r>
    <x v="446"/>
    <n v="8"/>
    <s v="Plato_16"/>
    <s v="Descripcióndel Plato_16"/>
    <n v="16"/>
    <n v="28"/>
    <n v="3"/>
    <n v="7"/>
    <s v="Ninguna"/>
    <n v="84"/>
    <n v="48"/>
    <n v="36"/>
    <n v="0.42857142857142855"/>
  </r>
  <r>
    <x v="447"/>
    <n v="4"/>
    <s v="Plato_12"/>
    <s v="Descripcióndel Plato_12"/>
    <n v="11"/>
    <n v="19"/>
    <n v="2"/>
    <n v="26"/>
    <s v="Sin cebolla"/>
    <n v="38"/>
    <n v="22"/>
    <n v="16"/>
    <n v="0.42105263157894735"/>
  </r>
  <r>
    <x v="447"/>
    <n v="4"/>
    <s v="Plato_11"/>
    <s v="Descripcióndel Plato_11"/>
    <n v="20"/>
    <n v="33"/>
    <n v="3"/>
    <n v="40"/>
    <s v="Sin cebolla"/>
    <n v="99"/>
    <n v="60"/>
    <n v="39"/>
    <n v="0.39393939393939392"/>
  </r>
  <r>
    <x v="448"/>
    <n v="3"/>
    <s v="Plato_15"/>
    <s v="Descripcióndel Plato_15"/>
    <n v="19"/>
    <n v="32"/>
    <n v="2"/>
    <n v="33"/>
    <s v="Sin cebolla"/>
    <n v="64"/>
    <n v="38"/>
    <n v="26"/>
    <n v="0.40625"/>
  </r>
  <r>
    <x v="449"/>
    <n v="9"/>
    <s v="Plato_4"/>
    <s v="Descripcióndel Plato_4"/>
    <n v="10"/>
    <n v="18"/>
    <n v="2"/>
    <n v="13"/>
    <s v="Sin cebolla"/>
    <n v="36"/>
    <n v="20"/>
    <n v="16"/>
    <n v="0.44444444444444442"/>
  </r>
  <r>
    <x v="449"/>
    <n v="9"/>
    <s v="Plato_19"/>
    <s v="Descripcióndel Plato_19"/>
    <n v="22"/>
    <n v="36"/>
    <n v="1"/>
    <n v="21"/>
    <s v="Ninguna"/>
    <n v="36"/>
    <n v="22"/>
    <n v="14"/>
    <n v="0.3888888888888889"/>
  </r>
  <r>
    <x v="450"/>
    <n v="3"/>
    <s v="Plato_8"/>
    <s v="Descripcióndel Plato_8"/>
    <n v="21"/>
    <n v="35"/>
    <n v="1"/>
    <n v="23"/>
    <s v="Sin cebolla"/>
    <n v="35"/>
    <n v="21"/>
    <n v="14"/>
    <n v="0.4"/>
  </r>
  <r>
    <x v="450"/>
    <n v="3"/>
    <s v="Plato_14"/>
    <s v="Descripcióndel Plato_14"/>
    <n v="14"/>
    <n v="23"/>
    <n v="1"/>
    <n v="41"/>
    <s v="Sin cebolla"/>
    <n v="23"/>
    <n v="14"/>
    <n v="9"/>
    <n v="0.39130434782608697"/>
  </r>
  <r>
    <x v="450"/>
    <n v="3"/>
    <s v="Plato_18"/>
    <s v="Descripcióndel Plato_18"/>
    <n v="20"/>
    <n v="34"/>
    <n v="1"/>
    <n v="39"/>
    <s v="Ninguna"/>
    <n v="34"/>
    <n v="20"/>
    <n v="14"/>
    <n v="0.41176470588235292"/>
  </r>
  <r>
    <x v="451"/>
    <n v="9"/>
    <s v="Plato_17"/>
    <s v="Descripcióndel Plato_17"/>
    <n v="19"/>
    <n v="31"/>
    <n v="3"/>
    <n v="53"/>
    <s v="Ninguna"/>
    <n v="93"/>
    <n v="57"/>
    <n v="36"/>
    <n v="0.38709677419354838"/>
  </r>
  <r>
    <x v="451"/>
    <n v="9"/>
    <s v="Plato_5"/>
    <s v="Descripcióndel Plato_5"/>
    <n v="13"/>
    <n v="22"/>
    <n v="2"/>
    <n v="28"/>
    <s v="Ninguna"/>
    <n v="44"/>
    <n v="26"/>
    <n v="18"/>
    <n v="0.40909090909090912"/>
  </r>
  <r>
    <x v="451"/>
    <n v="9"/>
    <s v="Plato_13"/>
    <s v="Descripcióndel Plato_13"/>
    <n v="13"/>
    <n v="21"/>
    <n v="1"/>
    <n v="42"/>
    <s v="Sin cebolla"/>
    <n v="21"/>
    <n v="13"/>
    <n v="8"/>
    <n v="0.38095238095238093"/>
  </r>
  <r>
    <x v="452"/>
    <n v="6"/>
    <s v="Plato_18"/>
    <s v="Descripcióndel Plato_18"/>
    <n v="20"/>
    <n v="34"/>
    <n v="1"/>
    <n v="42"/>
    <s v="Ninguna"/>
    <n v="34"/>
    <n v="20"/>
    <n v="14"/>
    <n v="0.41176470588235292"/>
  </r>
  <r>
    <x v="452"/>
    <n v="6"/>
    <s v="Plato_15"/>
    <s v="Descripcióndel Plato_15"/>
    <n v="19"/>
    <n v="32"/>
    <n v="3"/>
    <n v="58"/>
    <s v="Ninguna"/>
    <n v="96"/>
    <n v="57"/>
    <n v="39"/>
    <n v="0.40625"/>
  </r>
  <r>
    <x v="453"/>
    <n v="1"/>
    <s v="Plato_6"/>
    <s v="Descripcióndel Plato_6"/>
    <n v="16"/>
    <n v="27"/>
    <n v="2"/>
    <n v="49"/>
    <s v="Ninguna"/>
    <n v="54"/>
    <n v="32"/>
    <n v="22"/>
    <n v="0.40740740740740738"/>
  </r>
  <r>
    <x v="453"/>
    <n v="1"/>
    <s v="Plato_12"/>
    <s v="Descripcióndel Plato_12"/>
    <n v="11"/>
    <n v="19"/>
    <n v="3"/>
    <n v="18"/>
    <s v="Sin cebolla"/>
    <n v="57"/>
    <n v="33"/>
    <n v="24"/>
    <n v="0.42105263157894735"/>
  </r>
  <r>
    <x v="453"/>
    <n v="1"/>
    <s v="Plato_19"/>
    <s v="Descripcióndel Plato_19"/>
    <n v="22"/>
    <n v="36"/>
    <n v="2"/>
    <n v="42"/>
    <s v="Sin cebolla"/>
    <n v="72"/>
    <n v="44"/>
    <n v="28"/>
    <n v="0.3888888888888889"/>
  </r>
  <r>
    <x v="453"/>
    <n v="1"/>
    <s v="Plato_1"/>
    <s v="Descripcióndel Plato_1"/>
    <n v="15"/>
    <n v="25"/>
    <n v="2"/>
    <n v="44"/>
    <s v="Ninguna"/>
    <n v="50"/>
    <n v="30"/>
    <n v="20"/>
    <n v="0.4"/>
  </r>
  <r>
    <x v="454"/>
    <n v="12"/>
    <s v="Plato_7"/>
    <s v="Descripcióndel Plato_7"/>
    <n v="14"/>
    <n v="24"/>
    <n v="2"/>
    <n v="11"/>
    <s v="Ninguna"/>
    <n v="48"/>
    <n v="28"/>
    <n v="20"/>
    <n v="0.41666666666666669"/>
  </r>
  <r>
    <x v="455"/>
    <n v="13"/>
    <s v="Plato_20"/>
    <s v="Descripcióndel Plato_20"/>
    <n v="25"/>
    <n v="40"/>
    <n v="2"/>
    <n v="47"/>
    <s v="Sin cebolla"/>
    <n v="80"/>
    <n v="50"/>
    <n v="30"/>
    <n v="0.375"/>
  </r>
  <r>
    <x v="455"/>
    <n v="13"/>
    <s v="Plato_18"/>
    <s v="Descripcióndel Plato_18"/>
    <n v="20"/>
    <n v="34"/>
    <n v="2"/>
    <n v="24"/>
    <s v="Ninguna"/>
    <n v="68"/>
    <n v="40"/>
    <n v="28"/>
    <n v="0.41176470588235292"/>
  </r>
  <r>
    <x v="456"/>
    <n v="18"/>
    <s v="Plato_11"/>
    <s v="Descripcióndel Plato_11"/>
    <n v="20"/>
    <n v="33"/>
    <n v="3"/>
    <n v="43"/>
    <s v="Sin cebolla"/>
    <n v="99"/>
    <n v="60"/>
    <n v="39"/>
    <n v="0.39393939393939392"/>
  </r>
  <r>
    <x v="456"/>
    <n v="18"/>
    <s v="Plato_12"/>
    <s v="Descripcióndel Plato_12"/>
    <n v="11"/>
    <n v="19"/>
    <n v="2"/>
    <n v="15"/>
    <s v="Sin cebolla"/>
    <n v="38"/>
    <n v="22"/>
    <n v="16"/>
    <n v="0.42105263157894735"/>
  </r>
  <r>
    <x v="457"/>
    <n v="4"/>
    <s v="Plato_16"/>
    <s v="Descripcióndel Plato_16"/>
    <n v="16"/>
    <n v="28"/>
    <n v="2"/>
    <n v="11"/>
    <s v="Sin cebolla"/>
    <n v="56"/>
    <n v="32"/>
    <n v="24"/>
    <n v="0.42857142857142855"/>
  </r>
  <r>
    <x v="457"/>
    <n v="4"/>
    <s v="Plato_18"/>
    <s v="Descripcióndel Plato_18"/>
    <n v="20"/>
    <n v="34"/>
    <n v="3"/>
    <n v="28"/>
    <s v="Ninguna"/>
    <n v="102"/>
    <n v="60"/>
    <n v="42"/>
    <n v="0.41176470588235292"/>
  </r>
  <r>
    <x v="457"/>
    <n v="4"/>
    <s v="Plato_11"/>
    <s v="Descripcióndel Plato_11"/>
    <n v="20"/>
    <n v="33"/>
    <n v="2"/>
    <n v="6"/>
    <s v="Ninguna"/>
    <n v="66"/>
    <n v="40"/>
    <n v="26"/>
    <n v="0.39393939393939392"/>
  </r>
  <r>
    <x v="457"/>
    <n v="4"/>
    <s v="Plato_5"/>
    <s v="Descripcióndel Plato_5"/>
    <n v="13"/>
    <n v="22"/>
    <n v="2"/>
    <n v="44"/>
    <s v="Ninguna"/>
    <n v="44"/>
    <n v="26"/>
    <n v="18"/>
    <n v="0.40909090909090912"/>
  </r>
  <r>
    <x v="458"/>
    <n v="20"/>
    <s v="Plato_16"/>
    <s v="Descripcióndel Plato_16"/>
    <n v="16"/>
    <n v="28"/>
    <n v="3"/>
    <n v="30"/>
    <s v="Ninguna"/>
    <n v="84"/>
    <n v="48"/>
    <n v="36"/>
    <n v="0.42857142857142855"/>
  </r>
  <r>
    <x v="459"/>
    <n v="19"/>
    <s v="Plato_16"/>
    <s v="Descripcióndel Plato_16"/>
    <n v="16"/>
    <n v="28"/>
    <n v="1"/>
    <n v="40"/>
    <s v="Sin cebolla"/>
    <n v="28"/>
    <n v="16"/>
    <n v="12"/>
    <n v="0.42857142857142855"/>
  </r>
  <r>
    <x v="459"/>
    <n v="19"/>
    <s v="Plato_10"/>
    <s v="Descripcióndel Plato_10"/>
    <n v="15"/>
    <n v="26"/>
    <n v="1"/>
    <n v="8"/>
    <s v="Sin cebolla"/>
    <n v="26"/>
    <n v="15"/>
    <n v="11"/>
    <n v="0.42307692307692307"/>
  </r>
  <r>
    <x v="459"/>
    <n v="19"/>
    <s v="Plato_1"/>
    <s v="Descripcióndel Plato_1"/>
    <n v="15"/>
    <n v="25"/>
    <n v="2"/>
    <n v="43"/>
    <s v="Ninguna"/>
    <n v="50"/>
    <n v="30"/>
    <n v="20"/>
    <n v="0.4"/>
  </r>
  <r>
    <x v="459"/>
    <n v="19"/>
    <s v="Plato_7"/>
    <s v="Descripcióndel Plato_7"/>
    <n v="14"/>
    <n v="24"/>
    <n v="3"/>
    <n v="33"/>
    <s v="Ninguna"/>
    <n v="72"/>
    <n v="42"/>
    <n v="30"/>
    <n v="0.41666666666666669"/>
  </r>
  <r>
    <x v="460"/>
    <n v="4"/>
    <s v="Plato_8"/>
    <s v="Descripcióndel Plato_8"/>
    <n v="21"/>
    <n v="35"/>
    <n v="2"/>
    <n v="38"/>
    <s v="Sin cebolla"/>
    <n v="70"/>
    <n v="42"/>
    <n v="28"/>
    <n v="0.4"/>
  </r>
  <r>
    <x v="460"/>
    <n v="4"/>
    <s v="Plato_9"/>
    <s v="Descripcióndel Plato_9"/>
    <n v="17"/>
    <n v="29"/>
    <n v="1"/>
    <n v="28"/>
    <s v="Ninguna"/>
    <n v="29"/>
    <n v="17"/>
    <n v="12"/>
    <n v="0.41379310344827586"/>
  </r>
  <r>
    <x v="461"/>
    <n v="9"/>
    <s v="Plato_11"/>
    <s v="Descripcióndel Plato_11"/>
    <n v="20"/>
    <n v="33"/>
    <n v="3"/>
    <n v="11"/>
    <s v="Ninguna"/>
    <n v="99"/>
    <n v="60"/>
    <n v="39"/>
    <n v="0.39393939393939392"/>
  </r>
  <r>
    <x v="462"/>
    <n v="7"/>
    <s v="Plato_17"/>
    <s v="Descripcióndel Plato_17"/>
    <n v="19"/>
    <n v="31"/>
    <n v="3"/>
    <n v="14"/>
    <s v="Sin cebolla"/>
    <n v="93"/>
    <n v="57"/>
    <n v="36"/>
    <n v="0.38709677419354838"/>
  </r>
  <r>
    <x v="463"/>
    <n v="16"/>
    <s v="Plato_10"/>
    <s v="Descripcióndel Plato_10"/>
    <n v="15"/>
    <n v="26"/>
    <n v="3"/>
    <n v="50"/>
    <s v="Sin cebolla"/>
    <n v="78"/>
    <n v="45"/>
    <n v="33"/>
    <n v="0.42307692307692307"/>
  </r>
  <r>
    <x v="463"/>
    <n v="16"/>
    <s v="Plato_6"/>
    <s v="Descripcióndel Plato_6"/>
    <n v="16"/>
    <n v="27"/>
    <n v="2"/>
    <n v="24"/>
    <s v="Ninguna"/>
    <n v="54"/>
    <n v="32"/>
    <n v="22"/>
    <n v="0.40740740740740738"/>
  </r>
  <r>
    <x v="463"/>
    <n v="16"/>
    <s v="Plato_5"/>
    <s v="Descripcióndel Plato_5"/>
    <n v="13"/>
    <n v="22"/>
    <n v="1"/>
    <n v="10"/>
    <s v="Ninguna"/>
    <n v="22"/>
    <n v="13"/>
    <n v="9"/>
    <n v="0.40909090909090912"/>
  </r>
  <r>
    <x v="464"/>
    <n v="4"/>
    <s v="Plato_1"/>
    <s v="Descripcióndel Plato_1"/>
    <n v="15"/>
    <n v="25"/>
    <n v="3"/>
    <n v="37"/>
    <s v="Ninguna"/>
    <n v="75"/>
    <n v="45"/>
    <n v="30"/>
    <n v="0.4"/>
  </r>
  <r>
    <x v="464"/>
    <n v="4"/>
    <s v="Plato_14"/>
    <s v="Descripcióndel Plato_14"/>
    <n v="14"/>
    <n v="23"/>
    <n v="2"/>
    <n v="23"/>
    <s v="Sin cebolla"/>
    <n v="46"/>
    <n v="28"/>
    <n v="18"/>
    <n v="0.39130434782608697"/>
  </r>
  <r>
    <x v="465"/>
    <n v="4"/>
    <s v="Plato_5"/>
    <s v="Descripcióndel Plato_5"/>
    <n v="13"/>
    <n v="22"/>
    <n v="1"/>
    <n v="50"/>
    <s v="Sin cebolla"/>
    <n v="22"/>
    <n v="13"/>
    <n v="9"/>
    <n v="0.40909090909090912"/>
  </r>
  <r>
    <x v="465"/>
    <n v="4"/>
    <s v="Plato_2"/>
    <s v="Descripcióndel Plato_2"/>
    <n v="18"/>
    <n v="30"/>
    <n v="3"/>
    <n v="52"/>
    <s v="Ninguna"/>
    <n v="90"/>
    <n v="54"/>
    <n v="36"/>
    <n v="0.4"/>
  </r>
  <r>
    <x v="465"/>
    <n v="4"/>
    <s v="Plato_16"/>
    <s v="Descripcióndel Plato_16"/>
    <n v="16"/>
    <n v="28"/>
    <n v="1"/>
    <n v="43"/>
    <s v="Ninguna"/>
    <n v="28"/>
    <n v="16"/>
    <n v="12"/>
    <n v="0.42857142857142855"/>
  </r>
  <r>
    <x v="466"/>
    <n v="15"/>
    <s v="Plato_11"/>
    <s v="Descripcióndel Plato_11"/>
    <n v="20"/>
    <n v="33"/>
    <n v="3"/>
    <n v="13"/>
    <s v="Ninguna"/>
    <n v="99"/>
    <n v="60"/>
    <n v="39"/>
    <n v="0.39393939393939392"/>
  </r>
  <r>
    <x v="466"/>
    <n v="15"/>
    <s v="Plato_5"/>
    <s v="Descripcióndel Plato_5"/>
    <n v="13"/>
    <n v="22"/>
    <n v="2"/>
    <n v="59"/>
    <s v="Ninguna"/>
    <n v="44"/>
    <n v="26"/>
    <n v="18"/>
    <n v="0.40909090909090912"/>
  </r>
  <r>
    <x v="467"/>
    <n v="14"/>
    <s v="Plato_12"/>
    <s v="Descripcióndel Plato_12"/>
    <n v="11"/>
    <n v="19"/>
    <n v="2"/>
    <n v="38"/>
    <s v="Sin cebolla"/>
    <n v="38"/>
    <n v="22"/>
    <n v="16"/>
    <n v="0.42105263157894735"/>
  </r>
  <r>
    <x v="467"/>
    <n v="14"/>
    <s v="Plato_3"/>
    <s v="Descripcióndel Plato_3"/>
    <n v="12"/>
    <n v="20"/>
    <n v="2"/>
    <n v="16"/>
    <s v="Sin cebolla"/>
    <n v="40"/>
    <n v="24"/>
    <n v="16"/>
    <n v="0.4"/>
  </r>
  <r>
    <x v="467"/>
    <n v="14"/>
    <s v="Plato_16"/>
    <s v="Descripcióndel Plato_16"/>
    <n v="16"/>
    <n v="28"/>
    <n v="1"/>
    <n v="9"/>
    <s v="Sin cebolla"/>
    <n v="28"/>
    <n v="16"/>
    <n v="12"/>
    <n v="0.42857142857142855"/>
  </r>
  <r>
    <x v="468"/>
    <n v="1"/>
    <s v="Plato_8"/>
    <s v="Descripcióndel Plato_8"/>
    <n v="21"/>
    <n v="35"/>
    <n v="3"/>
    <n v="22"/>
    <s v="Sin cebolla"/>
    <n v="105"/>
    <n v="63"/>
    <n v="42"/>
    <n v="0.4"/>
  </r>
  <r>
    <x v="468"/>
    <n v="1"/>
    <s v="Plato_15"/>
    <s v="Descripcióndel Plato_15"/>
    <n v="19"/>
    <n v="32"/>
    <n v="1"/>
    <n v="44"/>
    <s v="Ninguna"/>
    <n v="32"/>
    <n v="19"/>
    <n v="13"/>
    <n v="0.40625"/>
  </r>
  <r>
    <x v="469"/>
    <n v="17"/>
    <s v="Plato_7"/>
    <s v="Descripcióndel Plato_7"/>
    <n v="14"/>
    <n v="24"/>
    <n v="1"/>
    <n v="44"/>
    <s v="Ninguna"/>
    <n v="24"/>
    <n v="14"/>
    <n v="10"/>
    <n v="0.41666666666666669"/>
  </r>
  <r>
    <x v="469"/>
    <n v="17"/>
    <s v="Plato_4"/>
    <s v="Descripcióndel Plato_4"/>
    <n v="10"/>
    <n v="18"/>
    <n v="3"/>
    <n v="28"/>
    <s v="Ninguna"/>
    <n v="54"/>
    <n v="30"/>
    <n v="24"/>
    <n v="0.44444444444444442"/>
  </r>
  <r>
    <x v="470"/>
    <n v="7"/>
    <s v="Plato_8"/>
    <s v="Descripcióndel Plato_8"/>
    <n v="21"/>
    <n v="35"/>
    <n v="3"/>
    <n v="57"/>
    <s v="Ninguna"/>
    <n v="105"/>
    <n v="63"/>
    <n v="42"/>
    <n v="0.4"/>
  </r>
  <r>
    <x v="471"/>
    <n v="20"/>
    <s v="Plato_8"/>
    <s v="Descripcióndel Plato_8"/>
    <n v="21"/>
    <n v="35"/>
    <n v="2"/>
    <n v="42"/>
    <s v="Ninguna"/>
    <n v="70"/>
    <n v="42"/>
    <n v="28"/>
    <n v="0.4"/>
  </r>
  <r>
    <x v="471"/>
    <n v="20"/>
    <s v="Plato_5"/>
    <s v="Descripcióndel Plato_5"/>
    <n v="13"/>
    <n v="22"/>
    <n v="2"/>
    <n v="31"/>
    <s v="Sin cebolla"/>
    <n v="44"/>
    <n v="26"/>
    <n v="18"/>
    <n v="0.40909090909090912"/>
  </r>
  <r>
    <x v="472"/>
    <n v="13"/>
    <s v="Plato_5"/>
    <s v="Descripcióndel Plato_5"/>
    <n v="13"/>
    <n v="22"/>
    <n v="2"/>
    <n v="51"/>
    <s v="Sin cebolla"/>
    <n v="44"/>
    <n v="26"/>
    <n v="18"/>
    <n v="0.40909090909090912"/>
  </r>
  <r>
    <x v="472"/>
    <n v="13"/>
    <s v="Plato_8"/>
    <s v="Descripcióndel Plato_8"/>
    <n v="21"/>
    <n v="35"/>
    <n v="1"/>
    <n v="10"/>
    <s v="Ninguna"/>
    <n v="35"/>
    <n v="21"/>
    <n v="14"/>
    <n v="0.4"/>
  </r>
  <r>
    <x v="473"/>
    <n v="2"/>
    <s v="Plato_18"/>
    <s v="Descripcióndel Plato_18"/>
    <n v="20"/>
    <n v="34"/>
    <n v="1"/>
    <n v="55"/>
    <s v="Sin cebolla"/>
    <n v="34"/>
    <n v="20"/>
    <n v="14"/>
    <n v="0.41176470588235292"/>
  </r>
  <r>
    <x v="473"/>
    <n v="2"/>
    <s v="Plato_9"/>
    <s v="Descripcióndel Plato_9"/>
    <n v="17"/>
    <n v="29"/>
    <n v="1"/>
    <n v="37"/>
    <s v="Ninguna"/>
    <n v="29"/>
    <n v="17"/>
    <n v="12"/>
    <n v="0.41379310344827586"/>
  </r>
  <r>
    <x v="473"/>
    <n v="2"/>
    <s v="Plato_17"/>
    <s v="Descripcióndel Plato_17"/>
    <n v="19"/>
    <n v="31"/>
    <n v="1"/>
    <n v="34"/>
    <s v="Sin cebolla"/>
    <n v="31"/>
    <n v="19"/>
    <n v="12"/>
    <n v="0.38709677419354838"/>
  </r>
  <r>
    <x v="473"/>
    <n v="2"/>
    <s v="Plato_16"/>
    <s v="Descripcióndel Plato_16"/>
    <n v="16"/>
    <n v="28"/>
    <n v="3"/>
    <n v="35"/>
    <s v="Ninguna"/>
    <n v="84"/>
    <n v="48"/>
    <n v="36"/>
    <n v="0.42857142857142855"/>
  </r>
  <r>
    <x v="474"/>
    <n v="18"/>
    <s v="Plato_7"/>
    <s v="Descripcióndel Plato_7"/>
    <n v="14"/>
    <n v="24"/>
    <n v="3"/>
    <n v="21"/>
    <s v="Sin cebolla"/>
    <n v="72"/>
    <n v="42"/>
    <n v="30"/>
    <n v="0.41666666666666669"/>
  </r>
  <r>
    <x v="474"/>
    <n v="18"/>
    <s v="Plato_18"/>
    <s v="Descripcióndel Plato_18"/>
    <n v="20"/>
    <n v="34"/>
    <n v="3"/>
    <n v="14"/>
    <s v="Sin cebolla"/>
    <n v="102"/>
    <n v="60"/>
    <n v="42"/>
    <n v="0.41176470588235292"/>
  </r>
  <r>
    <x v="475"/>
    <n v="13"/>
    <s v="Plato_7"/>
    <s v="Descripcióndel Plato_7"/>
    <n v="14"/>
    <n v="24"/>
    <n v="2"/>
    <n v="55"/>
    <s v="Sin cebolla"/>
    <n v="48"/>
    <n v="28"/>
    <n v="20"/>
    <n v="0.41666666666666669"/>
  </r>
  <r>
    <x v="475"/>
    <n v="13"/>
    <s v="Plato_18"/>
    <s v="Descripcióndel Plato_18"/>
    <n v="20"/>
    <n v="34"/>
    <n v="1"/>
    <n v="34"/>
    <s v="Ninguna"/>
    <n v="34"/>
    <n v="20"/>
    <n v="14"/>
    <n v="0.41176470588235292"/>
  </r>
  <r>
    <x v="475"/>
    <n v="13"/>
    <s v="Plato_15"/>
    <s v="Descripcióndel Plato_15"/>
    <n v="19"/>
    <n v="32"/>
    <n v="3"/>
    <n v="5"/>
    <s v="Sin cebolla"/>
    <n v="96"/>
    <n v="57"/>
    <n v="39"/>
    <n v="0.40625"/>
  </r>
  <r>
    <x v="475"/>
    <n v="13"/>
    <s v="Plato_20"/>
    <s v="Descripcióndel Plato_20"/>
    <n v="25"/>
    <n v="40"/>
    <n v="1"/>
    <n v="21"/>
    <s v="Ninguna"/>
    <n v="40"/>
    <n v="25"/>
    <n v="15"/>
    <n v="0.375"/>
  </r>
  <r>
    <x v="476"/>
    <n v="8"/>
    <s v="Plato_18"/>
    <s v="Descripcióndel Plato_18"/>
    <n v="20"/>
    <n v="34"/>
    <n v="2"/>
    <n v="34"/>
    <s v="Sin cebolla"/>
    <n v="68"/>
    <n v="40"/>
    <n v="28"/>
    <n v="0.41176470588235292"/>
  </r>
  <r>
    <x v="476"/>
    <n v="8"/>
    <s v="Plato_14"/>
    <s v="Descripcióndel Plato_14"/>
    <n v="14"/>
    <n v="23"/>
    <n v="2"/>
    <n v="13"/>
    <s v="Sin cebolla"/>
    <n v="46"/>
    <n v="28"/>
    <n v="18"/>
    <n v="0.39130434782608697"/>
  </r>
  <r>
    <x v="476"/>
    <n v="8"/>
    <s v="Plato_7"/>
    <s v="Descripcióndel Plato_7"/>
    <n v="14"/>
    <n v="24"/>
    <n v="2"/>
    <n v="47"/>
    <s v="Sin cebolla"/>
    <n v="48"/>
    <n v="28"/>
    <n v="20"/>
    <n v="0.41666666666666669"/>
  </r>
  <r>
    <x v="476"/>
    <n v="8"/>
    <s v="Plato_13"/>
    <s v="Descripcióndel Plato_13"/>
    <n v="13"/>
    <n v="21"/>
    <n v="2"/>
    <n v="21"/>
    <s v="Ninguna"/>
    <n v="42"/>
    <n v="26"/>
    <n v="16"/>
    <n v="0.38095238095238093"/>
  </r>
  <r>
    <x v="477"/>
    <n v="7"/>
    <s v="Plato_2"/>
    <s v="Descripcióndel Plato_2"/>
    <n v="18"/>
    <n v="30"/>
    <n v="2"/>
    <n v="54"/>
    <s v="Sin cebolla"/>
    <n v="60"/>
    <n v="36"/>
    <n v="24"/>
    <n v="0.4"/>
  </r>
  <r>
    <x v="477"/>
    <n v="7"/>
    <s v="Plato_9"/>
    <s v="Descripcióndel Plato_9"/>
    <n v="17"/>
    <n v="29"/>
    <n v="2"/>
    <n v="36"/>
    <s v="Sin cebolla"/>
    <n v="58"/>
    <n v="34"/>
    <n v="24"/>
    <n v="0.41379310344827586"/>
  </r>
  <r>
    <x v="478"/>
    <n v="1"/>
    <s v="Plato_4"/>
    <s v="Descripcióndel Plato_4"/>
    <n v="10"/>
    <n v="18"/>
    <n v="1"/>
    <n v="45"/>
    <s v="Ninguna"/>
    <n v="18"/>
    <n v="10"/>
    <n v="8"/>
    <n v="0.44444444444444442"/>
  </r>
  <r>
    <x v="478"/>
    <n v="1"/>
    <s v="Plato_18"/>
    <s v="Descripcióndel Plato_18"/>
    <n v="20"/>
    <n v="34"/>
    <n v="1"/>
    <n v="38"/>
    <s v="Sin cebolla"/>
    <n v="34"/>
    <n v="20"/>
    <n v="14"/>
    <n v="0.41176470588235292"/>
  </r>
  <r>
    <x v="479"/>
    <n v="1"/>
    <s v="Plato_8"/>
    <s v="Descripcióndel Plato_8"/>
    <n v="21"/>
    <n v="35"/>
    <n v="3"/>
    <n v="57"/>
    <s v="Sin cebolla"/>
    <n v="105"/>
    <n v="63"/>
    <n v="42"/>
    <n v="0.4"/>
  </r>
  <r>
    <x v="479"/>
    <n v="1"/>
    <s v="Plato_6"/>
    <s v="Descripcióndel Plato_6"/>
    <n v="16"/>
    <n v="27"/>
    <n v="2"/>
    <n v="8"/>
    <s v="Ninguna"/>
    <n v="54"/>
    <n v="32"/>
    <n v="22"/>
    <n v="0.40740740740740738"/>
  </r>
  <r>
    <x v="480"/>
    <n v="9"/>
    <s v="Plato_10"/>
    <s v="Descripcióndel Plato_10"/>
    <n v="15"/>
    <n v="26"/>
    <n v="2"/>
    <n v="58"/>
    <s v="Sin cebolla"/>
    <n v="52"/>
    <n v="30"/>
    <n v="22"/>
    <n v="0.42307692307692307"/>
  </r>
  <r>
    <x v="481"/>
    <n v="9"/>
    <s v="Plato_13"/>
    <s v="Descripcióndel Plato_13"/>
    <n v="13"/>
    <n v="21"/>
    <n v="3"/>
    <n v="21"/>
    <s v="Sin cebolla"/>
    <n v="63"/>
    <n v="39"/>
    <n v="24"/>
    <n v="0.38095238095238093"/>
  </r>
  <r>
    <x v="482"/>
    <n v="2"/>
    <s v="Plato_6"/>
    <s v="Descripcióndel Plato_6"/>
    <n v="16"/>
    <n v="27"/>
    <n v="3"/>
    <n v="53"/>
    <s v="Ninguna"/>
    <n v="81"/>
    <n v="48"/>
    <n v="33"/>
    <n v="0.40740740740740738"/>
  </r>
  <r>
    <x v="483"/>
    <n v="18"/>
    <s v="Plato_1"/>
    <s v="Descripcióndel Plato_1"/>
    <n v="15"/>
    <n v="25"/>
    <n v="3"/>
    <n v="34"/>
    <s v="Sin cebolla"/>
    <n v="75"/>
    <n v="45"/>
    <n v="30"/>
    <n v="0.4"/>
  </r>
  <r>
    <x v="484"/>
    <n v="6"/>
    <s v="Plato_7"/>
    <s v="Descripcióndel Plato_7"/>
    <n v="14"/>
    <n v="24"/>
    <n v="3"/>
    <n v="23"/>
    <s v="Ninguna"/>
    <n v="72"/>
    <n v="42"/>
    <n v="30"/>
    <n v="0.41666666666666669"/>
  </r>
  <r>
    <x v="484"/>
    <n v="6"/>
    <s v="Plato_19"/>
    <s v="Descripcióndel Plato_19"/>
    <n v="22"/>
    <n v="36"/>
    <n v="2"/>
    <n v="56"/>
    <s v="Ninguna"/>
    <n v="72"/>
    <n v="44"/>
    <n v="28"/>
    <n v="0.3888888888888889"/>
  </r>
  <r>
    <x v="485"/>
    <n v="15"/>
    <s v="Plato_19"/>
    <s v="Descripcióndel Plato_19"/>
    <n v="22"/>
    <n v="36"/>
    <n v="2"/>
    <n v="7"/>
    <s v="Ninguna"/>
    <n v="72"/>
    <n v="44"/>
    <n v="28"/>
    <n v="0.3888888888888889"/>
  </r>
  <r>
    <x v="485"/>
    <n v="15"/>
    <s v="Plato_3"/>
    <s v="Descripcióndel Plato_3"/>
    <n v="12"/>
    <n v="20"/>
    <n v="1"/>
    <n v="19"/>
    <s v="Ninguna"/>
    <n v="20"/>
    <n v="12"/>
    <n v="8"/>
    <n v="0.4"/>
  </r>
  <r>
    <x v="485"/>
    <n v="15"/>
    <s v="Plato_18"/>
    <s v="Descripcióndel Plato_18"/>
    <n v="20"/>
    <n v="34"/>
    <n v="1"/>
    <n v="9"/>
    <s v="Ninguna"/>
    <n v="34"/>
    <n v="20"/>
    <n v="14"/>
    <n v="0.41176470588235292"/>
  </r>
  <r>
    <x v="485"/>
    <n v="15"/>
    <s v="Plato_7"/>
    <s v="Descripcióndel Plato_7"/>
    <n v="14"/>
    <n v="24"/>
    <n v="1"/>
    <n v="24"/>
    <s v="Ninguna"/>
    <n v="24"/>
    <n v="14"/>
    <n v="10"/>
    <n v="0.41666666666666669"/>
  </r>
  <r>
    <x v="486"/>
    <n v="17"/>
    <s v="Plato_18"/>
    <s v="Descripcióndel Plato_18"/>
    <n v="20"/>
    <n v="34"/>
    <n v="2"/>
    <n v="58"/>
    <s v="Sin cebolla"/>
    <n v="68"/>
    <n v="40"/>
    <n v="28"/>
    <n v="0.41176470588235292"/>
  </r>
  <r>
    <x v="486"/>
    <n v="17"/>
    <s v="Plato_17"/>
    <s v="Descripcióndel Plato_17"/>
    <n v="19"/>
    <n v="31"/>
    <n v="2"/>
    <n v="29"/>
    <s v="Sin cebolla"/>
    <n v="62"/>
    <n v="38"/>
    <n v="24"/>
    <n v="0.38709677419354838"/>
  </r>
  <r>
    <x v="486"/>
    <n v="17"/>
    <s v="Plato_5"/>
    <s v="Descripcióndel Plato_5"/>
    <n v="13"/>
    <n v="22"/>
    <n v="1"/>
    <n v="5"/>
    <s v="Sin cebolla"/>
    <n v="22"/>
    <n v="13"/>
    <n v="9"/>
    <n v="0.40909090909090912"/>
  </r>
  <r>
    <x v="487"/>
    <n v="10"/>
    <s v="Plato_4"/>
    <s v="Descripcióndel Plato_4"/>
    <n v="10"/>
    <n v="18"/>
    <n v="3"/>
    <n v="54"/>
    <s v="Ninguna"/>
    <n v="54"/>
    <n v="30"/>
    <n v="24"/>
    <n v="0.44444444444444442"/>
  </r>
  <r>
    <x v="487"/>
    <n v="10"/>
    <s v="Plato_14"/>
    <s v="Descripcióndel Plato_14"/>
    <n v="14"/>
    <n v="23"/>
    <n v="3"/>
    <n v="52"/>
    <s v="Ninguna"/>
    <n v="69"/>
    <n v="42"/>
    <n v="27"/>
    <n v="0.39130434782608697"/>
  </r>
  <r>
    <x v="487"/>
    <n v="10"/>
    <s v="Plato_17"/>
    <s v="Descripcióndel Plato_17"/>
    <n v="19"/>
    <n v="31"/>
    <n v="2"/>
    <n v="18"/>
    <s v="Sin cebolla"/>
    <n v="62"/>
    <n v="38"/>
    <n v="24"/>
    <n v="0.38709677419354838"/>
  </r>
  <r>
    <x v="488"/>
    <n v="3"/>
    <s v="Plato_20"/>
    <s v="Descripcióndel Plato_20"/>
    <n v="25"/>
    <n v="40"/>
    <n v="2"/>
    <n v="28"/>
    <s v="Sin cebolla"/>
    <n v="80"/>
    <n v="50"/>
    <n v="30"/>
    <n v="0.375"/>
  </r>
  <r>
    <x v="488"/>
    <n v="3"/>
    <s v="Plato_14"/>
    <s v="Descripcióndel Plato_14"/>
    <n v="14"/>
    <n v="23"/>
    <n v="3"/>
    <n v="6"/>
    <s v="Sin cebolla"/>
    <n v="69"/>
    <n v="42"/>
    <n v="27"/>
    <n v="0.39130434782608697"/>
  </r>
  <r>
    <x v="489"/>
    <n v="1"/>
    <s v="Plato_10"/>
    <s v="Descripcióndel Plato_10"/>
    <n v="15"/>
    <n v="26"/>
    <n v="3"/>
    <n v="34"/>
    <s v="Ninguna"/>
    <n v="78"/>
    <n v="45"/>
    <n v="33"/>
    <n v="0.42307692307692307"/>
  </r>
  <r>
    <x v="489"/>
    <n v="1"/>
    <s v="Plato_15"/>
    <s v="Descripcióndel Plato_15"/>
    <n v="19"/>
    <n v="32"/>
    <n v="1"/>
    <n v="55"/>
    <s v="Ninguna"/>
    <n v="32"/>
    <n v="19"/>
    <n v="13"/>
    <n v="0.40625"/>
  </r>
  <r>
    <x v="489"/>
    <n v="1"/>
    <s v="Plato_18"/>
    <s v="Descripcióndel Plato_18"/>
    <n v="20"/>
    <n v="34"/>
    <n v="3"/>
    <n v="42"/>
    <s v="Ninguna"/>
    <n v="102"/>
    <n v="60"/>
    <n v="42"/>
    <n v="0.41176470588235292"/>
  </r>
  <r>
    <x v="490"/>
    <n v="7"/>
    <s v="Plato_9"/>
    <s v="Descripcióndel Plato_9"/>
    <n v="17"/>
    <n v="29"/>
    <n v="2"/>
    <n v="30"/>
    <s v="Ninguna"/>
    <n v="58"/>
    <n v="34"/>
    <n v="24"/>
    <n v="0.41379310344827586"/>
  </r>
  <r>
    <x v="490"/>
    <n v="7"/>
    <s v="Plato_2"/>
    <s v="Descripcióndel Plato_2"/>
    <n v="18"/>
    <n v="30"/>
    <n v="2"/>
    <n v="11"/>
    <s v="Ninguna"/>
    <n v="60"/>
    <n v="36"/>
    <n v="24"/>
    <n v="0.4"/>
  </r>
  <r>
    <x v="491"/>
    <n v="4"/>
    <s v="Plato_11"/>
    <s v="Descripcióndel Plato_11"/>
    <n v="20"/>
    <n v="33"/>
    <n v="3"/>
    <n v="15"/>
    <s v="Ninguna"/>
    <n v="99"/>
    <n v="60"/>
    <n v="39"/>
    <n v="0.39393939393939392"/>
  </r>
  <r>
    <x v="491"/>
    <n v="4"/>
    <s v="Plato_13"/>
    <s v="Descripcióndel Plato_13"/>
    <n v="13"/>
    <n v="21"/>
    <n v="3"/>
    <n v="8"/>
    <s v="Ninguna"/>
    <n v="63"/>
    <n v="39"/>
    <n v="24"/>
    <n v="0.38095238095238093"/>
  </r>
  <r>
    <x v="491"/>
    <n v="4"/>
    <s v="Plato_7"/>
    <s v="Descripcióndel Plato_7"/>
    <n v="14"/>
    <n v="24"/>
    <n v="2"/>
    <n v="26"/>
    <s v="Ninguna"/>
    <n v="48"/>
    <n v="28"/>
    <n v="20"/>
    <n v="0.41666666666666669"/>
  </r>
  <r>
    <x v="492"/>
    <n v="2"/>
    <s v="Plato_4"/>
    <s v="Descripcióndel Plato_4"/>
    <n v="10"/>
    <n v="18"/>
    <n v="3"/>
    <n v="8"/>
    <s v="Sin cebolla"/>
    <n v="54"/>
    <n v="30"/>
    <n v="24"/>
    <n v="0.44444444444444442"/>
  </r>
  <r>
    <x v="493"/>
    <n v="20"/>
    <s v="Plato_15"/>
    <s v="Descripcióndel Plato_15"/>
    <n v="19"/>
    <n v="32"/>
    <n v="2"/>
    <n v="9"/>
    <s v="Ninguna"/>
    <n v="64"/>
    <n v="38"/>
    <n v="26"/>
    <n v="0.40625"/>
  </r>
  <r>
    <x v="493"/>
    <n v="20"/>
    <s v="Plato_19"/>
    <s v="Descripcióndel Plato_19"/>
    <n v="22"/>
    <n v="36"/>
    <n v="3"/>
    <n v="22"/>
    <s v="Ninguna"/>
    <n v="108"/>
    <n v="66"/>
    <n v="42"/>
    <n v="0.3888888888888889"/>
  </r>
  <r>
    <x v="494"/>
    <n v="11"/>
    <s v="Plato_20"/>
    <s v="Descripcióndel Plato_20"/>
    <n v="25"/>
    <n v="40"/>
    <n v="3"/>
    <n v="13"/>
    <s v="Sin cebolla"/>
    <n v="120"/>
    <n v="75"/>
    <n v="45"/>
    <n v="0.375"/>
  </r>
  <r>
    <x v="494"/>
    <n v="11"/>
    <s v="Plato_6"/>
    <s v="Descripcióndel Plato_6"/>
    <n v="16"/>
    <n v="27"/>
    <n v="2"/>
    <n v="9"/>
    <s v="Sin cebolla"/>
    <n v="54"/>
    <n v="32"/>
    <n v="22"/>
    <n v="0.40740740740740738"/>
  </r>
  <r>
    <x v="494"/>
    <n v="11"/>
    <s v="Plato_16"/>
    <s v="Descripcióndel Plato_16"/>
    <n v="16"/>
    <n v="28"/>
    <n v="2"/>
    <n v="44"/>
    <s v="Ninguna"/>
    <n v="56"/>
    <n v="32"/>
    <n v="24"/>
    <n v="0.42857142857142855"/>
  </r>
  <r>
    <x v="494"/>
    <n v="11"/>
    <s v="Plato_11"/>
    <s v="Descripcióndel Plato_11"/>
    <n v="20"/>
    <n v="33"/>
    <n v="1"/>
    <n v="36"/>
    <s v="Sin cebolla"/>
    <n v="33"/>
    <n v="20"/>
    <n v="13"/>
    <n v="0.39393939393939392"/>
  </r>
  <r>
    <x v="495"/>
    <n v="1"/>
    <s v="Plato_11"/>
    <s v="Descripcióndel Plato_11"/>
    <n v="20"/>
    <n v="33"/>
    <n v="1"/>
    <n v="28"/>
    <s v="Ninguna"/>
    <n v="33"/>
    <n v="20"/>
    <n v="13"/>
    <n v="0.39393939393939392"/>
  </r>
  <r>
    <x v="495"/>
    <n v="1"/>
    <s v="Plato_18"/>
    <s v="Descripcióndel Plato_18"/>
    <n v="20"/>
    <n v="34"/>
    <n v="3"/>
    <n v="23"/>
    <s v="Ninguna"/>
    <n v="102"/>
    <n v="60"/>
    <n v="42"/>
    <n v="0.41176470588235292"/>
  </r>
  <r>
    <x v="495"/>
    <n v="1"/>
    <s v="Plato_12"/>
    <s v="Descripcióndel Plato_12"/>
    <n v="11"/>
    <n v="19"/>
    <n v="3"/>
    <n v="41"/>
    <s v="Sin cebolla"/>
    <n v="57"/>
    <n v="33"/>
    <n v="24"/>
    <n v="0.42105263157894735"/>
  </r>
  <r>
    <x v="495"/>
    <n v="1"/>
    <s v="Plato_17"/>
    <s v="Descripcióndel Plato_17"/>
    <n v="19"/>
    <n v="31"/>
    <n v="1"/>
    <n v="41"/>
    <s v="Sin cebolla"/>
    <n v="31"/>
    <n v="19"/>
    <n v="12"/>
    <n v="0.38709677419354838"/>
  </r>
  <r>
    <x v="496"/>
    <n v="13"/>
    <s v="Plato_2"/>
    <s v="Descripcióndel Plato_2"/>
    <n v="18"/>
    <n v="30"/>
    <n v="1"/>
    <n v="6"/>
    <s v="Sin cebolla"/>
    <n v="30"/>
    <n v="18"/>
    <n v="12"/>
    <n v="0.4"/>
  </r>
  <r>
    <x v="496"/>
    <n v="13"/>
    <s v="Plato_20"/>
    <s v="Descripcióndel Plato_20"/>
    <n v="25"/>
    <n v="40"/>
    <n v="3"/>
    <n v="32"/>
    <s v="Sin cebolla"/>
    <n v="120"/>
    <n v="75"/>
    <n v="45"/>
    <n v="0.375"/>
  </r>
  <r>
    <x v="497"/>
    <n v="20"/>
    <s v="Plato_12"/>
    <s v="Descripcióndel Plato_12"/>
    <n v="11"/>
    <n v="19"/>
    <n v="1"/>
    <n v="32"/>
    <s v="Ninguna"/>
    <n v="19"/>
    <n v="11"/>
    <n v="8"/>
    <n v="0.42105263157894735"/>
  </r>
  <r>
    <x v="498"/>
    <n v="5"/>
    <s v="Plato_10"/>
    <s v="Descripcióndel Plato_10"/>
    <n v="15"/>
    <n v="26"/>
    <n v="3"/>
    <n v="52"/>
    <s v="Ninguna"/>
    <n v="78"/>
    <n v="45"/>
    <n v="33"/>
    <n v="0.42307692307692307"/>
  </r>
  <r>
    <x v="498"/>
    <n v="5"/>
    <s v="Plato_2"/>
    <s v="Descripcióndel Plato_2"/>
    <n v="18"/>
    <n v="30"/>
    <n v="1"/>
    <n v="36"/>
    <s v="Sin cebolla"/>
    <n v="30"/>
    <n v="18"/>
    <n v="12"/>
    <n v="0.4"/>
  </r>
  <r>
    <x v="498"/>
    <n v="5"/>
    <s v="Plato_1"/>
    <s v="Descripcióndel Plato_1"/>
    <n v="15"/>
    <n v="25"/>
    <n v="2"/>
    <n v="42"/>
    <s v="Sin cebolla"/>
    <n v="50"/>
    <n v="30"/>
    <n v="20"/>
    <n v="0.4"/>
  </r>
  <r>
    <x v="499"/>
    <n v="4"/>
    <s v="Plato_6"/>
    <s v="Descripcióndel Plato_6"/>
    <n v="16"/>
    <n v="27"/>
    <n v="1"/>
    <n v="22"/>
    <s v="Sin cebolla"/>
    <n v="27"/>
    <n v="16"/>
    <n v="11"/>
    <n v="0.40740740740740738"/>
  </r>
  <r>
    <x v="499"/>
    <n v="4"/>
    <s v="Plato_5"/>
    <s v="Descripcióndel Plato_5"/>
    <n v="13"/>
    <n v="22"/>
    <n v="3"/>
    <n v="20"/>
    <s v="Ninguna"/>
    <n v="66"/>
    <n v="39"/>
    <n v="27"/>
    <n v="0.40909090909090912"/>
  </r>
  <r>
    <x v="500"/>
    <n v="7"/>
    <s v="Plato_20"/>
    <s v="Descripcióndel Plato_20"/>
    <n v="25"/>
    <n v="40"/>
    <n v="1"/>
    <n v="18"/>
    <s v="Sin cebolla"/>
    <n v="40"/>
    <n v="25"/>
    <n v="15"/>
    <n v="0.375"/>
  </r>
  <r>
    <x v="500"/>
    <n v="7"/>
    <s v="Plato_13"/>
    <s v="Descripcióndel Plato_13"/>
    <n v="13"/>
    <n v="21"/>
    <n v="2"/>
    <n v="15"/>
    <s v="Sin cebolla"/>
    <n v="42"/>
    <n v="26"/>
    <n v="16"/>
    <n v="0.38095238095238093"/>
  </r>
  <r>
    <x v="500"/>
    <n v="7"/>
    <s v="Plato_16"/>
    <s v="Descripcióndel Plato_16"/>
    <n v="16"/>
    <n v="28"/>
    <n v="2"/>
    <n v="6"/>
    <s v="Ninguna"/>
    <n v="56"/>
    <n v="32"/>
    <n v="24"/>
    <n v="0.42857142857142855"/>
  </r>
  <r>
    <x v="501"/>
    <n v="5"/>
    <s v="Plato_5"/>
    <s v="Descripcióndel Plato_5"/>
    <n v="13"/>
    <n v="22"/>
    <n v="1"/>
    <n v="33"/>
    <s v="Ninguna"/>
    <n v="22"/>
    <n v="13"/>
    <n v="9"/>
    <n v="0.40909090909090912"/>
  </r>
  <r>
    <x v="501"/>
    <n v="5"/>
    <s v="Plato_4"/>
    <s v="Descripcióndel Plato_4"/>
    <n v="10"/>
    <n v="18"/>
    <n v="1"/>
    <n v="5"/>
    <s v="Ninguna"/>
    <n v="18"/>
    <n v="10"/>
    <n v="8"/>
    <n v="0.44444444444444442"/>
  </r>
  <r>
    <x v="501"/>
    <n v="5"/>
    <s v="Plato_11"/>
    <s v="Descripcióndel Plato_11"/>
    <n v="20"/>
    <n v="33"/>
    <n v="3"/>
    <n v="35"/>
    <s v="Sin cebolla"/>
    <n v="99"/>
    <n v="60"/>
    <n v="39"/>
    <n v="0.39393939393939392"/>
  </r>
  <r>
    <x v="502"/>
    <n v="3"/>
    <s v="Plato_20"/>
    <s v="Descripcióndel Plato_20"/>
    <n v="25"/>
    <n v="40"/>
    <n v="2"/>
    <n v="52"/>
    <s v="Ninguna"/>
    <n v="80"/>
    <n v="50"/>
    <n v="30"/>
    <n v="0.375"/>
  </r>
  <r>
    <x v="502"/>
    <n v="3"/>
    <s v="Plato_12"/>
    <s v="Descripcióndel Plato_12"/>
    <n v="11"/>
    <n v="19"/>
    <n v="3"/>
    <n v="33"/>
    <s v="Sin cebolla"/>
    <n v="57"/>
    <n v="33"/>
    <n v="24"/>
    <n v="0.42105263157894735"/>
  </r>
  <r>
    <x v="503"/>
    <n v="2"/>
    <s v="Plato_6"/>
    <s v="Descripcióndel Plato_6"/>
    <n v="16"/>
    <n v="27"/>
    <n v="2"/>
    <n v="19"/>
    <s v="Ninguna"/>
    <n v="54"/>
    <n v="32"/>
    <n v="22"/>
    <n v="0.40740740740740738"/>
  </r>
  <r>
    <x v="504"/>
    <n v="5"/>
    <s v="Plato_20"/>
    <s v="Descripcióndel Plato_20"/>
    <n v="25"/>
    <n v="40"/>
    <n v="2"/>
    <n v="56"/>
    <s v="Ninguna"/>
    <n v="80"/>
    <n v="50"/>
    <n v="30"/>
    <n v="0.375"/>
  </r>
  <r>
    <x v="504"/>
    <n v="5"/>
    <s v="Plato_1"/>
    <s v="Descripcióndel Plato_1"/>
    <n v="15"/>
    <n v="25"/>
    <n v="3"/>
    <n v="59"/>
    <s v="Ninguna"/>
    <n v="75"/>
    <n v="45"/>
    <n v="30"/>
    <n v="0.4"/>
  </r>
  <r>
    <x v="505"/>
    <n v="18"/>
    <s v="Plato_8"/>
    <s v="Descripcióndel Plato_8"/>
    <n v="21"/>
    <n v="35"/>
    <n v="2"/>
    <n v="5"/>
    <s v="Sin cebolla"/>
    <n v="70"/>
    <n v="42"/>
    <n v="28"/>
    <n v="0.4"/>
  </r>
  <r>
    <x v="506"/>
    <n v="18"/>
    <s v="Plato_18"/>
    <s v="Descripcióndel Plato_18"/>
    <n v="20"/>
    <n v="34"/>
    <n v="3"/>
    <n v="53"/>
    <s v="Ninguna"/>
    <n v="102"/>
    <n v="60"/>
    <n v="42"/>
    <n v="0.41176470588235292"/>
  </r>
  <r>
    <x v="506"/>
    <n v="18"/>
    <s v="Plato_19"/>
    <s v="Descripcióndel Plato_19"/>
    <n v="22"/>
    <n v="36"/>
    <n v="3"/>
    <n v="16"/>
    <s v="Sin cebolla"/>
    <n v="108"/>
    <n v="66"/>
    <n v="42"/>
    <n v="0.3888888888888889"/>
  </r>
  <r>
    <x v="507"/>
    <n v="6"/>
    <s v="Plato_15"/>
    <s v="Descripcióndel Plato_15"/>
    <n v="19"/>
    <n v="32"/>
    <n v="1"/>
    <n v="34"/>
    <s v="Sin cebolla"/>
    <n v="32"/>
    <n v="19"/>
    <n v="13"/>
    <n v="0.40625"/>
  </r>
  <r>
    <x v="508"/>
    <n v="5"/>
    <s v="Plato_20"/>
    <s v="Descripcióndel Plato_20"/>
    <n v="25"/>
    <n v="40"/>
    <n v="2"/>
    <n v="47"/>
    <s v="Ninguna"/>
    <n v="80"/>
    <n v="50"/>
    <n v="30"/>
    <n v="0.375"/>
  </r>
  <r>
    <x v="509"/>
    <n v="6"/>
    <s v="Plato_19"/>
    <s v="Descripcióndel Plato_19"/>
    <n v="22"/>
    <n v="36"/>
    <n v="1"/>
    <n v="48"/>
    <s v="Ninguna"/>
    <n v="36"/>
    <n v="22"/>
    <n v="14"/>
    <n v="0.3888888888888889"/>
  </r>
  <r>
    <x v="510"/>
    <n v="2"/>
    <s v="Plato_14"/>
    <s v="Descripcióndel Plato_14"/>
    <n v="14"/>
    <n v="23"/>
    <n v="3"/>
    <n v="14"/>
    <s v="Ninguna"/>
    <n v="69"/>
    <n v="42"/>
    <n v="27"/>
    <n v="0.39130434782608697"/>
  </r>
  <r>
    <x v="510"/>
    <n v="2"/>
    <s v="Plato_18"/>
    <s v="Descripcióndel Plato_18"/>
    <n v="20"/>
    <n v="34"/>
    <n v="2"/>
    <n v="24"/>
    <s v="Ninguna"/>
    <n v="68"/>
    <n v="40"/>
    <n v="28"/>
    <n v="0.41176470588235292"/>
  </r>
  <r>
    <x v="511"/>
    <n v="2"/>
    <s v="Plato_3"/>
    <s v="Descripcióndel Plato_3"/>
    <n v="12"/>
    <n v="20"/>
    <n v="1"/>
    <n v="6"/>
    <s v="Sin cebolla"/>
    <n v="20"/>
    <n v="12"/>
    <n v="8"/>
    <n v="0.4"/>
  </r>
  <r>
    <x v="511"/>
    <n v="2"/>
    <s v="Plato_19"/>
    <s v="Descripcióndel Plato_19"/>
    <n v="22"/>
    <n v="36"/>
    <n v="3"/>
    <n v="53"/>
    <s v="Sin cebolla"/>
    <n v="108"/>
    <n v="66"/>
    <n v="42"/>
    <n v="0.3888888888888889"/>
  </r>
  <r>
    <x v="512"/>
    <n v="8"/>
    <s v="Plato_4"/>
    <s v="Descripcióndel Plato_4"/>
    <n v="10"/>
    <n v="18"/>
    <n v="3"/>
    <n v="56"/>
    <s v="Sin cebolla"/>
    <n v="54"/>
    <n v="30"/>
    <n v="24"/>
    <n v="0.44444444444444442"/>
  </r>
  <r>
    <x v="513"/>
    <n v="18"/>
    <s v="Plato_10"/>
    <s v="Descripcióndel Plato_10"/>
    <n v="15"/>
    <n v="26"/>
    <n v="2"/>
    <n v="21"/>
    <s v="Ninguna"/>
    <n v="52"/>
    <n v="30"/>
    <n v="22"/>
    <n v="0.42307692307692307"/>
  </r>
  <r>
    <x v="513"/>
    <n v="18"/>
    <s v="Plato_12"/>
    <s v="Descripcióndel Plato_12"/>
    <n v="11"/>
    <n v="19"/>
    <n v="2"/>
    <n v="56"/>
    <s v="Sin cebolla"/>
    <n v="38"/>
    <n v="22"/>
    <n v="16"/>
    <n v="0.42105263157894735"/>
  </r>
  <r>
    <x v="513"/>
    <n v="18"/>
    <s v="Plato_3"/>
    <s v="Descripcióndel Plato_3"/>
    <n v="12"/>
    <n v="20"/>
    <n v="1"/>
    <n v="25"/>
    <s v="Sin cebolla"/>
    <n v="20"/>
    <n v="12"/>
    <n v="8"/>
    <n v="0.4"/>
  </r>
  <r>
    <x v="513"/>
    <n v="18"/>
    <s v="Plato_15"/>
    <s v="Descripcióndel Plato_15"/>
    <n v="19"/>
    <n v="32"/>
    <n v="2"/>
    <n v="10"/>
    <s v="Ninguna"/>
    <n v="64"/>
    <n v="38"/>
    <n v="26"/>
    <n v="0.40625"/>
  </r>
  <r>
    <x v="514"/>
    <n v="19"/>
    <s v="Plato_4"/>
    <s v="Descripcióndel Plato_4"/>
    <n v="10"/>
    <n v="18"/>
    <n v="1"/>
    <n v="13"/>
    <s v="Sin cebolla"/>
    <n v="18"/>
    <n v="10"/>
    <n v="8"/>
    <n v="0.44444444444444442"/>
  </r>
  <r>
    <x v="515"/>
    <n v="7"/>
    <s v="Plato_12"/>
    <s v="Descripcióndel Plato_12"/>
    <n v="11"/>
    <n v="19"/>
    <n v="3"/>
    <n v="43"/>
    <s v="Ninguna"/>
    <n v="57"/>
    <n v="33"/>
    <n v="24"/>
    <n v="0.42105263157894735"/>
  </r>
  <r>
    <x v="515"/>
    <n v="7"/>
    <s v="Plato_14"/>
    <s v="Descripcióndel Plato_14"/>
    <n v="14"/>
    <n v="23"/>
    <n v="3"/>
    <n v="40"/>
    <s v="Ninguna"/>
    <n v="69"/>
    <n v="42"/>
    <n v="27"/>
    <n v="0.39130434782608697"/>
  </r>
  <r>
    <x v="515"/>
    <n v="7"/>
    <s v="Plato_3"/>
    <s v="Descripcióndel Plato_3"/>
    <n v="12"/>
    <n v="20"/>
    <n v="1"/>
    <n v="14"/>
    <s v="Ninguna"/>
    <n v="20"/>
    <n v="12"/>
    <n v="8"/>
    <n v="0.4"/>
  </r>
  <r>
    <x v="516"/>
    <n v="4"/>
    <s v="Plato_7"/>
    <s v="Descripcióndel Plato_7"/>
    <n v="14"/>
    <n v="24"/>
    <n v="1"/>
    <n v="6"/>
    <s v="Ninguna"/>
    <n v="24"/>
    <n v="14"/>
    <n v="10"/>
    <n v="0.41666666666666669"/>
  </r>
  <r>
    <x v="516"/>
    <n v="4"/>
    <s v="Plato_12"/>
    <s v="Descripcióndel Plato_12"/>
    <n v="11"/>
    <n v="19"/>
    <n v="3"/>
    <n v="44"/>
    <s v="Ninguna"/>
    <n v="57"/>
    <n v="33"/>
    <n v="24"/>
    <n v="0.42105263157894735"/>
  </r>
  <r>
    <x v="516"/>
    <n v="4"/>
    <s v="Plato_5"/>
    <s v="Descripcióndel Plato_5"/>
    <n v="13"/>
    <n v="22"/>
    <n v="1"/>
    <n v="15"/>
    <s v="Sin cebolla"/>
    <n v="22"/>
    <n v="13"/>
    <n v="9"/>
    <n v="0.40909090909090912"/>
  </r>
  <r>
    <x v="517"/>
    <n v="5"/>
    <s v="Plato_11"/>
    <s v="Descripcióndel Plato_11"/>
    <n v="20"/>
    <n v="33"/>
    <n v="1"/>
    <n v="48"/>
    <s v="Ninguna"/>
    <n v="33"/>
    <n v="20"/>
    <n v="13"/>
    <n v="0.39393939393939392"/>
  </r>
  <r>
    <x v="517"/>
    <n v="5"/>
    <s v="Plato_5"/>
    <s v="Descripcióndel Plato_5"/>
    <n v="13"/>
    <n v="22"/>
    <n v="2"/>
    <n v="5"/>
    <s v="Sin cebolla"/>
    <n v="44"/>
    <n v="26"/>
    <n v="18"/>
    <n v="0.40909090909090912"/>
  </r>
  <r>
    <x v="518"/>
    <n v="6"/>
    <s v="Plato_6"/>
    <s v="Descripcióndel Plato_6"/>
    <n v="16"/>
    <n v="27"/>
    <n v="3"/>
    <n v="49"/>
    <s v="Ninguna"/>
    <n v="81"/>
    <n v="48"/>
    <n v="33"/>
    <n v="0.40740740740740738"/>
  </r>
  <r>
    <x v="518"/>
    <n v="6"/>
    <s v="Plato_20"/>
    <s v="Descripcióndel Plato_20"/>
    <n v="25"/>
    <n v="40"/>
    <n v="3"/>
    <n v="51"/>
    <s v="Sin cebolla"/>
    <n v="120"/>
    <n v="75"/>
    <n v="45"/>
    <n v="0.375"/>
  </r>
  <r>
    <x v="518"/>
    <n v="6"/>
    <s v="Plato_5"/>
    <s v="Descripcióndel Plato_5"/>
    <n v="13"/>
    <n v="22"/>
    <n v="2"/>
    <n v="56"/>
    <s v="Ninguna"/>
    <n v="44"/>
    <n v="26"/>
    <n v="18"/>
    <n v="0.40909090909090912"/>
  </r>
  <r>
    <x v="519"/>
    <n v="4"/>
    <s v="Plato_9"/>
    <s v="Descripcióndel Plato_9"/>
    <n v="17"/>
    <n v="29"/>
    <n v="1"/>
    <n v="46"/>
    <s v="Ninguna"/>
    <n v="29"/>
    <n v="17"/>
    <n v="12"/>
    <n v="0.41379310344827586"/>
  </r>
  <r>
    <x v="519"/>
    <n v="4"/>
    <s v="Plato_18"/>
    <s v="Descripcióndel Plato_18"/>
    <n v="20"/>
    <n v="34"/>
    <n v="2"/>
    <n v="21"/>
    <s v="Ninguna"/>
    <n v="68"/>
    <n v="40"/>
    <n v="28"/>
    <n v="0.41176470588235292"/>
  </r>
  <r>
    <x v="519"/>
    <n v="4"/>
    <s v="Plato_17"/>
    <s v="Descripcióndel Plato_17"/>
    <n v="19"/>
    <n v="31"/>
    <n v="3"/>
    <n v="22"/>
    <s v="Sin cebolla"/>
    <n v="93"/>
    <n v="57"/>
    <n v="36"/>
    <n v="0.38709677419354838"/>
  </r>
  <r>
    <x v="519"/>
    <n v="4"/>
    <s v="Plato_2"/>
    <s v="Descripcióndel Plato_2"/>
    <n v="18"/>
    <n v="30"/>
    <n v="3"/>
    <n v="32"/>
    <s v="Ninguna"/>
    <n v="90"/>
    <n v="54"/>
    <n v="36"/>
    <n v="0.4"/>
  </r>
  <r>
    <x v="520"/>
    <n v="18"/>
    <s v="Plato_1"/>
    <s v="Descripcióndel Plato_1"/>
    <n v="15"/>
    <n v="25"/>
    <n v="2"/>
    <n v="52"/>
    <s v="Sin cebolla"/>
    <n v="50"/>
    <n v="30"/>
    <n v="20"/>
    <n v="0.4"/>
  </r>
  <r>
    <x v="520"/>
    <n v="18"/>
    <s v="Plato_9"/>
    <s v="Descripcióndel Plato_9"/>
    <n v="17"/>
    <n v="29"/>
    <n v="2"/>
    <n v="18"/>
    <s v="Ninguna"/>
    <n v="58"/>
    <n v="34"/>
    <n v="24"/>
    <n v="0.41379310344827586"/>
  </r>
  <r>
    <x v="520"/>
    <n v="18"/>
    <s v="Plato_18"/>
    <s v="Descripcióndel Plato_18"/>
    <n v="20"/>
    <n v="34"/>
    <n v="3"/>
    <n v="21"/>
    <s v="Sin cebolla"/>
    <n v="102"/>
    <n v="60"/>
    <n v="42"/>
    <n v="0.41176470588235292"/>
  </r>
  <r>
    <x v="521"/>
    <n v="2"/>
    <s v="Plato_16"/>
    <s v="Descripcióndel Plato_16"/>
    <n v="16"/>
    <n v="28"/>
    <n v="3"/>
    <n v="47"/>
    <s v="Sin cebolla"/>
    <n v="84"/>
    <n v="48"/>
    <n v="36"/>
    <n v="0.42857142857142855"/>
  </r>
  <r>
    <x v="522"/>
    <n v="4"/>
    <s v="Plato_6"/>
    <s v="Descripcióndel Plato_6"/>
    <n v="16"/>
    <n v="27"/>
    <n v="3"/>
    <n v="51"/>
    <s v="Ninguna"/>
    <n v="81"/>
    <n v="48"/>
    <n v="33"/>
    <n v="0.40740740740740738"/>
  </r>
  <r>
    <x v="523"/>
    <n v="16"/>
    <s v="Plato_5"/>
    <s v="Descripcióndel Plato_5"/>
    <n v="13"/>
    <n v="22"/>
    <n v="1"/>
    <n v="46"/>
    <s v="Sin cebolla"/>
    <n v="22"/>
    <n v="13"/>
    <n v="9"/>
    <n v="0.40909090909090912"/>
  </r>
  <r>
    <x v="523"/>
    <n v="16"/>
    <s v="Plato_6"/>
    <s v="Descripcióndel Plato_6"/>
    <n v="16"/>
    <n v="27"/>
    <n v="2"/>
    <n v="15"/>
    <s v="Ninguna"/>
    <n v="54"/>
    <n v="32"/>
    <n v="22"/>
    <n v="0.40740740740740738"/>
  </r>
  <r>
    <x v="524"/>
    <n v="16"/>
    <s v="Plato_14"/>
    <s v="Descripcióndel Plato_14"/>
    <n v="14"/>
    <n v="23"/>
    <n v="3"/>
    <n v="23"/>
    <s v="Sin cebolla"/>
    <n v="69"/>
    <n v="42"/>
    <n v="27"/>
    <n v="0.39130434782608697"/>
  </r>
  <r>
    <x v="524"/>
    <n v="16"/>
    <s v="Plato_8"/>
    <s v="Descripcióndel Plato_8"/>
    <n v="21"/>
    <n v="35"/>
    <n v="1"/>
    <n v="14"/>
    <s v="Ninguna"/>
    <n v="35"/>
    <n v="21"/>
    <n v="14"/>
    <n v="0.4"/>
  </r>
  <r>
    <x v="524"/>
    <n v="16"/>
    <s v="Plato_17"/>
    <s v="Descripcióndel Plato_17"/>
    <n v="19"/>
    <n v="31"/>
    <n v="3"/>
    <n v="40"/>
    <s v="Sin cebolla"/>
    <n v="93"/>
    <n v="57"/>
    <n v="36"/>
    <n v="0.38709677419354838"/>
  </r>
  <r>
    <x v="525"/>
    <n v="4"/>
    <s v="Plato_11"/>
    <s v="Descripcióndel Plato_11"/>
    <n v="20"/>
    <n v="33"/>
    <n v="1"/>
    <n v="22"/>
    <s v="Ninguna"/>
    <n v="33"/>
    <n v="20"/>
    <n v="13"/>
    <n v="0.39393939393939392"/>
  </r>
  <r>
    <x v="526"/>
    <n v="19"/>
    <s v="Plato_6"/>
    <s v="Descripcióndel Plato_6"/>
    <n v="16"/>
    <n v="27"/>
    <n v="2"/>
    <n v="31"/>
    <s v="Ninguna"/>
    <n v="54"/>
    <n v="32"/>
    <n v="22"/>
    <n v="0.40740740740740738"/>
  </r>
  <r>
    <x v="527"/>
    <n v="14"/>
    <s v="Plato_3"/>
    <s v="Descripcióndel Plato_3"/>
    <n v="12"/>
    <n v="20"/>
    <n v="1"/>
    <n v="29"/>
    <s v="Ninguna"/>
    <n v="20"/>
    <n v="12"/>
    <n v="8"/>
    <n v="0.4"/>
  </r>
  <r>
    <x v="527"/>
    <n v="14"/>
    <s v="Plato_20"/>
    <s v="Descripcióndel Plato_20"/>
    <n v="25"/>
    <n v="40"/>
    <n v="1"/>
    <n v="47"/>
    <s v="Ninguna"/>
    <n v="40"/>
    <n v="25"/>
    <n v="15"/>
    <n v="0.375"/>
  </r>
  <r>
    <x v="527"/>
    <n v="14"/>
    <s v="Plato_4"/>
    <s v="Descripcióndel Plato_4"/>
    <n v="10"/>
    <n v="18"/>
    <n v="1"/>
    <n v="45"/>
    <s v="Sin cebolla"/>
    <n v="18"/>
    <n v="10"/>
    <n v="8"/>
    <n v="0.44444444444444442"/>
  </r>
  <r>
    <x v="528"/>
    <n v="1"/>
    <s v="Plato_18"/>
    <s v="Descripcióndel Plato_18"/>
    <n v="20"/>
    <n v="34"/>
    <n v="1"/>
    <n v="24"/>
    <s v="Sin cebolla"/>
    <n v="34"/>
    <n v="20"/>
    <n v="14"/>
    <n v="0.41176470588235292"/>
  </r>
  <r>
    <x v="528"/>
    <n v="1"/>
    <s v="Plato_19"/>
    <s v="Descripcióndel Plato_19"/>
    <n v="22"/>
    <n v="36"/>
    <n v="2"/>
    <n v="51"/>
    <s v="Ninguna"/>
    <n v="72"/>
    <n v="44"/>
    <n v="28"/>
    <n v="0.3888888888888889"/>
  </r>
  <r>
    <x v="528"/>
    <n v="1"/>
    <s v="Plato_14"/>
    <s v="Descripcióndel Plato_14"/>
    <n v="14"/>
    <n v="23"/>
    <n v="2"/>
    <n v="27"/>
    <s v="Sin cebolla"/>
    <n v="46"/>
    <n v="28"/>
    <n v="18"/>
    <n v="0.39130434782608697"/>
  </r>
  <r>
    <x v="528"/>
    <n v="1"/>
    <s v="Plato_16"/>
    <s v="Descripcióndel Plato_16"/>
    <n v="16"/>
    <n v="28"/>
    <n v="2"/>
    <n v="55"/>
    <s v="Ninguna"/>
    <n v="56"/>
    <n v="32"/>
    <n v="24"/>
    <n v="0.42857142857142855"/>
  </r>
  <r>
    <x v="529"/>
    <n v="7"/>
    <s v="Plato_4"/>
    <s v="Descripcióndel Plato_4"/>
    <n v="10"/>
    <n v="18"/>
    <n v="3"/>
    <n v="37"/>
    <s v="Sin cebolla"/>
    <n v="54"/>
    <n v="30"/>
    <n v="24"/>
    <n v="0.44444444444444442"/>
  </r>
  <r>
    <x v="529"/>
    <n v="7"/>
    <s v="Plato_16"/>
    <s v="Descripcióndel Plato_16"/>
    <n v="16"/>
    <n v="28"/>
    <n v="2"/>
    <n v="50"/>
    <s v="Sin cebolla"/>
    <n v="56"/>
    <n v="32"/>
    <n v="24"/>
    <n v="0.42857142857142855"/>
  </r>
  <r>
    <x v="529"/>
    <n v="7"/>
    <s v="Plato_1"/>
    <s v="Descripcióndel Plato_1"/>
    <n v="15"/>
    <n v="25"/>
    <n v="2"/>
    <n v="19"/>
    <s v="Ninguna"/>
    <n v="50"/>
    <n v="30"/>
    <n v="20"/>
    <n v="0.4"/>
  </r>
  <r>
    <x v="530"/>
    <n v="9"/>
    <s v="Plato_13"/>
    <s v="Descripcióndel Plato_13"/>
    <n v="13"/>
    <n v="21"/>
    <n v="3"/>
    <n v="41"/>
    <s v="Ninguna"/>
    <n v="63"/>
    <n v="39"/>
    <n v="24"/>
    <n v="0.38095238095238093"/>
  </r>
  <r>
    <x v="530"/>
    <n v="9"/>
    <s v="Plato_20"/>
    <s v="Descripcióndel Plato_20"/>
    <n v="25"/>
    <n v="40"/>
    <n v="1"/>
    <n v="43"/>
    <s v="Ninguna"/>
    <n v="40"/>
    <n v="25"/>
    <n v="15"/>
    <n v="0.375"/>
  </r>
  <r>
    <x v="530"/>
    <n v="9"/>
    <s v="Plato_4"/>
    <s v="Descripcióndel Plato_4"/>
    <n v="10"/>
    <n v="18"/>
    <n v="3"/>
    <n v="56"/>
    <s v="Sin cebolla"/>
    <n v="54"/>
    <n v="30"/>
    <n v="24"/>
    <n v="0.44444444444444442"/>
  </r>
  <r>
    <x v="530"/>
    <n v="9"/>
    <s v="Plato_9"/>
    <s v="Descripcióndel Plato_9"/>
    <n v="17"/>
    <n v="29"/>
    <n v="3"/>
    <n v="59"/>
    <s v="Sin cebolla"/>
    <n v="87"/>
    <n v="51"/>
    <n v="36"/>
    <n v="0.41379310344827586"/>
  </r>
  <r>
    <x v="531"/>
    <n v="13"/>
    <s v="Plato_13"/>
    <s v="Descripcióndel Plato_13"/>
    <n v="13"/>
    <n v="21"/>
    <n v="1"/>
    <n v="24"/>
    <s v="Sin cebolla"/>
    <n v="21"/>
    <n v="13"/>
    <n v="8"/>
    <n v="0.38095238095238093"/>
  </r>
  <r>
    <x v="531"/>
    <n v="13"/>
    <s v="Plato_10"/>
    <s v="Descripcióndel Plato_10"/>
    <n v="15"/>
    <n v="26"/>
    <n v="2"/>
    <n v="28"/>
    <s v="Ninguna"/>
    <n v="52"/>
    <n v="30"/>
    <n v="22"/>
    <n v="0.42307692307692307"/>
  </r>
  <r>
    <x v="531"/>
    <n v="13"/>
    <s v="Plato_15"/>
    <s v="Descripcióndel Plato_15"/>
    <n v="19"/>
    <n v="32"/>
    <n v="2"/>
    <n v="7"/>
    <s v="Sin cebolla"/>
    <n v="64"/>
    <n v="38"/>
    <n v="26"/>
    <n v="0.40625"/>
  </r>
  <r>
    <x v="532"/>
    <n v="1"/>
    <s v="Plato_3"/>
    <s v="Descripcióndel Plato_3"/>
    <n v="12"/>
    <n v="20"/>
    <n v="1"/>
    <n v="34"/>
    <s v="Ninguna"/>
    <n v="20"/>
    <n v="12"/>
    <n v="8"/>
    <n v="0.4"/>
  </r>
  <r>
    <x v="532"/>
    <n v="1"/>
    <s v="Plato_13"/>
    <s v="Descripcióndel Plato_13"/>
    <n v="13"/>
    <n v="21"/>
    <n v="1"/>
    <n v="14"/>
    <s v="Sin cebolla"/>
    <n v="21"/>
    <n v="13"/>
    <n v="8"/>
    <n v="0.38095238095238093"/>
  </r>
  <r>
    <x v="533"/>
    <n v="1"/>
    <s v="Plato_7"/>
    <s v="Descripcióndel Plato_7"/>
    <n v="14"/>
    <n v="24"/>
    <n v="2"/>
    <n v="56"/>
    <s v="Sin cebolla"/>
    <n v="48"/>
    <n v="28"/>
    <n v="20"/>
    <n v="0.41666666666666669"/>
  </r>
  <r>
    <x v="533"/>
    <n v="1"/>
    <s v="Plato_9"/>
    <s v="Descripcióndel Plato_9"/>
    <n v="17"/>
    <n v="29"/>
    <n v="1"/>
    <n v="10"/>
    <s v="Sin cebolla"/>
    <n v="29"/>
    <n v="17"/>
    <n v="12"/>
    <n v="0.41379310344827586"/>
  </r>
  <r>
    <x v="533"/>
    <n v="1"/>
    <s v="Plato_8"/>
    <s v="Descripcióndel Plato_8"/>
    <n v="21"/>
    <n v="35"/>
    <n v="2"/>
    <n v="10"/>
    <s v="Ninguna"/>
    <n v="70"/>
    <n v="42"/>
    <n v="28"/>
    <n v="0.4"/>
  </r>
  <r>
    <x v="534"/>
    <n v="15"/>
    <s v="Plato_20"/>
    <s v="Descripcióndel Plato_20"/>
    <n v="25"/>
    <n v="40"/>
    <n v="3"/>
    <n v="48"/>
    <s v="Sin cebolla"/>
    <n v="120"/>
    <n v="75"/>
    <n v="45"/>
    <n v="0.375"/>
  </r>
  <r>
    <x v="534"/>
    <n v="15"/>
    <s v="Plato_9"/>
    <s v="Descripcióndel Plato_9"/>
    <n v="17"/>
    <n v="29"/>
    <n v="3"/>
    <n v="9"/>
    <s v="Ninguna"/>
    <n v="87"/>
    <n v="51"/>
    <n v="36"/>
    <n v="0.41379310344827586"/>
  </r>
  <r>
    <x v="534"/>
    <n v="15"/>
    <s v="Plato_7"/>
    <s v="Descripcióndel Plato_7"/>
    <n v="14"/>
    <n v="24"/>
    <n v="2"/>
    <n v="42"/>
    <s v="Ninguna"/>
    <n v="48"/>
    <n v="28"/>
    <n v="20"/>
    <n v="0.41666666666666669"/>
  </r>
  <r>
    <x v="534"/>
    <n v="15"/>
    <s v="Plato_13"/>
    <s v="Descripcióndel Plato_13"/>
    <n v="13"/>
    <n v="21"/>
    <n v="1"/>
    <n v="14"/>
    <s v="Ninguna"/>
    <n v="21"/>
    <n v="13"/>
    <n v="8"/>
    <n v="0.38095238095238093"/>
  </r>
  <r>
    <x v="535"/>
    <n v="9"/>
    <s v="Plato_4"/>
    <s v="Descripcióndel Plato_4"/>
    <n v="10"/>
    <n v="18"/>
    <n v="1"/>
    <n v="29"/>
    <s v="Sin cebolla"/>
    <n v="18"/>
    <n v="10"/>
    <n v="8"/>
    <n v="0.44444444444444442"/>
  </r>
  <r>
    <x v="535"/>
    <n v="9"/>
    <s v="Plato_9"/>
    <s v="Descripcióndel Plato_9"/>
    <n v="17"/>
    <n v="29"/>
    <n v="2"/>
    <n v="52"/>
    <s v="Ninguna"/>
    <n v="58"/>
    <n v="34"/>
    <n v="24"/>
    <n v="0.41379310344827586"/>
  </r>
  <r>
    <x v="535"/>
    <n v="9"/>
    <s v="Plato_14"/>
    <s v="Descripcióndel Plato_14"/>
    <n v="14"/>
    <n v="23"/>
    <n v="2"/>
    <n v="38"/>
    <s v="Ninguna"/>
    <n v="46"/>
    <n v="28"/>
    <n v="18"/>
    <n v="0.39130434782608697"/>
  </r>
  <r>
    <x v="535"/>
    <n v="9"/>
    <s v="Plato_2"/>
    <s v="Descripcióndel Plato_2"/>
    <n v="18"/>
    <n v="30"/>
    <n v="3"/>
    <n v="33"/>
    <s v="Ninguna"/>
    <n v="90"/>
    <n v="54"/>
    <n v="36"/>
    <n v="0.4"/>
  </r>
  <r>
    <x v="536"/>
    <n v="18"/>
    <s v="Plato_13"/>
    <s v="Descripcióndel Plato_13"/>
    <n v="13"/>
    <n v="21"/>
    <n v="3"/>
    <n v="21"/>
    <s v="Sin cebolla"/>
    <n v="63"/>
    <n v="39"/>
    <n v="24"/>
    <n v="0.38095238095238093"/>
  </r>
  <r>
    <x v="537"/>
    <n v="14"/>
    <s v="Plato_2"/>
    <s v="Descripcióndel Plato_2"/>
    <n v="18"/>
    <n v="30"/>
    <n v="1"/>
    <n v="55"/>
    <s v="Sin cebolla"/>
    <n v="30"/>
    <n v="18"/>
    <n v="12"/>
    <n v="0.4"/>
  </r>
  <r>
    <x v="537"/>
    <n v="14"/>
    <s v="Plato_14"/>
    <s v="Descripcióndel Plato_14"/>
    <n v="14"/>
    <n v="23"/>
    <n v="1"/>
    <n v="39"/>
    <s v="Ninguna"/>
    <n v="23"/>
    <n v="14"/>
    <n v="9"/>
    <n v="0.39130434782608697"/>
  </r>
  <r>
    <x v="537"/>
    <n v="14"/>
    <s v="Plato_11"/>
    <s v="Descripcióndel Plato_11"/>
    <n v="20"/>
    <n v="33"/>
    <n v="1"/>
    <n v="58"/>
    <s v="Sin cebolla"/>
    <n v="33"/>
    <n v="20"/>
    <n v="13"/>
    <n v="0.39393939393939392"/>
  </r>
  <r>
    <x v="537"/>
    <n v="14"/>
    <s v="Plato_16"/>
    <s v="Descripcióndel Plato_16"/>
    <n v="16"/>
    <n v="28"/>
    <n v="2"/>
    <n v="46"/>
    <s v="Ninguna"/>
    <n v="56"/>
    <n v="32"/>
    <n v="24"/>
    <n v="0.42857142857142855"/>
  </r>
  <r>
    <x v="538"/>
    <n v="18"/>
    <s v="Plato_2"/>
    <s v="Descripcióndel Plato_2"/>
    <n v="18"/>
    <n v="30"/>
    <n v="3"/>
    <n v="43"/>
    <s v="Sin cebolla"/>
    <n v="90"/>
    <n v="54"/>
    <n v="36"/>
    <n v="0.4"/>
  </r>
  <r>
    <x v="538"/>
    <n v="18"/>
    <s v="Plato_6"/>
    <s v="Descripcióndel Plato_6"/>
    <n v="16"/>
    <n v="27"/>
    <n v="1"/>
    <n v="40"/>
    <s v="Sin cebolla"/>
    <n v="27"/>
    <n v="16"/>
    <n v="11"/>
    <n v="0.40740740740740738"/>
  </r>
  <r>
    <x v="538"/>
    <n v="18"/>
    <s v="Plato_9"/>
    <s v="Descripcióndel Plato_9"/>
    <n v="17"/>
    <n v="29"/>
    <n v="3"/>
    <n v="18"/>
    <s v="Ninguna"/>
    <n v="87"/>
    <n v="51"/>
    <n v="36"/>
    <n v="0.41379310344827586"/>
  </r>
  <r>
    <x v="538"/>
    <n v="18"/>
    <s v="Plato_4"/>
    <s v="Descripcióndel Plato_4"/>
    <n v="10"/>
    <n v="18"/>
    <n v="2"/>
    <n v="28"/>
    <s v="Ninguna"/>
    <n v="36"/>
    <n v="20"/>
    <n v="16"/>
    <n v="0.44444444444444442"/>
  </r>
  <r>
    <x v="539"/>
    <n v="6"/>
    <s v="Plato_4"/>
    <s v="Descripcióndel Plato_4"/>
    <n v="10"/>
    <n v="18"/>
    <n v="3"/>
    <n v="47"/>
    <s v="Ninguna"/>
    <n v="54"/>
    <n v="30"/>
    <n v="24"/>
    <n v="0.44444444444444442"/>
  </r>
  <r>
    <x v="539"/>
    <n v="6"/>
    <s v="Plato_8"/>
    <s v="Descripcióndel Plato_8"/>
    <n v="21"/>
    <n v="35"/>
    <n v="2"/>
    <n v="35"/>
    <s v="Ninguna"/>
    <n v="70"/>
    <n v="42"/>
    <n v="28"/>
    <n v="0.4"/>
  </r>
  <r>
    <x v="540"/>
    <n v="19"/>
    <s v="Plato_12"/>
    <s v="Descripcióndel Plato_12"/>
    <n v="11"/>
    <n v="19"/>
    <n v="2"/>
    <n v="31"/>
    <s v="Ninguna"/>
    <n v="38"/>
    <n v="22"/>
    <n v="16"/>
    <n v="0.42105263157894735"/>
  </r>
  <r>
    <x v="540"/>
    <n v="19"/>
    <s v="Plato_11"/>
    <s v="Descripcióndel Plato_11"/>
    <n v="20"/>
    <n v="33"/>
    <n v="2"/>
    <n v="21"/>
    <s v="Ninguna"/>
    <n v="66"/>
    <n v="40"/>
    <n v="26"/>
    <n v="0.39393939393939392"/>
  </r>
  <r>
    <x v="540"/>
    <n v="19"/>
    <s v="Plato_9"/>
    <s v="Descripcióndel Plato_9"/>
    <n v="17"/>
    <n v="29"/>
    <n v="1"/>
    <n v="35"/>
    <s v="Ninguna"/>
    <n v="29"/>
    <n v="17"/>
    <n v="12"/>
    <n v="0.41379310344827586"/>
  </r>
  <r>
    <x v="540"/>
    <n v="19"/>
    <s v="Plato_14"/>
    <s v="Descripcióndel Plato_14"/>
    <n v="14"/>
    <n v="23"/>
    <n v="3"/>
    <n v="37"/>
    <s v="Ninguna"/>
    <n v="69"/>
    <n v="42"/>
    <n v="27"/>
    <n v="0.39130434782608697"/>
  </r>
  <r>
    <x v="541"/>
    <n v="9"/>
    <s v="Plato_18"/>
    <s v="Descripcióndel Plato_18"/>
    <n v="20"/>
    <n v="34"/>
    <n v="2"/>
    <n v="17"/>
    <s v="Sin cebolla"/>
    <n v="68"/>
    <n v="40"/>
    <n v="28"/>
    <n v="0.41176470588235292"/>
  </r>
  <r>
    <x v="541"/>
    <n v="9"/>
    <s v="Plato_10"/>
    <s v="Descripcióndel Plato_10"/>
    <n v="15"/>
    <n v="26"/>
    <n v="1"/>
    <n v="46"/>
    <s v="Ninguna"/>
    <n v="26"/>
    <n v="15"/>
    <n v="11"/>
    <n v="0.42307692307692307"/>
  </r>
  <r>
    <x v="541"/>
    <n v="9"/>
    <s v="Plato_6"/>
    <s v="Descripcióndel Plato_6"/>
    <n v="16"/>
    <n v="27"/>
    <n v="2"/>
    <n v="52"/>
    <s v="Sin cebolla"/>
    <n v="54"/>
    <n v="32"/>
    <n v="22"/>
    <n v="0.40740740740740738"/>
  </r>
  <r>
    <x v="542"/>
    <n v="19"/>
    <s v="Plato_16"/>
    <s v="Descripcióndel Plato_16"/>
    <n v="16"/>
    <n v="28"/>
    <n v="2"/>
    <n v="27"/>
    <s v="Sin cebolla"/>
    <n v="56"/>
    <n v="32"/>
    <n v="24"/>
    <n v="0.42857142857142855"/>
  </r>
  <r>
    <x v="542"/>
    <n v="19"/>
    <s v="Plato_6"/>
    <s v="Descripcióndel Plato_6"/>
    <n v="16"/>
    <n v="27"/>
    <n v="2"/>
    <n v="5"/>
    <s v="Ninguna"/>
    <n v="54"/>
    <n v="32"/>
    <n v="22"/>
    <n v="0.40740740740740738"/>
  </r>
  <r>
    <x v="542"/>
    <n v="19"/>
    <s v="Plato_15"/>
    <s v="Descripcióndel Plato_15"/>
    <n v="19"/>
    <n v="32"/>
    <n v="3"/>
    <n v="42"/>
    <s v="Sin cebolla"/>
    <n v="96"/>
    <n v="57"/>
    <n v="39"/>
    <n v="0.40625"/>
  </r>
  <r>
    <x v="543"/>
    <n v="7"/>
    <s v="Plato_8"/>
    <s v="Descripcióndel Plato_8"/>
    <n v="21"/>
    <n v="35"/>
    <n v="2"/>
    <n v="48"/>
    <s v="Ninguna"/>
    <n v="70"/>
    <n v="42"/>
    <n v="28"/>
    <n v="0.4"/>
  </r>
  <r>
    <x v="544"/>
    <n v="20"/>
    <s v="Plato_11"/>
    <s v="Descripcióndel Plato_11"/>
    <n v="20"/>
    <n v="33"/>
    <n v="3"/>
    <n v="57"/>
    <s v="Sin cebolla"/>
    <n v="99"/>
    <n v="60"/>
    <n v="39"/>
    <n v="0.39393939393939392"/>
  </r>
  <r>
    <x v="544"/>
    <n v="20"/>
    <s v="Plato_17"/>
    <s v="Descripcióndel Plato_17"/>
    <n v="19"/>
    <n v="31"/>
    <n v="1"/>
    <n v="42"/>
    <s v="Sin cebolla"/>
    <n v="31"/>
    <n v="19"/>
    <n v="12"/>
    <n v="0.38709677419354838"/>
  </r>
  <r>
    <x v="545"/>
    <n v="5"/>
    <s v="Plato_15"/>
    <s v="Descripcióndel Plato_15"/>
    <n v="19"/>
    <n v="32"/>
    <n v="2"/>
    <n v="33"/>
    <s v="Sin cebolla"/>
    <n v="64"/>
    <n v="38"/>
    <n v="26"/>
    <n v="0.40625"/>
  </r>
  <r>
    <x v="545"/>
    <n v="5"/>
    <s v="Plato_16"/>
    <s v="Descripcióndel Plato_16"/>
    <n v="16"/>
    <n v="28"/>
    <n v="1"/>
    <n v="58"/>
    <s v="Sin cebolla"/>
    <n v="28"/>
    <n v="16"/>
    <n v="12"/>
    <n v="0.42857142857142855"/>
  </r>
  <r>
    <x v="546"/>
    <n v="9"/>
    <s v="Plato_17"/>
    <s v="Descripcióndel Plato_17"/>
    <n v="19"/>
    <n v="31"/>
    <n v="3"/>
    <n v="13"/>
    <s v="Ninguna"/>
    <n v="93"/>
    <n v="57"/>
    <n v="36"/>
    <n v="0.38709677419354838"/>
  </r>
  <r>
    <x v="546"/>
    <n v="9"/>
    <s v="Plato_11"/>
    <s v="Descripcióndel Plato_11"/>
    <n v="20"/>
    <n v="33"/>
    <n v="3"/>
    <n v="54"/>
    <s v="Sin cebolla"/>
    <n v="99"/>
    <n v="60"/>
    <n v="39"/>
    <n v="0.39393939393939392"/>
  </r>
  <r>
    <x v="546"/>
    <n v="9"/>
    <s v="Plato_8"/>
    <s v="Descripcióndel Plato_8"/>
    <n v="21"/>
    <n v="35"/>
    <n v="1"/>
    <n v="30"/>
    <s v="Sin cebolla"/>
    <n v="35"/>
    <n v="21"/>
    <n v="14"/>
    <n v="0.4"/>
  </r>
  <r>
    <x v="547"/>
    <n v="4"/>
    <s v="Plato_18"/>
    <s v="Descripcióndel Plato_18"/>
    <n v="20"/>
    <n v="34"/>
    <n v="1"/>
    <n v="58"/>
    <s v="Sin cebolla"/>
    <n v="34"/>
    <n v="20"/>
    <n v="14"/>
    <n v="0.41176470588235292"/>
  </r>
  <r>
    <x v="547"/>
    <n v="4"/>
    <s v="Plato_17"/>
    <s v="Descripcióndel Plato_17"/>
    <n v="19"/>
    <n v="31"/>
    <n v="2"/>
    <n v="48"/>
    <s v="Sin cebolla"/>
    <n v="62"/>
    <n v="38"/>
    <n v="24"/>
    <n v="0.38709677419354838"/>
  </r>
  <r>
    <x v="548"/>
    <n v="12"/>
    <s v="Plato_1"/>
    <s v="Descripcióndel Plato_1"/>
    <n v="15"/>
    <n v="25"/>
    <n v="1"/>
    <n v="19"/>
    <s v="Ninguna"/>
    <n v="25"/>
    <n v="15"/>
    <n v="10"/>
    <n v="0.4"/>
  </r>
  <r>
    <x v="548"/>
    <n v="12"/>
    <s v="Plato_8"/>
    <s v="Descripcióndel Plato_8"/>
    <n v="21"/>
    <n v="35"/>
    <n v="1"/>
    <n v="20"/>
    <s v="Sin cebolla"/>
    <n v="35"/>
    <n v="21"/>
    <n v="14"/>
    <n v="0.4"/>
  </r>
  <r>
    <x v="548"/>
    <n v="12"/>
    <s v="Plato_18"/>
    <s v="Descripcióndel Plato_18"/>
    <n v="20"/>
    <n v="34"/>
    <n v="3"/>
    <n v="59"/>
    <s v="Ninguna"/>
    <n v="102"/>
    <n v="60"/>
    <n v="42"/>
    <n v="0.41176470588235292"/>
  </r>
  <r>
    <x v="549"/>
    <n v="1"/>
    <s v="Plato_2"/>
    <s v="Descripcióndel Plato_2"/>
    <n v="18"/>
    <n v="30"/>
    <n v="2"/>
    <n v="28"/>
    <s v="Sin cebolla"/>
    <n v="60"/>
    <n v="36"/>
    <n v="24"/>
    <n v="0.4"/>
  </r>
  <r>
    <x v="549"/>
    <n v="1"/>
    <s v="Plato_7"/>
    <s v="Descripcióndel Plato_7"/>
    <n v="14"/>
    <n v="24"/>
    <n v="1"/>
    <n v="5"/>
    <s v="Ninguna"/>
    <n v="24"/>
    <n v="14"/>
    <n v="10"/>
    <n v="0.41666666666666669"/>
  </r>
  <r>
    <x v="549"/>
    <n v="1"/>
    <s v="Plato_3"/>
    <s v="Descripcióndel Plato_3"/>
    <n v="12"/>
    <n v="20"/>
    <n v="2"/>
    <n v="24"/>
    <s v="Ninguna"/>
    <n v="40"/>
    <n v="24"/>
    <n v="16"/>
    <n v="0.4"/>
  </r>
  <r>
    <x v="550"/>
    <n v="4"/>
    <s v="Plato_2"/>
    <s v="Descripcióndel Plato_2"/>
    <n v="18"/>
    <n v="30"/>
    <n v="1"/>
    <n v="32"/>
    <s v="Sin cebolla"/>
    <n v="30"/>
    <n v="18"/>
    <n v="12"/>
    <n v="0.4"/>
  </r>
  <r>
    <x v="550"/>
    <n v="4"/>
    <s v="Plato_3"/>
    <s v="Descripcióndel Plato_3"/>
    <n v="12"/>
    <n v="20"/>
    <n v="3"/>
    <n v="11"/>
    <s v="Ninguna"/>
    <n v="60"/>
    <n v="36"/>
    <n v="24"/>
    <n v="0.4"/>
  </r>
  <r>
    <x v="550"/>
    <n v="4"/>
    <s v="Plato_4"/>
    <s v="Descripcióndel Plato_4"/>
    <n v="10"/>
    <n v="18"/>
    <n v="1"/>
    <n v="29"/>
    <s v="Ninguna"/>
    <n v="18"/>
    <n v="10"/>
    <n v="8"/>
    <n v="0.44444444444444442"/>
  </r>
  <r>
    <x v="550"/>
    <n v="4"/>
    <s v="Plato_13"/>
    <s v="Descripcióndel Plato_13"/>
    <n v="13"/>
    <n v="21"/>
    <n v="3"/>
    <n v="51"/>
    <s v="Sin cebolla"/>
    <n v="63"/>
    <n v="39"/>
    <n v="24"/>
    <n v="0.38095238095238093"/>
  </r>
  <r>
    <x v="551"/>
    <n v="11"/>
    <s v="Plato_20"/>
    <s v="Descripcióndel Plato_20"/>
    <n v="25"/>
    <n v="40"/>
    <n v="3"/>
    <n v="26"/>
    <s v="Sin cebolla"/>
    <n v="120"/>
    <n v="75"/>
    <n v="45"/>
    <n v="0.375"/>
  </r>
  <r>
    <x v="551"/>
    <n v="11"/>
    <s v="Plato_13"/>
    <s v="Descripcióndel Plato_13"/>
    <n v="13"/>
    <n v="21"/>
    <n v="3"/>
    <n v="57"/>
    <s v="Sin cebolla"/>
    <n v="63"/>
    <n v="39"/>
    <n v="24"/>
    <n v="0.38095238095238093"/>
  </r>
  <r>
    <x v="551"/>
    <n v="11"/>
    <s v="Plato_3"/>
    <s v="Descripcióndel Plato_3"/>
    <n v="12"/>
    <n v="20"/>
    <n v="3"/>
    <n v="32"/>
    <s v="Sin cebolla"/>
    <n v="60"/>
    <n v="36"/>
    <n v="24"/>
    <n v="0.4"/>
  </r>
  <r>
    <x v="552"/>
    <n v="14"/>
    <s v="Plato_2"/>
    <s v="Descripcióndel Plato_2"/>
    <n v="18"/>
    <n v="30"/>
    <n v="3"/>
    <n v="26"/>
    <s v="Sin cebolla"/>
    <n v="90"/>
    <n v="54"/>
    <n v="36"/>
    <n v="0.4"/>
  </r>
  <r>
    <x v="552"/>
    <n v="14"/>
    <s v="Plato_1"/>
    <s v="Descripcióndel Plato_1"/>
    <n v="15"/>
    <n v="25"/>
    <n v="2"/>
    <n v="56"/>
    <s v="Ninguna"/>
    <n v="50"/>
    <n v="30"/>
    <n v="20"/>
    <n v="0.4"/>
  </r>
  <r>
    <x v="552"/>
    <n v="14"/>
    <s v="Plato_5"/>
    <s v="Descripcióndel Plato_5"/>
    <n v="13"/>
    <n v="22"/>
    <n v="2"/>
    <n v="54"/>
    <s v="Ninguna"/>
    <n v="44"/>
    <n v="26"/>
    <n v="18"/>
    <n v="0.40909090909090912"/>
  </r>
  <r>
    <x v="552"/>
    <n v="14"/>
    <s v="Plato_12"/>
    <s v="Descripcióndel Plato_12"/>
    <n v="11"/>
    <n v="19"/>
    <n v="1"/>
    <n v="42"/>
    <s v="Sin cebolla"/>
    <n v="19"/>
    <n v="11"/>
    <n v="8"/>
    <n v="0.42105263157894735"/>
  </r>
  <r>
    <x v="553"/>
    <n v="10"/>
    <s v="Plato_14"/>
    <s v="Descripcióndel Plato_14"/>
    <n v="14"/>
    <n v="23"/>
    <n v="2"/>
    <n v="55"/>
    <s v="Sin cebolla"/>
    <n v="46"/>
    <n v="28"/>
    <n v="18"/>
    <n v="0.39130434782608697"/>
  </r>
  <r>
    <x v="553"/>
    <n v="10"/>
    <s v="Plato_20"/>
    <s v="Descripcióndel Plato_20"/>
    <n v="25"/>
    <n v="40"/>
    <n v="3"/>
    <n v="16"/>
    <s v="Ninguna"/>
    <n v="120"/>
    <n v="75"/>
    <n v="45"/>
    <n v="0.375"/>
  </r>
  <r>
    <x v="554"/>
    <n v="20"/>
    <s v="Plato_2"/>
    <s v="Descripcióndel Plato_2"/>
    <n v="18"/>
    <n v="30"/>
    <n v="1"/>
    <n v="46"/>
    <s v="Ninguna"/>
    <n v="30"/>
    <n v="18"/>
    <n v="12"/>
    <n v="0.4"/>
  </r>
  <r>
    <x v="555"/>
    <n v="9"/>
    <s v="Plato_5"/>
    <s v="Descripcióndel Plato_5"/>
    <n v="13"/>
    <n v="22"/>
    <n v="1"/>
    <n v="36"/>
    <s v="Ninguna"/>
    <n v="22"/>
    <n v="13"/>
    <n v="9"/>
    <n v="0.40909090909090912"/>
  </r>
  <r>
    <x v="555"/>
    <n v="9"/>
    <s v="Plato_4"/>
    <s v="Descripcióndel Plato_4"/>
    <n v="10"/>
    <n v="18"/>
    <n v="3"/>
    <n v="30"/>
    <s v="Sin cebolla"/>
    <n v="54"/>
    <n v="30"/>
    <n v="24"/>
    <n v="0.44444444444444442"/>
  </r>
  <r>
    <x v="556"/>
    <n v="7"/>
    <s v="Plato_15"/>
    <s v="Descripcióndel Plato_15"/>
    <n v="19"/>
    <n v="32"/>
    <n v="2"/>
    <n v="47"/>
    <s v="Sin cebolla"/>
    <n v="64"/>
    <n v="38"/>
    <n v="26"/>
    <n v="0.40625"/>
  </r>
  <r>
    <x v="556"/>
    <n v="7"/>
    <s v="Plato_13"/>
    <s v="Descripcióndel Plato_13"/>
    <n v="13"/>
    <n v="21"/>
    <n v="3"/>
    <n v="22"/>
    <s v="Sin cebolla"/>
    <n v="63"/>
    <n v="39"/>
    <n v="24"/>
    <n v="0.38095238095238093"/>
  </r>
  <r>
    <x v="556"/>
    <n v="7"/>
    <s v="Plato_1"/>
    <s v="Descripcióndel Plato_1"/>
    <n v="15"/>
    <n v="25"/>
    <n v="2"/>
    <n v="38"/>
    <s v="Ninguna"/>
    <n v="50"/>
    <n v="30"/>
    <n v="20"/>
    <n v="0.4"/>
  </r>
  <r>
    <x v="557"/>
    <n v="6"/>
    <s v="Plato_15"/>
    <s v="Descripcióndel Plato_15"/>
    <n v="19"/>
    <n v="32"/>
    <n v="3"/>
    <n v="56"/>
    <s v="Ninguna"/>
    <n v="96"/>
    <n v="57"/>
    <n v="39"/>
    <n v="0.40625"/>
  </r>
  <r>
    <x v="557"/>
    <n v="6"/>
    <s v="Plato_1"/>
    <s v="Descripcióndel Plato_1"/>
    <n v="15"/>
    <n v="25"/>
    <n v="2"/>
    <n v="54"/>
    <s v="Sin cebolla"/>
    <n v="50"/>
    <n v="30"/>
    <n v="20"/>
    <n v="0.4"/>
  </r>
  <r>
    <x v="557"/>
    <n v="6"/>
    <s v="Plato_11"/>
    <s v="Descripcióndel Plato_11"/>
    <n v="20"/>
    <n v="33"/>
    <n v="1"/>
    <n v="57"/>
    <s v="Ninguna"/>
    <n v="33"/>
    <n v="20"/>
    <n v="13"/>
    <n v="0.39393939393939392"/>
  </r>
  <r>
    <x v="558"/>
    <n v="11"/>
    <s v="Plato_11"/>
    <s v="Descripcióndel Plato_11"/>
    <n v="20"/>
    <n v="33"/>
    <n v="3"/>
    <n v="41"/>
    <s v="Sin cebolla"/>
    <n v="99"/>
    <n v="60"/>
    <n v="39"/>
    <n v="0.39393939393939392"/>
  </r>
  <r>
    <x v="559"/>
    <n v="6"/>
    <s v="Plato_4"/>
    <s v="Descripcióndel Plato_4"/>
    <n v="10"/>
    <n v="18"/>
    <n v="2"/>
    <n v="36"/>
    <s v="Sin cebolla"/>
    <n v="36"/>
    <n v="20"/>
    <n v="16"/>
    <n v="0.44444444444444442"/>
  </r>
  <r>
    <x v="559"/>
    <n v="6"/>
    <s v="Plato_1"/>
    <s v="Descripcióndel Plato_1"/>
    <n v="15"/>
    <n v="25"/>
    <n v="3"/>
    <n v="12"/>
    <s v="Sin cebolla"/>
    <n v="75"/>
    <n v="45"/>
    <n v="30"/>
    <n v="0.4"/>
  </r>
  <r>
    <x v="560"/>
    <n v="4"/>
    <s v="Plato_4"/>
    <s v="Descripcióndel Plato_4"/>
    <n v="10"/>
    <n v="18"/>
    <n v="1"/>
    <n v="56"/>
    <s v="Sin cebolla"/>
    <n v="18"/>
    <n v="10"/>
    <n v="8"/>
    <n v="0.44444444444444442"/>
  </r>
  <r>
    <x v="560"/>
    <n v="4"/>
    <s v="Plato_14"/>
    <s v="Descripcióndel Plato_14"/>
    <n v="14"/>
    <n v="23"/>
    <n v="2"/>
    <n v="8"/>
    <s v="Sin cebolla"/>
    <n v="46"/>
    <n v="28"/>
    <n v="18"/>
    <n v="0.39130434782608697"/>
  </r>
  <r>
    <x v="561"/>
    <n v="20"/>
    <s v="Plato_20"/>
    <s v="Descripcióndel Plato_20"/>
    <n v="25"/>
    <n v="40"/>
    <n v="3"/>
    <n v="41"/>
    <s v="Ninguna"/>
    <n v="120"/>
    <n v="75"/>
    <n v="45"/>
    <n v="0.375"/>
  </r>
  <r>
    <x v="561"/>
    <n v="20"/>
    <s v="Plato_9"/>
    <s v="Descripcióndel Plato_9"/>
    <n v="17"/>
    <n v="29"/>
    <n v="2"/>
    <n v="7"/>
    <s v="Ninguna"/>
    <n v="58"/>
    <n v="34"/>
    <n v="24"/>
    <n v="0.41379310344827586"/>
  </r>
  <r>
    <x v="561"/>
    <n v="20"/>
    <s v="Plato_7"/>
    <s v="Descripcióndel Plato_7"/>
    <n v="14"/>
    <n v="24"/>
    <n v="2"/>
    <n v="22"/>
    <s v="Ninguna"/>
    <n v="48"/>
    <n v="28"/>
    <n v="20"/>
    <n v="0.41666666666666669"/>
  </r>
  <r>
    <x v="561"/>
    <n v="20"/>
    <s v="Plato_17"/>
    <s v="Descripcióndel Plato_17"/>
    <n v="19"/>
    <n v="31"/>
    <n v="2"/>
    <n v="42"/>
    <s v="Sin cebolla"/>
    <n v="62"/>
    <n v="38"/>
    <n v="24"/>
    <n v="0.38709677419354838"/>
  </r>
  <r>
    <x v="562"/>
    <n v="12"/>
    <s v="Plato_6"/>
    <s v="Descripcióndel Plato_6"/>
    <n v="16"/>
    <n v="27"/>
    <n v="2"/>
    <n v="37"/>
    <s v="Sin cebolla"/>
    <n v="54"/>
    <n v="32"/>
    <n v="22"/>
    <n v="0.40740740740740738"/>
  </r>
  <r>
    <x v="563"/>
    <n v="9"/>
    <s v="Plato_19"/>
    <s v="Descripcióndel Plato_19"/>
    <n v="22"/>
    <n v="36"/>
    <n v="1"/>
    <n v="7"/>
    <s v="Sin cebolla"/>
    <n v="36"/>
    <n v="22"/>
    <n v="14"/>
    <n v="0.3888888888888889"/>
  </r>
  <r>
    <x v="563"/>
    <n v="9"/>
    <s v="Plato_20"/>
    <s v="Descripcióndel Plato_20"/>
    <n v="25"/>
    <n v="40"/>
    <n v="2"/>
    <n v="36"/>
    <s v="Sin cebolla"/>
    <n v="80"/>
    <n v="50"/>
    <n v="30"/>
    <n v="0.375"/>
  </r>
  <r>
    <x v="563"/>
    <n v="9"/>
    <s v="Plato_3"/>
    <s v="Descripcióndel Plato_3"/>
    <n v="12"/>
    <n v="20"/>
    <n v="2"/>
    <n v="11"/>
    <s v="Sin cebolla"/>
    <n v="40"/>
    <n v="24"/>
    <n v="16"/>
    <n v="0.4"/>
  </r>
  <r>
    <x v="564"/>
    <n v="3"/>
    <s v="Plato_15"/>
    <s v="Descripcióndel Plato_15"/>
    <n v="19"/>
    <n v="32"/>
    <n v="3"/>
    <n v="19"/>
    <s v="Ninguna"/>
    <n v="96"/>
    <n v="57"/>
    <n v="39"/>
    <n v="0.40625"/>
  </r>
  <r>
    <x v="564"/>
    <n v="3"/>
    <s v="Plato_4"/>
    <s v="Descripcióndel Plato_4"/>
    <n v="10"/>
    <n v="18"/>
    <n v="3"/>
    <n v="53"/>
    <s v="Sin cebolla"/>
    <n v="54"/>
    <n v="30"/>
    <n v="24"/>
    <n v="0.44444444444444442"/>
  </r>
  <r>
    <x v="564"/>
    <n v="3"/>
    <s v="Plato_11"/>
    <s v="Descripcióndel Plato_11"/>
    <n v="20"/>
    <n v="33"/>
    <n v="2"/>
    <n v="21"/>
    <s v="Sin cebolla"/>
    <n v="66"/>
    <n v="40"/>
    <n v="26"/>
    <n v="0.39393939393939392"/>
  </r>
  <r>
    <x v="564"/>
    <n v="3"/>
    <s v="Plato_8"/>
    <s v="Descripcióndel Plato_8"/>
    <n v="21"/>
    <n v="35"/>
    <n v="1"/>
    <n v="5"/>
    <s v="Sin cebolla"/>
    <n v="35"/>
    <n v="21"/>
    <n v="14"/>
    <n v="0.4"/>
  </r>
  <r>
    <x v="565"/>
    <n v="4"/>
    <s v="Plato_10"/>
    <s v="Descripcióndel Plato_10"/>
    <n v="15"/>
    <n v="26"/>
    <n v="3"/>
    <n v="56"/>
    <s v="Ninguna"/>
    <n v="78"/>
    <n v="45"/>
    <n v="33"/>
    <n v="0.42307692307692307"/>
  </r>
  <r>
    <x v="566"/>
    <n v="15"/>
    <s v="Plato_16"/>
    <s v="Descripcióndel Plato_16"/>
    <n v="16"/>
    <n v="28"/>
    <n v="2"/>
    <n v="9"/>
    <s v="Ninguna"/>
    <n v="56"/>
    <n v="32"/>
    <n v="24"/>
    <n v="0.42857142857142855"/>
  </r>
  <r>
    <x v="566"/>
    <n v="15"/>
    <s v="Plato_11"/>
    <s v="Descripcióndel Plato_11"/>
    <n v="20"/>
    <n v="33"/>
    <n v="2"/>
    <n v="34"/>
    <s v="Sin cebolla"/>
    <n v="66"/>
    <n v="40"/>
    <n v="26"/>
    <n v="0.39393939393939392"/>
  </r>
  <r>
    <x v="566"/>
    <n v="15"/>
    <s v="Plato_18"/>
    <s v="Descripcióndel Plato_18"/>
    <n v="20"/>
    <n v="34"/>
    <n v="2"/>
    <n v="18"/>
    <s v="Ninguna"/>
    <n v="68"/>
    <n v="40"/>
    <n v="28"/>
    <n v="0.41176470588235292"/>
  </r>
  <r>
    <x v="566"/>
    <n v="15"/>
    <s v="Plato_13"/>
    <s v="Descripcióndel Plato_13"/>
    <n v="13"/>
    <n v="21"/>
    <n v="3"/>
    <n v="41"/>
    <s v="Sin cebolla"/>
    <n v="63"/>
    <n v="39"/>
    <n v="24"/>
    <n v="0.38095238095238093"/>
  </r>
  <r>
    <x v="567"/>
    <n v="5"/>
    <s v="Plato_18"/>
    <s v="Descripcióndel Plato_18"/>
    <n v="20"/>
    <n v="34"/>
    <n v="3"/>
    <n v="40"/>
    <s v="Ninguna"/>
    <n v="102"/>
    <n v="60"/>
    <n v="42"/>
    <n v="0.41176470588235292"/>
  </r>
  <r>
    <x v="567"/>
    <n v="5"/>
    <s v="Plato_20"/>
    <s v="Descripcióndel Plato_20"/>
    <n v="25"/>
    <n v="40"/>
    <n v="2"/>
    <n v="44"/>
    <s v="Sin cebolla"/>
    <n v="80"/>
    <n v="50"/>
    <n v="30"/>
    <n v="0.375"/>
  </r>
  <r>
    <x v="568"/>
    <n v="12"/>
    <s v="Plato_18"/>
    <s v="Descripcióndel Plato_18"/>
    <n v="20"/>
    <n v="34"/>
    <n v="2"/>
    <n v="26"/>
    <s v="Ninguna"/>
    <n v="68"/>
    <n v="40"/>
    <n v="28"/>
    <n v="0.41176470588235292"/>
  </r>
  <r>
    <x v="568"/>
    <n v="12"/>
    <s v="Plato_13"/>
    <s v="Descripcióndel Plato_13"/>
    <n v="13"/>
    <n v="21"/>
    <n v="3"/>
    <n v="32"/>
    <s v="Sin cebolla"/>
    <n v="63"/>
    <n v="39"/>
    <n v="24"/>
    <n v="0.38095238095238093"/>
  </r>
  <r>
    <x v="569"/>
    <n v="1"/>
    <s v="Plato_11"/>
    <s v="Descripcióndel Plato_11"/>
    <n v="20"/>
    <n v="33"/>
    <n v="1"/>
    <n v="38"/>
    <s v="Ninguna"/>
    <n v="33"/>
    <n v="20"/>
    <n v="13"/>
    <n v="0.39393939393939392"/>
  </r>
  <r>
    <x v="569"/>
    <n v="1"/>
    <s v="Plato_10"/>
    <s v="Descripcióndel Plato_10"/>
    <n v="15"/>
    <n v="26"/>
    <n v="2"/>
    <n v="8"/>
    <s v="Sin cebolla"/>
    <n v="52"/>
    <n v="30"/>
    <n v="22"/>
    <n v="0.42307692307692307"/>
  </r>
  <r>
    <x v="570"/>
    <n v="15"/>
    <s v="Plato_6"/>
    <s v="Descripcióndel Plato_6"/>
    <n v="16"/>
    <n v="27"/>
    <n v="2"/>
    <n v="26"/>
    <s v="Ninguna"/>
    <n v="54"/>
    <n v="32"/>
    <n v="22"/>
    <n v="0.40740740740740738"/>
  </r>
  <r>
    <x v="571"/>
    <n v="19"/>
    <s v="Plato_2"/>
    <s v="Descripcióndel Plato_2"/>
    <n v="18"/>
    <n v="30"/>
    <n v="1"/>
    <n v="34"/>
    <s v="Sin cebolla"/>
    <n v="30"/>
    <n v="18"/>
    <n v="12"/>
    <n v="0.4"/>
  </r>
  <r>
    <x v="571"/>
    <n v="19"/>
    <s v="Plato_5"/>
    <s v="Descripcióndel Plato_5"/>
    <n v="13"/>
    <n v="22"/>
    <n v="2"/>
    <n v="10"/>
    <s v="Sin cebolla"/>
    <n v="44"/>
    <n v="26"/>
    <n v="18"/>
    <n v="0.40909090909090912"/>
  </r>
  <r>
    <x v="572"/>
    <n v="7"/>
    <s v="Plato_13"/>
    <s v="Descripcióndel Plato_13"/>
    <n v="13"/>
    <n v="21"/>
    <n v="3"/>
    <n v="41"/>
    <s v="Ninguna"/>
    <n v="63"/>
    <n v="39"/>
    <n v="24"/>
    <n v="0.38095238095238093"/>
  </r>
  <r>
    <x v="572"/>
    <n v="7"/>
    <s v="Plato_18"/>
    <s v="Descripcióndel Plato_18"/>
    <n v="20"/>
    <n v="34"/>
    <n v="3"/>
    <n v="28"/>
    <s v="Sin cebolla"/>
    <n v="102"/>
    <n v="60"/>
    <n v="42"/>
    <n v="0.41176470588235292"/>
  </r>
  <r>
    <x v="573"/>
    <n v="20"/>
    <s v="Plato_10"/>
    <s v="Descripcióndel Plato_10"/>
    <n v="15"/>
    <n v="26"/>
    <n v="3"/>
    <n v="50"/>
    <s v="Sin cebolla"/>
    <n v="78"/>
    <n v="45"/>
    <n v="33"/>
    <n v="0.42307692307692307"/>
  </r>
  <r>
    <x v="573"/>
    <n v="20"/>
    <s v="Plato_19"/>
    <s v="Descripcióndel Plato_19"/>
    <n v="22"/>
    <n v="36"/>
    <n v="2"/>
    <n v="40"/>
    <s v="Ninguna"/>
    <n v="72"/>
    <n v="44"/>
    <n v="28"/>
    <n v="0.3888888888888889"/>
  </r>
  <r>
    <x v="573"/>
    <n v="20"/>
    <s v="Plato_4"/>
    <s v="Descripcióndel Plato_4"/>
    <n v="10"/>
    <n v="18"/>
    <n v="2"/>
    <n v="37"/>
    <s v="Sin cebolla"/>
    <n v="36"/>
    <n v="20"/>
    <n v="16"/>
    <n v="0.44444444444444442"/>
  </r>
  <r>
    <x v="573"/>
    <n v="20"/>
    <s v="Plato_13"/>
    <s v="Descripcióndel Plato_13"/>
    <n v="13"/>
    <n v="21"/>
    <n v="1"/>
    <n v="41"/>
    <s v="Sin cebolla"/>
    <n v="21"/>
    <n v="13"/>
    <n v="8"/>
    <n v="0.38095238095238093"/>
  </r>
  <r>
    <x v="574"/>
    <n v="15"/>
    <s v="Plato_4"/>
    <s v="Descripcióndel Plato_4"/>
    <n v="10"/>
    <n v="18"/>
    <n v="1"/>
    <n v="44"/>
    <s v="Ninguna"/>
    <n v="18"/>
    <n v="10"/>
    <n v="8"/>
    <n v="0.44444444444444442"/>
  </r>
  <r>
    <x v="575"/>
    <n v="9"/>
    <s v="Plato_11"/>
    <s v="Descripcióndel Plato_11"/>
    <n v="20"/>
    <n v="33"/>
    <n v="1"/>
    <n v="46"/>
    <s v="Ninguna"/>
    <n v="33"/>
    <n v="20"/>
    <n v="13"/>
    <n v="0.39393939393939392"/>
  </r>
  <r>
    <x v="575"/>
    <n v="9"/>
    <s v="Plato_17"/>
    <s v="Descripcióndel Plato_17"/>
    <n v="19"/>
    <n v="31"/>
    <n v="3"/>
    <n v="32"/>
    <s v="Ninguna"/>
    <n v="93"/>
    <n v="57"/>
    <n v="36"/>
    <n v="0.38709677419354838"/>
  </r>
  <r>
    <x v="575"/>
    <n v="9"/>
    <s v="Plato_19"/>
    <s v="Descripcióndel Plato_19"/>
    <n v="22"/>
    <n v="36"/>
    <n v="3"/>
    <n v="37"/>
    <s v="Sin cebolla"/>
    <n v="108"/>
    <n v="66"/>
    <n v="42"/>
    <n v="0.3888888888888889"/>
  </r>
  <r>
    <x v="576"/>
    <n v="5"/>
    <s v="Plato_4"/>
    <s v="Descripcióndel Plato_4"/>
    <n v="10"/>
    <n v="18"/>
    <n v="1"/>
    <n v="10"/>
    <s v="Sin cebolla"/>
    <n v="18"/>
    <n v="10"/>
    <n v="8"/>
    <n v="0.44444444444444442"/>
  </r>
  <r>
    <x v="576"/>
    <n v="5"/>
    <s v="Plato_5"/>
    <s v="Descripcióndel Plato_5"/>
    <n v="13"/>
    <n v="22"/>
    <n v="1"/>
    <n v="15"/>
    <s v="Ninguna"/>
    <n v="22"/>
    <n v="13"/>
    <n v="9"/>
    <n v="0.40909090909090912"/>
  </r>
  <r>
    <x v="577"/>
    <n v="11"/>
    <s v="Plato_2"/>
    <s v="Descripcióndel Plato_2"/>
    <n v="18"/>
    <n v="30"/>
    <n v="3"/>
    <n v="44"/>
    <s v="Ninguna"/>
    <n v="90"/>
    <n v="54"/>
    <n v="36"/>
    <n v="0.4"/>
  </r>
  <r>
    <x v="578"/>
    <n v="9"/>
    <s v="Plato_1"/>
    <s v="Descripcióndel Plato_1"/>
    <n v="15"/>
    <n v="25"/>
    <n v="2"/>
    <n v="48"/>
    <s v="Ninguna"/>
    <n v="50"/>
    <n v="30"/>
    <n v="20"/>
    <n v="0.4"/>
  </r>
  <r>
    <x v="579"/>
    <n v="10"/>
    <s v="Plato_11"/>
    <s v="Descripcióndel Plato_11"/>
    <n v="20"/>
    <n v="33"/>
    <n v="1"/>
    <n v="30"/>
    <s v="Ninguna"/>
    <n v="33"/>
    <n v="20"/>
    <n v="13"/>
    <n v="0.39393939393939392"/>
  </r>
  <r>
    <x v="580"/>
    <n v="18"/>
    <s v="Plato_11"/>
    <s v="Descripcióndel Plato_11"/>
    <n v="20"/>
    <n v="33"/>
    <n v="1"/>
    <n v="15"/>
    <s v="Ninguna"/>
    <n v="33"/>
    <n v="20"/>
    <n v="13"/>
    <n v="0.39393939393939392"/>
  </r>
  <r>
    <x v="580"/>
    <n v="18"/>
    <s v="Plato_2"/>
    <s v="Descripcióndel Plato_2"/>
    <n v="18"/>
    <n v="30"/>
    <n v="3"/>
    <n v="40"/>
    <s v="Ninguna"/>
    <n v="90"/>
    <n v="54"/>
    <n v="36"/>
    <n v="0.4"/>
  </r>
  <r>
    <x v="581"/>
    <n v="3"/>
    <s v="Plato_6"/>
    <s v="Descripcióndel Plato_6"/>
    <n v="16"/>
    <n v="27"/>
    <n v="2"/>
    <n v="42"/>
    <s v="Sin cebolla"/>
    <n v="54"/>
    <n v="32"/>
    <n v="22"/>
    <n v="0.40740740740740738"/>
  </r>
  <r>
    <x v="582"/>
    <n v="9"/>
    <s v="Plato_12"/>
    <s v="Descripcióndel Plato_12"/>
    <n v="11"/>
    <n v="19"/>
    <n v="3"/>
    <n v="15"/>
    <s v="Ninguna"/>
    <n v="57"/>
    <n v="33"/>
    <n v="24"/>
    <n v="0.42105263157894735"/>
  </r>
  <r>
    <x v="582"/>
    <n v="9"/>
    <s v="Plato_4"/>
    <s v="Descripcióndel Plato_4"/>
    <n v="10"/>
    <n v="18"/>
    <n v="1"/>
    <n v="11"/>
    <s v="Ninguna"/>
    <n v="18"/>
    <n v="10"/>
    <n v="8"/>
    <n v="0.44444444444444442"/>
  </r>
  <r>
    <x v="582"/>
    <n v="9"/>
    <s v="Plato_7"/>
    <s v="Descripcióndel Plato_7"/>
    <n v="14"/>
    <n v="24"/>
    <n v="2"/>
    <n v="29"/>
    <s v="Sin cebolla"/>
    <n v="48"/>
    <n v="28"/>
    <n v="20"/>
    <n v="0.41666666666666669"/>
  </r>
  <r>
    <x v="582"/>
    <n v="9"/>
    <s v="Plato_20"/>
    <s v="Descripcióndel Plato_20"/>
    <n v="25"/>
    <n v="40"/>
    <n v="3"/>
    <n v="50"/>
    <s v="Sin cebolla"/>
    <n v="120"/>
    <n v="75"/>
    <n v="45"/>
    <n v="0.375"/>
  </r>
  <r>
    <x v="583"/>
    <n v="9"/>
    <s v="Plato_13"/>
    <s v="Descripcióndel Plato_13"/>
    <n v="13"/>
    <n v="21"/>
    <n v="1"/>
    <n v="57"/>
    <s v="Sin cebolla"/>
    <n v="21"/>
    <n v="13"/>
    <n v="8"/>
    <n v="0.38095238095238093"/>
  </r>
  <r>
    <x v="583"/>
    <n v="9"/>
    <s v="Plato_17"/>
    <s v="Descripcióndel Plato_17"/>
    <n v="19"/>
    <n v="31"/>
    <n v="2"/>
    <n v="34"/>
    <s v="Ninguna"/>
    <n v="62"/>
    <n v="38"/>
    <n v="24"/>
    <n v="0.38709677419354838"/>
  </r>
  <r>
    <x v="583"/>
    <n v="9"/>
    <s v="Plato_16"/>
    <s v="Descripcióndel Plato_16"/>
    <n v="16"/>
    <n v="28"/>
    <n v="2"/>
    <n v="23"/>
    <s v="Ninguna"/>
    <n v="56"/>
    <n v="32"/>
    <n v="24"/>
    <n v="0.42857142857142855"/>
  </r>
  <r>
    <x v="584"/>
    <n v="3"/>
    <s v="Plato_15"/>
    <s v="Descripcióndel Plato_15"/>
    <n v="19"/>
    <n v="32"/>
    <n v="1"/>
    <n v="35"/>
    <s v="Sin cebolla"/>
    <n v="32"/>
    <n v="19"/>
    <n v="13"/>
    <n v="0.40625"/>
  </r>
  <r>
    <x v="584"/>
    <n v="3"/>
    <s v="Plato_8"/>
    <s v="Descripcióndel Plato_8"/>
    <n v="21"/>
    <n v="35"/>
    <n v="1"/>
    <n v="8"/>
    <s v="Sin cebolla"/>
    <n v="35"/>
    <n v="21"/>
    <n v="14"/>
    <n v="0.4"/>
  </r>
  <r>
    <x v="584"/>
    <n v="3"/>
    <s v="Plato_4"/>
    <s v="Descripcióndel Plato_4"/>
    <n v="10"/>
    <n v="18"/>
    <n v="2"/>
    <n v="22"/>
    <s v="Ninguna"/>
    <n v="36"/>
    <n v="20"/>
    <n v="16"/>
    <n v="0.44444444444444442"/>
  </r>
  <r>
    <x v="584"/>
    <n v="3"/>
    <s v="Plato_1"/>
    <s v="Descripcióndel Plato_1"/>
    <n v="15"/>
    <n v="25"/>
    <n v="1"/>
    <n v="30"/>
    <s v="Sin cebolla"/>
    <n v="25"/>
    <n v="15"/>
    <n v="10"/>
    <n v="0.4"/>
  </r>
  <r>
    <x v="585"/>
    <n v="17"/>
    <s v="Plato_11"/>
    <s v="Descripcióndel Plato_11"/>
    <n v="20"/>
    <n v="33"/>
    <n v="3"/>
    <n v="47"/>
    <s v="Sin cebolla"/>
    <n v="99"/>
    <n v="60"/>
    <n v="39"/>
    <n v="0.39393939393939392"/>
  </r>
  <r>
    <x v="585"/>
    <n v="17"/>
    <s v="Plato_7"/>
    <s v="Descripcióndel Plato_7"/>
    <n v="14"/>
    <n v="24"/>
    <n v="3"/>
    <n v="45"/>
    <s v="Ninguna"/>
    <n v="72"/>
    <n v="42"/>
    <n v="30"/>
    <n v="0.41666666666666669"/>
  </r>
  <r>
    <x v="586"/>
    <n v="7"/>
    <s v="Plato_7"/>
    <s v="Descripcióndel Plato_7"/>
    <n v="14"/>
    <n v="24"/>
    <n v="2"/>
    <n v="43"/>
    <s v="Sin cebolla"/>
    <n v="48"/>
    <n v="28"/>
    <n v="20"/>
    <n v="0.41666666666666669"/>
  </r>
  <r>
    <x v="587"/>
    <n v="15"/>
    <s v="Plato_10"/>
    <s v="Descripcióndel Plato_10"/>
    <n v="15"/>
    <n v="26"/>
    <n v="1"/>
    <n v="25"/>
    <s v="Sin cebolla"/>
    <n v="26"/>
    <n v="15"/>
    <n v="11"/>
    <n v="0.42307692307692307"/>
  </r>
  <r>
    <x v="587"/>
    <n v="15"/>
    <s v="Plato_1"/>
    <s v="Descripcióndel Plato_1"/>
    <n v="15"/>
    <n v="25"/>
    <n v="3"/>
    <n v="12"/>
    <s v="Sin cebolla"/>
    <n v="75"/>
    <n v="45"/>
    <n v="30"/>
    <n v="0.4"/>
  </r>
  <r>
    <x v="588"/>
    <n v="10"/>
    <s v="Plato_14"/>
    <s v="Descripcióndel Plato_14"/>
    <n v="14"/>
    <n v="23"/>
    <n v="1"/>
    <n v="45"/>
    <s v="Ninguna"/>
    <n v="23"/>
    <n v="14"/>
    <n v="9"/>
    <n v="0.39130434782608697"/>
  </r>
  <r>
    <x v="588"/>
    <n v="10"/>
    <s v="Plato_18"/>
    <s v="Descripcióndel Plato_18"/>
    <n v="20"/>
    <n v="34"/>
    <n v="3"/>
    <n v="59"/>
    <s v="Ninguna"/>
    <n v="102"/>
    <n v="60"/>
    <n v="42"/>
    <n v="0.41176470588235292"/>
  </r>
  <r>
    <x v="588"/>
    <n v="10"/>
    <s v="Plato_13"/>
    <s v="Descripcióndel Plato_13"/>
    <n v="13"/>
    <n v="21"/>
    <n v="3"/>
    <n v="7"/>
    <s v="Ninguna"/>
    <n v="63"/>
    <n v="39"/>
    <n v="24"/>
    <n v="0.38095238095238093"/>
  </r>
  <r>
    <x v="588"/>
    <n v="10"/>
    <s v="Plato_15"/>
    <s v="Descripcióndel Plato_15"/>
    <n v="19"/>
    <n v="32"/>
    <n v="3"/>
    <n v="9"/>
    <s v="Ninguna"/>
    <n v="96"/>
    <n v="57"/>
    <n v="39"/>
    <n v="0.40625"/>
  </r>
  <r>
    <x v="589"/>
    <n v="3"/>
    <s v="Plato_18"/>
    <s v="Descripcióndel Plato_18"/>
    <n v="20"/>
    <n v="34"/>
    <n v="3"/>
    <n v="43"/>
    <s v="Sin cebolla"/>
    <n v="102"/>
    <n v="60"/>
    <n v="42"/>
    <n v="0.41176470588235292"/>
  </r>
  <r>
    <x v="589"/>
    <n v="3"/>
    <s v="Plato_3"/>
    <s v="Descripcióndel Plato_3"/>
    <n v="12"/>
    <n v="20"/>
    <n v="1"/>
    <n v="21"/>
    <s v="Sin cebolla"/>
    <n v="20"/>
    <n v="12"/>
    <n v="8"/>
    <n v="0.4"/>
  </r>
  <r>
    <x v="590"/>
    <n v="11"/>
    <s v="Plato_20"/>
    <s v="Descripcióndel Plato_20"/>
    <n v="25"/>
    <n v="40"/>
    <n v="3"/>
    <n v="51"/>
    <s v="Ninguna"/>
    <n v="120"/>
    <n v="75"/>
    <n v="45"/>
    <n v="0.375"/>
  </r>
  <r>
    <x v="591"/>
    <n v="5"/>
    <s v="Plato_5"/>
    <s v="Descripcióndel Plato_5"/>
    <n v="13"/>
    <n v="22"/>
    <n v="2"/>
    <n v="59"/>
    <s v="Ninguna"/>
    <n v="44"/>
    <n v="26"/>
    <n v="18"/>
    <n v="0.40909090909090912"/>
  </r>
  <r>
    <x v="591"/>
    <n v="5"/>
    <s v="Plato_1"/>
    <s v="Descripcióndel Plato_1"/>
    <n v="15"/>
    <n v="25"/>
    <n v="2"/>
    <n v="42"/>
    <s v="Ninguna"/>
    <n v="50"/>
    <n v="30"/>
    <n v="20"/>
    <n v="0.4"/>
  </r>
  <r>
    <x v="592"/>
    <n v="17"/>
    <s v="Plato_20"/>
    <s v="Descripcióndel Plato_20"/>
    <n v="25"/>
    <n v="40"/>
    <n v="1"/>
    <n v="30"/>
    <s v="Ninguna"/>
    <n v="40"/>
    <n v="25"/>
    <n v="15"/>
    <n v="0.375"/>
  </r>
  <r>
    <x v="592"/>
    <n v="17"/>
    <s v="Plato_17"/>
    <s v="Descripcióndel Plato_17"/>
    <n v="19"/>
    <n v="31"/>
    <n v="1"/>
    <n v="8"/>
    <s v="Ninguna"/>
    <n v="31"/>
    <n v="19"/>
    <n v="12"/>
    <n v="0.38709677419354838"/>
  </r>
  <r>
    <x v="592"/>
    <n v="17"/>
    <s v="Plato_11"/>
    <s v="Descripcióndel Plato_11"/>
    <n v="20"/>
    <n v="33"/>
    <n v="2"/>
    <n v="5"/>
    <s v="Sin cebolla"/>
    <n v="66"/>
    <n v="40"/>
    <n v="26"/>
    <n v="0.39393939393939392"/>
  </r>
  <r>
    <x v="592"/>
    <n v="17"/>
    <s v="Plato_19"/>
    <s v="Descripcióndel Plato_19"/>
    <n v="22"/>
    <n v="36"/>
    <n v="2"/>
    <n v="5"/>
    <s v="Ninguna"/>
    <n v="72"/>
    <n v="44"/>
    <n v="28"/>
    <n v="0.3888888888888889"/>
  </r>
  <r>
    <x v="593"/>
    <n v="17"/>
    <s v="Plato_11"/>
    <s v="Descripcióndel Plato_11"/>
    <n v="20"/>
    <n v="33"/>
    <n v="1"/>
    <n v="5"/>
    <s v="Ninguna"/>
    <n v="33"/>
    <n v="20"/>
    <n v="13"/>
    <n v="0.39393939393939392"/>
  </r>
  <r>
    <x v="593"/>
    <n v="17"/>
    <s v="Plato_5"/>
    <s v="Descripcióndel Plato_5"/>
    <n v="13"/>
    <n v="22"/>
    <n v="3"/>
    <n v="44"/>
    <s v="Ninguna"/>
    <n v="66"/>
    <n v="39"/>
    <n v="27"/>
    <n v="0.40909090909090912"/>
  </r>
  <r>
    <x v="593"/>
    <n v="17"/>
    <s v="Plato_3"/>
    <s v="Descripcióndel Plato_3"/>
    <n v="12"/>
    <n v="20"/>
    <n v="2"/>
    <n v="49"/>
    <s v="Ninguna"/>
    <n v="40"/>
    <n v="24"/>
    <n v="16"/>
    <n v="0.4"/>
  </r>
  <r>
    <x v="594"/>
    <n v="9"/>
    <s v="Plato_13"/>
    <s v="Descripcióndel Plato_13"/>
    <n v="13"/>
    <n v="21"/>
    <n v="2"/>
    <n v="5"/>
    <s v="Ninguna"/>
    <n v="42"/>
    <n v="26"/>
    <n v="16"/>
    <n v="0.38095238095238093"/>
  </r>
  <r>
    <x v="594"/>
    <n v="9"/>
    <s v="Plato_2"/>
    <s v="Descripcióndel Plato_2"/>
    <n v="18"/>
    <n v="30"/>
    <n v="1"/>
    <n v="44"/>
    <s v="Sin cebolla"/>
    <n v="30"/>
    <n v="18"/>
    <n v="12"/>
    <n v="0.4"/>
  </r>
  <r>
    <x v="595"/>
    <n v="18"/>
    <s v="Plato_14"/>
    <s v="Descripcióndel Plato_14"/>
    <n v="14"/>
    <n v="23"/>
    <n v="2"/>
    <n v="47"/>
    <s v="Sin cebolla"/>
    <n v="46"/>
    <n v="28"/>
    <n v="18"/>
    <n v="0.39130434782608697"/>
  </r>
  <r>
    <x v="595"/>
    <n v="18"/>
    <s v="Plato_7"/>
    <s v="Descripcióndel Plato_7"/>
    <n v="14"/>
    <n v="24"/>
    <n v="2"/>
    <n v="50"/>
    <s v="Sin cebolla"/>
    <n v="48"/>
    <n v="28"/>
    <n v="20"/>
    <n v="0.41666666666666669"/>
  </r>
  <r>
    <x v="595"/>
    <n v="18"/>
    <s v="Plato_15"/>
    <s v="Descripcióndel Plato_15"/>
    <n v="19"/>
    <n v="32"/>
    <n v="3"/>
    <n v="42"/>
    <s v="Sin cebolla"/>
    <n v="96"/>
    <n v="57"/>
    <n v="39"/>
    <n v="0.40625"/>
  </r>
  <r>
    <x v="595"/>
    <n v="18"/>
    <s v="Plato_1"/>
    <s v="Descripcióndel Plato_1"/>
    <n v="15"/>
    <n v="25"/>
    <n v="2"/>
    <n v="19"/>
    <s v="Ninguna"/>
    <n v="50"/>
    <n v="30"/>
    <n v="20"/>
    <n v="0.4"/>
  </r>
  <r>
    <x v="596"/>
    <n v="16"/>
    <s v="Plato_16"/>
    <s v="Descripcióndel Plato_16"/>
    <n v="16"/>
    <n v="28"/>
    <n v="1"/>
    <n v="39"/>
    <s v="Sin cebolla"/>
    <n v="28"/>
    <n v="16"/>
    <n v="12"/>
    <n v="0.42857142857142855"/>
  </r>
  <r>
    <x v="596"/>
    <n v="16"/>
    <s v="Plato_4"/>
    <s v="Descripcióndel Plato_4"/>
    <n v="10"/>
    <n v="18"/>
    <n v="1"/>
    <n v="55"/>
    <s v="Sin cebolla"/>
    <n v="18"/>
    <n v="10"/>
    <n v="8"/>
    <n v="0.44444444444444442"/>
  </r>
  <r>
    <x v="596"/>
    <n v="16"/>
    <s v="Plato_20"/>
    <s v="Descripcióndel Plato_20"/>
    <n v="25"/>
    <n v="40"/>
    <n v="2"/>
    <n v="39"/>
    <s v="Sin cebolla"/>
    <n v="80"/>
    <n v="50"/>
    <n v="30"/>
    <n v="0.375"/>
  </r>
  <r>
    <x v="596"/>
    <n v="16"/>
    <s v="Plato_7"/>
    <s v="Descripcióndel Plato_7"/>
    <n v="14"/>
    <n v="24"/>
    <n v="1"/>
    <n v="8"/>
    <s v="Sin cebolla"/>
    <n v="24"/>
    <n v="14"/>
    <n v="10"/>
    <n v="0.41666666666666669"/>
  </r>
  <r>
    <x v="597"/>
    <n v="9"/>
    <s v="Plato_10"/>
    <s v="Descripcióndel Plato_10"/>
    <n v="15"/>
    <n v="26"/>
    <n v="2"/>
    <n v="44"/>
    <s v="Ninguna"/>
    <n v="52"/>
    <n v="30"/>
    <n v="22"/>
    <n v="0.42307692307692307"/>
  </r>
  <r>
    <x v="597"/>
    <n v="9"/>
    <s v="Plato_15"/>
    <s v="Descripcióndel Plato_15"/>
    <n v="19"/>
    <n v="32"/>
    <n v="2"/>
    <n v="22"/>
    <s v="Ninguna"/>
    <n v="64"/>
    <n v="38"/>
    <n v="26"/>
    <n v="0.40625"/>
  </r>
  <r>
    <x v="597"/>
    <n v="9"/>
    <s v="Plato_17"/>
    <s v="Descripcióndel Plato_17"/>
    <n v="19"/>
    <n v="31"/>
    <n v="3"/>
    <n v="15"/>
    <s v="Ninguna"/>
    <n v="93"/>
    <n v="57"/>
    <n v="36"/>
    <n v="0.38709677419354838"/>
  </r>
  <r>
    <x v="598"/>
    <n v="11"/>
    <s v="Plato_18"/>
    <s v="Descripcióndel Plato_18"/>
    <n v="20"/>
    <n v="34"/>
    <n v="2"/>
    <n v="5"/>
    <s v="Ninguna"/>
    <n v="68"/>
    <n v="40"/>
    <n v="28"/>
    <n v="0.41176470588235292"/>
  </r>
  <r>
    <x v="598"/>
    <n v="11"/>
    <s v="Plato_17"/>
    <s v="Descripcióndel Plato_17"/>
    <n v="19"/>
    <n v="31"/>
    <n v="1"/>
    <n v="49"/>
    <s v="Ninguna"/>
    <n v="31"/>
    <n v="19"/>
    <n v="12"/>
    <n v="0.38709677419354838"/>
  </r>
  <r>
    <x v="598"/>
    <n v="11"/>
    <s v="Plato_8"/>
    <s v="Descripcióndel Plato_8"/>
    <n v="21"/>
    <n v="35"/>
    <n v="2"/>
    <n v="54"/>
    <s v="Ninguna"/>
    <n v="70"/>
    <n v="42"/>
    <n v="28"/>
    <n v="0.4"/>
  </r>
  <r>
    <x v="599"/>
    <n v="14"/>
    <s v="Plato_16"/>
    <s v="Descripcióndel Plato_16"/>
    <n v="16"/>
    <n v="28"/>
    <n v="3"/>
    <n v="22"/>
    <s v="Sin cebolla"/>
    <n v="84"/>
    <n v="48"/>
    <n v="36"/>
    <n v="0.42857142857142855"/>
  </r>
  <r>
    <x v="599"/>
    <n v="14"/>
    <s v="Plato_2"/>
    <s v="Descripcióndel Plato_2"/>
    <n v="18"/>
    <n v="30"/>
    <n v="2"/>
    <n v="43"/>
    <s v="Ninguna"/>
    <n v="60"/>
    <n v="36"/>
    <n v="24"/>
    <n v="0.4"/>
  </r>
  <r>
    <x v="600"/>
    <n v="13"/>
    <s v="Plato_20"/>
    <s v="Descripcióndel Plato_20"/>
    <n v="25"/>
    <n v="40"/>
    <n v="2"/>
    <n v="11"/>
    <s v="Sin cebolla"/>
    <n v="80"/>
    <n v="50"/>
    <n v="30"/>
    <n v="0.375"/>
  </r>
  <r>
    <x v="600"/>
    <n v="13"/>
    <s v="Plato_16"/>
    <s v="Descripcióndel Plato_16"/>
    <n v="16"/>
    <n v="28"/>
    <n v="3"/>
    <n v="28"/>
    <s v="Ninguna"/>
    <n v="84"/>
    <n v="48"/>
    <n v="36"/>
    <n v="0.42857142857142855"/>
  </r>
  <r>
    <x v="600"/>
    <n v="13"/>
    <s v="Plato_14"/>
    <s v="Descripcióndel Plato_14"/>
    <n v="14"/>
    <n v="23"/>
    <n v="1"/>
    <n v="44"/>
    <s v="Sin cebolla"/>
    <n v="23"/>
    <n v="14"/>
    <n v="9"/>
    <n v="0.39130434782608697"/>
  </r>
  <r>
    <x v="600"/>
    <n v="13"/>
    <s v="Plato_8"/>
    <s v="Descripcióndel Plato_8"/>
    <n v="21"/>
    <n v="35"/>
    <n v="3"/>
    <n v="32"/>
    <s v="Ninguna"/>
    <n v="105"/>
    <n v="63"/>
    <n v="42"/>
    <n v="0.4"/>
  </r>
  <r>
    <x v="601"/>
    <n v="12"/>
    <s v="Plato_8"/>
    <s v="Descripcióndel Plato_8"/>
    <n v="21"/>
    <n v="35"/>
    <n v="2"/>
    <n v="56"/>
    <s v="Ninguna"/>
    <n v="70"/>
    <n v="42"/>
    <n v="28"/>
    <n v="0.4"/>
  </r>
  <r>
    <x v="601"/>
    <n v="12"/>
    <s v="Plato_5"/>
    <s v="Descripcióndel Plato_5"/>
    <n v="13"/>
    <n v="22"/>
    <n v="3"/>
    <n v="58"/>
    <s v="Ninguna"/>
    <n v="66"/>
    <n v="39"/>
    <n v="27"/>
    <n v="0.40909090909090912"/>
  </r>
  <r>
    <x v="601"/>
    <n v="12"/>
    <s v="Plato_2"/>
    <s v="Descripcióndel Plato_2"/>
    <n v="18"/>
    <n v="30"/>
    <n v="3"/>
    <n v="12"/>
    <s v="Ninguna"/>
    <n v="90"/>
    <n v="54"/>
    <n v="36"/>
    <n v="0.4"/>
  </r>
  <r>
    <x v="601"/>
    <n v="12"/>
    <s v="Plato_20"/>
    <s v="Descripcióndel Plato_20"/>
    <n v="25"/>
    <n v="40"/>
    <n v="1"/>
    <n v="36"/>
    <s v="Sin cebolla"/>
    <n v="40"/>
    <n v="25"/>
    <n v="15"/>
    <n v="0.375"/>
  </r>
  <r>
    <x v="602"/>
    <n v="19"/>
    <s v="Plato_17"/>
    <s v="Descripcióndel Plato_17"/>
    <n v="19"/>
    <n v="31"/>
    <n v="2"/>
    <n v="17"/>
    <s v="Ninguna"/>
    <n v="62"/>
    <n v="38"/>
    <n v="24"/>
    <n v="0.38709677419354838"/>
  </r>
  <r>
    <x v="603"/>
    <n v="14"/>
    <s v="Plato_8"/>
    <s v="Descripcióndel Plato_8"/>
    <n v="21"/>
    <n v="35"/>
    <n v="3"/>
    <n v="42"/>
    <s v="Ninguna"/>
    <n v="105"/>
    <n v="63"/>
    <n v="42"/>
    <n v="0.4"/>
  </r>
  <r>
    <x v="604"/>
    <n v="19"/>
    <s v="Plato_3"/>
    <s v="Descripcióndel Plato_3"/>
    <n v="12"/>
    <n v="20"/>
    <n v="1"/>
    <n v="47"/>
    <s v="Ninguna"/>
    <n v="20"/>
    <n v="12"/>
    <n v="8"/>
    <n v="0.4"/>
  </r>
  <r>
    <x v="604"/>
    <n v="19"/>
    <s v="Plato_20"/>
    <s v="Descripcióndel Plato_20"/>
    <n v="25"/>
    <n v="40"/>
    <n v="1"/>
    <n v="24"/>
    <s v="Sin cebolla"/>
    <n v="40"/>
    <n v="25"/>
    <n v="15"/>
    <n v="0.375"/>
  </r>
  <r>
    <x v="604"/>
    <n v="19"/>
    <s v="Plato_8"/>
    <s v="Descripcióndel Plato_8"/>
    <n v="21"/>
    <n v="35"/>
    <n v="2"/>
    <n v="55"/>
    <s v="Sin cebolla"/>
    <n v="70"/>
    <n v="42"/>
    <n v="28"/>
    <n v="0.4"/>
  </r>
  <r>
    <x v="604"/>
    <n v="19"/>
    <s v="Plato_2"/>
    <s v="Descripcióndel Plato_2"/>
    <n v="18"/>
    <n v="30"/>
    <n v="3"/>
    <n v="50"/>
    <s v="Sin cebolla"/>
    <n v="90"/>
    <n v="54"/>
    <n v="36"/>
    <n v="0.4"/>
  </r>
  <r>
    <x v="605"/>
    <n v="1"/>
    <s v="Plato_1"/>
    <s v="Descripcióndel Plato_1"/>
    <n v="15"/>
    <n v="25"/>
    <n v="2"/>
    <n v="47"/>
    <s v="Ninguna"/>
    <n v="50"/>
    <n v="30"/>
    <n v="20"/>
    <n v="0.4"/>
  </r>
  <r>
    <x v="605"/>
    <n v="1"/>
    <s v="Plato_6"/>
    <s v="Descripcióndel Plato_6"/>
    <n v="16"/>
    <n v="27"/>
    <n v="3"/>
    <n v="48"/>
    <s v="Sin cebolla"/>
    <n v="81"/>
    <n v="48"/>
    <n v="33"/>
    <n v="0.40740740740740738"/>
  </r>
  <r>
    <x v="605"/>
    <n v="1"/>
    <s v="Plato_10"/>
    <s v="Descripcióndel Plato_10"/>
    <n v="15"/>
    <n v="26"/>
    <n v="2"/>
    <n v="50"/>
    <s v="Sin cebolla"/>
    <n v="52"/>
    <n v="30"/>
    <n v="22"/>
    <n v="0.42307692307692307"/>
  </r>
  <r>
    <x v="606"/>
    <n v="10"/>
    <s v="Plato_20"/>
    <s v="Descripcióndel Plato_20"/>
    <n v="25"/>
    <n v="40"/>
    <n v="1"/>
    <n v="25"/>
    <s v="Ninguna"/>
    <n v="40"/>
    <n v="25"/>
    <n v="15"/>
    <n v="0.375"/>
  </r>
  <r>
    <x v="606"/>
    <n v="10"/>
    <s v="Plato_16"/>
    <s v="Descripcióndel Plato_16"/>
    <n v="16"/>
    <n v="28"/>
    <n v="1"/>
    <n v="44"/>
    <s v="Ninguna"/>
    <n v="28"/>
    <n v="16"/>
    <n v="12"/>
    <n v="0.42857142857142855"/>
  </r>
  <r>
    <x v="607"/>
    <n v="7"/>
    <s v="Plato_9"/>
    <s v="Descripcióndel Plato_9"/>
    <n v="17"/>
    <n v="29"/>
    <n v="1"/>
    <n v="45"/>
    <s v="Ninguna"/>
    <n v="29"/>
    <n v="17"/>
    <n v="12"/>
    <n v="0.41379310344827586"/>
  </r>
  <r>
    <x v="608"/>
    <n v="1"/>
    <s v="Plato_15"/>
    <s v="Descripcióndel Plato_15"/>
    <n v="19"/>
    <n v="32"/>
    <n v="1"/>
    <n v="27"/>
    <s v="Sin cebolla"/>
    <n v="32"/>
    <n v="19"/>
    <n v="13"/>
    <n v="0.40625"/>
  </r>
  <r>
    <x v="609"/>
    <n v="19"/>
    <s v="Plato_10"/>
    <s v="Descripcióndel Plato_10"/>
    <n v="15"/>
    <n v="26"/>
    <n v="1"/>
    <n v="39"/>
    <s v="Sin cebolla"/>
    <n v="26"/>
    <n v="15"/>
    <n v="11"/>
    <n v="0.42307692307692307"/>
  </r>
  <r>
    <x v="609"/>
    <n v="19"/>
    <s v="Plato_4"/>
    <s v="Descripcióndel Plato_4"/>
    <n v="10"/>
    <n v="18"/>
    <n v="1"/>
    <n v="8"/>
    <s v="Ninguna"/>
    <n v="18"/>
    <n v="10"/>
    <n v="8"/>
    <n v="0.44444444444444442"/>
  </r>
  <r>
    <x v="610"/>
    <n v="13"/>
    <s v="Plato_13"/>
    <s v="Descripcióndel Plato_13"/>
    <n v="13"/>
    <n v="21"/>
    <n v="2"/>
    <n v="53"/>
    <s v="Sin cebolla"/>
    <n v="42"/>
    <n v="26"/>
    <n v="16"/>
    <n v="0.38095238095238093"/>
  </r>
  <r>
    <x v="610"/>
    <n v="13"/>
    <s v="Plato_19"/>
    <s v="Descripcióndel Plato_19"/>
    <n v="22"/>
    <n v="36"/>
    <n v="1"/>
    <n v="30"/>
    <s v="Sin cebolla"/>
    <n v="36"/>
    <n v="22"/>
    <n v="14"/>
    <n v="0.3888888888888889"/>
  </r>
  <r>
    <x v="611"/>
    <n v="11"/>
    <s v="Plato_6"/>
    <s v="Descripcióndel Plato_6"/>
    <n v="16"/>
    <n v="27"/>
    <n v="1"/>
    <n v="26"/>
    <s v="Ninguna"/>
    <n v="27"/>
    <n v="16"/>
    <n v="11"/>
    <n v="0.40740740740740738"/>
  </r>
  <r>
    <x v="611"/>
    <n v="11"/>
    <s v="Plato_19"/>
    <s v="Descripcióndel Plato_19"/>
    <n v="22"/>
    <n v="36"/>
    <n v="3"/>
    <n v="37"/>
    <s v="Ninguna"/>
    <n v="108"/>
    <n v="66"/>
    <n v="42"/>
    <n v="0.3888888888888889"/>
  </r>
  <r>
    <x v="611"/>
    <n v="11"/>
    <s v="Plato_16"/>
    <s v="Descripcióndel Plato_16"/>
    <n v="16"/>
    <n v="28"/>
    <n v="2"/>
    <n v="15"/>
    <s v="Ninguna"/>
    <n v="56"/>
    <n v="32"/>
    <n v="24"/>
    <n v="0.42857142857142855"/>
  </r>
  <r>
    <x v="611"/>
    <n v="11"/>
    <s v="Plato_3"/>
    <s v="Descripcióndel Plato_3"/>
    <n v="12"/>
    <n v="20"/>
    <n v="2"/>
    <n v="51"/>
    <s v="Ninguna"/>
    <n v="40"/>
    <n v="24"/>
    <n v="16"/>
    <n v="0.4"/>
  </r>
  <r>
    <x v="612"/>
    <n v="1"/>
    <s v="Plato_12"/>
    <s v="Descripcióndel Plato_12"/>
    <n v="11"/>
    <n v="19"/>
    <n v="3"/>
    <n v="41"/>
    <s v="Sin cebolla"/>
    <n v="57"/>
    <n v="33"/>
    <n v="24"/>
    <n v="0.42105263157894735"/>
  </r>
  <r>
    <x v="612"/>
    <n v="1"/>
    <s v="Plato_14"/>
    <s v="Descripcióndel Plato_14"/>
    <n v="14"/>
    <n v="23"/>
    <n v="3"/>
    <n v="23"/>
    <s v="Sin cebolla"/>
    <n v="69"/>
    <n v="42"/>
    <n v="27"/>
    <n v="0.39130434782608697"/>
  </r>
  <r>
    <x v="612"/>
    <n v="1"/>
    <s v="Plato_4"/>
    <s v="Descripcióndel Plato_4"/>
    <n v="10"/>
    <n v="18"/>
    <n v="3"/>
    <n v="31"/>
    <s v="Sin cebolla"/>
    <n v="54"/>
    <n v="30"/>
    <n v="24"/>
    <n v="0.44444444444444442"/>
  </r>
  <r>
    <x v="612"/>
    <n v="1"/>
    <s v="Plato_8"/>
    <s v="Descripcióndel Plato_8"/>
    <n v="21"/>
    <n v="35"/>
    <n v="3"/>
    <n v="57"/>
    <s v="Sin cebolla"/>
    <n v="105"/>
    <n v="63"/>
    <n v="42"/>
    <n v="0.4"/>
  </r>
  <r>
    <x v="613"/>
    <n v="19"/>
    <s v="Plato_7"/>
    <s v="Descripcióndel Plato_7"/>
    <n v="14"/>
    <n v="24"/>
    <n v="3"/>
    <n v="50"/>
    <s v="Ninguna"/>
    <n v="72"/>
    <n v="42"/>
    <n v="30"/>
    <n v="0.41666666666666669"/>
  </r>
  <r>
    <x v="614"/>
    <n v="7"/>
    <s v="Plato_17"/>
    <s v="Descripcióndel Plato_17"/>
    <n v="19"/>
    <n v="31"/>
    <n v="3"/>
    <n v="50"/>
    <s v="Ninguna"/>
    <n v="93"/>
    <n v="57"/>
    <n v="36"/>
    <n v="0.38709677419354838"/>
  </r>
  <r>
    <x v="614"/>
    <n v="7"/>
    <s v="Plato_14"/>
    <s v="Descripcióndel Plato_14"/>
    <n v="14"/>
    <n v="23"/>
    <n v="3"/>
    <n v="43"/>
    <s v="Ninguna"/>
    <n v="69"/>
    <n v="42"/>
    <n v="27"/>
    <n v="0.39130434782608697"/>
  </r>
  <r>
    <x v="614"/>
    <n v="7"/>
    <s v="Plato_1"/>
    <s v="Descripcióndel Plato_1"/>
    <n v="15"/>
    <n v="25"/>
    <n v="3"/>
    <n v="41"/>
    <s v="Ninguna"/>
    <n v="75"/>
    <n v="45"/>
    <n v="30"/>
    <n v="0.4"/>
  </r>
  <r>
    <x v="614"/>
    <n v="7"/>
    <s v="Plato_15"/>
    <s v="Descripcióndel Plato_15"/>
    <n v="19"/>
    <n v="32"/>
    <n v="3"/>
    <n v="22"/>
    <s v="Sin cebolla"/>
    <n v="96"/>
    <n v="57"/>
    <n v="39"/>
    <n v="0.40625"/>
  </r>
  <r>
    <x v="615"/>
    <n v="4"/>
    <s v="Plato_7"/>
    <s v="Descripcióndel Plato_7"/>
    <n v="14"/>
    <n v="24"/>
    <n v="3"/>
    <n v="33"/>
    <s v="Ninguna"/>
    <n v="72"/>
    <n v="42"/>
    <n v="30"/>
    <n v="0.41666666666666669"/>
  </r>
  <r>
    <x v="615"/>
    <n v="4"/>
    <s v="Plato_2"/>
    <s v="Descripcióndel Plato_2"/>
    <n v="18"/>
    <n v="30"/>
    <n v="2"/>
    <n v="14"/>
    <s v="Sin cebolla"/>
    <n v="60"/>
    <n v="36"/>
    <n v="24"/>
    <n v="0.4"/>
  </r>
  <r>
    <x v="616"/>
    <n v="13"/>
    <s v="Plato_10"/>
    <s v="Descripcióndel Plato_10"/>
    <n v="15"/>
    <n v="26"/>
    <n v="2"/>
    <n v="18"/>
    <s v="Sin cebolla"/>
    <n v="52"/>
    <n v="30"/>
    <n v="22"/>
    <n v="0.42307692307692307"/>
  </r>
  <r>
    <x v="616"/>
    <n v="13"/>
    <s v="Plato_2"/>
    <s v="Descripcióndel Plato_2"/>
    <n v="18"/>
    <n v="30"/>
    <n v="3"/>
    <n v="33"/>
    <s v="Sin cebolla"/>
    <n v="90"/>
    <n v="54"/>
    <n v="36"/>
    <n v="0.4"/>
  </r>
  <r>
    <x v="617"/>
    <n v="3"/>
    <s v="Plato_15"/>
    <s v="Descripcióndel Plato_15"/>
    <n v="19"/>
    <n v="32"/>
    <n v="2"/>
    <n v="6"/>
    <s v="Sin cebolla"/>
    <n v="64"/>
    <n v="38"/>
    <n v="26"/>
    <n v="0.40625"/>
  </r>
  <r>
    <x v="617"/>
    <n v="3"/>
    <s v="Plato_17"/>
    <s v="Descripcióndel Plato_17"/>
    <n v="19"/>
    <n v="31"/>
    <n v="3"/>
    <n v="35"/>
    <s v="Ninguna"/>
    <n v="93"/>
    <n v="57"/>
    <n v="36"/>
    <n v="0.38709677419354838"/>
  </r>
  <r>
    <x v="617"/>
    <n v="3"/>
    <s v="Plato_4"/>
    <s v="Descripcióndel Plato_4"/>
    <n v="10"/>
    <n v="18"/>
    <n v="3"/>
    <n v="24"/>
    <s v="Ninguna"/>
    <n v="54"/>
    <n v="30"/>
    <n v="24"/>
    <n v="0.44444444444444442"/>
  </r>
  <r>
    <x v="617"/>
    <n v="3"/>
    <s v="Plato_19"/>
    <s v="Descripcióndel Plato_19"/>
    <n v="22"/>
    <n v="36"/>
    <n v="3"/>
    <n v="53"/>
    <s v="Ninguna"/>
    <n v="108"/>
    <n v="66"/>
    <n v="42"/>
    <n v="0.3888888888888889"/>
  </r>
  <r>
    <x v="618"/>
    <n v="6"/>
    <s v="Plato_6"/>
    <s v="Descripcióndel Plato_6"/>
    <n v="16"/>
    <n v="27"/>
    <n v="2"/>
    <n v="40"/>
    <s v="Ninguna"/>
    <n v="54"/>
    <n v="32"/>
    <n v="22"/>
    <n v="0.40740740740740738"/>
  </r>
  <r>
    <x v="618"/>
    <n v="6"/>
    <s v="Plato_10"/>
    <s v="Descripcióndel Plato_10"/>
    <n v="15"/>
    <n v="26"/>
    <n v="3"/>
    <n v="56"/>
    <s v="Sin cebolla"/>
    <n v="78"/>
    <n v="45"/>
    <n v="33"/>
    <n v="0.42307692307692307"/>
  </r>
  <r>
    <x v="619"/>
    <n v="16"/>
    <s v="Plato_12"/>
    <s v="Descripcióndel Plato_12"/>
    <n v="11"/>
    <n v="19"/>
    <n v="3"/>
    <n v="40"/>
    <s v="Sin cebolla"/>
    <n v="57"/>
    <n v="33"/>
    <n v="24"/>
    <n v="0.42105263157894735"/>
  </r>
  <r>
    <x v="620"/>
    <n v="5"/>
    <s v="Plato_8"/>
    <s v="Descripcióndel Plato_8"/>
    <n v="21"/>
    <n v="35"/>
    <n v="3"/>
    <n v="8"/>
    <s v="Sin cebolla"/>
    <n v="105"/>
    <n v="63"/>
    <n v="42"/>
    <n v="0.4"/>
  </r>
  <r>
    <x v="621"/>
    <n v="7"/>
    <s v="Plato_17"/>
    <s v="Descripcióndel Plato_17"/>
    <n v="19"/>
    <n v="31"/>
    <n v="3"/>
    <n v="53"/>
    <s v="Ninguna"/>
    <n v="93"/>
    <n v="57"/>
    <n v="36"/>
    <n v="0.38709677419354838"/>
  </r>
  <r>
    <x v="621"/>
    <n v="7"/>
    <s v="Plato_16"/>
    <s v="Descripcióndel Plato_16"/>
    <n v="16"/>
    <n v="28"/>
    <n v="1"/>
    <n v="25"/>
    <s v="Ninguna"/>
    <n v="28"/>
    <n v="16"/>
    <n v="12"/>
    <n v="0.42857142857142855"/>
  </r>
  <r>
    <x v="622"/>
    <n v="13"/>
    <s v="Plato_5"/>
    <s v="Descripcióndel Plato_5"/>
    <n v="13"/>
    <n v="22"/>
    <n v="2"/>
    <n v="23"/>
    <s v="Ninguna"/>
    <n v="44"/>
    <n v="26"/>
    <n v="18"/>
    <n v="0.40909090909090912"/>
  </r>
  <r>
    <x v="622"/>
    <n v="13"/>
    <s v="Plato_8"/>
    <s v="Descripcióndel Plato_8"/>
    <n v="21"/>
    <n v="35"/>
    <n v="2"/>
    <n v="59"/>
    <s v="Ninguna"/>
    <n v="70"/>
    <n v="42"/>
    <n v="28"/>
    <n v="0.4"/>
  </r>
  <r>
    <x v="622"/>
    <n v="13"/>
    <s v="Plato_1"/>
    <s v="Descripcióndel Plato_1"/>
    <n v="15"/>
    <n v="25"/>
    <n v="1"/>
    <n v="20"/>
    <s v="Ninguna"/>
    <n v="25"/>
    <n v="15"/>
    <n v="10"/>
    <n v="0.4"/>
  </r>
  <r>
    <x v="622"/>
    <n v="13"/>
    <s v="Plato_15"/>
    <s v="Descripcióndel Plato_15"/>
    <n v="19"/>
    <n v="32"/>
    <n v="3"/>
    <n v="43"/>
    <s v="Sin cebolla"/>
    <n v="96"/>
    <n v="57"/>
    <n v="39"/>
    <n v="0.40625"/>
  </r>
  <r>
    <x v="623"/>
    <n v="1"/>
    <s v="Plato_19"/>
    <s v="Descripcióndel Plato_19"/>
    <n v="22"/>
    <n v="36"/>
    <n v="1"/>
    <n v="19"/>
    <s v="Sin cebolla"/>
    <n v="36"/>
    <n v="22"/>
    <n v="14"/>
    <n v="0.3888888888888889"/>
  </r>
  <r>
    <x v="623"/>
    <n v="1"/>
    <s v="Plato_7"/>
    <s v="Descripcióndel Plato_7"/>
    <n v="14"/>
    <n v="24"/>
    <n v="1"/>
    <n v="45"/>
    <s v="Ninguna"/>
    <n v="24"/>
    <n v="14"/>
    <n v="10"/>
    <n v="0.41666666666666669"/>
  </r>
  <r>
    <x v="623"/>
    <n v="1"/>
    <s v="Plato_13"/>
    <s v="Descripcióndel Plato_13"/>
    <n v="13"/>
    <n v="21"/>
    <n v="2"/>
    <n v="15"/>
    <s v="Sin cebolla"/>
    <n v="42"/>
    <n v="26"/>
    <n v="16"/>
    <n v="0.38095238095238093"/>
  </r>
  <r>
    <x v="624"/>
    <n v="5"/>
    <s v="Plato_4"/>
    <s v="Descripcióndel Plato_4"/>
    <n v="10"/>
    <n v="18"/>
    <n v="2"/>
    <n v="12"/>
    <s v="Ninguna"/>
    <n v="36"/>
    <n v="20"/>
    <n v="16"/>
    <n v="0.44444444444444442"/>
  </r>
  <r>
    <x v="624"/>
    <n v="5"/>
    <s v="Plato_20"/>
    <s v="Descripcióndel Plato_20"/>
    <n v="25"/>
    <n v="40"/>
    <n v="1"/>
    <n v="46"/>
    <s v="Sin cebolla"/>
    <n v="40"/>
    <n v="25"/>
    <n v="15"/>
    <n v="0.375"/>
  </r>
  <r>
    <x v="624"/>
    <n v="5"/>
    <s v="Plato_13"/>
    <s v="Descripcióndel Plato_13"/>
    <n v="13"/>
    <n v="21"/>
    <n v="3"/>
    <n v="39"/>
    <s v="Ninguna"/>
    <n v="63"/>
    <n v="39"/>
    <n v="24"/>
    <n v="0.38095238095238093"/>
  </r>
  <r>
    <x v="625"/>
    <n v="14"/>
    <s v="Plato_2"/>
    <s v="Descripcióndel Plato_2"/>
    <n v="18"/>
    <n v="30"/>
    <n v="2"/>
    <n v="11"/>
    <s v="Ninguna"/>
    <n v="60"/>
    <n v="36"/>
    <n v="24"/>
    <n v="0.4"/>
  </r>
  <r>
    <x v="625"/>
    <n v="14"/>
    <s v="Plato_7"/>
    <s v="Descripcióndel Plato_7"/>
    <n v="14"/>
    <n v="24"/>
    <n v="2"/>
    <n v="36"/>
    <s v="Sin cebolla"/>
    <n v="48"/>
    <n v="28"/>
    <n v="20"/>
    <n v="0.41666666666666669"/>
  </r>
  <r>
    <x v="625"/>
    <n v="14"/>
    <s v="Plato_9"/>
    <s v="Descripcióndel Plato_9"/>
    <n v="17"/>
    <n v="29"/>
    <n v="1"/>
    <n v="11"/>
    <s v="Sin cebolla"/>
    <n v="29"/>
    <n v="17"/>
    <n v="12"/>
    <n v="0.41379310344827586"/>
  </r>
  <r>
    <x v="626"/>
    <n v="4"/>
    <s v="Plato_13"/>
    <s v="Descripcióndel Plato_13"/>
    <n v="13"/>
    <n v="21"/>
    <n v="1"/>
    <n v="37"/>
    <s v="Ninguna"/>
    <n v="21"/>
    <n v="13"/>
    <n v="8"/>
    <n v="0.38095238095238093"/>
  </r>
  <r>
    <x v="627"/>
    <n v="2"/>
    <s v="Plato_7"/>
    <s v="Descripcióndel Plato_7"/>
    <n v="14"/>
    <n v="24"/>
    <n v="2"/>
    <n v="10"/>
    <s v="Ninguna"/>
    <n v="48"/>
    <n v="28"/>
    <n v="20"/>
    <n v="0.41666666666666669"/>
  </r>
  <r>
    <x v="627"/>
    <n v="2"/>
    <s v="Plato_20"/>
    <s v="Descripcióndel Plato_20"/>
    <n v="25"/>
    <n v="40"/>
    <n v="3"/>
    <n v="33"/>
    <s v="Sin cebolla"/>
    <n v="120"/>
    <n v="75"/>
    <n v="45"/>
    <n v="0.375"/>
  </r>
  <r>
    <x v="628"/>
    <n v="17"/>
    <s v="Plato_18"/>
    <s v="Descripcióndel Plato_18"/>
    <n v="20"/>
    <n v="34"/>
    <n v="1"/>
    <n v="22"/>
    <s v="Sin cebolla"/>
    <n v="34"/>
    <n v="20"/>
    <n v="14"/>
    <n v="0.41176470588235292"/>
  </r>
  <r>
    <x v="628"/>
    <n v="17"/>
    <s v="Plato_3"/>
    <s v="Descripcióndel Plato_3"/>
    <n v="12"/>
    <n v="20"/>
    <n v="3"/>
    <n v="19"/>
    <s v="Ninguna"/>
    <n v="60"/>
    <n v="36"/>
    <n v="24"/>
    <n v="0.4"/>
  </r>
  <r>
    <x v="628"/>
    <n v="17"/>
    <s v="Plato_4"/>
    <s v="Descripcióndel Plato_4"/>
    <n v="10"/>
    <n v="18"/>
    <n v="2"/>
    <n v="43"/>
    <s v="Sin cebolla"/>
    <n v="36"/>
    <n v="20"/>
    <n v="16"/>
    <n v="0.44444444444444442"/>
  </r>
  <r>
    <x v="629"/>
    <n v="2"/>
    <s v="Plato_17"/>
    <s v="Descripcióndel Plato_17"/>
    <n v="19"/>
    <n v="31"/>
    <n v="2"/>
    <n v="19"/>
    <s v="Ninguna"/>
    <n v="62"/>
    <n v="38"/>
    <n v="24"/>
    <n v="0.38709677419354838"/>
  </r>
  <r>
    <x v="629"/>
    <n v="2"/>
    <s v="Plato_20"/>
    <s v="Descripcióndel Plato_20"/>
    <n v="25"/>
    <n v="40"/>
    <n v="3"/>
    <n v="56"/>
    <s v="Ninguna"/>
    <n v="120"/>
    <n v="75"/>
    <n v="45"/>
    <n v="0.375"/>
  </r>
  <r>
    <x v="630"/>
    <n v="6"/>
    <s v="Plato_5"/>
    <s v="Descripcióndel Plato_5"/>
    <n v="13"/>
    <n v="22"/>
    <n v="3"/>
    <n v="46"/>
    <s v="Ninguna"/>
    <n v="66"/>
    <n v="39"/>
    <n v="27"/>
    <n v="0.40909090909090912"/>
  </r>
  <r>
    <x v="631"/>
    <n v="16"/>
    <s v="Plato_15"/>
    <s v="Descripcióndel Plato_15"/>
    <n v="19"/>
    <n v="32"/>
    <n v="3"/>
    <n v="41"/>
    <s v="Sin cebolla"/>
    <n v="96"/>
    <n v="57"/>
    <n v="39"/>
    <n v="0.40625"/>
  </r>
  <r>
    <x v="631"/>
    <n v="16"/>
    <s v="Plato_11"/>
    <s v="Descripcióndel Plato_11"/>
    <n v="20"/>
    <n v="33"/>
    <n v="1"/>
    <n v="47"/>
    <s v="Ninguna"/>
    <n v="33"/>
    <n v="20"/>
    <n v="13"/>
    <n v="0.39393939393939392"/>
  </r>
  <r>
    <x v="632"/>
    <n v="16"/>
    <s v="Plato_2"/>
    <s v="Descripcióndel Plato_2"/>
    <n v="18"/>
    <n v="30"/>
    <n v="3"/>
    <n v="10"/>
    <s v="Ninguna"/>
    <n v="90"/>
    <n v="54"/>
    <n v="36"/>
    <n v="0.4"/>
  </r>
  <r>
    <x v="632"/>
    <n v="16"/>
    <s v="Plato_7"/>
    <s v="Descripcióndel Plato_7"/>
    <n v="14"/>
    <n v="24"/>
    <n v="2"/>
    <n v="51"/>
    <s v="Sin cebolla"/>
    <n v="48"/>
    <n v="28"/>
    <n v="20"/>
    <n v="0.41666666666666669"/>
  </r>
  <r>
    <x v="632"/>
    <n v="16"/>
    <s v="Plato_5"/>
    <s v="Descripcióndel Plato_5"/>
    <n v="13"/>
    <n v="22"/>
    <n v="2"/>
    <n v="34"/>
    <s v="Ninguna"/>
    <n v="44"/>
    <n v="26"/>
    <n v="18"/>
    <n v="0.40909090909090912"/>
  </r>
  <r>
    <x v="632"/>
    <n v="16"/>
    <s v="Plato_4"/>
    <s v="Descripcióndel Plato_4"/>
    <n v="10"/>
    <n v="18"/>
    <n v="3"/>
    <n v="54"/>
    <s v="Sin cebolla"/>
    <n v="54"/>
    <n v="30"/>
    <n v="24"/>
    <n v="0.44444444444444442"/>
  </r>
  <r>
    <x v="633"/>
    <n v="2"/>
    <s v="Plato_5"/>
    <s v="Descripcióndel Plato_5"/>
    <n v="13"/>
    <n v="22"/>
    <n v="2"/>
    <n v="25"/>
    <s v="Ninguna"/>
    <n v="44"/>
    <n v="26"/>
    <n v="18"/>
    <n v="0.40909090909090912"/>
  </r>
  <r>
    <x v="633"/>
    <n v="2"/>
    <s v="Plato_20"/>
    <s v="Descripcióndel Plato_20"/>
    <n v="25"/>
    <n v="40"/>
    <n v="3"/>
    <n v="38"/>
    <s v="Sin cebolla"/>
    <n v="120"/>
    <n v="75"/>
    <n v="45"/>
    <n v="0.375"/>
  </r>
  <r>
    <x v="633"/>
    <n v="2"/>
    <s v="Plato_1"/>
    <s v="Descripcióndel Plato_1"/>
    <n v="15"/>
    <n v="25"/>
    <n v="3"/>
    <n v="43"/>
    <s v="Sin cebolla"/>
    <n v="75"/>
    <n v="45"/>
    <n v="30"/>
    <n v="0.4"/>
  </r>
  <r>
    <x v="633"/>
    <n v="2"/>
    <s v="Plato_8"/>
    <s v="Descripcióndel Plato_8"/>
    <n v="21"/>
    <n v="35"/>
    <n v="3"/>
    <n v="51"/>
    <s v="Ninguna"/>
    <n v="105"/>
    <n v="63"/>
    <n v="42"/>
    <n v="0.4"/>
  </r>
  <r>
    <x v="634"/>
    <n v="5"/>
    <s v="Plato_9"/>
    <s v="Descripcióndel Plato_9"/>
    <n v="17"/>
    <n v="29"/>
    <n v="2"/>
    <n v="25"/>
    <s v="Sin cebolla"/>
    <n v="58"/>
    <n v="34"/>
    <n v="24"/>
    <n v="0.41379310344827586"/>
  </r>
  <r>
    <x v="635"/>
    <n v="14"/>
    <s v="Plato_7"/>
    <s v="Descripcióndel Plato_7"/>
    <n v="14"/>
    <n v="24"/>
    <n v="2"/>
    <n v="45"/>
    <s v="Ninguna"/>
    <n v="48"/>
    <n v="28"/>
    <n v="20"/>
    <n v="0.41666666666666669"/>
  </r>
  <r>
    <x v="635"/>
    <n v="14"/>
    <s v="Plato_12"/>
    <s v="Descripcióndel Plato_12"/>
    <n v="11"/>
    <n v="19"/>
    <n v="3"/>
    <n v="54"/>
    <s v="Sin cebolla"/>
    <n v="57"/>
    <n v="33"/>
    <n v="24"/>
    <n v="0.42105263157894735"/>
  </r>
  <r>
    <x v="635"/>
    <n v="14"/>
    <s v="Plato_13"/>
    <s v="Descripcióndel Plato_13"/>
    <n v="13"/>
    <n v="21"/>
    <n v="1"/>
    <n v="52"/>
    <s v="Sin cebolla"/>
    <n v="21"/>
    <n v="13"/>
    <n v="8"/>
    <n v="0.38095238095238093"/>
  </r>
  <r>
    <x v="636"/>
    <n v="6"/>
    <s v="Plato_11"/>
    <s v="Descripcióndel Plato_11"/>
    <n v="20"/>
    <n v="33"/>
    <n v="1"/>
    <n v="23"/>
    <s v="Sin cebolla"/>
    <n v="33"/>
    <n v="20"/>
    <n v="13"/>
    <n v="0.39393939393939392"/>
  </r>
  <r>
    <x v="636"/>
    <n v="6"/>
    <s v="Plato_18"/>
    <s v="Descripcióndel Plato_18"/>
    <n v="20"/>
    <n v="34"/>
    <n v="1"/>
    <n v="6"/>
    <s v="Sin cebolla"/>
    <n v="34"/>
    <n v="20"/>
    <n v="14"/>
    <n v="0.41176470588235292"/>
  </r>
  <r>
    <x v="636"/>
    <n v="6"/>
    <s v="Plato_1"/>
    <s v="Descripcióndel Plato_1"/>
    <n v="15"/>
    <n v="25"/>
    <n v="2"/>
    <n v="32"/>
    <s v="Ninguna"/>
    <n v="50"/>
    <n v="30"/>
    <n v="20"/>
    <n v="0.4"/>
  </r>
  <r>
    <x v="637"/>
    <n v="16"/>
    <s v="Plato_2"/>
    <s v="Descripcióndel Plato_2"/>
    <n v="18"/>
    <n v="30"/>
    <n v="3"/>
    <n v="44"/>
    <s v="Ninguna"/>
    <n v="90"/>
    <n v="54"/>
    <n v="36"/>
    <n v="0.4"/>
  </r>
  <r>
    <x v="638"/>
    <n v="8"/>
    <s v="Plato_10"/>
    <s v="Descripcióndel Plato_10"/>
    <n v="15"/>
    <n v="26"/>
    <n v="2"/>
    <n v="52"/>
    <s v="Ninguna"/>
    <n v="52"/>
    <n v="30"/>
    <n v="22"/>
    <n v="0.42307692307692307"/>
  </r>
  <r>
    <x v="638"/>
    <n v="8"/>
    <s v="Plato_17"/>
    <s v="Descripcióndel Plato_17"/>
    <n v="19"/>
    <n v="31"/>
    <n v="2"/>
    <n v="29"/>
    <s v="Ninguna"/>
    <n v="62"/>
    <n v="38"/>
    <n v="24"/>
    <n v="0.38709677419354838"/>
  </r>
  <r>
    <x v="638"/>
    <n v="8"/>
    <s v="Plato_12"/>
    <s v="Descripcióndel Plato_12"/>
    <n v="11"/>
    <n v="19"/>
    <n v="2"/>
    <n v="55"/>
    <s v="Ninguna"/>
    <n v="38"/>
    <n v="22"/>
    <n v="16"/>
    <n v="0.42105263157894735"/>
  </r>
  <r>
    <x v="639"/>
    <n v="14"/>
    <s v="Plato_10"/>
    <s v="Descripcióndel Plato_10"/>
    <n v="15"/>
    <n v="26"/>
    <n v="3"/>
    <n v="7"/>
    <s v="Sin cebolla"/>
    <n v="78"/>
    <n v="45"/>
    <n v="33"/>
    <n v="0.42307692307692307"/>
  </r>
  <r>
    <x v="639"/>
    <n v="14"/>
    <s v="Plato_13"/>
    <s v="Descripcióndel Plato_13"/>
    <n v="13"/>
    <n v="21"/>
    <n v="2"/>
    <n v="12"/>
    <s v="Ninguna"/>
    <n v="42"/>
    <n v="26"/>
    <n v="16"/>
    <n v="0.38095238095238093"/>
  </r>
  <r>
    <x v="639"/>
    <n v="14"/>
    <s v="Plato_11"/>
    <s v="Descripcióndel Plato_11"/>
    <n v="20"/>
    <n v="33"/>
    <n v="3"/>
    <n v="56"/>
    <s v="Sin cebolla"/>
    <n v="99"/>
    <n v="60"/>
    <n v="39"/>
    <n v="0.39393939393939392"/>
  </r>
  <r>
    <x v="640"/>
    <n v="2"/>
    <s v="Plato_9"/>
    <s v="Descripcióndel Plato_9"/>
    <n v="17"/>
    <n v="29"/>
    <n v="3"/>
    <n v="17"/>
    <s v="Ninguna"/>
    <n v="87"/>
    <n v="51"/>
    <n v="36"/>
    <n v="0.41379310344827586"/>
  </r>
  <r>
    <x v="640"/>
    <n v="2"/>
    <s v="Plato_1"/>
    <s v="Descripcióndel Plato_1"/>
    <n v="15"/>
    <n v="25"/>
    <n v="3"/>
    <n v="28"/>
    <s v="Sin cebolla"/>
    <n v="75"/>
    <n v="45"/>
    <n v="30"/>
    <n v="0.4"/>
  </r>
  <r>
    <x v="640"/>
    <n v="2"/>
    <s v="Plato_14"/>
    <s v="Descripcióndel Plato_14"/>
    <n v="14"/>
    <n v="23"/>
    <n v="2"/>
    <n v="29"/>
    <s v="Ninguna"/>
    <n v="46"/>
    <n v="28"/>
    <n v="18"/>
    <n v="0.39130434782608697"/>
  </r>
  <r>
    <x v="641"/>
    <n v="15"/>
    <s v="Plato_13"/>
    <s v="Descripcióndel Plato_13"/>
    <n v="13"/>
    <n v="21"/>
    <n v="3"/>
    <n v="6"/>
    <s v="Sin cebolla"/>
    <n v="63"/>
    <n v="39"/>
    <n v="24"/>
    <n v="0.38095238095238093"/>
  </r>
  <r>
    <x v="641"/>
    <n v="15"/>
    <s v="Plato_10"/>
    <s v="Descripcióndel Plato_10"/>
    <n v="15"/>
    <n v="26"/>
    <n v="1"/>
    <n v="57"/>
    <s v="Sin cebolla"/>
    <n v="26"/>
    <n v="15"/>
    <n v="11"/>
    <n v="0.42307692307692307"/>
  </r>
  <r>
    <x v="641"/>
    <n v="15"/>
    <s v="Plato_9"/>
    <s v="Descripcióndel Plato_9"/>
    <n v="17"/>
    <n v="29"/>
    <n v="3"/>
    <n v="18"/>
    <s v="Sin cebolla"/>
    <n v="87"/>
    <n v="51"/>
    <n v="36"/>
    <n v="0.41379310344827586"/>
  </r>
  <r>
    <x v="642"/>
    <n v="17"/>
    <s v="Plato_11"/>
    <s v="Descripcióndel Plato_11"/>
    <n v="20"/>
    <n v="33"/>
    <n v="1"/>
    <n v="18"/>
    <s v="Ninguna"/>
    <n v="33"/>
    <n v="20"/>
    <n v="13"/>
    <n v="0.39393939393939392"/>
  </r>
  <r>
    <x v="643"/>
    <n v="9"/>
    <s v="Plato_17"/>
    <s v="Descripcióndel Plato_17"/>
    <n v="19"/>
    <n v="31"/>
    <n v="3"/>
    <n v="51"/>
    <s v="Ninguna"/>
    <n v="93"/>
    <n v="57"/>
    <n v="36"/>
    <n v="0.38709677419354838"/>
  </r>
  <r>
    <x v="644"/>
    <n v="6"/>
    <s v="Plato_11"/>
    <s v="Descripcióndel Plato_11"/>
    <n v="20"/>
    <n v="33"/>
    <n v="3"/>
    <n v="43"/>
    <s v="Sin cebolla"/>
    <n v="99"/>
    <n v="60"/>
    <n v="39"/>
    <n v="0.39393939393939392"/>
  </r>
  <r>
    <x v="644"/>
    <n v="6"/>
    <s v="Plato_6"/>
    <s v="Descripcióndel Plato_6"/>
    <n v="16"/>
    <n v="27"/>
    <n v="3"/>
    <n v="54"/>
    <s v="Ninguna"/>
    <n v="81"/>
    <n v="48"/>
    <n v="33"/>
    <n v="0.40740740740740738"/>
  </r>
  <r>
    <x v="645"/>
    <n v="12"/>
    <s v="Plato_8"/>
    <s v="Descripcióndel Plato_8"/>
    <n v="21"/>
    <n v="35"/>
    <n v="2"/>
    <n v="36"/>
    <s v="Ninguna"/>
    <n v="70"/>
    <n v="42"/>
    <n v="28"/>
    <n v="0.4"/>
  </r>
  <r>
    <x v="646"/>
    <n v="12"/>
    <s v="Plato_4"/>
    <s v="Descripcióndel Plato_4"/>
    <n v="10"/>
    <n v="18"/>
    <n v="2"/>
    <n v="13"/>
    <s v="Sin cebolla"/>
    <n v="36"/>
    <n v="20"/>
    <n v="16"/>
    <n v="0.44444444444444442"/>
  </r>
  <r>
    <x v="646"/>
    <n v="12"/>
    <s v="Plato_17"/>
    <s v="Descripcióndel Plato_17"/>
    <n v="19"/>
    <n v="31"/>
    <n v="2"/>
    <n v="26"/>
    <s v="Sin cebolla"/>
    <n v="62"/>
    <n v="38"/>
    <n v="24"/>
    <n v="0.38709677419354838"/>
  </r>
  <r>
    <x v="647"/>
    <n v="9"/>
    <s v="Plato_16"/>
    <s v="Descripcióndel Plato_16"/>
    <n v="16"/>
    <n v="28"/>
    <n v="2"/>
    <n v="47"/>
    <s v="Ninguna"/>
    <n v="56"/>
    <n v="32"/>
    <n v="24"/>
    <n v="0.42857142857142855"/>
  </r>
  <r>
    <x v="648"/>
    <n v="9"/>
    <s v="Plato_9"/>
    <s v="Descripcióndel Plato_9"/>
    <n v="17"/>
    <n v="29"/>
    <n v="3"/>
    <n v="22"/>
    <s v="Sin cebolla"/>
    <n v="87"/>
    <n v="51"/>
    <n v="36"/>
    <n v="0.41379310344827586"/>
  </r>
  <r>
    <x v="648"/>
    <n v="9"/>
    <s v="Plato_16"/>
    <s v="Descripcióndel Plato_16"/>
    <n v="16"/>
    <n v="28"/>
    <n v="3"/>
    <n v="40"/>
    <s v="Ninguna"/>
    <n v="84"/>
    <n v="48"/>
    <n v="36"/>
    <n v="0.42857142857142855"/>
  </r>
  <r>
    <x v="648"/>
    <n v="9"/>
    <s v="Plato_1"/>
    <s v="Descripcióndel Plato_1"/>
    <n v="15"/>
    <n v="25"/>
    <n v="1"/>
    <n v="32"/>
    <s v="Sin cebolla"/>
    <n v="25"/>
    <n v="15"/>
    <n v="10"/>
    <n v="0.4"/>
  </r>
  <r>
    <x v="648"/>
    <n v="9"/>
    <s v="Plato_3"/>
    <s v="Descripcióndel Plato_3"/>
    <n v="12"/>
    <n v="20"/>
    <n v="3"/>
    <n v="15"/>
    <s v="Ninguna"/>
    <n v="60"/>
    <n v="36"/>
    <n v="24"/>
    <n v="0.4"/>
  </r>
  <r>
    <x v="649"/>
    <n v="11"/>
    <s v="Plato_13"/>
    <s v="Descripcióndel Plato_13"/>
    <n v="13"/>
    <n v="21"/>
    <n v="2"/>
    <n v="18"/>
    <s v="Sin cebolla"/>
    <n v="42"/>
    <n v="26"/>
    <n v="16"/>
    <n v="0.38095238095238093"/>
  </r>
  <r>
    <x v="649"/>
    <n v="11"/>
    <s v="Plato_9"/>
    <s v="Descripcióndel Plato_9"/>
    <n v="17"/>
    <n v="29"/>
    <n v="2"/>
    <n v="35"/>
    <s v="Sin cebolla"/>
    <n v="58"/>
    <n v="34"/>
    <n v="24"/>
    <n v="0.41379310344827586"/>
  </r>
  <r>
    <x v="649"/>
    <n v="11"/>
    <s v="Plato_15"/>
    <s v="Descripcióndel Plato_15"/>
    <n v="19"/>
    <n v="32"/>
    <n v="1"/>
    <n v="12"/>
    <s v="Sin cebolla"/>
    <n v="32"/>
    <n v="19"/>
    <n v="13"/>
    <n v="0.40625"/>
  </r>
  <r>
    <x v="649"/>
    <n v="11"/>
    <s v="Plato_8"/>
    <s v="Descripcióndel Plato_8"/>
    <n v="21"/>
    <n v="35"/>
    <n v="3"/>
    <n v="11"/>
    <s v="Ninguna"/>
    <n v="105"/>
    <n v="63"/>
    <n v="42"/>
    <n v="0.4"/>
  </r>
  <r>
    <x v="650"/>
    <n v="16"/>
    <s v="Plato_20"/>
    <s v="Descripcióndel Plato_20"/>
    <n v="25"/>
    <n v="40"/>
    <n v="2"/>
    <n v="50"/>
    <s v="Ninguna"/>
    <n v="80"/>
    <n v="50"/>
    <n v="30"/>
    <n v="0.375"/>
  </r>
  <r>
    <x v="650"/>
    <n v="16"/>
    <s v="Plato_13"/>
    <s v="Descripcióndel Plato_13"/>
    <n v="13"/>
    <n v="21"/>
    <n v="3"/>
    <n v="9"/>
    <s v="Ninguna"/>
    <n v="63"/>
    <n v="39"/>
    <n v="24"/>
    <n v="0.38095238095238093"/>
  </r>
  <r>
    <x v="650"/>
    <n v="16"/>
    <s v="Plato_11"/>
    <s v="Descripcióndel Plato_11"/>
    <n v="20"/>
    <n v="33"/>
    <n v="2"/>
    <n v="29"/>
    <s v="Ninguna"/>
    <n v="66"/>
    <n v="40"/>
    <n v="26"/>
    <n v="0.39393939393939392"/>
  </r>
  <r>
    <x v="651"/>
    <n v="14"/>
    <s v="Plato_17"/>
    <s v="Descripcióndel Plato_17"/>
    <n v="19"/>
    <n v="31"/>
    <n v="2"/>
    <n v="12"/>
    <s v="Ninguna"/>
    <n v="62"/>
    <n v="38"/>
    <n v="24"/>
    <n v="0.38709677419354838"/>
  </r>
  <r>
    <x v="651"/>
    <n v="14"/>
    <s v="Plato_19"/>
    <s v="Descripcióndel Plato_19"/>
    <n v="22"/>
    <n v="36"/>
    <n v="3"/>
    <n v="38"/>
    <s v="Sin cebolla"/>
    <n v="108"/>
    <n v="66"/>
    <n v="42"/>
    <n v="0.3888888888888889"/>
  </r>
  <r>
    <x v="652"/>
    <n v="13"/>
    <s v="Plato_16"/>
    <s v="Descripcióndel Plato_16"/>
    <n v="16"/>
    <n v="28"/>
    <n v="3"/>
    <n v="51"/>
    <s v="Sin cebolla"/>
    <n v="84"/>
    <n v="48"/>
    <n v="36"/>
    <n v="0.42857142857142855"/>
  </r>
  <r>
    <x v="652"/>
    <n v="13"/>
    <s v="Plato_2"/>
    <s v="Descripcióndel Plato_2"/>
    <n v="18"/>
    <n v="30"/>
    <n v="3"/>
    <n v="46"/>
    <s v="Ninguna"/>
    <n v="90"/>
    <n v="54"/>
    <n v="36"/>
    <n v="0.4"/>
  </r>
  <r>
    <x v="652"/>
    <n v="13"/>
    <s v="Plato_8"/>
    <s v="Descripcióndel Plato_8"/>
    <n v="21"/>
    <n v="35"/>
    <n v="2"/>
    <n v="53"/>
    <s v="Ninguna"/>
    <n v="70"/>
    <n v="42"/>
    <n v="28"/>
    <n v="0.4"/>
  </r>
  <r>
    <x v="653"/>
    <n v="12"/>
    <s v="Plato_5"/>
    <s v="Descripcióndel Plato_5"/>
    <n v="13"/>
    <n v="22"/>
    <n v="1"/>
    <n v="31"/>
    <s v="Ninguna"/>
    <n v="22"/>
    <n v="13"/>
    <n v="9"/>
    <n v="0.40909090909090912"/>
  </r>
  <r>
    <x v="653"/>
    <n v="12"/>
    <s v="Plato_3"/>
    <s v="Descripcióndel Plato_3"/>
    <n v="12"/>
    <n v="20"/>
    <n v="1"/>
    <n v="13"/>
    <s v="Ninguna"/>
    <n v="20"/>
    <n v="12"/>
    <n v="8"/>
    <n v="0.4"/>
  </r>
  <r>
    <x v="654"/>
    <n v="5"/>
    <s v="Plato_17"/>
    <s v="Descripcióndel Plato_17"/>
    <n v="19"/>
    <n v="31"/>
    <n v="3"/>
    <n v="36"/>
    <s v="Sin cebolla"/>
    <n v="93"/>
    <n v="57"/>
    <n v="36"/>
    <n v="0.38709677419354838"/>
  </r>
  <r>
    <x v="655"/>
    <n v="19"/>
    <s v="Plato_14"/>
    <s v="Descripcióndel Plato_14"/>
    <n v="14"/>
    <n v="23"/>
    <n v="1"/>
    <n v="13"/>
    <s v="Ninguna"/>
    <n v="23"/>
    <n v="14"/>
    <n v="9"/>
    <n v="0.39130434782608697"/>
  </r>
  <r>
    <x v="655"/>
    <n v="19"/>
    <s v="Plato_3"/>
    <s v="Descripcióndel Plato_3"/>
    <n v="12"/>
    <n v="20"/>
    <n v="3"/>
    <n v="44"/>
    <s v="Sin cebolla"/>
    <n v="60"/>
    <n v="36"/>
    <n v="24"/>
    <n v="0.4"/>
  </r>
  <r>
    <x v="655"/>
    <n v="19"/>
    <s v="Plato_12"/>
    <s v="Descripcióndel Plato_12"/>
    <n v="11"/>
    <n v="19"/>
    <n v="2"/>
    <n v="39"/>
    <s v="Sin cebolla"/>
    <n v="38"/>
    <n v="22"/>
    <n v="16"/>
    <n v="0.42105263157894735"/>
  </r>
  <r>
    <x v="655"/>
    <n v="19"/>
    <s v="Plato_19"/>
    <s v="Descripcióndel Plato_19"/>
    <n v="22"/>
    <n v="36"/>
    <n v="1"/>
    <n v="14"/>
    <s v="Ninguna"/>
    <n v="36"/>
    <n v="22"/>
    <n v="14"/>
    <n v="0.3888888888888889"/>
  </r>
  <r>
    <x v="656"/>
    <n v="1"/>
    <s v="Plato_20"/>
    <s v="Descripcióndel Plato_20"/>
    <n v="25"/>
    <n v="40"/>
    <n v="2"/>
    <n v="55"/>
    <s v="Sin cebolla"/>
    <n v="80"/>
    <n v="50"/>
    <n v="30"/>
    <n v="0.375"/>
  </r>
  <r>
    <x v="656"/>
    <n v="1"/>
    <s v="Plato_14"/>
    <s v="Descripcióndel Plato_14"/>
    <n v="14"/>
    <n v="23"/>
    <n v="2"/>
    <n v="39"/>
    <s v="Sin cebolla"/>
    <n v="46"/>
    <n v="28"/>
    <n v="18"/>
    <n v="0.39130434782608697"/>
  </r>
  <r>
    <x v="656"/>
    <n v="1"/>
    <s v="Plato_8"/>
    <s v="Descripcióndel Plato_8"/>
    <n v="21"/>
    <n v="35"/>
    <n v="2"/>
    <n v="40"/>
    <s v="Sin cebolla"/>
    <n v="70"/>
    <n v="42"/>
    <n v="28"/>
    <n v="0.4"/>
  </r>
  <r>
    <x v="657"/>
    <n v="19"/>
    <s v="Plato_15"/>
    <s v="Descripcióndel Plato_15"/>
    <n v="19"/>
    <n v="32"/>
    <n v="1"/>
    <n v="21"/>
    <s v="Sin cebolla"/>
    <n v="32"/>
    <n v="19"/>
    <n v="13"/>
    <n v="0.40625"/>
  </r>
  <r>
    <x v="657"/>
    <n v="19"/>
    <s v="Plato_6"/>
    <s v="Descripcióndel Plato_6"/>
    <n v="16"/>
    <n v="27"/>
    <n v="2"/>
    <n v="27"/>
    <s v="Sin cebolla"/>
    <n v="54"/>
    <n v="32"/>
    <n v="22"/>
    <n v="0.40740740740740738"/>
  </r>
  <r>
    <x v="658"/>
    <n v="9"/>
    <s v="Plato_9"/>
    <s v="Descripcióndel Plato_9"/>
    <n v="17"/>
    <n v="29"/>
    <n v="3"/>
    <n v="31"/>
    <s v="Ninguna"/>
    <n v="87"/>
    <n v="51"/>
    <n v="36"/>
    <n v="0.41379310344827586"/>
  </r>
  <r>
    <x v="659"/>
    <n v="19"/>
    <s v="Plato_12"/>
    <s v="Descripcióndel Plato_12"/>
    <n v="11"/>
    <n v="19"/>
    <n v="2"/>
    <n v="24"/>
    <s v="Sin cebolla"/>
    <n v="38"/>
    <n v="22"/>
    <n v="16"/>
    <n v="0.42105263157894735"/>
  </r>
  <r>
    <x v="659"/>
    <n v="19"/>
    <s v="Plato_2"/>
    <s v="Descripcióndel Plato_2"/>
    <n v="18"/>
    <n v="30"/>
    <n v="3"/>
    <n v="16"/>
    <s v="Ninguna"/>
    <n v="90"/>
    <n v="54"/>
    <n v="36"/>
    <n v="0.4"/>
  </r>
  <r>
    <x v="659"/>
    <n v="19"/>
    <s v="Plato_20"/>
    <s v="Descripcióndel Plato_20"/>
    <n v="25"/>
    <n v="40"/>
    <n v="2"/>
    <n v="5"/>
    <s v="Sin cebolla"/>
    <n v="80"/>
    <n v="50"/>
    <n v="30"/>
    <n v="0.375"/>
  </r>
  <r>
    <x v="660"/>
    <n v="16"/>
    <s v="Plato_14"/>
    <s v="Descripcióndel Plato_14"/>
    <n v="14"/>
    <n v="23"/>
    <n v="3"/>
    <n v="56"/>
    <s v="Sin cebolla"/>
    <n v="69"/>
    <n v="42"/>
    <n v="27"/>
    <n v="0.39130434782608697"/>
  </r>
  <r>
    <x v="660"/>
    <n v="16"/>
    <s v="Plato_17"/>
    <s v="Descripcióndel Plato_17"/>
    <n v="19"/>
    <n v="31"/>
    <n v="1"/>
    <n v="22"/>
    <s v="Sin cebolla"/>
    <n v="31"/>
    <n v="19"/>
    <n v="12"/>
    <n v="0.38709677419354838"/>
  </r>
  <r>
    <x v="660"/>
    <n v="16"/>
    <s v="Plato_1"/>
    <s v="Descripcióndel Plato_1"/>
    <n v="15"/>
    <n v="25"/>
    <n v="2"/>
    <n v="30"/>
    <s v="Ninguna"/>
    <n v="50"/>
    <n v="30"/>
    <n v="20"/>
    <n v="0.4"/>
  </r>
  <r>
    <x v="660"/>
    <n v="16"/>
    <s v="Plato_16"/>
    <s v="Descripcióndel Plato_16"/>
    <n v="16"/>
    <n v="28"/>
    <n v="2"/>
    <n v="27"/>
    <s v="Sin cebolla"/>
    <n v="56"/>
    <n v="32"/>
    <n v="24"/>
    <n v="0.42857142857142855"/>
  </r>
  <r>
    <x v="661"/>
    <n v="15"/>
    <s v="Plato_7"/>
    <s v="Descripcióndel Plato_7"/>
    <n v="14"/>
    <n v="24"/>
    <n v="3"/>
    <n v="34"/>
    <s v="Ninguna"/>
    <n v="72"/>
    <n v="42"/>
    <n v="30"/>
    <n v="0.41666666666666669"/>
  </r>
  <r>
    <x v="661"/>
    <n v="15"/>
    <s v="Plato_1"/>
    <s v="Descripcióndel Plato_1"/>
    <n v="15"/>
    <n v="25"/>
    <n v="1"/>
    <n v="10"/>
    <s v="Sin cebolla"/>
    <n v="25"/>
    <n v="15"/>
    <n v="10"/>
    <n v="0.4"/>
  </r>
  <r>
    <x v="661"/>
    <n v="15"/>
    <s v="Plato_19"/>
    <s v="Descripcióndel Plato_19"/>
    <n v="22"/>
    <n v="36"/>
    <n v="1"/>
    <n v="41"/>
    <s v="Ninguna"/>
    <n v="36"/>
    <n v="22"/>
    <n v="14"/>
    <n v="0.3888888888888889"/>
  </r>
  <r>
    <x v="662"/>
    <n v="3"/>
    <s v="Plato_4"/>
    <s v="Descripcióndel Plato_4"/>
    <n v="10"/>
    <n v="18"/>
    <n v="2"/>
    <n v="40"/>
    <s v="Sin cebolla"/>
    <n v="36"/>
    <n v="20"/>
    <n v="16"/>
    <n v="0.44444444444444442"/>
  </r>
  <r>
    <x v="662"/>
    <n v="3"/>
    <s v="Plato_9"/>
    <s v="Descripcióndel Plato_9"/>
    <n v="17"/>
    <n v="29"/>
    <n v="2"/>
    <n v="5"/>
    <s v="Sin cebolla"/>
    <n v="58"/>
    <n v="34"/>
    <n v="24"/>
    <n v="0.41379310344827586"/>
  </r>
  <r>
    <x v="662"/>
    <n v="3"/>
    <s v="Plato_3"/>
    <s v="Descripcióndel Plato_3"/>
    <n v="12"/>
    <n v="20"/>
    <n v="1"/>
    <n v="42"/>
    <s v="Sin cebolla"/>
    <n v="20"/>
    <n v="12"/>
    <n v="8"/>
    <n v="0.4"/>
  </r>
  <r>
    <x v="663"/>
    <n v="20"/>
    <s v="Plato_4"/>
    <s v="Descripcióndel Plato_4"/>
    <n v="10"/>
    <n v="18"/>
    <n v="1"/>
    <n v="9"/>
    <s v="Ninguna"/>
    <n v="18"/>
    <n v="10"/>
    <n v="8"/>
    <n v="0.44444444444444442"/>
  </r>
  <r>
    <x v="663"/>
    <n v="20"/>
    <s v="Plato_12"/>
    <s v="Descripcióndel Plato_12"/>
    <n v="11"/>
    <n v="19"/>
    <n v="2"/>
    <n v="42"/>
    <s v="Ninguna"/>
    <n v="38"/>
    <n v="22"/>
    <n v="16"/>
    <n v="0.42105263157894735"/>
  </r>
  <r>
    <x v="663"/>
    <n v="20"/>
    <s v="Plato_5"/>
    <s v="Descripcióndel Plato_5"/>
    <n v="13"/>
    <n v="22"/>
    <n v="3"/>
    <n v="48"/>
    <s v="Sin cebolla"/>
    <n v="66"/>
    <n v="39"/>
    <n v="27"/>
    <n v="0.40909090909090912"/>
  </r>
  <r>
    <x v="664"/>
    <n v="6"/>
    <s v="Plato_1"/>
    <s v="Descripcióndel Plato_1"/>
    <n v="15"/>
    <n v="25"/>
    <n v="3"/>
    <n v="25"/>
    <s v="Sin cebolla"/>
    <n v="75"/>
    <n v="45"/>
    <n v="30"/>
    <n v="0.4"/>
  </r>
  <r>
    <x v="664"/>
    <n v="6"/>
    <s v="Plato_6"/>
    <s v="Descripcióndel Plato_6"/>
    <n v="16"/>
    <n v="27"/>
    <n v="2"/>
    <n v="15"/>
    <s v="Sin cebolla"/>
    <n v="54"/>
    <n v="32"/>
    <n v="22"/>
    <n v="0.40740740740740738"/>
  </r>
  <r>
    <x v="665"/>
    <n v="8"/>
    <s v="Plato_3"/>
    <s v="Descripcióndel Plato_3"/>
    <n v="12"/>
    <n v="20"/>
    <n v="2"/>
    <n v="27"/>
    <s v="Sin cebolla"/>
    <n v="40"/>
    <n v="24"/>
    <n v="16"/>
    <n v="0.4"/>
  </r>
  <r>
    <x v="666"/>
    <n v="6"/>
    <s v="Plato_19"/>
    <s v="Descripcióndel Plato_19"/>
    <n v="22"/>
    <n v="36"/>
    <n v="1"/>
    <n v="12"/>
    <s v="Ninguna"/>
    <n v="36"/>
    <n v="22"/>
    <n v="14"/>
    <n v="0.3888888888888889"/>
  </r>
  <r>
    <x v="667"/>
    <n v="12"/>
    <s v="Plato_10"/>
    <s v="Descripcióndel Plato_10"/>
    <n v="15"/>
    <n v="26"/>
    <n v="3"/>
    <n v="59"/>
    <s v="Ninguna"/>
    <n v="78"/>
    <n v="45"/>
    <n v="33"/>
    <n v="0.42307692307692307"/>
  </r>
  <r>
    <x v="667"/>
    <n v="12"/>
    <s v="Plato_7"/>
    <s v="Descripcióndel Plato_7"/>
    <n v="14"/>
    <n v="24"/>
    <n v="2"/>
    <n v="9"/>
    <s v="Sin cebolla"/>
    <n v="48"/>
    <n v="28"/>
    <n v="20"/>
    <n v="0.41666666666666669"/>
  </r>
  <r>
    <x v="667"/>
    <n v="12"/>
    <s v="Plato_1"/>
    <s v="Descripcióndel Plato_1"/>
    <n v="15"/>
    <n v="25"/>
    <n v="3"/>
    <n v="47"/>
    <s v="Ninguna"/>
    <n v="75"/>
    <n v="45"/>
    <n v="30"/>
    <n v="0.4"/>
  </r>
  <r>
    <x v="668"/>
    <n v="10"/>
    <s v="Plato_17"/>
    <s v="Descripcióndel Plato_17"/>
    <n v="19"/>
    <n v="31"/>
    <n v="1"/>
    <n v="13"/>
    <s v="Sin cebolla"/>
    <n v="31"/>
    <n v="19"/>
    <n v="12"/>
    <n v="0.38709677419354838"/>
  </r>
  <r>
    <x v="668"/>
    <n v="10"/>
    <s v="Plato_6"/>
    <s v="Descripcióndel Plato_6"/>
    <n v="16"/>
    <n v="27"/>
    <n v="2"/>
    <n v="14"/>
    <s v="Sin cebolla"/>
    <n v="54"/>
    <n v="32"/>
    <n v="22"/>
    <n v="0.40740740740740738"/>
  </r>
  <r>
    <x v="668"/>
    <n v="10"/>
    <s v="Plato_15"/>
    <s v="Descripcióndel Plato_15"/>
    <n v="19"/>
    <n v="32"/>
    <n v="3"/>
    <n v="42"/>
    <s v="Sin cebolla"/>
    <n v="96"/>
    <n v="57"/>
    <n v="39"/>
    <n v="0.40625"/>
  </r>
  <r>
    <x v="669"/>
    <n v="16"/>
    <s v="Plato_14"/>
    <s v="Descripcióndel Plato_14"/>
    <n v="14"/>
    <n v="23"/>
    <n v="1"/>
    <n v="26"/>
    <s v="Ninguna"/>
    <n v="23"/>
    <n v="14"/>
    <n v="9"/>
    <n v="0.39130434782608697"/>
  </r>
  <r>
    <x v="669"/>
    <n v="16"/>
    <s v="Plato_8"/>
    <s v="Descripcióndel Plato_8"/>
    <n v="21"/>
    <n v="35"/>
    <n v="1"/>
    <n v="17"/>
    <s v="Sin cebolla"/>
    <n v="35"/>
    <n v="21"/>
    <n v="14"/>
    <n v="0.4"/>
  </r>
  <r>
    <x v="669"/>
    <n v="16"/>
    <s v="Plato_19"/>
    <s v="Descripcióndel Plato_19"/>
    <n v="22"/>
    <n v="36"/>
    <n v="1"/>
    <n v="32"/>
    <s v="Ninguna"/>
    <n v="36"/>
    <n v="22"/>
    <n v="14"/>
    <n v="0.3888888888888889"/>
  </r>
  <r>
    <x v="670"/>
    <n v="17"/>
    <s v="Plato_8"/>
    <s v="Descripcióndel Plato_8"/>
    <n v="21"/>
    <n v="35"/>
    <n v="2"/>
    <n v="29"/>
    <s v="Sin cebolla"/>
    <n v="70"/>
    <n v="42"/>
    <n v="28"/>
    <n v="0.4"/>
  </r>
  <r>
    <x v="670"/>
    <n v="17"/>
    <s v="Plato_1"/>
    <s v="Descripcióndel Plato_1"/>
    <n v="15"/>
    <n v="25"/>
    <n v="2"/>
    <n v="32"/>
    <s v="Ninguna"/>
    <n v="50"/>
    <n v="30"/>
    <n v="20"/>
    <n v="0.4"/>
  </r>
  <r>
    <x v="670"/>
    <n v="17"/>
    <s v="Plato_15"/>
    <s v="Descripcióndel Plato_15"/>
    <n v="19"/>
    <n v="32"/>
    <n v="2"/>
    <n v="34"/>
    <s v="Ninguna"/>
    <n v="64"/>
    <n v="38"/>
    <n v="26"/>
    <n v="0.40625"/>
  </r>
  <r>
    <x v="671"/>
    <n v="12"/>
    <s v="Plato_15"/>
    <s v="Descripcióndel Plato_15"/>
    <n v="19"/>
    <n v="32"/>
    <n v="3"/>
    <n v="21"/>
    <s v="Sin cebolla"/>
    <n v="96"/>
    <n v="57"/>
    <n v="39"/>
    <n v="0.40625"/>
  </r>
  <r>
    <x v="671"/>
    <n v="12"/>
    <s v="Plato_13"/>
    <s v="Descripcióndel Plato_13"/>
    <n v="13"/>
    <n v="21"/>
    <n v="2"/>
    <n v="15"/>
    <s v="Sin cebolla"/>
    <n v="42"/>
    <n v="26"/>
    <n v="16"/>
    <n v="0.38095238095238093"/>
  </r>
  <r>
    <x v="671"/>
    <n v="12"/>
    <s v="Plato_12"/>
    <s v="Descripcióndel Plato_12"/>
    <n v="11"/>
    <n v="19"/>
    <n v="1"/>
    <n v="42"/>
    <s v="Ninguna"/>
    <n v="19"/>
    <n v="11"/>
    <n v="8"/>
    <n v="0.42105263157894735"/>
  </r>
  <r>
    <x v="672"/>
    <n v="20"/>
    <s v="Plato_20"/>
    <s v="Descripcióndel Plato_20"/>
    <n v="25"/>
    <n v="40"/>
    <n v="2"/>
    <n v="13"/>
    <s v="Ninguna"/>
    <n v="80"/>
    <n v="50"/>
    <n v="30"/>
    <n v="0.375"/>
  </r>
  <r>
    <x v="672"/>
    <n v="20"/>
    <s v="Plato_8"/>
    <s v="Descripcióndel Plato_8"/>
    <n v="21"/>
    <n v="35"/>
    <n v="3"/>
    <n v="10"/>
    <s v="Ninguna"/>
    <n v="105"/>
    <n v="63"/>
    <n v="42"/>
    <n v="0.4"/>
  </r>
  <r>
    <x v="672"/>
    <n v="20"/>
    <s v="Plato_2"/>
    <s v="Descripcióndel Plato_2"/>
    <n v="18"/>
    <n v="30"/>
    <n v="1"/>
    <n v="25"/>
    <s v="Ninguna"/>
    <n v="30"/>
    <n v="18"/>
    <n v="12"/>
    <n v="0.4"/>
  </r>
  <r>
    <x v="672"/>
    <n v="20"/>
    <s v="Plato_1"/>
    <s v="Descripcióndel Plato_1"/>
    <n v="15"/>
    <n v="25"/>
    <n v="2"/>
    <n v="45"/>
    <s v="Sin cebolla"/>
    <n v="50"/>
    <n v="30"/>
    <n v="20"/>
    <n v="0.4"/>
  </r>
  <r>
    <x v="673"/>
    <n v="1"/>
    <s v="Plato_12"/>
    <s v="Descripcióndel Plato_12"/>
    <n v="11"/>
    <n v="19"/>
    <n v="3"/>
    <n v="11"/>
    <s v="Ninguna"/>
    <n v="57"/>
    <n v="33"/>
    <n v="24"/>
    <n v="0.42105263157894735"/>
  </r>
  <r>
    <x v="673"/>
    <n v="1"/>
    <s v="Plato_4"/>
    <s v="Descripcióndel Plato_4"/>
    <n v="10"/>
    <n v="18"/>
    <n v="2"/>
    <n v="12"/>
    <s v="Ninguna"/>
    <n v="36"/>
    <n v="20"/>
    <n v="16"/>
    <n v="0.44444444444444442"/>
  </r>
  <r>
    <x v="673"/>
    <n v="1"/>
    <s v="Plato_17"/>
    <s v="Descripcióndel Plato_17"/>
    <n v="19"/>
    <n v="31"/>
    <n v="3"/>
    <n v="7"/>
    <s v="Sin cebolla"/>
    <n v="93"/>
    <n v="57"/>
    <n v="36"/>
    <n v="0.38709677419354838"/>
  </r>
  <r>
    <x v="673"/>
    <n v="1"/>
    <s v="Plato_13"/>
    <s v="Descripcióndel Plato_13"/>
    <n v="13"/>
    <n v="21"/>
    <n v="1"/>
    <n v="35"/>
    <s v="Ninguna"/>
    <n v="21"/>
    <n v="13"/>
    <n v="8"/>
    <n v="0.38095238095238093"/>
  </r>
  <r>
    <x v="674"/>
    <n v="5"/>
    <s v="Plato_1"/>
    <s v="Descripcióndel Plato_1"/>
    <n v="15"/>
    <n v="25"/>
    <n v="1"/>
    <n v="8"/>
    <s v="Ninguna"/>
    <n v="25"/>
    <n v="15"/>
    <n v="10"/>
    <n v="0.4"/>
  </r>
  <r>
    <x v="674"/>
    <n v="5"/>
    <s v="Plato_3"/>
    <s v="Descripcióndel Plato_3"/>
    <n v="12"/>
    <n v="20"/>
    <n v="3"/>
    <n v="54"/>
    <s v="Sin cebolla"/>
    <n v="60"/>
    <n v="36"/>
    <n v="24"/>
    <n v="0.4"/>
  </r>
  <r>
    <x v="674"/>
    <n v="5"/>
    <s v="Plato_19"/>
    <s v="Descripcióndel Plato_19"/>
    <n v="22"/>
    <n v="36"/>
    <n v="3"/>
    <n v="59"/>
    <s v="Ninguna"/>
    <n v="108"/>
    <n v="66"/>
    <n v="42"/>
    <n v="0.3888888888888889"/>
  </r>
  <r>
    <x v="675"/>
    <n v="7"/>
    <s v="Plato_17"/>
    <s v="Descripcióndel Plato_17"/>
    <n v="19"/>
    <n v="31"/>
    <n v="1"/>
    <n v="45"/>
    <s v="Ninguna"/>
    <n v="31"/>
    <n v="19"/>
    <n v="12"/>
    <n v="0.38709677419354838"/>
  </r>
  <r>
    <x v="675"/>
    <n v="7"/>
    <s v="Plato_14"/>
    <s v="Descripcióndel Plato_14"/>
    <n v="14"/>
    <n v="23"/>
    <n v="1"/>
    <n v="40"/>
    <s v="Sin cebolla"/>
    <n v="23"/>
    <n v="14"/>
    <n v="9"/>
    <n v="0.39130434782608697"/>
  </r>
  <r>
    <x v="675"/>
    <n v="7"/>
    <s v="Plato_16"/>
    <s v="Descripcióndel Plato_16"/>
    <n v="16"/>
    <n v="28"/>
    <n v="1"/>
    <n v="12"/>
    <s v="Sin cebolla"/>
    <n v="28"/>
    <n v="16"/>
    <n v="12"/>
    <n v="0.42857142857142855"/>
  </r>
  <r>
    <x v="675"/>
    <n v="7"/>
    <s v="Plato_13"/>
    <s v="Descripcióndel Plato_13"/>
    <n v="13"/>
    <n v="21"/>
    <n v="2"/>
    <n v="24"/>
    <s v="Ninguna"/>
    <n v="42"/>
    <n v="26"/>
    <n v="16"/>
    <n v="0.38095238095238093"/>
  </r>
  <r>
    <x v="676"/>
    <n v="14"/>
    <s v="Plato_3"/>
    <s v="Descripcióndel Plato_3"/>
    <n v="12"/>
    <n v="20"/>
    <n v="2"/>
    <n v="55"/>
    <s v="Ninguna"/>
    <n v="40"/>
    <n v="24"/>
    <n v="16"/>
    <n v="0.4"/>
  </r>
  <r>
    <x v="676"/>
    <n v="14"/>
    <s v="Plato_8"/>
    <s v="Descripcióndel Plato_8"/>
    <n v="21"/>
    <n v="35"/>
    <n v="2"/>
    <n v="59"/>
    <s v="Sin cebolla"/>
    <n v="70"/>
    <n v="42"/>
    <n v="28"/>
    <n v="0.4"/>
  </r>
  <r>
    <x v="676"/>
    <n v="14"/>
    <s v="Plato_18"/>
    <s v="Descripcióndel Plato_18"/>
    <n v="20"/>
    <n v="34"/>
    <n v="1"/>
    <n v="34"/>
    <s v="Sin cebolla"/>
    <n v="34"/>
    <n v="20"/>
    <n v="14"/>
    <n v="0.41176470588235292"/>
  </r>
  <r>
    <x v="677"/>
    <n v="19"/>
    <s v="Plato_9"/>
    <s v="Descripcióndel Plato_9"/>
    <n v="17"/>
    <n v="29"/>
    <n v="1"/>
    <n v="27"/>
    <s v="Ninguna"/>
    <n v="29"/>
    <n v="17"/>
    <n v="12"/>
    <n v="0.41379310344827586"/>
  </r>
  <r>
    <x v="677"/>
    <n v="19"/>
    <s v="Plato_12"/>
    <s v="Descripcióndel Plato_12"/>
    <n v="11"/>
    <n v="19"/>
    <n v="3"/>
    <n v="37"/>
    <s v="Sin cebolla"/>
    <n v="57"/>
    <n v="33"/>
    <n v="24"/>
    <n v="0.42105263157894735"/>
  </r>
  <r>
    <x v="677"/>
    <n v="19"/>
    <s v="Plato_8"/>
    <s v="Descripcióndel Plato_8"/>
    <n v="21"/>
    <n v="35"/>
    <n v="2"/>
    <n v="37"/>
    <s v="Sin cebolla"/>
    <n v="70"/>
    <n v="42"/>
    <n v="28"/>
    <n v="0.4"/>
  </r>
  <r>
    <x v="677"/>
    <n v="19"/>
    <s v="Plato_7"/>
    <s v="Descripcióndel Plato_7"/>
    <n v="14"/>
    <n v="24"/>
    <n v="2"/>
    <n v="20"/>
    <s v="Sin cebolla"/>
    <n v="48"/>
    <n v="28"/>
    <n v="20"/>
    <n v="0.41666666666666669"/>
  </r>
  <r>
    <x v="678"/>
    <n v="9"/>
    <s v="Plato_13"/>
    <s v="Descripcióndel Plato_13"/>
    <n v="13"/>
    <n v="21"/>
    <n v="2"/>
    <n v="27"/>
    <s v="Sin cebolla"/>
    <n v="42"/>
    <n v="26"/>
    <n v="16"/>
    <n v="0.38095238095238093"/>
  </r>
  <r>
    <x v="678"/>
    <n v="9"/>
    <s v="Plato_10"/>
    <s v="Descripcióndel Plato_10"/>
    <n v="15"/>
    <n v="26"/>
    <n v="1"/>
    <n v="11"/>
    <s v="Sin cebolla"/>
    <n v="26"/>
    <n v="15"/>
    <n v="11"/>
    <n v="0.42307692307692307"/>
  </r>
  <r>
    <x v="678"/>
    <n v="9"/>
    <s v="Plato_16"/>
    <s v="Descripcióndel Plato_16"/>
    <n v="16"/>
    <n v="28"/>
    <n v="2"/>
    <n v="16"/>
    <s v="Sin cebolla"/>
    <n v="56"/>
    <n v="32"/>
    <n v="24"/>
    <n v="0.42857142857142855"/>
  </r>
  <r>
    <x v="678"/>
    <n v="9"/>
    <s v="Plato_1"/>
    <s v="Descripcióndel Plato_1"/>
    <n v="15"/>
    <n v="25"/>
    <n v="3"/>
    <n v="52"/>
    <s v="Sin cebolla"/>
    <n v="75"/>
    <n v="45"/>
    <n v="30"/>
    <n v="0.4"/>
  </r>
  <r>
    <x v="679"/>
    <n v="5"/>
    <s v="Plato_4"/>
    <s v="Descripcióndel Plato_4"/>
    <n v="10"/>
    <n v="18"/>
    <n v="2"/>
    <n v="6"/>
    <s v="Sin cebolla"/>
    <n v="36"/>
    <n v="20"/>
    <n v="16"/>
    <n v="0.44444444444444442"/>
  </r>
  <r>
    <x v="679"/>
    <n v="5"/>
    <s v="Plato_3"/>
    <s v="Descripcióndel Plato_3"/>
    <n v="12"/>
    <n v="20"/>
    <n v="3"/>
    <n v="49"/>
    <s v="Sin cebolla"/>
    <n v="60"/>
    <n v="36"/>
    <n v="24"/>
    <n v="0.4"/>
  </r>
  <r>
    <x v="679"/>
    <n v="5"/>
    <s v="Plato_11"/>
    <s v="Descripcióndel Plato_11"/>
    <n v="20"/>
    <n v="33"/>
    <n v="2"/>
    <n v="56"/>
    <s v="Ninguna"/>
    <n v="66"/>
    <n v="40"/>
    <n v="26"/>
    <n v="0.39393939393939392"/>
  </r>
  <r>
    <x v="680"/>
    <n v="2"/>
    <s v="Plato_11"/>
    <s v="Descripcióndel Plato_11"/>
    <n v="20"/>
    <n v="33"/>
    <n v="1"/>
    <n v="44"/>
    <s v="Ninguna"/>
    <n v="33"/>
    <n v="20"/>
    <n v="13"/>
    <n v="0.39393939393939392"/>
  </r>
  <r>
    <x v="680"/>
    <n v="2"/>
    <s v="Plato_13"/>
    <s v="Descripcióndel Plato_13"/>
    <n v="13"/>
    <n v="21"/>
    <n v="2"/>
    <n v="21"/>
    <s v="Sin cebolla"/>
    <n v="42"/>
    <n v="26"/>
    <n v="16"/>
    <n v="0.38095238095238093"/>
  </r>
  <r>
    <x v="681"/>
    <n v="1"/>
    <s v="Plato_14"/>
    <s v="Descripcióndel Plato_14"/>
    <n v="14"/>
    <n v="23"/>
    <n v="1"/>
    <n v="43"/>
    <s v="Ninguna"/>
    <n v="23"/>
    <n v="14"/>
    <n v="9"/>
    <n v="0.39130434782608697"/>
  </r>
  <r>
    <x v="682"/>
    <n v="2"/>
    <s v="Plato_5"/>
    <s v="Descripcióndel Plato_5"/>
    <n v="13"/>
    <n v="22"/>
    <n v="1"/>
    <n v="25"/>
    <s v="Sin cebolla"/>
    <n v="22"/>
    <n v="13"/>
    <n v="9"/>
    <n v="0.40909090909090912"/>
  </r>
  <r>
    <x v="682"/>
    <n v="2"/>
    <s v="Plato_3"/>
    <s v="Descripcióndel Plato_3"/>
    <n v="12"/>
    <n v="20"/>
    <n v="2"/>
    <n v="35"/>
    <s v="Ninguna"/>
    <n v="40"/>
    <n v="24"/>
    <n v="16"/>
    <n v="0.4"/>
  </r>
  <r>
    <x v="682"/>
    <n v="2"/>
    <s v="Plato_20"/>
    <s v="Descripcióndel Plato_20"/>
    <n v="25"/>
    <n v="40"/>
    <n v="1"/>
    <n v="6"/>
    <s v="Sin cebolla"/>
    <n v="40"/>
    <n v="25"/>
    <n v="15"/>
    <n v="0.375"/>
  </r>
  <r>
    <x v="682"/>
    <n v="2"/>
    <s v="Plato_17"/>
    <s v="Descripcióndel Plato_17"/>
    <n v="19"/>
    <n v="31"/>
    <n v="2"/>
    <n v="16"/>
    <s v="Sin cebolla"/>
    <n v="62"/>
    <n v="38"/>
    <n v="24"/>
    <n v="0.38709677419354838"/>
  </r>
  <r>
    <x v="683"/>
    <n v="10"/>
    <s v="Plato_19"/>
    <s v="Descripcióndel Plato_19"/>
    <n v="22"/>
    <n v="36"/>
    <n v="1"/>
    <n v="38"/>
    <s v="Ninguna"/>
    <n v="36"/>
    <n v="22"/>
    <n v="14"/>
    <n v="0.3888888888888889"/>
  </r>
  <r>
    <x v="683"/>
    <n v="10"/>
    <s v="Plato_17"/>
    <s v="Descripcióndel Plato_17"/>
    <n v="19"/>
    <n v="31"/>
    <n v="1"/>
    <n v="10"/>
    <s v="Sin cebolla"/>
    <n v="31"/>
    <n v="19"/>
    <n v="12"/>
    <n v="0.38709677419354838"/>
  </r>
  <r>
    <x v="683"/>
    <n v="10"/>
    <s v="Plato_10"/>
    <s v="Descripcióndel Plato_10"/>
    <n v="15"/>
    <n v="26"/>
    <n v="1"/>
    <n v="25"/>
    <s v="Ninguna"/>
    <n v="26"/>
    <n v="15"/>
    <n v="11"/>
    <n v="0.42307692307692307"/>
  </r>
  <r>
    <x v="683"/>
    <n v="10"/>
    <s v="Plato_9"/>
    <s v="Descripcióndel Plato_9"/>
    <n v="17"/>
    <n v="29"/>
    <n v="3"/>
    <n v="37"/>
    <s v="Ninguna"/>
    <n v="87"/>
    <n v="51"/>
    <n v="36"/>
    <n v="0.41379310344827586"/>
  </r>
  <r>
    <x v="684"/>
    <n v="5"/>
    <s v="Plato_6"/>
    <s v="Descripcióndel Plato_6"/>
    <n v="16"/>
    <n v="27"/>
    <n v="2"/>
    <n v="17"/>
    <s v="Sin cebolla"/>
    <n v="54"/>
    <n v="32"/>
    <n v="22"/>
    <n v="0.40740740740740738"/>
  </r>
  <r>
    <x v="685"/>
    <n v="10"/>
    <s v="Plato_17"/>
    <s v="Descripcióndel Plato_17"/>
    <n v="19"/>
    <n v="31"/>
    <n v="2"/>
    <n v="37"/>
    <s v="Ninguna"/>
    <n v="62"/>
    <n v="38"/>
    <n v="24"/>
    <n v="0.38709677419354838"/>
  </r>
  <r>
    <x v="685"/>
    <n v="10"/>
    <s v="Plato_3"/>
    <s v="Descripcióndel Plato_3"/>
    <n v="12"/>
    <n v="20"/>
    <n v="2"/>
    <n v="21"/>
    <s v="Sin cebolla"/>
    <n v="40"/>
    <n v="24"/>
    <n v="16"/>
    <n v="0.4"/>
  </r>
  <r>
    <x v="686"/>
    <n v="2"/>
    <s v="Plato_19"/>
    <s v="Descripcióndel Plato_19"/>
    <n v="22"/>
    <n v="36"/>
    <n v="2"/>
    <n v="29"/>
    <s v="Ninguna"/>
    <n v="72"/>
    <n v="44"/>
    <n v="28"/>
    <n v="0.3888888888888889"/>
  </r>
  <r>
    <x v="687"/>
    <n v="3"/>
    <s v="Plato_9"/>
    <s v="Descripcióndel Plato_9"/>
    <n v="17"/>
    <n v="29"/>
    <n v="1"/>
    <n v="14"/>
    <s v="Sin cebolla"/>
    <n v="29"/>
    <n v="17"/>
    <n v="12"/>
    <n v="0.41379310344827586"/>
  </r>
  <r>
    <x v="688"/>
    <n v="14"/>
    <s v="Plato_14"/>
    <s v="Descripcióndel Plato_14"/>
    <n v="14"/>
    <n v="23"/>
    <n v="3"/>
    <n v="16"/>
    <s v="Ninguna"/>
    <n v="69"/>
    <n v="42"/>
    <n v="27"/>
    <n v="0.39130434782608697"/>
  </r>
  <r>
    <x v="688"/>
    <n v="14"/>
    <s v="Plato_1"/>
    <s v="Descripcióndel Plato_1"/>
    <n v="15"/>
    <n v="25"/>
    <n v="3"/>
    <n v="7"/>
    <s v="Ninguna"/>
    <n v="75"/>
    <n v="45"/>
    <n v="30"/>
    <n v="0.4"/>
  </r>
  <r>
    <x v="688"/>
    <n v="14"/>
    <s v="Plato_13"/>
    <s v="Descripcióndel Plato_13"/>
    <n v="13"/>
    <n v="21"/>
    <n v="1"/>
    <n v="6"/>
    <s v="Sin cebolla"/>
    <n v="21"/>
    <n v="13"/>
    <n v="8"/>
    <n v="0.38095238095238093"/>
  </r>
  <r>
    <x v="689"/>
    <n v="15"/>
    <s v="Plato_20"/>
    <s v="Descripcióndel Plato_20"/>
    <n v="25"/>
    <n v="40"/>
    <n v="1"/>
    <n v="49"/>
    <s v="Ninguna"/>
    <n v="40"/>
    <n v="25"/>
    <n v="15"/>
    <n v="0.375"/>
  </r>
  <r>
    <x v="689"/>
    <n v="15"/>
    <s v="Plato_17"/>
    <s v="Descripcióndel Plato_17"/>
    <n v="19"/>
    <n v="31"/>
    <n v="2"/>
    <n v="16"/>
    <s v="Ninguna"/>
    <n v="62"/>
    <n v="38"/>
    <n v="24"/>
    <n v="0.38709677419354838"/>
  </r>
  <r>
    <x v="689"/>
    <n v="15"/>
    <s v="Plato_16"/>
    <s v="Descripcióndel Plato_16"/>
    <n v="16"/>
    <n v="28"/>
    <n v="2"/>
    <n v="54"/>
    <s v="Ninguna"/>
    <n v="56"/>
    <n v="32"/>
    <n v="24"/>
    <n v="0.42857142857142855"/>
  </r>
  <r>
    <x v="689"/>
    <n v="15"/>
    <s v="Plato_11"/>
    <s v="Descripcióndel Plato_11"/>
    <n v="20"/>
    <n v="33"/>
    <n v="1"/>
    <n v="24"/>
    <s v="Ninguna"/>
    <n v="33"/>
    <n v="20"/>
    <n v="13"/>
    <n v="0.39393939393939392"/>
  </r>
  <r>
    <x v="690"/>
    <n v="19"/>
    <s v="Plato_5"/>
    <s v="Descripcióndel Plato_5"/>
    <n v="13"/>
    <n v="22"/>
    <n v="3"/>
    <n v="34"/>
    <s v="Ninguna"/>
    <n v="66"/>
    <n v="39"/>
    <n v="27"/>
    <n v="0.40909090909090912"/>
  </r>
  <r>
    <x v="691"/>
    <n v="9"/>
    <s v="Plato_8"/>
    <s v="Descripcióndel Plato_8"/>
    <n v="21"/>
    <n v="35"/>
    <n v="3"/>
    <n v="33"/>
    <s v="Sin cebolla"/>
    <n v="105"/>
    <n v="63"/>
    <n v="42"/>
    <n v="0.4"/>
  </r>
  <r>
    <x v="691"/>
    <n v="9"/>
    <s v="Plato_2"/>
    <s v="Descripcióndel Plato_2"/>
    <n v="18"/>
    <n v="30"/>
    <n v="1"/>
    <n v="49"/>
    <s v="Ninguna"/>
    <n v="30"/>
    <n v="18"/>
    <n v="12"/>
    <n v="0.4"/>
  </r>
  <r>
    <x v="691"/>
    <n v="9"/>
    <s v="Plato_4"/>
    <s v="Descripcióndel Plato_4"/>
    <n v="10"/>
    <n v="18"/>
    <n v="1"/>
    <n v="11"/>
    <s v="Ninguna"/>
    <n v="18"/>
    <n v="10"/>
    <n v="8"/>
    <n v="0.44444444444444442"/>
  </r>
  <r>
    <x v="691"/>
    <n v="9"/>
    <s v="Plato_3"/>
    <s v="Descripcióndel Plato_3"/>
    <n v="12"/>
    <n v="20"/>
    <n v="1"/>
    <n v="7"/>
    <s v="Ninguna"/>
    <n v="20"/>
    <n v="12"/>
    <n v="8"/>
    <n v="0.4"/>
  </r>
  <r>
    <x v="692"/>
    <n v="15"/>
    <s v="Plato_19"/>
    <s v="Descripcióndel Plato_19"/>
    <n v="22"/>
    <n v="36"/>
    <n v="1"/>
    <n v="20"/>
    <s v="Ninguna"/>
    <n v="36"/>
    <n v="22"/>
    <n v="14"/>
    <n v="0.3888888888888889"/>
  </r>
  <r>
    <x v="692"/>
    <n v="15"/>
    <s v="Plato_13"/>
    <s v="Descripcióndel Plato_13"/>
    <n v="13"/>
    <n v="21"/>
    <n v="2"/>
    <n v="24"/>
    <s v="Ninguna"/>
    <n v="42"/>
    <n v="26"/>
    <n v="16"/>
    <n v="0.38095238095238093"/>
  </r>
  <r>
    <x v="693"/>
    <n v="5"/>
    <s v="Plato_3"/>
    <s v="Descripcióndel Plato_3"/>
    <n v="12"/>
    <n v="20"/>
    <n v="3"/>
    <n v="20"/>
    <s v="Ninguna"/>
    <n v="60"/>
    <n v="36"/>
    <n v="24"/>
    <n v="0.4"/>
  </r>
  <r>
    <x v="693"/>
    <n v="5"/>
    <s v="Plato_4"/>
    <s v="Descripcióndel Plato_4"/>
    <n v="10"/>
    <n v="18"/>
    <n v="2"/>
    <n v="26"/>
    <s v="Sin cebolla"/>
    <n v="36"/>
    <n v="20"/>
    <n v="16"/>
    <n v="0.44444444444444442"/>
  </r>
  <r>
    <x v="693"/>
    <n v="5"/>
    <s v="Plato_20"/>
    <s v="Descripcióndel Plato_20"/>
    <n v="25"/>
    <n v="40"/>
    <n v="1"/>
    <n v="40"/>
    <s v="Ninguna"/>
    <n v="40"/>
    <n v="25"/>
    <n v="15"/>
    <n v="0.375"/>
  </r>
  <r>
    <x v="693"/>
    <n v="5"/>
    <s v="Plato_13"/>
    <s v="Descripcióndel Plato_13"/>
    <n v="13"/>
    <n v="21"/>
    <n v="1"/>
    <n v="42"/>
    <s v="Sin cebolla"/>
    <n v="21"/>
    <n v="13"/>
    <n v="8"/>
    <n v="0.38095238095238093"/>
  </r>
  <r>
    <x v="694"/>
    <n v="9"/>
    <s v="Plato_16"/>
    <s v="Descripcióndel Plato_16"/>
    <n v="16"/>
    <n v="28"/>
    <n v="2"/>
    <n v="30"/>
    <s v="Sin cebolla"/>
    <n v="56"/>
    <n v="32"/>
    <n v="24"/>
    <n v="0.42857142857142855"/>
  </r>
  <r>
    <x v="694"/>
    <n v="9"/>
    <s v="Plato_2"/>
    <s v="Descripcióndel Plato_2"/>
    <n v="18"/>
    <n v="30"/>
    <n v="2"/>
    <n v="7"/>
    <s v="Sin cebolla"/>
    <n v="60"/>
    <n v="36"/>
    <n v="24"/>
    <n v="0.4"/>
  </r>
  <r>
    <x v="695"/>
    <n v="2"/>
    <s v="Plato_14"/>
    <s v="Descripcióndel Plato_14"/>
    <n v="14"/>
    <n v="23"/>
    <n v="2"/>
    <n v="23"/>
    <s v="Ninguna"/>
    <n v="46"/>
    <n v="28"/>
    <n v="18"/>
    <n v="0.39130434782608697"/>
  </r>
  <r>
    <x v="696"/>
    <n v="4"/>
    <s v="Plato_14"/>
    <s v="Descripcióndel Plato_14"/>
    <n v="14"/>
    <n v="23"/>
    <n v="2"/>
    <n v="24"/>
    <s v="Ninguna"/>
    <n v="46"/>
    <n v="28"/>
    <n v="18"/>
    <n v="0.39130434782608697"/>
  </r>
  <r>
    <x v="696"/>
    <n v="4"/>
    <s v="Plato_11"/>
    <s v="Descripcióndel Plato_11"/>
    <n v="20"/>
    <n v="33"/>
    <n v="2"/>
    <n v="41"/>
    <s v="Sin cebolla"/>
    <n v="66"/>
    <n v="40"/>
    <n v="26"/>
    <n v="0.39393939393939392"/>
  </r>
  <r>
    <x v="696"/>
    <n v="4"/>
    <s v="Plato_2"/>
    <s v="Descripcióndel Plato_2"/>
    <n v="18"/>
    <n v="30"/>
    <n v="2"/>
    <n v="35"/>
    <s v="Sin cebolla"/>
    <n v="60"/>
    <n v="36"/>
    <n v="24"/>
    <n v="0.4"/>
  </r>
  <r>
    <x v="696"/>
    <n v="4"/>
    <s v="Plato_6"/>
    <s v="Descripcióndel Plato_6"/>
    <n v="16"/>
    <n v="27"/>
    <n v="1"/>
    <n v="7"/>
    <s v="Ninguna"/>
    <n v="27"/>
    <n v="16"/>
    <n v="11"/>
    <n v="0.40740740740740738"/>
  </r>
  <r>
    <x v="697"/>
    <n v="19"/>
    <s v="Plato_6"/>
    <s v="Descripcióndel Plato_6"/>
    <n v="16"/>
    <n v="27"/>
    <n v="1"/>
    <n v="55"/>
    <s v="Sin cebolla"/>
    <n v="27"/>
    <n v="16"/>
    <n v="11"/>
    <n v="0.40740740740740738"/>
  </r>
  <r>
    <x v="697"/>
    <n v="19"/>
    <s v="Plato_10"/>
    <s v="Descripcióndel Plato_10"/>
    <n v="15"/>
    <n v="26"/>
    <n v="1"/>
    <n v="12"/>
    <s v="Sin cebolla"/>
    <n v="26"/>
    <n v="15"/>
    <n v="11"/>
    <n v="0.42307692307692307"/>
  </r>
  <r>
    <x v="697"/>
    <n v="19"/>
    <s v="Plato_14"/>
    <s v="Descripcióndel Plato_14"/>
    <n v="14"/>
    <n v="23"/>
    <n v="3"/>
    <n v="19"/>
    <s v="Sin cebolla"/>
    <n v="69"/>
    <n v="42"/>
    <n v="27"/>
    <n v="0.39130434782608697"/>
  </r>
  <r>
    <x v="697"/>
    <n v="19"/>
    <s v="Plato_13"/>
    <s v="Descripcióndel Plato_13"/>
    <n v="13"/>
    <n v="21"/>
    <n v="3"/>
    <n v="15"/>
    <s v="Sin cebolla"/>
    <n v="63"/>
    <n v="39"/>
    <n v="24"/>
    <n v="0.38095238095238093"/>
  </r>
  <r>
    <x v="698"/>
    <n v="8"/>
    <s v="Plato_9"/>
    <s v="Descripcióndel Plato_9"/>
    <n v="17"/>
    <n v="29"/>
    <n v="2"/>
    <n v="11"/>
    <s v="Sin cebolla"/>
    <n v="58"/>
    <n v="34"/>
    <n v="24"/>
    <n v="0.41379310344827586"/>
  </r>
  <r>
    <x v="699"/>
    <n v="8"/>
    <s v="Plato_18"/>
    <s v="Descripcióndel Plato_18"/>
    <n v="20"/>
    <n v="34"/>
    <n v="3"/>
    <n v="37"/>
    <s v="Sin cebolla"/>
    <n v="102"/>
    <n v="60"/>
    <n v="42"/>
    <n v="0.41176470588235292"/>
  </r>
  <r>
    <x v="699"/>
    <n v="8"/>
    <s v="Plato_10"/>
    <s v="Descripcióndel Plato_10"/>
    <n v="15"/>
    <n v="26"/>
    <n v="3"/>
    <n v="35"/>
    <s v="Sin cebolla"/>
    <n v="78"/>
    <n v="45"/>
    <n v="33"/>
    <n v="0.42307692307692307"/>
  </r>
  <r>
    <x v="699"/>
    <n v="8"/>
    <s v="Plato_6"/>
    <s v="Descripcióndel Plato_6"/>
    <n v="16"/>
    <n v="27"/>
    <n v="2"/>
    <n v="14"/>
    <s v="Sin cebolla"/>
    <n v="54"/>
    <n v="32"/>
    <n v="22"/>
    <n v="0.40740740740740738"/>
  </r>
  <r>
    <x v="700"/>
    <n v="19"/>
    <s v="Plato_11"/>
    <s v="Descripcióndel Plato_11"/>
    <n v="20"/>
    <n v="33"/>
    <n v="2"/>
    <n v="42"/>
    <s v="Sin cebolla"/>
    <n v="66"/>
    <n v="40"/>
    <n v="26"/>
    <n v="0.39393939393939392"/>
  </r>
  <r>
    <x v="700"/>
    <n v="19"/>
    <s v="Plato_4"/>
    <s v="Descripcióndel Plato_4"/>
    <n v="10"/>
    <n v="18"/>
    <n v="2"/>
    <n v="55"/>
    <s v="Sin cebolla"/>
    <n v="36"/>
    <n v="20"/>
    <n v="16"/>
    <n v="0.44444444444444442"/>
  </r>
  <r>
    <x v="701"/>
    <n v="13"/>
    <s v="Plato_4"/>
    <s v="Descripcióndel Plato_4"/>
    <n v="10"/>
    <n v="18"/>
    <n v="2"/>
    <n v="59"/>
    <s v="Ninguna"/>
    <n v="36"/>
    <n v="20"/>
    <n v="16"/>
    <n v="0.44444444444444442"/>
  </r>
  <r>
    <x v="701"/>
    <n v="13"/>
    <s v="Plato_13"/>
    <s v="Descripcióndel Plato_13"/>
    <n v="13"/>
    <n v="21"/>
    <n v="1"/>
    <n v="36"/>
    <s v="Ninguna"/>
    <n v="21"/>
    <n v="13"/>
    <n v="8"/>
    <n v="0.38095238095238093"/>
  </r>
  <r>
    <x v="701"/>
    <n v="13"/>
    <s v="Plato_6"/>
    <s v="Descripcióndel Plato_6"/>
    <n v="16"/>
    <n v="27"/>
    <n v="2"/>
    <n v="29"/>
    <s v="Sin cebolla"/>
    <n v="54"/>
    <n v="32"/>
    <n v="22"/>
    <n v="0.40740740740740738"/>
  </r>
  <r>
    <x v="701"/>
    <n v="13"/>
    <s v="Plato_16"/>
    <s v="Descripcióndel Plato_16"/>
    <n v="16"/>
    <n v="28"/>
    <n v="3"/>
    <n v="31"/>
    <s v="Ninguna"/>
    <n v="84"/>
    <n v="48"/>
    <n v="36"/>
    <n v="0.42857142857142855"/>
  </r>
  <r>
    <x v="702"/>
    <n v="9"/>
    <s v="Plato_13"/>
    <s v="Descripcióndel Plato_13"/>
    <n v="13"/>
    <n v="21"/>
    <n v="3"/>
    <n v="29"/>
    <s v="Sin cebolla"/>
    <n v="63"/>
    <n v="39"/>
    <n v="24"/>
    <n v="0.38095238095238093"/>
  </r>
  <r>
    <x v="703"/>
    <n v="13"/>
    <s v="Plato_4"/>
    <s v="Descripcióndel Plato_4"/>
    <n v="10"/>
    <n v="18"/>
    <n v="1"/>
    <n v="38"/>
    <s v="Ninguna"/>
    <n v="18"/>
    <n v="10"/>
    <n v="8"/>
    <n v="0.44444444444444442"/>
  </r>
  <r>
    <x v="704"/>
    <n v="12"/>
    <s v="Plato_3"/>
    <s v="Descripcióndel Plato_3"/>
    <n v="12"/>
    <n v="20"/>
    <n v="3"/>
    <n v="25"/>
    <s v="Sin cebolla"/>
    <n v="60"/>
    <n v="36"/>
    <n v="24"/>
    <n v="0.4"/>
  </r>
  <r>
    <x v="704"/>
    <n v="12"/>
    <s v="Plato_10"/>
    <s v="Descripcióndel Plato_10"/>
    <n v="15"/>
    <n v="26"/>
    <n v="2"/>
    <n v="8"/>
    <s v="Ninguna"/>
    <n v="52"/>
    <n v="30"/>
    <n v="22"/>
    <n v="0.42307692307692307"/>
  </r>
  <r>
    <x v="705"/>
    <n v="20"/>
    <s v="Plato_4"/>
    <s v="Descripcióndel Plato_4"/>
    <n v="10"/>
    <n v="18"/>
    <n v="3"/>
    <n v="33"/>
    <s v="Sin cebolla"/>
    <n v="54"/>
    <n v="30"/>
    <n v="24"/>
    <n v="0.44444444444444442"/>
  </r>
  <r>
    <x v="706"/>
    <n v="15"/>
    <s v="Plato_15"/>
    <s v="Descripcióndel Plato_15"/>
    <n v="19"/>
    <n v="32"/>
    <n v="1"/>
    <n v="31"/>
    <s v="Ninguna"/>
    <n v="32"/>
    <n v="19"/>
    <n v="13"/>
    <n v="0.40625"/>
  </r>
  <r>
    <x v="706"/>
    <n v="15"/>
    <s v="Plato_13"/>
    <s v="Descripcióndel Plato_13"/>
    <n v="13"/>
    <n v="21"/>
    <n v="1"/>
    <n v="42"/>
    <s v="Sin cebolla"/>
    <n v="21"/>
    <n v="13"/>
    <n v="8"/>
    <n v="0.38095238095238093"/>
  </r>
  <r>
    <x v="706"/>
    <n v="15"/>
    <s v="Plato_2"/>
    <s v="Descripcióndel Plato_2"/>
    <n v="18"/>
    <n v="30"/>
    <n v="2"/>
    <n v="53"/>
    <s v="Ninguna"/>
    <n v="60"/>
    <n v="36"/>
    <n v="24"/>
    <n v="0.4"/>
  </r>
  <r>
    <x v="706"/>
    <n v="15"/>
    <s v="Plato_19"/>
    <s v="Descripcióndel Plato_19"/>
    <n v="22"/>
    <n v="36"/>
    <n v="2"/>
    <n v="11"/>
    <s v="Ninguna"/>
    <n v="72"/>
    <n v="44"/>
    <n v="28"/>
    <n v="0.3888888888888889"/>
  </r>
  <r>
    <x v="707"/>
    <n v="5"/>
    <s v="Plato_6"/>
    <s v="Descripcióndel Plato_6"/>
    <n v="16"/>
    <n v="27"/>
    <n v="2"/>
    <n v="24"/>
    <s v="Sin cebolla"/>
    <n v="54"/>
    <n v="32"/>
    <n v="22"/>
    <n v="0.40740740740740738"/>
  </r>
  <r>
    <x v="708"/>
    <n v="8"/>
    <s v="Plato_13"/>
    <s v="Descripcióndel Plato_13"/>
    <n v="13"/>
    <n v="21"/>
    <n v="2"/>
    <n v="7"/>
    <s v="Ninguna"/>
    <n v="42"/>
    <n v="26"/>
    <n v="16"/>
    <n v="0.38095238095238093"/>
  </r>
  <r>
    <x v="708"/>
    <n v="8"/>
    <s v="Plato_8"/>
    <s v="Descripcióndel Plato_8"/>
    <n v="21"/>
    <n v="35"/>
    <n v="1"/>
    <n v="33"/>
    <s v="Sin cebolla"/>
    <n v="35"/>
    <n v="21"/>
    <n v="14"/>
    <n v="0.4"/>
  </r>
  <r>
    <x v="708"/>
    <n v="8"/>
    <s v="Plato_11"/>
    <s v="Descripcióndel Plato_11"/>
    <n v="20"/>
    <n v="33"/>
    <n v="2"/>
    <n v="27"/>
    <s v="Sin cebolla"/>
    <n v="66"/>
    <n v="40"/>
    <n v="26"/>
    <n v="0.39393939393939392"/>
  </r>
  <r>
    <x v="708"/>
    <n v="8"/>
    <s v="Plato_1"/>
    <s v="Descripcióndel Plato_1"/>
    <n v="15"/>
    <n v="25"/>
    <n v="2"/>
    <n v="31"/>
    <s v="Ninguna"/>
    <n v="50"/>
    <n v="30"/>
    <n v="20"/>
    <n v="0.4"/>
  </r>
  <r>
    <x v="709"/>
    <n v="18"/>
    <s v="Plato_3"/>
    <s v="Descripcióndel Plato_3"/>
    <n v="12"/>
    <n v="20"/>
    <n v="2"/>
    <n v="32"/>
    <s v="Ninguna"/>
    <n v="40"/>
    <n v="24"/>
    <n v="16"/>
    <n v="0.4"/>
  </r>
  <r>
    <x v="709"/>
    <n v="18"/>
    <s v="Plato_12"/>
    <s v="Descripcióndel Plato_12"/>
    <n v="11"/>
    <n v="19"/>
    <n v="3"/>
    <n v="45"/>
    <s v="Sin cebolla"/>
    <n v="57"/>
    <n v="33"/>
    <n v="24"/>
    <n v="0.42105263157894735"/>
  </r>
  <r>
    <x v="709"/>
    <n v="18"/>
    <s v="Plato_4"/>
    <s v="Descripcióndel Plato_4"/>
    <n v="10"/>
    <n v="18"/>
    <n v="1"/>
    <n v="20"/>
    <s v="Sin cebolla"/>
    <n v="18"/>
    <n v="10"/>
    <n v="8"/>
    <n v="0.44444444444444442"/>
  </r>
  <r>
    <x v="709"/>
    <n v="18"/>
    <s v="Plato_14"/>
    <s v="Descripcióndel Plato_14"/>
    <n v="14"/>
    <n v="23"/>
    <n v="1"/>
    <n v="43"/>
    <s v="Sin cebolla"/>
    <n v="23"/>
    <n v="14"/>
    <n v="9"/>
    <n v="0.39130434782608697"/>
  </r>
  <r>
    <x v="710"/>
    <n v="20"/>
    <s v="Plato_18"/>
    <s v="Descripcióndel Plato_18"/>
    <n v="20"/>
    <n v="34"/>
    <n v="3"/>
    <n v="43"/>
    <s v="Ninguna"/>
    <n v="102"/>
    <n v="60"/>
    <n v="42"/>
    <n v="0.41176470588235292"/>
  </r>
  <r>
    <x v="710"/>
    <n v="20"/>
    <s v="Plato_15"/>
    <s v="Descripcióndel Plato_15"/>
    <n v="19"/>
    <n v="32"/>
    <n v="2"/>
    <n v="16"/>
    <s v="Sin cebolla"/>
    <n v="64"/>
    <n v="38"/>
    <n v="26"/>
    <n v="0.40625"/>
  </r>
  <r>
    <x v="711"/>
    <n v="10"/>
    <s v="Plato_7"/>
    <s v="Descripcióndel Plato_7"/>
    <n v="14"/>
    <n v="24"/>
    <n v="2"/>
    <n v="49"/>
    <s v="Ninguna"/>
    <n v="48"/>
    <n v="28"/>
    <n v="20"/>
    <n v="0.41666666666666669"/>
  </r>
  <r>
    <x v="712"/>
    <n v="6"/>
    <s v="Plato_11"/>
    <s v="Descripcióndel Plato_11"/>
    <n v="20"/>
    <n v="33"/>
    <n v="3"/>
    <n v="41"/>
    <s v="Sin cebolla"/>
    <n v="99"/>
    <n v="60"/>
    <n v="39"/>
    <n v="0.39393939393939392"/>
  </r>
  <r>
    <x v="712"/>
    <n v="6"/>
    <s v="Plato_9"/>
    <s v="Descripcióndel Plato_9"/>
    <n v="17"/>
    <n v="29"/>
    <n v="3"/>
    <n v="14"/>
    <s v="Sin cebolla"/>
    <n v="87"/>
    <n v="51"/>
    <n v="36"/>
    <n v="0.41379310344827586"/>
  </r>
  <r>
    <x v="712"/>
    <n v="6"/>
    <s v="Plato_15"/>
    <s v="Descripcióndel Plato_15"/>
    <n v="19"/>
    <n v="32"/>
    <n v="3"/>
    <n v="45"/>
    <s v="Ninguna"/>
    <n v="96"/>
    <n v="57"/>
    <n v="39"/>
    <n v="0.40625"/>
  </r>
  <r>
    <x v="712"/>
    <n v="6"/>
    <s v="Plato_10"/>
    <s v="Descripcióndel Plato_10"/>
    <n v="15"/>
    <n v="26"/>
    <n v="3"/>
    <n v="25"/>
    <s v="Ninguna"/>
    <n v="78"/>
    <n v="45"/>
    <n v="33"/>
    <n v="0.42307692307692307"/>
  </r>
  <r>
    <x v="713"/>
    <n v="19"/>
    <s v="Plato_18"/>
    <s v="Descripcióndel Plato_18"/>
    <n v="20"/>
    <n v="34"/>
    <n v="3"/>
    <n v="17"/>
    <s v="Sin cebolla"/>
    <n v="102"/>
    <n v="60"/>
    <n v="42"/>
    <n v="0.41176470588235292"/>
  </r>
  <r>
    <x v="713"/>
    <n v="19"/>
    <s v="Plato_2"/>
    <s v="Descripcióndel Plato_2"/>
    <n v="18"/>
    <n v="30"/>
    <n v="3"/>
    <n v="17"/>
    <s v="Sin cebolla"/>
    <n v="90"/>
    <n v="54"/>
    <n v="36"/>
    <n v="0.4"/>
  </r>
  <r>
    <x v="713"/>
    <n v="19"/>
    <s v="Plato_11"/>
    <s v="Descripcióndel Plato_11"/>
    <n v="20"/>
    <n v="33"/>
    <n v="1"/>
    <n v="29"/>
    <s v="Sin cebolla"/>
    <n v="33"/>
    <n v="20"/>
    <n v="13"/>
    <n v="0.39393939393939392"/>
  </r>
  <r>
    <x v="714"/>
    <n v="12"/>
    <s v="Plato_2"/>
    <s v="Descripcióndel Plato_2"/>
    <n v="18"/>
    <n v="30"/>
    <n v="3"/>
    <n v="35"/>
    <s v="Ninguna"/>
    <n v="90"/>
    <n v="54"/>
    <n v="36"/>
    <n v="0.4"/>
  </r>
  <r>
    <x v="714"/>
    <n v="12"/>
    <s v="Plato_6"/>
    <s v="Descripcióndel Plato_6"/>
    <n v="16"/>
    <n v="27"/>
    <n v="1"/>
    <n v="14"/>
    <s v="Ninguna"/>
    <n v="27"/>
    <n v="16"/>
    <n v="11"/>
    <n v="0.40740740740740738"/>
  </r>
  <r>
    <x v="714"/>
    <n v="12"/>
    <s v="Plato_1"/>
    <s v="Descripcióndel Plato_1"/>
    <n v="15"/>
    <n v="25"/>
    <n v="3"/>
    <n v="38"/>
    <s v="Ninguna"/>
    <n v="75"/>
    <n v="45"/>
    <n v="30"/>
    <n v="0.4"/>
  </r>
  <r>
    <x v="714"/>
    <n v="12"/>
    <s v="Plato_4"/>
    <s v="Descripcióndel Plato_4"/>
    <n v="10"/>
    <n v="18"/>
    <n v="3"/>
    <n v="49"/>
    <s v="Sin cebolla"/>
    <n v="54"/>
    <n v="30"/>
    <n v="24"/>
    <n v="0.44444444444444442"/>
  </r>
  <r>
    <x v="715"/>
    <n v="12"/>
    <s v="Plato_13"/>
    <s v="Descripcióndel Plato_13"/>
    <n v="13"/>
    <n v="21"/>
    <n v="3"/>
    <n v="12"/>
    <s v="Ninguna"/>
    <n v="63"/>
    <n v="39"/>
    <n v="24"/>
    <n v="0.38095238095238093"/>
  </r>
  <r>
    <x v="715"/>
    <n v="12"/>
    <s v="Plato_1"/>
    <s v="Descripcióndel Plato_1"/>
    <n v="15"/>
    <n v="25"/>
    <n v="3"/>
    <n v="48"/>
    <s v="Ninguna"/>
    <n v="75"/>
    <n v="45"/>
    <n v="30"/>
    <n v="0.4"/>
  </r>
  <r>
    <x v="715"/>
    <n v="12"/>
    <s v="Plato_17"/>
    <s v="Descripcióndel Plato_17"/>
    <n v="19"/>
    <n v="31"/>
    <n v="3"/>
    <n v="30"/>
    <s v="Sin cebolla"/>
    <n v="93"/>
    <n v="57"/>
    <n v="36"/>
    <n v="0.38709677419354838"/>
  </r>
  <r>
    <x v="716"/>
    <n v="8"/>
    <s v="Plato_5"/>
    <s v="Descripcióndel Plato_5"/>
    <n v="13"/>
    <n v="22"/>
    <n v="2"/>
    <n v="23"/>
    <s v="Sin cebolla"/>
    <n v="44"/>
    <n v="26"/>
    <n v="18"/>
    <n v="0.40909090909090912"/>
  </r>
  <r>
    <x v="716"/>
    <n v="8"/>
    <s v="Plato_2"/>
    <s v="Descripcióndel Plato_2"/>
    <n v="18"/>
    <n v="30"/>
    <n v="1"/>
    <n v="36"/>
    <s v="Sin cebolla"/>
    <n v="30"/>
    <n v="18"/>
    <n v="12"/>
    <n v="0.4"/>
  </r>
  <r>
    <x v="716"/>
    <n v="8"/>
    <s v="Plato_6"/>
    <s v="Descripcióndel Plato_6"/>
    <n v="16"/>
    <n v="27"/>
    <n v="3"/>
    <n v="13"/>
    <s v="Sin cebolla"/>
    <n v="81"/>
    <n v="48"/>
    <n v="33"/>
    <n v="0.40740740740740738"/>
  </r>
  <r>
    <x v="717"/>
    <n v="7"/>
    <s v="Plato_3"/>
    <s v="Descripcióndel Plato_3"/>
    <n v="12"/>
    <n v="20"/>
    <n v="1"/>
    <n v="58"/>
    <s v="Sin cebolla"/>
    <n v="20"/>
    <n v="12"/>
    <n v="8"/>
    <n v="0.4"/>
  </r>
  <r>
    <x v="718"/>
    <n v="16"/>
    <s v="Plato_20"/>
    <s v="Descripcióndel Plato_20"/>
    <n v="25"/>
    <n v="40"/>
    <n v="1"/>
    <n v="15"/>
    <s v="Ninguna"/>
    <n v="40"/>
    <n v="25"/>
    <n v="15"/>
    <n v="0.375"/>
  </r>
  <r>
    <x v="718"/>
    <n v="16"/>
    <s v="Plato_12"/>
    <s v="Descripcióndel Plato_12"/>
    <n v="11"/>
    <n v="19"/>
    <n v="2"/>
    <n v="34"/>
    <s v="Ninguna"/>
    <n v="38"/>
    <n v="22"/>
    <n v="16"/>
    <n v="0.42105263157894735"/>
  </r>
  <r>
    <x v="718"/>
    <n v="16"/>
    <s v="Plato_9"/>
    <s v="Descripcióndel Plato_9"/>
    <n v="17"/>
    <n v="29"/>
    <n v="1"/>
    <n v="21"/>
    <s v="Ninguna"/>
    <n v="29"/>
    <n v="17"/>
    <n v="12"/>
    <n v="0.41379310344827586"/>
  </r>
  <r>
    <x v="719"/>
    <n v="4"/>
    <s v="Plato_11"/>
    <s v="Descripcióndel Plato_11"/>
    <n v="20"/>
    <n v="33"/>
    <n v="1"/>
    <n v="36"/>
    <s v="Ninguna"/>
    <n v="33"/>
    <n v="20"/>
    <n v="13"/>
    <n v="0.39393939393939392"/>
  </r>
  <r>
    <x v="719"/>
    <n v="4"/>
    <s v="Plato_9"/>
    <s v="Descripcióndel Plato_9"/>
    <n v="17"/>
    <n v="29"/>
    <n v="3"/>
    <n v="44"/>
    <s v="Sin cebolla"/>
    <n v="87"/>
    <n v="51"/>
    <n v="36"/>
    <n v="0.41379310344827586"/>
  </r>
  <r>
    <x v="719"/>
    <n v="4"/>
    <s v="Plato_7"/>
    <s v="Descripcióndel Plato_7"/>
    <n v="14"/>
    <n v="24"/>
    <n v="2"/>
    <n v="53"/>
    <s v="Sin cebolla"/>
    <n v="48"/>
    <n v="28"/>
    <n v="20"/>
    <n v="0.41666666666666669"/>
  </r>
  <r>
    <x v="720"/>
    <n v="6"/>
    <s v="Plato_9"/>
    <s v="Descripcióndel Plato_9"/>
    <n v="17"/>
    <n v="29"/>
    <n v="1"/>
    <n v="20"/>
    <s v="Sin cebolla"/>
    <n v="29"/>
    <n v="17"/>
    <n v="12"/>
    <n v="0.41379310344827586"/>
  </r>
  <r>
    <x v="720"/>
    <n v="6"/>
    <s v="Plato_19"/>
    <s v="Descripcióndel Plato_19"/>
    <n v="22"/>
    <n v="36"/>
    <n v="1"/>
    <n v="15"/>
    <s v="Sin cebolla"/>
    <n v="36"/>
    <n v="22"/>
    <n v="14"/>
    <n v="0.3888888888888889"/>
  </r>
  <r>
    <x v="720"/>
    <n v="6"/>
    <s v="Plato_7"/>
    <s v="Descripcióndel Plato_7"/>
    <n v="14"/>
    <n v="24"/>
    <n v="3"/>
    <n v="44"/>
    <s v="Ninguna"/>
    <n v="72"/>
    <n v="42"/>
    <n v="30"/>
    <n v="0.41666666666666669"/>
  </r>
  <r>
    <x v="720"/>
    <n v="6"/>
    <s v="Plato_6"/>
    <s v="Descripcióndel Plato_6"/>
    <n v="16"/>
    <n v="27"/>
    <n v="3"/>
    <n v="54"/>
    <s v="Sin cebolla"/>
    <n v="81"/>
    <n v="48"/>
    <n v="33"/>
    <n v="0.40740740740740738"/>
  </r>
  <r>
    <x v="721"/>
    <n v="13"/>
    <s v="Plato_13"/>
    <s v="Descripcióndel Plato_13"/>
    <n v="13"/>
    <n v="21"/>
    <n v="3"/>
    <n v="43"/>
    <s v="Ninguna"/>
    <n v="63"/>
    <n v="39"/>
    <n v="24"/>
    <n v="0.38095238095238093"/>
  </r>
  <r>
    <x v="721"/>
    <n v="13"/>
    <s v="Plato_5"/>
    <s v="Descripcióndel Plato_5"/>
    <n v="13"/>
    <n v="22"/>
    <n v="1"/>
    <n v="16"/>
    <s v="Ninguna"/>
    <n v="22"/>
    <n v="13"/>
    <n v="9"/>
    <n v="0.40909090909090912"/>
  </r>
  <r>
    <x v="722"/>
    <n v="12"/>
    <s v="Plato_16"/>
    <s v="Descripcióndel Plato_16"/>
    <n v="16"/>
    <n v="28"/>
    <n v="2"/>
    <n v="22"/>
    <s v="Ninguna"/>
    <n v="56"/>
    <n v="32"/>
    <n v="24"/>
    <n v="0.42857142857142855"/>
  </r>
  <r>
    <x v="722"/>
    <n v="12"/>
    <s v="Plato_8"/>
    <s v="Descripcióndel Plato_8"/>
    <n v="21"/>
    <n v="35"/>
    <n v="2"/>
    <n v="9"/>
    <s v="Ninguna"/>
    <n v="70"/>
    <n v="42"/>
    <n v="28"/>
    <n v="0.4"/>
  </r>
  <r>
    <x v="723"/>
    <n v="8"/>
    <s v="Plato_5"/>
    <s v="Descripcióndel Plato_5"/>
    <n v="13"/>
    <n v="22"/>
    <n v="3"/>
    <n v="56"/>
    <s v="Ninguna"/>
    <n v="66"/>
    <n v="39"/>
    <n v="27"/>
    <n v="0.40909090909090912"/>
  </r>
  <r>
    <x v="724"/>
    <n v="10"/>
    <s v="Plato_18"/>
    <s v="Descripcióndel Plato_18"/>
    <n v="20"/>
    <n v="34"/>
    <n v="3"/>
    <n v="30"/>
    <s v="Ninguna"/>
    <n v="102"/>
    <n v="60"/>
    <n v="42"/>
    <n v="0.41176470588235292"/>
  </r>
  <r>
    <x v="724"/>
    <n v="10"/>
    <s v="Plato_5"/>
    <s v="Descripcióndel Plato_5"/>
    <n v="13"/>
    <n v="22"/>
    <n v="3"/>
    <n v="55"/>
    <s v="Ninguna"/>
    <n v="66"/>
    <n v="39"/>
    <n v="27"/>
    <n v="0.40909090909090912"/>
  </r>
  <r>
    <x v="725"/>
    <n v="11"/>
    <s v="Plato_5"/>
    <s v="Descripcióndel Plato_5"/>
    <n v="13"/>
    <n v="22"/>
    <n v="2"/>
    <n v="6"/>
    <s v="Ninguna"/>
    <n v="44"/>
    <n v="26"/>
    <n v="18"/>
    <n v="0.40909090909090912"/>
  </r>
  <r>
    <x v="725"/>
    <n v="11"/>
    <s v="Plato_19"/>
    <s v="Descripcióndel Plato_19"/>
    <n v="22"/>
    <n v="36"/>
    <n v="1"/>
    <n v="13"/>
    <s v="Ninguna"/>
    <n v="36"/>
    <n v="22"/>
    <n v="14"/>
    <n v="0.3888888888888889"/>
  </r>
  <r>
    <x v="725"/>
    <n v="11"/>
    <s v="Plato_14"/>
    <s v="Descripcióndel Plato_14"/>
    <n v="14"/>
    <n v="23"/>
    <n v="2"/>
    <n v="55"/>
    <s v="Ninguna"/>
    <n v="46"/>
    <n v="28"/>
    <n v="18"/>
    <n v="0.39130434782608697"/>
  </r>
  <r>
    <x v="726"/>
    <n v="17"/>
    <s v="Plato_3"/>
    <s v="Descripcióndel Plato_3"/>
    <n v="12"/>
    <n v="20"/>
    <n v="2"/>
    <n v="21"/>
    <s v="Sin cebolla"/>
    <n v="40"/>
    <n v="24"/>
    <n v="16"/>
    <n v="0.4"/>
  </r>
  <r>
    <x v="727"/>
    <n v="9"/>
    <s v="Plato_4"/>
    <s v="Descripcióndel Plato_4"/>
    <n v="10"/>
    <n v="18"/>
    <n v="1"/>
    <n v="42"/>
    <s v="Ninguna"/>
    <n v="18"/>
    <n v="10"/>
    <n v="8"/>
    <n v="0.44444444444444442"/>
  </r>
  <r>
    <x v="727"/>
    <n v="9"/>
    <s v="Plato_6"/>
    <s v="Descripcióndel Plato_6"/>
    <n v="16"/>
    <n v="27"/>
    <n v="3"/>
    <n v="8"/>
    <s v="Ninguna"/>
    <n v="81"/>
    <n v="48"/>
    <n v="33"/>
    <n v="0.40740740740740738"/>
  </r>
  <r>
    <x v="727"/>
    <n v="9"/>
    <s v="Plato_15"/>
    <s v="Descripcióndel Plato_15"/>
    <n v="19"/>
    <n v="32"/>
    <n v="3"/>
    <n v="22"/>
    <s v="Ninguna"/>
    <n v="96"/>
    <n v="57"/>
    <n v="39"/>
    <n v="0.40625"/>
  </r>
  <r>
    <x v="728"/>
    <n v="20"/>
    <s v="Plato_18"/>
    <s v="Descripcióndel Plato_18"/>
    <n v="20"/>
    <n v="34"/>
    <n v="2"/>
    <n v="57"/>
    <s v="Ninguna"/>
    <n v="68"/>
    <n v="40"/>
    <n v="28"/>
    <n v="0.41176470588235292"/>
  </r>
  <r>
    <x v="728"/>
    <n v="20"/>
    <s v="Plato_3"/>
    <s v="Descripcióndel Plato_3"/>
    <n v="12"/>
    <n v="20"/>
    <n v="3"/>
    <n v="8"/>
    <s v="Sin cebolla"/>
    <n v="60"/>
    <n v="36"/>
    <n v="24"/>
    <n v="0.4"/>
  </r>
  <r>
    <x v="729"/>
    <n v="8"/>
    <s v="Plato_2"/>
    <s v="Descripcióndel Plato_2"/>
    <n v="18"/>
    <n v="30"/>
    <n v="3"/>
    <n v="32"/>
    <s v="Sin cebolla"/>
    <n v="90"/>
    <n v="54"/>
    <n v="36"/>
    <n v="0.4"/>
  </r>
  <r>
    <x v="729"/>
    <n v="8"/>
    <s v="Plato_7"/>
    <s v="Descripcióndel Plato_7"/>
    <n v="14"/>
    <n v="24"/>
    <n v="1"/>
    <n v="47"/>
    <s v="Sin cebolla"/>
    <n v="24"/>
    <n v="14"/>
    <n v="10"/>
    <n v="0.41666666666666669"/>
  </r>
  <r>
    <x v="730"/>
    <n v="17"/>
    <s v="Plato_15"/>
    <s v="Descripcióndel Plato_15"/>
    <n v="19"/>
    <n v="32"/>
    <n v="2"/>
    <n v="47"/>
    <s v="Sin cebolla"/>
    <n v="64"/>
    <n v="38"/>
    <n v="26"/>
    <n v="0.40625"/>
  </r>
  <r>
    <x v="731"/>
    <n v="12"/>
    <s v="Plato_20"/>
    <s v="Descripcióndel Plato_20"/>
    <n v="25"/>
    <n v="40"/>
    <n v="3"/>
    <n v="29"/>
    <s v="Ninguna"/>
    <n v="120"/>
    <n v="75"/>
    <n v="45"/>
    <n v="0.375"/>
  </r>
  <r>
    <x v="731"/>
    <n v="12"/>
    <s v="Plato_10"/>
    <s v="Descripcióndel Plato_10"/>
    <n v="15"/>
    <n v="26"/>
    <n v="3"/>
    <n v="36"/>
    <s v="Sin cebolla"/>
    <n v="78"/>
    <n v="45"/>
    <n v="33"/>
    <n v="0.42307692307692307"/>
  </r>
  <r>
    <x v="731"/>
    <n v="12"/>
    <s v="Plato_19"/>
    <s v="Descripcióndel Plato_19"/>
    <n v="22"/>
    <n v="36"/>
    <n v="3"/>
    <n v="56"/>
    <s v="Sin cebolla"/>
    <n v="108"/>
    <n v="66"/>
    <n v="42"/>
    <n v="0.3888888888888889"/>
  </r>
  <r>
    <x v="732"/>
    <n v="14"/>
    <s v="Plato_19"/>
    <s v="Descripcióndel Plato_19"/>
    <n v="22"/>
    <n v="36"/>
    <n v="3"/>
    <n v="31"/>
    <s v="Sin cebolla"/>
    <n v="108"/>
    <n v="66"/>
    <n v="42"/>
    <n v="0.3888888888888889"/>
  </r>
  <r>
    <x v="732"/>
    <n v="14"/>
    <s v="Plato_7"/>
    <s v="Descripcióndel Plato_7"/>
    <n v="14"/>
    <n v="24"/>
    <n v="1"/>
    <n v="34"/>
    <s v="Ninguna"/>
    <n v="24"/>
    <n v="14"/>
    <n v="10"/>
    <n v="0.41666666666666669"/>
  </r>
  <r>
    <x v="732"/>
    <n v="14"/>
    <s v="Plato_6"/>
    <s v="Descripcióndel Plato_6"/>
    <n v="16"/>
    <n v="27"/>
    <n v="2"/>
    <n v="9"/>
    <s v="Sin cebolla"/>
    <n v="54"/>
    <n v="32"/>
    <n v="22"/>
    <n v="0.40740740740740738"/>
  </r>
  <r>
    <x v="733"/>
    <n v="14"/>
    <s v="Plato_15"/>
    <s v="Descripcióndel Plato_15"/>
    <n v="19"/>
    <n v="32"/>
    <n v="3"/>
    <n v="11"/>
    <s v="Sin cebolla"/>
    <n v="96"/>
    <n v="57"/>
    <n v="39"/>
    <n v="0.40625"/>
  </r>
  <r>
    <x v="733"/>
    <n v="14"/>
    <s v="Plato_7"/>
    <s v="Descripcióndel Plato_7"/>
    <n v="14"/>
    <n v="24"/>
    <n v="1"/>
    <n v="16"/>
    <s v="Ninguna"/>
    <n v="24"/>
    <n v="14"/>
    <n v="10"/>
    <n v="0.41666666666666669"/>
  </r>
  <r>
    <x v="733"/>
    <n v="14"/>
    <s v="Plato_12"/>
    <s v="Descripcióndel Plato_12"/>
    <n v="11"/>
    <n v="19"/>
    <n v="1"/>
    <n v="25"/>
    <s v="Ninguna"/>
    <n v="19"/>
    <n v="11"/>
    <n v="8"/>
    <n v="0.42105263157894735"/>
  </r>
  <r>
    <x v="734"/>
    <n v="20"/>
    <s v="Plato_14"/>
    <s v="Descripcióndel Plato_14"/>
    <n v="14"/>
    <n v="23"/>
    <n v="2"/>
    <n v="30"/>
    <s v="Sin cebolla"/>
    <n v="46"/>
    <n v="28"/>
    <n v="18"/>
    <n v="0.39130434782608697"/>
  </r>
  <r>
    <x v="734"/>
    <n v="20"/>
    <s v="Plato_15"/>
    <s v="Descripcióndel Plato_15"/>
    <n v="19"/>
    <n v="32"/>
    <n v="3"/>
    <n v="57"/>
    <s v="Ninguna"/>
    <n v="96"/>
    <n v="57"/>
    <n v="39"/>
    <n v="0.40625"/>
  </r>
  <r>
    <x v="735"/>
    <n v="17"/>
    <s v="Plato_5"/>
    <s v="Descripcióndel Plato_5"/>
    <n v="13"/>
    <n v="22"/>
    <n v="3"/>
    <n v="22"/>
    <s v="Sin cebolla"/>
    <n v="66"/>
    <n v="39"/>
    <n v="27"/>
    <n v="0.40909090909090912"/>
  </r>
  <r>
    <x v="735"/>
    <n v="17"/>
    <s v="Plato_16"/>
    <s v="Descripcióndel Plato_16"/>
    <n v="16"/>
    <n v="28"/>
    <n v="2"/>
    <n v="43"/>
    <s v="Ninguna"/>
    <n v="56"/>
    <n v="32"/>
    <n v="24"/>
    <n v="0.42857142857142855"/>
  </r>
  <r>
    <x v="735"/>
    <n v="17"/>
    <s v="Plato_17"/>
    <s v="Descripcióndel Plato_17"/>
    <n v="19"/>
    <n v="31"/>
    <n v="3"/>
    <n v="27"/>
    <s v="Sin cebolla"/>
    <n v="93"/>
    <n v="57"/>
    <n v="36"/>
    <n v="0.38709677419354838"/>
  </r>
  <r>
    <x v="736"/>
    <n v="6"/>
    <s v="Plato_9"/>
    <s v="Descripcióndel Plato_9"/>
    <n v="17"/>
    <n v="29"/>
    <n v="2"/>
    <n v="17"/>
    <s v="Sin cebolla"/>
    <n v="58"/>
    <n v="34"/>
    <n v="24"/>
    <n v="0.41379310344827586"/>
  </r>
  <r>
    <x v="736"/>
    <n v="6"/>
    <s v="Plato_2"/>
    <s v="Descripcióndel Plato_2"/>
    <n v="18"/>
    <n v="30"/>
    <n v="2"/>
    <n v="5"/>
    <s v="Ninguna"/>
    <n v="60"/>
    <n v="36"/>
    <n v="24"/>
    <n v="0.4"/>
  </r>
  <r>
    <x v="737"/>
    <n v="15"/>
    <s v="Plato_10"/>
    <s v="Descripcióndel Plato_10"/>
    <n v="15"/>
    <n v="26"/>
    <n v="2"/>
    <n v="59"/>
    <s v="Ninguna"/>
    <n v="52"/>
    <n v="30"/>
    <n v="22"/>
    <n v="0.42307692307692307"/>
  </r>
  <r>
    <x v="737"/>
    <n v="15"/>
    <s v="Plato_16"/>
    <s v="Descripcióndel Plato_16"/>
    <n v="16"/>
    <n v="28"/>
    <n v="1"/>
    <n v="15"/>
    <s v="Ninguna"/>
    <n v="28"/>
    <n v="16"/>
    <n v="12"/>
    <n v="0.42857142857142855"/>
  </r>
  <r>
    <x v="737"/>
    <n v="15"/>
    <s v="Plato_4"/>
    <s v="Descripcióndel Plato_4"/>
    <n v="10"/>
    <n v="18"/>
    <n v="3"/>
    <n v="20"/>
    <s v="Sin cebolla"/>
    <n v="54"/>
    <n v="30"/>
    <n v="24"/>
    <n v="0.44444444444444442"/>
  </r>
  <r>
    <x v="738"/>
    <n v="10"/>
    <s v="Plato_14"/>
    <s v="Descripcióndel Plato_14"/>
    <n v="14"/>
    <n v="23"/>
    <n v="2"/>
    <n v="54"/>
    <s v="Ninguna"/>
    <n v="46"/>
    <n v="28"/>
    <n v="18"/>
    <n v="0.39130434782608697"/>
  </r>
  <r>
    <x v="739"/>
    <n v="16"/>
    <s v="Plato_16"/>
    <s v="Descripcióndel Plato_16"/>
    <n v="16"/>
    <n v="28"/>
    <n v="3"/>
    <n v="31"/>
    <s v="Ninguna"/>
    <n v="84"/>
    <n v="48"/>
    <n v="36"/>
    <n v="0.42857142857142855"/>
  </r>
  <r>
    <x v="739"/>
    <n v="16"/>
    <s v="Plato_15"/>
    <s v="Descripcióndel Plato_15"/>
    <n v="19"/>
    <n v="32"/>
    <n v="1"/>
    <n v="16"/>
    <s v="Sin cebolla"/>
    <n v="32"/>
    <n v="19"/>
    <n v="13"/>
    <n v="0.40625"/>
  </r>
  <r>
    <x v="739"/>
    <n v="16"/>
    <s v="Plato_19"/>
    <s v="Descripcióndel Plato_19"/>
    <n v="22"/>
    <n v="36"/>
    <n v="3"/>
    <n v="45"/>
    <s v="Sin cebolla"/>
    <n v="108"/>
    <n v="66"/>
    <n v="42"/>
    <n v="0.3888888888888889"/>
  </r>
  <r>
    <x v="739"/>
    <n v="16"/>
    <s v="Plato_14"/>
    <s v="Descripcióndel Plato_14"/>
    <n v="14"/>
    <n v="23"/>
    <n v="3"/>
    <n v="21"/>
    <s v="Sin cebolla"/>
    <n v="69"/>
    <n v="42"/>
    <n v="27"/>
    <n v="0.39130434782608697"/>
  </r>
  <r>
    <x v="740"/>
    <n v="14"/>
    <s v="Plato_7"/>
    <s v="Descripcióndel Plato_7"/>
    <n v="14"/>
    <n v="24"/>
    <n v="3"/>
    <n v="52"/>
    <s v="Sin cebolla"/>
    <n v="72"/>
    <n v="42"/>
    <n v="30"/>
    <n v="0.41666666666666669"/>
  </r>
  <r>
    <x v="740"/>
    <n v="14"/>
    <s v="Plato_9"/>
    <s v="Descripcióndel Plato_9"/>
    <n v="17"/>
    <n v="29"/>
    <n v="2"/>
    <n v="40"/>
    <s v="Ninguna"/>
    <n v="58"/>
    <n v="34"/>
    <n v="24"/>
    <n v="0.41379310344827586"/>
  </r>
  <r>
    <x v="740"/>
    <n v="14"/>
    <s v="Plato_11"/>
    <s v="Descripcióndel Plato_11"/>
    <n v="20"/>
    <n v="33"/>
    <n v="3"/>
    <n v="39"/>
    <s v="Sin cebolla"/>
    <n v="99"/>
    <n v="60"/>
    <n v="39"/>
    <n v="0.39393939393939392"/>
  </r>
  <r>
    <x v="740"/>
    <n v="14"/>
    <s v="Plato_16"/>
    <s v="Descripcióndel Plato_16"/>
    <n v="16"/>
    <n v="28"/>
    <n v="2"/>
    <n v="34"/>
    <s v="Sin cebolla"/>
    <n v="56"/>
    <n v="32"/>
    <n v="24"/>
    <n v="0.42857142857142855"/>
  </r>
  <r>
    <x v="741"/>
    <n v="20"/>
    <s v="Plato_17"/>
    <s v="Descripcióndel Plato_17"/>
    <n v="19"/>
    <n v="31"/>
    <n v="1"/>
    <n v="41"/>
    <s v="Sin cebolla"/>
    <n v="31"/>
    <n v="19"/>
    <n v="12"/>
    <n v="0.38709677419354838"/>
  </r>
  <r>
    <x v="741"/>
    <n v="20"/>
    <s v="Plato_2"/>
    <s v="Descripcióndel Plato_2"/>
    <n v="18"/>
    <n v="30"/>
    <n v="3"/>
    <n v="43"/>
    <s v="Ninguna"/>
    <n v="90"/>
    <n v="54"/>
    <n v="36"/>
    <n v="0.4"/>
  </r>
  <r>
    <x v="741"/>
    <n v="20"/>
    <s v="Plato_10"/>
    <s v="Descripcióndel Plato_10"/>
    <n v="15"/>
    <n v="26"/>
    <n v="1"/>
    <n v="26"/>
    <s v="Sin cebolla"/>
    <n v="26"/>
    <n v="15"/>
    <n v="11"/>
    <n v="0.42307692307692307"/>
  </r>
  <r>
    <x v="741"/>
    <n v="20"/>
    <s v="Plato_12"/>
    <s v="Descripcióndel Plato_12"/>
    <n v="11"/>
    <n v="19"/>
    <n v="1"/>
    <n v="35"/>
    <s v="Ninguna"/>
    <n v="19"/>
    <n v="11"/>
    <n v="8"/>
    <n v="0.42105263157894735"/>
  </r>
  <r>
    <x v="742"/>
    <n v="19"/>
    <s v="Plato_10"/>
    <s v="Descripcióndel Plato_10"/>
    <n v="15"/>
    <n v="26"/>
    <n v="2"/>
    <n v="59"/>
    <s v="Sin cebolla"/>
    <n v="52"/>
    <n v="30"/>
    <n v="22"/>
    <n v="0.42307692307692307"/>
  </r>
  <r>
    <x v="742"/>
    <n v="19"/>
    <s v="Plato_4"/>
    <s v="Descripcióndel Plato_4"/>
    <n v="10"/>
    <n v="18"/>
    <n v="2"/>
    <n v="41"/>
    <s v="Ninguna"/>
    <n v="36"/>
    <n v="20"/>
    <n v="16"/>
    <n v="0.44444444444444442"/>
  </r>
  <r>
    <x v="742"/>
    <n v="19"/>
    <s v="Plato_14"/>
    <s v="Descripcióndel Plato_14"/>
    <n v="14"/>
    <n v="23"/>
    <n v="2"/>
    <n v="43"/>
    <s v="Sin cebolla"/>
    <n v="46"/>
    <n v="28"/>
    <n v="18"/>
    <n v="0.39130434782608697"/>
  </r>
  <r>
    <x v="743"/>
    <n v="11"/>
    <s v="Plato_4"/>
    <s v="Descripcióndel Plato_4"/>
    <n v="10"/>
    <n v="18"/>
    <n v="1"/>
    <n v="57"/>
    <s v="Ninguna"/>
    <n v="18"/>
    <n v="10"/>
    <n v="8"/>
    <n v="0.44444444444444442"/>
  </r>
  <r>
    <x v="743"/>
    <n v="11"/>
    <s v="Plato_9"/>
    <s v="Descripcióndel Plato_9"/>
    <n v="17"/>
    <n v="29"/>
    <n v="2"/>
    <n v="10"/>
    <s v="Ninguna"/>
    <n v="58"/>
    <n v="34"/>
    <n v="24"/>
    <n v="0.41379310344827586"/>
  </r>
  <r>
    <x v="744"/>
    <n v="3"/>
    <s v="Plato_8"/>
    <s v="Descripcióndel Plato_8"/>
    <n v="21"/>
    <n v="35"/>
    <n v="3"/>
    <n v="34"/>
    <s v="Ninguna"/>
    <n v="105"/>
    <n v="63"/>
    <n v="42"/>
    <n v="0.4"/>
  </r>
  <r>
    <x v="744"/>
    <n v="3"/>
    <s v="Plato_7"/>
    <s v="Descripcióndel Plato_7"/>
    <n v="14"/>
    <n v="24"/>
    <n v="2"/>
    <n v="9"/>
    <s v="Ninguna"/>
    <n v="48"/>
    <n v="28"/>
    <n v="20"/>
    <n v="0.41666666666666669"/>
  </r>
  <r>
    <x v="744"/>
    <n v="3"/>
    <s v="Plato_1"/>
    <s v="Descripcióndel Plato_1"/>
    <n v="15"/>
    <n v="25"/>
    <n v="2"/>
    <n v="23"/>
    <s v="Ninguna"/>
    <n v="50"/>
    <n v="30"/>
    <n v="20"/>
    <n v="0.4"/>
  </r>
  <r>
    <x v="744"/>
    <n v="3"/>
    <s v="Plato_6"/>
    <s v="Descripcióndel Plato_6"/>
    <n v="16"/>
    <n v="27"/>
    <n v="3"/>
    <n v="7"/>
    <s v="Sin cebolla"/>
    <n v="81"/>
    <n v="48"/>
    <n v="33"/>
    <n v="0.40740740740740738"/>
  </r>
  <r>
    <x v="745"/>
    <n v="13"/>
    <s v="Plato_8"/>
    <s v="Descripcióndel Plato_8"/>
    <n v="21"/>
    <n v="35"/>
    <n v="3"/>
    <n v="34"/>
    <s v="Ninguna"/>
    <n v="105"/>
    <n v="63"/>
    <n v="42"/>
    <n v="0.4"/>
  </r>
  <r>
    <x v="745"/>
    <n v="13"/>
    <s v="Plato_15"/>
    <s v="Descripcióndel Plato_15"/>
    <n v="19"/>
    <n v="32"/>
    <n v="3"/>
    <n v="43"/>
    <s v="Ninguna"/>
    <n v="96"/>
    <n v="57"/>
    <n v="39"/>
    <n v="0.40625"/>
  </r>
  <r>
    <x v="746"/>
    <n v="16"/>
    <s v="Plato_1"/>
    <s v="Descripcióndel Plato_1"/>
    <n v="15"/>
    <n v="25"/>
    <n v="1"/>
    <n v="28"/>
    <s v="Ninguna"/>
    <n v="25"/>
    <n v="15"/>
    <n v="10"/>
    <n v="0.4"/>
  </r>
  <r>
    <x v="747"/>
    <n v="2"/>
    <s v="Plato_15"/>
    <s v="Descripcióndel Plato_15"/>
    <n v="19"/>
    <n v="32"/>
    <n v="1"/>
    <n v="5"/>
    <s v="Sin cebolla"/>
    <n v="32"/>
    <n v="19"/>
    <n v="13"/>
    <n v="0.40625"/>
  </r>
  <r>
    <x v="747"/>
    <n v="2"/>
    <s v="Plato_10"/>
    <s v="Descripcióndel Plato_10"/>
    <n v="15"/>
    <n v="26"/>
    <n v="3"/>
    <n v="32"/>
    <s v="Ninguna"/>
    <n v="78"/>
    <n v="45"/>
    <n v="33"/>
    <n v="0.42307692307692307"/>
  </r>
  <r>
    <x v="748"/>
    <n v="1"/>
    <s v="Plato_8"/>
    <s v="Descripcióndel Plato_8"/>
    <n v="21"/>
    <n v="35"/>
    <n v="2"/>
    <n v="8"/>
    <s v="Ninguna"/>
    <n v="70"/>
    <n v="42"/>
    <n v="28"/>
    <n v="0.4"/>
  </r>
  <r>
    <x v="749"/>
    <n v="6"/>
    <s v="Plato_17"/>
    <s v="Descripcióndel Plato_17"/>
    <n v="19"/>
    <n v="31"/>
    <n v="3"/>
    <n v="47"/>
    <s v="Ninguna"/>
    <n v="93"/>
    <n v="57"/>
    <n v="36"/>
    <n v="0.38709677419354838"/>
  </r>
  <r>
    <x v="749"/>
    <n v="6"/>
    <s v="Plato_10"/>
    <s v="Descripcióndel Plato_10"/>
    <n v="15"/>
    <n v="26"/>
    <n v="1"/>
    <n v="39"/>
    <s v="Ninguna"/>
    <n v="26"/>
    <n v="15"/>
    <n v="11"/>
    <n v="0.42307692307692307"/>
  </r>
  <r>
    <x v="750"/>
    <n v="17"/>
    <s v="Plato_9"/>
    <s v="Descripcióndel Plato_9"/>
    <n v="17"/>
    <n v="29"/>
    <n v="1"/>
    <n v="37"/>
    <s v="Ninguna"/>
    <n v="29"/>
    <n v="17"/>
    <n v="12"/>
    <n v="0.41379310344827586"/>
  </r>
  <r>
    <x v="750"/>
    <n v="17"/>
    <s v="Plato_1"/>
    <s v="Descripcióndel Plato_1"/>
    <n v="15"/>
    <n v="25"/>
    <n v="3"/>
    <n v="31"/>
    <s v="Sin cebolla"/>
    <n v="75"/>
    <n v="45"/>
    <n v="30"/>
    <n v="0.4"/>
  </r>
  <r>
    <x v="750"/>
    <n v="17"/>
    <s v="Plato_5"/>
    <s v="Descripcióndel Plato_5"/>
    <n v="13"/>
    <n v="22"/>
    <n v="3"/>
    <n v="19"/>
    <s v="Ninguna"/>
    <n v="66"/>
    <n v="39"/>
    <n v="27"/>
    <n v="0.40909090909090912"/>
  </r>
  <r>
    <x v="751"/>
    <n v="3"/>
    <s v="Plato_2"/>
    <s v="Descripcióndel Plato_2"/>
    <n v="18"/>
    <n v="30"/>
    <n v="2"/>
    <n v="30"/>
    <s v="Sin cebolla"/>
    <n v="60"/>
    <n v="36"/>
    <n v="24"/>
    <n v="0.4"/>
  </r>
  <r>
    <x v="752"/>
    <n v="11"/>
    <s v="Plato_15"/>
    <s v="Descripcióndel Plato_15"/>
    <n v="19"/>
    <n v="32"/>
    <n v="1"/>
    <n v="35"/>
    <s v="Sin cebolla"/>
    <n v="32"/>
    <n v="19"/>
    <n v="13"/>
    <n v="0.40625"/>
  </r>
  <r>
    <x v="752"/>
    <n v="11"/>
    <s v="Plato_14"/>
    <s v="Descripcióndel Plato_14"/>
    <n v="14"/>
    <n v="23"/>
    <n v="1"/>
    <n v="23"/>
    <s v="Sin cebolla"/>
    <n v="23"/>
    <n v="14"/>
    <n v="9"/>
    <n v="0.39130434782608697"/>
  </r>
  <r>
    <x v="752"/>
    <n v="11"/>
    <s v="Plato_7"/>
    <s v="Descripcióndel Plato_7"/>
    <n v="14"/>
    <n v="24"/>
    <n v="3"/>
    <n v="24"/>
    <s v="Ninguna"/>
    <n v="72"/>
    <n v="42"/>
    <n v="30"/>
    <n v="0.41666666666666669"/>
  </r>
  <r>
    <x v="752"/>
    <n v="11"/>
    <s v="Plato_19"/>
    <s v="Descripcióndel Plato_19"/>
    <n v="22"/>
    <n v="36"/>
    <n v="1"/>
    <n v="46"/>
    <s v="Ninguna"/>
    <n v="36"/>
    <n v="22"/>
    <n v="14"/>
    <n v="0.3888888888888889"/>
  </r>
  <r>
    <x v="753"/>
    <n v="8"/>
    <s v="Plato_7"/>
    <s v="Descripcióndel Plato_7"/>
    <n v="14"/>
    <n v="24"/>
    <n v="3"/>
    <n v="26"/>
    <s v="Ninguna"/>
    <n v="72"/>
    <n v="42"/>
    <n v="30"/>
    <n v="0.41666666666666669"/>
  </r>
  <r>
    <x v="753"/>
    <n v="8"/>
    <s v="Plato_6"/>
    <s v="Descripcióndel Plato_6"/>
    <n v="16"/>
    <n v="27"/>
    <n v="3"/>
    <n v="11"/>
    <s v="Sin cebolla"/>
    <n v="81"/>
    <n v="48"/>
    <n v="33"/>
    <n v="0.40740740740740738"/>
  </r>
  <r>
    <x v="753"/>
    <n v="8"/>
    <s v="Plato_16"/>
    <s v="Descripcióndel Plato_16"/>
    <n v="16"/>
    <n v="28"/>
    <n v="3"/>
    <n v="52"/>
    <s v="Ninguna"/>
    <n v="84"/>
    <n v="48"/>
    <n v="36"/>
    <n v="0.42857142857142855"/>
  </r>
  <r>
    <x v="754"/>
    <n v="12"/>
    <s v="Plato_13"/>
    <s v="Descripcióndel Plato_13"/>
    <n v="13"/>
    <n v="21"/>
    <n v="1"/>
    <n v="6"/>
    <s v="Ninguna"/>
    <n v="21"/>
    <n v="13"/>
    <n v="8"/>
    <n v="0.38095238095238093"/>
  </r>
  <r>
    <x v="754"/>
    <n v="12"/>
    <s v="Plato_1"/>
    <s v="Descripcióndel Plato_1"/>
    <n v="15"/>
    <n v="25"/>
    <n v="3"/>
    <n v="37"/>
    <s v="Ninguna"/>
    <n v="75"/>
    <n v="45"/>
    <n v="30"/>
    <n v="0.4"/>
  </r>
  <r>
    <x v="754"/>
    <n v="12"/>
    <s v="Plato_12"/>
    <s v="Descripcióndel Plato_12"/>
    <n v="11"/>
    <n v="19"/>
    <n v="3"/>
    <n v="46"/>
    <s v="Ninguna"/>
    <n v="57"/>
    <n v="33"/>
    <n v="24"/>
    <n v="0.42105263157894735"/>
  </r>
  <r>
    <x v="754"/>
    <n v="12"/>
    <s v="Plato_9"/>
    <s v="Descripcióndel Plato_9"/>
    <n v="17"/>
    <n v="29"/>
    <n v="2"/>
    <n v="20"/>
    <s v="Sin cebolla"/>
    <n v="58"/>
    <n v="34"/>
    <n v="24"/>
    <n v="0.41379310344827586"/>
  </r>
  <r>
    <x v="755"/>
    <n v="11"/>
    <s v="Plato_17"/>
    <s v="Descripcióndel Plato_17"/>
    <n v="19"/>
    <n v="31"/>
    <n v="1"/>
    <n v="21"/>
    <s v="Ninguna"/>
    <n v="31"/>
    <n v="19"/>
    <n v="12"/>
    <n v="0.38709677419354838"/>
  </r>
  <r>
    <x v="755"/>
    <n v="11"/>
    <s v="Plato_12"/>
    <s v="Descripcióndel Plato_12"/>
    <n v="11"/>
    <n v="19"/>
    <n v="1"/>
    <n v="13"/>
    <s v="Ninguna"/>
    <n v="19"/>
    <n v="11"/>
    <n v="8"/>
    <n v="0.42105263157894735"/>
  </r>
  <r>
    <x v="756"/>
    <n v="3"/>
    <s v="Plato_2"/>
    <s v="Descripcióndel Plato_2"/>
    <n v="18"/>
    <n v="30"/>
    <n v="2"/>
    <n v="40"/>
    <s v="Ninguna"/>
    <n v="60"/>
    <n v="36"/>
    <n v="24"/>
    <n v="0.4"/>
  </r>
  <r>
    <x v="757"/>
    <n v="18"/>
    <s v="Plato_2"/>
    <s v="Descripcióndel Plato_2"/>
    <n v="18"/>
    <n v="30"/>
    <n v="1"/>
    <n v="32"/>
    <s v="Ninguna"/>
    <n v="30"/>
    <n v="18"/>
    <n v="12"/>
    <n v="0.4"/>
  </r>
  <r>
    <x v="757"/>
    <n v="18"/>
    <s v="Plato_5"/>
    <s v="Descripcióndel Plato_5"/>
    <n v="13"/>
    <n v="22"/>
    <n v="1"/>
    <n v="9"/>
    <s v="Sin cebolla"/>
    <n v="22"/>
    <n v="13"/>
    <n v="9"/>
    <n v="0.40909090909090912"/>
  </r>
  <r>
    <x v="758"/>
    <n v="20"/>
    <s v="Plato_11"/>
    <s v="Descripcióndel Plato_11"/>
    <n v="20"/>
    <n v="33"/>
    <n v="3"/>
    <n v="48"/>
    <s v="Ninguna"/>
    <n v="99"/>
    <n v="60"/>
    <n v="39"/>
    <n v="0.39393939393939392"/>
  </r>
  <r>
    <x v="758"/>
    <n v="20"/>
    <s v="Plato_6"/>
    <s v="Descripcióndel Plato_6"/>
    <n v="16"/>
    <n v="27"/>
    <n v="3"/>
    <n v="51"/>
    <s v="Ninguna"/>
    <n v="81"/>
    <n v="48"/>
    <n v="33"/>
    <n v="0.40740740740740738"/>
  </r>
  <r>
    <x v="758"/>
    <n v="20"/>
    <s v="Plato_1"/>
    <s v="Descripcióndel Plato_1"/>
    <n v="15"/>
    <n v="25"/>
    <n v="3"/>
    <n v="41"/>
    <s v="Ninguna"/>
    <n v="75"/>
    <n v="45"/>
    <n v="30"/>
    <n v="0.4"/>
  </r>
  <r>
    <x v="758"/>
    <n v="20"/>
    <s v="Plato_9"/>
    <s v="Descripcióndel Plato_9"/>
    <n v="17"/>
    <n v="29"/>
    <n v="3"/>
    <n v="56"/>
    <s v="Sin cebolla"/>
    <n v="87"/>
    <n v="51"/>
    <n v="36"/>
    <n v="0.41379310344827586"/>
  </r>
  <r>
    <x v="759"/>
    <n v="5"/>
    <s v="Plato_8"/>
    <s v="Descripcióndel Plato_8"/>
    <n v="21"/>
    <n v="35"/>
    <n v="3"/>
    <n v="20"/>
    <s v="Ninguna"/>
    <n v="105"/>
    <n v="63"/>
    <n v="42"/>
    <n v="0.4"/>
  </r>
  <r>
    <x v="760"/>
    <n v="4"/>
    <s v="Plato_7"/>
    <s v="Descripcióndel Plato_7"/>
    <n v="14"/>
    <n v="24"/>
    <n v="3"/>
    <n v="54"/>
    <s v="Sin cebolla"/>
    <n v="72"/>
    <n v="42"/>
    <n v="30"/>
    <n v="0.41666666666666669"/>
  </r>
  <r>
    <x v="760"/>
    <n v="4"/>
    <s v="Plato_16"/>
    <s v="Descripcióndel Plato_16"/>
    <n v="16"/>
    <n v="28"/>
    <n v="2"/>
    <n v="20"/>
    <s v="Ninguna"/>
    <n v="56"/>
    <n v="32"/>
    <n v="24"/>
    <n v="0.42857142857142855"/>
  </r>
  <r>
    <x v="760"/>
    <n v="4"/>
    <s v="Plato_14"/>
    <s v="Descripcióndel Plato_14"/>
    <n v="14"/>
    <n v="23"/>
    <n v="2"/>
    <n v="28"/>
    <s v="Ninguna"/>
    <n v="46"/>
    <n v="28"/>
    <n v="18"/>
    <n v="0.39130434782608697"/>
  </r>
  <r>
    <x v="761"/>
    <n v="4"/>
    <s v="Plato_13"/>
    <s v="Descripcióndel Plato_13"/>
    <n v="13"/>
    <n v="21"/>
    <n v="1"/>
    <n v="20"/>
    <s v="Sin cebolla"/>
    <n v="21"/>
    <n v="13"/>
    <n v="8"/>
    <n v="0.38095238095238093"/>
  </r>
  <r>
    <x v="761"/>
    <n v="4"/>
    <s v="Plato_10"/>
    <s v="Descripcióndel Plato_10"/>
    <n v="15"/>
    <n v="26"/>
    <n v="3"/>
    <n v="9"/>
    <s v="Ninguna"/>
    <n v="78"/>
    <n v="45"/>
    <n v="33"/>
    <n v="0.42307692307692307"/>
  </r>
  <r>
    <x v="762"/>
    <n v="18"/>
    <s v="Plato_11"/>
    <s v="Descripcióndel Plato_11"/>
    <n v="20"/>
    <n v="33"/>
    <n v="2"/>
    <n v="14"/>
    <s v="Sin cebolla"/>
    <n v="66"/>
    <n v="40"/>
    <n v="26"/>
    <n v="0.39393939393939392"/>
  </r>
  <r>
    <x v="762"/>
    <n v="18"/>
    <s v="Plato_12"/>
    <s v="Descripcióndel Plato_12"/>
    <n v="11"/>
    <n v="19"/>
    <n v="2"/>
    <n v="18"/>
    <s v="Sin cebolla"/>
    <n v="38"/>
    <n v="22"/>
    <n v="16"/>
    <n v="0.42105263157894735"/>
  </r>
  <r>
    <x v="763"/>
    <n v="20"/>
    <s v="Plato_6"/>
    <s v="Descripcióndel Plato_6"/>
    <n v="16"/>
    <n v="27"/>
    <n v="1"/>
    <n v="53"/>
    <s v="Ninguna"/>
    <n v="27"/>
    <n v="16"/>
    <n v="11"/>
    <n v="0.40740740740740738"/>
  </r>
  <r>
    <x v="763"/>
    <n v="20"/>
    <s v="Plato_18"/>
    <s v="Descripcióndel Plato_18"/>
    <n v="20"/>
    <n v="34"/>
    <n v="1"/>
    <n v="24"/>
    <s v="Ninguna"/>
    <n v="34"/>
    <n v="20"/>
    <n v="14"/>
    <n v="0.41176470588235292"/>
  </r>
  <r>
    <x v="763"/>
    <n v="20"/>
    <s v="Plato_7"/>
    <s v="Descripcióndel Plato_7"/>
    <n v="14"/>
    <n v="24"/>
    <n v="1"/>
    <n v="35"/>
    <s v="Ninguna"/>
    <n v="24"/>
    <n v="14"/>
    <n v="10"/>
    <n v="0.41666666666666669"/>
  </r>
  <r>
    <x v="764"/>
    <n v="20"/>
    <s v="Plato_10"/>
    <s v="Descripcióndel Plato_10"/>
    <n v="15"/>
    <n v="26"/>
    <n v="3"/>
    <n v="55"/>
    <s v="Sin cebolla"/>
    <n v="78"/>
    <n v="45"/>
    <n v="33"/>
    <n v="0.42307692307692307"/>
  </r>
  <r>
    <x v="764"/>
    <n v="20"/>
    <s v="Plato_16"/>
    <s v="Descripcióndel Plato_16"/>
    <n v="16"/>
    <n v="28"/>
    <n v="2"/>
    <n v="14"/>
    <s v="Ninguna"/>
    <n v="56"/>
    <n v="32"/>
    <n v="24"/>
    <n v="0.42857142857142855"/>
  </r>
  <r>
    <x v="764"/>
    <n v="20"/>
    <s v="Plato_13"/>
    <s v="Descripcióndel Plato_13"/>
    <n v="13"/>
    <n v="21"/>
    <n v="3"/>
    <n v="52"/>
    <s v="Ninguna"/>
    <n v="63"/>
    <n v="39"/>
    <n v="24"/>
    <n v="0.38095238095238093"/>
  </r>
  <r>
    <x v="764"/>
    <n v="20"/>
    <s v="Plato_19"/>
    <s v="Descripcióndel Plato_19"/>
    <n v="22"/>
    <n v="36"/>
    <n v="1"/>
    <n v="43"/>
    <s v="Ninguna"/>
    <n v="36"/>
    <n v="22"/>
    <n v="14"/>
    <n v="0.3888888888888889"/>
  </r>
  <r>
    <x v="765"/>
    <n v="17"/>
    <s v="Plato_2"/>
    <s v="Descripcióndel Plato_2"/>
    <n v="18"/>
    <n v="30"/>
    <n v="2"/>
    <n v="52"/>
    <s v="Ninguna"/>
    <n v="60"/>
    <n v="36"/>
    <n v="24"/>
    <n v="0.4"/>
  </r>
  <r>
    <x v="765"/>
    <n v="17"/>
    <s v="Plato_12"/>
    <s v="Descripcióndel Plato_12"/>
    <n v="11"/>
    <n v="19"/>
    <n v="1"/>
    <n v="59"/>
    <s v="Ninguna"/>
    <n v="19"/>
    <n v="11"/>
    <n v="8"/>
    <n v="0.42105263157894735"/>
  </r>
  <r>
    <x v="765"/>
    <n v="17"/>
    <s v="Plato_3"/>
    <s v="Descripcióndel Plato_3"/>
    <n v="12"/>
    <n v="20"/>
    <n v="3"/>
    <n v="7"/>
    <s v="Ninguna"/>
    <n v="60"/>
    <n v="36"/>
    <n v="24"/>
    <n v="0.4"/>
  </r>
  <r>
    <x v="765"/>
    <n v="17"/>
    <s v="Plato_14"/>
    <s v="Descripcióndel Plato_14"/>
    <n v="14"/>
    <n v="23"/>
    <n v="2"/>
    <n v="16"/>
    <s v="Sin cebolla"/>
    <n v="46"/>
    <n v="28"/>
    <n v="18"/>
    <n v="0.39130434782608697"/>
  </r>
  <r>
    <x v="766"/>
    <n v="10"/>
    <s v="Plato_9"/>
    <s v="Descripcióndel Plato_9"/>
    <n v="17"/>
    <n v="29"/>
    <n v="2"/>
    <n v="12"/>
    <s v="Sin cebolla"/>
    <n v="58"/>
    <n v="34"/>
    <n v="24"/>
    <n v="0.41379310344827586"/>
  </r>
  <r>
    <x v="766"/>
    <n v="10"/>
    <s v="Plato_7"/>
    <s v="Descripcióndel Plato_7"/>
    <n v="14"/>
    <n v="24"/>
    <n v="2"/>
    <n v="30"/>
    <s v="Sin cebolla"/>
    <n v="48"/>
    <n v="28"/>
    <n v="20"/>
    <n v="0.41666666666666669"/>
  </r>
  <r>
    <x v="766"/>
    <n v="10"/>
    <s v="Plato_13"/>
    <s v="Descripcióndel Plato_13"/>
    <n v="13"/>
    <n v="21"/>
    <n v="3"/>
    <n v="43"/>
    <s v="Sin cebolla"/>
    <n v="63"/>
    <n v="39"/>
    <n v="24"/>
    <n v="0.38095238095238093"/>
  </r>
  <r>
    <x v="767"/>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7">
  <r>
    <x v="0"/>
    <n v="10"/>
    <x v="0"/>
    <n v="6"/>
    <x v="0"/>
    <d v="2023-04-01T03:50:00"/>
    <d v="1899-12-30T02:43:00"/>
    <x v="0"/>
    <x v="0"/>
    <x v="0"/>
    <n v="48.55"/>
    <s v="Reservada"/>
    <x v="0"/>
    <x v="0"/>
    <x v="0"/>
    <n v="138"/>
    <x v="0"/>
    <d v="1899-12-30T01:46:00"/>
    <x v="0"/>
  </r>
  <r>
    <x v="1"/>
    <n v="6"/>
    <x v="1"/>
    <n v="6"/>
    <x v="1"/>
    <d v="2023-04-01T03:49:00"/>
    <d v="1899-12-30T02:21:00"/>
    <x v="1"/>
    <x v="1"/>
    <x v="1"/>
    <n v="43.3"/>
    <s v="Reservada"/>
    <x v="1"/>
    <x v="1"/>
    <x v="1"/>
    <n v="58"/>
    <x v="1"/>
    <d v="1899-12-30T00:56:00"/>
    <x v="0"/>
  </r>
  <r>
    <x v="2"/>
    <n v="20"/>
    <x v="2"/>
    <n v="1"/>
    <x v="2"/>
    <d v="2023-04-01T03:56:00"/>
    <d v="1899-12-30T03:27:00"/>
    <x v="2"/>
    <x v="1"/>
    <x v="2"/>
    <n v="30.87"/>
    <s v="Libre"/>
    <x v="2"/>
    <x v="2"/>
    <x v="2"/>
    <n v="165"/>
    <x v="2"/>
    <d v="1899-12-30T01:21:00"/>
    <x v="0"/>
  </r>
  <r>
    <x v="3"/>
    <n v="3"/>
    <x v="3"/>
    <n v="1"/>
    <x v="3"/>
    <d v="2023-04-01T04:31:00"/>
    <d v="1899-12-30T01:28:00"/>
    <x v="3"/>
    <x v="0"/>
    <x v="2"/>
    <n v="34.68"/>
    <s v="Libre"/>
    <x v="3"/>
    <x v="3"/>
    <x v="3"/>
    <n v="183"/>
    <x v="3"/>
    <d v="1899-12-30T00:48:00"/>
    <x v="0"/>
  </r>
  <r>
    <x v="4"/>
    <n v="8"/>
    <x v="4"/>
    <n v="2"/>
    <x v="4"/>
    <d v="2023-04-01T02:06:00"/>
    <d v="1899-12-30T02:05:00"/>
    <x v="4"/>
    <x v="0"/>
    <x v="2"/>
    <n v="24.33"/>
    <s v="Libre"/>
    <x v="4"/>
    <x v="4"/>
    <x v="4"/>
    <n v="67"/>
    <x v="4"/>
    <d v="1899-12-30T01:48:00"/>
    <x v="0"/>
  </r>
  <r>
    <x v="5"/>
    <n v="7"/>
    <x v="5"/>
    <n v="5"/>
    <x v="5"/>
    <d v="2023-04-01T03:32:00"/>
    <d v="1899-12-30T02:08:00"/>
    <x v="4"/>
    <x v="2"/>
    <x v="2"/>
    <n v="26.57"/>
    <s v="Libre"/>
    <x v="4"/>
    <x v="5"/>
    <x v="5"/>
    <n v="70"/>
    <x v="5"/>
    <d v="1899-12-30T01:57:00"/>
    <x v="0"/>
  </r>
  <r>
    <x v="6"/>
    <n v="17"/>
    <x v="6"/>
    <n v="6"/>
    <x v="6"/>
    <d v="2023-04-01T04:22:00"/>
    <d v="1899-12-30T02:40:00"/>
    <x v="2"/>
    <x v="2"/>
    <x v="2"/>
    <n v="10.54"/>
    <s v="Ocupada"/>
    <x v="5"/>
    <x v="6"/>
    <x v="6"/>
    <n v="172"/>
    <x v="6"/>
    <d v="1899-12-30T01:59:00"/>
    <x v="0"/>
  </r>
  <r>
    <x v="7"/>
    <n v="11"/>
    <x v="7"/>
    <n v="1"/>
    <x v="7"/>
    <d v="2023-04-01T04:49:00"/>
    <d v="1899-12-30T02:38:00"/>
    <x v="2"/>
    <x v="1"/>
    <x v="2"/>
    <n v="49.18"/>
    <s v="Reservada"/>
    <x v="3"/>
    <x v="7"/>
    <x v="7"/>
    <n v="242"/>
    <x v="7"/>
    <d v="1899-12-30T01:43:00"/>
    <x v="0"/>
  </r>
  <r>
    <x v="8"/>
    <n v="15"/>
    <x v="8"/>
    <n v="5"/>
    <x v="8"/>
    <d v="2023-04-01T04:25:00"/>
    <d v="1899-12-30T02:22:00"/>
    <x v="2"/>
    <x v="0"/>
    <x v="0"/>
    <n v="46.85"/>
    <s v="Libre"/>
    <x v="6"/>
    <x v="8"/>
    <x v="8"/>
    <n v="169"/>
    <x v="8"/>
    <d v="1899-12-30T00:00:00"/>
    <x v="1"/>
  </r>
  <r>
    <x v="9"/>
    <n v="17"/>
    <x v="9"/>
    <n v="1"/>
    <x v="9"/>
    <d v="2023-04-01T01:53:00"/>
    <d v="1899-12-30T02:06:00"/>
    <x v="4"/>
    <x v="0"/>
    <x v="2"/>
    <n v="16.600000000000001"/>
    <s v="Ocupada"/>
    <x v="7"/>
    <x v="9"/>
    <x v="9"/>
    <n v="148"/>
    <x v="9"/>
    <d v="1899-12-30T01:37:00"/>
    <x v="0"/>
  </r>
  <r>
    <x v="10"/>
    <n v="14"/>
    <x v="10"/>
    <n v="1"/>
    <x v="10"/>
    <d v="2023-04-01T06:33:00"/>
    <d v="1899-12-30T02:47:00"/>
    <x v="1"/>
    <x v="0"/>
    <x v="2"/>
    <n v="32.89"/>
    <s v="Libre"/>
    <x v="4"/>
    <x v="10"/>
    <x v="10"/>
    <n v="88"/>
    <x v="10"/>
    <d v="1899-12-30T01:51:00"/>
    <x v="0"/>
  </r>
  <r>
    <x v="11"/>
    <n v="14"/>
    <x v="11"/>
    <n v="6"/>
    <x v="11"/>
    <d v="2023-04-01T03:23:00"/>
    <d v="1899-12-30T03:34:00"/>
    <x v="4"/>
    <x v="2"/>
    <x v="2"/>
    <n v="45.27"/>
    <s v="Ocupada"/>
    <x v="1"/>
    <x v="11"/>
    <x v="11"/>
    <n v="326"/>
    <x v="11"/>
    <d v="1899-12-30T01:59:00"/>
    <x v="0"/>
  </r>
  <r>
    <x v="12"/>
    <n v="2"/>
    <x v="12"/>
    <n v="1"/>
    <x v="12"/>
    <d v="2023-04-01T05:32:00"/>
    <d v="1899-12-30T02:38:00"/>
    <x v="3"/>
    <x v="0"/>
    <x v="1"/>
    <n v="22.06"/>
    <s v="Ocupada"/>
    <x v="2"/>
    <x v="12"/>
    <x v="12"/>
    <n v="87"/>
    <x v="12"/>
    <d v="1899-12-30T01:39:00"/>
    <x v="0"/>
  </r>
  <r>
    <x v="13"/>
    <n v="16"/>
    <x v="13"/>
    <n v="6"/>
    <x v="13"/>
    <d v="2023-04-01T01:58:00"/>
    <d v="1899-12-30T01:40:00"/>
    <x v="2"/>
    <x v="0"/>
    <x v="1"/>
    <n v="48.76"/>
    <s v="Libre"/>
    <x v="4"/>
    <x v="13"/>
    <x v="13"/>
    <n v="129"/>
    <x v="13"/>
    <d v="1899-12-30T00:00:00"/>
    <x v="1"/>
  </r>
  <r>
    <x v="14"/>
    <n v="6"/>
    <x v="14"/>
    <n v="4"/>
    <x v="14"/>
    <d v="2023-04-01T04:59:00"/>
    <d v="1899-12-30T01:50:00"/>
    <x v="1"/>
    <x v="1"/>
    <x v="2"/>
    <n v="28.77"/>
    <s v="Ocupada"/>
    <x v="7"/>
    <x v="14"/>
    <x v="14"/>
    <n v="224"/>
    <x v="14"/>
    <d v="1899-12-30T00:07:00"/>
    <x v="0"/>
  </r>
  <r>
    <x v="15"/>
    <n v="20"/>
    <x v="15"/>
    <n v="5"/>
    <x v="15"/>
    <d v="2023-04-01T04:24:00"/>
    <d v="1899-12-30T01:53:00"/>
    <x v="4"/>
    <x v="0"/>
    <x v="1"/>
    <n v="37.9"/>
    <s v="Reservada"/>
    <x v="6"/>
    <x v="15"/>
    <x v="15"/>
    <n v="28"/>
    <x v="15"/>
    <d v="1899-12-30T01:15:00"/>
    <x v="0"/>
  </r>
  <r>
    <x v="16"/>
    <n v="14"/>
    <x v="16"/>
    <n v="6"/>
    <x v="16"/>
    <d v="2023-04-01T03:27:00"/>
    <d v="1899-12-30T03:18:00"/>
    <x v="2"/>
    <x v="1"/>
    <x v="2"/>
    <n v="12.17"/>
    <s v="Libre"/>
    <x v="8"/>
    <x v="16"/>
    <x v="16"/>
    <n v="137"/>
    <x v="16"/>
    <d v="1899-12-30T00:40:00"/>
    <x v="0"/>
  </r>
  <r>
    <x v="17"/>
    <n v="9"/>
    <x v="17"/>
    <n v="2"/>
    <x v="17"/>
    <d v="2023-04-01T04:26:00"/>
    <d v="1899-12-30T02:20:00"/>
    <x v="2"/>
    <x v="1"/>
    <x v="2"/>
    <n v="33.090000000000003"/>
    <s v="Libre"/>
    <x v="1"/>
    <x v="17"/>
    <x v="17"/>
    <n v="251"/>
    <x v="17"/>
    <d v="1899-12-30T00:06:00"/>
    <x v="0"/>
  </r>
  <r>
    <x v="18"/>
    <n v="18"/>
    <x v="18"/>
    <n v="3"/>
    <x v="18"/>
    <d v="2023-04-01T03:29:00"/>
    <d v="1899-12-30T02:54:00"/>
    <x v="2"/>
    <x v="0"/>
    <x v="2"/>
    <n v="17.45"/>
    <s v="Libre"/>
    <x v="9"/>
    <x v="18"/>
    <x v="18"/>
    <n v="80"/>
    <x v="18"/>
    <d v="1899-12-30T02:10:00"/>
    <x v="0"/>
  </r>
  <r>
    <x v="19"/>
    <n v="8"/>
    <x v="19"/>
    <n v="2"/>
    <x v="19"/>
    <d v="2023-04-01T05:12:00"/>
    <d v="1899-12-30T03:47:00"/>
    <x v="0"/>
    <x v="0"/>
    <x v="2"/>
    <n v="31.7"/>
    <s v="Reservada"/>
    <x v="9"/>
    <x v="19"/>
    <x v="19"/>
    <n v="178"/>
    <x v="19"/>
    <d v="1899-12-30T02:37:00"/>
    <x v="0"/>
  </r>
  <r>
    <x v="20"/>
    <n v="12"/>
    <x v="20"/>
    <n v="2"/>
    <x v="20"/>
    <d v="2023-04-01T05:52:00"/>
    <d v="1899-12-30T02:13:00"/>
    <x v="0"/>
    <x v="0"/>
    <x v="2"/>
    <n v="20.53"/>
    <s v="Reservada"/>
    <x v="7"/>
    <x v="20"/>
    <x v="20"/>
    <n v="274"/>
    <x v="20"/>
    <d v="1899-12-30T00:00:00"/>
    <x v="1"/>
  </r>
  <r>
    <x v="21"/>
    <n v="15"/>
    <x v="21"/>
    <n v="1"/>
    <x v="21"/>
    <d v="2023-04-01T04:47:00"/>
    <d v="1899-12-30T02:31:00"/>
    <x v="4"/>
    <x v="0"/>
    <x v="2"/>
    <n v="45.41"/>
    <s v="Libre"/>
    <x v="8"/>
    <x v="21"/>
    <x v="21"/>
    <n v="213"/>
    <x v="21"/>
    <d v="1899-12-30T00:28:00"/>
    <x v="0"/>
  </r>
  <r>
    <x v="22"/>
    <n v="1"/>
    <x v="22"/>
    <n v="5"/>
    <x v="22"/>
    <d v="2023-04-01T04:09:00"/>
    <d v="1899-12-30T01:25:00"/>
    <x v="3"/>
    <x v="2"/>
    <x v="2"/>
    <n v="38.46"/>
    <s v="Libre"/>
    <x v="9"/>
    <x v="22"/>
    <x v="22"/>
    <n v="138"/>
    <x v="22"/>
    <d v="1899-12-30T00:22:00"/>
    <x v="0"/>
  </r>
  <r>
    <x v="23"/>
    <n v="5"/>
    <x v="23"/>
    <n v="5"/>
    <x v="23"/>
    <d v="2023-04-01T06:20:00"/>
    <d v="1899-12-30T03:34:00"/>
    <x v="0"/>
    <x v="0"/>
    <x v="2"/>
    <n v="38.18"/>
    <s v="Ocupada"/>
    <x v="5"/>
    <x v="23"/>
    <x v="23"/>
    <n v="233"/>
    <x v="23"/>
    <d v="1899-12-30T00:34:00"/>
    <x v="0"/>
  </r>
  <r>
    <x v="24"/>
    <n v="12"/>
    <x v="24"/>
    <n v="5"/>
    <x v="23"/>
    <d v="2023-04-01T04:59:00"/>
    <d v="1899-12-30T02:13:00"/>
    <x v="3"/>
    <x v="2"/>
    <x v="0"/>
    <n v="46.15"/>
    <s v="Ocupada"/>
    <x v="1"/>
    <x v="24"/>
    <x v="24"/>
    <n v="34"/>
    <x v="23"/>
    <d v="1899-12-30T01:38:00"/>
    <x v="0"/>
  </r>
  <r>
    <x v="25"/>
    <n v="18"/>
    <x v="25"/>
    <n v="2"/>
    <x v="24"/>
    <d v="2023-04-01T05:47:00"/>
    <d v="1899-12-30T03:58:00"/>
    <x v="3"/>
    <x v="1"/>
    <x v="2"/>
    <n v="10.37"/>
    <s v="Ocupada"/>
    <x v="7"/>
    <x v="25"/>
    <x v="25"/>
    <n v="126"/>
    <x v="24"/>
    <d v="1899-12-30T02:09:00"/>
    <x v="0"/>
  </r>
  <r>
    <x v="26"/>
    <n v="4"/>
    <x v="26"/>
    <n v="2"/>
    <x v="25"/>
    <d v="2023-04-01T02:27:00"/>
    <d v="1899-12-30T01:23:00"/>
    <x v="3"/>
    <x v="0"/>
    <x v="2"/>
    <n v="19.27"/>
    <s v="Ocupada"/>
    <x v="2"/>
    <x v="26"/>
    <x v="7"/>
    <n v="61"/>
    <x v="25"/>
    <d v="1899-12-30T00:28:00"/>
    <x v="0"/>
  </r>
  <r>
    <x v="27"/>
    <n v="2"/>
    <x v="27"/>
    <n v="2"/>
    <x v="26"/>
    <d v="2023-04-01T03:16:00"/>
    <d v="1899-12-30T02:27:00"/>
    <x v="4"/>
    <x v="2"/>
    <x v="2"/>
    <n v="41.22"/>
    <s v="Reservada"/>
    <x v="10"/>
    <x v="27"/>
    <x v="10"/>
    <n v="94"/>
    <x v="26"/>
    <d v="1899-12-30T01:31:00"/>
    <x v="0"/>
  </r>
  <r>
    <x v="28"/>
    <n v="20"/>
    <x v="28"/>
    <n v="5"/>
    <x v="27"/>
    <d v="2023-04-01T06:10:00"/>
    <d v="1899-12-30T03:23:00"/>
    <x v="2"/>
    <x v="0"/>
    <x v="2"/>
    <n v="14.83"/>
    <s v="Ocupada"/>
    <x v="8"/>
    <x v="28"/>
    <x v="26"/>
    <n v="173"/>
    <x v="27"/>
    <d v="1899-12-30T02:12:00"/>
    <x v="0"/>
  </r>
  <r>
    <x v="29"/>
    <n v="14"/>
    <x v="29"/>
    <n v="4"/>
    <x v="28"/>
    <d v="2023-04-01T06:13:00"/>
    <d v="1899-12-30T03:18:00"/>
    <x v="4"/>
    <x v="0"/>
    <x v="1"/>
    <n v="26.29"/>
    <s v="Libre"/>
    <x v="5"/>
    <x v="29"/>
    <x v="27"/>
    <n v="112"/>
    <x v="28"/>
    <d v="1899-12-30T02:09:00"/>
    <x v="0"/>
  </r>
  <r>
    <x v="30"/>
    <n v="13"/>
    <x v="30"/>
    <n v="3"/>
    <x v="29"/>
    <d v="2023-04-01T06:02:00"/>
    <d v="1899-12-30T03:26:00"/>
    <x v="2"/>
    <x v="1"/>
    <x v="2"/>
    <n v="19.809999999999999"/>
    <s v="Ocupada"/>
    <x v="10"/>
    <x v="30"/>
    <x v="28"/>
    <n v="67"/>
    <x v="29"/>
    <d v="1899-12-30T01:41:00"/>
    <x v="0"/>
  </r>
  <r>
    <x v="31"/>
    <n v="5"/>
    <x v="31"/>
    <n v="1"/>
    <x v="30"/>
    <d v="2023-04-01T06:49:00"/>
    <d v="1899-12-30T03:56:00"/>
    <x v="1"/>
    <x v="0"/>
    <x v="2"/>
    <n v="28.25"/>
    <s v="Ocupada"/>
    <x v="7"/>
    <x v="31"/>
    <x v="29"/>
    <n v="211"/>
    <x v="30"/>
    <d v="1899-12-30T01:48:00"/>
    <x v="0"/>
  </r>
  <r>
    <x v="32"/>
    <n v="4"/>
    <x v="32"/>
    <n v="5"/>
    <x v="31"/>
    <d v="2023-04-01T06:21:00"/>
    <d v="1899-12-30T03:03:00"/>
    <x v="4"/>
    <x v="2"/>
    <x v="0"/>
    <n v="20.38"/>
    <s v="Ocupada"/>
    <x v="4"/>
    <x v="32"/>
    <x v="30"/>
    <n v="306"/>
    <x v="31"/>
    <d v="1899-12-30T00:53:00"/>
    <x v="0"/>
  </r>
  <r>
    <x v="33"/>
    <n v="15"/>
    <x v="33"/>
    <n v="1"/>
    <x v="21"/>
    <d v="2023-04-01T06:07:00"/>
    <d v="1899-12-30T03:51:00"/>
    <x v="4"/>
    <x v="1"/>
    <x v="2"/>
    <n v="13.08"/>
    <s v="Libre"/>
    <x v="4"/>
    <x v="33"/>
    <x v="31"/>
    <n v="112"/>
    <x v="21"/>
    <d v="1899-12-30T02:46:00"/>
    <x v="0"/>
  </r>
  <r>
    <x v="34"/>
    <n v="13"/>
    <x v="34"/>
    <n v="2"/>
    <x v="32"/>
    <d v="2023-04-01T05:55:00"/>
    <d v="1899-12-30T02:52:00"/>
    <x v="0"/>
    <x v="0"/>
    <x v="2"/>
    <n v="15.75"/>
    <s v="Ocupada"/>
    <x v="4"/>
    <x v="34"/>
    <x v="31"/>
    <n v="214"/>
    <x v="32"/>
    <d v="1899-12-30T01:47:00"/>
    <x v="0"/>
  </r>
  <r>
    <x v="35"/>
    <n v="5"/>
    <x v="35"/>
    <n v="5"/>
    <x v="33"/>
    <d v="2023-04-01T06:26:00"/>
    <d v="1899-12-30T03:14:00"/>
    <x v="2"/>
    <x v="0"/>
    <x v="2"/>
    <n v="45.28"/>
    <s v="Ocupada"/>
    <x v="6"/>
    <x v="35"/>
    <x v="15"/>
    <n v="30"/>
    <x v="33"/>
    <d v="1899-12-30T02:36:00"/>
    <x v="0"/>
  </r>
  <r>
    <x v="36"/>
    <n v="20"/>
    <x v="36"/>
    <n v="1"/>
    <x v="14"/>
    <d v="2023-04-01T06:02:00"/>
    <d v="1899-12-30T02:53:00"/>
    <x v="3"/>
    <x v="2"/>
    <x v="2"/>
    <n v="10.39"/>
    <s v="Ocupada"/>
    <x v="2"/>
    <x v="36"/>
    <x v="32"/>
    <n v="21"/>
    <x v="14"/>
    <d v="1899-12-30T02:06:00"/>
    <x v="0"/>
  </r>
  <r>
    <x v="37"/>
    <n v="10"/>
    <x v="37"/>
    <n v="6"/>
    <x v="34"/>
    <d v="2023-04-01T03:53:00"/>
    <d v="1899-12-30T01:15:00"/>
    <x v="4"/>
    <x v="0"/>
    <x v="0"/>
    <n v="16.309999999999999"/>
    <s v="Reservada"/>
    <x v="9"/>
    <x v="37"/>
    <x v="33"/>
    <n v="235"/>
    <x v="34"/>
    <d v="1899-12-30T00:00:00"/>
    <x v="1"/>
  </r>
  <r>
    <x v="38"/>
    <n v="15"/>
    <x v="38"/>
    <n v="3"/>
    <x v="35"/>
    <d v="2023-04-01T07:39:00"/>
    <d v="1899-12-30T04:13:00"/>
    <x v="2"/>
    <x v="2"/>
    <x v="1"/>
    <n v="48.36"/>
    <s v="Ocupada"/>
    <x v="6"/>
    <x v="38"/>
    <x v="0"/>
    <n v="108"/>
    <x v="35"/>
    <d v="1899-12-30T03:16:00"/>
    <x v="0"/>
  </r>
  <r>
    <x v="39"/>
    <n v="1"/>
    <x v="39"/>
    <n v="1"/>
    <x v="36"/>
    <d v="2023-04-01T04:05:00"/>
    <d v="1899-12-30T02:05:00"/>
    <x v="0"/>
    <x v="0"/>
    <x v="1"/>
    <n v="13.68"/>
    <s v="Libre"/>
    <x v="10"/>
    <x v="39"/>
    <x v="34"/>
    <n v="148"/>
    <x v="36"/>
    <d v="1899-12-30T00:47:00"/>
    <x v="0"/>
  </r>
  <r>
    <x v="40"/>
    <n v="7"/>
    <x v="40"/>
    <n v="4"/>
    <x v="37"/>
    <d v="2023-04-01T04:20:00"/>
    <d v="1899-12-30T02:21:00"/>
    <x v="2"/>
    <x v="0"/>
    <x v="2"/>
    <n v="15.24"/>
    <s v="Ocupada"/>
    <x v="4"/>
    <x v="40"/>
    <x v="35"/>
    <n v="204"/>
    <x v="37"/>
    <d v="1899-12-30T00:52:00"/>
    <x v="0"/>
  </r>
  <r>
    <x v="41"/>
    <n v="14"/>
    <x v="41"/>
    <n v="1"/>
    <x v="38"/>
    <d v="2023-04-01T01:46:00"/>
    <d v="1899-12-30T01:21:00"/>
    <x v="2"/>
    <x v="0"/>
    <x v="2"/>
    <n v="49.58"/>
    <s v="Reservada"/>
    <x v="6"/>
    <x v="41"/>
    <x v="27"/>
    <n v="102"/>
    <x v="38"/>
    <d v="1899-12-30T00:12:00"/>
    <x v="0"/>
  </r>
  <r>
    <x v="42"/>
    <n v="8"/>
    <x v="42"/>
    <n v="6"/>
    <x v="39"/>
    <d v="2023-04-01T03:14:00"/>
    <d v="1899-12-30T02:27:00"/>
    <x v="4"/>
    <x v="0"/>
    <x v="2"/>
    <n v="32.19"/>
    <s v="Ocupada"/>
    <x v="4"/>
    <x v="42"/>
    <x v="8"/>
    <n v="203"/>
    <x v="39"/>
    <d v="1899-12-30T00:01:00"/>
    <x v="0"/>
  </r>
  <r>
    <x v="43"/>
    <n v="18"/>
    <x v="39"/>
    <n v="1"/>
    <x v="40"/>
    <d v="2023-04-01T06:18:00"/>
    <d v="1899-12-30T03:12:00"/>
    <x v="4"/>
    <x v="0"/>
    <x v="2"/>
    <n v="42.6"/>
    <s v="Libre"/>
    <x v="0"/>
    <x v="43"/>
    <x v="1"/>
    <n v="122"/>
    <x v="40"/>
    <d v="1899-12-30T01:47:00"/>
    <x v="0"/>
  </r>
  <r>
    <x v="44"/>
    <n v="17"/>
    <x v="43"/>
    <n v="2"/>
    <x v="41"/>
    <d v="2023-04-01T04:01:00"/>
    <d v="1899-12-30T01:46:00"/>
    <x v="2"/>
    <x v="0"/>
    <x v="2"/>
    <n v="25.41"/>
    <s v="Reservada"/>
    <x v="4"/>
    <x v="44"/>
    <x v="32"/>
    <n v="54"/>
    <x v="41"/>
    <d v="1899-12-30T00:59:00"/>
    <x v="0"/>
  </r>
  <r>
    <x v="45"/>
    <n v="10"/>
    <x v="44"/>
    <n v="1"/>
    <x v="42"/>
    <d v="2023-04-01T03:39:00"/>
    <d v="1899-12-30T01:52:00"/>
    <x v="3"/>
    <x v="0"/>
    <x v="2"/>
    <n v="27.97"/>
    <s v="Libre"/>
    <x v="9"/>
    <x v="45"/>
    <x v="36"/>
    <n v="140"/>
    <x v="42"/>
    <d v="1899-12-30T00:26:00"/>
    <x v="0"/>
  </r>
  <r>
    <x v="46"/>
    <n v="18"/>
    <x v="45"/>
    <n v="3"/>
    <x v="43"/>
    <d v="2023-04-01T07:29:00"/>
    <d v="1899-12-30T04:14:00"/>
    <x v="2"/>
    <x v="0"/>
    <x v="2"/>
    <n v="10.98"/>
    <s v="Ocupada"/>
    <x v="2"/>
    <x v="46"/>
    <x v="37"/>
    <n v="109"/>
    <x v="43"/>
    <d v="1899-12-30T02:47:00"/>
    <x v="0"/>
  </r>
  <r>
    <x v="47"/>
    <n v="17"/>
    <x v="46"/>
    <n v="2"/>
    <x v="44"/>
    <d v="2023-04-01T04:02:00"/>
    <d v="1899-12-30T03:34:00"/>
    <x v="0"/>
    <x v="1"/>
    <x v="2"/>
    <n v="25.31"/>
    <s v="Libre"/>
    <x v="6"/>
    <x v="47"/>
    <x v="38"/>
    <n v="158"/>
    <x v="44"/>
    <d v="1899-12-30T01:30:00"/>
    <x v="0"/>
  </r>
  <r>
    <x v="48"/>
    <n v="8"/>
    <x v="47"/>
    <n v="3"/>
    <x v="45"/>
    <d v="2023-04-01T05:29:00"/>
    <d v="1899-12-30T03:45:00"/>
    <x v="2"/>
    <x v="0"/>
    <x v="2"/>
    <n v="20.92"/>
    <s v="Libre"/>
    <x v="7"/>
    <x v="48"/>
    <x v="39"/>
    <n v="186"/>
    <x v="45"/>
    <d v="1899-12-30T02:24:00"/>
    <x v="0"/>
  </r>
  <r>
    <x v="49"/>
    <n v="19"/>
    <x v="48"/>
    <n v="5"/>
    <x v="46"/>
    <d v="2023-04-01T06:57:00"/>
    <d v="1899-12-30T03:18:00"/>
    <x v="4"/>
    <x v="0"/>
    <x v="0"/>
    <n v="16.739999999999998"/>
    <s v="Ocupada"/>
    <x v="10"/>
    <x v="49"/>
    <x v="40"/>
    <n v="76"/>
    <x v="46"/>
    <d v="1899-12-30T02:57:00"/>
    <x v="0"/>
  </r>
  <r>
    <x v="50"/>
    <n v="12"/>
    <x v="49"/>
    <n v="1"/>
    <x v="47"/>
    <d v="2023-04-01T03:02:00"/>
    <d v="1899-12-30T01:20:00"/>
    <x v="3"/>
    <x v="2"/>
    <x v="2"/>
    <n v="37.08"/>
    <s v="Reservada"/>
    <x v="0"/>
    <x v="50"/>
    <x v="41"/>
    <n v="225"/>
    <x v="47"/>
    <d v="1899-12-30T00:00:00"/>
    <x v="1"/>
  </r>
  <r>
    <x v="51"/>
    <n v="7"/>
    <x v="50"/>
    <n v="4"/>
    <x v="4"/>
    <d v="2023-04-01T01:11:00"/>
    <d v="1899-12-30T01:10:00"/>
    <x v="0"/>
    <x v="0"/>
    <x v="2"/>
    <n v="46.88"/>
    <s v="Libre"/>
    <x v="3"/>
    <x v="51"/>
    <x v="42"/>
    <n v="263"/>
    <x v="4"/>
    <d v="1899-12-30T00:08:00"/>
    <x v="0"/>
  </r>
  <r>
    <x v="52"/>
    <n v="16"/>
    <x v="51"/>
    <n v="5"/>
    <x v="23"/>
    <d v="2023-04-01T04:44:00"/>
    <d v="1899-12-30T01:43:00"/>
    <x v="3"/>
    <x v="0"/>
    <x v="0"/>
    <n v="36.880000000000003"/>
    <s v="Libre"/>
    <x v="3"/>
    <x v="52"/>
    <x v="43"/>
    <n v="267"/>
    <x v="23"/>
    <d v="1899-12-30T00:00:00"/>
    <x v="1"/>
  </r>
  <r>
    <x v="53"/>
    <n v="6"/>
    <x v="52"/>
    <n v="6"/>
    <x v="48"/>
    <d v="2023-04-01T04:14:00"/>
    <d v="1899-12-30T03:34:00"/>
    <x v="4"/>
    <x v="2"/>
    <x v="2"/>
    <n v="23.36"/>
    <s v="Reservada"/>
    <x v="6"/>
    <x v="53"/>
    <x v="44"/>
    <n v="187"/>
    <x v="48"/>
    <d v="1899-12-30T00:11:00"/>
    <x v="0"/>
  </r>
  <r>
    <x v="54"/>
    <n v="20"/>
    <x v="53"/>
    <n v="5"/>
    <x v="49"/>
    <d v="2023-04-01T05:00:00"/>
    <d v="1899-12-30T03:45:00"/>
    <x v="4"/>
    <x v="2"/>
    <x v="2"/>
    <n v="45.49"/>
    <s v="Ocupada"/>
    <x v="4"/>
    <x v="54"/>
    <x v="45"/>
    <n v="255"/>
    <x v="49"/>
    <d v="1899-12-30T02:09:00"/>
    <x v="0"/>
  </r>
  <r>
    <x v="55"/>
    <n v="1"/>
    <x v="14"/>
    <n v="3"/>
    <x v="50"/>
    <d v="2023-04-01T04:57:00"/>
    <d v="1899-12-30T03:37:00"/>
    <x v="3"/>
    <x v="0"/>
    <x v="0"/>
    <n v="43.2"/>
    <s v="Libre"/>
    <x v="8"/>
    <x v="30"/>
    <x v="34"/>
    <n v="48"/>
    <x v="50"/>
    <d v="1899-12-30T02:19:00"/>
    <x v="0"/>
  </r>
  <r>
    <x v="56"/>
    <n v="18"/>
    <x v="54"/>
    <n v="2"/>
    <x v="51"/>
    <d v="2023-04-01T04:52:00"/>
    <d v="1899-12-30T01:48:00"/>
    <x v="2"/>
    <x v="0"/>
    <x v="2"/>
    <n v="45.45"/>
    <s v="Libre"/>
    <x v="1"/>
    <x v="55"/>
    <x v="46"/>
    <n v="169"/>
    <x v="51"/>
    <d v="1899-12-30T00:40:00"/>
    <x v="0"/>
  </r>
  <r>
    <x v="57"/>
    <n v="8"/>
    <x v="55"/>
    <n v="3"/>
    <x v="52"/>
    <d v="2023-04-01T04:21:00"/>
    <d v="1899-12-30T02:50:00"/>
    <x v="1"/>
    <x v="2"/>
    <x v="2"/>
    <n v="30.7"/>
    <s v="Reservada"/>
    <x v="2"/>
    <x v="56"/>
    <x v="47"/>
    <n v="82"/>
    <x v="52"/>
    <d v="1899-12-30T01:37:00"/>
    <x v="0"/>
  </r>
  <r>
    <x v="58"/>
    <n v="8"/>
    <x v="56"/>
    <n v="4"/>
    <x v="53"/>
    <d v="2023-04-01T05:04:00"/>
    <d v="1899-12-30T03:43:00"/>
    <x v="1"/>
    <x v="0"/>
    <x v="1"/>
    <n v="33.89"/>
    <s v="Libre"/>
    <x v="1"/>
    <x v="57"/>
    <x v="48"/>
    <n v="160"/>
    <x v="53"/>
    <d v="1899-12-30T02:55:00"/>
    <x v="0"/>
  </r>
  <r>
    <x v="59"/>
    <n v="6"/>
    <x v="57"/>
    <n v="1"/>
    <x v="54"/>
    <d v="2023-04-01T05:46:00"/>
    <d v="1899-12-30T03:37:00"/>
    <x v="1"/>
    <x v="0"/>
    <x v="2"/>
    <n v="19.54"/>
    <s v="Reservada"/>
    <x v="6"/>
    <x v="58"/>
    <x v="49"/>
    <n v="102"/>
    <x v="54"/>
    <d v="1899-12-30T02:54:00"/>
    <x v="0"/>
  </r>
  <r>
    <x v="60"/>
    <n v="10"/>
    <x v="58"/>
    <n v="5"/>
    <x v="55"/>
    <d v="2023-04-01T06:22:00"/>
    <d v="1899-12-30T02:48:00"/>
    <x v="2"/>
    <x v="0"/>
    <x v="2"/>
    <n v="42.87"/>
    <s v="Ocupada"/>
    <x v="9"/>
    <x v="59"/>
    <x v="50"/>
    <n v="242"/>
    <x v="55"/>
    <d v="1899-12-30T00:09:00"/>
    <x v="0"/>
  </r>
  <r>
    <x v="61"/>
    <n v="2"/>
    <x v="59"/>
    <n v="1"/>
    <x v="56"/>
    <d v="2023-04-01T06:24:00"/>
    <d v="1899-12-30T03:52:00"/>
    <x v="1"/>
    <x v="2"/>
    <x v="2"/>
    <n v="37.93"/>
    <s v="Ocupada"/>
    <x v="10"/>
    <x v="60"/>
    <x v="51"/>
    <n v="148"/>
    <x v="56"/>
    <d v="1899-12-30T01:17:00"/>
    <x v="0"/>
  </r>
  <r>
    <x v="62"/>
    <n v="17"/>
    <x v="10"/>
    <n v="4"/>
    <x v="57"/>
    <d v="2023-04-01T04:06:00"/>
    <d v="1899-12-30T03:25:00"/>
    <x v="4"/>
    <x v="0"/>
    <x v="2"/>
    <n v="33.340000000000003"/>
    <s v="Reservada"/>
    <x v="1"/>
    <x v="61"/>
    <x v="52"/>
    <n v="55"/>
    <x v="57"/>
    <d v="1899-12-30T02:55:00"/>
    <x v="0"/>
  </r>
  <r>
    <x v="63"/>
    <n v="3"/>
    <x v="60"/>
    <n v="3"/>
    <x v="58"/>
    <d v="2023-04-01T04:02:00"/>
    <d v="1899-12-30T02:22:00"/>
    <x v="3"/>
    <x v="1"/>
    <x v="1"/>
    <n v="34.770000000000003"/>
    <s v="Reservada"/>
    <x v="4"/>
    <x v="62"/>
    <x v="53"/>
    <n v="288"/>
    <x v="58"/>
    <d v="1899-12-30T01:00:00"/>
    <x v="0"/>
  </r>
  <r>
    <x v="64"/>
    <n v="5"/>
    <x v="61"/>
    <n v="1"/>
    <x v="59"/>
    <d v="2023-04-01T03:03:00"/>
    <d v="1899-12-30T01:24:00"/>
    <x v="0"/>
    <x v="0"/>
    <x v="0"/>
    <n v="14"/>
    <s v="Ocupada"/>
    <x v="6"/>
    <x v="63"/>
    <x v="51"/>
    <n v="196"/>
    <x v="59"/>
    <d v="1899-12-30T00:00:00"/>
    <x v="1"/>
  </r>
  <r>
    <x v="65"/>
    <n v="18"/>
    <x v="62"/>
    <n v="2"/>
    <x v="60"/>
    <d v="2023-04-01T06:18:00"/>
    <d v="1899-12-30T03:50:00"/>
    <x v="3"/>
    <x v="0"/>
    <x v="2"/>
    <n v="10.88"/>
    <s v="Reservada"/>
    <x v="0"/>
    <x v="64"/>
    <x v="54"/>
    <n v="210"/>
    <x v="60"/>
    <d v="1899-12-30T01:56:00"/>
    <x v="0"/>
  </r>
  <r>
    <x v="66"/>
    <n v="2"/>
    <x v="63"/>
    <n v="6"/>
    <x v="61"/>
    <d v="2023-04-01T05:10:00"/>
    <d v="1899-12-30T01:25:00"/>
    <x v="2"/>
    <x v="0"/>
    <x v="0"/>
    <n v="21.25"/>
    <s v="Reservada"/>
    <x v="4"/>
    <x v="65"/>
    <x v="55"/>
    <n v="256"/>
    <x v="61"/>
    <d v="1899-12-30T00:00:00"/>
    <x v="1"/>
  </r>
  <r>
    <x v="67"/>
    <n v="8"/>
    <x v="64"/>
    <n v="4"/>
    <x v="9"/>
    <d v="2023-04-01T03:15:00"/>
    <d v="1899-12-30T03:28:00"/>
    <x v="3"/>
    <x v="2"/>
    <x v="2"/>
    <n v="45.65"/>
    <s v="Ocupada"/>
    <x v="2"/>
    <x v="66"/>
    <x v="56"/>
    <n v="218"/>
    <x v="9"/>
    <d v="1899-12-30T01:03:00"/>
    <x v="0"/>
  </r>
  <r>
    <x v="68"/>
    <n v="5"/>
    <x v="65"/>
    <n v="4"/>
    <x v="62"/>
    <d v="2023-04-01T03:57:00"/>
    <d v="1899-12-30T01:55:00"/>
    <x v="2"/>
    <x v="0"/>
    <x v="2"/>
    <n v="31.49"/>
    <s v="Libre"/>
    <x v="4"/>
    <x v="67"/>
    <x v="57"/>
    <n v="234"/>
    <x v="62"/>
    <d v="1899-12-30T00:23:00"/>
    <x v="0"/>
  </r>
  <r>
    <x v="69"/>
    <n v="17"/>
    <x v="66"/>
    <n v="4"/>
    <x v="63"/>
    <d v="2023-04-01T01:22:00"/>
    <d v="1899-12-30T01:11:00"/>
    <x v="4"/>
    <x v="0"/>
    <x v="0"/>
    <n v="28.26"/>
    <s v="Libre"/>
    <x v="3"/>
    <x v="68"/>
    <x v="3"/>
    <n v="118"/>
    <x v="63"/>
    <d v="1899-12-30T00:31:00"/>
    <x v="0"/>
  </r>
  <r>
    <x v="70"/>
    <n v="18"/>
    <x v="67"/>
    <n v="4"/>
    <x v="6"/>
    <d v="2023-04-01T05:56:00"/>
    <d v="1899-12-30T04:14:00"/>
    <x v="0"/>
    <x v="0"/>
    <x v="2"/>
    <n v="24.01"/>
    <s v="Ocupada"/>
    <x v="3"/>
    <x v="69"/>
    <x v="58"/>
    <n v="136"/>
    <x v="6"/>
    <d v="1899-12-30T03:25:00"/>
    <x v="0"/>
  </r>
  <r>
    <x v="71"/>
    <n v="17"/>
    <x v="68"/>
    <n v="1"/>
    <x v="64"/>
    <d v="2023-04-01T05:51:00"/>
    <d v="1899-12-30T03:09:00"/>
    <x v="2"/>
    <x v="0"/>
    <x v="2"/>
    <n v="15.28"/>
    <s v="Reservada"/>
    <x v="4"/>
    <x v="70"/>
    <x v="59"/>
    <n v="75"/>
    <x v="64"/>
    <d v="1899-12-30T02:15:00"/>
    <x v="0"/>
  </r>
  <r>
    <x v="72"/>
    <n v="1"/>
    <x v="69"/>
    <n v="4"/>
    <x v="65"/>
    <d v="2023-04-01T06:09:00"/>
    <d v="1899-12-30T03:30:00"/>
    <x v="4"/>
    <x v="1"/>
    <x v="2"/>
    <n v="34.51"/>
    <s v="Libre"/>
    <x v="10"/>
    <x v="71"/>
    <x v="60"/>
    <n v="81"/>
    <x v="65"/>
    <d v="1899-12-30T03:10:00"/>
    <x v="0"/>
  </r>
  <r>
    <x v="73"/>
    <n v="19"/>
    <x v="70"/>
    <n v="4"/>
    <x v="66"/>
    <d v="2023-04-01T04:13:00"/>
    <d v="1899-12-30T03:09:00"/>
    <x v="4"/>
    <x v="0"/>
    <x v="2"/>
    <n v="30.83"/>
    <s v="Libre"/>
    <x v="2"/>
    <x v="72"/>
    <x v="61"/>
    <n v="218"/>
    <x v="66"/>
    <d v="1899-12-30T01:29:00"/>
    <x v="0"/>
  </r>
  <r>
    <x v="74"/>
    <n v="19"/>
    <x v="71"/>
    <n v="5"/>
    <x v="67"/>
    <d v="2023-04-01T04:49:00"/>
    <d v="1899-12-30T01:28:00"/>
    <x v="3"/>
    <x v="0"/>
    <x v="2"/>
    <n v="45.23"/>
    <s v="Ocupada"/>
    <x v="5"/>
    <x v="73"/>
    <x v="62"/>
    <n v="109"/>
    <x v="67"/>
    <d v="1899-12-30T00:37:00"/>
    <x v="0"/>
  </r>
  <r>
    <x v="75"/>
    <n v="17"/>
    <x v="72"/>
    <n v="3"/>
    <x v="68"/>
    <d v="2023-04-01T05:24:00"/>
    <d v="1899-12-30T02:27:00"/>
    <x v="1"/>
    <x v="0"/>
    <x v="2"/>
    <n v="17.760000000000002"/>
    <s v="Reservada"/>
    <x v="10"/>
    <x v="74"/>
    <x v="63"/>
    <n v="158"/>
    <x v="68"/>
    <d v="1899-12-30T00:50:00"/>
    <x v="0"/>
  </r>
  <r>
    <x v="76"/>
    <n v="3"/>
    <x v="73"/>
    <n v="1"/>
    <x v="69"/>
    <d v="2023-04-01T06:15:00"/>
    <d v="1899-12-30T03:29:00"/>
    <x v="0"/>
    <x v="2"/>
    <x v="2"/>
    <n v="19.88"/>
    <s v="Libre"/>
    <x v="6"/>
    <x v="75"/>
    <x v="63"/>
    <n v="99"/>
    <x v="69"/>
    <d v="1899-12-30T01:52:00"/>
    <x v="0"/>
  </r>
  <r>
    <x v="77"/>
    <n v="7"/>
    <x v="74"/>
    <n v="4"/>
    <x v="70"/>
    <d v="2023-04-01T03:03:00"/>
    <d v="1899-12-30T01:29:00"/>
    <x v="0"/>
    <x v="0"/>
    <x v="2"/>
    <n v="20.02"/>
    <s v="Libre"/>
    <x v="1"/>
    <x v="76"/>
    <x v="59"/>
    <n v="57"/>
    <x v="70"/>
    <d v="1899-12-30T00:35:00"/>
    <x v="0"/>
  </r>
  <r>
    <x v="78"/>
    <n v="16"/>
    <x v="75"/>
    <n v="2"/>
    <x v="70"/>
    <d v="2023-04-01T05:08:00"/>
    <d v="1899-12-30T03:34:00"/>
    <x v="0"/>
    <x v="0"/>
    <x v="2"/>
    <n v="34.01"/>
    <s v="Libre"/>
    <x v="5"/>
    <x v="77"/>
    <x v="45"/>
    <n v="309"/>
    <x v="70"/>
    <d v="1899-12-30T01:58:00"/>
    <x v="0"/>
  </r>
  <r>
    <x v="79"/>
    <n v="18"/>
    <x v="76"/>
    <n v="6"/>
    <x v="37"/>
    <d v="2023-04-01T03:46:00"/>
    <d v="1899-12-30T01:32:00"/>
    <x v="4"/>
    <x v="0"/>
    <x v="2"/>
    <n v="39.049999999999997"/>
    <s v="Libre"/>
    <x v="5"/>
    <x v="78"/>
    <x v="64"/>
    <n v="121"/>
    <x v="37"/>
    <d v="1899-12-30T00:25:00"/>
    <x v="0"/>
  </r>
  <r>
    <x v="80"/>
    <n v="17"/>
    <x v="77"/>
    <n v="4"/>
    <x v="71"/>
    <d v="2023-04-01T06:31:00"/>
    <d v="1899-12-30T03:06:00"/>
    <x v="3"/>
    <x v="2"/>
    <x v="2"/>
    <n v="23.69"/>
    <s v="Ocupada"/>
    <x v="7"/>
    <x v="79"/>
    <x v="12"/>
    <n v="62"/>
    <x v="71"/>
    <d v="1899-12-30T02:07:00"/>
    <x v="0"/>
  </r>
  <r>
    <x v="81"/>
    <n v="16"/>
    <x v="78"/>
    <n v="3"/>
    <x v="72"/>
    <d v="2023-04-01T07:10:00"/>
    <d v="1899-12-30T03:45:00"/>
    <x v="3"/>
    <x v="1"/>
    <x v="2"/>
    <n v="38.6"/>
    <s v="Libre"/>
    <x v="3"/>
    <x v="80"/>
    <x v="65"/>
    <n v="80"/>
    <x v="72"/>
    <d v="1899-12-30T03:26:00"/>
    <x v="0"/>
  </r>
  <r>
    <x v="82"/>
    <n v="15"/>
    <x v="79"/>
    <n v="1"/>
    <x v="73"/>
    <d v="2023-04-01T06:39:00"/>
    <d v="1899-12-30T03:12:00"/>
    <x v="1"/>
    <x v="2"/>
    <x v="2"/>
    <n v="24.94"/>
    <s v="Ocupada"/>
    <x v="10"/>
    <x v="81"/>
    <x v="66"/>
    <n v="170"/>
    <x v="73"/>
    <d v="1899-12-30T01:38:00"/>
    <x v="0"/>
  </r>
  <r>
    <x v="83"/>
    <n v="19"/>
    <x v="80"/>
    <n v="5"/>
    <x v="47"/>
    <d v="2023-04-01T03:18:00"/>
    <d v="1899-12-30T01:51:00"/>
    <x v="4"/>
    <x v="0"/>
    <x v="2"/>
    <n v="15.11"/>
    <s v="Ocupada"/>
    <x v="4"/>
    <x v="35"/>
    <x v="67"/>
    <n v="60"/>
    <x v="47"/>
    <d v="1899-12-30T01:41:00"/>
    <x v="0"/>
  </r>
  <r>
    <x v="84"/>
    <n v="8"/>
    <x v="81"/>
    <n v="3"/>
    <x v="74"/>
    <d v="2023-04-01T04:31:00"/>
    <d v="1899-12-30T01:56:00"/>
    <x v="2"/>
    <x v="2"/>
    <x v="2"/>
    <n v="45.96"/>
    <s v="Libre"/>
    <x v="8"/>
    <x v="82"/>
    <x v="68"/>
    <n v="208"/>
    <x v="74"/>
    <d v="1899-12-30T00:00:00"/>
    <x v="1"/>
  </r>
  <r>
    <x v="85"/>
    <n v="20"/>
    <x v="82"/>
    <n v="3"/>
    <x v="9"/>
    <d v="2023-04-01T02:08:00"/>
    <d v="1899-12-30T02:06:00"/>
    <x v="3"/>
    <x v="0"/>
    <x v="0"/>
    <n v="11.84"/>
    <s v="Libre"/>
    <x v="0"/>
    <x v="83"/>
    <x v="69"/>
    <n v="50"/>
    <x v="9"/>
    <d v="1899-12-30T01:58:00"/>
    <x v="0"/>
  </r>
  <r>
    <x v="86"/>
    <n v="3"/>
    <x v="83"/>
    <n v="2"/>
    <x v="75"/>
    <d v="2023-04-01T03:18:00"/>
    <d v="1899-12-30T01:47:00"/>
    <x v="4"/>
    <x v="0"/>
    <x v="2"/>
    <n v="29.46"/>
    <s v="Ocupada"/>
    <x v="5"/>
    <x v="84"/>
    <x v="26"/>
    <n v="99"/>
    <x v="75"/>
    <d v="1899-12-30T00:36:00"/>
    <x v="0"/>
  </r>
  <r>
    <x v="87"/>
    <n v="18"/>
    <x v="84"/>
    <n v="1"/>
    <x v="43"/>
    <d v="2023-04-01T06:40:00"/>
    <d v="1899-12-30T03:10:00"/>
    <x v="4"/>
    <x v="0"/>
    <x v="0"/>
    <n v="23.93"/>
    <s v="Reservada"/>
    <x v="8"/>
    <x v="85"/>
    <x v="70"/>
    <n v="123"/>
    <x v="43"/>
    <d v="1899-12-30T01:13:00"/>
    <x v="0"/>
  </r>
  <r>
    <x v="88"/>
    <n v="11"/>
    <x v="58"/>
    <n v="4"/>
    <x v="76"/>
    <d v="2023-04-01T02:19:00"/>
    <d v="1899-12-30T01:37:00"/>
    <x v="3"/>
    <x v="1"/>
    <x v="0"/>
    <n v="12.28"/>
    <s v="Libre"/>
    <x v="7"/>
    <x v="86"/>
    <x v="68"/>
    <n v="159"/>
    <x v="76"/>
    <d v="1899-12-30T00:00:00"/>
    <x v="1"/>
  </r>
  <r>
    <x v="89"/>
    <n v="6"/>
    <x v="85"/>
    <n v="3"/>
    <x v="77"/>
    <d v="2023-04-01T03:13:00"/>
    <d v="1899-12-30T01:56:00"/>
    <x v="3"/>
    <x v="0"/>
    <x v="0"/>
    <n v="30.69"/>
    <s v="Reservada"/>
    <x v="8"/>
    <x v="24"/>
    <x v="48"/>
    <n v="34"/>
    <x v="77"/>
    <d v="1899-12-30T01:08:00"/>
    <x v="0"/>
  </r>
  <r>
    <x v="90"/>
    <n v="1"/>
    <x v="86"/>
    <n v="5"/>
    <x v="78"/>
    <d v="2023-04-01T05:24:00"/>
    <d v="1899-12-30T01:46:00"/>
    <x v="3"/>
    <x v="0"/>
    <x v="2"/>
    <n v="39.1"/>
    <s v="Reservada"/>
    <x v="0"/>
    <x v="87"/>
    <x v="71"/>
    <n v="293"/>
    <x v="78"/>
    <d v="1899-12-30T00:00:00"/>
    <x v="1"/>
  </r>
  <r>
    <x v="91"/>
    <n v="6"/>
    <x v="87"/>
    <n v="2"/>
    <x v="79"/>
    <d v="2023-04-01T06:09:00"/>
    <d v="1899-12-30T02:34:00"/>
    <x v="2"/>
    <x v="1"/>
    <x v="2"/>
    <n v="12.75"/>
    <s v="Libre"/>
    <x v="5"/>
    <x v="88"/>
    <x v="72"/>
    <n v="82"/>
    <x v="79"/>
    <d v="1899-12-30T01:52:00"/>
    <x v="0"/>
  </r>
  <r>
    <x v="92"/>
    <n v="2"/>
    <x v="88"/>
    <n v="2"/>
    <x v="80"/>
    <d v="2023-04-01T03:48:00"/>
    <d v="1899-12-30T02:09:00"/>
    <x v="2"/>
    <x v="0"/>
    <x v="2"/>
    <n v="45.66"/>
    <s v="Libre"/>
    <x v="4"/>
    <x v="12"/>
    <x v="73"/>
    <n v="29"/>
    <x v="80"/>
    <d v="1899-12-30T01:51:00"/>
    <x v="0"/>
  </r>
  <r>
    <x v="93"/>
    <n v="12"/>
    <x v="89"/>
    <n v="1"/>
    <x v="81"/>
    <d v="2023-04-01T04:53:00"/>
    <d v="1899-12-30T03:16:00"/>
    <x v="4"/>
    <x v="0"/>
    <x v="2"/>
    <n v="28.36"/>
    <s v="Ocupada"/>
    <x v="9"/>
    <x v="89"/>
    <x v="74"/>
    <n v="253"/>
    <x v="81"/>
    <d v="1899-12-30T01:07:00"/>
    <x v="0"/>
  </r>
  <r>
    <x v="94"/>
    <n v="12"/>
    <x v="90"/>
    <n v="5"/>
    <x v="82"/>
    <d v="2023-04-01T06:07:00"/>
    <d v="1899-12-30T03:03:00"/>
    <x v="2"/>
    <x v="2"/>
    <x v="2"/>
    <n v="24.68"/>
    <s v="Ocupada"/>
    <x v="0"/>
    <x v="90"/>
    <x v="6"/>
    <n v="153"/>
    <x v="82"/>
    <d v="1899-12-30T02:22:00"/>
    <x v="0"/>
  </r>
  <r>
    <x v="95"/>
    <n v="16"/>
    <x v="91"/>
    <n v="5"/>
    <x v="83"/>
    <d v="2023-04-01T05:26:00"/>
    <d v="1899-12-30T03:27:00"/>
    <x v="4"/>
    <x v="1"/>
    <x v="2"/>
    <n v="33.630000000000003"/>
    <s v="Libre"/>
    <x v="6"/>
    <x v="91"/>
    <x v="75"/>
    <n v="176"/>
    <x v="83"/>
    <d v="1899-12-30T02:11:00"/>
    <x v="0"/>
  </r>
  <r>
    <x v="96"/>
    <n v="14"/>
    <x v="92"/>
    <n v="2"/>
    <x v="75"/>
    <d v="2023-04-01T03:03:00"/>
    <d v="1899-12-30T01:32:00"/>
    <x v="2"/>
    <x v="2"/>
    <x v="2"/>
    <n v="19.22"/>
    <s v="Ocupada"/>
    <x v="8"/>
    <x v="92"/>
    <x v="76"/>
    <n v="188"/>
    <x v="75"/>
    <d v="1899-12-30T00:13:00"/>
    <x v="0"/>
  </r>
  <r>
    <x v="97"/>
    <n v="7"/>
    <x v="93"/>
    <n v="3"/>
    <x v="84"/>
    <d v="2023-04-01T03:22:00"/>
    <d v="1899-12-30T02:36:00"/>
    <x v="3"/>
    <x v="0"/>
    <x v="2"/>
    <n v="17.149999999999999"/>
    <s v="Ocupada"/>
    <x v="6"/>
    <x v="93"/>
    <x v="77"/>
    <n v="166"/>
    <x v="84"/>
    <d v="1899-12-30T00:16:00"/>
    <x v="0"/>
  </r>
  <r>
    <x v="98"/>
    <n v="2"/>
    <x v="12"/>
    <n v="6"/>
    <x v="85"/>
    <d v="2023-04-01T06:18:00"/>
    <d v="1899-12-30T04:11:00"/>
    <x v="2"/>
    <x v="0"/>
    <x v="2"/>
    <n v="33.549999999999997"/>
    <s v="Ocupada"/>
    <x v="9"/>
    <x v="94"/>
    <x v="36"/>
    <n v="139"/>
    <x v="85"/>
    <d v="1899-12-30T02:45:00"/>
    <x v="0"/>
  </r>
  <r>
    <x v="99"/>
    <n v="18"/>
    <x v="5"/>
    <n v="1"/>
    <x v="86"/>
    <d v="2023-04-01T06:45:00"/>
    <d v="1899-12-30T03:13:00"/>
    <x v="1"/>
    <x v="0"/>
    <x v="2"/>
    <n v="15.15"/>
    <s v="Reservada"/>
    <x v="3"/>
    <x v="95"/>
    <x v="14"/>
    <n v="166"/>
    <x v="86"/>
    <d v="1899-12-30T01:30:00"/>
    <x v="0"/>
  </r>
  <r>
    <x v="100"/>
    <n v="1"/>
    <x v="94"/>
    <n v="5"/>
    <x v="87"/>
    <d v="2023-04-01T02:15:00"/>
    <d v="1899-12-30T02:01:00"/>
    <x v="4"/>
    <x v="0"/>
    <x v="2"/>
    <n v="15.09"/>
    <s v="Libre"/>
    <x v="5"/>
    <x v="96"/>
    <x v="17"/>
    <n v="138"/>
    <x v="87"/>
    <d v="1899-12-30T00:00:00"/>
    <x v="1"/>
  </r>
  <r>
    <x v="101"/>
    <n v="19"/>
    <x v="95"/>
    <n v="2"/>
    <x v="88"/>
    <d v="2023-04-01T04:14:00"/>
    <d v="1899-12-30T02:41:00"/>
    <x v="0"/>
    <x v="0"/>
    <x v="2"/>
    <n v="12.65"/>
    <s v="Reservada"/>
    <x v="5"/>
    <x v="97"/>
    <x v="78"/>
    <n v="171"/>
    <x v="88"/>
    <d v="1899-12-30T01:55:00"/>
    <x v="0"/>
  </r>
  <r>
    <x v="102"/>
    <n v="13"/>
    <x v="96"/>
    <n v="3"/>
    <x v="47"/>
    <d v="2023-04-01T05:10:00"/>
    <d v="1899-12-30T03:28:00"/>
    <x v="4"/>
    <x v="0"/>
    <x v="0"/>
    <n v="26.75"/>
    <s v="Reservada"/>
    <x v="2"/>
    <x v="98"/>
    <x v="79"/>
    <n v="73"/>
    <x v="47"/>
    <d v="1899-12-30T01:49:00"/>
    <x v="0"/>
  </r>
  <r>
    <x v="103"/>
    <n v="14"/>
    <x v="97"/>
    <n v="4"/>
    <x v="1"/>
    <d v="2023-04-01T02:44:00"/>
    <d v="1899-12-30T01:16:00"/>
    <x v="0"/>
    <x v="1"/>
    <x v="0"/>
    <n v="11.12"/>
    <s v="Reservada"/>
    <x v="7"/>
    <x v="99"/>
    <x v="7"/>
    <n v="77"/>
    <x v="1"/>
    <d v="1899-12-30T00:21:00"/>
    <x v="0"/>
  </r>
  <r>
    <x v="104"/>
    <n v="14"/>
    <x v="98"/>
    <n v="6"/>
    <x v="89"/>
    <d v="2023-04-01T04:00:00"/>
    <d v="1899-12-30T02:42:00"/>
    <x v="0"/>
    <x v="0"/>
    <x v="2"/>
    <n v="15.64"/>
    <s v="Libre"/>
    <x v="2"/>
    <x v="100"/>
    <x v="49"/>
    <n v="141"/>
    <x v="89"/>
    <d v="1899-12-30T01:59:00"/>
    <x v="0"/>
  </r>
  <r>
    <x v="105"/>
    <n v="15"/>
    <x v="99"/>
    <n v="3"/>
    <x v="36"/>
    <d v="2023-04-01T05:08:00"/>
    <d v="1899-12-30T03:08:00"/>
    <x v="4"/>
    <x v="1"/>
    <x v="1"/>
    <n v="22.72"/>
    <s v="Libre"/>
    <x v="7"/>
    <x v="24"/>
    <x v="9"/>
    <n v="68"/>
    <x v="36"/>
    <d v="1899-12-30T02:39:00"/>
    <x v="0"/>
  </r>
  <r>
    <x v="106"/>
    <n v="11"/>
    <x v="100"/>
    <n v="5"/>
    <x v="90"/>
    <d v="2023-04-01T02:58:00"/>
    <d v="1899-12-30T01:29:00"/>
    <x v="2"/>
    <x v="0"/>
    <x v="0"/>
    <n v="48.77"/>
    <s v="Reservada"/>
    <x v="6"/>
    <x v="101"/>
    <x v="80"/>
    <n v="253"/>
    <x v="90"/>
    <d v="1899-12-30T00:00:00"/>
    <x v="1"/>
  </r>
  <r>
    <x v="107"/>
    <n v="3"/>
    <x v="101"/>
    <n v="3"/>
    <x v="91"/>
    <d v="2023-04-01T03:37:00"/>
    <d v="1899-12-30T02:05:00"/>
    <x v="4"/>
    <x v="1"/>
    <x v="0"/>
    <n v="23.26"/>
    <s v="Reservada"/>
    <x v="3"/>
    <x v="102"/>
    <x v="81"/>
    <n v="124"/>
    <x v="91"/>
    <d v="1899-12-30T00:10:00"/>
    <x v="0"/>
  </r>
  <r>
    <x v="108"/>
    <n v="10"/>
    <x v="102"/>
    <n v="2"/>
    <x v="19"/>
    <d v="2023-04-01T02:26:00"/>
    <d v="1899-12-30T01:01:00"/>
    <x v="4"/>
    <x v="1"/>
    <x v="2"/>
    <n v="42.95"/>
    <s v="Libre"/>
    <x v="8"/>
    <x v="103"/>
    <x v="82"/>
    <n v="169"/>
    <x v="19"/>
    <d v="1899-12-30T00:00:00"/>
    <x v="1"/>
  </r>
  <r>
    <x v="109"/>
    <n v="5"/>
    <x v="103"/>
    <n v="1"/>
    <x v="86"/>
    <d v="2023-04-01T06:37:00"/>
    <d v="1899-12-30T03:05:00"/>
    <x v="1"/>
    <x v="0"/>
    <x v="2"/>
    <n v="47.91"/>
    <s v="Reservada"/>
    <x v="3"/>
    <x v="104"/>
    <x v="83"/>
    <n v="163"/>
    <x v="86"/>
    <d v="1899-12-30T01:04:00"/>
    <x v="0"/>
  </r>
  <r>
    <x v="110"/>
    <n v="3"/>
    <x v="104"/>
    <n v="2"/>
    <x v="92"/>
    <d v="2023-04-01T05:07:00"/>
    <d v="1899-12-30T03:19:00"/>
    <x v="0"/>
    <x v="1"/>
    <x v="2"/>
    <n v="18.82"/>
    <s v="Reservada"/>
    <x v="8"/>
    <x v="105"/>
    <x v="84"/>
    <n v="204"/>
    <x v="92"/>
    <d v="1899-12-30T01:02:00"/>
    <x v="0"/>
  </r>
  <r>
    <x v="111"/>
    <n v="6"/>
    <x v="105"/>
    <n v="2"/>
    <x v="93"/>
    <d v="2023-04-01T04:01:00"/>
    <d v="1899-12-30T02:27:00"/>
    <x v="2"/>
    <x v="2"/>
    <x v="1"/>
    <n v="35.36"/>
    <s v="Ocupada"/>
    <x v="4"/>
    <x v="106"/>
    <x v="85"/>
    <n v="20"/>
    <x v="93"/>
    <d v="1899-12-30T02:11:00"/>
    <x v="0"/>
  </r>
  <r>
    <x v="112"/>
    <n v="4"/>
    <x v="106"/>
    <n v="2"/>
    <x v="94"/>
    <d v="2023-04-01T04:21:00"/>
    <d v="1899-12-30T03:24:00"/>
    <x v="0"/>
    <x v="0"/>
    <x v="2"/>
    <n v="29.74"/>
    <s v="Ocupada"/>
    <x v="2"/>
    <x v="24"/>
    <x v="62"/>
    <n v="68"/>
    <x v="94"/>
    <d v="1899-12-30T02:33:00"/>
    <x v="0"/>
  </r>
  <r>
    <x v="113"/>
    <n v="7"/>
    <x v="107"/>
    <n v="6"/>
    <x v="26"/>
    <d v="2023-04-01T03:30:00"/>
    <d v="1899-12-30T02:56:00"/>
    <x v="1"/>
    <x v="0"/>
    <x v="2"/>
    <n v="38.81"/>
    <s v="Ocupada"/>
    <x v="9"/>
    <x v="107"/>
    <x v="55"/>
    <n v="253"/>
    <x v="26"/>
    <d v="1899-12-30T00:45:00"/>
    <x v="0"/>
  </r>
  <r>
    <x v="114"/>
    <n v="12"/>
    <x v="94"/>
    <n v="6"/>
    <x v="95"/>
    <d v="2023-04-01T06:26:00"/>
    <d v="1899-12-30T02:58:00"/>
    <x v="1"/>
    <x v="2"/>
    <x v="0"/>
    <n v="46.46"/>
    <s v="Ocupada"/>
    <x v="7"/>
    <x v="108"/>
    <x v="33"/>
    <n v="237"/>
    <x v="95"/>
    <d v="1899-12-30T01:20:00"/>
    <x v="0"/>
  </r>
  <r>
    <x v="115"/>
    <n v="8"/>
    <x v="108"/>
    <n v="5"/>
    <x v="96"/>
    <d v="2023-04-01T06:33:00"/>
    <d v="1899-12-30T03:33:00"/>
    <x v="1"/>
    <x v="0"/>
    <x v="2"/>
    <n v="47.69"/>
    <s v="Ocupada"/>
    <x v="9"/>
    <x v="109"/>
    <x v="74"/>
    <n v="269"/>
    <x v="96"/>
    <d v="1899-12-30T01:24:00"/>
    <x v="0"/>
  </r>
  <r>
    <x v="116"/>
    <n v="8"/>
    <x v="109"/>
    <n v="4"/>
    <x v="28"/>
    <d v="2023-04-01T05:45:00"/>
    <d v="1899-12-30T03:05:00"/>
    <x v="0"/>
    <x v="1"/>
    <x v="2"/>
    <n v="11.65"/>
    <s v="Ocupada"/>
    <x v="9"/>
    <x v="5"/>
    <x v="69"/>
    <n v="70"/>
    <x v="28"/>
    <d v="1899-12-30T02:57:00"/>
    <x v="0"/>
  </r>
  <r>
    <x v="117"/>
    <n v="13"/>
    <x v="110"/>
    <n v="1"/>
    <x v="97"/>
    <d v="2023-04-01T01:45:00"/>
    <d v="1899-12-30T01:11:00"/>
    <x v="3"/>
    <x v="2"/>
    <x v="0"/>
    <n v="49.32"/>
    <s v="Libre"/>
    <x v="6"/>
    <x v="110"/>
    <x v="86"/>
    <n v="209"/>
    <x v="97"/>
    <d v="1899-12-30T00:00:00"/>
    <x v="1"/>
  </r>
  <r>
    <x v="118"/>
    <n v="17"/>
    <x v="111"/>
    <n v="3"/>
    <x v="98"/>
    <d v="2023-04-02T05:03:00"/>
    <d v="1899-12-30T01:39:00"/>
    <x v="2"/>
    <x v="1"/>
    <x v="2"/>
    <n v="11.5"/>
    <s v="Reservada"/>
    <x v="4"/>
    <x v="111"/>
    <x v="59"/>
    <n v="134"/>
    <x v="98"/>
    <d v="1899-12-30T00:45:00"/>
    <x v="0"/>
  </r>
  <r>
    <x v="119"/>
    <n v="4"/>
    <x v="112"/>
    <n v="2"/>
    <x v="99"/>
    <d v="2023-04-02T01:42:00"/>
    <d v="1899-12-30T01:04:00"/>
    <x v="1"/>
    <x v="0"/>
    <x v="1"/>
    <n v="12.51"/>
    <s v="Reservada"/>
    <x v="7"/>
    <x v="112"/>
    <x v="63"/>
    <n v="145"/>
    <x v="99"/>
    <d v="1899-12-30T00:00:00"/>
    <x v="1"/>
  </r>
  <r>
    <x v="120"/>
    <n v="5"/>
    <x v="113"/>
    <n v="4"/>
    <x v="100"/>
    <d v="2023-04-02T06:13:00"/>
    <d v="1899-12-30T02:28:00"/>
    <x v="4"/>
    <x v="0"/>
    <x v="2"/>
    <n v="12.3"/>
    <s v="Reservada"/>
    <x v="3"/>
    <x v="113"/>
    <x v="15"/>
    <n v="52"/>
    <x v="100"/>
    <d v="1899-12-30T01:50:00"/>
    <x v="0"/>
  </r>
  <r>
    <x v="121"/>
    <n v="6"/>
    <x v="114"/>
    <n v="6"/>
    <x v="101"/>
    <d v="2023-04-02T02:48:00"/>
    <d v="1899-12-30T01:40:00"/>
    <x v="1"/>
    <x v="0"/>
    <x v="0"/>
    <n v="20.38"/>
    <s v="Ocupada"/>
    <x v="1"/>
    <x v="5"/>
    <x v="87"/>
    <n v="105"/>
    <x v="101"/>
    <d v="1899-12-30T01:08:00"/>
    <x v="0"/>
  </r>
  <r>
    <x v="122"/>
    <n v="16"/>
    <x v="115"/>
    <n v="6"/>
    <x v="102"/>
    <d v="2023-04-02T04:10:00"/>
    <d v="1899-12-30T01:01:00"/>
    <x v="4"/>
    <x v="0"/>
    <x v="0"/>
    <n v="46.88"/>
    <s v="Reservada"/>
    <x v="10"/>
    <x v="114"/>
    <x v="88"/>
    <n v="24"/>
    <x v="102"/>
    <d v="1899-12-30T00:28:00"/>
    <x v="0"/>
  </r>
  <r>
    <x v="123"/>
    <n v="16"/>
    <x v="116"/>
    <n v="5"/>
    <x v="103"/>
    <d v="2023-04-02T05:22:00"/>
    <d v="1899-12-30T01:43:00"/>
    <x v="0"/>
    <x v="0"/>
    <x v="0"/>
    <n v="10.85"/>
    <s v="Libre"/>
    <x v="0"/>
    <x v="115"/>
    <x v="89"/>
    <n v="222"/>
    <x v="103"/>
    <d v="1899-12-30T00:00:00"/>
    <x v="1"/>
  </r>
  <r>
    <x v="124"/>
    <n v="14"/>
    <x v="117"/>
    <n v="2"/>
    <x v="104"/>
    <d v="2023-04-02T06:13:00"/>
    <d v="1899-12-30T03:17:00"/>
    <x v="0"/>
    <x v="0"/>
    <x v="2"/>
    <n v="24.66"/>
    <s v="Libre"/>
    <x v="6"/>
    <x v="116"/>
    <x v="90"/>
    <n v="184"/>
    <x v="104"/>
    <d v="1899-12-30T01:53:00"/>
    <x v="0"/>
  </r>
  <r>
    <x v="125"/>
    <n v="18"/>
    <x v="118"/>
    <n v="3"/>
    <x v="105"/>
    <d v="2023-04-02T05:12:00"/>
    <d v="1899-12-30T02:27:00"/>
    <x v="1"/>
    <x v="0"/>
    <x v="2"/>
    <n v="41.82"/>
    <s v="Libre"/>
    <x v="4"/>
    <x v="117"/>
    <x v="91"/>
    <n v="165"/>
    <x v="105"/>
    <d v="1899-12-30T00:08:00"/>
    <x v="0"/>
  </r>
  <r>
    <x v="126"/>
    <n v="6"/>
    <x v="119"/>
    <n v="4"/>
    <x v="106"/>
    <d v="2023-04-02T02:28:00"/>
    <d v="1899-12-30T01:46:00"/>
    <x v="4"/>
    <x v="0"/>
    <x v="2"/>
    <n v="32.82"/>
    <s v="Libre"/>
    <x v="10"/>
    <x v="38"/>
    <x v="52"/>
    <n v="72"/>
    <x v="106"/>
    <d v="1899-12-30T01:16:00"/>
    <x v="0"/>
  </r>
  <r>
    <x v="127"/>
    <n v="2"/>
    <x v="120"/>
    <n v="5"/>
    <x v="107"/>
    <d v="2023-04-02T03:28:00"/>
    <d v="1899-12-30T02:12:00"/>
    <x v="2"/>
    <x v="0"/>
    <x v="1"/>
    <n v="49.36"/>
    <s v="Ocupada"/>
    <x v="7"/>
    <x v="118"/>
    <x v="92"/>
    <n v="239"/>
    <x v="107"/>
    <d v="1899-12-30T00:00:00"/>
    <x v="1"/>
  </r>
  <r>
    <x v="128"/>
    <n v="16"/>
    <x v="121"/>
    <n v="5"/>
    <x v="108"/>
    <d v="2023-04-02T02:41:00"/>
    <d v="1899-12-30T02:00:00"/>
    <x v="2"/>
    <x v="0"/>
    <x v="2"/>
    <n v="49.3"/>
    <s v="Reservada"/>
    <x v="4"/>
    <x v="119"/>
    <x v="93"/>
    <n v="106"/>
    <x v="108"/>
    <d v="1899-12-30T00:40:00"/>
    <x v="0"/>
  </r>
  <r>
    <x v="129"/>
    <n v="10"/>
    <x v="122"/>
    <n v="4"/>
    <x v="109"/>
    <d v="2023-04-02T01:32:00"/>
    <d v="1899-12-30T01:06:00"/>
    <x v="2"/>
    <x v="0"/>
    <x v="2"/>
    <n v="38.130000000000003"/>
    <s v="Libre"/>
    <x v="1"/>
    <x v="5"/>
    <x v="94"/>
    <n v="35"/>
    <x v="109"/>
    <d v="1899-12-30T00:41:00"/>
    <x v="0"/>
  </r>
  <r>
    <x v="130"/>
    <n v="7"/>
    <x v="14"/>
    <n v="5"/>
    <x v="110"/>
    <d v="2023-04-02T04:18:00"/>
    <d v="1899-12-30T03:50:00"/>
    <x v="4"/>
    <x v="0"/>
    <x v="2"/>
    <n v="42.41"/>
    <s v="Ocupada"/>
    <x v="8"/>
    <x v="120"/>
    <x v="95"/>
    <n v="157"/>
    <x v="110"/>
    <d v="1899-12-30T01:50:00"/>
    <x v="0"/>
  </r>
  <r>
    <x v="131"/>
    <n v="9"/>
    <x v="123"/>
    <n v="2"/>
    <x v="111"/>
    <d v="2023-04-02T02:43:00"/>
    <d v="1899-12-30T01:17:00"/>
    <x v="0"/>
    <x v="2"/>
    <x v="0"/>
    <n v="30.96"/>
    <s v="Reservada"/>
    <x v="6"/>
    <x v="121"/>
    <x v="96"/>
    <n v="206"/>
    <x v="111"/>
    <d v="1899-12-30T00:00:00"/>
    <x v="1"/>
  </r>
  <r>
    <x v="132"/>
    <n v="20"/>
    <x v="124"/>
    <n v="6"/>
    <x v="112"/>
    <d v="2023-04-02T03:52:00"/>
    <d v="1899-12-30T03:13:00"/>
    <x v="2"/>
    <x v="0"/>
    <x v="2"/>
    <n v="39.74"/>
    <s v="Ocupada"/>
    <x v="9"/>
    <x v="122"/>
    <x v="97"/>
    <n v="182"/>
    <x v="112"/>
    <d v="1899-12-30T01:26:00"/>
    <x v="0"/>
  </r>
  <r>
    <x v="133"/>
    <n v="3"/>
    <x v="125"/>
    <n v="6"/>
    <x v="113"/>
    <d v="2023-04-02T03:52:00"/>
    <d v="1899-12-30T03:45:00"/>
    <x v="1"/>
    <x v="2"/>
    <x v="2"/>
    <n v="30.1"/>
    <s v="Libre"/>
    <x v="7"/>
    <x v="123"/>
    <x v="48"/>
    <n v="120"/>
    <x v="113"/>
    <d v="1899-12-30T02:57:00"/>
    <x v="0"/>
  </r>
  <r>
    <x v="134"/>
    <n v="11"/>
    <x v="126"/>
    <n v="1"/>
    <x v="114"/>
    <d v="2023-04-02T03:01:00"/>
    <d v="1899-12-30T02:16:00"/>
    <x v="3"/>
    <x v="2"/>
    <x v="2"/>
    <n v="34.700000000000003"/>
    <s v="Ocupada"/>
    <x v="2"/>
    <x v="124"/>
    <x v="98"/>
    <n v="260"/>
    <x v="114"/>
    <d v="1899-12-30T00:48:00"/>
    <x v="0"/>
  </r>
  <r>
    <x v="135"/>
    <n v="6"/>
    <x v="127"/>
    <n v="1"/>
    <x v="115"/>
    <d v="2023-04-02T05:01:00"/>
    <d v="1899-12-30T03:26:00"/>
    <x v="1"/>
    <x v="0"/>
    <x v="2"/>
    <n v="30.25"/>
    <s v="Ocupada"/>
    <x v="6"/>
    <x v="18"/>
    <x v="99"/>
    <n v="80"/>
    <x v="115"/>
    <d v="1899-12-30T03:13:00"/>
    <x v="0"/>
  </r>
  <r>
    <x v="136"/>
    <n v="13"/>
    <x v="128"/>
    <n v="3"/>
    <x v="116"/>
    <d v="2023-04-02T04:11:00"/>
    <d v="1899-12-30T03:05:00"/>
    <x v="4"/>
    <x v="1"/>
    <x v="2"/>
    <n v="12.4"/>
    <s v="Ocupada"/>
    <x v="1"/>
    <x v="36"/>
    <x v="6"/>
    <n v="63"/>
    <x v="116"/>
    <d v="1899-12-30T02:24:00"/>
    <x v="0"/>
  </r>
  <r>
    <x v="137"/>
    <n v="6"/>
    <x v="129"/>
    <n v="2"/>
    <x v="117"/>
    <d v="2023-04-02T05:09:00"/>
    <d v="1899-12-30T01:36:00"/>
    <x v="2"/>
    <x v="1"/>
    <x v="0"/>
    <n v="32.79"/>
    <s v="Ocupada"/>
    <x v="5"/>
    <x v="125"/>
    <x v="63"/>
    <n v="238"/>
    <x v="117"/>
    <d v="1899-12-30T00:00:00"/>
    <x v="1"/>
  </r>
  <r>
    <x v="138"/>
    <n v="16"/>
    <x v="130"/>
    <n v="3"/>
    <x v="118"/>
    <d v="2023-04-02T04:39:00"/>
    <d v="1899-12-30T03:59:00"/>
    <x v="2"/>
    <x v="0"/>
    <x v="2"/>
    <n v="47.2"/>
    <s v="Libre"/>
    <x v="9"/>
    <x v="5"/>
    <x v="100"/>
    <n v="35"/>
    <x v="118"/>
    <d v="1899-12-30T03:33:00"/>
    <x v="0"/>
  </r>
  <r>
    <x v="139"/>
    <n v="11"/>
    <x v="131"/>
    <n v="4"/>
    <x v="119"/>
    <d v="2023-04-02T06:29:00"/>
    <d v="1899-12-30T02:40:00"/>
    <x v="2"/>
    <x v="0"/>
    <x v="1"/>
    <n v="32.130000000000003"/>
    <s v="Libre"/>
    <x v="3"/>
    <x v="126"/>
    <x v="82"/>
    <n v="191"/>
    <x v="119"/>
    <d v="1899-12-30T00:42:00"/>
    <x v="0"/>
  </r>
  <r>
    <x v="140"/>
    <n v="4"/>
    <x v="132"/>
    <n v="4"/>
    <x v="120"/>
    <d v="2023-04-02T05:45:00"/>
    <d v="1899-12-30T03:47:00"/>
    <x v="0"/>
    <x v="1"/>
    <x v="2"/>
    <n v="41.56"/>
    <s v="Reservada"/>
    <x v="8"/>
    <x v="36"/>
    <x v="101"/>
    <n v="21"/>
    <x v="120"/>
    <d v="1899-12-30T03:19:00"/>
    <x v="0"/>
  </r>
  <r>
    <x v="141"/>
    <n v="14"/>
    <x v="133"/>
    <n v="3"/>
    <x v="121"/>
    <d v="2023-04-02T04:05:00"/>
    <d v="1899-12-30T02:15:00"/>
    <x v="4"/>
    <x v="0"/>
    <x v="2"/>
    <n v="16.29"/>
    <s v="Ocupada"/>
    <x v="10"/>
    <x v="127"/>
    <x v="19"/>
    <n v="181"/>
    <x v="121"/>
    <d v="1899-12-30T01:05:00"/>
    <x v="0"/>
  </r>
  <r>
    <x v="142"/>
    <n v="9"/>
    <x v="134"/>
    <n v="4"/>
    <x v="122"/>
    <d v="2023-04-02T04:30:00"/>
    <d v="1899-12-30T03:58:00"/>
    <x v="4"/>
    <x v="0"/>
    <x v="1"/>
    <n v="48.26"/>
    <s v="Libre"/>
    <x v="4"/>
    <x v="83"/>
    <x v="85"/>
    <n v="50"/>
    <x v="122"/>
    <d v="1899-12-30T03:42:00"/>
    <x v="0"/>
  </r>
  <r>
    <x v="143"/>
    <n v="18"/>
    <x v="135"/>
    <n v="1"/>
    <x v="123"/>
    <d v="2023-04-02T05:32:00"/>
    <d v="1899-12-30T02:49:00"/>
    <x v="4"/>
    <x v="2"/>
    <x v="2"/>
    <n v="11.22"/>
    <s v="Ocupada"/>
    <x v="4"/>
    <x v="128"/>
    <x v="102"/>
    <n v="185"/>
    <x v="123"/>
    <d v="1899-12-30T00:19:00"/>
    <x v="0"/>
  </r>
  <r>
    <x v="144"/>
    <n v="2"/>
    <x v="136"/>
    <n v="5"/>
    <x v="124"/>
    <d v="2023-04-02T01:42:00"/>
    <d v="1899-12-30T01:20:00"/>
    <x v="2"/>
    <x v="2"/>
    <x v="2"/>
    <n v="11.32"/>
    <s v="Ocupada"/>
    <x v="5"/>
    <x v="129"/>
    <x v="103"/>
    <n v="126"/>
    <x v="124"/>
    <d v="1899-12-30T00:00:00"/>
    <x v="1"/>
  </r>
  <r>
    <x v="145"/>
    <n v="8"/>
    <x v="137"/>
    <n v="6"/>
    <x v="125"/>
    <d v="2023-04-02T02:54:00"/>
    <d v="1899-12-30T01:14:00"/>
    <x v="0"/>
    <x v="0"/>
    <x v="2"/>
    <n v="38.4"/>
    <s v="Reservada"/>
    <x v="3"/>
    <x v="79"/>
    <x v="32"/>
    <n v="62"/>
    <x v="125"/>
    <d v="1899-12-30T00:27:00"/>
    <x v="0"/>
  </r>
  <r>
    <x v="146"/>
    <n v="5"/>
    <x v="138"/>
    <n v="4"/>
    <x v="126"/>
    <d v="2023-04-02T04:58:00"/>
    <d v="1899-12-30T01:40:00"/>
    <x v="0"/>
    <x v="1"/>
    <x v="2"/>
    <n v="27.14"/>
    <s v="Reservada"/>
    <x v="1"/>
    <x v="130"/>
    <x v="88"/>
    <n v="84"/>
    <x v="126"/>
    <d v="1899-12-30T01:07:00"/>
    <x v="0"/>
  </r>
  <r>
    <x v="147"/>
    <n v="10"/>
    <x v="139"/>
    <n v="6"/>
    <x v="127"/>
    <d v="2023-04-02T05:59:00"/>
    <d v="1899-12-30T02:22:00"/>
    <x v="0"/>
    <x v="0"/>
    <x v="0"/>
    <n v="46.26"/>
    <s v="Ocupada"/>
    <x v="1"/>
    <x v="131"/>
    <x v="50"/>
    <n v="212"/>
    <x v="127"/>
    <d v="1899-12-30T00:00:00"/>
    <x v="1"/>
  </r>
  <r>
    <x v="148"/>
    <n v="18"/>
    <x v="140"/>
    <n v="4"/>
    <x v="128"/>
    <d v="2023-04-02T04:50:00"/>
    <d v="1899-12-30T03:30:00"/>
    <x v="3"/>
    <x v="1"/>
    <x v="2"/>
    <n v="15.92"/>
    <s v="Ocupada"/>
    <x v="2"/>
    <x v="132"/>
    <x v="91"/>
    <n v="226"/>
    <x v="128"/>
    <d v="1899-12-30T01:11:00"/>
    <x v="0"/>
  </r>
  <r>
    <x v="149"/>
    <n v="18"/>
    <x v="141"/>
    <n v="6"/>
    <x v="124"/>
    <d v="2023-04-02T03:10:00"/>
    <d v="1899-12-30T02:33:00"/>
    <x v="1"/>
    <x v="0"/>
    <x v="0"/>
    <n v="48.43"/>
    <s v="Libre"/>
    <x v="10"/>
    <x v="133"/>
    <x v="103"/>
    <n v="150"/>
    <x v="124"/>
    <d v="1899-12-30T00:47:00"/>
    <x v="0"/>
  </r>
  <r>
    <x v="150"/>
    <n v="6"/>
    <x v="142"/>
    <n v="2"/>
    <x v="129"/>
    <d v="2023-04-02T06:53:00"/>
    <d v="1899-12-30T03:53:00"/>
    <x v="4"/>
    <x v="2"/>
    <x v="2"/>
    <n v="41.51"/>
    <s v="Ocupada"/>
    <x v="8"/>
    <x v="134"/>
    <x v="65"/>
    <n v="132"/>
    <x v="129"/>
    <d v="1899-12-30T03:34:00"/>
    <x v="0"/>
  </r>
  <r>
    <x v="151"/>
    <n v="5"/>
    <x v="143"/>
    <n v="6"/>
    <x v="130"/>
    <d v="2023-04-02T02:52:00"/>
    <d v="1899-12-30T01:38:00"/>
    <x v="4"/>
    <x v="0"/>
    <x v="0"/>
    <n v="25.57"/>
    <s v="Reservada"/>
    <x v="8"/>
    <x v="15"/>
    <x v="104"/>
    <n v="56"/>
    <x v="130"/>
    <d v="1899-12-30T01:26:00"/>
    <x v="0"/>
  </r>
  <r>
    <x v="152"/>
    <n v="10"/>
    <x v="40"/>
    <n v="1"/>
    <x v="131"/>
    <d v="2023-04-02T05:26:00"/>
    <d v="1899-12-30T02:35:00"/>
    <x v="2"/>
    <x v="1"/>
    <x v="0"/>
    <n v="42.84"/>
    <s v="Ocupada"/>
    <x v="3"/>
    <x v="135"/>
    <x v="35"/>
    <n v="203"/>
    <x v="131"/>
    <d v="1899-12-30T01:06:00"/>
    <x v="0"/>
  </r>
  <r>
    <x v="153"/>
    <n v="11"/>
    <x v="144"/>
    <n v="6"/>
    <x v="132"/>
    <d v="2023-04-02T03:36:00"/>
    <d v="1899-12-30T01:27:00"/>
    <x v="1"/>
    <x v="1"/>
    <x v="2"/>
    <n v="17.2"/>
    <s v="Libre"/>
    <x v="8"/>
    <x v="136"/>
    <x v="53"/>
    <n v="144"/>
    <x v="132"/>
    <d v="1899-12-30T00:05:00"/>
    <x v="0"/>
  </r>
  <r>
    <x v="154"/>
    <n v="7"/>
    <x v="145"/>
    <n v="2"/>
    <x v="133"/>
    <d v="2023-04-02T04:44:00"/>
    <d v="1899-12-30T02:51:00"/>
    <x v="3"/>
    <x v="0"/>
    <x v="2"/>
    <n v="25.72"/>
    <s v="Reservada"/>
    <x v="5"/>
    <x v="137"/>
    <x v="61"/>
    <n v="136"/>
    <x v="133"/>
    <d v="1899-12-30T01:11:00"/>
    <x v="0"/>
  </r>
  <r>
    <x v="155"/>
    <n v="6"/>
    <x v="146"/>
    <n v="4"/>
    <x v="118"/>
    <d v="2023-04-02T04:17:00"/>
    <d v="1899-12-30T03:37:00"/>
    <x v="0"/>
    <x v="2"/>
    <x v="2"/>
    <n v="19.03"/>
    <s v="Libre"/>
    <x v="0"/>
    <x v="15"/>
    <x v="105"/>
    <n v="56"/>
    <x v="118"/>
    <d v="1899-12-30T03:31:00"/>
    <x v="0"/>
  </r>
  <r>
    <x v="156"/>
    <n v="13"/>
    <x v="147"/>
    <n v="5"/>
    <x v="134"/>
    <d v="2023-04-02T06:15:00"/>
    <d v="1899-12-30T03:08:00"/>
    <x v="0"/>
    <x v="1"/>
    <x v="2"/>
    <n v="28.48"/>
    <s v="Ocupada"/>
    <x v="4"/>
    <x v="138"/>
    <x v="102"/>
    <n v="271"/>
    <x v="134"/>
    <d v="1899-12-30T00:38:00"/>
    <x v="0"/>
  </r>
  <r>
    <x v="157"/>
    <n v="5"/>
    <x v="148"/>
    <n v="5"/>
    <x v="105"/>
    <d v="2023-04-02T03:59:00"/>
    <d v="1899-12-30T01:14:00"/>
    <x v="0"/>
    <x v="0"/>
    <x v="2"/>
    <n v="48.75"/>
    <s v="Libre"/>
    <x v="9"/>
    <x v="139"/>
    <x v="106"/>
    <n v="310"/>
    <x v="105"/>
    <d v="1899-12-30T00:00:00"/>
    <x v="1"/>
  </r>
  <r>
    <x v="158"/>
    <n v="16"/>
    <x v="149"/>
    <n v="1"/>
    <x v="135"/>
    <d v="2023-04-02T01:15:00"/>
    <d v="1899-12-30T01:20:00"/>
    <x v="0"/>
    <x v="1"/>
    <x v="2"/>
    <n v="47.81"/>
    <s v="Ocupada"/>
    <x v="2"/>
    <x v="140"/>
    <x v="107"/>
    <n v="253"/>
    <x v="135"/>
    <d v="1899-12-30T00:06:00"/>
    <x v="0"/>
  </r>
  <r>
    <x v="159"/>
    <n v="19"/>
    <x v="150"/>
    <n v="6"/>
    <x v="136"/>
    <d v="2023-04-02T04:33:00"/>
    <d v="1899-12-30T03:27:00"/>
    <x v="2"/>
    <x v="0"/>
    <x v="2"/>
    <n v="26.02"/>
    <s v="Reservada"/>
    <x v="1"/>
    <x v="141"/>
    <x v="64"/>
    <n v="156"/>
    <x v="136"/>
    <d v="1899-12-30T02:20:00"/>
    <x v="0"/>
  </r>
  <r>
    <x v="160"/>
    <n v="13"/>
    <x v="151"/>
    <n v="6"/>
    <x v="137"/>
    <d v="2023-04-02T04:23:00"/>
    <d v="1899-12-30T03:38:00"/>
    <x v="2"/>
    <x v="0"/>
    <x v="2"/>
    <n v="18.86"/>
    <s v="Reservada"/>
    <x v="3"/>
    <x v="15"/>
    <x v="0"/>
    <n v="84"/>
    <x v="137"/>
    <d v="1899-12-30T02:41:00"/>
    <x v="0"/>
  </r>
  <r>
    <x v="161"/>
    <n v="14"/>
    <x v="152"/>
    <n v="4"/>
    <x v="138"/>
    <d v="2023-04-02T02:34:00"/>
    <d v="1899-12-30T01:37:00"/>
    <x v="1"/>
    <x v="0"/>
    <x v="2"/>
    <n v="17.55"/>
    <s v="Reservada"/>
    <x v="3"/>
    <x v="114"/>
    <x v="94"/>
    <n v="72"/>
    <x v="138"/>
    <d v="1899-12-30T01:12:00"/>
    <x v="0"/>
  </r>
  <r>
    <x v="162"/>
    <n v="6"/>
    <x v="153"/>
    <n v="1"/>
    <x v="128"/>
    <d v="2023-04-02T04:09:00"/>
    <d v="1899-12-30T02:49:00"/>
    <x v="3"/>
    <x v="0"/>
    <x v="2"/>
    <n v="14.94"/>
    <s v="Ocupada"/>
    <x v="9"/>
    <x v="142"/>
    <x v="26"/>
    <n v="271"/>
    <x v="128"/>
    <d v="1899-12-30T01:38:00"/>
    <x v="0"/>
  </r>
  <r>
    <x v="163"/>
    <n v="8"/>
    <x v="154"/>
    <n v="2"/>
    <x v="139"/>
    <d v="2023-04-02T06:02:00"/>
    <d v="1899-12-30T03:28:00"/>
    <x v="4"/>
    <x v="2"/>
    <x v="2"/>
    <n v="47.53"/>
    <s v="Reservada"/>
    <x v="1"/>
    <x v="143"/>
    <x v="28"/>
    <n v="170"/>
    <x v="139"/>
    <d v="1899-12-30T01:43:00"/>
    <x v="0"/>
  </r>
  <r>
    <x v="164"/>
    <n v="10"/>
    <x v="155"/>
    <n v="3"/>
    <x v="140"/>
    <d v="2023-04-02T05:12:00"/>
    <d v="1899-12-30T03:06:00"/>
    <x v="0"/>
    <x v="2"/>
    <x v="2"/>
    <n v="41.9"/>
    <s v="Ocupada"/>
    <x v="4"/>
    <x v="144"/>
    <x v="10"/>
    <n v="90"/>
    <x v="140"/>
    <d v="1899-12-30T02:10:00"/>
    <x v="0"/>
  </r>
  <r>
    <x v="165"/>
    <n v="12"/>
    <x v="156"/>
    <n v="1"/>
    <x v="141"/>
    <d v="2023-04-02T02:44:00"/>
    <d v="1899-12-30T01:41:00"/>
    <x v="4"/>
    <x v="0"/>
    <x v="1"/>
    <n v="43.95"/>
    <s v="Ocupada"/>
    <x v="4"/>
    <x v="145"/>
    <x v="108"/>
    <n v="46"/>
    <x v="141"/>
    <d v="1899-12-30T01:19:00"/>
    <x v="0"/>
  </r>
  <r>
    <x v="166"/>
    <n v="5"/>
    <x v="157"/>
    <n v="6"/>
    <x v="142"/>
    <d v="2023-04-02T02:46:00"/>
    <d v="1899-12-30T01:27:00"/>
    <x v="2"/>
    <x v="0"/>
    <x v="0"/>
    <n v="42.74"/>
    <s v="Reservada"/>
    <x v="10"/>
    <x v="146"/>
    <x v="75"/>
    <n v="152"/>
    <x v="142"/>
    <d v="1899-12-30T00:11:00"/>
    <x v="0"/>
  </r>
  <r>
    <x v="167"/>
    <n v="17"/>
    <x v="158"/>
    <n v="4"/>
    <x v="121"/>
    <d v="2023-04-02T03:23:00"/>
    <d v="1899-12-30T01:18:00"/>
    <x v="1"/>
    <x v="0"/>
    <x v="2"/>
    <n v="17.09"/>
    <s v="Reservada"/>
    <x v="5"/>
    <x v="147"/>
    <x v="109"/>
    <n v="44"/>
    <x v="121"/>
    <d v="1899-12-30T01:11:00"/>
    <x v="0"/>
  </r>
  <r>
    <x v="168"/>
    <n v="19"/>
    <x v="159"/>
    <n v="1"/>
    <x v="143"/>
    <d v="2023-04-02T05:14:00"/>
    <d v="1899-12-30T03:18:00"/>
    <x v="0"/>
    <x v="0"/>
    <x v="0"/>
    <n v="16.62"/>
    <s v="Libre"/>
    <x v="3"/>
    <x v="148"/>
    <x v="110"/>
    <n v="154"/>
    <x v="143"/>
    <d v="1899-12-30T01:28:00"/>
    <x v="0"/>
  </r>
  <r>
    <x v="169"/>
    <n v="12"/>
    <x v="160"/>
    <n v="2"/>
    <x v="144"/>
    <d v="2023-04-02T05:26:00"/>
    <d v="1899-12-30T02:49:00"/>
    <x v="2"/>
    <x v="2"/>
    <x v="2"/>
    <n v="25.98"/>
    <s v="Libre"/>
    <x v="1"/>
    <x v="149"/>
    <x v="47"/>
    <n v="243"/>
    <x v="144"/>
    <d v="1899-12-30T01:36:00"/>
    <x v="0"/>
  </r>
  <r>
    <x v="170"/>
    <n v="16"/>
    <x v="161"/>
    <n v="6"/>
    <x v="133"/>
    <d v="2023-04-02T03:04:00"/>
    <d v="1899-12-30T01:11:00"/>
    <x v="2"/>
    <x v="2"/>
    <x v="2"/>
    <n v="46.56"/>
    <s v="Libre"/>
    <x v="2"/>
    <x v="150"/>
    <x v="62"/>
    <n v="139"/>
    <x v="133"/>
    <d v="1899-12-30T00:20:00"/>
    <x v="0"/>
  </r>
  <r>
    <x v="171"/>
    <n v="12"/>
    <x v="162"/>
    <n v="3"/>
    <x v="145"/>
    <d v="2023-04-02T06:06:00"/>
    <d v="1899-12-30T03:32:00"/>
    <x v="1"/>
    <x v="0"/>
    <x v="2"/>
    <n v="45.17"/>
    <s v="Ocupada"/>
    <x v="6"/>
    <x v="24"/>
    <x v="111"/>
    <n v="68"/>
    <x v="145"/>
    <d v="1899-12-30T03:05:00"/>
    <x v="0"/>
  </r>
  <r>
    <x v="172"/>
    <n v="11"/>
    <x v="163"/>
    <n v="3"/>
    <x v="146"/>
    <d v="2023-04-02T03:43:00"/>
    <d v="1899-12-30T03:40:00"/>
    <x v="4"/>
    <x v="0"/>
    <x v="2"/>
    <n v="48.73"/>
    <s v="Ocupada"/>
    <x v="9"/>
    <x v="151"/>
    <x v="64"/>
    <n v="177"/>
    <x v="146"/>
    <d v="1899-12-30T02:33:00"/>
    <x v="0"/>
  </r>
  <r>
    <x v="173"/>
    <n v="10"/>
    <x v="164"/>
    <n v="5"/>
    <x v="147"/>
    <d v="2023-04-02T01:12:00"/>
    <d v="1899-12-30T01:03:00"/>
    <x v="4"/>
    <x v="0"/>
    <x v="2"/>
    <n v="48.24"/>
    <s v="Reservada"/>
    <x v="5"/>
    <x v="35"/>
    <x v="104"/>
    <n v="60"/>
    <x v="147"/>
    <d v="1899-12-30T00:51:00"/>
    <x v="0"/>
  </r>
  <r>
    <x v="174"/>
    <n v="14"/>
    <x v="81"/>
    <n v="3"/>
    <x v="148"/>
    <d v="2023-04-02T03:04:00"/>
    <d v="1899-12-30T01:37:00"/>
    <x v="0"/>
    <x v="0"/>
    <x v="2"/>
    <n v="27.94"/>
    <s v="Reservada"/>
    <x v="1"/>
    <x v="152"/>
    <x v="32"/>
    <n v="144"/>
    <x v="148"/>
    <d v="1899-12-30T00:50:00"/>
    <x v="0"/>
  </r>
  <r>
    <x v="175"/>
    <n v="20"/>
    <x v="165"/>
    <n v="4"/>
    <x v="149"/>
    <d v="2023-04-02T04:32:00"/>
    <d v="1899-12-30T02:20:00"/>
    <x v="2"/>
    <x v="0"/>
    <x v="2"/>
    <n v="30.5"/>
    <s v="Ocupada"/>
    <x v="9"/>
    <x v="36"/>
    <x v="48"/>
    <n v="63"/>
    <x v="149"/>
    <d v="1899-12-30T01:32:00"/>
    <x v="0"/>
  </r>
  <r>
    <x v="176"/>
    <n v="4"/>
    <x v="166"/>
    <n v="1"/>
    <x v="150"/>
    <d v="2023-04-02T01:14:00"/>
    <d v="1899-12-30T01:15:00"/>
    <x v="4"/>
    <x v="2"/>
    <x v="2"/>
    <n v="10.39"/>
    <s v="Ocupada"/>
    <x v="4"/>
    <x v="153"/>
    <x v="68"/>
    <n v="173"/>
    <x v="150"/>
    <d v="1899-12-30T00:00:00"/>
    <x v="1"/>
  </r>
  <r>
    <x v="177"/>
    <n v="11"/>
    <x v="167"/>
    <n v="6"/>
    <x v="133"/>
    <d v="2023-04-02T05:18:00"/>
    <d v="1899-12-30T03:25:00"/>
    <x v="0"/>
    <x v="2"/>
    <x v="2"/>
    <n v="31.6"/>
    <s v="Reservada"/>
    <x v="5"/>
    <x v="154"/>
    <x v="8"/>
    <n v="208"/>
    <x v="133"/>
    <d v="1899-12-30T00:59:00"/>
    <x v="0"/>
  </r>
  <r>
    <x v="178"/>
    <n v="12"/>
    <x v="168"/>
    <n v="2"/>
    <x v="151"/>
    <d v="2023-04-02T03:08:00"/>
    <d v="1899-12-30T02:24:00"/>
    <x v="4"/>
    <x v="1"/>
    <x v="2"/>
    <n v="13.3"/>
    <s v="Reservada"/>
    <x v="1"/>
    <x v="79"/>
    <x v="100"/>
    <n v="62"/>
    <x v="151"/>
    <d v="1899-12-30T01:58:00"/>
    <x v="0"/>
  </r>
  <r>
    <x v="179"/>
    <n v="10"/>
    <x v="169"/>
    <n v="1"/>
    <x v="140"/>
    <d v="2023-04-02T05:09:00"/>
    <d v="1899-12-30T02:48:00"/>
    <x v="2"/>
    <x v="2"/>
    <x v="2"/>
    <n v="46.61"/>
    <s v="Reservada"/>
    <x v="2"/>
    <x v="155"/>
    <x v="112"/>
    <n v="166"/>
    <x v="140"/>
    <d v="1899-12-30T00:07:00"/>
    <x v="0"/>
  </r>
  <r>
    <x v="180"/>
    <n v="15"/>
    <x v="170"/>
    <n v="1"/>
    <x v="105"/>
    <d v="2023-04-02T03:54:00"/>
    <d v="1899-12-30T01:24:00"/>
    <x v="1"/>
    <x v="2"/>
    <x v="2"/>
    <n v="42.58"/>
    <s v="Ocupada"/>
    <x v="3"/>
    <x v="71"/>
    <x v="7"/>
    <n v="27"/>
    <x v="105"/>
    <d v="1899-12-30T00:29:00"/>
    <x v="0"/>
  </r>
  <r>
    <x v="181"/>
    <n v="18"/>
    <x v="171"/>
    <n v="2"/>
    <x v="152"/>
    <d v="2023-04-02T06:30:00"/>
    <d v="1899-12-30T02:37:00"/>
    <x v="0"/>
    <x v="0"/>
    <x v="0"/>
    <n v="38.36"/>
    <s v="Libre"/>
    <x v="3"/>
    <x v="76"/>
    <x v="5"/>
    <n v="38"/>
    <x v="152"/>
    <d v="1899-12-30T02:26:00"/>
    <x v="0"/>
  </r>
  <r>
    <x v="182"/>
    <n v="18"/>
    <x v="172"/>
    <n v="1"/>
    <x v="153"/>
    <d v="2023-04-02T06:28:00"/>
    <d v="1899-12-30T03:57:00"/>
    <x v="1"/>
    <x v="0"/>
    <x v="2"/>
    <n v="11.69"/>
    <s v="Ocupada"/>
    <x v="7"/>
    <x v="156"/>
    <x v="113"/>
    <n v="255"/>
    <x v="153"/>
    <d v="1899-12-30T01:11:00"/>
    <x v="0"/>
  </r>
  <r>
    <x v="183"/>
    <n v="4"/>
    <x v="173"/>
    <n v="6"/>
    <x v="154"/>
    <d v="2023-04-02T07:01:00"/>
    <d v="1899-12-30T03:21:00"/>
    <x v="3"/>
    <x v="0"/>
    <x v="2"/>
    <n v="24.24"/>
    <s v="Ocupada"/>
    <x v="9"/>
    <x v="157"/>
    <x v="9"/>
    <n v="205"/>
    <x v="154"/>
    <d v="1899-12-30T02:52:00"/>
    <x v="0"/>
  </r>
  <r>
    <x v="184"/>
    <n v="16"/>
    <x v="137"/>
    <n v="2"/>
    <x v="155"/>
    <d v="2023-04-02T06:26:00"/>
    <d v="1899-12-30T03:39:00"/>
    <x v="1"/>
    <x v="1"/>
    <x v="2"/>
    <n v="28.07"/>
    <s v="Libre"/>
    <x v="7"/>
    <x v="158"/>
    <x v="3"/>
    <n v="91"/>
    <x v="155"/>
    <d v="1899-12-30T02:59:00"/>
    <x v="0"/>
  </r>
  <r>
    <x v="185"/>
    <n v="13"/>
    <x v="174"/>
    <n v="6"/>
    <x v="118"/>
    <d v="2023-04-02T04:14:00"/>
    <d v="1899-12-30T03:34:00"/>
    <x v="1"/>
    <x v="0"/>
    <x v="2"/>
    <n v="17.55"/>
    <s v="Reservada"/>
    <x v="1"/>
    <x v="159"/>
    <x v="114"/>
    <n v="270"/>
    <x v="118"/>
    <d v="1899-12-30T02:01:00"/>
    <x v="0"/>
  </r>
  <r>
    <x v="186"/>
    <n v="5"/>
    <x v="175"/>
    <n v="1"/>
    <x v="156"/>
    <d v="2023-04-02T05:28:00"/>
    <d v="1899-12-30T03:05:00"/>
    <x v="4"/>
    <x v="0"/>
    <x v="2"/>
    <n v="17.399999999999999"/>
    <s v="Libre"/>
    <x v="5"/>
    <x v="160"/>
    <x v="2"/>
    <n v="208"/>
    <x v="156"/>
    <d v="1899-12-30T00:59:00"/>
    <x v="0"/>
  </r>
  <r>
    <x v="187"/>
    <n v="20"/>
    <x v="176"/>
    <n v="4"/>
    <x v="157"/>
    <d v="2023-04-02T05:21:00"/>
    <d v="1899-12-30T01:41:00"/>
    <x v="0"/>
    <x v="1"/>
    <x v="2"/>
    <n v="13.95"/>
    <s v="Reservada"/>
    <x v="1"/>
    <x v="112"/>
    <x v="28"/>
    <n v="83"/>
    <x v="157"/>
    <d v="1899-12-30T00:00:00"/>
    <x v="1"/>
  </r>
  <r>
    <x v="188"/>
    <n v="11"/>
    <x v="177"/>
    <n v="4"/>
    <x v="117"/>
    <d v="2023-04-02T06:10:00"/>
    <d v="1899-12-30T02:22:00"/>
    <x v="2"/>
    <x v="0"/>
    <x v="2"/>
    <n v="41.66"/>
    <s v="Reservada"/>
    <x v="0"/>
    <x v="161"/>
    <x v="70"/>
    <n v="192"/>
    <x v="117"/>
    <d v="1899-12-30T00:25:00"/>
    <x v="0"/>
  </r>
  <r>
    <x v="189"/>
    <n v="5"/>
    <x v="140"/>
    <n v="2"/>
    <x v="107"/>
    <d v="2023-04-02T03:22:00"/>
    <d v="1899-12-30T01:51:00"/>
    <x v="2"/>
    <x v="0"/>
    <x v="2"/>
    <n v="38.880000000000003"/>
    <s v="Libre"/>
    <x v="1"/>
    <x v="162"/>
    <x v="96"/>
    <n v="202"/>
    <x v="107"/>
    <d v="1899-12-30T00:09:00"/>
    <x v="0"/>
  </r>
  <r>
    <x v="190"/>
    <n v="12"/>
    <x v="178"/>
    <n v="6"/>
    <x v="158"/>
    <d v="2023-04-02T02:36:00"/>
    <d v="1899-12-30T02:51:00"/>
    <x v="2"/>
    <x v="0"/>
    <x v="2"/>
    <n v="24.36"/>
    <s v="Ocupada"/>
    <x v="3"/>
    <x v="163"/>
    <x v="37"/>
    <n v="162"/>
    <x v="158"/>
    <d v="1899-12-30T01:24:00"/>
    <x v="0"/>
  </r>
  <r>
    <x v="191"/>
    <n v="17"/>
    <x v="179"/>
    <n v="4"/>
    <x v="159"/>
    <d v="2023-04-02T04:53:00"/>
    <d v="1899-12-30T02:17:00"/>
    <x v="2"/>
    <x v="1"/>
    <x v="1"/>
    <n v="15.99"/>
    <s v="Libre"/>
    <x v="9"/>
    <x v="83"/>
    <x v="100"/>
    <n v="75"/>
    <x v="159"/>
    <d v="1899-12-30T01:51:00"/>
    <x v="0"/>
  </r>
  <r>
    <x v="192"/>
    <n v="3"/>
    <x v="180"/>
    <n v="5"/>
    <x v="160"/>
    <d v="2023-04-02T03:04:00"/>
    <d v="1899-12-30T02:52:00"/>
    <x v="3"/>
    <x v="1"/>
    <x v="2"/>
    <n v="24.85"/>
    <s v="Reservada"/>
    <x v="10"/>
    <x v="164"/>
    <x v="115"/>
    <n v="220"/>
    <x v="160"/>
    <d v="1899-12-30T00:01:00"/>
    <x v="0"/>
  </r>
  <r>
    <x v="193"/>
    <n v="3"/>
    <x v="181"/>
    <n v="6"/>
    <x v="161"/>
    <d v="2023-04-02T03:56:00"/>
    <d v="1899-12-30T01:16:00"/>
    <x v="3"/>
    <x v="0"/>
    <x v="0"/>
    <n v="11.41"/>
    <s v="Reservada"/>
    <x v="4"/>
    <x v="165"/>
    <x v="46"/>
    <n v="96"/>
    <x v="161"/>
    <d v="1899-12-30T00:08:00"/>
    <x v="0"/>
  </r>
  <r>
    <x v="194"/>
    <n v="2"/>
    <x v="182"/>
    <n v="1"/>
    <x v="162"/>
    <d v="2023-04-02T04:09:00"/>
    <d v="1899-12-30T01:20:00"/>
    <x v="0"/>
    <x v="0"/>
    <x v="0"/>
    <n v="10.06"/>
    <s v="Ocupada"/>
    <x v="1"/>
    <x v="83"/>
    <x v="62"/>
    <n v="50"/>
    <x v="162"/>
    <d v="1899-12-30T00:29:00"/>
    <x v="0"/>
  </r>
  <r>
    <x v="195"/>
    <n v="4"/>
    <x v="5"/>
    <n v="3"/>
    <x v="163"/>
    <d v="2023-04-02T04:10:00"/>
    <d v="1899-12-30T03:59:00"/>
    <x v="2"/>
    <x v="0"/>
    <x v="2"/>
    <n v="42.65"/>
    <s v="Reservada"/>
    <x v="0"/>
    <x v="166"/>
    <x v="116"/>
    <n v="191"/>
    <x v="163"/>
    <d v="1899-12-30T01:03:00"/>
    <x v="0"/>
  </r>
  <r>
    <x v="196"/>
    <n v="5"/>
    <x v="183"/>
    <n v="6"/>
    <x v="153"/>
    <d v="2023-04-02T04:54:00"/>
    <d v="1899-12-30T02:23:00"/>
    <x v="2"/>
    <x v="1"/>
    <x v="0"/>
    <n v="20.11"/>
    <s v="Ocupada"/>
    <x v="1"/>
    <x v="167"/>
    <x v="117"/>
    <n v="129"/>
    <x v="153"/>
    <d v="1899-12-30T01:11:00"/>
    <x v="0"/>
  </r>
  <r>
    <x v="197"/>
    <n v="9"/>
    <x v="184"/>
    <n v="4"/>
    <x v="164"/>
    <d v="2023-04-02T03:05:00"/>
    <d v="1899-12-30T02:29:00"/>
    <x v="1"/>
    <x v="0"/>
    <x v="2"/>
    <n v="36.72"/>
    <s v="Reservada"/>
    <x v="0"/>
    <x v="71"/>
    <x v="88"/>
    <n v="54"/>
    <x v="164"/>
    <d v="1899-12-30T01:56:00"/>
    <x v="0"/>
  </r>
  <r>
    <x v="198"/>
    <n v="11"/>
    <x v="185"/>
    <n v="5"/>
    <x v="143"/>
    <d v="2023-04-02T05:40:00"/>
    <d v="1899-12-30T03:44:00"/>
    <x v="2"/>
    <x v="2"/>
    <x v="0"/>
    <n v="13.26"/>
    <s v="Libre"/>
    <x v="3"/>
    <x v="168"/>
    <x v="68"/>
    <n v="261"/>
    <x v="143"/>
    <d v="1899-12-30T01:22:00"/>
    <x v="0"/>
  </r>
  <r>
    <x v="199"/>
    <n v="11"/>
    <x v="186"/>
    <n v="4"/>
    <x v="165"/>
    <d v="2023-04-02T05:26:00"/>
    <d v="1899-12-30T02:51:00"/>
    <x v="0"/>
    <x v="0"/>
    <x v="2"/>
    <n v="48.73"/>
    <s v="Reservada"/>
    <x v="1"/>
    <x v="169"/>
    <x v="64"/>
    <n v="88"/>
    <x v="165"/>
    <d v="1899-12-30T01:44:00"/>
    <x v="0"/>
  </r>
  <r>
    <x v="200"/>
    <n v="3"/>
    <x v="187"/>
    <n v="5"/>
    <x v="146"/>
    <d v="2023-04-02T01:50:00"/>
    <d v="1899-12-30T01:32:00"/>
    <x v="1"/>
    <x v="2"/>
    <x v="2"/>
    <n v="19.84"/>
    <s v="Reservada"/>
    <x v="4"/>
    <x v="114"/>
    <x v="118"/>
    <n v="72"/>
    <x v="146"/>
    <d v="1899-12-30T00:34:00"/>
    <x v="0"/>
  </r>
  <r>
    <x v="201"/>
    <n v="16"/>
    <x v="188"/>
    <n v="5"/>
    <x v="166"/>
    <d v="2023-04-02T02:00:00"/>
    <d v="1899-12-30T01:17:00"/>
    <x v="0"/>
    <x v="0"/>
    <x v="2"/>
    <n v="24.19"/>
    <s v="Ocupada"/>
    <x v="6"/>
    <x v="170"/>
    <x v="119"/>
    <n v="206"/>
    <x v="166"/>
    <d v="1899-12-30T00:00:00"/>
    <x v="1"/>
  </r>
  <r>
    <x v="202"/>
    <n v="5"/>
    <x v="189"/>
    <n v="2"/>
    <x v="167"/>
    <d v="2023-04-02T05:21:00"/>
    <d v="1899-12-30T01:24:00"/>
    <x v="1"/>
    <x v="0"/>
    <x v="2"/>
    <n v="40.19"/>
    <s v="Libre"/>
    <x v="4"/>
    <x v="171"/>
    <x v="1"/>
    <n v="156"/>
    <x v="167"/>
    <d v="1899-12-30T00:00:00"/>
    <x v="1"/>
  </r>
  <r>
    <x v="203"/>
    <n v="16"/>
    <x v="190"/>
    <n v="5"/>
    <x v="168"/>
    <d v="2023-04-02T02:25:00"/>
    <d v="1899-12-30T02:08:00"/>
    <x v="1"/>
    <x v="0"/>
    <x v="1"/>
    <n v="49.56"/>
    <s v="Libre"/>
    <x v="7"/>
    <x v="114"/>
    <x v="40"/>
    <n v="48"/>
    <x v="168"/>
    <d v="1899-12-30T01:47:00"/>
    <x v="0"/>
  </r>
  <r>
    <x v="204"/>
    <n v="14"/>
    <x v="191"/>
    <n v="1"/>
    <x v="169"/>
    <d v="2023-04-02T06:14:00"/>
    <d v="1899-12-30T03:59:00"/>
    <x v="2"/>
    <x v="0"/>
    <x v="0"/>
    <n v="26.49"/>
    <s v="Libre"/>
    <x v="9"/>
    <x v="172"/>
    <x v="36"/>
    <n v="61"/>
    <x v="169"/>
    <d v="1899-12-30T02:33:00"/>
    <x v="0"/>
  </r>
  <r>
    <x v="205"/>
    <n v="4"/>
    <x v="192"/>
    <n v="6"/>
    <x v="170"/>
    <d v="2023-04-02T06:09:00"/>
    <d v="1899-12-30T02:57:00"/>
    <x v="4"/>
    <x v="0"/>
    <x v="2"/>
    <n v="36.96"/>
    <s v="Ocupada"/>
    <x v="6"/>
    <x v="35"/>
    <x v="118"/>
    <n v="30"/>
    <x v="170"/>
    <d v="1899-12-30T01:59:00"/>
    <x v="0"/>
  </r>
  <r>
    <x v="206"/>
    <n v="20"/>
    <x v="193"/>
    <n v="3"/>
    <x v="145"/>
    <d v="2023-04-02T04:02:00"/>
    <d v="1899-12-30T01:13:00"/>
    <x v="3"/>
    <x v="2"/>
    <x v="2"/>
    <n v="46.54"/>
    <s v="Reservada"/>
    <x v="2"/>
    <x v="173"/>
    <x v="120"/>
    <n v="180"/>
    <x v="145"/>
    <d v="1899-12-30T00:00:00"/>
    <x v="1"/>
  </r>
  <r>
    <x v="207"/>
    <n v="16"/>
    <x v="194"/>
    <n v="4"/>
    <x v="171"/>
    <d v="2023-04-02T06:36:00"/>
    <d v="1899-12-30T03:18:00"/>
    <x v="1"/>
    <x v="0"/>
    <x v="0"/>
    <n v="36.700000000000003"/>
    <s v="Ocupada"/>
    <x v="4"/>
    <x v="174"/>
    <x v="61"/>
    <n v="180"/>
    <x v="171"/>
    <d v="1899-12-30T01:38:00"/>
    <x v="0"/>
  </r>
  <r>
    <x v="208"/>
    <n v="9"/>
    <x v="195"/>
    <n v="6"/>
    <x v="107"/>
    <d v="2023-04-02T04:06:00"/>
    <d v="1899-12-30T02:35:00"/>
    <x v="1"/>
    <x v="2"/>
    <x v="1"/>
    <n v="34.49"/>
    <s v="Reservada"/>
    <x v="6"/>
    <x v="175"/>
    <x v="115"/>
    <n v="214"/>
    <x v="107"/>
    <d v="1899-12-30T00:00:00"/>
    <x v="1"/>
  </r>
  <r>
    <x v="209"/>
    <n v="10"/>
    <x v="196"/>
    <n v="4"/>
    <x v="172"/>
    <d v="2023-04-02T04:29:00"/>
    <d v="1899-12-30T01:46:00"/>
    <x v="2"/>
    <x v="1"/>
    <x v="2"/>
    <n v="14.67"/>
    <s v="Libre"/>
    <x v="5"/>
    <x v="176"/>
    <x v="16"/>
    <n v="195"/>
    <x v="172"/>
    <d v="1899-12-30T00:00:00"/>
    <x v="1"/>
  </r>
  <r>
    <x v="210"/>
    <n v="1"/>
    <x v="197"/>
    <n v="2"/>
    <x v="157"/>
    <d v="2023-04-02T05:26:00"/>
    <d v="1899-12-30T01:46:00"/>
    <x v="1"/>
    <x v="0"/>
    <x v="0"/>
    <n v="11.13"/>
    <s v="Reservada"/>
    <x v="10"/>
    <x v="177"/>
    <x v="106"/>
    <n v="169"/>
    <x v="157"/>
    <d v="1899-12-30T00:00:00"/>
    <x v="1"/>
  </r>
  <r>
    <x v="211"/>
    <n v="14"/>
    <x v="84"/>
    <n v="6"/>
    <x v="165"/>
    <d v="2023-04-02T03:40:00"/>
    <d v="1899-12-30T01:20:00"/>
    <x v="4"/>
    <x v="0"/>
    <x v="0"/>
    <n v="18.850000000000001"/>
    <s v="Ocupada"/>
    <x v="4"/>
    <x v="178"/>
    <x v="41"/>
    <n v="245"/>
    <x v="165"/>
    <d v="1899-12-30T00:00:00"/>
    <x v="1"/>
  </r>
  <r>
    <x v="212"/>
    <n v="13"/>
    <x v="198"/>
    <n v="6"/>
    <x v="173"/>
    <d v="2023-04-02T04:58:00"/>
    <d v="1899-12-30T03:12:00"/>
    <x v="3"/>
    <x v="0"/>
    <x v="2"/>
    <n v="28.1"/>
    <s v="Libre"/>
    <x v="4"/>
    <x v="179"/>
    <x v="61"/>
    <n v="87"/>
    <x v="173"/>
    <d v="1899-12-30T01:32:00"/>
    <x v="0"/>
  </r>
  <r>
    <x v="213"/>
    <n v="2"/>
    <x v="199"/>
    <n v="4"/>
    <x v="126"/>
    <d v="2023-04-02T05:09:00"/>
    <d v="1899-12-30T02:06:00"/>
    <x v="1"/>
    <x v="0"/>
    <x v="0"/>
    <n v="33.39"/>
    <s v="Ocupada"/>
    <x v="10"/>
    <x v="180"/>
    <x v="15"/>
    <n v="228"/>
    <x v="126"/>
    <d v="1899-12-30T01:28:00"/>
    <x v="0"/>
  </r>
  <r>
    <x v="214"/>
    <n v="6"/>
    <x v="200"/>
    <n v="4"/>
    <x v="127"/>
    <d v="2023-04-02T06:25:00"/>
    <d v="1899-12-30T02:48:00"/>
    <x v="0"/>
    <x v="0"/>
    <x v="0"/>
    <n v="35.64"/>
    <s v="Ocupada"/>
    <x v="7"/>
    <x v="181"/>
    <x v="78"/>
    <n v="158"/>
    <x v="127"/>
    <d v="1899-12-30T02:02:00"/>
    <x v="0"/>
  </r>
  <r>
    <x v="215"/>
    <n v="17"/>
    <x v="201"/>
    <n v="6"/>
    <x v="173"/>
    <d v="2023-04-02T05:36:00"/>
    <d v="1899-12-30T03:50:00"/>
    <x v="2"/>
    <x v="0"/>
    <x v="2"/>
    <n v="35.69"/>
    <s v="Libre"/>
    <x v="7"/>
    <x v="182"/>
    <x v="95"/>
    <n v="142"/>
    <x v="173"/>
    <d v="1899-12-30T01:50:00"/>
    <x v="0"/>
  </r>
  <r>
    <x v="216"/>
    <n v="1"/>
    <x v="164"/>
    <n v="2"/>
    <x v="112"/>
    <d v="2023-04-02T04:45:00"/>
    <d v="1899-12-30T04:06:00"/>
    <x v="0"/>
    <x v="2"/>
    <x v="2"/>
    <n v="31.17"/>
    <s v="Ocupada"/>
    <x v="1"/>
    <x v="183"/>
    <x v="99"/>
    <n v="96"/>
    <x v="112"/>
    <d v="1899-12-30T03:53:00"/>
    <x v="0"/>
  </r>
  <r>
    <x v="217"/>
    <n v="13"/>
    <x v="202"/>
    <n v="3"/>
    <x v="174"/>
    <d v="2023-04-02T03:41:00"/>
    <d v="1899-12-30T03:29:00"/>
    <x v="3"/>
    <x v="0"/>
    <x v="2"/>
    <n v="23.34"/>
    <s v="Ocupada"/>
    <x v="10"/>
    <x v="184"/>
    <x v="78"/>
    <n v="184"/>
    <x v="174"/>
    <d v="1899-12-30T02:43:00"/>
    <x v="0"/>
  </r>
  <r>
    <x v="218"/>
    <n v="1"/>
    <x v="203"/>
    <n v="5"/>
    <x v="175"/>
    <d v="2023-04-02T04:49:00"/>
    <d v="1899-12-30T02:16:00"/>
    <x v="0"/>
    <x v="0"/>
    <x v="2"/>
    <n v="46.96"/>
    <s v="Libre"/>
    <x v="5"/>
    <x v="99"/>
    <x v="121"/>
    <n v="139"/>
    <x v="175"/>
    <d v="1899-12-30T01:53:00"/>
    <x v="0"/>
  </r>
  <r>
    <x v="219"/>
    <n v="15"/>
    <x v="181"/>
    <n v="6"/>
    <x v="176"/>
    <d v="2023-04-02T04:57:00"/>
    <d v="1899-12-30T03:56:00"/>
    <x v="3"/>
    <x v="0"/>
    <x v="2"/>
    <n v="48.5"/>
    <s v="Reservada"/>
    <x v="8"/>
    <x v="114"/>
    <x v="99"/>
    <n v="24"/>
    <x v="176"/>
    <d v="1899-12-30T03:43:00"/>
    <x v="0"/>
  </r>
  <r>
    <x v="220"/>
    <n v="16"/>
    <x v="204"/>
    <n v="1"/>
    <x v="177"/>
    <d v="2023-04-02T03:05:00"/>
    <d v="1899-12-30T01:14:00"/>
    <x v="0"/>
    <x v="0"/>
    <x v="2"/>
    <n v="17.829999999999998"/>
    <s v="Libre"/>
    <x v="9"/>
    <x v="185"/>
    <x v="122"/>
    <n v="193"/>
    <x v="177"/>
    <d v="1899-12-30T00:00:00"/>
    <x v="1"/>
  </r>
  <r>
    <x v="221"/>
    <n v="3"/>
    <x v="205"/>
    <n v="3"/>
    <x v="178"/>
    <d v="2023-04-02T06:42:00"/>
    <d v="1899-12-30T03:04:00"/>
    <x v="3"/>
    <x v="2"/>
    <x v="0"/>
    <n v="32.58"/>
    <s v="Libre"/>
    <x v="8"/>
    <x v="186"/>
    <x v="1"/>
    <n v="97"/>
    <x v="178"/>
    <d v="1899-12-30T01:39:00"/>
    <x v="0"/>
  </r>
  <r>
    <x v="222"/>
    <n v="19"/>
    <x v="206"/>
    <n v="2"/>
    <x v="179"/>
    <d v="2023-04-02T02:50:00"/>
    <d v="1899-12-30T01:34:00"/>
    <x v="3"/>
    <x v="2"/>
    <x v="2"/>
    <n v="49.62"/>
    <s v="Reservada"/>
    <x v="10"/>
    <x v="183"/>
    <x v="123"/>
    <n v="32"/>
    <x v="179"/>
    <d v="1899-12-30T00:41:00"/>
    <x v="0"/>
  </r>
  <r>
    <x v="223"/>
    <n v="7"/>
    <x v="207"/>
    <n v="6"/>
    <x v="180"/>
    <d v="2023-04-02T05:47:00"/>
    <d v="1899-12-30T03:55:00"/>
    <x v="0"/>
    <x v="0"/>
    <x v="2"/>
    <n v="17.61"/>
    <s v="Ocupada"/>
    <x v="6"/>
    <x v="113"/>
    <x v="60"/>
    <n v="52"/>
    <x v="180"/>
    <d v="1899-12-30T03:35:00"/>
    <x v="0"/>
  </r>
  <r>
    <x v="224"/>
    <n v="19"/>
    <x v="208"/>
    <n v="4"/>
    <x v="150"/>
    <d v="2023-04-02T01:24:00"/>
    <d v="1899-12-30T01:10:00"/>
    <x v="0"/>
    <x v="1"/>
    <x v="2"/>
    <n v="35.020000000000003"/>
    <s v="Reservada"/>
    <x v="4"/>
    <x v="187"/>
    <x v="66"/>
    <n v="168"/>
    <x v="150"/>
    <d v="1899-12-30T00:00:00"/>
    <x v="1"/>
  </r>
  <r>
    <x v="225"/>
    <n v="7"/>
    <x v="209"/>
    <n v="6"/>
    <x v="166"/>
    <d v="2023-04-02T04:09:00"/>
    <d v="1899-12-30T03:11:00"/>
    <x v="1"/>
    <x v="2"/>
    <x v="2"/>
    <n v="39.479999999999997"/>
    <s v="Reservada"/>
    <x v="5"/>
    <x v="188"/>
    <x v="8"/>
    <n v="171"/>
    <x v="166"/>
    <d v="1899-12-30T00:45:00"/>
    <x v="0"/>
  </r>
  <r>
    <x v="226"/>
    <n v="17"/>
    <x v="87"/>
    <n v="6"/>
    <x v="181"/>
    <d v="2023-04-02T04:52:00"/>
    <d v="1899-12-30T03:03:00"/>
    <x v="3"/>
    <x v="0"/>
    <x v="2"/>
    <n v="41.05"/>
    <s v="Libre"/>
    <x v="9"/>
    <x v="189"/>
    <x v="124"/>
    <n v="211"/>
    <x v="181"/>
    <d v="1899-12-30T01:04:00"/>
    <x v="0"/>
  </r>
  <r>
    <x v="227"/>
    <n v="16"/>
    <x v="210"/>
    <n v="4"/>
    <x v="125"/>
    <d v="2023-04-02T04:02:00"/>
    <d v="1899-12-30T02:37:00"/>
    <x v="0"/>
    <x v="0"/>
    <x v="2"/>
    <n v="10.66"/>
    <s v="Ocupada"/>
    <x v="8"/>
    <x v="145"/>
    <x v="24"/>
    <n v="69"/>
    <x v="125"/>
    <d v="1899-12-30T02:02:00"/>
    <x v="0"/>
  </r>
  <r>
    <x v="228"/>
    <n v="14"/>
    <x v="211"/>
    <n v="3"/>
    <x v="139"/>
    <d v="2023-04-02T04:30:00"/>
    <d v="1899-12-30T01:56:00"/>
    <x v="2"/>
    <x v="2"/>
    <x v="2"/>
    <n v="28.58"/>
    <s v="Reservada"/>
    <x v="6"/>
    <x v="190"/>
    <x v="70"/>
    <n v="124"/>
    <x v="139"/>
    <d v="1899-12-30T00:00:00"/>
    <x v="1"/>
  </r>
  <r>
    <x v="229"/>
    <n v="5"/>
    <x v="37"/>
    <n v="5"/>
    <x v="169"/>
    <d v="2023-04-02T04:48:00"/>
    <d v="1899-12-30T02:33:00"/>
    <x v="2"/>
    <x v="0"/>
    <x v="2"/>
    <n v="15.84"/>
    <s v="Libre"/>
    <x v="5"/>
    <x v="191"/>
    <x v="125"/>
    <n v="214"/>
    <x v="169"/>
    <d v="1899-12-30T01:02:00"/>
    <x v="0"/>
  </r>
  <r>
    <x v="230"/>
    <n v="8"/>
    <x v="212"/>
    <n v="2"/>
    <x v="182"/>
    <d v="2023-04-02T03:10:00"/>
    <d v="1899-12-30T02:13:00"/>
    <x v="2"/>
    <x v="0"/>
    <x v="2"/>
    <n v="49.1"/>
    <s v="Ocupada"/>
    <x v="4"/>
    <x v="192"/>
    <x v="102"/>
    <n v="208"/>
    <x v="182"/>
    <d v="1899-12-30T00:00:00"/>
    <x v="1"/>
  </r>
  <r>
    <x v="231"/>
    <n v="2"/>
    <x v="213"/>
    <n v="2"/>
    <x v="183"/>
    <d v="2023-04-02T03:25:00"/>
    <d v="1899-12-30T01:21:00"/>
    <x v="1"/>
    <x v="0"/>
    <x v="2"/>
    <n v="15.43"/>
    <s v="Reservada"/>
    <x v="10"/>
    <x v="193"/>
    <x v="91"/>
    <n v="190"/>
    <x v="183"/>
    <d v="1899-12-30T00:00:00"/>
    <x v="1"/>
  </r>
  <r>
    <x v="232"/>
    <n v="8"/>
    <x v="10"/>
    <n v="1"/>
    <x v="184"/>
    <d v="2023-04-02T02:39:00"/>
    <d v="1899-12-30T01:47:00"/>
    <x v="2"/>
    <x v="1"/>
    <x v="0"/>
    <n v="45.64"/>
    <s v="Libre"/>
    <x v="10"/>
    <x v="76"/>
    <x v="126"/>
    <n v="38"/>
    <x v="184"/>
    <d v="1899-12-30T01:16:00"/>
    <x v="0"/>
  </r>
  <r>
    <x v="233"/>
    <n v="17"/>
    <x v="214"/>
    <n v="6"/>
    <x v="153"/>
    <d v="2023-04-02T05:28:00"/>
    <d v="1899-12-30T02:42:00"/>
    <x v="0"/>
    <x v="1"/>
    <x v="2"/>
    <n v="10.220000000000001"/>
    <s v="Libre"/>
    <x v="2"/>
    <x v="194"/>
    <x v="79"/>
    <n v="225"/>
    <x v="153"/>
    <d v="1899-12-30T01:03:00"/>
    <x v="0"/>
  </r>
  <r>
    <x v="234"/>
    <n v="13"/>
    <x v="41"/>
    <n v="5"/>
    <x v="185"/>
    <d v="2023-04-02T02:48:00"/>
    <d v="1899-12-30T02:26:00"/>
    <x v="0"/>
    <x v="2"/>
    <x v="2"/>
    <n v="26.37"/>
    <s v="Reservada"/>
    <x v="0"/>
    <x v="195"/>
    <x v="94"/>
    <n v="33"/>
    <x v="185"/>
    <d v="1899-12-30T02:01:00"/>
    <x v="0"/>
  </r>
  <r>
    <x v="235"/>
    <n v="12"/>
    <x v="215"/>
    <n v="2"/>
    <x v="184"/>
    <d v="2023-04-02T02:26:00"/>
    <d v="1899-12-30T01:34:00"/>
    <x v="0"/>
    <x v="0"/>
    <x v="2"/>
    <n v="39.81"/>
    <s v="Libre"/>
    <x v="10"/>
    <x v="196"/>
    <x v="127"/>
    <n v="255"/>
    <x v="184"/>
    <d v="1899-12-30T00:00:00"/>
    <x v="1"/>
  </r>
  <r>
    <x v="236"/>
    <n v="4"/>
    <x v="169"/>
    <n v="6"/>
    <x v="105"/>
    <d v="2023-04-02T06:00:00"/>
    <d v="1899-12-30T03:30:00"/>
    <x v="2"/>
    <x v="0"/>
    <x v="2"/>
    <n v="13.15"/>
    <s v="Ocupada"/>
    <x v="4"/>
    <x v="197"/>
    <x v="128"/>
    <n v="106"/>
    <x v="105"/>
    <d v="1899-12-30T02:53:00"/>
    <x v="0"/>
  </r>
  <r>
    <x v="237"/>
    <n v="13"/>
    <x v="216"/>
    <n v="6"/>
    <x v="186"/>
    <d v="2023-04-02T04:56:00"/>
    <d v="1899-12-30T02:39:00"/>
    <x v="2"/>
    <x v="1"/>
    <x v="2"/>
    <n v="33.020000000000003"/>
    <s v="Libre"/>
    <x v="2"/>
    <x v="38"/>
    <x v="129"/>
    <n v="72"/>
    <x v="186"/>
    <d v="1899-12-30T01:54:00"/>
    <x v="0"/>
  </r>
  <r>
    <x v="238"/>
    <n v="12"/>
    <x v="217"/>
    <n v="6"/>
    <x v="153"/>
    <d v="2023-04-02T06:07:00"/>
    <d v="1899-12-30T03:21:00"/>
    <x v="4"/>
    <x v="0"/>
    <x v="1"/>
    <n v="11.76"/>
    <s v="Reservada"/>
    <x v="2"/>
    <x v="198"/>
    <x v="47"/>
    <n v="74"/>
    <x v="153"/>
    <d v="1899-12-30T02:08:00"/>
    <x v="0"/>
  </r>
  <r>
    <x v="239"/>
    <n v="9"/>
    <x v="218"/>
    <n v="1"/>
    <x v="187"/>
    <d v="2023-04-02T03:10:00"/>
    <d v="1899-12-30T02:54:00"/>
    <x v="0"/>
    <x v="0"/>
    <x v="0"/>
    <n v="33.81"/>
    <s v="Libre"/>
    <x v="4"/>
    <x v="199"/>
    <x v="74"/>
    <n v="294"/>
    <x v="187"/>
    <d v="1899-12-30T00:45:00"/>
    <x v="0"/>
  </r>
  <r>
    <x v="240"/>
    <n v="12"/>
    <x v="219"/>
    <n v="4"/>
    <x v="188"/>
    <d v="2023-04-02T01:04:00"/>
    <d v="1899-12-30T01:15:00"/>
    <x v="3"/>
    <x v="0"/>
    <x v="2"/>
    <n v="38.97"/>
    <s v="Ocupada"/>
    <x v="2"/>
    <x v="44"/>
    <x v="5"/>
    <n v="18"/>
    <x v="188"/>
    <d v="1899-12-30T01:04:00"/>
    <x v="0"/>
  </r>
  <r>
    <x v="241"/>
    <n v="12"/>
    <x v="220"/>
    <n v="2"/>
    <x v="189"/>
    <d v="2023-04-02T05:09:00"/>
    <d v="1899-12-30T01:27:00"/>
    <x v="2"/>
    <x v="0"/>
    <x v="2"/>
    <n v="31.29"/>
    <s v="Reservada"/>
    <x v="5"/>
    <x v="200"/>
    <x v="79"/>
    <n v="134"/>
    <x v="189"/>
    <d v="1899-12-30T00:00:00"/>
    <x v="1"/>
  </r>
  <r>
    <x v="242"/>
    <n v="4"/>
    <x v="221"/>
    <n v="4"/>
    <x v="106"/>
    <d v="2023-04-02T04:11:00"/>
    <d v="1899-12-30T03:29:00"/>
    <x v="2"/>
    <x v="0"/>
    <x v="2"/>
    <n v="21.45"/>
    <s v="Libre"/>
    <x v="0"/>
    <x v="18"/>
    <x v="108"/>
    <n v="120"/>
    <x v="106"/>
    <d v="1899-12-30T03:07:00"/>
    <x v="0"/>
  </r>
  <r>
    <x v="243"/>
    <n v="17"/>
    <x v="53"/>
    <n v="6"/>
    <x v="190"/>
    <d v="2023-04-02T06:01:00"/>
    <d v="1899-12-30T02:17:00"/>
    <x v="0"/>
    <x v="0"/>
    <x v="1"/>
    <n v="17.649999999999999"/>
    <s v="Reservada"/>
    <x v="4"/>
    <x v="201"/>
    <x v="35"/>
    <n v="158"/>
    <x v="190"/>
    <d v="1899-12-30T00:48:00"/>
    <x v="0"/>
  </r>
  <r>
    <x v="244"/>
    <n v="11"/>
    <x v="222"/>
    <n v="1"/>
    <x v="191"/>
    <d v="2023-04-02T06:57:00"/>
    <d v="1899-12-30T03:26:00"/>
    <x v="1"/>
    <x v="0"/>
    <x v="2"/>
    <n v="14.82"/>
    <s v="Reservada"/>
    <x v="6"/>
    <x v="202"/>
    <x v="130"/>
    <n v="273"/>
    <x v="191"/>
    <d v="1899-12-30T01:30:00"/>
    <x v="0"/>
  </r>
  <r>
    <x v="245"/>
    <n v="2"/>
    <x v="220"/>
    <n v="6"/>
    <x v="115"/>
    <d v="2023-04-02T04:09:00"/>
    <d v="1899-12-30T02:19:00"/>
    <x v="2"/>
    <x v="0"/>
    <x v="2"/>
    <n v="42.75"/>
    <s v="Libre"/>
    <x v="6"/>
    <x v="203"/>
    <x v="8"/>
    <n v="327"/>
    <x v="115"/>
    <d v="1899-12-30T00:00:00"/>
    <x v="1"/>
  </r>
  <r>
    <x v="246"/>
    <n v="11"/>
    <x v="150"/>
    <n v="6"/>
    <x v="139"/>
    <d v="2023-04-02T05:21:00"/>
    <d v="1899-12-30T03:02:00"/>
    <x v="2"/>
    <x v="0"/>
    <x v="2"/>
    <n v="49.07"/>
    <s v="Ocupada"/>
    <x v="8"/>
    <x v="195"/>
    <x v="12"/>
    <n v="66"/>
    <x v="139"/>
    <d v="1899-12-30T02:03:00"/>
    <x v="0"/>
  </r>
  <r>
    <x v="247"/>
    <n v="12"/>
    <x v="223"/>
    <n v="6"/>
    <x v="109"/>
    <d v="2023-04-02T02:18:00"/>
    <d v="1899-12-30T02:07:00"/>
    <x v="2"/>
    <x v="0"/>
    <x v="0"/>
    <n v="18.690000000000001"/>
    <s v="Ocupada"/>
    <x v="9"/>
    <x v="204"/>
    <x v="95"/>
    <n v="225"/>
    <x v="109"/>
    <d v="1899-12-30T00:07:00"/>
    <x v="0"/>
  </r>
  <r>
    <x v="248"/>
    <n v="8"/>
    <x v="224"/>
    <n v="6"/>
    <x v="166"/>
    <d v="2023-04-02T03:55:00"/>
    <d v="1899-12-30T03:12:00"/>
    <x v="2"/>
    <x v="2"/>
    <x v="2"/>
    <n v="47.71"/>
    <s v="Ocupada"/>
    <x v="0"/>
    <x v="205"/>
    <x v="25"/>
    <n v="80"/>
    <x v="166"/>
    <d v="1899-12-30T01:23:00"/>
    <x v="0"/>
  </r>
  <r>
    <x v="249"/>
    <n v="8"/>
    <x v="225"/>
    <n v="2"/>
    <x v="104"/>
    <d v="2023-04-02T06:33:00"/>
    <d v="1899-12-30T03:37:00"/>
    <x v="4"/>
    <x v="0"/>
    <x v="2"/>
    <n v="23.21"/>
    <s v="Libre"/>
    <x v="0"/>
    <x v="106"/>
    <x v="9"/>
    <n v="20"/>
    <x v="104"/>
    <d v="1899-12-30T03:08:00"/>
    <x v="0"/>
  </r>
  <r>
    <x v="250"/>
    <n v="12"/>
    <x v="226"/>
    <n v="6"/>
    <x v="192"/>
    <d v="2023-04-02T04:24:00"/>
    <d v="1899-12-30T03:19:00"/>
    <x v="1"/>
    <x v="0"/>
    <x v="2"/>
    <n v="13.69"/>
    <s v="Ocupada"/>
    <x v="7"/>
    <x v="206"/>
    <x v="131"/>
    <n v="109"/>
    <x v="192"/>
    <d v="1899-12-30T01:17:00"/>
    <x v="0"/>
  </r>
  <r>
    <x v="251"/>
    <n v="4"/>
    <x v="227"/>
    <n v="3"/>
    <x v="193"/>
    <d v="2023-04-02T04:24:00"/>
    <d v="1899-12-30T03:45:00"/>
    <x v="4"/>
    <x v="0"/>
    <x v="2"/>
    <n v="43.81"/>
    <s v="Libre"/>
    <x v="1"/>
    <x v="207"/>
    <x v="90"/>
    <n v="102"/>
    <x v="193"/>
    <d v="1899-12-30T02:21:00"/>
    <x v="0"/>
  </r>
  <r>
    <x v="252"/>
    <n v="8"/>
    <x v="228"/>
    <n v="2"/>
    <x v="112"/>
    <d v="2023-04-02T03:45:00"/>
    <d v="1899-12-30T03:06:00"/>
    <x v="0"/>
    <x v="2"/>
    <x v="2"/>
    <n v="34.69"/>
    <s v="Ocupada"/>
    <x v="10"/>
    <x v="208"/>
    <x v="7"/>
    <n v="154"/>
    <x v="112"/>
    <d v="1899-12-30T02:11:00"/>
    <x v="0"/>
  </r>
  <r>
    <x v="253"/>
    <n v="10"/>
    <x v="229"/>
    <n v="6"/>
    <x v="194"/>
    <d v="2023-04-02T05:47:00"/>
    <d v="1899-12-30T02:42:00"/>
    <x v="1"/>
    <x v="2"/>
    <x v="2"/>
    <n v="36.43"/>
    <s v="Reservada"/>
    <x v="3"/>
    <x v="209"/>
    <x v="80"/>
    <n v="297"/>
    <x v="194"/>
    <d v="1899-12-30T00:21:00"/>
    <x v="0"/>
  </r>
  <r>
    <x v="254"/>
    <n v="8"/>
    <x v="230"/>
    <n v="4"/>
    <x v="156"/>
    <d v="2023-04-02T03:59:00"/>
    <d v="1899-12-30T01:36:00"/>
    <x v="2"/>
    <x v="2"/>
    <x v="1"/>
    <n v="13.34"/>
    <s v="Reservada"/>
    <x v="7"/>
    <x v="83"/>
    <x v="128"/>
    <n v="25"/>
    <x v="156"/>
    <d v="1899-12-30T00:59:00"/>
    <x v="0"/>
  </r>
  <r>
    <x v="255"/>
    <n v="5"/>
    <x v="231"/>
    <n v="2"/>
    <x v="195"/>
    <d v="2023-04-02T03:27:00"/>
    <d v="1899-12-30T03:04:00"/>
    <x v="3"/>
    <x v="1"/>
    <x v="1"/>
    <n v="49.88"/>
    <s v="Reservada"/>
    <x v="10"/>
    <x v="36"/>
    <x v="85"/>
    <n v="21"/>
    <x v="195"/>
    <d v="1899-12-30T02:48:00"/>
    <x v="0"/>
  </r>
  <r>
    <x v="256"/>
    <n v="12"/>
    <x v="232"/>
    <n v="5"/>
    <x v="196"/>
    <d v="2023-04-02T03:17:00"/>
    <d v="1899-12-30T01:09:00"/>
    <x v="2"/>
    <x v="0"/>
    <x v="2"/>
    <n v="26.78"/>
    <s v="Reservada"/>
    <x v="8"/>
    <x v="145"/>
    <x v="101"/>
    <n v="46"/>
    <x v="196"/>
    <d v="1899-12-30T00:41:00"/>
    <x v="0"/>
  </r>
  <r>
    <x v="257"/>
    <n v="12"/>
    <x v="233"/>
    <n v="1"/>
    <x v="193"/>
    <d v="2023-04-02T04:32:00"/>
    <d v="1899-12-30T03:53:00"/>
    <x v="2"/>
    <x v="1"/>
    <x v="2"/>
    <n v="47.99"/>
    <s v="Reservada"/>
    <x v="6"/>
    <x v="210"/>
    <x v="28"/>
    <n v="117"/>
    <x v="193"/>
    <d v="1899-12-30T02:08:00"/>
    <x v="0"/>
  </r>
  <r>
    <x v="258"/>
    <n v="10"/>
    <x v="58"/>
    <n v="5"/>
    <x v="170"/>
    <d v="2023-04-02T06:16:00"/>
    <d v="1899-12-30T03:04:00"/>
    <x v="1"/>
    <x v="0"/>
    <x v="2"/>
    <n v="46.72"/>
    <s v="Ocupada"/>
    <x v="5"/>
    <x v="71"/>
    <x v="5"/>
    <n v="81"/>
    <x v="170"/>
    <d v="1899-12-30T02:53:00"/>
    <x v="0"/>
  </r>
  <r>
    <x v="259"/>
    <n v="20"/>
    <x v="234"/>
    <n v="6"/>
    <x v="101"/>
    <d v="2023-04-02T04:38:00"/>
    <d v="1899-12-30T03:30:00"/>
    <x v="3"/>
    <x v="0"/>
    <x v="1"/>
    <n v="47.55"/>
    <s v="Ocupada"/>
    <x v="7"/>
    <x v="145"/>
    <x v="58"/>
    <n v="69"/>
    <x v="101"/>
    <d v="1899-12-30T02:41:00"/>
    <x v="0"/>
  </r>
  <r>
    <x v="260"/>
    <n v="8"/>
    <x v="235"/>
    <n v="1"/>
    <x v="197"/>
    <d v="2023-04-02T02:55:00"/>
    <d v="1899-12-30T02:02:00"/>
    <x v="4"/>
    <x v="0"/>
    <x v="2"/>
    <n v="32.42"/>
    <s v="Ocupada"/>
    <x v="9"/>
    <x v="172"/>
    <x v="7"/>
    <n v="154"/>
    <x v="197"/>
    <d v="1899-12-30T01:07:00"/>
    <x v="0"/>
  </r>
  <r>
    <x v="261"/>
    <n v="18"/>
    <x v="236"/>
    <n v="4"/>
    <x v="190"/>
    <d v="2023-04-02T07:21:00"/>
    <d v="1899-12-30T03:52:00"/>
    <x v="2"/>
    <x v="0"/>
    <x v="2"/>
    <n v="42.83"/>
    <s v="Ocupada"/>
    <x v="5"/>
    <x v="211"/>
    <x v="48"/>
    <n v="115"/>
    <x v="190"/>
    <d v="1899-12-30T03:04:00"/>
    <x v="0"/>
  </r>
  <r>
    <x v="262"/>
    <n v="5"/>
    <x v="117"/>
    <n v="1"/>
    <x v="198"/>
    <d v="2023-04-02T05:26:00"/>
    <d v="1899-12-30T02:33:00"/>
    <x v="1"/>
    <x v="1"/>
    <x v="2"/>
    <n v="42.96"/>
    <s v="Libre"/>
    <x v="7"/>
    <x v="212"/>
    <x v="132"/>
    <n v="121"/>
    <x v="198"/>
    <d v="1899-12-30T00:04:00"/>
    <x v="0"/>
  </r>
  <r>
    <x v="263"/>
    <n v="2"/>
    <x v="237"/>
    <n v="1"/>
    <x v="199"/>
    <d v="2023-04-02T04:26:00"/>
    <d v="1899-12-30T01:15:00"/>
    <x v="1"/>
    <x v="0"/>
    <x v="2"/>
    <n v="49.21"/>
    <s v="Libre"/>
    <x v="6"/>
    <x v="213"/>
    <x v="70"/>
    <n v="182"/>
    <x v="199"/>
    <d v="1899-12-30T00:00:00"/>
    <x v="1"/>
  </r>
  <r>
    <x v="264"/>
    <n v="6"/>
    <x v="238"/>
    <n v="1"/>
    <x v="200"/>
    <d v="2023-04-02T06:15:00"/>
    <d v="1899-12-30T03:21:00"/>
    <x v="2"/>
    <x v="1"/>
    <x v="0"/>
    <n v="21.48"/>
    <s v="Libre"/>
    <x v="9"/>
    <x v="214"/>
    <x v="106"/>
    <n v="171"/>
    <x v="200"/>
    <d v="1899-12-30T01:06:00"/>
    <x v="0"/>
  </r>
  <r>
    <x v="265"/>
    <n v="4"/>
    <x v="239"/>
    <n v="4"/>
    <x v="201"/>
    <d v="2023-04-02T02:04:00"/>
    <d v="1899-12-30T01:34:00"/>
    <x v="2"/>
    <x v="0"/>
    <x v="2"/>
    <n v="24.75"/>
    <s v="Reservada"/>
    <x v="3"/>
    <x v="215"/>
    <x v="103"/>
    <n v="99"/>
    <x v="201"/>
    <d v="1899-12-30T00:00:00"/>
    <x v="1"/>
  </r>
  <r>
    <x v="266"/>
    <n v="7"/>
    <x v="240"/>
    <n v="5"/>
    <x v="202"/>
    <d v="2023-04-03T03:48:00"/>
    <d v="1899-12-30T01:56:00"/>
    <x v="2"/>
    <x v="2"/>
    <x v="2"/>
    <n v="44.66"/>
    <s v="Ocupada"/>
    <x v="0"/>
    <x v="216"/>
    <x v="45"/>
    <n v="118"/>
    <x v="202"/>
    <d v="1899-12-30T00:20:00"/>
    <x v="0"/>
  </r>
  <r>
    <x v="267"/>
    <n v="14"/>
    <x v="241"/>
    <n v="1"/>
    <x v="203"/>
    <d v="2023-04-03T03:44:00"/>
    <d v="1899-12-30T02:58:00"/>
    <x v="0"/>
    <x v="0"/>
    <x v="0"/>
    <n v="23.16"/>
    <s v="Libre"/>
    <x v="7"/>
    <x v="217"/>
    <x v="133"/>
    <n v="68"/>
    <x v="203"/>
    <d v="1899-12-30T01:35:00"/>
    <x v="0"/>
  </r>
  <r>
    <x v="268"/>
    <n v="11"/>
    <x v="242"/>
    <n v="2"/>
    <x v="204"/>
    <d v="2023-04-03T04:15:00"/>
    <d v="1899-12-30T01:17:00"/>
    <x v="2"/>
    <x v="0"/>
    <x v="0"/>
    <n v="39.17"/>
    <s v="Libre"/>
    <x v="5"/>
    <x v="218"/>
    <x v="127"/>
    <n v="250"/>
    <x v="204"/>
    <d v="1899-12-30T00:00:00"/>
    <x v="1"/>
  </r>
  <r>
    <x v="269"/>
    <n v="10"/>
    <x v="26"/>
    <n v="1"/>
    <x v="205"/>
    <d v="2023-04-03T04:59:00"/>
    <d v="1899-12-30T03:48:00"/>
    <x v="4"/>
    <x v="0"/>
    <x v="2"/>
    <n v="10.130000000000001"/>
    <s v="Libre"/>
    <x v="8"/>
    <x v="24"/>
    <x v="100"/>
    <n v="102"/>
    <x v="205"/>
    <d v="1899-12-30T03:22:00"/>
    <x v="0"/>
  </r>
  <r>
    <x v="270"/>
    <n v="3"/>
    <x v="243"/>
    <n v="3"/>
    <x v="206"/>
    <d v="2023-04-03T05:10:00"/>
    <d v="1899-12-30T03:45:00"/>
    <x v="0"/>
    <x v="0"/>
    <x v="2"/>
    <n v="16.11"/>
    <s v="Ocupada"/>
    <x v="6"/>
    <x v="147"/>
    <x v="7"/>
    <n v="44"/>
    <x v="206"/>
    <d v="1899-12-30T02:50:00"/>
    <x v="0"/>
  </r>
  <r>
    <x v="271"/>
    <n v="7"/>
    <x v="244"/>
    <n v="1"/>
    <x v="207"/>
    <d v="2023-04-03T04:24:00"/>
    <d v="1899-12-30T03:50:00"/>
    <x v="4"/>
    <x v="0"/>
    <x v="2"/>
    <n v="42.73"/>
    <s v="Reservada"/>
    <x v="0"/>
    <x v="219"/>
    <x v="133"/>
    <n v="83"/>
    <x v="207"/>
    <d v="1899-12-30T02:27:00"/>
    <x v="0"/>
  </r>
  <r>
    <x v="272"/>
    <n v="20"/>
    <x v="140"/>
    <n v="5"/>
    <x v="208"/>
    <d v="2023-04-03T03:29:00"/>
    <d v="1899-12-30T01:57:00"/>
    <x v="2"/>
    <x v="0"/>
    <x v="1"/>
    <n v="36.299999999999997"/>
    <s v="Ocupada"/>
    <x v="1"/>
    <x v="220"/>
    <x v="64"/>
    <n v="123"/>
    <x v="208"/>
    <d v="1899-12-30T00:50:00"/>
    <x v="0"/>
  </r>
  <r>
    <x v="273"/>
    <n v="7"/>
    <x v="245"/>
    <n v="1"/>
    <x v="209"/>
    <d v="2023-04-03T05:52:00"/>
    <d v="1899-12-30T02:52:00"/>
    <x v="1"/>
    <x v="0"/>
    <x v="0"/>
    <n v="19.93"/>
    <s v="Ocupada"/>
    <x v="2"/>
    <x v="221"/>
    <x v="134"/>
    <n v="116"/>
    <x v="209"/>
    <d v="1899-12-30T01:37:00"/>
    <x v="0"/>
  </r>
  <r>
    <x v="274"/>
    <n v="5"/>
    <x v="186"/>
    <n v="3"/>
    <x v="210"/>
    <d v="2023-04-03T05:58:00"/>
    <d v="1899-12-30T03:45:00"/>
    <x v="2"/>
    <x v="0"/>
    <x v="2"/>
    <n v="49.67"/>
    <s v="Reservada"/>
    <x v="6"/>
    <x v="222"/>
    <x v="131"/>
    <n v="121"/>
    <x v="210"/>
    <d v="1899-12-30T01:43:00"/>
    <x v="0"/>
  </r>
  <r>
    <x v="275"/>
    <n v="15"/>
    <x v="246"/>
    <n v="6"/>
    <x v="211"/>
    <d v="2023-04-03T05:34:00"/>
    <d v="1899-12-30T02:59:00"/>
    <x v="4"/>
    <x v="0"/>
    <x v="0"/>
    <n v="20.98"/>
    <s v="Reservada"/>
    <x v="8"/>
    <x v="223"/>
    <x v="1"/>
    <n v="70"/>
    <x v="211"/>
    <d v="1899-12-30T01:34:00"/>
    <x v="0"/>
  </r>
  <r>
    <x v="276"/>
    <n v="4"/>
    <x v="247"/>
    <n v="2"/>
    <x v="212"/>
    <d v="2023-04-03T03:56:00"/>
    <d v="1899-12-30T02:28:00"/>
    <x v="3"/>
    <x v="0"/>
    <x v="2"/>
    <n v="10.29"/>
    <s v="Libre"/>
    <x v="0"/>
    <x v="79"/>
    <x v="9"/>
    <n v="93"/>
    <x v="212"/>
    <d v="1899-12-30T01:59:00"/>
    <x v="0"/>
  </r>
  <r>
    <x v="277"/>
    <n v="5"/>
    <x v="36"/>
    <n v="4"/>
    <x v="213"/>
    <d v="2023-04-03T05:12:00"/>
    <d v="1899-12-30T02:02:00"/>
    <x v="0"/>
    <x v="0"/>
    <x v="1"/>
    <n v="41.36"/>
    <s v="Libre"/>
    <x v="5"/>
    <x v="224"/>
    <x v="135"/>
    <n v="141"/>
    <x v="213"/>
    <d v="1899-12-30T01:01:00"/>
    <x v="0"/>
  </r>
  <r>
    <x v="278"/>
    <n v="11"/>
    <x v="55"/>
    <n v="5"/>
    <x v="214"/>
    <d v="2023-04-03T02:35:00"/>
    <d v="1899-12-30T02:20:00"/>
    <x v="2"/>
    <x v="2"/>
    <x v="2"/>
    <n v="43.53"/>
    <s v="Libre"/>
    <x v="5"/>
    <x v="225"/>
    <x v="68"/>
    <n v="201"/>
    <x v="214"/>
    <d v="1899-12-30T00:00:00"/>
    <x v="1"/>
  </r>
  <r>
    <x v="279"/>
    <n v="14"/>
    <x v="248"/>
    <n v="6"/>
    <x v="215"/>
    <d v="2023-04-03T02:41:00"/>
    <d v="1899-12-30T02:11:00"/>
    <x v="3"/>
    <x v="0"/>
    <x v="2"/>
    <n v="36.08"/>
    <s v="Reservada"/>
    <x v="8"/>
    <x v="226"/>
    <x v="36"/>
    <n v="117"/>
    <x v="215"/>
    <d v="1899-12-30T00:45:00"/>
    <x v="0"/>
  </r>
  <r>
    <x v="280"/>
    <n v="18"/>
    <x v="249"/>
    <n v="2"/>
    <x v="216"/>
    <d v="2023-04-03T07:50:00"/>
    <d v="1899-12-30T04:13:00"/>
    <x v="4"/>
    <x v="1"/>
    <x v="1"/>
    <n v="44.3"/>
    <s v="Ocupada"/>
    <x v="4"/>
    <x v="195"/>
    <x v="136"/>
    <n v="66"/>
    <x v="216"/>
    <d v="1899-12-30T04:04:00"/>
    <x v="0"/>
  </r>
  <r>
    <x v="281"/>
    <n v="6"/>
    <x v="250"/>
    <n v="1"/>
    <x v="205"/>
    <d v="2023-04-03T05:02:00"/>
    <d v="1899-12-30T03:51:00"/>
    <x v="4"/>
    <x v="0"/>
    <x v="2"/>
    <n v="19.05"/>
    <s v="Libre"/>
    <x v="7"/>
    <x v="227"/>
    <x v="54"/>
    <n v="74"/>
    <x v="205"/>
    <d v="1899-12-30T01:57:00"/>
    <x v="0"/>
  </r>
  <r>
    <x v="282"/>
    <n v="19"/>
    <x v="251"/>
    <n v="5"/>
    <x v="217"/>
    <d v="2023-04-03T04:48:00"/>
    <d v="1899-12-30T03:44:00"/>
    <x v="3"/>
    <x v="2"/>
    <x v="2"/>
    <n v="43.07"/>
    <s v="Libre"/>
    <x v="2"/>
    <x v="113"/>
    <x v="105"/>
    <n v="78"/>
    <x v="217"/>
    <d v="1899-12-30T03:38:00"/>
    <x v="0"/>
  </r>
  <r>
    <x v="283"/>
    <n v="11"/>
    <x v="252"/>
    <n v="4"/>
    <x v="218"/>
    <d v="2023-04-03T04:37:00"/>
    <d v="1899-12-30T02:24:00"/>
    <x v="3"/>
    <x v="0"/>
    <x v="0"/>
    <n v="29.99"/>
    <s v="Ocupada"/>
    <x v="4"/>
    <x v="228"/>
    <x v="137"/>
    <n v="158"/>
    <x v="218"/>
    <d v="1899-12-30T00:00:00"/>
    <x v="1"/>
  </r>
  <r>
    <x v="284"/>
    <n v="18"/>
    <x v="253"/>
    <n v="6"/>
    <x v="219"/>
    <d v="2023-04-03T06:05:00"/>
    <d v="1899-12-30T03:02:00"/>
    <x v="4"/>
    <x v="0"/>
    <x v="0"/>
    <n v="10.94"/>
    <s v="Reservada"/>
    <x v="0"/>
    <x v="36"/>
    <x v="104"/>
    <n v="42"/>
    <x v="219"/>
    <d v="1899-12-30T02:50:00"/>
    <x v="0"/>
  </r>
  <r>
    <x v="285"/>
    <n v="15"/>
    <x v="90"/>
    <n v="6"/>
    <x v="220"/>
    <d v="2023-04-03T02:28:00"/>
    <d v="1899-12-30T02:21:00"/>
    <x v="0"/>
    <x v="0"/>
    <x v="2"/>
    <n v="41.96"/>
    <s v="Ocupada"/>
    <x v="10"/>
    <x v="24"/>
    <x v="94"/>
    <n v="68"/>
    <x v="220"/>
    <d v="1899-12-30T01:56:00"/>
    <x v="0"/>
  </r>
  <r>
    <x v="286"/>
    <n v="20"/>
    <x v="133"/>
    <n v="2"/>
    <x v="221"/>
    <d v="2023-04-03T04:44:00"/>
    <d v="1899-12-30T01:07:00"/>
    <x v="3"/>
    <x v="0"/>
    <x v="0"/>
    <n v="31.67"/>
    <s v="Reservada"/>
    <x v="1"/>
    <x v="229"/>
    <x v="83"/>
    <n v="202"/>
    <x v="221"/>
    <d v="1899-12-30T00:00:00"/>
    <x v="1"/>
  </r>
  <r>
    <x v="287"/>
    <n v="15"/>
    <x v="254"/>
    <n v="3"/>
    <x v="222"/>
    <d v="2023-04-03T05:33:00"/>
    <d v="1899-12-30T03:25:00"/>
    <x v="3"/>
    <x v="2"/>
    <x v="2"/>
    <n v="13.3"/>
    <s v="Reservada"/>
    <x v="7"/>
    <x v="230"/>
    <x v="15"/>
    <n v="86"/>
    <x v="222"/>
    <d v="1899-12-30T02:47:00"/>
    <x v="0"/>
  </r>
  <r>
    <x v="288"/>
    <n v="15"/>
    <x v="255"/>
    <n v="5"/>
    <x v="223"/>
    <d v="2023-04-03T06:23:00"/>
    <d v="1899-12-30T03:15:00"/>
    <x v="3"/>
    <x v="0"/>
    <x v="0"/>
    <n v="26.56"/>
    <s v="Libre"/>
    <x v="0"/>
    <x v="231"/>
    <x v="46"/>
    <n v="138"/>
    <x v="223"/>
    <d v="1899-12-30T02:07:00"/>
    <x v="0"/>
  </r>
  <r>
    <x v="289"/>
    <n v="19"/>
    <x v="124"/>
    <n v="3"/>
    <x v="224"/>
    <d v="2023-04-03T04:33:00"/>
    <d v="1899-12-30T02:42:00"/>
    <x v="0"/>
    <x v="0"/>
    <x v="2"/>
    <n v="14.59"/>
    <s v="Ocupada"/>
    <x v="0"/>
    <x v="18"/>
    <x v="0"/>
    <n v="40"/>
    <x v="224"/>
    <d v="1899-12-30T01:45:00"/>
    <x v="0"/>
  </r>
  <r>
    <x v="290"/>
    <n v="2"/>
    <x v="256"/>
    <n v="6"/>
    <x v="225"/>
    <d v="2023-04-03T06:09:00"/>
    <d v="1899-12-30T03:06:00"/>
    <x v="2"/>
    <x v="1"/>
    <x v="1"/>
    <n v="15.44"/>
    <s v="Ocupada"/>
    <x v="6"/>
    <x v="232"/>
    <x v="11"/>
    <n v="260"/>
    <x v="225"/>
    <d v="1899-12-30T01:31:00"/>
    <x v="0"/>
  </r>
  <r>
    <x v="291"/>
    <n v="10"/>
    <x v="257"/>
    <n v="3"/>
    <x v="226"/>
    <d v="2023-04-03T01:51:00"/>
    <d v="1899-12-30T01:42:00"/>
    <x v="0"/>
    <x v="2"/>
    <x v="0"/>
    <n v="29.72"/>
    <s v="Reservada"/>
    <x v="10"/>
    <x v="15"/>
    <x v="121"/>
    <n v="84"/>
    <x v="226"/>
    <d v="1899-12-30T01:19:00"/>
    <x v="0"/>
  </r>
  <r>
    <x v="292"/>
    <n v="16"/>
    <x v="258"/>
    <n v="4"/>
    <x v="227"/>
    <d v="2023-04-03T04:35:00"/>
    <d v="1899-12-30T01:40:00"/>
    <x v="0"/>
    <x v="0"/>
    <x v="0"/>
    <n v="33.11"/>
    <s v="Reservada"/>
    <x v="10"/>
    <x v="233"/>
    <x v="95"/>
    <n v="216"/>
    <x v="227"/>
    <d v="1899-12-30T00:00:00"/>
    <x v="1"/>
  </r>
  <r>
    <x v="293"/>
    <n v="17"/>
    <x v="192"/>
    <n v="6"/>
    <x v="228"/>
    <d v="2023-04-03T03:57:00"/>
    <d v="1899-12-30T03:31:00"/>
    <x v="2"/>
    <x v="1"/>
    <x v="2"/>
    <n v="20.36"/>
    <s v="Libre"/>
    <x v="1"/>
    <x v="234"/>
    <x v="36"/>
    <n v="326"/>
    <x v="228"/>
    <d v="1899-12-30T02:05:00"/>
    <x v="0"/>
  </r>
  <r>
    <x v="294"/>
    <n v="3"/>
    <x v="259"/>
    <n v="1"/>
    <x v="229"/>
    <d v="2023-04-03T02:01:00"/>
    <d v="1899-12-30T01:51:00"/>
    <x v="2"/>
    <x v="0"/>
    <x v="2"/>
    <n v="46.42"/>
    <s v="Reservada"/>
    <x v="7"/>
    <x v="235"/>
    <x v="138"/>
    <n v="247"/>
    <x v="229"/>
    <d v="1899-12-30T00:00:00"/>
    <x v="1"/>
  </r>
  <r>
    <x v="295"/>
    <n v="14"/>
    <x v="260"/>
    <n v="1"/>
    <x v="230"/>
    <d v="2023-04-03T05:58:00"/>
    <d v="1899-12-30T03:24:00"/>
    <x v="2"/>
    <x v="2"/>
    <x v="2"/>
    <n v="29.07"/>
    <s v="Ocupada"/>
    <x v="0"/>
    <x v="236"/>
    <x v="78"/>
    <n v="59"/>
    <x v="230"/>
    <d v="1899-12-30T02:38:00"/>
    <x v="0"/>
  </r>
  <r>
    <x v="296"/>
    <n v="4"/>
    <x v="12"/>
    <n v="3"/>
    <x v="231"/>
    <d v="2023-04-03T04:27:00"/>
    <d v="1899-12-30T03:39:00"/>
    <x v="1"/>
    <x v="0"/>
    <x v="2"/>
    <n v="43.46"/>
    <s v="Ocupada"/>
    <x v="0"/>
    <x v="237"/>
    <x v="43"/>
    <n v="175"/>
    <x v="231"/>
    <d v="1899-12-30T01:47:00"/>
    <x v="0"/>
  </r>
  <r>
    <x v="297"/>
    <n v="11"/>
    <x v="261"/>
    <n v="4"/>
    <x v="232"/>
    <d v="2023-04-03T05:29:00"/>
    <d v="1899-12-30T02:15:00"/>
    <x v="3"/>
    <x v="1"/>
    <x v="2"/>
    <n v="23.24"/>
    <s v="Reservada"/>
    <x v="6"/>
    <x v="238"/>
    <x v="80"/>
    <n v="255"/>
    <x v="232"/>
    <d v="1899-12-30T00:00:00"/>
    <x v="1"/>
  </r>
  <r>
    <x v="298"/>
    <n v="6"/>
    <x v="262"/>
    <n v="1"/>
    <x v="233"/>
    <d v="2023-04-03T02:45:00"/>
    <d v="1899-12-30T01:41:00"/>
    <x v="3"/>
    <x v="2"/>
    <x v="1"/>
    <n v="29.68"/>
    <s v="Ocupada"/>
    <x v="7"/>
    <x v="239"/>
    <x v="139"/>
    <n v="182"/>
    <x v="233"/>
    <d v="1899-12-30T00:00:00"/>
    <x v="1"/>
  </r>
  <r>
    <x v="299"/>
    <n v="18"/>
    <x v="118"/>
    <n v="6"/>
    <x v="234"/>
    <d v="2023-04-03T04:19:00"/>
    <d v="1899-12-30T02:02:00"/>
    <x v="2"/>
    <x v="1"/>
    <x v="2"/>
    <n v="38.380000000000003"/>
    <s v="Reservada"/>
    <x v="3"/>
    <x v="240"/>
    <x v="82"/>
    <n v="290"/>
    <x v="234"/>
    <d v="1899-12-30T00:04:00"/>
    <x v="0"/>
  </r>
  <r>
    <x v="300"/>
    <n v="8"/>
    <x v="263"/>
    <n v="6"/>
    <x v="235"/>
    <d v="2023-04-03T04:08:00"/>
    <d v="1899-12-30T01:54:00"/>
    <x v="3"/>
    <x v="0"/>
    <x v="2"/>
    <n v="16.52"/>
    <s v="Reservada"/>
    <x v="7"/>
    <x v="241"/>
    <x v="140"/>
    <n v="223"/>
    <x v="235"/>
    <d v="1899-12-30T00:00:00"/>
    <x v="1"/>
  </r>
  <r>
    <x v="301"/>
    <n v="5"/>
    <x v="47"/>
    <n v="2"/>
    <x v="236"/>
    <d v="2023-04-03T04:56:00"/>
    <d v="1899-12-30T03:36:00"/>
    <x v="1"/>
    <x v="1"/>
    <x v="2"/>
    <n v="39.89"/>
    <s v="Reservada"/>
    <x v="1"/>
    <x v="183"/>
    <x v="141"/>
    <n v="96"/>
    <x v="236"/>
    <d v="1899-12-30T03:21:00"/>
    <x v="0"/>
  </r>
  <r>
    <x v="302"/>
    <n v="14"/>
    <x v="264"/>
    <n v="5"/>
    <x v="237"/>
    <d v="2023-04-03T06:24:00"/>
    <d v="1899-12-30T03:01:00"/>
    <x v="3"/>
    <x v="1"/>
    <x v="0"/>
    <n v="16.489999999999998"/>
    <s v="Ocupada"/>
    <x v="2"/>
    <x v="242"/>
    <x v="57"/>
    <n v="210"/>
    <x v="237"/>
    <d v="1899-12-30T01:29:00"/>
    <x v="0"/>
  </r>
  <r>
    <x v="303"/>
    <n v="6"/>
    <x v="265"/>
    <n v="4"/>
    <x v="238"/>
    <d v="2023-04-03T04:40:00"/>
    <d v="1899-12-30T01:16:00"/>
    <x v="1"/>
    <x v="0"/>
    <x v="2"/>
    <n v="22.05"/>
    <s v="Reservada"/>
    <x v="1"/>
    <x v="243"/>
    <x v="1"/>
    <n v="279"/>
    <x v="238"/>
    <d v="1899-12-30T00:00:00"/>
    <x v="1"/>
  </r>
  <r>
    <x v="304"/>
    <n v="1"/>
    <x v="266"/>
    <n v="2"/>
    <x v="239"/>
    <d v="2023-04-03T04:13:00"/>
    <d v="1899-12-30T03:28:00"/>
    <x v="1"/>
    <x v="0"/>
    <x v="2"/>
    <n v="37.92"/>
    <s v="Reservada"/>
    <x v="9"/>
    <x v="244"/>
    <x v="31"/>
    <n v="128"/>
    <x v="239"/>
    <d v="1899-12-30T02:23:00"/>
    <x v="0"/>
  </r>
  <r>
    <x v="305"/>
    <n v="7"/>
    <x v="267"/>
    <n v="4"/>
    <x v="240"/>
    <d v="2023-04-03T02:32:00"/>
    <d v="1899-12-30T02:44:00"/>
    <x v="3"/>
    <x v="0"/>
    <x v="2"/>
    <n v="16.96"/>
    <s v="Ocupada"/>
    <x v="9"/>
    <x v="183"/>
    <x v="40"/>
    <n v="32"/>
    <x v="240"/>
    <d v="1899-12-30T02:23:00"/>
    <x v="0"/>
  </r>
  <r>
    <x v="306"/>
    <n v="20"/>
    <x v="15"/>
    <n v="5"/>
    <x v="241"/>
    <d v="2023-04-03T05:39:00"/>
    <d v="1899-12-30T02:30:00"/>
    <x v="1"/>
    <x v="0"/>
    <x v="1"/>
    <n v="31.66"/>
    <s v="Libre"/>
    <x v="4"/>
    <x v="36"/>
    <x v="142"/>
    <n v="63"/>
    <x v="241"/>
    <d v="1899-12-30T01:51:00"/>
    <x v="0"/>
  </r>
  <r>
    <x v="307"/>
    <n v="14"/>
    <x v="268"/>
    <n v="6"/>
    <x v="242"/>
    <d v="2023-04-03T04:39:00"/>
    <d v="1899-12-30T02:44:00"/>
    <x v="2"/>
    <x v="0"/>
    <x v="2"/>
    <n v="33.79"/>
    <s v="Reservada"/>
    <x v="7"/>
    <x v="245"/>
    <x v="143"/>
    <n v="222"/>
    <x v="242"/>
    <d v="1899-12-30T00:00:00"/>
    <x v="1"/>
  </r>
  <r>
    <x v="308"/>
    <n v="9"/>
    <x v="269"/>
    <n v="3"/>
    <x v="243"/>
    <d v="2023-04-03T04:05:00"/>
    <d v="1899-12-30T03:37:00"/>
    <x v="1"/>
    <x v="0"/>
    <x v="2"/>
    <n v="36.090000000000003"/>
    <s v="Reservada"/>
    <x v="10"/>
    <x v="246"/>
    <x v="21"/>
    <n v="172"/>
    <x v="243"/>
    <d v="1899-12-30T01:34:00"/>
    <x v="0"/>
  </r>
  <r>
    <x v="309"/>
    <n v="17"/>
    <x v="270"/>
    <n v="3"/>
    <x v="244"/>
    <d v="2023-04-03T06:23:00"/>
    <d v="1899-12-30T03:19:00"/>
    <x v="3"/>
    <x v="2"/>
    <x v="2"/>
    <n v="11.47"/>
    <s v="Libre"/>
    <x v="7"/>
    <x v="247"/>
    <x v="63"/>
    <n v="138"/>
    <x v="244"/>
    <d v="1899-12-30T01:42:00"/>
    <x v="0"/>
  </r>
  <r>
    <x v="310"/>
    <n v="6"/>
    <x v="271"/>
    <n v="4"/>
    <x v="206"/>
    <d v="2023-04-03T02:43:00"/>
    <d v="1899-12-30T01:18:00"/>
    <x v="0"/>
    <x v="1"/>
    <x v="1"/>
    <n v="39.270000000000003"/>
    <s v="Ocupada"/>
    <x v="3"/>
    <x v="248"/>
    <x v="107"/>
    <n v="53"/>
    <x v="206"/>
    <d v="1899-12-30T00:04:00"/>
    <x v="0"/>
  </r>
  <r>
    <x v="311"/>
    <n v="2"/>
    <x v="272"/>
    <n v="4"/>
    <x v="245"/>
    <d v="2023-04-03T06:12:00"/>
    <d v="1899-12-30T03:05:00"/>
    <x v="0"/>
    <x v="0"/>
    <x v="2"/>
    <n v="30.89"/>
    <s v="Reservada"/>
    <x v="7"/>
    <x v="249"/>
    <x v="7"/>
    <n v="134"/>
    <x v="245"/>
    <d v="1899-12-30T02:10:00"/>
    <x v="0"/>
  </r>
  <r>
    <x v="312"/>
    <n v="10"/>
    <x v="7"/>
    <n v="3"/>
    <x v="246"/>
    <d v="2023-04-03T05:46:00"/>
    <d v="1899-12-30T03:23:00"/>
    <x v="1"/>
    <x v="1"/>
    <x v="0"/>
    <n v="43.14"/>
    <s v="Reservada"/>
    <x v="0"/>
    <x v="250"/>
    <x v="103"/>
    <n v="232"/>
    <x v="246"/>
    <d v="1899-12-30T01:37:00"/>
    <x v="0"/>
  </r>
  <r>
    <x v="313"/>
    <n v="20"/>
    <x v="273"/>
    <n v="5"/>
    <x v="203"/>
    <d v="2023-04-03T03:53:00"/>
    <d v="1899-12-30T03:22:00"/>
    <x v="4"/>
    <x v="0"/>
    <x v="0"/>
    <n v="32.18"/>
    <s v="Ocupada"/>
    <x v="9"/>
    <x v="71"/>
    <x v="144"/>
    <n v="27"/>
    <x v="203"/>
    <d v="1899-12-30T03:17:00"/>
    <x v="0"/>
  </r>
  <r>
    <x v="314"/>
    <n v="14"/>
    <x v="274"/>
    <n v="1"/>
    <x v="247"/>
    <d v="2023-04-03T03:29:00"/>
    <d v="1899-12-30T03:17:00"/>
    <x v="2"/>
    <x v="0"/>
    <x v="2"/>
    <n v="20.6"/>
    <s v="Libre"/>
    <x v="9"/>
    <x v="251"/>
    <x v="2"/>
    <n v="161"/>
    <x v="247"/>
    <d v="1899-12-30T01:11:00"/>
    <x v="0"/>
  </r>
  <r>
    <x v="315"/>
    <n v="2"/>
    <x v="275"/>
    <n v="2"/>
    <x v="248"/>
    <d v="2023-04-03T05:32:00"/>
    <d v="1899-12-30T03:54:00"/>
    <x v="3"/>
    <x v="1"/>
    <x v="2"/>
    <n v="31.13"/>
    <s v="Reservada"/>
    <x v="4"/>
    <x v="252"/>
    <x v="16"/>
    <n v="160"/>
    <x v="248"/>
    <d v="1899-12-30T01:16:00"/>
    <x v="0"/>
  </r>
  <r>
    <x v="316"/>
    <n v="17"/>
    <x v="67"/>
    <n v="2"/>
    <x v="249"/>
    <d v="2023-04-03T06:16:00"/>
    <d v="1899-12-30T03:51:00"/>
    <x v="2"/>
    <x v="1"/>
    <x v="1"/>
    <n v="24.55"/>
    <s v="Libre"/>
    <x v="7"/>
    <x v="253"/>
    <x v="98"/>
    <n v="178"/>
    <x v="249"/>
    <d v="1899-12-30T02:23:00"/>
    <x v="0"/>
  </r>
  <r>
    <x v="317"/>
    <n v="13"/>
    <x v="276"/>
    <n v="3"/>
    <x v="250"/>
    <d v="2023-04-03T05:09:00"/>
    <d v="1899-12-30T01:36:00"/>
    <x v="0"/>
    <x v="2"/>
    <x v="2"/>
    <n v="10.08"/>
    <s v="Reservada"/>
    <x v="5"/>
    <x v="12"/>
    <x v="142"/>
    <n v="29"/>
    <x v="250"/>
    <d v="1899-12-30T00:57:00"/>
    <x v="0"/>
  </r>
  <r>
    <x v="318"/>
    <n v="1"/>
    <x v="277"/>
    <n v="1"/>
    <x v="251"/>
    <d v="2023-04-03T03:59:00"/>
    <d v="1899-12-30T03:11:00"/>
    <x v="1"/>
    <x v="0"/>
    <x v="1"/>
    <n v="30.05"/>
    <s v="Libre"/>
    <x v="6"/>
    <x v="254"/>
    <x v="2"/>
    <n v="268"/>
    <x v="251"/>
    <d v="1899-12-30T01:05:00"/>
    <x v="0"/>
  </r>
  <r>
    <x v="319"/>
    <n v="9"/>
    <x v="278"/>
    <n v="1"/>
    <x v="252"/>
    <d v="2023-04-03T04:17:00"/>
    <d v="1899-12-30T02:47:00"/>
    <x v="0"/>
    <x v="0"/>
    <x v="0"/>
    <n v="44.02"/>
    <s v="Reservada"/>
    <x v="0"/>
    <x v="255"/>
    <x v="30"/>
    <n v="98"/>
    <x v="252"/>
    <d v="1899-12-30T00:37:00"/>
    <x v="0"/>
  </r>
  <r>
    <x v="320"/>
    <n v="18"/>
    <x v="279"/>
    <n v="5"/>
    <x v="253"/>
    <d v="2023-04-03T04:18:00"/>
    <d v="1899-12-30T02:14:00"/>
    <x v="1"/>
    <x v="0"/>
    <x v="2"/>
    <n v="23.59"/>
    <s v="Libre"/>
    <x v="5"/>
    <x v="256"/>
    <x v="11"/>
    <n v="141"/>
    <x v="253"/>
    <d v="1899-12-30T00:39:00"/>
    <x v="0"/>
  </r>
  <r>
    <x v="321"/>
    <n v="12"/>
    <x v="280"/>
    <n v="1"/>
    <x v="254"/>
    <d v="2023-04-03T05:47:00"/>
    <d v="1899-12-30T02:21:00"/>
    <x v="2"/>
    <x v="2"/>
    <x v="2"/>
    <n v="24.69"/>
    <s v="Ocupada"/>
    <x v="8"/>
    <x v="257"/>
    <x v="145"/>
    <n v="85"/>
    <x v="254"/>
    <d v="1899-12-30T01:21:00"/>
    <x v="0"/>
  </r>
  <r>
    <x v="322"/>
    <n v="8"/>
    <x v="281"/>
    <n v="1"/>
    <x v="255"/>
    <d v="2023-04-03T04:19:00"/>
    <d v="1899-12-30T02:56:00"/>
    <x v="3"/>
    <x v="1"/>
    <x v="1"/>
    <n v="44.3"/>
    <s v="Libre"/>
    <x v="9"/>
    <x v="258"/>
    <x v="131"/>
    <n v="208"/>
    <x v="255"/>
    <d v="1899-12-30T00:54:00"/>
    <x v="0"/>
  </r>
  <r>
    <x v="323"/>
    <n v="9"/>
    <x v="282"/>
    <n v="6"/>
    <x v="256"/>
    <d v="2023-04-03T01:51:00"/>
    <d v="1899-12-30T01:08:00"/>
    <x v="1"/>
    <x v="2"/>
    <x v="2"/>
    <n v="21.6"/>
    <s v="Libre"/>
    <x v="4"/>
    <x v="259"/>
    <x v="146"/>
    <n v="137"/>
    <x v="256"/>
    <d v="1899-12-30T00:00:00"/>
    <x v="1"/>
  </r>
  <r>
    <x v="324"/>
    <n v="18"/>
    <x v="283"/>
    <n v="1"/>
    <x v="257"/>
    <d v="2023-04-03T02:18:00"/>
    <d v="1899-12-30T01:18:00"/>
    <x v="2"/>
    <x v="0"/>
    <x v="2"/>
    <n v="32.5"/>
    <s v="Reservada"/>
    <x v="4"/>
    <x v="260"/>
    <x v="26"/>
    <n v="154"/>
    <x v="257"/>
    <d v="1899-12-30T00:07:00"/>
    <x v="0"/>
  </r>
  <r>
    <x v="325"/>
    <n v="14"/>
    <x v="284"/>
    <n v="4"/>
    <x v="258"/>
    <d v="2023-04-04T05:34:00"/>
    <d v="1899-12-30T04:10:00"/>
    <x v="1"/>
    <x v="1"/>
    <x v="0"/>
    <n v="13.85"/>
    <s v="Ocupada"/>
    <x v="4"/>
    <x v="261"/>
    <x v="125"/>
    <n v="81"/>
    <x v="258"/>
    <d v="1899-12-30T02:39:00"/>
    <x v="0"/>
  </r>
  <r>
    <x v="326"/>
    <n v="12"/>
    <x v="183"/>
    <n v="5"/>
    <x v="259"/>
    <d v="2023-04-04T04:36:00"/>
    <d v="1899-12-30T01:37:00"/>
    <x v="3"/>
    <x v="2"/>
    <x v="2"/>
    <n v="15.08"/>
    <s v="Reservada"/>
    <x v="1"/>
    <x v="262"/>
    <x v="107"/>
    <n v="147"/>
    <x v="259"/>
    <d v="1899-12-30T00:23:00"/>
    <x v="0"/>
  </r>
  <r>
    <x v="327"/>
    <n v="4"/>
    <x v="285"/>
    <n v="3"/>
    <x v="260"/>
    <d v="2023-04-04T04:07:00"/>
    <d v="1899-12-30T02:23:00"/>
    <x v="2"/>
    <x v="2"/>
    <x v="2"/>
    <n v="13.85"/>
    <s v="Reservada"/>
    <x v="9"/>
    <x v="5"/>
    <x v="40"/>
    <n v="35"/>
    <x v="260"/>
    <d v="1899-12-30T02:02:00"/>
    <x v="0"/>
  </r>
  <r>
    <x v="328"/>
    <n v="13"/>
    <x v="286"/>
    <n v="1"/>
    <x v="261"/>
    <d v="2023-04-04T02:41:00"/>
    <d v="1899-12-30T02:30:00"/>
    <x v="2"/>
    <x v="0"/>
    <x v="2"/>
    <n v="38.89"/>
    <s v="Ocupada"/>
    <x v="6"/>
    <x v="263"/>
    <x v="91"/>
    <n v="207"/>
    <x v="261"/>
    <d v="1899-12-30T00:11:00"/>
    <x v="0"/>
  </r>
  <r>
    <x v="329"/>
    <n v="10"/>
    <x v="287"/>
    <n v="6"/>
    <x v="262"/>
    <d v="2023-04-04T03:57:00"/>
    <d v="1899-12-30T02:22:00"/>
    <x v="0"/>
    <x v="1"/>
    <x v="2"/>
    <n v="32.17"/>
    <s v="Ocupada"/>
    <x v="6"/>
    <x v="264"/>
    <x v="77"/>
    <n v="217"/>
    <x v="262"/>
    <d v="1899-12-30T00:02:00"/>
    <x v="0"/>
  </r>
  <r>
    <x v="330"/>
    <n v="20"/>
    <x v="288"/>
    <n v="3"/>
    <x v="263"/>
    <d v="2023-04-04T06:17:00"/>
    <d v="1899-12-30T03:11:00"/>
    <x v="4"/>
    <x v="2"/>
    <x v="0"/>
    <n v="36.61"/>
    <s v="Reservada"/>
    <x v="3"/>
    <x v="265"/>
    <x v="83"/>
    <n v="173"/>
    <x v="263"/>
    <d v="1899-12-30T01:10:00"/>
    <x v="0"/>
  </r>
  <r>
    <x v="331"/>
    <n v="6"/>
    <x v="289"/>
    <n v="1"/>
    <x v="264"/>
    <d v="2023-04-04T01:29:00"/>
    <d v="1899-12-30T01:15:00"/>
    <x v="2"/>
    <x v="0"/>
    <x v="0"/>
    <n v="25.21"/>
    <s v="Reservada"/>
    <x v="10"/>
    <x v="18"/>
    <x v="4"/>
    <n v="120"/>
    <x v="264"/>
    <d v="1899-12-30T00:58:00"/>
    <x v="0"/>
  </r>
  <r>
    <x v="332"/>
    <n v="6"/>
    <x v="290"/>
    <n v="1"/>
    <x v="265"/>
    <d v="2023-04-04T04:29:00"/>
    <d v="1899-12-30T01:19:00"/>
    <x v="4"/>
    <x v="2"/>
    <x v="2"/>
    <n v="13.19"/>
    <s v="Libre"/>
    <x v="3"/>
    <x v="136"/>
    <x v="135"/>
    <n v="72"/>
    <x v="265"/>
    <d v="1899-12-30T00:18:00"/>
    <x v="0"/>
  </r>
  <r>
    <x v="333"/>
    <n v="12"/>
    <x v="291"/>
    <n v="4"/>
    <x v="266"/>
    <d v="2023-04-04T06:31:00"/>
    <d v="1899-12-30T03:40:00"/>
    <x v="1"/>
    <x v="1"/>
    <x v="2"/>
    <n v="17.5"/>
    <s v="Libre"/>
    <x v="10"/>
    <x v="266"/>
    <x v="119"/>
    <n v="173"/>
    <x v="266"/>
    <d v="1899-12-30T01:04:00"/>
    <x v="0"/>
  </r>
  <r>
    <x v="334"/>
    <n v="14"/>
    <x v="292"/>
    <n v="3"/>
    <x v="267"/>
    <d v="2023-04-04T03:09:00"/>
    <d v="1899-12-30T01:13:00"/>
    <x v="4"/>
    <x v="0"/>
    <x v="0"/>
    <n v="41.56"/>
    <s v="Libre"/>
    <x v="2"/>
    <x v="267"/>
    <x v="27"/>
    <n v="114"/>
    <x v="267"/>
    <d v="1899-12-30T00:04:00"/>
    <x v="0"/>
  </r>
  <r>
    <x v="335"/>
    <n v="4"/>
    <x v="293"/>
    <n v="5"/>
    <x v="268"/>
    <d v="2023-04-04T04:51:00"/>
    <d v="1899-12-30T03:16:00"/>
    <x v="2"/>
    <x v="2"/>
    <x v="2"/>
    <n v="17.93"/>
    <s v="Libre"/>
    <x v="10"/>
    <x v="268"/>
    <x v="31"/>
    <n v="158"/>
    <x v="268"/>
    <d v="1899-12-30T02:11:00"/>
    <x v="0"/>
  </r>
  <r>
    <x v="336"/>
    <n v="11"/>
    <x v="294"/>
    <n v="2"/>
    <x v="269"/>
    <d v="2023-04-04T04:31:00"/>
    <d v="1899-12-30T02:53:00"/>
    <x v="3"/>
    <x v="2"/>
    <x v="2"/>
    <n v="19.28"/>
    <s v="Reservada"/>
    <x v="2"/>
    <x v="269"/>
    <x v="118"/>
    <n v="100"/>
    <x v="269"/>
    <d v="1899-12-30T01:55:00"/>
    <x v="0"/>
  </r>
  <r>
    <x v="337"/>
    <n v="18"/>
    <x v="295"/>
    <n v="2"/>
    <x v="270"/>
    <d v="2023-04-04T03:30:00"/>
    <d v="1899-12-30T02:58:00"/>
    <x v="3"/>
    <x v="0"/>
    <x v="0"/>
    <n v="30.62"/>
    <s v="Reservada"/>
    <x v="8"/>
    <x v="270"/>
    <x v="147"/>
    <n v="279"/>
    <x v="270"/>
    <d v="1899-12-30T00:35:00"/>
    <x v="0"/>
  </r>
  <r>
    <x v="338"/>
    <n v="13"/>
    <x v="296"/>
    <n v="2"/>
    <x v="271"/>
    <d v="2023-04-04T02:01:00"/>
    <d v="1899-12-30T02:01:00"/>
    <x v="0"/>
    <x v="1"/>
    <x v="0"/>
    <n v="19.600000000000001"/>
    <s v="Reservada"/>
    <x v="4"/>
    <x v="271"/>
    <x v="78"/>
    <n v="104"/>
    <x v="271"/>
    <d v="1899-12-30T01:15:00"/>
    <x v="0"/>
  </r>
  <r>
    <x v="339"/>
    <n v="15"/>
    <x v="297"/>
    <n v="1"/>
    <x v="272"/>
    <d v="2023-04-04T04:38:00"/>
    <d v="1899-12-30T03:26:00"/>
    <x v="0"/>
    <x v="0"/>
    <x v="2"/>
    <n v="38.520000000000003"/>
    <s v="Libre"/>
    <x v="0"/>
    <x v="272"/>
    <x v="125"/>
    <n v="164"/>
    <x v="272"/>
    <d v="1899-12-30T01:55:00"/>
    <x v="0"/>
  </r>
  <r>
    <x v="340"/>
    <n v="14"/>
    <x v="298"/>
    <n v="5"/>
    <x v="273"/>
    <d v="2023-04-04T04:19:00"/>
    <d v="1899-12-30T02:14:00"/>
    <x v="0"/>
    <x v="1"/>
    <x v="2"/>
    <n v="47.05"/>
    <s v="Libre"/>
    <x v="4"/>
    <x v="273"/>
    <x v="98"/>
    <n v="177"/>
    <x v="273"/>
    <d v="1899-12-30T00:46:00"/>
    <x v="0"/>
  </r>
  <r>
    <x v="341"/>
    <n v="19"/>
    <x v="299"/>
    <n v="5"/>
    <x v="274"/>
    <d v="2023-04-04T06:11:00"/>
    <d v="1899-12-30T03:41:00"/>
    <x v="0"/>
    <x v="1"/>
    <x v="2"/>
    <n v="20.059999999999999"/>
    <s v="Libre"/>
    <x v="6"/>
    <x v="186"/>
    <x v="59"/>
    <n v="102"/>
    <x v="274"/>
    <d v="1899-12-30T02:47:00"/>
    <x v="0"/>
  </r>
  <r>
    <x v="342"/>
    <n v="12"/>
    <x v="300"/>
    <n v="1"/>
    <x v="275"/>
    <d v="2023-04-04T05:45:00"/>
    <d v="1899-12-30T02:04:00"/>
    <x v="3"/>
    <x v="0"/>
    <x v="2"/>
    <n v="23.01"/>
    <s v="Ocupada"/>
    <x v="4"/>
    <x v="274"/>
    <x v="127"/>
    <n v="137"/>
    <x v="275"/>
    <d v="1899-12-30T00:23:00"/>
    <x v="0"/>
  </r>
  <r>
    <x v="343"/>
    <n v="15"/>
    <x v="301"/>
    <n v="3"/>
    <x v="276"/>
    <d v="2023-04-04T02:04:00"/>
    <d v="1899-12-30T01:33:00"/>
    <x v="2"/>
    <x v="0"/>
    <x v="2"/>
    <n v="33.01"/>
    <s v="Ocupada"/>
    <x v="9"/>
    <x v="275"/>
    <x v="36"/>
    <n v="183"/>
    <x v="276"/>
    <d v="1899-12-30T00:07:00"/>
    <x v="0"/>
  </r>
  <r>
    <x v="344"/>
    <n v="16"/>
    <x v="302"/>
    <n v="3"/>
    <x v="277"/>
    <d v="2023-04-04T04:19:00"/>
    <d v="1899-12-30T03:16:00"/>
    <x v="4"/>
    <x v="0"/>
    <x v="2"/>
    <n v="13.98"/>
    <s v="Ocupada"/>
    <x v="9"/>
    <x v="76"/>
    <x v="73"/>
    <n v="38"/>
    <x v="277"/>
    <d v="1899-12-30T02:58:00"/>
    <x v="0"/>
  </r>
  <r>
    <x v="345"/>
    <n v="1"/>
    <x v="303"/>
    <n v="5"/>
    <x v="278"/>
    <d v="2023-04-04T03:56:00"/>
    <d v="1899-12-30T03:16:00"/>
    <x v="3"/>
    <x v="0"/>
    <x v="0"/>
    <n v="35.93"/>
    <s v="Reservada"/>
    <x v="10"/>
    <x v="38"/>
    <x v="108"/>
    <n v="72"/>
    <x v="278"/>
    <d v="1899-12-30T02:54:00"/>
    <x v="0"/>
  </r>
  <r>
    <x v="346"/>
    <n v="7"/>
    <x v="304"/>
    <n v="4"/>
    <x v="279"/>
    <d v="2023-04-04T04:34:00"/>
    <d v="1899-12-30T02:45:00"/>
    <x v="4"/>
    <x v="0"/>
    <x v="2"/>
    <n v="48.52"/>
    <s v="Reservada"/>
    <x v="9"/>
    <x v="5"/>
    <x v="18"/>
    <n v="70"/>
    <x v="279"/>
    <d v="1899-12-30T02:01:00"/>
    <x v="0"/>
  </r>
  <r>
    <x v="347"/>
    <n v="16"/>
    <x v="305"/>
    <n v="2"/>
    <x v="280"/>
    <d v="2023-04-04T04:59:00"/>
    <d v="1899-12-30T03:57:00"/>
    <x v="2"/>
    <x v="0"/>
    <x v="2"/>
    <n v="30.78"/>
    <s v="Ocupada"/>
    <x v="3"/>
    <x v="29"/>
    <x v="98"/>
    <n v="86"/>
    <x v="280"/>
    <d v="1899-12-30T02:29:00"/>
    <x v="0"/>
  </r>
  <r>
    <x v="348"/>
    <n v="13"/>
    <x v="306"/>
    <n v="1"/>
    <x v="281"/>
    <d v="2023-04-04T07:31:00"/>
    <d v="1899-12-30T03:58:00"/>
    <x v="3"/>
    <x v="1"/>
    <x v="2"/>
    <n v="40.630000000000003"/>
    <s v="Ocupada"/>
    <x v="2"/>
    <x v="276"/>
    <x v="1"/>
    <n v="152"/>
    <x v="281"/>
    <d v="1899-12-30T02:33:00"/>
    <x v="0"/>
  </r>
  <r>
    <x v="349"/>
    <n v="2"/>
    <x v="307"/>
    <n v="6"/>
    <x v="282"/>
    <d v="2023-04-04T02:59:00"/>
    <d v="1899-12-30T02:24:00"/>
    <x v="3"/>
    <x v="1"/>
    <x v="0"/>
    <n v="36.21"/>
    <s v="Reservada"/>
    <x v="1"/>
    <x v="1"/>
    <x v="25"/>
    <n v="143"/>
    <x v="282"/>
    <d v="1899-12-30T00:35:00"/>
    <x v="0"/>
  </r>
  <r>
    <x v="350"/>
    <n v="1"/>
    <x v="308"/>
    <n v="6"/>
    <x v="283"/>
    <d v="2023-04-04T06:09:00"/>
    <d v="1899-12-30T02:17:00"/>
    <x v="1"/>
    <x v="1"/>
    <x v="2"/>
    <n v="48.93"/>
    <s v="Libre"/>
    <x v="2"/>
    <x v="249"/>
    <x v="94"/>
    <n v="201"/>
    <x v="283"/>
    <d v="1899-12-30T01:52:00"/>
    <x v="0"/>
  </r>
  <r>
    <x v="351"/>
    <n v="1"/>
    <x v="13"/>
    <n v="3"/>
    <x v="284"/>
    <d v="2023-04-04T02:53:00"/>
    <d v="1899-12-30T02:36:00"/>
    <x v="0"/>
    <x v="1"/>
    <x v="1"/>
    <n v="17.55"/>
    <s v="Reservada"/>
    <x v="3"/>
    <x v="195"/>
    <x v="109"/>
    <n v="99"/>
    <x v="284"/>
    <d v="1899-12-30T02:29:00"/>
    <x v="0"/>
  </r>
  <r>
    <x v="352"/>
    <n v="7"/>
    <x v="309"/>
    <n v="5"/>
    <x v="285"/>
    <d v="2023-04-04T07:36:00"/>
    <d v="1899-12-30T03:50:00"/>
    <x v="3"/>
    <x v="2"/>
    <x v="2"/>
    <n v="27.37"/>
    <s v="Reservada"/>
    <x v="2"/>
    <x v="277"/>
    <x v="29"/>
    <n v="212"/>
    <x v="285"/>
    <d v="1899-12-30T01:42:00"/>
    <x v="0"/>
  </r>
  <r>
    <x v="353"/>
    <n v="12"/>
    <x v="310"/>
    <n v="6"/>
    <x v="261"/>
    <d v="2023-04-04T03:24:00"/>
    <d v="1899-12-30T03:13:00"/>
    <x v="3"/>
    <x v="1"/>
    <x v="2"/>
    <n v="29.58"/>
    <s v="Ocupada"/>
    <x v="3"/>
    <x v="278"/>
    <x v="84"/>
    <n v="181"/>
    <x v="261"/>
    <d v="1899-12-30T00:56:00"/>
    <x v="0"/>
  </r>
  <r>
    <x v="354"/>
    <n v="4"/>
    <x v="111"/>
    <n v="4"/>
    <x v="286"/>
    <d v="2023-04-04T05:07:00"/>
    <d v="1899-12-30T03:26:00"/>
    <x v="3"/>
    <x v="1"/>
    <x v="2"/>
    <n v="30.53"/>
    <s v="Reservada"/>
    <x v="0"/>
    <x v="113"/>
    <x v="109"/>
    <n v="26"/>
    <x v="286"/>
    <d v="1899-12-30T03:19:00"/>
    <x v="0"/>
  </r>
  <r>
    <x v="355"/>
    <n v="1"/>
    <x v="311"/>
    <n v="1"/>
    <x v="287"/>
    <d v="2023-04-04T02:18:00"/>
    <d v="1899-12-30T02:21:00"/>
    <x v="0"/>
    <x v="1"/>
    <x v="2"/>
    <n v="28.92"/>
    <s v="Ocupada"/>
    <x v="2"/>
    <x v="44"/>
    <x v="109"/>
    <n v="36"/>
    <x v="287"/>
    <d v="1899-12-30T02:14:00"/>
    <x v="0"/>
  </r>
  <r>
    <x v="356"/>
    <n v="17"/>
    <x v="312"/>
    <n v="2"/>
    <x v="288"/>
    <d v="2023-04-04T04:26:00"/>
    <d v="1899-12-30T03:22:00"/>
    <x v="0"/>
    <x v="1"/>
    <x v="0"/>
    <n v="26.87"/>
    <s v="Ocupada"/>
    <x v="9"/>
    <x v="279"/>
    <x v="45"/>
    <n v="168"/>
    <x v="288"/>
    <d v="1899-12-30T01:46:00"/>
    <x v="0"/>
  </r>
  <r>
    <x v="357"/>
    <n v="13"/>
    <x v="250"/>
    <n v="5"/>
    <x v="289"/>
    <d v="2023-04-04T05:57:00"/>
    <d v="1899-12-30T03:20:00"/>
    <x v="3"/>
    <x v="2"/>
    <x v="2"/>
    <n v="42.1"/>
    <s v="Reservada"/>
    <x v="7"/>
    <x v="280"/>
    <x v="20"/>
    <n v="166"/>
    <x v="289"/>
    <d v="1899-12-30T00:48:00"/>
    <x v="0"/>
  </r>
  <r>
    <x v="358"/>
    <n v="11"/>
    <x v="104"/>
    <n v="2"/>
    <x v="290"/>
    <d v="2023-04-04T04:10:00"/>
    <d v="1899-12-30T03:29:00"/>
    <x v="2"/>
    <x v="0"/>
    <x v="2"/>
    <n v="12.2"/>
    <s v="Reservada"/>
    <x v="4"/>
    <x v="281"/>
    <x v="56"/>
    <n v="190"/>
    <x v="290"/>
    <d v="1899-12-30T01:04:00"/>
    <x v="0"/>
  </r>
  <r>
    <x v="359"/>
    <n v="16"/>
    <x v="313"/>
    <n v="3"/>
    <x v="291"/>
    <d v="2023-04-04T04:58:00"/>
    <d v="1899-12-30T04:03:00"/>
    <x v="0"/>
    <x v="0"/>
    <x v="2"/>
    <n v="39.26"/>
    <s v="Ocupada"/>
    <x v="4"/>
    <x v="282"/>
    <x v="50"/>
    <n v="233"/>
    <x v="291"/>
    <d v="1899-12-30T01:24:00"/>
    <x v="0"/>
  </r>
  <r>
    <x v="360"/>
    <n v="16"/>
    <x v="314"/>
    <n v="1"/>
    <x v="292"/>
    <d v="2023-04-04T05:28:00"/>
    <d v="1899-12-30T03:35:00"/>
    <x v="2"/>
    <x v="2"/>
    <x v="1"/>
    <n v="41.73"/>
    <s v="Libre"/>
    <x v="1"/>
    <x v="88"/>
    <x v="43"/>
    <n v="101"/>
    <x v="292"/>
    <d v="1899-12-30T01:43:00"/>
    <x v="0"/>
  </r>
  <r>
    <x v="361"/>
    <n v="15"/>
    <x v="167"/>
    <n v="2"/>
    <x v="293"/>
    <d v="2023-04-04T05:59:00"/>
    <d v="1899-12-30T03:56:00"/>
    <x v="1"/>
    <x v="0"/>
    <x v="2"/>
    <n v="47.21"/>
    <s v="Libre"/>
    <x v="7"/>
    <x v="283"/>
    <x v="21"/>
    <n v="62"/>
    <x v="293"/>
    <d v="1899-12-30T01:53:00"/>
    <x v="0"/>
  </r>
  <r>
    <x v="362"/>
    <n v="5"/>
    <x v="315"/>
    <n v="2"/>
    <x v="294"/>
    <d v="2023-04-04T03:29:00"/>
    <d v="1899-12-30T01:58:00"/>
    <x v="0"/>
    <x v="0"/>
    <x v="2"/>
    <n v="49.02"/>
    <s v="Ocupada"/>
    <x v="2"/>
    <x v="284"/>
    <x v="132"/>
    <n v="240"/>
    <x v="294"/>
    <d v="1899-12-30T00:00:00"/>
    <x v="1"/>
  </r>
  <r>
    <x v="363"/>
    <n v="15"/>
    <x v="316"/>
    <n v="2"/>
    <x v="295"/>
    <d v="2023-04-04T07:10:00"/>
    <d v="1899-12-30T03:20:00"/>
    <x v="3"/>
    <x v="0"/>
    <x v="0"/>
    <n v="48.28"/>
    <s v="Reservada"/>
    <x v="2"/>
    <x v="285"/>
    <x v="43"/>
    <n v="157"/>
    <x v="295"/>
    <d v="1899-12-30T01:28:00"/>
    <x v="0"/>
  </r>
  <r>
    <x v="364"/>
    <n v="4"/>
    <x v="317"/>
    <n v="1"/>
    <x v="296"/>
    <d v="2023-04-04T04:33:00"/>
    <d v="1899-12-30T03:45:00"/>
    <x v="0"/>
    <x v="0"/>
    <x v="1"/>
    <n v="34.97"/>
    <s v="Ocupada"/>
    <x v="9"/>
    <x v="38"/>
    <x v="94"/>
    <n v="108"/>
    <x v="296"/>
    <d v="1899-12-30T03:20:00"/>
    <x v="0"/>
  </r>
  <r>
    <x v="365"/>
    <n v="17"/>
    <x v="318"/>
    <n v="5"/>
    <x v="297"/>
    <d v="2023-04-04T04:46:00"/>
    <d v="1899-12-30T03:13:00"/>
    <x v="0"/>
    <x v="0"/>
    <x v="1"/>
    <n v="10.57"/>
    <s v="Reservada"/>
    <x v="9"/>
    <x v="286"/>
    <x v="146"/>
    <n v="239"/>
    <x v="297"/>
    <d v="1899-12-30T01:43:00"/>
    <x v="0"/>
  </r>
  <r>
    <x v="366"/>
    <n v="12"/>
    <x v="319"/>
    <n v="2"/>
    <x v="298"/>
    <d v="2023-04-04T03:45:00"/>
    <d v="1899-12-30T02:52:00"/>
    <x v="0"/>
    <x v="2"/>
    <x v="2"/>
    <n v="12.62"/>
    <s v="Libre"/>
    <x v="9"/>
    <x v="287"/>
    <x v="47"/>
    <n v="101"/>
    <x v="298"/>
    <d v="1899-12-30T01:39:00"/>
    <x v="0"/>
  </r>
  <r>
    <x v="367"/>
    <n v="13"/>
    <x v="320"/>
    <n v="1"/>
    <x v="299"/>
    <d v="2023-04-04T05:33:00"/>
    <d v="1899-12-30T02:24:00"/>
    <x v="1"/>
    <x v="1"/>
    <x v="0"/>
    <n v="37.65"/>
    <s v="Ocupada"/>
    <x v="1"/>
    <x v="288"/>
    <x v="1"/>
    <n v="123"/>
    <x v="299"/>
    <d v="1899-12-30T00:59:00"/>
    <x v="0"/>
  </r>
  <r>
    <x v="368"/>
    <n v="20"/>
    <x v="321"/>
    <n v="2"/>
    <x v="300"/>
    <d v="2023-04-04T05:54:00"/>
    <d v="1899-12-30T03:43:00"/>
    <x v="3"/>
    <x v="0"/>
    <x v="2"/>
    <n v="34.83"/>
    <s v="Libre"/>
    <x v="7"/>
    <x v="289"/>
    <x v="72"/>
    <n v="242"/>
    <x v="300"/>
    <d v="1899-12-30T03:01:00"/>
    <x v="0"/>
  </r>
  <r>
    <x v="369"/>
    <n v="13"/>
    <x v="322"/>
    <n v="6"/>
    <x v="301"/>
    <d v="2023-04-04T03:23:00"/>
    <d v="1899-12-30T01:03:00"/>
    <x v="0"/>
    <x v="0"/>
    <x v="2"/>
    <n v="47.79"/>
    <s v="Libre"/>
    <x v="7"/>
    <x v="38"/>
    <x v="88"/>
    <n v="72"/>
    <x v="301"/>
    <d v="1899-12-30T00:30:00"/>
    <x v="0"/>
  </r>
  <r>
    <x v="370"/>
    <n v="4"/>
    <x v="323"/>
    <n v="3"/>
    <x v="302"/>
    <d v="2023-04-04T04:31:00"/>
    <d v="1899-12-30T03:30:00"/>
    <x v="4"/>
    <x v="2"/>
    <x v="2"/>
    <n v="32.51"/>
    <s v="Ocupada"/>
    <x v="8"/>
    <x v="290"/>
    <x v="58"/>
    <n v="200"/>
    <x v="302"/>
    <d v="1899-12-30T02:41:00"/>
    <x v="0"/>
  </r>
  <r>
    <x v="371"/>
    <n v="14"/>
    <x v="324"/>
    <n v="5"/>
    <x v="303"/>
    <d v="2023-04-04T06:14:00"/>
    <d v="1899-12-30T03:28:00"/>
    <x v="2"/>
    <x v="0"/>
    <x v="2"/>
    <n v="17.170000000000002"/>
    <s v="Reservada"/>
    <x v="2"/>
    <x v="44"/>
    <x v="108"/>
    <n v="36"/>
    <x v="303"/>
    <d v="1899-12-30T03:06:00"/>
    <x v="0"/>
  </r>
  <r>
    <x v="372"/>
    <n v="19"/>
    <x v="325"/>
    <n v="2"/>
    <x v="304"/>
    <d v="2023-04-04T03:11:00"/>
    <d v="1899-12-30T02:49:00"/>
    <x v="3"/>
    <x v="1"/>
    <x v="0"/>
    <n v="26.62"/>
    <s v="Ocupada"/>
    <x v="10"/>
    <x v="291"/>
    <x v="130"/>
    <n v="160"/>
    <x v="304"/>
    <d v="1899-12-30T00:53:00"/>
    <x v="0"/>
  </r>
  <r>
    <x v="373"/>
    <n v="18"/>
    <x v="326"/>
    <n v="3"/>
    <x v="305"/>
    <d v="2023-04-04T04:24:00"/>
    <d v="1899-12-30T01:05:00"/>
    <x v="2"/>
    <x v="0"/>
    <x v="2"/>
    <n v="33.35"/>
    <s v="Libre"/>
    <x v="3"/>
    <x v="5"/>
    <x v="136"/>
    <n v="35"/>
    <x v="305"/>
    <d v="1899-12-30T00:56:00"/>
    <x v="0"/>
  </r>
  <r>
    <x v="374"/>
    <n v="18"/>
    <x v="327"/>
    <n v="1"/>
    <x v="284"/>
    <d v="2023-04-04T03:09:00"/>
    <d v="1899-12-30T02:52:00"/>
    <x v="0"/>
    <x v="0"/>
    <x v="2"/>
    <n v="22.3"/>
    <s v="Reservada"/>
    <x v="0"/>
    <x v="79"/>
    <x v="111"/>
    <n v="93"/>
    <x v="284"/>
    <d v="1899-12-30T02:25:00"/>
    <x v="0"/>
  </r>
  <r>
    <x v="375"/>
    <n v="16"/>
    <x v="314"/>
    <n v="4"/>
    <x v="306"/>
    <d v="2023-04-04T05:12:00"/>
    <d v="1899-12-30T02:34:00"/>
    <x v="1"/>
    <x v="0"/>
    <x v="1"/>
    <n v="27.51"/>
    <s v="Ocupada"/>
    <x v="8"/>
    <x v="145"/>
    <x v="144"/>
    <n v="46"/>
    <x v="306"/>
    <d v="1899-12-30T02:29:00"/>
    <x v="0"/>
  </r>
  <r>
    <x v="376"/>
    <n v="5"/>
    <x v="328"/>
    <n v="1"/>
    <x v="277"/>
    <d v="2023-04-04T04:46:00"/>
    <d v="1899-12-30T03:28:00"/>
    <x v="4"/>
    <x v="0"/>
    <x v="2"/>
    <n v="14.96"/>
    <s v="Libre"/>
    <x v="3"/>
    <x v="292"/>
    <x v="78"/>
    <n v="100"/>
    <x v="277"/>
    <d v="1899-12-30T02:42:00"/>
    <x v="0"/>
  </r>
  <r>
    <x v="377"/>
    <n v="3"/>
    <x v="329"/>
    <n v="1"/>
    <x v="307"/>
    <d v="2023-04-04T05:18:00"/>
    <d v="1899-12-30T01:23:00"/>
    <x v="1"/>
    <x v="0"/>
    <x v="1"/>
    <n v="40.31"/>
    <s v="Libre"/>
    <x v="4"/>
    <x v="293"/>
    <x v="40"/>
    <n v="49"/>
    <x v="307"/>
    <d v="1899-12-30T01:02:00"/>
    <x v="0"/>
  </r>
  <r>
    <x v="378"/>
    <n v="4"/>
    <x v="174"/>
    <n v="2"/>
    <x v="308"/>
    <d v="2023-04-04T03:57:00"/>
    <d v="1899-12-30T02:41:00"/>
    <x v="0"/>
    <x v="1"/>
    <x v="2"/>
    <n v="10.61"/>
    <s v="Ocupada"/>
    <x v="9"/>
    <x v="5"/>
    <x v="105"/>
    <n v="70"/>
    <x v="308"/>
    <d v="1899-12-30T02:35:00"/>
    <x v="0"/>
  </r>
  <r>
    <x v="379"/>
    <n v="5"/>
    <x v="144"/>
    <n v="1"/>
    <x v="309"/>
    <d v="2023-04-04T04:33:00"/>
    <d v="1899-12-30T03:35:00"/>
    <x v="0"/>
    <x v="2"/>
    <x v="0"/>
    <n v="22.53"/>
    <s v="Libre"/>
    <x v="10"/>
    <x v="294"/>
    <x v="114"/>
    <n v="137"/>
    <x v="309"/>
    <d v="1899-12-30T02:02:00"/>
    <x v="0"/>
  </r>
  <r>
    <x v="380"/>
    <n v="4"/>
    <x v="330"/>
    <n v="1"/>
    <x v="310"/>
    <d v="2023-04-04T04:32:00"/>
    <d v="1899-12-30T03:35:00"/>
    <x v="1"/>
    <x v="1"/>
    <x v="0"/>
    <n v="27.69"/>
    <s v="Libre"/>
    <x v="7"/>
    <x v="295"/>
    <x v="32"/>
    <n v="144"/>
    <x v="310"/>
    <d v="1899-12-30T02:48:00"/>
    <x v="0"/>
  </r>
  <r>
    <x v="381"/>
    <n v="20"/>
    <x v="69"/>
    <n v="6"/>
    <x v="311"/>
    <d v="2023-04-04T06:27:00"/>
    <d v="1899-12-30T03:18:00"/>
    <x v="2"/>
    <x v="2"/>
    <x v="0"/>
    <n v="19.8"/>
    <s v="Reservada"/>
    <x v="8"/>
    <x v="12"/>
    <x v="59"/>
    <n v="87"/>
    <x v="311"/>
    <d v="1899-12-30T02:24:00"/>
    <x v="0"/>
  </r>
  <r>
    <x v="382"/>
    <n v="6"/>
    <x v="331"/>
    <n v="6"/>
    <x v="312"/>
    <d v="2023-04-04T06:33:00"/>
    <d v="1899-12-30T03:04:00"/>
    <x v="4"/>
    <x v="0"/>
    <x v="2"/>
    <n v="31.33"/>
    <s v="Libre"/>
    <x v="9"/>
    <x v="38"/>
    <x v="136"/>
    <n v="108"/>
    <x v="312"/>
    <d v="1899-12-30T02:55:00"/>
    <x v="0"/>
  </r>
  <r>
    <x v="383"/>
    <n v="1"/>
    <x v="332"/>
    <n v="5"/>
    <x v="313"/>
    <d v="2023-04-04T02:33:00"/>
    <d v="1899-12-30T02:22:00"/>
    <x v="1"/>
    <x v="1"/>
    <x v="0"/>
    <n v="39.32"/>
    <s v="Reservada"/>
    <x v="5"/>
    <x v="296"/>
    <x v="110"/>
    <n v="120"/>
    <x v="313"/>
    <d v="1899-12-30T00:32:00"/>
    <x v="0"/>
  </r>
  <r>
    <x v="384"/>
    <n v="6"/>
    <x v="333"/>
    <n v="6"/>
    <x v="314"/>
    <d v="2023-04-05T06:43:00"/>
    <d v="1899-12-30T03:21:00"/>
    <x v="0"/>
    <x v="1"/>
    <x v="2"/>
    <n v="11.14"/>
    <s v="Ocupada"/>
    <x v="0"/>
    <x v="35"/>
    <x v="108"/>
    <n v="60"/>
    <x v="314"/>
    <d v="1899-12-30T02:59:00"/>
    <x v="0"/>
  </r>
  <r>
    <x v="385"/>
    <n v="5"/>
    <x v="287"/>
    <n v="2"/>
    <x v="315"/>
    <d v="2023-04-05T02:58:00"/>
    <d v="1899-12-30T02:40:00"/>
    <x v="4"/>
    <x v="0"/>
    <x v="0"/>
    <n v="28.96"/>
    <s v="Ocupada"/>
    <x v="5"/>
    <x v="195"/>
    <x v="3"/>
    <n v="99"/>
    <x v="315"/>
    <d v="1899-12-30T02:00:00"/>
    <x v="0"/>
  </r>
  <r>
    <x v="386"/>
    <n v="6"/>
    <x v="334"/>
    <n v="5"/>
    <x v="316"/>
    <d v="2023-04-05T06:10:00"/>
    <d v="1899-12-30T03:16:00"/>
    <x v="3"/>
    <x v="0"/>
    <x v="1"/>
    <n v="20.84"/>
    <s v="Ocupada"/>
    <x v="5"/>
    <x v="79"/>
    <x v="73"/>
    <n v="93"/>
    <x v="316"/>
    <d v="1899-12-30T02:58:00"/>
    <x v="0"/>
  </r>
  <r>
    <x v="387"/>
    <n v="18"/>
    <x v="156"/>
    <n v="2"/>
    <x v="315"/>
    <d v="2023-04-05T03:35:00"/>
    <d v="1899-12-30T03:02:00"/>
    <x v="2"/>
    <x v="0"/>
    <x v="2"/>
    <n v="27.03"/>
    <s v="Libre"/>
    <x v="0"/>
    <x v="297"/>
    <x v="115"/>
    <n v="291"/>
    <x v="315"/>
    <d v="1899-12-30T00:11:00"/>
    <x v="0"/>
  </r>
  <r>
    <x v="388"/>
    <n v="19"/>
    <x v="335"/>
    <n v="5"/>
    <x v="317"/>
    <d v="2023-04-05T02:15:00"/>
    <d v="1899-12-30T02:13:00"/>
    <x v="0"/>
    <x v="0"/>
    <x v="2"/>
    <n v="39.14"/>
    <s v="Reservada"/>
    <x v="5"/>
    <x v="195"/>
    <x v="148"/>
    <n v="33"/>
    <x v="317"/>
    <d v="1899-12-30T01:49:00"/>
    <x v="0"/>
  </r>
  <r>
    <x v="389"/>
    <n v="9"/>
    <x v="35"/>
    <n v="2"/>
    <x v="318"/>
    <d v="2023-04-05T05:19:00"/>
    <d v="1899-12-30T02:20:00"/>
    <x v="0"/>
    <x v="0"/>
    <x v="2"/>
    <n v="42.68"/>
    <s v="Reservada"/>
    <x v="9"/>
    <x v="298"/>
    <x v="114"/>
    <n v="143"/>
    <x v="318"/>
    <d v="1899-12-30T00:47:00"/>
    <x v="0"/>
  </r>
  <r>
    <x v="390"/>
    <n v="15"/>
    <x v="336"/>
    <n v="1"/>
    <x v="319"/>
    <d v="2023-04-05T04:09:00"/>
    <d v="1899-12-30T02:04:00"/>
    <x v="0"/>
    <x v="0"/>
    <x v="2"/>
    <n v="48.6"/>
    <s v="Reservada"/>
    <x v="8"/>
    <x v="147"/>
    <x v="24"/>
    <n v="22"/>
    <x v="319"/>
    <d v="1899-12-30T01:29:00"/>
    <x v="0"/>
  </r>
  <r>
    <x v="391"/>
    <n v="14"/>
    <x v="337"/>
    <n v="3"/>
    <x v="315"/>
    <d v="2023-04-05T04:08:00"/>
    <d v="1899-12-30T03:50:00"/>
    <x v="2"/>
    <x v="0"/>
    <x v="2"/>
    <n v="32.729999999999997"/>
    <s v="Ocupada"/>
    <x v="6"/>
    <x v="152"/>
    <x v="59"/>
    <n v="120"/>
    <x v="315"/>
    <d v="1899-12-30T02:56:00"/>
    <x v="0"/>
  </r>
  <r>
    <x v="392"/>
    <n v="13"/>
    <x v="338"/>
    <n v="3"/>
    <x v="320"/>
    <d v="2023-04-05T05:17:00"/>
    <d v="1899-12-30T02:59:00"/>
    <x v="4"/>
    <x v="0"/>
    <x v="2"/>
    <n v="12.54"/>
    <s v="Ocupada"/>
    <x v="1"/>
    <x v="299"/>
    <x v="25"/>
    <n v="208"/>
    <x v="320"/>
    <d v="1899-12-30T01:10:00"/>
    <x v="0"/>
  </r>
  <r>
    <x v="393"/>
    <n v="17"/>
    <x v="8"/>
    <n v="1"/>
    <x v="321"/>
    <d v="2023-04-05T07:02:00"/>
    <d v="1899-12-30T03:51:00"/>
    <x v="0"/>
    <x v="0"/>
    <x v="2"/>
    <n v="18.05"/>
    <s v="Ocupada"/>
    <x v="2"/>
    <x v="248"/>
    <x v="32"/>
    <n v="77"/>
    <x v="321"/>
    <d v="1899-12-30T03:04:00"/>
    <x v="0"/>
  </r>
  <r>
    <x v="394"/>
    <n v="2"/>
    <x v="339"/>
    <n v="1"/>
    <x v="322"/>
    <d v="2023-04-05T05:34:00"/>
    <d v="1899-12-30T03:57:00"/>
    <x v="2"/>
    <x v="0"/>
    <x v="0"/>
    <n v="40.9"/>
    <s v="Libre"/>
    <x v="8"/>
    <x v="76"/>
    <x v="69"/>
    <n v="38"/>
    <x v="322"/>
    <d v="1899-12-30T03:49:00"/>
    <x v="0"/>
  </r>
  <r>
    <x v="395"/>
    <n v="11"/>
    <x v="340"/>
    <n v="1"/>
    <x v="323"/>
    <d v="2023-04-05T03:36:00"/>
    <d v="1899-12-30T03:04:00"/>
    <x v="2"/>
    <x v="2"/>
    <x v="1"/>
    <n v="34.5"/>
    <s v="Libre"/>
    <x v="4"/>
    <x v="300"/>
    <x v="0"/>
    <n v="83"/>
    <x v="323"/>
    <d v="1899-12-30T02:07:00"/>
    <x v="0"/>
  </r>
  <r>
    <x v="396"/>
    <n v="4"/>
    <x v="303"/>
    <n v="2"/>
    <x v="324"/>
    <d v="2023-04-05T01:34:00"/>
    <d v="1899-12-30T01:14:00"/>
    <x v="4"/>
    <x v="1"/>
    <x v="0"/>
    <n v="37.79"/>
    <s v="Libre"/>
    <x v="9"/>
    <x v="301"/>
    <x v="27"/>
    <n v="147"/>
    <x v="324"/>
    <d v="1899-12-30T00:05:00"/>
    <x v="0"/>
  </r>
  <r>
    <x v="397"/>
    <n v="9"/>
    <x v="341"/>
    <n v="5"/>
    <x v="325"/>
    <d v="2023-04-05T07:05:00"/>
    <d v="1899-12-30T03:55:00"/>
    <x v="1"/>
    <x v="1"/>
    <x v="2"/>
    <n v="48.96"/>
    <s v="Libre"/>
    <x v="4"/>
    <x v="302"/>
    <x v="26"/>
    <n v="122"/>
    <x v="325"/>
    <d v="1899-12-30T02:44:00"/>
    <x v="0"/>
  </r>
  <r>
    <x v="398"/>
    <n v="7"/>
    <x v="342"/>
    <n v="6"/>
    <x v="326"/>
    <d v="2023-04-05T05:40:00"/>
    <d v="1899-12-30T02:52:00"/>
    <x v="3"/>
    <x v="0"/>
    <x v="2"/>
    <n v="27.32"/>
    <s v="Libre"/>
    <x v="0"/>
    <x v="303"/>
    <x v="125"/>
    <n v="207"/>
    <x v="326"/>
    <d v="1899-12-30T01:21:00"/>
    <x v="0"/>
  </r>
  <r>
    <x v="399"/>
    <n v="9"/>
    <x v="343"/>
    <n v="4"/>
    <x v="327"/>
    <d v="2023-04-05T04:14:00"/>
    <d v="1899-12-30T02:03:00"/>
    <x v="4"/>
    <x v="0"/>
    <x v="2"/>
    <n v="42.96"/>
    <s v="Reservada"/>
    <x v="2"/>
    <x v="304"/>
    <x v="76"/>
    <n v="198"/>
    <x v="327"/>
    <d v="1899-12-30T00:44:00"/>
    <x v="0"/>
  </r>
  <r>
    <x v="400"/>
    <n v="16"/>
    <x v="277"/>
    <n v="2"/>
    <x v="328"/>
    <d v="2023-04-05T06:57:00"/>
    <d v="1899-12-30T03:21:00"/>
    <x v="2"/>
    <x v="0"/>
    <x v="2"/>
    <n v="15.87"/>
    <s v="Ocupada"/>
    <x v="3"/>
    <x v="36"/>
    <x v="60"/>
    <n v="42"/>
    <x v="328"/>
    <d v="1899-12-30T03:01:00"/>
    <x v="0"/>
  </r>
  <r>
    <x v="401"/>
    <n v="18"/>
    <x v="344"/>
    <n v="1"/>
    <x v="329"/>
    <d v="2023-04-05T05:08:00"/>
    <d v="1899-12-30T02:27:00"/>
    <x v="0"/>
    <x v="0"/>
    <x v="2"/>
    <n v="31.02"/>
    <s v="Reservada"/>
    <x v="1"/>
    <x v="305"/>
    <x v="149"/>
    <n v="151"/>
    <x v="329"/>
    <d v="1899-12-30T01:21:00"/>
    <x v="0"/>
  </r>
  <r>
    <x v="402"/>
    <n v="14"/>
    <x v="345"/>
    <n v="5"/>
    <x v="330"/>
    <d v="2023-04-05T05:15:00"/>
    <d v="1899-12-30T03:00:00"/>
    <x v="1"/>
    <x v="0"/>
    <x v="2"/>
    <n v="14.76"/>
    <s v="Libre"/>
    <x v="9"/>
    <x v="306"/>
    <x v="1"/>
    <n v="190"/>
    <x v="330"/>
    <d v="1899-12-30T01:35:00"/>
    <x v="0"/>
  </r>
  <r>
    <x v="403"/>
    <n v="17"/>
    <x v="299"/>
    <n v="2"/>
    <x v="331"/>
    <d v="2023-04-05T04:29:00"/>
    <d v="1899-12-30T03:51:00"/>
    <x v="3"/>
    <x v="0"/>
    <x v="2"/>
    <n v="32.56"/>
    <s v="Libre"/>
    <x v="0"/>
    <x v="307"/>
    <x v="96"/>
    <n v="182"/>
    <x v="331"/>
    <d v="1899-12-30T02:09:00"/>
    <x v="0"/>
  </r>
  <r>
    <x v="404"/>
    <n v="5"/>
    <x v="346"/>
    <n v="6"/>
    <x v="332"/>
    <d v="2023-04-05T04:59:00"/>
    <d v="1899-12-30T02:20:00"/>
    <x v="2"/>
    <x v="2"/>
    <x v="2"/>
    <n v="14.56"/>
    <s v="Reservada"/>
    <x v="10"/>
    <x v="308"/>
    <x v="33"/>
    <n v="106"/>
    <x v="332"/>
    <d v="1899-12-30T00:42:00"/>
    <x v="0"/>
  </r>
  <r>
    <x v="405"/>
    <n v="14"/>
    <x v="224"/>
    <n v="5"/>
    <x v="333"/>
    <d v="2023-04-05T02:37:00"/>
    <d v="1899-12-30T02:23:00"/>
    <x v="2"/>
    <x v="2"/>
    <x v="1"/>
    <n v="34.03"/>
    <s v="Ocupada"/>
    <x v="0"/>
    <x v="309"/>
    <x v="70"/>
    <n v="155"/>
    <x v="333"/>
    <d v="1899-12-30T00:26:00"/>
    <x v="0"/>
  </r>
  <r>
    <x v="406"/>
    <n v="4"/>
    <x v="347"/>
    <n v="1"/>
    <x v="334"/>
    <d v="2023-04-05T04:51:00"/>
    <d v="1899-12-30T02:38:00"/>
    <x v="4"/>
    <x v="1"/>
    <x v="0"/>
    <n v="22.98"/>
    <s v="Reservada"/>
    <x v="8"/>
    <x v="61"/>
    <x v="150"/>
    <n v="95"/>
    <x v="334"/>
    <d v="1899-12-30T01:48:00"/>
    <x v="0"/>
  </r>
  <r>
    <x v="407"/>
    <n v="17"/>
    <x v="261"/>
    <n v="3"/>
    <x v="335"/>
    <d v="2023-04-05T04:05:00"/>
    <d v="1899-12-30T03:24:00"/>
    <x v="2"/>
    <x v="0"/>
    <x v="2"/>
    <n v="10.14"/>
    <s v="Ocupada"/>
    <x v="9"/>
    <x v="310"/>
    <x v="103"/>
    <n v="131"/>
    <x v="335"/>
    <d v="1899-12-30T01:38:00"/>
    <x v="0"/>
  </r>
  <r>
    <x v="408"/>
    <n v="15"/>
    <x v="348"/>
    <n v="5"/>
    <x v="336"/>
    <d v="2023-04-05T03:01:00"/>
    <d v="1899-12-30T01:06:00"/>
    <x v="1"/>
    <x v="0"/>
    <x v="2"/>
    <n v="48.7"/>
    <s v="Reservada"/>
    <x v="9"/>
    <x v="311"/>
    <x v="151"/>
    <n v="203"/>
    <x v="336"/>
    <d v="1899-12-30T00:00:00"/>
    <x v="1"/>
  </r>
  <r>
    <x v="409"/>
    <n v="1"/>
    <x v="349"/>
    <n v="3"/>
    <x v="337"/>
    <d v="2023-04-05T05:23:00"/>
    <d v="1899-12-30T02:36:00"/>
    <x v="4"/>
    <x v="2"/>
    <x v="2"/>
    <n v="43.65"/>
    <s v="Reservada"/>
    <x v="4"/>
    <x v="312"/>
    <x v="125"/>
    <n v="56"/>
    <x v="337"/>
    <d v="1899-12-30T01:05:00"/>
    <x v="0"/>
  </r>
  <r>
    <x v="410"/>
    <n v="3"/>
    <x v="197"/>
    <n v="3"/>
    <x v="327"/>
    <d v="2023-04-05T05:04:00"/>
    <d v="1899-12-30T03:08:00"/>
    <x v="1"/>
    <x v="0"/>
    <x v="0"/>
    <n v="21.88"/>
    <s v="Ocupada"/>
    <x v="1"/>
    <x v="313"/>
    <x v="34"/>
    <n v="219"/>
    <x v="327"/>
    <d v="1899-12-30T01:50:00"/>
    <x v="0"/>
  </r>
  <r>
    <x v="411"/>
    <n v="11"/>
    <x v="350"/>
    <n v="4"/>
    <x v="338"/>
    <d v="2023-04-05T02:03:00"/>
    <d v="1899-12-30T01:56:00"/>
    <x v="3"/>
    <x v="2"/>
    <x v="2"/>
    <n v="12.94"/>
    <s v="Ocupada"/>
    <x v="4"/>
    <x v="79"/>
    <x v="0"/>
    <n v="93"/>
    <x v="338"/>
    <d v="1899-12-30T00:59:00"/>
    <x v="0"/>
  </r>
  <r>
    <x v="412"/>
    <n v="13"/>
    <x v="351"/>
    <n v="3"/>
    <x v="339"/>
    <d v="2023-04-05T04:58:00"/>
    <d v="1899-12-30T02:37:00"/>
    <x v="4"/>
    <x v="2"/>
    <x v="2"/>
    <n v="23.01"/>
    <s v="Ocupada"/>
    <x v="10"/>
    <x v="5"/>
    <x v="104"/>
    <n v="35"/>
    <x v="339"/>
    <d v="1899-12-30T02:25:00"/>
    <x v="0"/>
  </r>
  <r>
    <x v="413"/>
    <n v="14"/>
    <x v="352"/>
    <n v="6"/>
    <x v="340"/>
    <d v="2023-04-05T07:12:00"/>
    <d v="1899-12-30T03:29:00"/>
    <x v="3"/>
    <x v="1"/>
    <x v="2"/>
    <n v="13.17"/>
    <s v="Reservada"/>
    <x v="0"/>
    <x v="195"/>
    <x v="15"/>
    <n v="33"/>
    <x v="340"/>
    <d v="1899-12-30T02:51:00"/>
    <x v="0"/>
  </r>
  <r>
    <x v="414"/>
    <n v="14"/>
    <x v="353"/>
    <n v="4"/>
    <x v="341"/>
    <d v="2023-04-05T04:35:00"/>
    <d v="1899-12-30T04:11:00"/>
    <x v="4"/>
    <x v="2"/>
    <x v="2"/>
    <n v="20.51"/>
    <s v="Ocupada"/>
    <x v="2"/>
    <x v="314"/>
    <x v="37"/>
    <n v="158"/>
    <x v="341"/>
    <d v="1899-12-30T02:44:00"/>
    <x v="0"/>
  </r>
  <r>
    <x v="415"/>
    <n v="20"/>
    <x v="354"/>
    <n v="2"/>
    <x v="342"/>
    <d v="2023-04-05T06:37:00"/>
    <d v="1899-12-30T03:34:00"/>
    <x v="1"/>
    <x v="2"/>
    <x v="2"/>
    <n v="12.9"/>
    <s v="Reservada"/>
    <x v="7"/>
    <x v="83"/>
    <x v="136"/>
    <n v="25"/>
    <x v="342"/>
    <d v="1899-12-30T03:25:00"/>
    <x v="0"/>
  </r>
  <r>
    <x v="416"/>
    <n v="7"/>
    <x v="355"/>
    <n v="2"/>
    <x v="343"/>
    <d v="2023-04-05T04:33:00"/>
    <d v="1899-12-30T01:08:00"/>
    <x v="2"/>
    <x v="2"/>
    <x v="2"/>
    <n v="35.08"/>
    <s v="Libre"/>
    <x v="5"/>
    <x v="315"/>
    <x v="146"/>
    <n v="142"/>
    <x v="343"/>
    <d v="1899-12-30T00:00:00"/>
    <x v="1"/>
  </r>
  <r>
    <x v="417"/>
    <n v="17"/>
    <x v="356"/>
    <n v="4"/>
    <x v="344"/>
    <d v="2023-04-05T03:31:00"/>
    <d v="1899-12-30T02:39:00"/>
    <x v="0"/>
    <x v="2"/>
    <x v="2"/>
    <n v="35.51"/>
    <s v="Reservada"/>
    <x v="0"/>
    <x v="316"/>
    <x v="61"/>
    <n v="118"/>
    <x v="344"/>
    <d v="1899-12-30T00:59:00"/>
    <x v="0"/>
  </r>
  <r>
    <x v="418"/>
    <n v="11"/>
    <x v="357"/>
    <n v="4"/>
    <x v="345"/>
    <d v="2023-04-05T05:43:00"/>
    <d v="1899-12-30T02:44:00"/>
    <x v="3"/>
    <x v="0"/>
    <x v="2"/>
    <n v="14.09"/>
    <s v="Ocupada"/>
    <x v="10"/>
    <x v="317"/>
    <x v="152"/>
    <n v="67"/>
    <x v="345"/>
    <d v="1899-12-30T01:40:00"/>
    <x v="0"/>
  </r>
  <r>
    <x v="419"/>
    <n v="18"/>
    <x v="9"/>
    <n v="6"/>
    <x v="346"/>
    <d v="2023-04-05T05:29:00"/>
    <d v="1899-12-30T03:26:00"/>
    <x v="2"/>
    <x v="0"/>
    <x v="2"/>
    <n v="31.49"/>
    <s v="Ocupada"/>
    <x v="6"/>
    <x v="318"/>
    <x v="28"/>
    <n v="242"/>
    <x v="346"/>
    <d v="1899-12-30T01:41:00"/>
    <x v="0"/>
  </r>
  <r>
    <x v="420"/>
    <n v="10"/>
    <x v="358"/>
    <n v="1"/>
    <x v="322"/>
    <d v="2023-04-05T04:07:00"/>
    <d v="1899-12-30T02:45:00"/>
    <x v="1"/>
    <x v="0"/>
    <x v="2"/>
    <n v="17.57"/>
    <s v="Ocupada"/>
    <x v="9"/>
    <x v="319"/>
    <x v="26"/>
    <n v="85"/>
    <x v="322"/>
    <d v="1899-12-30T01:34:00"/>
    <x v="0"/>
  </r>
  <r>
    <x v="421"/>
    <n v="12"/>
    <x v="359"/>
    <n v="6"/>
    <x v="347"/>
    <d v="2023-04-05T03:09:00"/>
    <d v="1899-12-30T02:33:00"/>
    <x v="2"/>
    <x v="0"/>
    <x v="2"/>
    <n v="39.72"/>
    <s v="Reservada"/>
    <x v="0"/>
    <x v="320"/>
    <x v="153"/>
    <n v="88"/>
    <x v="347"/>
    <d v="1899-12-30T01:59:00"/>
    <x v="0"/>
  </r>
  <r>
    <x v="422"/>
    <n v="4"/>
    <x v="181"/>
    <n v="2"/>
    <x v="348"/>
    <d v="2023-04-05T04:57:00"/>
    <d v="1899-12-30T02:23:00"/>
    <x v="1"/>
    <x v="0"/>
    <x v="1"/>
    <n v="34.130000000000003"/>
    <s v="Libre"/>
    <x v="8"/>
    <x v="321"/>
    <x v="126"/>
    <n v="152"/>
    <x v="348"/>
    <d v="1899-12-30T01:52:00"/>
    <x v="0"/>
  </r>
  <r>
    <x v="423"/>
    <n v="13"/>
    <x v="360"/>
    <n v="3"/>
    <x v="349"/>
    <d v="2023-04-05T03:17:00"/>
    <d v="1899-12-30T02:09:00"/>
    <x v="2"/>
    <x v="2"/>
    <x v="1"/>
    <n v="11.02"/>
    <s v="Reservada"/>
    <x v="1"/>
    <x v="322"/>
    <x v="98"/>
    <n v="147"/>
    <x v="349"/>
    <d v="1899-12-30T00:41:00"/>
    <x v="0"/>
  </r>
  <r>
    <x v="424"/>
    <n v="18"/>
    <x v="361"/>
    <n v="3"/>
    <x v="350"/>
    <d v="2023-04-05T03:45:00"/>
    <d v="1899-12-30T02:21:00"/>
    <x v="2"/>
    <x v="0"/>
    <x v="2"/>
    <n v="49.43"/>
    <s v="Reservada"/>
    <x v="4"/>
    <x v="76"/>
    <x v="101"/>
    <n v="19"/>
    <x v="350"/>
    <d v="1899-12-30T01:53:00"/>
    <x v="0"/>
  </r>
  <r>
    <x v="425"/>
    <n v="5"/>
    <x v="362"/>
    <n v="2"/>
    <x v="351"/>
    <d v="2023-04-05T05:02:00"/>
    <d v="1899-12-30T01:51:00"/>
    <x v="4"/>
    <x v="0"/>
    <x v="2"/>
    <n v="47.8"/>
    <s v="Reservada"/>
    <x v="2"/>
    <x v="323"/>
    <x v="130"/>
    <n v="247"/>
    <x v="351"/>
    <d v="1899-12-30T00:00:00"/>
    <x v="1"/>
  </r>
  <r>
    <x v="426"/>
    <n v="2"/>
    <x v="142"/>
    <n v="4"/>
    <x v="348"/>
    <d v="2023-04-05T03:43:00"/>
    <d v="1899-12-30T01:09:00"/>
    <x v="2"/>
    <x v="0"/>
    <x v="1"/>
    <n v="43.74"/>
    <s v="Libre"/>
    <x v="6"/>
    <x v="324"/>
    <x v="113"/>
    <n v="206"/>
    <x v="348"/>
    <d v="1899-12-30T00:00:00"/>
    <x v="1"/>
  </r>
  <r>
    <x v="427"/>
    <n v="7"/>
    <x v="363"/>
    <n v="5"/>
    <x v="352"/>
    <d v="2023-04-05T06:03:00"/>
    <d v="1899-12-30T02:45:00"/>
    <x v="4"/>
    <x v="1"/>
    <x v="2"/>
    <n v="15.6"/>
    <s v="Reservada"/>
    <x v="8"/>
    <x v="325"/>
    <x v="154"/>
    <n v="175"/>
    <x v="352"/>
    <d v="1899-12-30T00:00:00"/>
    <x v="1"/>
  </r>
  <r>
    <x v="428"/>
    <n v="8"/>
    <x v="364"/>
    <n v="1"/>
    <x v="353"/>
    <d v="2023-04-05T03:46:00"/>
    <d v="1899-12-30T03:36:00"/>
    <x v="4"/>
    <x v="0"/>
    <x v="2"/>
    <n v="10.95"/>
    <s v="Reservada"/>
    <x v="2"/>
    <x v="113"/>
    <x v="111"/>
    <n v="78"/>
    <x v="353"/>
    <d v="1899-12-30T03:09:00"/>
    <x v="0"/>
  </r>
  <r>
    <x v="429"/>
    <n v="7"/>
    <x v="365"/>
    <n v="3"/>
    <x v="354"/>
    <d v="2023-04-05T03:59:00"/>
    <d v="1899-12-30T01:38:00"/>
    <x v="4"/>
    <x v="0"/>
    <x v="0"/>
    <n v="42.09"/>
    <s v="Reservada"/>
    <x v="5"/>
    <x v="83"/>
    <x v="58"/>
    <n v="25"/>
    <x v="354"/>
    <d v="1899-12-30T00:49:00"/>
    <x v="0"/>
  </r>
  <r>
    <x v="430"/>
    <n v="15"/>
    <x v="247"/>
    <n v="5"/>
    <x v="355"/>
    <d v="2023-04-05T07:25:00"/>
    <d v="1899-12-30T03:52:00"/>
    <x v="3"/>
    <x v="0"/>
    <x v="2"/>
    <n v="39.82"/>
    <s v="Libre"/>
    <x v="10"/>
    <x v="35"/>
    <x v="60"/>
    <n v="60"/>
    <x v="355"/>
    <d v="1899-12-30T03:32:00"/>
    <x v="0"/>
  </r>
  <r>
    <x v="431"/>
    <n v="10"/>
    <x v="366"/>
    <n v="2"/>
    <x v="356"/>
    <d v="2023-04-05T05:54:00"/>
    <d v="1899-12-30T02:23:00"/>
    <x v="4"/>
    <x v="2"/>
    <x v="2"/>
    <n v="18.71"/>
    <s v="Libre"/>
    <x v="1"/>
    <x v="326"/>
    <x v="107"/>
    <n v="109"/>
    <x v="356"/>
    <d v="1899-12-30T01:09:00"/>
    <x v="0"/>
  </r>
  <r>
    <x v="432"/>
    <n v="10"/>
    <x v="6"/>
    <n v="4"/>
    <x v="357"/>
    <d v="2023-04-05T03:09:00"/>
    <d v="1899-12-30T01:55:00"/>
    <x v="4"/>
    <x v="0"/>
    <x v="2"/>
    <n v="45.77"/>
    <s v="Reservada"/>
    <x v="6"/>
    <x v="327"/>
    <x v="107"/>
    <n v="102"/>
    <x v="357"/>
    <d v="1899-12-30T00:41:00"/>
    <x v="0"/>
  </r>
  <r>
    <x v="433"/>
    <n v="15"/>
    <x v="367"/>
    <n v="4"/>
    <x v="358"/>
    <d v="2023-04-05T03:55:00"/>
    <d v="1899-12-30T03:40:00"/>
    <x v="4"/>
    <x v="0"/>
    <x v="2"/>
    <n v="37.15"/>
    <s v="Reservada"/>
    <x v="6"/>
    <x v="328"/>
    <x v="118"/>
    <n v="96"/>
    <x v="358"/>
    <d v="1899-12-30T02:42:00"/>
    <x v="0"/>
  </r>
  <r>
    <x v="434"/>
    <n v="17"/>
    <x v="368"/>
    <n v="6"/>
    <x v="359"/>
    <d v="2023-04-05T06:01:00"/>
    <d v="1899-12-30T02:23:00"/>
    <x v="3"/>
    <x v="0"/>
    <x v="2"/>
    <n v="30.48"/>
    <s v="Ocupada"/>
    <x v="0"/>
    <x v="329"/>
    <x v="120"/>
    <n v="154"/>
    <x v="359"/>
    <d v="1899-12-30T00:32:00"/>
    <x v="0"/>
  </r>
  <r>
    <x v="435"/>
    <n v="10"/>
    <x v="369"/>
    <n v="3"/>
    <x v="360"/>
    <d v="2023-04-05T04:04:00"/>
    <d v="1899-12-30T04:07:00"/>
    <x v="3"/>
    <x v="0"/>
    <x v="2"/>
    <n v="10.14"/>
    <s v="Ocupada"/>
    <x v="2"/>
    <x v="15"/>
    <x v="129"/>
    <n v="56"/>
    <x v="360"/>
    <d v="1899-12-30T03:22:00"/>
    <x v="0"/>
  </r>
  <r>
    <x v="436"/>
    <n v="16"/>
    <x v="274"/>
    <n v="6"/>
    <x v="361"/>
    <d v="2023-04-05T05:25:00"/>
    <d v="1899-12-30T02:23:00"/>
    <x v="0"/>
    <x v="0"/>
    <x v="2"/>
    <n v="12.56"/>
    <s v="Reservada"/>
    <x v="3"/>
    <x v="5"/>
    <x v="62"/>
    <n v="70"/>
    <x v="361"/>
    <d v="1899-12-30T01:32:00"/>
    <x v="0"/>
  </r>
  <r>
    <x v="437"/>
    <n v="2"/>
    <x v="370"/>
    <n v="1"/>
    <x v="362"/>
    <d v="2023-04-05T07:33:00"/>
    <d v="1899-12-30T03:35:00"/>
    <x v="1"/>
    <x v="0"/>
    <x v="2"/>
    <n v="19.3"/>
    <s v="Libre"/>
    <x v="10"/>
    <x v="195"/>
    <x v="62"/>
    <n v="33"/>
    <x v="362"/>
    <d v="1899-12-30T02:44:00"/>
    <x v="0"/>
  </r>
  <r>
    <x v="438"/>
    <n v="15"/>
    <x v="371"/>
    <n v="1"/>
    <x v="363"/>
    <d v="2023-04-05T01:23:00"/>
    <d v="1899-12-30T01:23:00"/>
    <x v="0"/>
    <x v="2"/>
    <x v="2"/>
    <n v="25.56"/>
    <s v="Libre"/>
    <x v="6"/>
    <x v="330"/>
    <x v="152"/>
    <n v="177"/>
    <x v="363"/>
    <d v="1899-12-30T00:19:00"/>
    <x v="0"/>
  </r>
  <r>
    <x v="439"/>
    <n v="13"/>
    <x v="372"/>
    <n v="1"/>
    <x v="364"/>
    <d v="2023-04-05T05:48:00"/>
    <d v="1899-12-30T04:04:00"/>
    <x v="2"/>
    <x v="0"/>
    <x v="2"/>
    <n v="38.85"/>
    <s v="Ocupada"/>
    <x v="10"/>
    <x v="331"/>
    <x v="129"/>
    <n v="84"/>
    <x v="364"/>
    <d v="1899-12-30T03:19:00"/>
    <x v="0"/>
  </r>
  <r>
    <x v="440"/>
    <n v="13"/>
    <x v="373"/>
    <n v="6"/>
    <x v="365"/>
    <d v="2023-04-05T03:23:00"/>
    <d v="1899-12-30T02:34:00"/>
    <x v="2"/>
    <x v="0"/>
    <x v="1"/>
    <n v="23.31"/>
    <s v="Ocupada"/>
    <x v="0"/>
    <x v="26"/>
    <x v="146"/>
    <n v="183"/>
    <x v="365"/>
    <d v="1899-12-30T01:04:00"/>
    <x v="0"/>
  </r>
  <r>
    <x v="441"/>
    <n v="15"/>
    <x v="374"/>
    <n v="3"/>
    <x v="366"/>
    <d v="2023-04-05T03:18:00"/>
    <d v="1899-12-30T01:29:00"/>
    <x v="4"/>
    <x v="2"/>
    <x v="2"/>
    <n v="21.07"/>
    <s v="Ocupada"/>
    <x v="7"/>
    <x v="332"/>
    <x v="55"/>
    <n v="235"/>
    <x v="366"/>
    <d v="1899-12-30T00:00:00"/>
    <x v="1"/>
  </r>
  <r>
    <x v="442"/>
    <n v="4"/>
    <x v="361"/>
    <n v="2"/>
    <x v="367"/>
    <d v="2023-04-05T03:14:00"/>
    <d v="1899-12-30T01:59:00"/>
    <x v="2"/>
    <x v="0"/>
    <x v="0"/>
    <n v="14.48"/>
    <s v="Libre"/>
    <x v="5"/>
    <x v="333"/>
    <x v="51"/>
    <n v="217"/>
    <x v="367"/>
    <d v="1899-12-30T00:00:00"/>
    <x v="1"/>
  </r>
  <r>
    <x v="443"/>
    <n v="8"/>
    <x v="50"/>
    <n v="5"/>
    <x v="368"/>
    <d v="2023-04-05T06:08:00"/>
    <d v="1899-12-30T02:45:00"/>
    <x v="1"/>
    <x v="0"/>
    <x v="2"/>
    <n v="25.26"/>
    <s v="Libre"/>
    <x v="10"/>
    <x v="334"/>
    <x v="39"/>
    <n v="95"/>
    <x v="368"/>
    <d v="1899-12-30T01:24:00"/>
    <x v="0"/>
  </r>
  <r>
    <x v="444"/>
    <n v="6"/>
    <x v="375"/>
    <n v="5"/>
    <x v="369"/>
    <d v="2023-04-05T03:09:00"/>
    <d v="1899-12-30T02:08:00"/>
    <x v="1"/>
    <x v="1"/>
    <x v="2"/>
    <n v="14.28"/>
    <s v="Libre"/>
    <x v="3"/>
    <x v="71"/>
    <x v="100"/>
    <n v="81"/>
    <x v="369"/>
    <d v="1899-12-30T01:42:00"/>
    <x v="0"/>
  </r>
  <r>
    <x v="445"/>
    <n v="12"/>
    <x v="38"/>
    <n v="2"/>
    <x v="326"/>
    <d v="2023-04-05T06:13:00"/>
    <d v="1899-12-30T03:25:00"/>
    <x v="1"/>
    <x v="0"/>
    <x v="2"/>
    <n v="35.24"/>
    <s v="Libre"/>
    <x v="8"/>
    <x v="36"/>
    <x v="69"/>
    <n v="21"/>
    <x v="326"/>
    <d v="1899-12-30T03:17:00"/>
    <x v="0"/>
  </r>
  <r>
    <x v="446"/>
    <n v="8"/>
    <x v="376"/>
    <n v="2"/>
    <x v="359"/>
    <d v="2023-04-05T07:24:00"/>
    <d v="1899-12-30T03:31:00"/>
    <x v="4"/>
    <x v="2"/>
    <x v="2"/>
    <n v="28.68"/>
    <s v="Libre"/>
    <x v="0"/>
    <x v="335"/>
    <x v="36"/>
    <n v="181"/>
    <x v="359"/>
    <d v="1899-12-30T02:05:00"/>
    <x v="0"/>
  </r>
  <r>
    <x v="447"/>
    <n v="4"/>
    <x v="291"/>
    <n v="5"/>
    <x v="370"/>
    <d v="2023-04-05T03:35:00"/>
    <d v="1899-12-30T03:43:00"/>
    <x v="4"/>
    <x v="2"/>
    <x v="2"/>
    <n v="35.68"/>
    <s v="Ocupada"/>
    <x v="5"/>
    <x v="336"/>
    <x v="149"/>
    <n v="137"/>
    <x v="370"/>
    <d v="1899-12-30T02:37:00"/>
    <x v="0"/>
  </r>
  <r>
    <x v="448"/>
    <n v="3"/>
    <x v="377"/>
    <n v="3"/>
    <x v="343"/>
    <d v="2023-04-05T05:02:00"/>
    <d v="1899-12-30T01:52:00"/>
    <x v="0"/>
    <x v="0"/>
    <x v="1"/>
    <n v="42.25"/>
    <s v="Ocupada"/>
    <x v="2"/>
    <x v="183"/>
    <x v="88"/>
    <n v="64"/>
    <x v="343"/>
    <d v="1899-12-30T01:19:00"/>
    <x v="0"/>
  </r>
  <r>
    <x v="449"/>
    <n v="9"/>
    <x v="378"/>
    <n v="6"/>
    <x v="328"/>
    <d v="2023-04-05T05:01:00"/>
    <d v="1899-12-30T01:25:00"/>
    <x v="0"/>
    <x v="0"/>
    <x v="2"/>
    <n v="48.9"/>
    <s v="Ocupada"/>
    <x v="6"/>
    <x v="337"/>
    <x v="153"/>
    <n v="72"/>
    <x v="328"/>
    <d v="1899-12-30T00:51:00"/>
    <x v="0"/>
  </r>
  <r>
    <x v="450"/>
    <n v="3"/>
    <x v="201"/>
    <n v="1"/>
    <x v="371"/>
    <d v="2023-04-05T02:26:00"/>
    <d v="1899-12-30T01:09:00"/>
    <x v="3"/>
    <x v="1"/>
    <x v="2"/>
    <n v="46.37"/>
    <s v="Libre"/>
    <x v="6"/>
    <x v="338"/>
    <x v="14"/>
    <n v="92"/>
    <x v="371"/>
    <d v="1899-12-30T00:00:00"/>
    <x v="1"/>
  </r>
  <r>
    <x v="451"/>
    <n v="9"/>
    <x v="379"/>
    <n v="1"/>
    <x v="372"/>
    <d v="2023-04-05T05:19:00"/>
    <d v="1899-12-30T02:26:00"/>
    <x v="4"/>
    <x v="0"/>
    <x v="2"/>
    <n v="43.48"/>
    <s v="Reservada"/>
    <x v="7"/>
    <x v="339"/>
    <x v="21"/>
    <n v="158"/>
    <x v="372"/>
    <d v="1899-12-30T00:23:00"/>
    <x v="0"/>
  </r>
  <r>
    <x v="452"/>
    <n v="6"/>
    <x v="380"/>
    <n v="1"/>
    <x v="373"/>
    <d v="2023-04-05T05:07:00"/>
    <d v="1899-12-30T01:25:00"/>
    <x v="2"/>
    <x v="1"/>
    <x v="2"/>
    <n v="36.83"/>
    <s v="Libre"/>
    <x v="9"/>
    <x v="292"/>
    <x v="61"/>
    <n v="130"/>
    <x v="373"/>
    <d v="1899-12-30T00:00:00"/>
    <x v="1"/>
  </r>
  <r>
    <x v="453"/>
    <n v="1"/>
    <x v="360"/>
    <n v="3"/>
    <x v="321"/>
    <d v="2023-04-05T04:53:00"/>
    <d v="1899-12-30T01:27:00"/>
    <x v="1"/>
    <x v="0"/>
    <x v="2"/>
    <n v="39.619999999999997"/>
    <s v="Libre"/>
    <x v="1"/>
    <x v="340"/>
    <x v="155"/>
    <n v="233"/>
    <x v="321"/>
    <d v="1899-12-30T00:00:00"/>
    <x v="1"/>
  </r>
  <r>
    <x v="454"/>
    <n v="12"/>
    <x v="229"/>
    <n v="6"/>
    <x v="362"/>
    <d v="2023-04-05T05:54:00"/>
    <d v="1899-12-30T01:56:00"/>
    <x v="3"/>
    <x v="1"/>
    <x v="0"/>
    <n v="19.7"/>
    <s v="Reservada"/>
    <x v="1"/>
    <x v="114"/>
    <x v="5"/>
    <n v="48"/>
    <x v="362"/>
    <d v="1899-12-30T01:45:00"/>
    <x v="0"/>
  </r>
  <r>
    <x v="455"/>
    <n v="13"/>
    <x v="381"/>
    <n v="6"/>
    <x v="374"/>
    <d v="2023-04-05T05:15:00"/>
    <d v="1899-12-30T03:03:00"/>
    <x v="4"/>
    <x v="0"/>
    <x v="2"/>
    <n v="21.94"/>
    <s v="Libre"/>
    <x v="10"/>
    <x v="341"/>
    <x v="26"/>
    <n v="148"/>
    <x v="374"/>
    <d v="1899-12-30T01:52:00"/>
    <x v="0"/>
  </r>
  <r>
    <x v="456"/>
    <n v="18"/>
    <x v="382"/>
    <n v="6"/>
    <x v="375"/>
    <d v="2023-04-05T07:32:00"/>
    <d v="1899-12-30T03:44:00"/>
    <x v="2"/>
    <x v="0"/>
    <x v="1"/>
    <n v="17.260000000000002"/>
    <s v="Reservada"/>
    <x v="6"/>
    <x v="294"/>
    <x v="118"/>
    <n v="137"/>
    <x v="375"/>
    <d v="1899-12-30T02:46:00"/>
    <x v="0"/>
  </r>
  <r>
    <x v="457"/>
    <n v="4"/>
    <x v="383"/>
    <n v="3"/>
    <x v="329"/>
    <d v="2023-04-05T04:21:00"/>
    <d v="1899-12-30T01:55:00"/>
    <x v="4"/>
    <x v="0"/>
    <x v="2"/>
    <n v="15.21"/>
    <s v="Ocupada"/>
    <x v="6"/>
    <x v="342"/>
    <x v="35"/>
    <n v="268"/>
    <x v="329"/>
    <d v="1899-12-30T00:26:00"/>
    <x v="0"/>
  </r>
  <r>
    <x v="458"/>
    <n v="20"/>
    <x v="384"/>
    <n v="1"/>
    <x v="376"/>
    <d v="2023-04-05T02:12:00"/>
    <d v="1899-12-30T02:03:00"/>
    <x v="1"/>
    <x v="0"/>
    <x v="2"/>
    <n v="32.770000000000003"/>
    <s v="Ocupada"/>
    <x v="10"/>
    <x v="15"/>
    <x v="52"/>
    <n v="84"/>
    <x v="376"/>
    <d v="1899-12-30T01:33:00"/>
    <x v="0"/>
  </r>
  <r>
    <x v="459"/>
    <n v="19"/>
    <x v="144"/>
    <n v="6"/>
    <x v="377"/>
    <d v="2023-04-05T06:56:00"/>
    <d v="1899-12-30T03:29:00"/>
    <x v="4"/>
    <x v="2"/>
    <x v="2"/>
    <n v="49.6"/>
    <s v="Libre"/>
    <x v="8"/>
    <x v="343"/>
    <x v="38"/>
    <n v="176"/>
    <x v="377"/>
    <d v="1899-12-30T01:25:00"/>
    <x v="0"/>
  </r>
  <r>
    <x v="460"/>
    <n v="4"/>
    <x v="385"/>
    <n v="3"/>
    <x v="378"/>
    <d v="2023-04-05T05:55:00"/>
    <d v="1899-12-30T03:12:00"/>
    <x v="3"/>
    <x v="2"/>
    <x v="1"/>
    <n v="21.51"/>
    <s v="Libre"/>
    <x v="4"/>
    <x v="344"/>
    <x v="149"/>
    <n v="99"/>
    <x v="378"/>
    <d v="1899-12-30T02:06:00"/>
    <x v="0"/>
  </r>
  <r>
    <x v="461"/>
    <n v="9"/>
    <x v="31"/>
    <n v="2"/>
    <x v="374"/>
    <d v="2023-04-05T04:27:00"/>
    <d v="1899-12-30T02:15:00"/>
    <x v="2"/>
    <x v="0"/>
    <x v="2"/>
    <n v="21.17"/>
    <s v="Reservada"/>
    <x v="0"/>
    <x v="195"/>
    <x v="5"/>
    <n v="99"/>
    <x v="374"/>
    <d v="1899-12-30T02:04:00"/>
    <x v="0"/>
  </r>
  <r>
    <x v="462"/>
    <n v="7"/>
    <x v="386"/>
    <n v="2"/>
    <x v="379"/>
    <d v="2023-04-05T03:13:00"/>
    <d v="1899-12-30T02:35:00"/>
    <x v="2"/>
    <x v="0"/>
    <x v="0"/>
    <n v="17.07"/>
    <s v="Ocupada"/>
    <x v="3"/>
    <x v="79"/>
    <x v="156"/>
    <n v="93"/>
    <x v="379"/>
    <d v="1899-12-30T02:21:00"/>
    <x v="0"/>
  </r>
  <r>
    <x v="463"/>
    <n v="16"/>
    <x v="67"/>
    <n v="1"/>
    <x v="380"/>
    <d v="2023-04-05T04:39:00"/>
    <d v="1899-12-30T03:18:00"/>
    <x v="4"/>
    <x v="0"/>
    <x v="2"/>
    <n v="48.5"/>
    <s v="Reservada"/>
    <x v="9"/>
    <x v="345"/>
    <x v="90"/>
    <n v="154"/>
    <x v="380"/>
    <d v="1899-12-30T01:54:00"/>
    <x v="0"/>
  </r>
  <r>
    <x v="464"/>
    <n v="4"/>
    <x v="387"/>
    <n v="2"/>
    <x v="381"/>
    <d v="2023-04-05T03:38:00"/>
    <d v="1899-12-30T02:42:00"/>
    <x v="1"/>
    <x v="0"/>
    <x v="2"/>
    <n v="44.9"/>
    <s v="Ocupada"/>
    <x v="7"/>
    <x v="346"/>
    <x v="145"/>
    <n v="121"/>
    <x v="381"/>
    <d v="1899-12-30T01:42:00"/>
    <x v="0"/>
  </r>
  <r>
    <x v="465"/>
    <n v="4"/>
    <x v="388"/>
    <n v="1"/>
    <x v="382"/>
    <d v="2023-04-05T04:20:00"/>
    <d v="1899-12-30T02:26:00"/>
    <x v="1"/>
    <x v="0"/>
    <x v="2"/>
    <n v="26.63"/>
    <s v="Libre"/>
    <x v="6"/>
    <x v="347"/>
    <x v="56"/>
    <n v="140"/>
    <x v="382"/>
    <d v="1899-12-30T00:01:00"/>
    <x v="0"/>
  </r>
  <r>
    <x v="466"/>
    <n v="15"/>
    <x v="389"/>
    <n v="3"/>
    <x v="383"/>
    <d v="2023-04-05T04:14:00"/>
    <d v="1899-12-30T01:32:00"/>
    <x v="1"/>
    <x v="0"/>
    <x v="0"/>
    <n v="42.31"/>
    <s v="Reservada"/>
    <x v="4"/>
    <x v="348"/>
    <x v="117"/>
    <n v="143"/>
    <x v="383"/>
    <d v="1899-12-30T00:20:00"/>
    <x v="0"/>
  </r>
  <r>
    <x v="467"/>
    <n v="14"/>
    <x v="390"/>
    <n v="6"/>
    <x v="318"/>
    <d v="2023-04-05T05:45:00"/>
    <d v="1899-12-30T02:46:00"/>
    <x v="2"/>
    <x v="1"/>
    <x v="2"/>
    <n v="14.28"/>
    <s v="Reservada"/>
    <x v="10"/>
    <x v="349"/>
    <x v="22"/>
    <n v="106"/>
    <x v="318"/>
    <d v="1899-12-30T01:43:00"/>
    <x v="0"/>
  </r>
  <r>
    <x v="468"/>
    <n v="1"/>
    <x v="391"/>
    <n v="2"/>
    <x v="384"/>
    <d v="2023-04-05T05:22:00"/>
    <d v="1899-12-30T02:25:00"/>
    <x v="1"/>
    <x v="2"/>
    <x v="2"/>
    <n v="25.26"/>
    <s v="Reservada"/>
    <x v="1"/>
    <x v="350"/>
    <x v="149"/>
    <n v="137"/>
    <x v="384"/>
    <d v="1899-12-30T01:19:00"/>
    <x v="0"/>
  </r>
  <r>
    <x v="469"/>
    <n v="17"/>
    <x v="392"/>
    <n v="3"/>
    <x v="385"/>
    <d v="2023-04-05T04:17:00"/>
    <d v="1899-12-30T02:51:00"/>
    <x v="4"/>
    <x v="0"/>
    <x v="2"/>
    <n v="47.46"/>
    <s v="Ocupada"/>
    <x v="7"/>
    <x v="351"/>
    <x v="117"/>
    <n v="78"/>
    <x v="385"/>
    <d v="1899-12-30T01:39:00"/>
    <x v="0"/>
  </r>
  <r>
    <x v="470"/>
    <n v="7"/>
    <x v="393"/>
    <n v="6"/>
    <x v="386"/>
    <d v="2023-04-05T05:38:00"/>
    <d v="1899-12-30T02:02:00"/>
    <x v="4"/>
    <x v="1"/>
    <x v="0"/>
    <n v="28.49"/>
    <s v="Reservada"/>
    <x v="4"/>
    <x v="5"/>
    <x v="0"/>
    <n v="105"/>
    <x v="386"/>
    <d v="1899-12-30T01:05:00"/>
    <x v="0"/>
  </r>
  <r>
    <x v="471"/>
    <n v="20"/>
    <x v="394"/>
    <n v="2"/>
    <x v="387"/>
    <d v="2023-04-05T06:52:00"/>
    <d v="1899-12-30T03:10:00"/>
    <x v="2"/>
    <x v="0"/>
    <x v="1"/>
    <n v="36.79"/>
    <s v="Ocupada"/>
    <x v="7"/>
    <x v="352"/>
    <x v="47"/>
    <n v="114"/>
    <x v="387"/>
    <d v="1899-12-30T01:57:00"/>
    <x v="0"/>
  </r>
  <r>
    <x v="472"/>
    <n v="13"/>
    <x v="395"/>
    <n v="4"/>
    <x v="388"/>
    <d v="2023-04-06T07:04:00"/>
    <d v="1899-12-30T03:43:00"/>
    <x v="2"/>
    <x v="0"/>
    <x v="0"/>
    <n v="15.63"/>
    <s v="Ocupada"/>
    <x v="3"/>
    <x v="353"/>
    <x v="135"/>
    <n v="79"/>
    <x v="388"/>
    <d v="1899-12-30T02:42:00"/>
    <x v="0"/>
  </r>
  <r>
    <x v="473"/>
    <n v="2"/>
    <x v="396"/>
    <n v="6"/>
    <x v="389"/>
    <d v="2023-04-06T03:32:00"/>
    <d v="1899-12-30T01:40:00"/>
    <x v="4"/>
    <x v="0"/>
    <x v="2"/>
    <n v="21.66"/>
    <s v="Libre"/>
    <x v="4"/>
    <x v="354"/>
    <x v="112"/>
    <n v="178"/>
    <x v="389"/>
    <d v="1899-12-30T00:00:00"/>
    <x v="1"/>
  </r>
  <r>
    <x v="474"/>
    <n v="18"/>
    <x v="303"/>
    <n v="4"/>
    <x v="390"/>
    <d v="2023-04-06T05:50:00"/>
    <d v="1899-12-30T02:48:00"/>
    <x v="3"/>
    <x v="2"/>
    <x v="0"/>
    <n v="19.55"/>
    <s v="Ocupada"/>
    <x v="3"/>
    <x v="355"/>
    <x v="24"/>
    <n v="174"/>
    <x v="390"/>
    <d v="1899-12-30T02:13:00"/>
    <x v="0"/>
  </r>
  <r>
    <x v="475"/>
    <n v="13"/>
    <x v="397"/>
    <n v="2"/>
    <x v="391"/>
    <d v="2023-04-06T01:47:00"/>
    <d v="1899-12-30T01:59:00"/>
    <x v="0"/>
    <x v="1"/>
    <x v="0"/>
    <n v="43.53"/>
    <s v="Ocupada"/>
    <x v="3"/>
    <x v="356"/>
    <x v="81"/>
    <n v="218"/>
    <x v="391"/>
    <d v="1899-12-30T00:04:00"/>
    <x v="0"/>
  </r>
  <r>
    <x v="476"/>
    <n v="8"/>
    <x v="398"/>
    <n v="6"/>
    <x v="392"/>
    <d v="2023-04-06T02:58:00"/>
    <d v="1899-12-30T01:19:00"/>
    <x v="4"/>
    <x v="1"/>
    <x v="2"/>
    <n v="33.85"/>
    <s v="Reservada"/>
    <x v="1"/>
    <x v="357"/>
    <x v="81"/>
    <n v="204"/>
    <x v="392"/>
    <d v="1899-12-30T00:00:00"/>
    <x v="1"/>
  </r>
  <r>
    <x v="477"/>
    <n v="7"/>
    <x v="93"/>
    <n v="5"/>
    <x v="393"/>
    <d v="2023-04-06T03:28:00"/>
    <d v="1899-12-30T03:42:00"/>
    <x v="1"/>
    <x v="0"/>
    <x v="1"/>
    <n v="32.78"/>
    <s v="Ocupada"/>
    <x v="6"/>
    <x v="358"/>
    <x v="146"/>
    <n v="118"/>
    <x v="393"/>
    <d v="1899-12-30T02:12:00"/>
    <x v="0"/>
  </r>
  <r>
    <x v="478"/>
    <n v="1"/>
    <x v="48"/>
    <n v="3"/>
    <x v="394"/>
    <d v="2023-04-06T04:30:00"/>
    <d v="1899-12-30T03:48:00"/>
    <x v="0"/>
    <x v="0"/>
    <x v="0"/>
    <n v="39.58"/>
    <s v="Reservada"/>
    <x v="10"/>
    <x v="359"/>
    <x v="133"/>
    <n v="52"/>
    <x v="394"/>
    <d v="1899-12-30T02:25:00"/>
    <x v="0"/>
  </r>
  <r>
    <x v="479"/>
    <n v="1"/>
    <x v="399"/>
    <n v="5"/>
    <x v="395"/>
    <d v="2023-04-06T07:19:00"/>
    <d v="1899-12-30T03:53:00"/>
    <x v="3"/>
    <x v="1"/>
    <x v="1"/>
    <n v="18.63"/>
    <s v="Reservada"/>
    <x v="7"/>
    <x v="360"/>
    <x v="31"/>
    <n v="159"/>
    <x v="395"/>
    <d v="1899-12-30T02:48:00"/>
    <x v="0"/>
  </r>
  <r>
    <x v="480"/>
    <n v="9"/>
    <x v="400"/>
    <n v="4"/>
    <x v="396"/>
    <d v="2023-04-06T04:43:00"/>
    <d v="1899-12-30T02:46:00"/>
    <x v="1"/>
    <x v="0"/>
    <x v="2"/>
    <n v="42.02"/>
    <s v="Reservada"/>
    <x v="4"/>
    <x v="113"/>
    <x v="118"/>
    <n v="52"/>
    <x v="396"/>
    <d v="1899-12-30T01:48:00"/>
    <x v="0"/>
  </r>
  <r>
    <x v="481"/>
    <n v="9"/>
    <x v="148"/>
    <n v="4"/>
    <x v="397"/>
    <d v="2023-04-06T02:59:00"/>
    <d v="1899-12-30T02:18:00"/>
    <x v="0"/>
    <x v="1"/>
    <x v="2"/>
    <n v="18.84"/>
    <s v="Libre"/>
    <x v="1"/>
    <x v="36"/>
    <x v="40"/>
    <n v="63"/>
    <x v="397"/>
    <d v="1899-12-30T01:57:00"/>
    <x v="0"/>
  </r>
  <r>
    <x v="482"/>
    <n v="2"/>
    <x v="401"/>
    <n v="4"/>
    <x v="398"/>
    <d v="2023-04-06T07:01:00"/>
    <d v="1899-12-30T03:11:00"/>
    <x v="1"/>
    <x v="0"/>
    <x v="2"/>
    <n v="12.74"/>
    <s v="Reservada"/>
    <x v="8"/>
    <x v="71"/>
    <x v="123"/>
    <n v="81"/>
    <x v="398"/>
    <d v="1899-12-30T02:18:00"/>
    <x v="0"/>
  </r>
  <r>
    <x v="483"/>
    <n v="18"/>
    <x v="402"/>
    <n v="2"/>
    <x v="399"/>
    <d v="2023-04-06T04:31:00"/>
    <d v="1899-12-30T02:58:00"/>
    <x v="4"/>
    <x v="0"/>
    <x v="2"/>
    <n v="22.76"/>
    <s v="Libre"/>
    <x v="9"/>
    <x v="83"/>
    <x v="153"/>
    <n v="75"/>
    <x v="399"/>
    <d v="1899-12-30T02:24:00"/>
    <x v="0"/>
  </r>
  <r>
    <x v="484"/>
    <n v="6"/>
    <x v="293"/>
    <n v="5"/>
    <x v="400"/>
    <d v="2023-04-06T02:52:00"/>
    <d v="1899-12-30T01:52:00"/>
    <x v="3"/>
    <x v="2"/>
    <x v="2"/>
    <n v="39.07"/>
    <s v="Reservada"/>
    <x v="6"/>
    <x v="361"/>
    <x v="76"/>
    <n v="144"/>
    <x v="400"/>
    <d v="1899-12-30T00:33:00"/>
    <x v="0"/>
  </r>
  <r>
    <x v="485"/>
    <n v="15"/>
    <x v="403"/>
    <n v="3"/>
    <x v="401"/>
    <d v="2023-04-06T06:12:00"/>
    <d v="1899-12-30T03:40:00"/>
    <x v="1"/>
    <x v="1"/>
    <x v="0"/>
    <n v="12.66"/>
    <s v="Ocupada"/>
    <x v="1"/>
    <x v="362"/>
    <x v="12"/>
    <n v="150"/>
    <x v="401"/>
    <d v="1899-12-30T02:41:00"/>
    <x v="0"/>
  </r>
  <r>
    <x v="486"/>
    <n v="17"/>
    <x v="61"/>
    <n v="1"/>
    <x v="402"/>
    <d v="2023-04-06T03:50:00"/>
    <d v="1899-12-30T02:31:00"/>
    <x v="1"/>
    <x v="0"/>
    <x v="2"/>
    <n v="45.76"/>
    <s v="Ocupada"/>
    <x v="3"/>
    <x v="363"/>
    <x v="57"/>
    <n v="152"/>
    <x v="402"/>
    <d v="1899-12-30T00:59:00"/>
    <x v="0"/>
  </r>
  <r>
    <x v="487"/>
    <n v="10"/>
    <x v="404"/>
    <n v="4"/>
    <x v="403"/>
    <d v="2023-04-06T01:58:00"/>
    <d v="1899-12-30T01:58:00"/>
    <x v="0"/>
    <x v="0"/>
    <x v="0"/>
    <n v="37.380000000000003"/>
    <s v="Libre"/>
    <x v="10"/>
    <x v="364"/>
    <x v="38"/>
    <n v="185"/>
    <x v="403"/>
    <d v="1899-12-30T00:00:00"/>
    <x v="1"/>
  </r>
  <r>
    <x v="488"/>
    <n v="3"/>
    <x v="405"/>
    <n v="1"/>
    <x v="404"/>
    <d v="2023-04-06T05:27:00"/>
    <d v="1899-12-30T02:45:00"/>
    <x v="0"/>
    <x v="1"/>
    <x v="2"/>
    <n v="22.27"/>
    <s v="Ocupada"/>
    <x v="10"/>
    <x v="73"/>
    <x v="153"/>
    <n v="149"/>
    <x v="404"/>
    <d v="1899-12-30T02:11:00"/>
    <x v="0"/>
  </r>
  <r>
    <x v="489"/>
    <n v="1"/>
    <x v="386"/>
    <n v="2"/>
    <x v="405"/>
    <d v="2023-04-06T04:57:00"/>
    <d v="1899-12-30T01:37:00"/>
    <x v="3"/>
    <x v="0"/>
    <x v="2"/>
    <n v="26.79"/>
    <s v="Libre"/>
    <x v="1"/>
    <x v="365"/>
    <x v="55"/>
    <n v="212"/>
    <x v="405"/>
    <d v="1899-12-30T00:00:00"/>
    <x v="1"/>
  </r>
  <r>
    <x v="490"/>
    <n v="7"/>
    <x v="358"/>
    <n v="4"/>
    <x v="406"/>
    <d v="2023-04-06T02:37:00"/>
    <d v="1899-12-30T02:45:00"/>
    <x v="4"/>
    <x v="1"/>
    <x v="2"/>
    <n v="34.68"/>
    <s v="Ocupada"/>
    <x v="0"/>
    <x v="366"/>
    <x v="6"/>
    <n v="118"/>
    <x v="406"/>
    <d v="1899-12-30T02:04:00"/>
    <x v="0"/>
  </r>
  <r>
    <x v="491"/>
    <n v="4"/>
    <x v="406"/>
    <n v="4"/>
    <x v="407"/>
    <d v="2023-04-06T04:36:00"/>
    <d v="1899-12-30T03:33:00"/>
    <x v="1"/>
    <x v="0"/>
    <x v="2"/>
    <n v="16.62"/>
    <s v="Reservada"/>
    <x v="1"/>
    <x v="367"/>
    <x v="58"/>
    <n v="210"/>
    <x v="407"/>
    <d v="1899-12-30T02:44:00"/>
    <x v="0"/>
  </r>
  <r>
    <x v="492"/>
    <n v="2"/>
    <x v="110"/>
    <n v="2"/>
    <x v="408"/>
    <d v="2023-04-06T01:46:00"/>
    <d v="1899-12-30T01:30:00"/>
    <x v="3"/>
    <x v="0"/>
    <x v="2"/>
    <n v="32.67"/>
    <s v="Ocupada"/>
    <x v="4"/>
    <x v="44"/>
    <x v="69"/>
    <n v="54"/>
    <x v="408"/>
    <d v="1899-12-30T01:22:00"/>
    <x v="0"/>
  </r>
  <r>
    <x v="493"/>
    <n v="20"/>
    <x v="292"/>
    <n v="5"/>
    <x v="409"/>
    <d v="2023-04-06T04:49:00"/>
    <d v="1899-12-30T03:21:00"/>
    <x v="1"/>
    <x v="1"/>
    <x v="2"/>
    <n v="11.85"/>
    <s v="Reservada"/>
    <x v="3"/>
    <x v="6"/>
    <x v="126"/>
    <n v="172"/>
    <x v="409"/>
    <d v="1899-12-30T02:50:00"/>
    <x v="0"/>
  </r>
  <r>
    <x v="494"/>
    <n v="11"/>
    <x v="407"/>
    <n v="6"/>
    <x v="410"/>
    <d v="2023-04-06T06:50:00"/>
    <d v="1899-12-30T03:49:00"/>
    <x v="2"/>
    <x v="1"/>
    <x v="2"/>
    <n v="33.96"/>
    <s v="Libre"/>
    <x v="5"/>
    <x v="368"/>
    <x v="96"/>
    <n v="263"/>
    <x v="410"/>
    <d v="1899-12-30T02:07:00"/>
    <x v="0"/>
  </r>
  <r>
    <x v="495"/>
    <n v="1"/>
    <x v="139"/>
    <n v="3"/>
    <x v="411"/>
    <d v="2023-04-06T06:22:00"/>
    <d v="1899-12-30T03:48:00"/>
    <x v="1"/>
    <x v="0"/>
    <x v="2"/>
    <n v="39.42"/>
    <s v="Reservada"/>
    <x v="10"/>
    <x v="369"/>
    <x v="157"/>
    <n v="223"/>
    <x v="411"/>
    <d v="1899-12-30T01:35:00"/>
    <x v="0"/>
  </r>
  <r>
    <x v="496"/>
    <n v="13"/>
    <x v="64"/>
    <n v="6"/>
    <x v="412"/>
    <d v="2023-04-06T06:58:00"/>
    <d v="1899-12-30T03:28:00"/>
    <x v="0"/>
    <x v="0"/>
    <x v="0"/>
    <n v="29.93"/>
    <s v="Reservada"/>
    <x v="10"/>
    <x v="370"/>
    <x v="15"/>
    <n v="150"/>
    <x v="412"/>
    <d v="1899-12-30T02:50:00"/>
    <x v="0"/>
  </r>
  <r>
    <x v="497"/>
    <n v="20"/>
    <x v="365"/>
    <n v="3"/>
    <x v="413"/>
    <d v="2023-04-06T03:46:00"/>
    <d v="1899-12-30T03:29:00"/>
    <x v="0"/>
    <x v="0"/>
    <x v="2"/>
    <n v="21.99"/>
    <s v="Libre"/>
    <x v="0"/>
    <x v="76"/>
    <x v="87"/>
    <n v="19"/>
    <x v="413"/>
    <d v="1899-12-30T02:57:00"/>
    <x v="0"/>
  </r>
  <r>
    <x v="498"/>
    <n v="5"/>
    <x v="353"/>
    <n v="5"/>
    <x v="414"/>
    <d v="2023-04-06T04:28:00"/>
    <d v="1899-12-30T03:07:00"/>
    <x v="2"/>
    <x v="2"/>
    <x v="0"/>
    <n v="22.69"/>
    <s v="Reservada"/>
    <x v="2"/>
    <x v="371"/>
    <x v="30"/>
    <n v="158"/>
    <x v="414"/>
    <d v="1899-12-30T00:57:00"/>
    <x v="0"/>
  </r>
  <r>
    <x v="499"/>
    <n v="4"/>
    <x v="405"/>
    <n v="5"/>
    <x v="415"/>
    <d v="2023-04-06T05:15:00"/>
    <d v="1899-12-30T04:13:00"/>
    <x v="4"/>
    <x v="1"/>
    <x v="0"/>
    <n v="37.619999999999997"/>
    <s v="Ocupada"/>
    <x v="10"/>
    <x v="372"/>
    <x v="72"/>
    <n v="93"/>
    <x v="415"/>
    <d v="1899-12-30T03:31:00"/>
    <x v="0"/>
  </r>
  <r>
    <x v="500"/>
    <n v="7"/>
    <x v="408"/>
    <n v="1"/>
    <x v="416"/>
    <d v="2023-04-06T06:31:00"/>
    <d v="1899-12-30T03:02:00"/>
    <x v="1"/>
    <x v="2"/>
    <x v="2"/>
    <n v="28.38"/>
    <s v="Ocupada"/>
    <x v="5"/>
    <x v="373"/>
    <x v="142"/>
    <n v="138"/>
    <x v="416"/>
    <d v="1899-12-30T02:23:00"/>
    <x v="0"/>
  </r>
  <r>
    <x v="501"/>
    <n v="5"/>
    <x v="202"/>
    <n v="2"/>
    <x v="417"/>
    <d v="2023-04-06T01:57:00"/>
    <d v="1899-12-30T01:12:00"/>
    <x v="3"/>
    <x v="0"/>
    <x v="2"/>
    <n v="32.9"/>
    <s v="Reservada"/>
    <x v="6"/>
    <x v="374"/>
    <x v="47"/>
    <n v="139"/>
    <x v="417"/>
    <d v="1899-12-30T00:00:00"/>
    <x v="1"/>
  </r>
  <r>
    <x v="502"/>
    <n v="3"/>
    <x v="409"/>
    <n v="1"/>
    <x v="418"/>
    <d v="2023-04-06T04:02:00"/>
    <d v="1899-12-30T01:42:00"/>
    <x v="0"/>
    <x v="0"/>
    <x v="2"/>
    <n v="35.840000000000003"/>
    <s v="Reservada"/>
    <x v="0"/>
    <x v="201"/>
    <x v="1"/>
    <n v="137"/>
    <x v="418"/>
    <d v="1899-12-30T00:17:00"/>
    <x v="0"/>
  </r>
  <r>
    <x v="503"/>
    <n v="2"/>
    <x v="410"/>
    <n v="5"/>
    <x v="419"/>
    <d v="2023-04-06T04:48:00"/>
    <d v="1899-12-30T02:38:00"/>
    <x v="3"/>
    <x v="2"/>
    <x v="1"/>
    <n v="31.31"/>
    <s v="Reservada"/>
    <x v="2"/>
    <x v="71"/>
    <x v="65"/>
    <n v="54"/>
    <x v="419"/>
    <d v="1899-12-30T02:19:00"/>
    <x v="0"/>
  </r>
  <r>
    <x v="504"/>
    <n v="5"/>
    <x v="411"/>
    <n v="1"/>
    <x v="420"/>
    <d v="2023-04-06T06:07:00"/>
    <d v="1899-12-30T03:29:00"/>
    <x v="2"/>
    <x v="2"/>
    <x v="2"/>
    <n v="25.76"/>
    <s v="Reservada"/>
    <x v="1"/>
    <x v="375"/>
    <x v="81"/>
    <n v="155"/>
    <x v="420"/>
    <d v="1899-12-30T01:34:00"/>
    <x v="0"/>
  </r>
  <r>
    <x v="505"/>
    <n v="18"/>
    <x v="412"/>
    <n v="2"/>
    <x v="421"/>
    <d v="2023-04-06T04:02:00"/>
    <d v="1899-12-30T02:16:00"/>
    <x v="0"/>
    <x v="2"/>
    <x v="2"/>
    <n v="11.65"/>
    <s v="Ocupada"/>
    <x v="3"/>
    <x v="5"/>
    <x v="144"/>
    <n v="70"/>
    <x v="421"/>
    <d v="1899-12-30T02:11:00"/>
    <x v="0"/>
  </r>
  <r>
    <x v="506"/>
    <n v="18"/>
    <x v="384"/>
    <n v="4"/>
    <x v="395"/>
    <d v="2023-04-06T04:30:00"/>
    <d v="1899-12-30T01:04:00"/>
    <x v="2"/>
    <x v="1"/>
    <x v="2"/>
    <n v="43.42"/>
    <s v="Libre"/>
    <x v="6"/>
    <x v="376"/>
    <x v="27"/>
    <n v="210"/>
    <x v="395"/>
    <d v="1899-12-30T00:00:00"/>
    <x v="1"/>
  </r>
  <r>
    <x v="507"/>
    <n v="6"/>
    <x v="413"/>
    <n v="1"/>
    <x v="422"/>
    <d v="2023-04-06T06:35:00"/>
    <d v="1899-12-30T03:45:00"/>
    <x v="3"/>
    <x v="0"/>
    <x v="2"/>
    <n v="42.8"/>
    <s v="Reservada"/>
    <x v="2"/>
    <x v="183"/>
    <x v="153"/>
    <n v="32"/>
    <x v="422"/>
    <d v="1899-12-30T03:11:00"/>
    <x v="0"/>
  </r>
  <r>
    <x v="508"/>
    <n v="5"/>
    <x v="57"/>
    <n v="3"/>
    <x v="423"/>
    <d v="2023-04-06T06:02:00"/>
    <d v="1899-12-30T03:05:00"/>
    <x v="1"/>
    <x v="1"/>
    <x v="2"/>
    <n v="16.260000000000002"/>
    <s v="Ocupada"/>
    <x v="2"/>
    <x v="18"/>
    <x v="32"/>
    <n v="80"/>
    <x v="423"/>
    <d v="1899-12-30T02:18:00"/>
    <x v="0"/>
  </r>
  <r>
    <x v="509"/>
    <n v="6"/>
    <x v="414"/>
    <n v="4"/>
    <x v="424"/>
    <d v="2023-04-06T04:33:00"/>
    <d v="1899-12-30T01:01:00"/>
    <x v="4"/>
    <x v="0"/>
    <x v="2"/>
    <n v="14.97"/>
    <s v="Libre"/>
    <x v="3"/>
    <x v="38"/>
    <x v="48"/>
    <n v="36"/>
    <x v="424"/>
    <d v="1899-12-30T00:13:00"/>
    <x v="0"/>
  </r>
  <r>
    <x v="510"/>
    <n v="2"/>
    <x v="415"/>
    <n v="1"/>
    <x v="425"/>
    <d v="2023-04-06T03:23:00"/>
    <d v="1899-12-30T01:45:00"/>
    <x v="1"/>
    <x v="0"/>
    <x v="2"/>
    <n v="35.950000000000003"/>
    <s v="Libre"/>
    <x v="10"/>
    <x v="377"/>
    <x v="15"/>
    <n v="137"/>
    <x v="425"/>
    <d v="1899-12-30T01:07:00"/>
    <x v="0"/>
  </r>
  <r>
    <x v="511"/>
    <n v="2"/>
    <x v="343"/>
    <n v="1"/>
    <x v="426"/>
    <d v="2023-04-06T02:26:00"/>
    <d v="1899-12-30T01:22:00"/>
    <x v="3"/>
    <x v="0"/>
    <x v="2"/>
    <n v="37.369999999999997"/>
    <s v="Ocupada"/>
    <x v="0"/>
    <x v="312"/>
    <x v="12"/>
    <n v="128"/>
    <x v="426"/>
    <d v="1899-12-30T00:23:00"/>
    <x v="0"/>
  </r>
  <r>
    <x v="512"/>
    <n v="8"/>
    <x v="12"/>
    <n v="6"/>
    <x v="409"/>
    <d v="2023-04-06T04:51:00"/>
    <d v="1899-12-30T03:38:00"/>
    <x v="0"/>
    <x v="1"/>
    <x v="2"/>
    <n v="22.74"/>
    <s v="Ocupada"/>
    <x v="6"/>
    <x v="44"/>
    <x v="10"/>
    <n v="54"/>
    <x v="409"/>
    <d v="1899-12-30T02:42:00"/>
    <x v="0"/>
  </r>
  <r>
    <x v="513"/>
    <n v="18"/>
    <x v="416"/>
    <n v="5"/>
    <x v="426"/>
    <d v="2023-04-06T04:36:00"/>
    <d v="1899-12-30T03:17:00"/>
    <x v="4"/>
    <x v="0"/>
    <x v="2"/>
    <n v="38.840000000000003"/>
    <s v="Libre"/>
    <x v="9"/>
    <x v="378"/>
    <x v="43"/>
    <n v="174"/>
    <x v="426"/>
    <d v="1899-12-30T01:25:00"/>
    <x v="0"/>
  </r>
  <r>
    <x v="514"/>
    <n v="19"/>
    <x v="290"/>
    <n v="2"/>
    <x v="427"/>
    <d v="2023-04-06T02:03:00"/>
    <d v="1899-12-30T01:20:00"/>
    <x v="2"/>
    <x v="0"/>
    <x v="2"/>
    <n v="43.79"/>
    <s v="Ocupada"/>
    <x v="9"/>
    <x v="44"/>
    <x v="99"/>
    <n v="18"/>
    <x v="427"/>
    <d v="1899-12-30T01:07:00"/>
    <x v="0"/>
  </r>
  <r>
    <x v="515"/>
    <n v="7"/>
    <x v="417"/>
    <n v="2"/>
    <x v="428"/>
    <d v="2023-04-06T04:59:00"/>
    <d v="1899-12-30T01:04:00"/>
    <x v="4"/>
    <x v="0"/>
    <x v="2"/>
    <n v="20.85"/>
    <s v="Reservada"/>
    <x v="3"/>
    <x v="379"/>
    <x v="63"/>
    <n v="146"/>
    <x v="428"/>
    <d v="1899-12-30T00:00:00"/>
    <x v="1"/>
  </r>
  <r>
    <x v="516"/>
    <n v="4"/>
    <x v="333"/>
    <n v="5"/>
    <x v="429"/>
    <d v="2023-04-06T05:30:00"/>
    <d v="1899-12-30T03:55:00"/>
    <x v="4"/>
    <x v="0"/>
    <x v="1"/>
    <n v="23.92"/>
    <s v="Reservada"/>
    <x v="8"/>
    <x v="380"/>
    <x v="31"/>
    <n v="103"/>
    <x v="429"/>
    <d v="1899-12-30T02:50:00"/>
    <x v="0"/>
  </r>
  <r>
    <x v="517"/>
    <n v="5"/>
    <x v="120"/>
    <n v="6"/>
    <x v="430"/>
    <d v="2023-04-06T06:02:00"/>
    <d v="1899-12-30T04:09:00"/>
    <x v="4"/>
    <x v="1"/>
    <x v="2"/>
    <n v="18.48"/>
    <s v="Ocupada"/>
    <x v="1"/>
    <x v="348"/>
    <x v="123"/>
    <n v="77"/>
    <x v="430"/>
    <d v="1899-12-30T03:16:00"/>
    <x v="0"/>
  </r>
  <r>
    <x v="518"/>
    <n v="6"/>
    <x v="418"/>
    <n v="2"/>
    <x v="431"/>
    <d v="2023-04-06T03:49:00"/>
    <d v="1899-12-30T03:01:00"/>
    <x v="3"/>
    <x v="0"/>
    <x v="2"/>
    <n v="34.590000000000003"/>
    <s v="Libre"/>
    <x v="3"/>
    <x v="381"/>
    <x v="119"/>
    <n v="245"/>
    <x v="431"/>
    <d v="1899-12-30T00:25:00"/>
    <x v="0"/>
  </r>
  <r>
    <x v="519"/>
    <n v="4"/>
    <x v="419"/>
    <n v="4"/>
    <x v="432"/>
    <d v="2023-04-06T06:23:00"/>
    <d v="1899-12-30T02:48:00"/>
    <x v="4"/>
    <x v="2"/>
    <x v="2"/>
    <n v="43.99"/>
    <s v="Libre"/>
    <x v="1"/>
    <x v="382"/>
    <x v="83"/>
    <n v="280"/>
    <x v="432"/>
    <d v="1899-12-30T00:47:00"/>
    <x v="0"/>
  </r>
  <r>
    <x v="520"/>
    <n v="18"/>
    <x v="420"/>
    <n v="2"/>
    <x v="433"/>
    <d v="2023-04-06T02:54:00"/>
    <d v="1899-12-30T02:11:00"/>
    <x v="4"/>
    <x v="0"/>
    <x v="2"/>
    <n v="15.18"/>
    <s v="Libre"/>
    <x v="6"/>
    <x v="383"/>
    <x v="125"/>
    <n v="210"/>
    <x v="433"/>
    <d v="1899-12-30T00:40:00"/>
    <x v="0"/>
  </r>
  <r>
    <x v="521"/>
    <n v="2"/>
    <x v="8"/>
    <n v="5"/>
    <x v="425"/>
    <d v="2023-04-06T04:26:00"/>
    <d v="1899-12-30T02:48:00"/>
    <x v="4"/>
    <x v="0"/>
    <x v="1"/>
    <n v="35.35"/>
    <s v="Libre"/>
    <x v="7"/>
    <x v="15"/>
    <x v="32"/>
    <n v="84"/>
    <x v="425"/>
    <d v="1899-12-30T02:01:00"/>
    <x v="0"/>
  </r>
  <r>
    <x v="522"/>
    <n v="4"/>
    <x v="421"/>
    <n v="3"/>
    <x v="392"/>
    <d v="2023-04-06T04:42:00"/>
    <d v="1899-12-30T03:18:00"/>
    <x v="3"/>
    <x v="0"/>
    <x v="2"/>
    <n v="45.41"/>
    <s v="Ocupada"/>
    <x v="10"/>
    <x v="71"/>
    <x v="62"/>
    <n v="81"/>
    <x v="392"/>
    <d v="1899-12-30T02:27:00"/>
    <x v="0"/>
  </r>
  <r>
    <x v="523"/>
    <n v="16"/>
    <x v="422"/>
    <n v="4"/>
    <x v="391"/>
    <d v="2023-04-06T02:32:00"/>
    <d v="1899-12-30T02:44:00"/>
    <x v="0"/>
    <x v="0"/>
    <x v="2"/>
    <n v="26.91"/>
    <s v="Ocupada"/>
    <x v="4"/>
    <x v="322"/>
    <x v="135"/>
    <n v="76"/>
    <x v="391"/>
    <d v="1899-12-30T01:43:00"/>
    <x v="0"/>
  </r>
  <r>
    <x v="524"/>
    <n v="16"/>
    <x v="182"/>
    <n v="3"/>
    <x v="434"/>
    <d v="2023-04-06T07:14:00"/>
    <d v="1899-12-30T04:02:00"/>
    <x v="0"/>
    <x v="0"/>
    <x v="2"/>
    <n v="32.869999999999997"/>
    <s v="Ocupada"/>
    <x v="5"/>
    <x v="384"/>
    <x v="158"/>
    <n v="197"/>
    <x v="434"/>
    <d v="1899-12-30T02:45:00"/>
    <x v="0"/>
  </r>
  <r>
    <x v="525"/>
    <n v="4"/>
    <x v="423"/>
    <n v="6"/>
    <x v="416"/>
    <d v="2023-04-06T05:41:00"/>
    <d v="1899-12-30T01:57:00"/>
    <x v="4"/>
    <x v="2"/>
    <x v="0"/>
    <n v="43.02"/>
    <s v="Libre"/>
    <x v="6"/>
    <x v="195"/>
    <x v="108"/>
    <n v="33"/>
    <x v="416"/>
    <d v="1899-12-30T01:35:00"/>
    <x v="0"/>
  </r>
  <r>
    <x v="526"/>
    <n v="19"/>
    <x v="424"/>
    <n v="4"/>
    <x v="435"/>
    <d v="2023-04-06T05:55:00"/>
    <d v="1899-12-30T02:29:00"/>
    <x v="1"/>
    <x v="1"/>
    <x v="1"/>
    <n v="22.95"/>
    <s v="Ocupada"/>
    <x v="0"/>
    <x v="71"/>
    <x v="126"/>
    <n v="54"/>
    <x v="435"/>
    <d v="1899-12-30T01:58:00"/>
    <x v="0"/>
  </r>
  <r>
    <x v="527"/>
    <n v="14"/>
    <x v="425"/>
    <n v="2"/>
    <x v="436"/>
    <d v="2023-04-06T03:48:00"/>
    <d v="1899-12-30T02:01:00"/>
    <x v="2"/>
    <x v="0"/>
    <x v="0"/>
    <n v="15.62"/>
    <s v="Reservada"/>
    <x v="6"/>
    <x v="385"/>
    <x v="83"/>
    <n v="78"/>
    <x v="436"/>
    <d v="1899-12-30T00:00:00"/>
    <x v="1"/>
  </r>
  <r>
    <x v="528"/>
    <n v="1"/>
    <x v="426"/>
    <n v="2"/>
    <x v="437"/>
    <d v="2023-04-06T04:42:00"/>
    <d v="1899-12-30T02:59:00"/>
    <x v="0"/>
    <x v="0"/>
    <x v="2"/>
    <n v="25.91"/>
    <s v="Ocupada"/>
    <x v="0"/>
    <x v="386"/>
    <x v="159"/>
    <n v="208"/>
    <x v="437"/>
    <d v="1899-12-30T00:22:00"/>
    <x v="0"/>
  </r>
  <r>
    <x v="529"/>
    <n v="7"/>
    <x v="427"/>
    <n v="5"/>
    <x v="438"/>
    <d v="2023-04-06T06:07:00"/>
    <d v="1899-12-30T04:09:00"/>
    <x v="3"/>
    <x v="0"/>
    <x v="2"/>
    <n v="30.19"/>
    <s v="Ocupada"/>
    <x v="3"/>
    <x v="387"/>
    <x v="103"/>
    <n v="160"/>
    <x v="438"/>
    <d v="1899-12-30T02:23:00"/>
    <x v="0"/>
  </r>
  <r>
    <x v="530"/>
    <n v="9"/>
    <x v="325"/>
    <n v="6"/>
    <x v="439"/>
    <d v="2023-04-06T05:04:00"/>
    <d v="1899-12-30T02:01:00"/>
    <x v="2"/>
    <x v="2"/>
    <x v="1"/>
    <n v="34.39"/>
    <s v="Libre"/>
    <x v="3"/>
    <x v="388"/>
    <x v="160"/>
    <n v="244"/>
    <x v="439"/>
    <d v="1899-12-30T00:00:00"/>
    <x v="1"/>
  </r>
  <r>
    <x v="531"/>
    <n v="13"/>
    <x v="51"/>
    <n v="3"/>
    <x v="440"/>
    <d v="2023-04-06T05:26:00"/>
    <d v="1899-12-30T03:38:00"/>
    <x v="0"/>
    <x v="1"/>
    <x v="0"/>
    <n v="17.95"/>
    <s v="Reservada"/>
    <x v="10"/>
    <x v="389"/>
    <x v="12"/>
    <n v="137"/>
    <x v="440"/>
    <d v="1899-12-30T02:39:00"/>
    <x v="0"/>
  </r>
  <r>
    <x v="532"/>
    <n v="1"/>
    <x v="183"/>
    <n v="3"/>
    <x v="441"/>
    <d v="2023-04-06T05:20:00"/>
    <d v="1899-12-30T02:06:00"/>
    <x v="3"/>
    <x v="2"/>
    <x v="0"/>
    <n v="20.09"/>
    <s v="Libre"/>
    <x v="8"/>
    <x v="300"/>
    <x v="48"/>
    <n v="41"/>
    <x v="441"/>
    <d v="1899-12-30T01:18:00"/>
    <x v="0"/>
  </r>
  <r>
    <x v="533"/>
    <n v="1"/>
    <x v="428"/>
    <n v="6"/>
    <x v="442"/>
    <d v="2023-04-06T04:29:00"/>
    <d v="1899-12-30T03:27:00"/>
    <x v="4"/>
    <x v="2"/>
    <x v="2"/>
    <n v="23.59"/>
    <s v="Reservada"/>
    <x v="2"/>
    <x v="390"/>
    <x v="75"/>
    <n v="147"/>
    <x v="442"/>
    <d v="1899-12-30T02:11:00"/>
    <x v="0"/>
  </r>
  <r>
    <x v="534"/>
    <n v="15"/>
    <x v="99"/>
    <n v="3"/>
    <x v="443"/>
    <d v="2023-04-06T03:32:00"/>
    <d v="1899-12-30T02:35:00"/>
    <x v="1"/>
    <x v="1"/>
    <x v="2"/>
    <n v="39.450000000000003"/>
    <s v="Libre"/>
    <x v="9"/>
    <x v="391"/>
    <x v="139"/>
    <n v="276"/>
    <x v="443"/>
    <d v="1899-12-30T00:42:00"/>
    <x v="0"/>
  </r>
  <r>
    <x v="535"/>
    <n v="9"/>
    <x v="429"/>
    <n v="2"/>
    <x v="444"/>
    <d v="2023-04-06T04:39:00"/>
    <d v="1899-12-30T02:08:00"/>
    <x v="4"/>
    <x v="0"/>
    <x v="2"/>
    <n v="46"/>
    <s v="Reservada"/>
    <x v="9"/>
    <x v="392"/>
    <x v="20"/>
    <n v="212"/>
    <x v="444"/>
    <d v="1899-12-30T00:00:00"/>
    <x v="1"/>
  </r>
  <r>
    <x v="536"/>
    <n v="18"/>
    <x v="122"/>
    <n v="6"/>
    <x v="445"/>
    <d v="2023-04-06T02:09:00"/>
    <d v="1899-12-30T02:00:00"/>
    <x v="0"/>
    <x v="1"/>
    <x v="0"/>
    <n v="28.68"/>
    <s v="Ocupada"/>
    <x v="4"/>
    <x v="36"/>
    <x v="40"/>
    <n v="63"/>
    <x v="445"/>
    <d v="1899-12-30T01:39:00"/>
    <x v="0"/>
  </r>
  <r>
    <x v="537"/>
    <n v="14"/>
    <x v="240"/>
    <n v="4"/>
    <x v="446"/>
    <d v="2023-04-06T05:33:00"/>
    <d v="1899-12-30T02:14:00"/>
    <x v="4"/>
    <x v="2"/>
    <x v="0"/>
    <n v="41.35"/>
    <s v="Libre"/>
    <x v="1"/>
    <x v="393"/>
    <x v="161"/>
    <n v="142"/>
    <x v="446"/>
    <d v="1899-12-30T00:00:00"/>
    <x v="1"/>
  </r>
  <r>
    <x v="538"/>
    <n v="18"/>
    <x v="430"/>
    <n v="3"/>
    <x v="447"/>
    <d v="2023-04-06T07:00:00"/>
    <d v="1899-12-30T03:09:00"/>
    <x v="2"/>
    <x v="1"/>
    <x v="1"/>
    <n v="20.9"/>
    <s v="Libre"/>
    <x v="1"/>
    <x v="394"/>
    <x v="74"/>
    <n v="240"/>
    <x v="447"/>
    <d v="1899-12-30T01:00:00"/>
    <x v="0"/>
  </r>
  <r>
    <x v="539"/>
    <n v="6"/>
    <x v="431"/>
    <n v="4"/>
    <x v="448"/>
    <d v="2023-04-06T06:56:00"/>
    <d v="1899-12-30T03:10:00"/>
    <x v="1"/>
    <x v="0"/>
    <x v="2"/>
    <n v="47.85"/>
    <s v="Reservada"/>
    <x v="7"/>
    <x v="395"/>
    <x v="53"/>
    <n v="124"/>
    <x v="448"/>
    <d v="1899-12-30T01:48:00"/>
    <x v="0"/>
  </r>
  <r>
    <x v="540"/>
    <n v="19"/>
    <x v="22"/>
    <n v="2"/>
    <x v="449"/>
    <d v="2023-04-06T04:32:00"/>
    <d v="1899-12-30T03:59:00"/>
    <x v="1"/>
    <x v="1"/>
    <x v="0"/>
    <n v="33.700000000000003"/>
    <s v="Reservada"/>
    <x v="1"/>
    <x v="396"/>
    <x v="38"/>
    <n v="202"/>
    <x v="449"/>
    <d v="1899-12-30T01:55:00"/>
    <x v="0"/>
  </r>
  <r>
    <x v="541"/>
    <n v="9"/>
    <x v="116"/>
    <n v="5"/>
    <x v="401"/>
    <d v="2023-04-06T04:43:00"/>
    <d v="1899-12-30T01:56:00"/>
    <x v="0"/>
    <x v="1"/>
    <x v="2"/>
    <n v="49.05"/>
    <s v="Reservada"/>
    <x v="9"/>
    <x v="397"/>
    <x v="81"/>
    <n v="148"/>
    <x v="401"/>
    <d v="1899-12-30T00:01:00"/>
    <x v="0"/>
  </r>
  <r>
    <x v="542"/>
    <n v="19"/>
    <x v="432"/>
    <n v="5"/>
    <x v="450"/>
    <d v="2023-04-06T03:37:00"/>
    <d v="1899-12-30T02:50:00"/>
    <x v="4"/>
    <x v="2"/>
    <x v="2"/>
    <n v="49.37"/>
    <s v="Reservada"/>
    <x v="3"/>
    <x v="398"/>
    <x v="107"/>
    <n v="206"/>
    <x v="450"/>
    <d v="1899-12-30T01:36:00"/>
    <x v="0"/>
  </r>
  <r>
    <x v="543"/>
    <n v="7"/>
    <x v="433"/>
    <n v="4"/>
    <x v="390"/>
    <d v="2023-04-06T04:45:00"/>
    <d v="1899-12-30T01:43:00"/>
    <x v="3"/>
    <x v="0"/>
    <x v="2"/>
    <n v="44.91"/>
    <s v="Ocupada"/>
    <x v="8"/>
    <x v="5"/>
    <x v="48"/>
    <n v="70"/>
    <x v="390"/>
    <d v="1899-12-30T00:55:00"/>
    <x v="0"/>
  </r>
  <r>
    <x v="544"/>
    <n v="20"/>
    <x v="434"/>
    <n v="5"/>
    <x v="451"/>
    <d v="2023-04-06T04:26:00"/>
    <d v="1899-12-30T02:02:00"/>
    <x v="2"/>
    <x v="0"/>
    <x v="1"/>
    <n v="12.18"/>
    <s v="Ocupada"/>
    <x v="9"/>
    <x v="399"/>
    <x v="79"/>
    <n v="130"/>
    <x v="451"/>
    <d v="1899-12-30T00:23:00"/>
    <x v="0"/>
  </r>
  <r>
    <x v="545"/>
    <n v="5"/>
    <x v="435"/>
    <n v="2"/>
    <x v="441"/>
    <d v="2023-04-06T05:29:00"/>
    <d v="1899-12-30T02:15:00"/>
    <x v="4"/>
    <x v="0"/>
    <x v="0"/>
    <n v="47.81"/>
    <s v="Reservada"/>
    <x v="6"/>
    <x v="400"/>
    <x v="125"/>
    <n v="92"/>
    <x v="441"/>
    <d v="1899-12-30T00:44:00"/>
    <x v="0"/>
  </r>
  <r>
    <x v="546"/>
    <n v="9"/>
    <x v="436"/>
    <n v="3"/>
    <x v="452"/>
    <d v="2023-04-06T04:36:00"/>
    <d v="1899-12-30T02:08:00"/>
    <x v="3"/>
    <x v="2"/>
    <x v="2"/>
    <n v="20.04"/>
    <s v="Ocupada"/>
    <x v="1"/>
    <x v="401"/>
    <x v="63"/>
    <n v="227"/>
    <x v="452"/>
    <d v="1899-12-30T00:31:00"/>
    <x v="0"/>
  </r>
  <r>
    <x v="547"/>
    <n v="4"/>
    <x v="437"/>
    <n v="2"/>
    <x v="453"/>
    <d v="2023-04-06T04:03:00"/>
    <d v="1899-12-30T03:08:00"/>
    <x v="2"/>
    <x v="0"/>
    <x v="2"/>
    <n v="28.88"/>
    <s v="Libre"/>
    <x v="9"/>
    <x v="402"/>
    <x v="103"/>
    <n v="96"/>
    <x v="453"/>
    <d v="1899-12-30T01:22:00"/>
    <x v="0"/>
  </r>
  <r>
    <x v="548"/>
    <n v="12"/>
    <x v="261"/>
    <n v="2"/>
    <x v="399"/>
    <d v="2023-04-06T05:26:00"/>
    <d v="1899-12-30T03:53:00"/>
    <x v="1"/>
    <x v="0"/>
    <x v="2"/>
    <n v="35.340000000000003"/>
    <s v="Libre"/>
    <x v="1"/>
    <x v="403"/>
    <x v="33"/>
    <n v="162"/>
    <x v="399"/>
    <d v="1899-12-30T02:15:00"/>
    <x v="0"/>
  </r>
  <r>
    <x v="549"/>
    <n v="1"/>
    <x v="372"/>
    <n v="6"/>
    <x v="454"/>
    <d v="2023-04-06T02:39:00"/>
    <d v="1899-12-30T01:46:00"/>
    <x v="0"/>
    <x v="0"/>
    <x v="2"/>
    <n v="28.33"/>
    <s v="Ocupada"/>
    <x v="2"/>
    <x v="404"/>
    <x v="0"/>
    <n v="124"/>
    <x v="454"/>
    <d v="1899-12-30T00:49:00"/>
    <x v="0"/>
  </r>
  <r>
    <x v="550"/>
    <n v="4"/>
    <x v="438"/>
    <n v="2"/>
    <x v="455"/>
    <d v="2023-04-06T04:10:00"/>
    <d v="1899-12-30T01:12:00"/>
    <x v="0"/>
    <x v="1"/>
    <x v="2"/>
    <n v="17.54"/>
    <s v="Reservada"/>
    <x v="3"/>
    <x v="405"/>
    <x v="21"/>
    <n v="171"/>
    <x v="455"/>
    <d v="1899-12-30T00:00:00"/>
    <x v="1"/>
  </r>
  <r>
    <x v="551"/>
    <n v="11"/>
    <x v="439"/>
    <n v="6"/>
    <x v="456"/>
    <d v="2023-04-06T03:54:00"/>
    <d v="1899-12-30T03:28:00"/>
    <x v="0"/>
    <x v="2"/>
    <x v="0"/>
    <n v="10.28"/>
    <s v="Libre"/>
    <x v="0"/>
    <x v="406"/>
    <x v="81"/>
    <n v="243"/>
    <x v="456"/>
    <d v="1899-12-30T01:33:00"/>
    <x v="0"/>
  </r>
  <r>
    <x v="552"/>
    <n v="14"/>
    <x v="440"/>
    <n v="2"/>
    <x v="457"/>
    <d v="2023-04-06T05:24:00"/>
    <d v="1899-12-30T02:39:00"/>
    <x v="0"/>
    <x v="0"/>
    <x v="2"/>
    <n v="44.38"/>
    <s v="Libre"/>
    <x v="2"/>
    <x v="407"/>
    <x v="162"/>
    <n v="203"/>
    <x v="457"/>
    <d v="1899-12-30T00:00:00"/>
    <x v="1"/>
  </r>
  <r>
    <x v="553"/>
    <n v="10"/>
    <x v="441"/>
    <n v="6"/>
    <x v="458"/>
    <d v="2023-04-06T02:55:00"/>
    <d v="1899-12-30T01:40:00"/>
    <x v="0"/>
    <x v="0"/>
    <x v="0"/>
    <n v="19.600000000000001"/>
    <s v="Ocupada"/>
    <x v="0"/>
    <x v="408"/>
    <x v="26"/>
    <n v="166"/>
    <x v="458"/>
    <d v="1899-12-30T00:29:00"/>
    <x v="0"/>
  </r>
  <r>
    <x v="554"/>
    <n v="20"/>
    <x v="442"/>
    <n v="1"/>
    <x v="459"/>
    <d v="2023-04-06T05:02:00"/>
    <d v="1899-12-30T03:03:00"/>
    <x v="2"/>
    <x v="1"/>
    <x v="1"/>
    <n v="41.08"/>
    <s v="Libre"/>
    <x v="2"/>
    <x v="35"/>
    <x v="78"/>
    <n v="30"/>
    <x v="459"/>
    <d v="1899-12-30T02:17:00"/>
    <x v="0"/>
  </r>
  <r>
    <x v="555"/>
    <n v="9"/>
    <x v="42"/>
    <n v="6"/>
    <x v="460"/>
    <d v="2023-04-06T07:41:00"/>
    <d v="1899-12-30T03:44:00"/>
    <x v="2"/>
    <x v="0"/>
    <x v="0"/>
    <n v="14.09"/>
    <s v="Libre"/>
    <x v="3"/>
    <x v="205"/>
    <x v="149"/>
    <n v="76"/>
    <x v="460"/>
    <d v="1899-12-30T02:38:00"/>
    <x v="0"/>
  </r>
  <r>
    <x v="556"/>
    <n v="7"/>
    <x v="115"/>
    <n v="5"/>
    <x v="461"/>
    <d v="2023-04-06T07:39:00"/>
    <d v="1899-12-30T04:02:00"/>
    <x v="2"/>
    <x v="0"/>
    <x v="1"/>
    <n v="35.880000000000003"/>
    <s v="Ocupada"/>
    <x v="8"/>
    <x v="409"/>
    <x v="97"/>
    <n v="177"/>
    <x v="461"/>
    <d v="1899-12-30T02:15:00"/>
    <x v="0"/>
  </r>
  <r>
    <x v="557"/>
    <n v="6"/>
    <x v="380"/>
    <n v="4"/>
    <x v="462"/>
    <d v="2023-04-06T03:06:00"/>
    <d v="1899-12-30T02:48:00"/>
    <x v="1"/>
    <x v="0"/>
    <x v="2"/>
    <n v="45.26"/>
    <s v="Reservada"/>
    <x v="3"/>
    <x v="410"/>
    <x v="163"/>
    <n v="179"/>
    <x v="462"/>
    <d v="1899-12-30T00:01:00"/>
    <x v="0"/>
  </r>
  <r>
    <x v="558"/>
    <n v="11"/>
    <x v="14"/>
    <n v="1"/>
    <x v="463"/>
    <d v="2023-04-06T03:59:00"/>
    <d v="1899-12-30T03:45:00"/>
    <x v="2"/>
    <x v="0"/>
    <x v="2"/>
    <n v="24.36"/>
    <s v="Reservada"/>
    <x v="7"/>
    <x v="195"/>
    <x v="6"/>
    <n v="99"/>
    <x v="463"/>
    <d v="1899-12-30T03:04:00"/>
    <x v="0"/>
  </r>
  <r>
    <x v="559"/>
    <n v="6"/>
    <x v="166"/>
    <n v="6"/>
    <x v="464"/>
    <d v="2023-04-06T03:17:00"/>
    <d v="1899-12-30T03:02:00"/>
    <x v="3"/>
    <x v="2"/>
    <x v="0"/>
    <n v="31.53"/>
    <s v="Reservada"/>
    <x v="10"/>
    <x v="411"/>
    <x v="48"/>
    <n v="111"/>
    <x v="464"/>
    <d v="1899-12-30T02:14:00"/>
    <x v="0"/>
  </r>
  <r>
    <x v="560"/>
    <n v="4"/>
    <x v="17"/>
    <n v="2"/>
    <x v="465"/>
    <d v="2023-04-06T03:39:00"/>
    <d v="1899-12-30T02:26:00"/>
    <x v="1"/>
    <x v="0"/>
    <x v="2"/>
    <n v="44.24"/>
    <s v="Reservada"/>
    <x v="9"/>
    <x v="412"/>
    <x v="152"/>
    <n v="64"/>
    <x v="465"/>
    <d v="1899-12-30T01:22:00"/>
    <x v="0"/>
  </r>
  <r>
    <x v="561"/>
    <n v="20"/>
    <x v="443"/>
    <n v="3"/>
    <x v="466"/>
    <d v="2023-04-06T06:20:00"/>
    <d v="1899-12-30T03:44:00"/>
    <x v="1"/>
    <x v="2"/>
    <x v="2"/>
    <n v="21.49"/>
    <s v="Libre"/>
    <x v="5"/>
    <x v="413"/>
    <x v="43"/>
    <n v="288"/>
    <x v="466"/>
    <d v="1899-12-30T01:52:00"/>
    <x v="0"/>
  </r>
  <r>
    <x v="562"/>
    <n v="12"/>
    <x v="70"/>
    <n v="3"/>
    <x v="467"/>
    <d v="2023-04-06T04:43:00"/>
    <d v="1899-12-30T01:54:00"/>
    <x v="3"/>
    <x v="1"/>
    <x v="1"/>
    <n v="20.07"/>
    <s v="Ocupada"/>
    <x v="10"/>
    <x v="71"/>
    <x v="128"/>
    <n v="54"/>
    <x v="467"/>
    <d v="1899-12-30T01:17:00"/>
    <x v="0"/>
  </r>
  <r>
    <x v="563"/>
    <n v="9"/>
    <x v="444"/>
    <n v="3"/>
    <x v="408"/>
    <d v="2023-04-06T02:23:00"/>
    <d v="1899-12-30T01:52:00"/>
    <x v="3"/>
    <x v="2"/>
    <x v="1"/>
    <n v="33.08"/>
    <s v="Reservada"/>
    <x v="5"/>
    <x v="414"/>
    <x v="59"/>
    <n v="156"/>
    <x v="408"/>
    <d v="1899-12-30T00:58:00"/>
    <x v="0"/>
  </r>
  <r>
    <x v="564"/>
    <n v="3"/>
    <x v="445"/>
    <n v="6"/>
    <x v="451"/>
    <d v="2023-04-06T05:29:00"/>
    <d v="1899-12-30T02:50:00"/>
    <x v="1"/>
    <x v="0"/>
    <x v="2"/>
    <n v="15.11"/>
    <s v="Libre"/>
    <x v="5"/>
    <x v="415"/>
    <x v="33"/>
    <n v="251"/>
    <x v="451"/>
    <d v="1899-12-30T01:12:00"/>
    <x v="0"/>
  </r>
  <r>
    <x v="565"/>
    <n v="4"/>
    <x v="21"/>
    <n v="3"/>
    <x v="468"/>
    <d v="2023-04-06T04:57:00"/>
    <d v="1899-12-30T03:12:00"/>
    <x v="0"/>
    <x v="0"/>
    <x v="2"/>
    <n v="42.62"/>
    <s v="Libre"/>
    <x v="7"/>
    <x v="113"/>
    <x v="10"/>
    <n v="78"/>
    <x v="468"/>
    <d v="1899-12-30T02:16:00"/>
    <x v="0"/>
  </r>
  <r>
    <x v="566"/>
    <n v="15"/>
    <x v="329"/>
    <n v="4"/>
    <x v="459"/>
    <d v="2023-04-06T05:16:00"/>
    <d v="1899-12-30T03:32:00"/>
    <x v="4"/>
    <x v="0"/>
    <x v="0"/>
    <n v="42.83"/>
    <s v="Ocupada"/>
    <x v="9"/>
    <x v="416"/>
    <x v="96"/>
    <n v="253"/>
    <x v="459"/>
    <d v="1899-12-30T01:50:00"/>
    <x v="0"/>
  </r>
  <r>
    <x v="567"/>
    <n v="5"/>
    <x v="51"/>
    <n v="1"/>
    <x v="392"/>
    <d v="2023-04-06T03:28:00"/>
    <d v="1899-12-30T02:04:00"/>
    <x v="4"/>
    <x v="0"/>
    <x v="0"/>
    <n v="21.13"/>
    <s v="Ocupada"/>
    <x v="1"/>
    <x v="9"/>
    <x v="90"/>
    <n v="182"/>
    <x v="392"/>
    <d v="1899-12-30T00:40:00"/>
    <x v="0"/>
  </r>
  <r>
    <x v="568"/>
    <n v="12"/>
    <x v="446"/>
    <n v="5"/>
    <x v="409"/>
    <d v="2023-04-06T03:05:00"/>
    <d v="1899-12-30T01:37:00"/>
    <x v="1"/>
    <x v="0"/>
    <x v="2"/>
    <n v="28.52"/>
    <s v="Reservada"/>
    <x v="6"/>
    <x v="417"/>
    <x v="118"/>
    <n v="131"/>
    <x v="409"/>
    <d v="1899-12-30T00:39:00"/>
    <x v="0"/>
  </r>
  <r>
    <x v="569"/>
    <n v="1"/>
    <x v="447"/>
    <n v="6"/>
    <x v="469"/>
    <d v="2023-04-06T04:27:00"/>
    <d v="1899-12-30T01:47:00"/>
    <x v="3"/>
    <x v="0"/>
    <x v="2"/>
    <n v="38.4"/>
    <s v="Libre"/>
    <x v="1"/>
    <x v="330"/>
    <x v="78"/>
    <n v="85"/>
    <x v="469"/>
    <d v="1899-12-30T01:01:00"/>
    <x v="0"/>
  </r>
  <r>
    <x v="570"/>
    <n v="15"/>
    <x v="39"/>
    <n v="2"/>
    <x v="414"/>
    <d v="2023-04-06T02:54:00"/>
    <d v="1899-12-30T01:33:00"/>
    <x v="3"/>
    <x v="0"/>
    <x v="2"/>
    <n v="49.54"/>
    <s v="Libre"/>
    <x v="4"/>
    <x v="71"/>
    <x v="100"/>
    <n v="54"/>
    <x v="414"/>
    <d v="1899-12-30T01:07:00"/>
    <x v="0"/>
  </r>
  <r>
    <x v="571"/>
    <n v="19"/>
    <x v="448"/>
    <n v="3"/>
    <x v="470"/>
    <d v="2023-04-06T06:27:00"/>
    <d v="1899-12-30T03:49:00"/>
    <x v="4"/>
    <x v="0"/>
    <x v="1"/>
    <n v="46.21"/>
    <s v="Ocupada"/>
    <x v="2"/>
    <x v="418"/>
    <x v="18"/>
    <n v="74"/>
    <x v="470"/>
    <d v="1899-12-30T03:05:00"/>
    <x v="0"/>
  </r>
  <r>
    <x v="572"/>
    <n v="7"/>
    <x v="449"/>
    <n v="3"/>
    <x v="423"/>
    <d v="2023-04-06T07:09:00"/>
    <d v="1899-12-30T04:12:00"/>
    <x v="0"/>
    <x v="0"/>
    <x v="2"/>
    <n v="47.08"/>
    <s v="Ocupada"/>
    <x v="9"/>
    <x v="419"/>
    <x v="27"/>
    <n v="165"/>
    <x v="423"/>
    <d v="1899-12-30T03:03:00"/>
    <x v="0"/>
  </r>
  <r>
    <x v="573"/>
    <n v="20"/>
    <x v="450"/>
    <n v="3"/>
    <x v="408"/>
    <d v="2023-04-06T03:08:00"/>
    <d v="1899-12-30T02:37:00"/>
    <x v="3"/>
    <x v="0"/>
    <x v="2"/>
    <n v="42.57"/>
    <s v="Libre"/>
    <x v="2"/>
    <x v="420"/>
    <x v="164"/>
    <n v="207"/>
    <x v="408"/>
    <d v="1899-12-30T00:00:00"/>
    <x v="1"/>
  </r>
  <r>
    <x v="574"/>
    <n v="15"/>
    <x v="272"/>
    <n v="4"/>
    <x v="471"/>
    <d v="2023-04-06T04:44:00"/>
    <d v="1899-12-30T03:08:00"/>
    <x v="4"/>
    <x v="0"/>
    <x v="2"/>
    <n v="33.520000000000003"/>
    <s v="Libre"/>
    <x v="3"/>
    <x v="44"/>
    <x v="18"/>
    <n v="18"/>
    <x v="471"/>
    <d v="1899-12-30T02:24:00"/>
    <x v="0"/>
  </r>
  <r>
    <x v="575"/>
    <n v="9"/>
    <x v="451"/>
    <n v="1"/>
    <x v="460"/>
    <d v="2023-04-06T07:06:00"/>
    <d v="1899-12-30T03:09:00"/>
    <x v="4"/>
    <x v="2"/>
    <x v="1"/>
    <n v="21.71"/>
    <s v="Reservada"/>
    <x v="7"/>
    <x v="421"/>
    <x v="81"/>
    <n v="234"/>
    <x v="460"/>
    <d v="1899-12-30T01:14:00"/>
    <x v="0"/>
  </r>
  <r>
    <x v="576"/>
    <n v="5"/>
    <x v="452"/>
    <n v="4"/>
    <x v="472"/>
    <d v="2023-04-06T06:40:00"/>
    <d v="1899-12-30T03:27:00"/>
    <x v="4"/>
    <x v="0"/>
    <x v="2"/>
    <n v="34.119999999999997"/>
    <s v="Libre"/>
    <x v="4"/>
    <x v="422"/>
    <x v="94"/>
    <n v="40"/>
    <x v="472"/>
    <d v="1899-12-30T03:02:00"/>
    <x v="0"/>
  </r>
  <r>
    <x v="577"/>
    <n v="11"/>
    <x v="191"/>
    <n v="6"/>
    <x v="473"/>
    <d v="2023-04-06T04:24:00"/>
    <d v="1899-12-30T02:28:00"/>
    <x v="0"/>
    <x v="0"/>
    <x v="2"/>
    <n v="32.799999999999997"/>
    <s v="Ocupada"/>
    <x v="0"/>
    <x v="35"/>
    <x v="18"/>
    <n v="90"/>
    <x v="473"/>
    <d v="1899-12-30T01:44:00"/>
    <x v="0"/>
  </r>
  <r>
    <x v="578"/>
    <n v="9"/>
    <x v="453"/>
    <n v="2"/>
    <x v="474"/>
    <d v="2023-04-06T02:17:00"/>
    <d v="1899-12-30T02:07:00"/>
    <x v="0"/>
    <x v="0"/>
    <x v="2"/>
    <n v="35.96"/>
    <s v="Libre"/>
    <x v="3"/>
    <x v="83"/>
    <x v="48"/>
    <n v="50"/>
    <x v="474"/>
    <d v="1899-12-30T01:19:00"/>
    <x v="0"/>
  </r>
  <r>
    <x v="579"/>
    <n v="10"/>
    <x v="38"/>
    <n v="5"/>
    <x v="475"/>
    <d v="2023-04-06T01:18:00"/>
    <d v="1899-12-30T01:12:00"/>
    <x v="4"/>
    <x v="0"/>
    <x v="0"/>
    <n v="44.54"/>
    <s v="Libre"/>
    <x v="7"/>
    <x v="195"/>
    <x v="52"/>
    <n v="33"/>
    <x v="475"/>
    <d v="1899-12-30T00:42:00"/>
    <x v="0"/>
  </r>
  <r>
    <x v="580"/>
    <n v="18"/>
    <x v="97"/>
    <n v="5"/>
    <x v="476"/>
    <d v="2023-04-06T05:08:00"/>
    <d v="1899-12-30T01:50:00"/>
    <x v="4"/>
    <x v="0"/>
    <x v="2"/>
    <n v="13.27"/>
    <s v="Ocupada"/>
    <x v="4"/>
    <x v="165"/>
    <x v="7"/>
    <n v="123"/>
    <x v="476"/>
    <d v="1899-12-30T00:55:00"/>
    <x v="0"/>
  </r>
  <r>
    <x v="581"/>
    <n v="3"/>
    <x v="454"/>
    <n v="1"/>
    <x v="477"/>
    <d v="2023-04-06T05:09:00"/>
    <d v="1899-12-30T01:21:00"/>
    <x v="2"/>
    <x v="0"/>
    <x v="2"/>
    <n v="20.23"/>
    <s v="Reservada"/>
    <x v="7"/>
    <x v="71"/>
    <x v="72"/>
    <n v="54"/>
    <x v="477"/>
    <d v="1899-12-30T00:39:00"/>
    <x v="0"/>
  </r>
  <r>
    <x v="582"/>
    <n v="9"/>
    <x v="232"/>
    <n v="2"/>
    <x v="478"/>
    <d v="2023-04-06T03:34:00"/>
    <d v="1899-12-30T01:53:00"/>
    <x v="2"/>
    <x v="2"/>
    <x v="0"/>
    <n v="35.99"/>
    <s v="Libre"/>
    <x v="2"/>
    <x v="423"/>
    <x v="28"/>
    <n v="243"/>
    <x v="478"/>
    <d v="1899-12-30T00:08:00"/>
    <x v="0"/>
  </r>
  <r>
    <x v="583"/>
    <n v="9"/>
    <x v="455"/>
    <n v="4"/>
    <x v="432"/>
    <d v="2023-04-06T06:59:00"/>
    <d v="1899-12-30T03:24:00"/>
    <x v="0"/>
    <x v="0"/>
    <x v="0"/>
    <n v="36.979999999999997"/>
    <s v="Reservada"/>
    <x v="9"/>
    <x v="424"/>
    <x v="54"/>
    <n v="139"/>
    <x v="432"/>
    <d v="1899-12-30T01:30:00"/>
    <x v="0"/>
  </r>
  <r>
    <x v="584"/>
    <n v="3"/>
    <x v="387"/>
    <n v="5"/>
    <x v="479"/>
    <d v="2023-04-06T02:37:00"/>
    <d v="1899-12-30T01:14:00"/>
    <x v="0"/>
    <x v="1"/>
    <x v="2"/>
    <n v="10.07"/>
    <s v="Libre"/>
    <x v="8"/>
    <x v="425"/>
    <x v="11"/>
    <n v="128"/>
    <x v="479"/>
    <d v="1899-12-30T00:00:00"/>
    <x v="1"/>
  </r>
  <r>
    <x v="585"/>
    <n v="17"/>
    <x v="456"/>
    <n v="5"/>
    <x v="480"/>
    <d v="2023-04-06T03:55:00"/>
    <d v="1899-12-30T03:26:00"/>
    <x v="0"/>
    <x v="2"/>
    <x v="1"/>
    <n v="32.79"/>
    <s v="Ocupada"/>
    <x v="5"/>
    <x v="288"/>
    <x v="57"/>
    <n v="171"/>
    <x v="480"/>
    <d v="1899-12-30T01:54:00"/>
    <x v="0"/>
  </r>
  <r>
    <x v="586"/>
    <n v="7"/>
    <x v="457"/>
    <n v="4"/>
    <x v="481"/>
    <d v="2023-04-06T04:42:00"/>
    <d v="1899-12-30T01:19:00"/>
    <x v="0"/>
    <x v="1"/>
    <x v="2"/>
    <n v="35.03"/>
    <s v="Ocupada"/>
    <x v="7"/>
    <x v="114"/>
    <x v="49"/>
    <n v="48"/>
    <x v="481"/>
    <d v="1899-12-30T00:36:00"/>
    <x v="0"/>
  </r>
  <r>
    <x v="587"/>
    <n v="15"/>
    <x v="441"/>
    <n v="2"/>
    <x v="418"/>
    <d v="2023-04-06T05:58:00"/>
    <d v="1899-12-30T03:38:00"/>
    <x v="0"/>
    <x v="2"/>
    <x v="1"/>
    <n v="33.93"/>
    <s v="Libre"/>
    <x v="3"/>
    <x v="426"/>
    <x v="128"/>
    <n v="101"/>
    <x v="418"/>
    <d v="1899-12-30T03:01:00"/>
    <x v="0"/>
  </r>
  <r>
    <x v="588"/>
    <n v="10"/>
    <x v="458"/>
    <n v="4"/>
    <x v="441"/>
    <d v="2023-04-06T05:57:00"/>
    <d v="1899-12-30T02:43:00"/>
    <x v="4"/>
    <x v="0"/>
    <x v="0"/>
    <n v="28.96"/>
    <s v="Libre"/>
    <x v="7"/>
    <x v="427"/>
    <x v="95"/>
    <n v="284"/>
    <x v="441"/>
    <d v="1899-12-30T00:43:00"/>
    <x v="0"/>
  </r>
  <r>
    <x v="589"/>
    <n v="3"/>
    <x v="201"/>
    <n v="6"/>
    <x v="457"/>
    <d v="2023-04-06T04:27:00"/>
    <d v="1899-12-30T01:57:00"/>
    <x v="2"/>
    <x v="1"/>
    <x v="2"/>
    <n v="40.94"/>
    <s v="Ocupada"/>
    <x v="5"/>
    <x v="428"/>
    <x v="152"/>
    <n v="122"/>
    <x v="457"/>
    <d v="1899-12-30T00:53:00"/>
    <x v="0"/>
  </r>
  <r>
    <x v="590"/>
    <n v="11"/>
    <x v="459"/>
    <n v="6"/>
    <x v="416"/>
    <d v="2023-04-06T06:19:00"/>
    <d v="1899-12-30T02:35:00"/>
    <x v="0"/>
    <x v="1"/>
    <x v="2"/>
    <n v="44.33"/>
    <s v="Libre"/>
    <x v="6"/>
    <x v="18"/>
    <x v="62"/>
    <n v="120"/>
    <x v="416"/>
    <d v="1899-12-30T01:44:00"/>
    <x v="0"/>
  </r>
  <r>
    <x v="591"/>
    <n v="5"/>
    <x v="460"/>
    <n v="1"/>
    <x v="431"/>
    <d v="2023-04-06T02:40:00"/>
    <d v="1899-12-30T01:52:00"/>
    <x v="2"/>
    <x v="0"/>
    <x v="2"/>
    <n v="35.67"/>
    <s v="Reservada"/>
    <x v="8"/>
    <x v="429"/>
    <x v="127"/>
    <n v="94"/>
    <x v="431"/>
    <d v="1899-12-30T00:11:00"/>
    <x v="0"/>
  </r>
  <r>
    <x v="592"/>
    <n v="17"/>
    <x v="461"/>
    <n v="5"/>
    <x v="482"/>
    <d v="2023-04-06T02:17:00"/>
    <d v="1899-12-30T01:52:00"/>
    <x v="4"/>
    <x v="0"/>
    <x v="0"/>
    <n v="48.8"/>
    <s v="Reservada"/>
    <x v="0"/>
    <x v="430"/>
    <x v="48"/>
    <n v="209"/>
    <x v="482"/>
    <d v="1899-12-30T01:04:00"/>
    <x v="0"/>
  </r>
  <r>
    <x v="593"/>
    <n v="17"/>
    <x v="462"/>
    <n v="1"/>
    <x v="405"/>
    <d v="2023-04-06T04:49:00"/>
    <d v="1899-12-30T01:29:00"/>
    <x v="0"/>
    <x v="0"/>
    <x v="0"/>
    <n v="46.01"/>
    <s v="Libre"/>
    <x v="6"/>
    <x v="431"/>
    <x v="33"/>
    <n v="139"/>
    <x v="405"/>
    <d v="1899-12-30T00:00:00"/>
    <x v="1"/>
  </r>
  <r>
    <x v="594"/>
    <n v="9"/>
    <x v="18"/>
    <n v="5"/>
    <x v="439"/>
    <d v="2023-04-06T05:27:00"/>
    <d v="1899-12-30T02:39:00"/>
    <x v="2"/>
    <x v="0"/>
    <x v="2"/>
    <n v="40.33"/>
    <s v="Ocupada"/>
    <x v="3"/>
    <x v="432"/>
    <x v="58"/>
    <n v="72"/>
    <x v="439"/>
    <d v="1899-12-30T01:50:00"/>
    <x v="0"/>
  </r>
  <r>
    <x v="595"/>
    <n v="18"/>
    <x v="463"/>
    <n v="2"/>
    <x v="414"/>
    <d v="2023-04-06T03:39:00"/>
    <d v="1899-12-30T02:33:00"/>
    <x v="2"/>
    <x v="0"/>
    <x v="0"/>
    <n v="23.7"/>
    <s v="Ocupada"/>
    <x v="8"/>
    <x v="433"/>
    <x v="16"/>
    <n v="240"/>
    <x v="414"/>
    <d v="1899-12-30T00:00:00"/>
    <x v="1"/>
  </r>
  <r>
    <x v="596"/>
    <n v="16"/>
    <x v="405"/>
    <n v="1"/>
    <x v="483"/>
    <d v="2023-04-06T03:51:00"/>
    <d v="1899-12-30T03:15:00"/>
    <x v="1"/>
    <x v="0"/>
    <x v="2"/>
    <n v="45.46"/>
    <s v="Ocupada"/>
    <x v="6"/>
    <x v="434"/>
    <x v="80"/>
    <n v="150"/>
    <x v="483"/>
    <d v="1899-12-30T00:54:00"/>
    <x v="0"/>
  </r>
  <r>
    <x v="597"/>
    <n v="9"/>
    <x v="464"/>
    <n v="6"/>
    <x v="484"/>
    <d v="2023-04-06T06:59:00"/>
    <d v="1899-12-30T03:43:00"/>
    <x v="3"/>
    <x v="0"/>
    <x v="2"/>
    <n v="11.31"/>
    <s v="Reservada"/>
    <x v="0"/>
    <x v="435"/>
    <x v="39"/>
    <n v="209"/>
    <x v="484"/>
    <d v="1899-12-30T02:22:00"/>
    <x v="0"/>
  </r>
  <r>
    <x v="598"/>
    <n v="11"/>
    <x v="465"/>
    <n v="3"/>
    <x v="485"/>
    <d v="2023-04-06T04:21:00"/>
    <d v="1899-12-30T03:47:00"/>
    <x v="2"/>
    <x v="0"/>
    <x v="2"/>
    <n v="30.97"/>
    <s v="Libre"/>
    <x v="3"/>
    <x v="436"/>
    <x v="122"/>
    <n v="169"/>
    <x v="485"/>
    <d v="1899-12-30T01:59:00"/>
    <x v="0"/>
  </r>
  <r>
    <x v="599"/>
    <n v="14"/>
    <x v="466"/>
    <n v="4"/>
    <x v="486"/>
    <d v="2023-04-06T05:01:00"/>
    <d v="1899-12-30T01:18:00"/>
    <x v="0"/>
    <x v="0"/>
    <x v="0"/>
    <n v="41.35"/>
    <s v="Ocupada"/>
    <x v="9"/>
    <x v="10"/>
    <x v="31"/>
    <n v="144"/>
    <x v="486"/>
    <d v="1899-12-30T00:13:00"/>
    <x v="0"/>
  </r>
  <r>
    <x v="600"/>
    <n v="13"/>
    <x v="21"/>
    <n v="1"/>
    <x v="452"/>
    <d v="2023-04-06T06:15:00"/>
    <d v="1899-12-30T03:32:00"/>
    <x v="4"/>
    <x v="2"/>
    <x v="2"/>
    <n v="16.809999999999999"/>
    <s v="Libre"/>
    <x v="4"/>
    <x v="437"/>
    <x v="81"/>
    <n v="292"/>
    <x v="452"/>
    <d v="1899-12-30T01:37:00"/>
    <x v="0"/>
  </r>
  <r>
    <x v="601"/>
    <n v="12"/>
    <x v="467"/>
    <n v="3"/>
    <x v="461"/>
    <d v="2023-04-06T07:00:00"/>
    <d v="1899-12-30T03:08:00"/>
    <x v="2"/>
    <x v="0"/>
    <x v="1"/>
    <n v="16.5"/>
    <s v="Reservada"/>
    <x v="0"/>
    <x v="438"/>
    <x v="165"/>
    <n v="266"/>
    <x v="461"/>
    <d v="1899-12-30T00:26:00"/>
    <x v="0"/>
  </r>
  <r>
    <x v="602"/>
    <n v="19"/>
    <x v="126"/>
    <n v="6"/>
    <x v="483"/>
    <d v="2023-04-06T04:21:00"/>
    <d v="1899-12-30T03:30:00"/>
    <x v="1"/>
    <x v="0"/>
    <x v="2"/>
    <n v="24.2"/>
    <s v="Libre"/>
    <x v="7"/>
    <x v="79"/>
    <x v="4"/>
    <n v="62"/>
    <x v="483"/>
    <d v="1899-12-30T03:13:00"/>
    <x v="0"/>
  </r>
  <r>
    <x v="603"/>
    <n v="14"/>
    <x v="203"/>
    <n v="5"/>
    <x v="487"/>
    <d v="2023-04-06T05:16:00"/>
    <d v="1899-12-30T04:13:00"/>
    <x v="2"/>
    <x v="0"/>
    <x v="2"/>
    <n v="42.6"/>
    <s v="Ocupada"/>
    <x v="8"/>
    <x v="5"/>
    <x v="72"/>
    <n v="105"/>
    <x v="487"/>
    <d v="1899-12-30T03:31:00"/>
    <x v="0"/>
  </r>
  <r>
    <x v="604"/>
    <n v="19"/>
    <x v="468"/>
    <n v="2"/>
    <x v="488"/>
    <d v="2023-04-06T06:24:00"/>
    <d v="1899-12-30T03:50:00"/>
    <x v="0"/>
    <x v="0"/>
    <x v="1"/>
    <n v="24.38"/>
    <s v="Ocupada"/>
    <x v="7"/>
    <x v="439"/>
    <x v="116"/>
    <n v="220"/>
    <x v="488"/>
    <d v="1899-12-30T00:54:00"/>
    <x v="0"/>
  </r>
  <r>
    <x v="605"/>
    <n v="1"/>
    <x v="397"/>
    <n v="2"/>
    <x v="441"/>
    <d v="2023-04-06T06:06:00"/>
    <d v="1899-12-30T03:07:00"/>
    <x v="3"/>
    <x v="0"/>
    <x v="2"/>
    <n v="31.58"/>
    <s v="Ocupada"/>
    <x v="5"/>
    <x v="440"/>
    <x v="56"/>
    <n v="183"/>
    <x v="441"/>
    <d v="1899-12-30T00:42:00"/>
    <x v="0"/>
  </r>
  <r>
    <x v="606"/>
    <n v="10"/>
    <x v="28"/>
    <n v="1"/>
    <x v="489"/>
    <d v="2023-04-06T03:29:00"/>
    <d v="1899-12-30T02:20:00"/>
    <x v="3"/>
    <x v="0"/>
    <x v="2"/>
    <n v="28.9"/>
    <s v="Ocupada"/>
    <x v="3"/>
    <x v="272"/>
    <x v="27"/>
    <n v="68"/>
    <x v="489"/>
    <d v="1899-12-30T01:11:00"/>
    <x v="0"/>
  </r>
  <r>
    <x v="607"/>
    <n v="7"/>
    <x v="469"/>
    <n v="6"/>
    <x v="486"/>
    <d v="2023-04-06T07:20:00"/>
    <d v="1899-12-30T03:22:00"/>
    <x v="0"/>
    <x v="0"/>
    <x v="2"/>
    <n v="36.549999999999997"/>
    <s v="Reservada"/>
    <x v="0"/>
    <x v="12"/>
    <x v="129"/>
    <n v="29"/>
    <x v="486"/>
    <d v="1899-12-30T02:37:00"/>
    <x v="0"/>
  </r>
  <r>
    <x v="608"/>
    <n v="1"/>
    <x v="190"/>
    <n v="4"/>
    <x v="490"/>
    <d v="2023-04-06T07:02:00"/>
    <d v="1899-12-30T03:39:00"/>
    <x v="1"/>
    <x v="0"/>
    <x v="2"/>
    <n v="23.29"/>
    <s v="Reservada"/>
    <x v="8"/>
    <x v="183"/>
    <x v="111"/>
    <n v="32"/>
    <x v="490"/>
    <d v="1899-12-30T03:12:00"/>
    <x v="0"/>
  </r>
  <r>
    <x v="609"/>
    <n v="19"/>
    <x v="14"/>
    <n v="4"/>
    <x v="491"/>
    <d v="2023-04-06T04:11:00"/>
    <d v="1899-12-30T02:14:00"/>
    <x v="3"/>
    <x v="2"/>
    <x v="2"/>
    <n v="37.9"/>
    <s v="Ocupada"/>
    <x v="3"/>
    <x v="441"/>
    <x v="32"/>
    <n v="44"/>
    <x v="491"/>
    <d v="1899-12-30T01:27:00"/>
    <x v="0"/>
  </r>
  <r>
    <x v="610"/>
    <n v="13"/>
    <x v="470"/>
    <n v="1"/>
    <x v="428"/>
    <d v="2023-04-06T07:43:00"/>
    <d v="1899-12-30T04:03:00"/>
    <x v="1"/>
    <x v="0"/>
    <x v="2"/>
    <n v="44.28"/>
    <s v="Ocupada"/>
    <x v="2"/>
    <x v="442"/>
    <x v="133"/>
    <n v="78"/>
    <x v="428"/>
    <d v="1899-12-30T02:40:00"/>
    <x v="0"/>
  </r>
  <r>
    <x v="611"/>
    <n v="11"/>
    <x v="471"/>
    <n v="4"/>
    <x v="492"/>
    <d v="2023-04-06T05:00:00"/>
    <d v="1899-12-30T03:48:00"/>
    <x v="3"/>
    <x v="0"/>
    <x v="2"/>
    <n v="23.54"/>
    <s v="Reservada"/>
    <x v="3"/>
    <x v="443"/>
    <x v="74"/>
    <n v="231"/>
    <x v="492"/>
    <d v="1899-12-30T01:39:00"/>
    <x v="0"/>
  </r>
  <r>
    <x v="612"/>
    <n v="1"/>
    <x v="41"/>
    <n v="5"/>
    <x v="396"/>
    <d v="2023-04-06T03:35:00"/>
    <d v="1899-12-30T01:38:00"/>
    <x v="2"/>
    <x v="1"/>
    <x v="1"/>
    <n v="23.56"/>
    <s v="Reservada"/>
    <x v="0"/>
    <x v="444"/>
    <x v="20"/>
    <n v="285"/>
    <x v="396"/>
    <d v="1899-12-30T00:00:00"/>
    <x v="1"/>
  </r>
  <r>
    <x v="613"/>
    <n v="19"/>
    <x v="289"/>
    <n v="6"/>
    <x v="493"/>
    <d v="2023-04-06T04:37:00"/>
    <d v="1899-12-30T02:05:00"/>
    <x v="1"/>
    <x v="1"/>
    <x v="0"/>
    <n v="26.48"/>
    <s v="Reservada"/>
    <x v="5"/>
    <x v="114"/>
    <x v="150"/>
    <n v="72"/>
    <x v="493"/>
    <d v="1899-12-30T01:15:00"/>
    <x v="0"/>
  </r>
  <r>
    <x v="614"/>
    <n v="7"/>
    <x v="472"/>
    <n v="1"/>
    <x v="494"/>
    <d v="2023-04-06T01:53:00"/>
    <d v="1899-12-30T01:22:00"/>
    <x v="3"/>
    <x v="2"/>
    <x v="2"/>
    <n v="18.420000000000002"/>
    <s v="Ocupada"/>
    <x v="8"/>
    <x v="445"/>
    <x v="119"/>
    <n v="333"/>
    <x v="494"/>
    <d v="1899-12-30T00:00:00"/>
    <x v="1"/>
  </r>
  <r>
    <x v="615"/>
    <n v="4"/>
    <x v="468"/>
    <n v="4"/>
    <x v="463"/>
    <d v="2023-04-06T03:36:00"/>
    <d v="1899-12-30T03:37:00"/>
    <x v="3"/>
    <x v="2"/>
    <x v="2"/>
    <n v="23.89"/>
    <s v="Ocupada"/>
    <x v="5"/>
    <x v="0"/>
    <x v="32"/>
    <n v="132"/>
    <x v="463"/>
    <d v="1899-12-30T02:50:00"/>
    <x v="0"/>
  </r>
  <r>
    <x v="616"/>
    <n v="13"/>
    <x v="31"/>
    <n v="5"/>
    <x v="495"/>
    <d v="2023-04-06T05:17:00"/>
    <d v="1899-12-30T03:57:00"/>
    <x v="2"/>
    <x v="0"/>
    <x v="2"/>
    <n v="38.18"/>
    <s v="Libre"/>
    <x v="7"/>
    <x v="247"/>
    <x v="62"/>
    <n v="142"/>
    <x v="495"/>
    <d v="1899-12-30T03:06:00"/>
    <x v="0"/>
  </r>
  <r>
    <x v="617"/>
    <n v="3"/>
    <x v="473"/>
    <n v="5"/>
    <x v="496"/>
    <d v="2023-04-06T03:12:00"/>
    <d v="1899-12-30T02:16:00"/>
    <x v="4"/>
    <x v="1"/>
    <x v="2"/>
    <n v="25.93"/>
    <s v="Libre"/>
    <x v="9"/>
    <x v="446"/>
    <x v="82"/>
    <n v="319"/>
    <x v="496"/>
    <d v="1899-12-30T00:18:00"/>
    <x v="0"/>
  </r>
  <r>
    <x v="618"/>
    <n v="6"/>
    <x v="308"/>
    <n v="4"/>
    <x v="497"/>
    <d v="2023-04-06T02:41:00"/>
    <d v="1899-12-30T02:25:00"/>
    <x v="3"/>
    <x v="2"/>
    <x v="2"/>
    <n v="16.440000000000001"/>
    <s v="Reservada"/>
    <x v="8"/>
    <x v="447"/>
    <x v="45"/>
    <n v="132"/>
    <x v="497"/>
    <d v="1899-12-30T00:49:00"/>
    <x v="0"/>
  </r>
  <r>
    <x v="619"/>
    <n v="16"/>
    <x v="474"/>
    <n v="3"/>
    <x v="488"/>
    <d v="2023-04-06T06:07:00"/>
    <d v="1899-12-30T03:18:00"/>
    <x v="4"/>
    <x v="0"/>
    <x v="2"/>
    <n v="26.64"/>
    <s v="Reservada"/>
    <x v="3"/>
    <x v="76"/>
    <x v="3"/>
    <n v="57"/>
    <x v="488"/>
    <d v="1899-12-30T02:38:00"/>
    <x v="0"/>
  </r>
  <r>
    <x v="620"/>
    <n v="5"/>
    <x v="475"/>
    <n v="2"/>
    <x v="454"/>
    <d v="2023-04-06T02:27:00"/>
    <d v="1899-12-30T01:34:00"/>
    <x v="2"/>
    <x v="0"/>
    <x v="2"/>
    <n v="42.27"/>
    <s v="Ocupada"/>
    <x v="8"/>
    <x v="5"/>
    <x v="69"/>
    <n v="105"/>
    <x v="454"/>
    <d v="1899-12-30T01:26:00"/>
    <x v="0"/>
  </r>
  <r>
    <x v="621"/>
    <n v="7"/>
    <x v="452"/>
    <n v="5"/>
    <x v="498"/>
    <d v="2023-04-06T05:31:00"/>
    <d v="1899-12-30T03:24:00"/>
    <x v="0"/>
    <x v="2"/>
    <x v="2"/>
    <n v="11.47"/>
    <s v="Reservada"/>
    <x v="10"/>
    <x v="448"/>
    <x v="34"/>
    <n v="121"/>
    <x v="498"/>
    <d v="1899-12-30T02:06:00"/>
    <x v="0"/>
  </r>
  <r>
    <x v="622"/>
    <n v="13"/>
    <x v="355"/>
    <n v="1"/>
    <x v="417"/>
    <d v="2023-04-06T03:10:00"/>
    <d v="1899-12-30T02:25:00"/>
    <x v="0"/>
    <x v="0"/>
    <x v="1"/>
    <n v="22.05"/>
    <s v="Libre"/>
    <x v="7"/>
    <x v="449"/>
    <x v="56"/>
    <n v="235"/>
    <x v="417"/>
    <d v="1899-12-30T00:00:00"/>
    <x v="0"/>
  </r>
  <r>
    <x v="623"/>
    <n v="1"/>
    <x v="309"/>
    <n v="4"/>
    <x v="499"/>
    <d v="2023-04-06T03:26:00"/>
    <d v="1899-12-30T01:30:00"/>
    <x v="1"/>
    <x v="2"/>
    <x v="2"/>
    <n v="38"/>
    <s v="Reservada"/>
    <x v="10"/>
    <x v="450"/>
    <x v="76"/>
    <n v="102"/>
    <x v="499"/>
    <d v="1899-12-30T00:11:00"/>
    <x v="0"/>
  </r>
  <r>
    <x v="624"/>
    <n v="5"/>
    <x v="476"/>
    <n v="4"/>
    <x v="500"/>
    <d v="2023-04-06T03:22:00"/>
    <d v="1899-12-30T03:28:00"/>
    <x v="4"/>
    <x v="2"/>
    <x v="2"/>
    <n v="41.73"/>
    <s v="Ocupada"/>
    <x v="9"/>
    <x v="451"/>
    <x v="63"/>
    <n v="139"/>
    <x v="500"/>
    <d v="1899-12-30T01:51:00"/>
    <x v="0"/>
  </r>
  <r>
    <x v="625"/>
    <n v="14"/>
    <x v="477"/>
    <n v="4"/>
    <x v="457"/>
    <d v="2023-04-06T04:10:00"/>
    <d v="1899-12-30T01:25:00"/>
    <x v="4"/>
    <x v="1"/>
    <x v="2"/>
    <n v="19.239999999999998"/>
    <s v="Libre"/>
    <x v="10"/>
    <x v="452"/>
    <x v="118"/>
    <n v="137"/>
    <x v="457"/>
    <d v="1899-12-30T00:27:00"/>
    <x v="0"/>
  </r>
  <r>
    <x v="626"/>
    <n v="4"/>
    <x v="183"/>
    <n v="3"/>
    <x v="501"/>
    <d v="2023-04-06T04:13:00"/>
    <d v="1899-12-30T02:05:00"/>
    <x v="0"/>
    <x v="0"/>
    <x v="2"/>
    <n v="44.24"/>
    <s v="Ocupada"/>
    <x v="8"/>
    <x v="36"/>
    <x v="128"/>
    <n v="21"/>
    <x v="501"/>
    <d v="1899-12-30T01:28:00"/>
    <x v="0"/>
  </r>
  <r>
    <x v="627"/>
    <n v="2"/>
    <x v="164"/>
    <n v="1"/>
    <x v="500"/>
    <d v="2023-04-06T01:37:00"/>
    <d v="1899-12-30T01:28:00"/>
    <x v="0"/>
    <x v="1"/>
    <x v="2"/>
    <n v="15.03"/>
    <s v="Reservada"/>
    <x v="9"/>
    <x v="453"/>
    <x v="49"/>
    <n v="168"/>
    <x v="500"/>
    <d v="1899-12-30T00:45:00"/>
    <x v="0"/>
  </r>
  <r>
    <x v="628"/>
    <n v="17"/>
    <x v="34"/>
    <n v="2"/>
    <x v="498"/>
    <d v="2023-04-06T05:55:00"/>
    <d v="1899-12-30T04:03:00"/>
    <x v="4"/>
    <x v="2"/>
    <x v="0"/>
    <n v="26.07"/>
    <s v="Ocupada"/>
    <x v="10"/>
    <x v="454"/>
    <x v="90"/>
    <n v="130"/>
    <x v="498"/>
    <d v="1899-12-30T02:39:00"/>
    <x v="0"/>
  </r>
  <r>
    <x v="629"/>
    <n v="2"/>
    <x v="263"/>
    <n v="2"/>
    <x v="502"/>
    <d v="2023-04-06T02:49:00"/>
    <d v="1899-12-30T02:47:00"/>
    <x v="3"/>
    <x v="0"/>
    <x v="0"/>
    <n v="36.619999999999997"/>
    <s v="Libre"/>
    <x v="6"/>
    <x v="455"/>
    <x v="134"/>
    <n v="182"/>
    <x v="502"/>
    <d v="1899-12-30T01:32:00"/>
    <x v="0"/>
  </r>
  <r>
    <x v="630"/>
    <n v="6"/>
    <x v="328"/>
    <n v="1"/>
    <x v="503"/>
    <d v="2023-04-06T02:51:00"/>
    <d v="1899-12-30T02:30:00"/>
    <x v="3"/>
    <x v="2"/>
    <x v="2"/>
    <n v="39.71"/>
    <s v="Reservada"/>
    <x v="1"/>
    <x v="147"/>
    <x v="78"/>
    <n v="66"/>
    <x v="503"/>
    <d v="1899-12-30T01:44:00"/>
    <x v="0"/>
  </r>
  <r>
    <x v="631"/>
    <n v="16"/>
    <x v="478"/>
    <n v="2"/>
    <x v="464"/>
    <d v="2023-04-06T02:55:00"/>
    <d v="1899-12-30T02:40:00"/>
    <x v="0"/>
    <x v="1"/>
    <x v="2"/>
    <n v="22.41"/>
    <s v="Libre"/>
    <x v="8"/>
    <x v="456"/>
    <x v="98"/>
    <n v="129"/>
    <x v="464"/>
    <d v="1899-12-30T01:12:00"/>
    <x v="0"/>
  </r>
  <r>
    <x v="632"/>
    <n v="16"/>
    <x v="479"/>
    <n v="5"/>
    <x v="504"/>
    <d v="2023-04-06T05:28:00"/>
    <d v="1899-12-30T01:45:00"/>
    <x v="0"/>
    <x v="0"/>
    <x v="2"/>
    <n v="11.19"/>
    <s v="Reservada"/>
    <x v="6"/>
    <x v="457"/>
    <x v="132"/>
    <n v="236"/>
    <x v="504"/>
    <d v="1899-12-30T00:00:00"/>
    <x v="1"/>
  </r>
  <r>
    <x v="633"/>
    <n v="2"/>
    <x v="343"/>
    <n v="1"/>
    <x v="391"/>
    <d v="2023-04-06T03:36:00"/>
    <d v="1899-12-30T03:33:00"/>
    <x v="1"/>
    <x v="1"/>
    <x v="2"/>
    <n v="29.25"/>
    <s v="Reservada"/>
    <x v="5"/>
    <x v="458"/>
    <x v="159"/>
    <n v="344"/>
    <x v="391"/>
    <d v="1899-12-30T00:56:00"/>
    <x v="0"/>
  </r>
  <r>
    <x v="634"/>
    <n v="5"/>
    <x v="480"/>
    <n v="2"/>
    <x v="413"/>
    <d v="2023-04-06T03:04:00"/>
    <d v="1899-12-30T02:47:00"/>
    <x v="2"/>
    <x v="0"/>
    <x v="2"/>
    <n v="22.15"/>
    <s v="Libre"/>
    <x v="4"/>
    <x v="12"/>
    <x v="94"/>
    <n v="58"/>
    <x v="413"/>
    <d v="1899-12-30T02:22:00"/>
    <x v="0"/>
  </r>
  <r>
    <x v="635"/>
    <n v="14"/>
    <x v="481"/>
    <n v="3"/>
    <x v="432"/>
    <d v="2023-04-06T05:48:00"/>
    <d v="1899-12-30T02:13:00"/>
    <x v="3"/>
    <x v="2"/>
    <x v="0"/>
    <n v="32.86"/>
    <s v="Libre"/>
    <x v="8"/>
    <x v="459"/>
    <x v="166"/>
    <n v="126"/>
    <x v="432"/>
    <d v="1899-12-30T00:00:00"/>
    <x v="1"/>
  </r>
  <r>
    <x v="636"/>
    <n v="6"/>
    <x v="482"/>
    <n v="3"/>
    <x v="505"/>
    <d v="2023-04-06T04:32:00"/>
    <d v="1899-12-30T02:37:00"/>
    <x v="4"/>
    <x v="0"/>
    <x v="2"/>
    <n v="36.58"/>
    <s v="Reservada"/>
    <x v="8"/>
    <x v="460"/>
    <x v="135"/>
    <n v="117"/>
    <x v="505"/>
    <d v="1899-12-30T01:36:00"/>
    <x v="0"/>
  </r>
  <r>
    <x v="637"/>
    <n v="16"/>
    <x v="152"/>
    <n v="6"/>
    <x v="506"/>
    <d v="2023-04-06T02:16:00"/>
    <d v="1899-12-30T01:37:00"/>
    <x v="0"/>
    <x v="2"/>
    <x v="2"/>
    <n v="30.71"/>
    <s v="Ocupada"/>
    <x v="10"/>
    <x v="35"/>
    <x v="18"/>
    <n v="90"/>
    <x v="506"/>
    <d v="1899-12-30T00:53:00"/>
    <x v="0"/>
  </r>
  <r>
    <x v="638"/>
    <n v="8"/>
    <x v="483"/>
    <n v="4"/>
    <x v="507"/>
    <d v="2023-04-06T05:19:00"/>
    <d v="1899-12-30T03:02:00"/>
    <x v="2"/>
    <x v="2"/>
    <x v="2"/>
    <n v="18.97"/>
    <s v="Reservada"/>
    <x v="0"/>
    <x v="461"/>
    <x v="86"/>
    <n v="152"/>
    <x v="507"/>
    <d v="1899-12-30T00:46:00"/>
    <x v="0"/>
  </r>
  <r>
    <x v="639"/>
    <n v="14"/>
    <x v="484"/>
    <n v="3"/>
    <x v="397"/>
    <d v="2023-04-06T01:50:00"/>
    <d v="1899-12-30T01:09:00"/>
    <x v="0"/>
    <x v="0"/>
    <x v="0"/>
    <n v="49.29"/>
    <s v="Libre"/>
    <x v="5"/>
    <x v="462"/>
    <x v="134"/>
    <n v="219"/>
    <x v="397"/>
    <d v="1899-12-30T00:00:00"/>
    <x v="1"/>
  </r>
  <r>
    <x v="640"/>
    <n v="2"/>
    <x v="485"/>
    <n v="4"/>
    <x v="454"/>
    <d v="2023-04-06T03:52:00"/>
    <d v="1899-12-30T02:44:00"/>
    <x v="1"/>
    <x v="0"/>
    <x v="0"/>
    <n v="39.68"/>
    <s v="Reservada"/>
    <x v="8"/>
    <x v="463"/>
    <x v="107"/>
    <n v="208"/>
    <x v="454"/>
    <d v="1899-12-30T01:30:00"/>
    <x v="0"/>
  </r>
  <r>
    <x v="641"/>
    <n v="15"/>
    <x v="486"/>
    <n v="1"/>
    <x v="466"/>
    <d v="2023-04-06T05:24:00"/>
    <d v="1899-12-30T03:03:00"/>
    <x v="2"/>
    <x v="0"/>
    <x v="2"/>
    <n v="11.11"/>
    <s v="Ocupada"/>
    <x v="10"/>
    <x v="464"/>
    <x v="39"/>
    <n v="176"/>
    <x v="466"/>
    <d v="1899-12-30T01:42:00"/>
    <x v="0"/>
  </r>
  <r>
    <x v="642"/>
    <n v="17"/>
    <x v="487"/>
    <n v="2"/>
    <x v="413"/>
    <d v="2023-04-06T01:56:00"/>
    <d v="1899-12-30T01:54:00"/>
    <x v="2"/>
    <x v="1"/>
    <x v="0"/>
    <n v="28.81"/>
    <s v="Ocupada"/>
    <x v="7"/>
    <x v="195"/>
    <x v="73"/>
    <n v="33"/>
    <x v="413"/>
    <d v="1899-12-30T01:36:00"/>
    <x v="0"/>
  </r>
  <r>
    <x v="643"/>
    <n v="9"/>
    <x v="488"/>
    <n v="6"/>
    <x v="416"/>
    <d v="2023-04-06T07:10:00"/>
    <d v="1899-12-30T03:26:00"/>
    <x v="1"/>
    <x v="0"/>
    <x v="0"/>
    <n v="13.86"/>
    <s v="Reservada"/>
    <x v="8"/>
    <x v="79"/>
    <x v="62"/>
    <n v="93"/>
    <x v="416"/>
    <d v="1899-12-30T02:35:00"/>
    <x v="0"/>
  </r>
  <r>
    <x v="644"/>
    <n v="6"/>
    <x v="338"/>
    <n v="6"/>
    <x v="422"/>
    <d v="2023-04-06T06:25:00"/>
    <d v="1899-12-30T03:35:00"/>
    <x v="0"/>
    <x v="2"/>
    <x v="1"/>
    <n v="40.03"/>
    <s v="Libre"/>
    <x v="6"/>
    <x v="465"/>
    <x v="63"/>
    <n v="180"/>
    <x v="422"/>
    <d v="1899-12-30T01:58:00"/>
    <x v="0"/>
  </r>
  <r>
    <x v="645"/>
    <n v="12"/>
    <x v="44"/>
    <n v="2"/>
    <x v="508"/>
    <d v="2023-04-06T06:38:00"/>
    <d v="1899-12-30T02:39:00"/>
    <x v="2"/>
    <x v="0"/>
    <x v="0"/>
    <n v="12.59"/>
    <s v="Libre"/>
    <x v="6"/>
    <x v="5"/>
    <x v="167"/>
    <n v="70"/>
    <x v="508"/>
    <d v="1899-12-30T02:03:00"/>
    <x v="0"/>
  </r>
  <r>
    <x v="646"/>
    <n v="12"/>
    <x v="489"/>
    <n v="2"/>
    <x v="509"/>
    <d v="2023-04-06T06:25:00"/>
    <d v="1899-12-30T03:30:00"/>
    <x v="2"/>
    <x v="0"/>
    <x v="2"/>
    <n v="42.79"/>
    <s v="Reservada"/>
    <x v="6"/>
    <x v="466"/>
    <x v="142"/>
    <n v="98"/>
    <x v="509"/>
    <d v="1899-12-30T02:51:00"/>
    <x v="0"/>
  </r>
  <r>
    <x v="647"/>
    <n v="9"/>
    <x v="61"/>
    <n v="1"/>
    <x v="510"/>
    <d v="2023-04-06T04:55:00"/>
    <d v="1899-12-30T01:56:00"/>
    <x v="2"/>
    <x v="2"/>
    <x v="2"/>
    <n v="17.43"/>
    <s v="Libre"/>
    <x v="2"/>
    <x v="15"/>
    <x v="32"/>
    <n v="56"/>
    <x v="510"/>
    <d v="1899-12-30T01:09:00"/>
    <x v="0"/>
  </r>
  <r>
    <x v="648"/>
    <n v="9"/>
    <x v="490"/>
    <n v="1"/>
    <x v="453"/>
    <d v="2023-04-06T03:45:00"/>
    <d v="1899-12-30T03:05:00"/>
    <x v="3"/>
    <x v="0"/>
    <x v="1"/>
    <n v="15.98"/>
    <s v="Ocupada"/>
    <x v="3"/>
    <x v="467"/>
    <x v="25"/>
    <n v="256"/>
    <x v="453"/>
    <d v="1899-12-30T01:16:00"/>
    <x v="0"/>
  </r>
  <r>
    <x v="649"/>
    <n v="11"/>
    <x v="427"/>
    <n v="3"/>
    <x v="511"/>
    <d v="2023-04-07T05:02:00"/>
    <d v="1899-12-30T01:29:00"/>
    <x v="0"/>
    <x v="0"/>
    <x v="0"/>
    <n v="38.21"/>
    <s v="Libre"/>
    <x v="10"/>
    <x v="468"/>
    <x v="75"/>
    <n v="237"/>
    <x v="511"/>
    <d v="1899-12-30T00:13:00"/>
    <x v="0"/>
  </r>
  <r>
    <x v="650"/>
    <n v="16"/>
    <x v="491"/>
    <n v="4"/>
    <x v="512"/>
    <d v="2023-04-07T05:44:00"/>
    <d v="1899-12-30T03:40:00"/>
    <x v="4"/>
    <x v="2"/>
    <x v="2"/>
    <n v="20.27"/>
    <s v="Libre"/>
    <x v="10"/>
    <x v="469"/>
    <x v="98"/>
    <n v="209"/>
    <x v="512"/>
    <d v="1899-12-30T02:12:00"/>
    <x v="0"/>
  </r>
  <r>
    <x v="651"/>
    <n v="14"/>
    <x v="435"/>
    <n v="5"/>
    <x v="513"/>
    <d v="2023-04-07T02:26:00"/>
    <d v="1899-12-30T02:35:00"/>
    <x v="2"/>
    <x v="0"/>
    <x v="0"/>
    <n v="23.26"/>
    <s v="Ocupada"/>
    <x v="7"/>
    <x v="470"/>
    <x v="150"/>
    <n v="170"/>
    <x v="513"/>
    <d v="1899-12-30T01:45:00"/>
    <x v="0"/>
  </r>
  <r>
    <x v="652"/>
    <n v="13"/>
    <x v="492"/>
    <n v="5"/>
    <x v="514"/>
    <d v="2023-04-07T04:20:00"/>
    <d v="1899-12-30T01:49:00"/>
    <x v="1"/>
    <x v="0"/>
    <x v="2"/>
    <n v="34.33"/>
    <s v="Libre"/>
    <x v="5"/>
    <x v="471"/>
    <x v="102"/>
    <n v="244"/>
    <x v="514"/>
    <d v="1899-12-30T00:00:00"/>
    <x v="1"/>
  </r>
  <r>
    <x v="653"/>
    <n v="12"/>
    <x v="493"/>
    <n v="5"/>
    <x v="515"/>
    <d v="2023-04-07T01:44:00"/>
    <d v="1899-12-30T01:57:00"/>
    <x v="3"/>
    <x v="2"/>
    <x v="2"/>
    <n v="23.98"/>
    <s v="Ocupada"/>
    <x v="7"/>
    <x v="56"/>
    <x v="18"/>
    <n v="42"/>
    <x v="515"/>
    <d v="1899-12-30T01:13:00"/>
    <x v="0"/>
  </r>
  <r>
    <x v="654"/>
    <n v="5"/>
    <x v="494"/>
    <n v="4"/>
    <x v="516"/>
    <d v="2023-04-07T04:49:00"/>
    <d v="1899-12-30T03:34:00"/>
    <x v="3"/>
    <x v="0"/>
    <x v="1"/>
    <n v="21.7"/>
    <s v="Reservada"/>
    <x v="2"/>
    <x v="79"/>
    <x v="167"/>
    <n v="93"/>
    <x v="516"/>
    <d v="1899-12-30T02:58:00"/>
    <x v="0"/>
  </r>
  <r>
    <x v="655"/>
    <n v="19"/>
    <x v="495"/>
    <n v="6"/>
    <x v="517"/>
    <d v="2023-04-07T06:40:00"/>
    <d v="1899-12-30T03:04:00"/>
    <x v="1"/>
    <x v="2"/>
    <x v="2"/>
    <n v="31.23"/>
    <s v="Reservada"/>
    <x v="10"/>
    <x v="472"/>
    <x v="110"/>
    <n v="157"/>
    <x v="517"/>
    <d v="1899-12-30T01:14:00"/>
    <x v="0"/>
  </r>
  <r>
    <x v="656"/>
    <n v="1"/>
    <x v="496"/>
    <n v="2"/>
    <x v="518"/>
    <d v="2023-04-07T04:07:00"/>
    <d v="1899-12-30T03:16:00"/>
    <x v="1"/>
    <x v="0"/>
    <x v="1"/>
    <n v="44.2"/>
    <s v="Reservada"/>
    <x v="9"/>
    <x v="473"/>
    <x v="17"/>
    <n v="196"/>
    <x v="518"/>
    <d v="1899-12-30T01:02:00"/>
    <x v="0"/>
  </r>
  <r>
    <x v="657"/>
    <n v="19"/>
    <x v="497"/>
    <n v="5"/>
    <x v="519"/>
    <d v="2023-04-07T05:02:00"/>
    <d v="1899-12-30T03:19:00"/>
    <x v="3"/>
    <x v="1"/>
    <x v="1"/>
    <n v="31.27"/>
    <s v="Reservada"/>
    <x v="2"/>
    <x v="474"/>
    <x v="48"/>
    <n v="86"/>
    <x v="519"/>
    <d v="1899-12-30T02:31:00"/>
    <x v="0"/>
  </r>
  <r>
    <x v="658"/>
    <n v="9"/>
    <x v="225"/>
    <n v="4"/>
    <x v="520"/>
    <d v="2023-04-07T04:03:00"/>
    <d v="1899-12-30T01:28:00"/>
    <x v="4"/>
    <x v="0"/>
    <x v="2"/>
    <n v="35.24"/>
    <s v="Ocupada"/>
    <x v="4"/>
    <x v="12"/>
    <x v="126"/>
    <n v="87"/>
    <x v="520"/>
    <d v="1899-12-30T00:57:00"/>
    <x v="0"/>
  </r>
  <r>
    <x v="659"/>
    <n v="19"/>
    <x v="498"/>
    <n v="4"/>
    <x v="521"/>
    <d v="2023-04-07T05:51:00"/>
    <d v="1899-12-30T03:55:00"/>
    <x v="2"/>
    <x v="1"/>
    <x v="2"/>
    <n v="15.91"/>
    <s v="Reservada"/>
    <x v="2"/>
    <x v="475"/>
    <x v="129"/>
    <n v="208"/>
    <x v="521"/>
    <d v="1899-12-30T03:10:00"/>
    <x v="0"/>
  </r>
  <r>
    <x v="660"/>
    <n v="16"/>
    <x v="108"/>
    <n v="4"/>
    <x v="522"/>
    <d v="2023-04-07T06:52:00"/>
    <d v="1899-12-30T03:45:00"/>
    <x v="4"/>
    <x v="2"/>
    <x v="2"/>
    <n v="32.54"/>
    <s v="Ocupada"/>
    <x v="10"/>
    <x v="476"/>
    <x v="106"/>
    <n v="206"/>
    <x v="522"/>
    <d v="1899-12-30T01:30:00"/>
    <x v="0"/>
  </r>
  <r>
    <x v="661"/>
    <n v="15"/>
    <x v="499"/>
    <n v="4"/>
    <x v="523"/>
    <d v="2023-04-07T05:02:00"/>
    <d v="1899-12-30T03:01:00"/>
    <x v="1"/>
    <x v="0"/>
    <x v="2"/>
    <n v="11.64"/>
    <s v="Libre"/>
    <x v="6"/>
    <x v="477"/>
    <x v="1"/>
    <n v="133"/>
    <x v="523"/>
    <d v="1899-12-30T01:36:00"/>
    <x v="0"/>
  </r>
  <r>
    <x v="662"/>
    <n v="3"/>
    <x v="500"/>
    <n v="1"/>
    <x v="524"/>
    <d v="2023-04-07T03:47:00"/>
    <d v="1899-12-30T02:53:00"/>
    <x v="1"/>
    <x v="0"/>
    <x v="1"/>
    <n v="41.8"/>
    <s v="Ocupada"/>
    <x v="0"/>
    <x v="478"/>
    <x v="37"/>
    <n v="114"/>
    <x v="524"/>
    <d v="1899-12-30T01:26:00"/>
    <x v="0"/>
  </r>
  <r>
    <x v="663"/>
    <n v="20"/>
    <x v="501"/>
    <n v="6"/>
    <x v="525"/>
    <d v="2023-04-07T03:53:00"/>
    <d v="1899-12-30T02:18:00"/>
    <x v="4"/>
    <x v="1"/>
    <x v="0"/>
    <n v="31.27"/>
    <s v="Reservada"/>
    <x v="1"/>
    <x v="479"/>
    <x v="79"/>
    <n v="122"/>
    <x v="525"/>
    <d v="1899-12-30T00:39:00"/>
    <x v="0"/>
  </r>
  <r>
    <x v="664"/>
    <n v="6"/>
    <x v="227"/>
    <n v="1"/>
    <x v="526"/>
    <d v="2023-04-07T05:56:00"/>
    <d v="1899-12-30T04:06:00"/>
    <x v="3"/>
    <x v="0"/>
    <x v="2"/>
    <n v="25.32"/>
    <s v="Ocupada"/>
    <x v="6"/>
    <x v="480"/>
    <x v="3"/>
    <n v="129"/>
    <x v="526"/>
    <d v="1899-12-30T03:26:00"/>
    <x v="0"/>
  </r>
  <r>
    <x v="665"/>
    <n v="8"/>
    <x v="502"/>
    <n v="4"/>
    <x v="527"/>
    <d v="2023-04-07T04:57:00"/>
    <d v="1899-12-30T03:53:00"/>
    <x v="2"/>
    <x v="0"/>
    <x v="2"/>
    <n v="11.86"/>
    <s v="Libre"/>
    <x v="3"/>
    <x v="106"/>
    <x v="111"/>
    <n v="40"/>
    <x v="527"/>
    <d v="1899-12-30T03:26:00"/>
    <x v="0"/>
  </r>
  <r>
    <x v="666"/>
    <n v="6"/>
    <x v="503"/>
    <n v="5"/>
    <x v="528"/>
    <d v="2023-04-07T07:07:00"/>
    <d v="1899-12-30T03:28:00"/>
    <x v="0"/>
    <x v="0"/>
    <x v="2"/>
    <n v="20.49"/>
    <s v="Reservada"/>
    <x v="4"/>
    <x v="38"/>
    <x v="104"/>
    <n v="36"/>
    <x v="528"/>
    <d v="1899-12-30T03:16:00"/>
    <x v="0"/>
  </r>
  <r>
    <x v="667"/>
    <n v="12"/>
    <x v="239"/>
    <n v="4"/>
    <x v="519"/>
    <d v="2023-04-07T04:41:00"/>
    <d v="1899-12-30T02:58:00"/>
    <x v="1"/>
    <x v="1"/>
    <x v="2"/>
    <n v="18.61"/>
    <s v="Reservada"/>
    <x v="6"/>
    <x v="481"/>
    <x v="81"/>
    <n v="201"/>
    <x v="519"/>
    <d v="1899-12-30T01:03:00"/>
    <x v="0"/>
  </r>
  <r>
    <x v="668"/>
    <n v="10"/>
    <x v="504"/>
    <n v="4"/>
    <x v="529"/>
    <d v="2023-04-07T04:34:00"/>
    <d v="1899-12-30T03:33:00"/>
    <x v="0"/>
    <x v="0"/>
    <x v="2"/>
    <n v="10.68"/>
    <s v="Libre"/>
    <x v="5"/>
    <x v="482"/>
    <x v="27"/>
    <n v="181"/>
    <x v="529"/>
    <d v="1899-12-30T02:24:00"/>
    <x v="0"/>
  </r>
  <r>
    <x v="669"/>
    <n v="16"/>
    <x v="505"/>
    <n v="6"/>
    <x v="530"/>
    <d v="2023-04-07T03:12:00"/>
    <d v="1899-12-30T01:35:00"/>
    <x v="2"/>
    <x v="0"/>
    <x v="1"/>
    <n v="37.93"/>
    <s v="Ocupada"/>
    <x v="6"/>
    <x v="483"/>
    <x v="134"/>
    <n v="94"/>
    <x v="530"/>
    <d v="1899-12-30T00:20:00"/>
    <x v="0"/>
  </r>
  <r>
    <x v="670"/>
    <n v="17"/>
    <x v="202"/>
    <n v="3"/>
    <x v="531"/>
    <d v="2023-04-07T03:30:00"/>
    <d v="1899-12-30T01:12:00"/>
    <x v="0"/>
    <x v="0"/>
    <x v="1"/>
    <n v="32.200000000000003"/>
    <s v="Reservada"/>
    <x v="6"/>
    <x v="484"/>
    <x v="11"/>
    <n v="184"/>
    <x v="531"/>
    <d v="1899-12-30T00:00:00"/>
    <x v="1"/>
  </r>
  <r>
    <x v="671"/>
    <n v="12"/>
    <x v="98"/>
    <n v="6"/>
    <x v="532"/>
    <d v="2023-04-07T03:51:00"/>
    <d v="1899-12-30T02:27:00"/>
    <x v="4"/>
    <x v="2"/>
    <x v="2"/>
    <n v="29.19"/>
    <s v="Reservada"/>
    <x v="9"/>
    <x v="485"/>
    <x v="34"/>
    <n v="157"/>
    <x v="532"/>
    <d v="1899-12-30T01:09:00"/>
    <x v="0"/>
  </r>
  <r>
    <x v="672"/>
    <n v="20"/>
    <x v="159"/>
    <n v="6"/>
    <x v="533"/>
    <d v="2023-04-07T02:52:00"/>
    <d v="1899-12-30T02:15:00"/>
    <x v="3"/>
    <x v="0"/>
    <x v="2"/>
    <n v="36.5"/>
    <s v="Reservada"/>
    <x v="5"/>
    <x v="486"/>
    <x v="114"/>
    <n v="265"/>
    <x v="533"/>
    <d v="1899-12-30T00:42:00"/>
    <x v="0"/>
  </r>
  <r>
    <x v="673"/>
    <n v="1"/>
    <x v="506"/>
    <n v="3"/>
    <x v="534"/>
    <d v="2023-04-07T01:30:00"/>
    <d v="1899-12-30T01:27:00"/>
    <x v="3"/>
    <x v="2"/>
    <x v="2"/>
    <n v="41.29"/>
    <s v="Libre"/>
    <x v="3"/>
    <x v="487"/>
    <x v="31"/>
    <n v="207"/>
    <x v="534"/>
    <d v="1899-12-30T00:22:00"/>
    <x v="0"/>
  </r>
  <r>
    <x v="674"/>
    <n v="5"/>
    <x v="507"/>
    <n v="2"/>
    <x v="535"/>
    <d v="2023-04-07T04:33:00"/>
    <d v="1899-12-30T03:39:00"/>
    <x v="2"/>
    <x v="2"/>
    <x v="1"/>
    <n v="30.74"/>
    <s v="Reservada"/>
    <x v="8"/>
    <x v="488"/>
    <x v="83"/>
    <n v="193"/>
    <x v="535"/>
    <d v="1899-12-30T01:38:00"/>
    <x v="0"/>
  </r>
  <r>
    <x v="675"/>
    <n v="7"/>
    <x v="213"/>
    <n v="6"/>
    <x v="536"/>
    <d v="2023-04-07T03:45:00"/>
    <d v="1899-12-30T03:32:00"/>
    <x v="0"/>
    <x v="0"/>
    <x v="2"/>
    <n v="41.6"/>
    <s v="Ocupada"/>
    <x v="8"/>
    <x v="489"/>
    <x v="83"/>
    <n v="124"/>
    <x v="536"/>
    <d v="1899-12-30T01:31:00"/>
    <x v="0"/>
  </r>
  <r>
    <x v="676"/>
    <n v="14"/>
    <x v="190"/>
    <n v="6"/>
    <x v="537"/>
    <d v="2023-04-07T02:37:00"/>
    <d v="1899-12-30T02:18:00"/>
    <x v="2"/>
    <x v="0"/>
    <x v="2"/>
    <n v="12.57"/>
    <s v="Ocupada"/>
    <x v="6"/>
    <x v="490"/>
    <x v="168"/>
    <n v="144"/>
    <x v="537"/>
    <d v="1899-12-30T00:00:00"/>
    <x v="1"/>
  </r>
  <r>
    <x v="677"/>
    <n v="19"/>
    <x v="498"/>
    <n v="1"/>
    <x v="538"/>
    <d v="2023-04-07T05:22:00"/>
    <d v="1899-12-30T02:36:00"/>
    <x v="0"/>
    <x v="0"/>
    <x v="2"/>
    <n v="26.76"/>
    <s v="Ocupada"/>
    <x v="9"/>
    <x v="491"/>
    <x v="83"/>
    <n v="204"/>
    <x v="538"/>
    <d v="1899-12-30T00:35:00"/>
    <x v="0"/>
  </r>
  <r>
    <x v="678"/>
    <n v="9"/>
    <x v="124"/>
    <n v="4"/>
    <x v="515"/>
    <d v="2023-04-07T03:03:00"/>
    <d v="1899-12-30T03:16:00"/>
    <x v="2"/>
    <x v="0"/>
    <x v="2"/>
    <n v="36.43"/>
    <s v="Ocupada"/>
    <x v="9"/>
    <x v="492"/>
    <x v="103"/>
    <n v="199"/>
    <x v="515"/>
    <d v="1899-12-30T01:30:00"/>
    <x v="0"/>
  </r>
  <r>
    <x v="679"/>
    <n v="5"/>
    <x v="508"/>
    <n v="4"/>
    <x v="539"/>
    <d v="2023-04-07T05:20:00"/>
    <d v="1899-12-30T03:57:00"/>
    <x v="0"/>
    <x v="0"/>
    <x v="1"/>
    <n v="12.06"/>
    <s v="Reservada"/>
    <x v="3"/>
    <x v="493"/>
    <x v="120"/>
    <n v="162"/>
    <x v="539"/>
    <d v="1899-12-30T02:06:00"/>
    <x v="0"/>
  </r>
  <r>
    <x v="680"/>
    <n v="2"/>
    <x v="91"/>
    <n v="4"/>
    <x v="540"/>
    <d v="2023-04-07T06:50:00"/>
    <d v="1899-12-30T03:54:00"/>
    <x v="4"/>
    <x v="0"/>
    <x v="0"/>
    <n v="37.07"/>
    <s v="Libre"/>
    <x v="3"/>
    <x v="494"/>
    <x v="31"/>
    <n v="75"/>
    <x v="540"/>
    <d v="1899-12-30T02:49:00"/>
    <x v="0"/>
  </r>
  <r>
    <x v="681"/>
    <n v="1"/>
    <x v="84"/>
    <n v="5"/>
    <x v="541"/>
    <d v="2023-04-07T04:05:00"/>
    <d v="1899-12-30T02:54:00"/>
    <x v="3"/>
    <x v="1"/>
    <x v="2"/>
    <n v="21.04"/>
    <s v="Ocupada"/>
    <x v="5"/>
    <x v="145"/>
    <x v="49"/>
    <n v="23"/>
    <x v="541"/>
    <d v="1899-12-30T02:11:00"/>
    <x v="0"/>
  </r>
  <r>
    <x v="682"/>
    <n v="2"/>
    <x v="509"/>
    <n v="6"/>
    <x v="542"/>
    <d v="2023-04-07T06:22:00"/>
    <d v="1899-12-30T02:41:00"/>
    <x v="3"/>
    <x v="0"/>
    <x v="2"/>
    <n v="40.42"/>
    <s v="Ocupada"/>
    <x v="1"/>
    <x v="495"/>
    <x v="53"/>
    <n v="164"/>
    <x v="542"/>
    <d v="1899-12-30T01:19:00"/>
    <x v="0"/>
  </r>
  <r>
    <x v="683"/>
    <n v="10"/>
    <x v="510"/>
    <n v="6"/>
    <x v="543"/>
    <d v="2023-04-07T04:40:00"/>
    <d v="1899-12-30T01:26:00"/>
    <x v="4"/>
    <x v="2"/>
    <x v="2"/>
    <n v="48.15"/>
    <s v="Ocupada"/>
    <x v="9"/>
    <x v="496"/>
    <x v="110"/>
    <n v="180"/>
    <x v="543"/>
    <d v="1899-12-30T00:00:00"/>
    <x v="1"/>
  </r>
  <r>
    <x v="684"/>
    <n v="5"/>
    <x v="159"/>
    <n v="5"/>
    <x v="536"/>
    <d v="2023-04-07T01:43:00"/>
    <d v="1899-12-30T01:15:00"/>
    <x v="2"/>
    <x v="0"/>
    <x v="0"/>
    <n v="19.89"/>
    <s v="Libre"/>
    <x v="0"/>
    <x v="71"/>
    <x v="4"/>
    <n v="54"/>
    <x v="536"/>
    <d v="1899-12-30T00:58:00"/>
    <x v="0"/>
  </r>
  <r>
    <x v="685"/>
    <n v="10"/>
    <x v="461"/>
    <n v="6"/>
    <x v="544"/>
    <d v="2023-04-07T03:39:00"/>
    <d v="1899-12-30T02:27:00"/>
    <x v="1"/>
    <x v="0"/>
    <x v="1"/>
    <n v="15.83"/>
    <s v="Reservada"/>
    <x v="3"/>
    <x v="497"/>
    <x v="118"/>
    <n v="102"/>
    <x v="544"/>
    <d v="1899-12-30T01:29:00"/>
    <x v="0"/>
  </r>
  <r>
    <x v="686"/>
    <n v="2"/>
    <x v="407"/>
    <n v="6"/>
    <x v="545"/>
    <d v="2023-04-07T05:39:00"/>
    <d v="1899-12-30T03:45:00"/>
    <x v="4"/>
    <x v="0"/>
    <x v="1"/>
    <n v="10.53"/>
    <s v="Libre"/>
    <x v="0"/>
    <x v="38"/>
    <x v="9"/>
    <n v="72"/>
    <x v="545"/>
    <d v="1899-12-30T03:16:00"/>
    <x v="0"/>
  </r>
  <r>
    <x v="687"/>
    <n v="3"/>
    <x v="511"/>
    <n v="1"/>
    <x v="546"/>
    <d v="2023-04-07T05:03:00"/>
    <d v="1899-12-30T01:52:00"/>
    <x v="1"/>
    <x v="0"/>
    <x v="2"/>
    <n v="48.7"/>
    <s v="Ocupada"/>
    <x v="10"/>
    <x v="12"/>
    <x v="156"/>
    <n v="29"/>
    <x v="546"/>
    <d v="1899-12-30T01:38:00"/>
    <x v="0"/>
  </r>
  <r>
    <x v="688"/>
    <n v="14"/>
    <x v="512"/>
    <n v="1"/>
    <x v="547"/>
    <d v="2023-04-07T02:22:00"/>
    <d v="1899-12-30T02:01:00"/>
    <x v="1"/>
    <x v="0"/>
    <x v="2"/>
    <n v="10.25"/>
    <s v="Ocupada"/>
    <x v="3"/>
    <x v="498"/>
    <x v="9"/>
    <n v="165"/>
    <x v="547"/>
    <d v="1899-12-30T01:32:00"/>
    <x v="0"/>
  </r>
  <r>
    <x v="689"/>
    <n v="15"/>
    <x v="425"/>
    <n v="4"/>
    <x v="548"/>
    <d v="2023-04-07T05:43:00"/>
    <d v="1899-12-30T03:00:00"/>
    <x v="3"/>
    <x v="2"/>
    <x v="0"/>
    <n v="37.22"/>
    <s v="Reservada"/>
    <x v="0"/>
    <x v="499"/>
    <x v="147"/>
    <n v="191"/>
    <x v="548"/>
    <d v="1899-12-30T00:37:00"/>
    <x v="0"/>
  </r>
  <r>
    <x v="690"/>
    <n v="19"/>
    <x v="32"/>
    <n v="4"/>
    <x v="519"/>
    <d v="2023-04-07T05:17:00"/>
    <d v="1899-12-30T03:49:00"/>
    <x v="0"/>
    <x v="2"/>
    <x v="0"/>
    <n v="13.9"/>
    <s v="Ocupada"/>
    <x v="1"/>
    <x v="147"/>
    <x v="153"/>
    <n v="66"/>
    <x v="519"/>
    <d v="1899-12-30T03:15:00"/>
    <x v="0"/>
  </r>
  <r>
    <x v="691"/>
    <n v="9"/>
    <x v="178"/>
    <n v="2"/>
    <x v="549"/>
    <d v="2023-04-07T04:26:00"/>
    <d v="1899-12-30T03:33:00"/>
    <x v="1"/>
    <x v="2"/>
    <x v="2"/>
    <n v="25.92"/>
    <s v="Reservada"/>
    <x v="10"/>
    <x v="500"/>
    <x v="61"/>
    <n v="173"/>
    <x v="549"/>
    <d v="1899-12-30T01:53:00"/>
    <x v="0"/>
  </r>
  <r>
    <x v="692"/>
    <n v="15"/>
    <x v="341"/>
    <n v="4"/>
    <x v="550"/>
    <d v="2023-04-07T07:31:00"/>
    <d v="1899-12-30T03:47:00"/>
    <x v="0"/>
    <x v="0"/>
    <x v="2"/>
    <n v="28.31"/>
    <s v="Libre"/>
    <x v="8"/>
    <x v="501"/>
    <x v="18"/>
    <n v="78"/>
    <x v="550"/>
    <d v="1899-12-30T03:03:00"/>
    <x v="0"/>
  </r>
  <r>
    <x v="693"/>
    <n v="5"/>
    <x v="21"/>
    <n v="4"/>
    <x v="551"/>
    <d v="2023-04-07T05:13:00"/>
    <d v="1899-12-30T03:22:00"/>
    <x v="2"/>
    <x v="0"/>
    <x v="2"/>
    <n v="23.66"/>
    <s v="Libre"/>
    <x v="5"/>
    <x v="502"/>
    <x v="29"/>
    <n v="157"/>
    <x v="551"/>
    <d v="1899-12-30T01:14:00"/>
    <x v="0"/>
  </r>
  <r>
    <x v="694"/>
    <n v="9"/>
    <x v="262"/>
    <n v="1"/>
    <x v="552"/>
    <d v="2023-04-07T05:32:00"/>
    <d v="1899-12-30T03:45:00"/>
    <x v="0"/>
    <x v="0"/>
    <x v="2"/>
    <n v="18.23"/>
    <s v="Ocupada"/>
    <x v="5"/>
    <x v="10"/>
    <x v="128"/>
    <n v="116"/>
    <x v="552"/>
    <d v="1899-12-30T03:08:00"/>
    <x v="0"/>
  </r>
  <r>
    <x v="695"/>
    <n v="2"/>
    <x v="161"/>
    <n v="6"/>
    <x v="553"/>
    <d v="2023-04-07T06:11:00"/>
    <d v="1899-12-30T04:10:00"/>
    <x v="1"/>
    <x v="2"/>
    <x v="2"/>
    <n v="18.760000000000002"/>
    <s v="Ocupada"/>
    <x v="4"/>
    <x v="145"/>
    <x v="121"/>
    <n v="46"/>
    <x v="553"/>
    <d v="1899-12-30T03:47:00"/>
    <x v="0"/>
  </r>
  <r>
    <x v="696"/>
    <n v="4"/>
    <x v="513"/>
    <n v="1"/>
    <x v="554"/>
    <d v="2023-04-07T06:42:00"/>
    <d v="1899-12-30T02:54:00"/>
    <x v="2"/>
    <x v="0"/>
    <x v="2"/>
    <n v="34.35"/>
    <s v="Reservada"/>
    <x v="7"/>
    <x v="503"/>
    <x v="97"/>
    <n v="199"/>
    <x v="554"/>
    <d v="1899-12-30T01:07:00"/>
    <x v="0"/>
  </r>
  <r>
    <x v="697"/>
    <n v="19"/>
    <x v="148"/>
    <n v="4"/>
    <x v="555"/>
    <d v="2023-04-07T06:25:00"/>
    <d v="1899-12-30T03:55:00"/>
    <x v="1"/>
    <x v="2"/>
    <x v="2"/>
    <n v="39.89"/>
    <s v="Libre"/>
    <x v="6"/>
    <x v="504"/>
    <x v="127"/>
    <n v="185"/>
    <x v="555"/>
    <d v="1899-12-30T02:14:00"/>
    <x v="0"/>
  </r>
  <r>
    <x v="698"/>
    <n v="8"/>
    <x v="373"/>
    <n v="6"/>
    <x v="525"/>
    <d v="2023-04-07T02:56:00"/>
    <d v="1899-12-30T01:21:00"/>
    <x v="2"/>
    <x v="0"/>
    <x v="2"/>
    <n v="38.44"/>
    <s v="Reservada"/>
    <x v="0"/>
    <x v="12"/>
    <x v="5"/>
    <n v="58"/>
    <x v="525"/>
    <d v="1899-12-30T01:10:00"/>
    <x v="0"/>
  </r>
  <r>
    <x v="699"/>
    <n v="8"/>
    <x v="514"/>
    <n v="2"/>
    <x v="556"/>
    <d v="2023-04-07T02:50:00"/>
    <d v="1899-12-30T02:27:00"/>
    <x v="2"/>
    <x v="0"/>
    <x v="2"/>
    <n v="21.66"/>
    <s v="Reservada"/>
    <x v="10"/>
    <x v="397"/>
    <x v="36"/>
    <n v="234"/>
    <x v="556"/>
    <d v="1899-12-30T01:01:00"/>
    <x v="0"/>
  </r>
  <r>
    <x v="700"/>
    <n v="19"/>
    <x v="515"/>
    <n v="5"/>
    <x v="557"/>
    <d v="2023-04-07T05:45:00"/>
    <d v="1899-12-30T02:25:00"/>
    <x v="4"/>
    <x v="0"/>
    <x v="2"/>
    <n v="39.83"/>
    <s v="Libre"/>
    <x v="6"/>
    <x v="505"/>
    <x v="63"/>
    <n v="102"/>
    <x v="557"/>
    <d v="1899-12-30T00:48:00"/>
    <x v="0"/>
  </r>
  <r>
    <x v="701"/>
    <n v="13"/>
    <x v="516"/>
    <n v="2"/>
    <x v="555"/>
    <d v="2023-04-07T05:15:00"/>
    <d v="1899-12-30T02:45:00"/>
    <x v="0"/>
    <x v="2"/>
    <x v="2"/>
    <n v="47.07"/>
    <s v="Libre"/>
    <x v="2"/>
    <x v="506"/>
    <x v="51"/>
    <n v="195"/>
    <x v="555"/>
    <d v="1899-12-30T00:10:00"/>
    <x v="0"/>
  </r>
  <r>
    <x v="702"/>
    <n v="9"/>
    <x v="517"/>
    <n v="5"/>
    <x v="558"/>
    <d v="2023-04-07T02:19:00"/>
    <d v="1899-12-30T02:17:00"/>
    <x v="1"/>
    <x v="0"/>
    <x v="2"/>
    <n v="22.24"/>
    <s v="Ocupada"/>
    <x v="5"/>
    <x v="36"/>
    <x v="9"/>
    <n v="63"/>
    <x v="558"/>
    <d v="1899-12-30T01:48:00"/>
    <x v="0"/>
  </r>
  <r>
    <x v="703"/>
    <n v="13"/>
    <x v="518"/>
    <n v="6"/>
    <x v="559"/>
    <d v="2023-04-07T04:29:00"/>
    <d v="1899-12-30T02:49:00"/>
    <x v="2"/>
    <x v="2"/>
    <x v="2"/>
    <n v="33.29"/>
    <s v="Reservada"/>
    <x v="6"/>
    <x v="44"/>
    <x v="15"/>
    <n v="18"/>
    <x v="559"/>
    <d v="1899-12-30T02:11:00"/>
    <x v="0"/>
  </r>
  <r>
    <x v="704"/>
    <n v="12"/>
    <x v="454"/>
    <n v="3"/>
    <x v="560"/>
    <d v="2023-04-07T02:53:00"/>
    <d v="1899-12-30T01:05:00"/>
    <x v="2"/>
    <x v="0"/>
    <x v="2"/>
    <n v="43.07"/>
    <s v="Libre"/>
    <x v="5"/>
    <x v="231"/>
    <x v="88"/>
    <n v="112"/>
    <x v="560"/>
    <d v="1899-12-30T00:32:00"/>
    <x v="0"/>
  </r>
  <r>
    <x v="705"/>
    <n v="20"/>
    <x v="519"/>
    <n v="6"/>
    <x v="561"/>
    <d v="2023-04-07T04:54:00"/>
    <d v="1899-12-30T03:55:00"/>
    <x v="1"/>
    <x v="0"/>
    <x v="2"/>
    <n v="44.45"/>
    <s v="Ocupada"/>
    <x v="10"/>
    <x v="44"/>
    <x v="88"/>
    <n v="54"/>
    <x v="561"/>
    <d v="1899-12-30T03:22:00"/>
    <x v="0"/>
  </r>
  <r>
    <x v="706"/>
    <n v="15"/>
    <x v="520"/>
    <n v="1"/>
    <x v="562"/>
    <d v="2023-04-07T05:23:00"/>
    <d v="1899-12-30T02:18:00"/>
    <x v="2"/>
    <x v="1"/>
    <x v="2"/>
    <n v="40.39"/>
    <s v="Reservada"/>
    <x v="7"/>
    <x v="507"/>
    <x v="84"/>
    <n v="185"/>
    <x v="562"/>
    <d v="1899-12-30T00:01:00"/>
    <x v="0"/>
  </r>
  <r>
    <x v="707"/>
    <n v="5"/>
    <x v="521"/>
    <n v="2"/>
    <x v="517"/>
    <d v="2023-04-07T07:24:00"/>
    <d v="1899-12-30T04:03:00"/>
    <x v="0"/>
    <x v="2"/>
    <x v="2"/>
    <n v="41.8"/>
    <s v="Ocupada"/>
    <x v="0"/>
    <x v="71"/>
    <x v="148"/>
    <n v="54"/>
    <x v="517"/>
    <d v="1899-12-30T03:39:00"/>
    <x v="0"/>
  </r>
  <r>
    <x v="708"/>
    <n v="8"/>
    <x v="457"/>
    <n v="4"/>
    <x v="563"/>
    <d v="2023-04-07T03:40:00"/>
    <d v="1899-12-30T02:00:00"/>
    <x v="2"/>
    <x v="0"/>
    <x v="1"/>
    <n v="26.15"/>
    <s v="Ocupada"/>
    <x v="8"/>
    <x v="508"/>
    <x v="33"/>
    <n v="193"/>
    <x v="563"/>
    <d v="1899-12-30T00:22:00"/>
    <x v="0"/>
  </r>
  <r>
    <x v="709"/>
    <n v="18"/>
    <x v="522"/>
    <n v="1"/>
    <x v="564"/>
    <d v="2023-04-07T03:38:00"/>
    <d v="1899-12-30T01:25:00"/>
    <x v="3"/>
    <x v="0"/>
    <x v="2"/>
    <n v="28.43"/>
    <s v="Ocupada"/>
    <x v="0"/>
    <x v="509"/>
    <x v="77"/>
    <n v="138"/>
    <x v="564"/>
    <d v="1899-12-30T00:00:00"/>
    <x v="1"/>
  </r>
  <r>
    <x v="710"/>
    <n v="20"/>
    <x v="31"/>
    <n v="6"/>
    <x v="551"/>
    <d v="2023-04-07T05:18:00"/>
    <d v="1899-12-30T03:42:00"/>
    <x v="1"/>
    <x v="0"/>
    <x v="0"/>
    <n v="49.74"/>
    <s v="Ocupada"/>
    <x v="7"/>
    <x v="292"/>
    <x v="12"/>
    <n v="166"/>
    <x v="551"/>
    <d v="1899-12-30T02:43:00"/>
    <x v="0"/>
  </r>
  <r>
    <x v="711"/>
    <n v="10"/>
    <x v="523"/>
    <n v="5"/>
    <x v="513"/>
    <d v="2023-04-07T02:27:00"/>
    <d v="1899-12-30T02:21:00"/>
    <x v="2"/>
    <x v="1"/>
    <x v="1"/>
    <n v="42.21"/>
    <s v="Reservada"/>
    <x v="4"/>
    <x v="114"/>
    <x v="58"/>
    <n v="48"/>
    <x v="513"/>
    <d v="1899-12-30T01:32:00"/>
    <x v="0"/>
  </r>
  <r>
    <x v="712"/>
    <n v="6"/>
    <x v="524"/>
    <n v="4"/>
    <x v="565"/>
    <d v="2023-04-07T02:52:00"/>
    <d v="1899-12-30T02:37:00"/>
    <x v="1"/>
    <x v="2"/>
    <x v="2"/>
    <n v="35.11"/>
    <s v="Libre"/>
    <x v="7"/>
    <x v="510"/>
    <x v="169"/>
    <n v="360"/>
    <x v="565"/>
    <d v="1899-12-30T00:32:00"/>
    <x v="0"/>
  </r>
  <r>
    <x v="713"/>
    <n v="19"/>
    <x v="237"/>
    <n v="2"/>
    <x v="566"/>
    <d v="2023-04-07T04:05:00"/>
    <d v="1899-12-30T01:44:00"/>
    <x v="3"/>
    <x v="0"/>
    <x v="2"/>
    <n v="10.69"/>
    <s v="Libre"/>
    <x v="1"/>
    <x v="511"/>
    <x v="22"/>
    <n v="225"/>
    <x v="566"/>
    <d v="1899-12-30T00:41:00"/>
    <x v="0"/>
  </r>
  <r>
    <x v="714"/>
    <n v="12"/>
    <x v="525"/>
    <n v="6"/>
    <x v="567"/>
    <d v="2023-04-07T04:15:00"/>
    <d v="1899-12-30T02:45:00"/>
    <x v="0"/>
    <x v="0"/>
    <x v="0"/>
    <n v="39.909999999999997"/>
    <s v="Ocupada"/>
    <x v="4"/>
    <x v="512"/>
    <x v="86"/>
    <n v="246"/>
    <x v="567"/>
    <d v="1899-12-30T00:29:00"/>
    <x v="0"/>
  </r>
  <r>
    <x v="715"/>
    <n v="12"/>
    <x v="306"/>
    <n v="4"/>
    <x v="568"/>
    <d v="2023-04-07T04:44:00"/>
    <d v="1899-12-30T03:12:00"/>
    <x v="2"/>
    <x v="2"/>
    <x v="2"/>
    <n v="44.73"/>
    <s v="Ocupada"/>
    <x v="2"/>
    <x v="513"/>
    <x v="146"/>
    <n v="231"/>
    <x v="568"/>
    <d v="1899-12-30T01:42:00"/>
    <x v="0"/>
  </r>
  <r>
    <x v="716"/>
    <n v="8"/>
    <x v="433"/>
    <n v="5"/>
    <x v="542"/>
    <d v="2023-04-07T06:03:00"/>
    <d v="1899-12-30T02:07:00"/>
    <x v="1"/>
    <x v="0"/>
    <x v="2"/>
    <n v="23.67"/>
    <s v="Libre"/>
    <x v="6"/>
    <x v="514"/>
    <x v="117"/>
    <n v="155"/>
    <x v="542"/>
    <d v="1899-12-30T00:55:00"/>
    <x v="0"/>
  </r>
  <r>
    <x v="717"/>
    <n v="7"/>
    <x v="284"/>
    <n v="6"/>
    <x v="569"/>
    <d v="2023-04-07T07:06:00"/>
    <d v="1899-12-30T03:48:00"/>
    <x v="2"/>
    <x v="1"/>
    <x v="2"/>
    <n v="37.21"/>
    <s v="Libre"/>
    <x v="5"/>
    <x v="106"/>
    <x v="118"/>
    <n v="20"/>
    <x v="569"/>
    <d v="1899-12-30T02:50:00"/>
    <x v="0"/>
  </r>
  <r>
    <x v="718"/>
    <n v="16"/>
    <x v="526"/>
    <n v="3"/>
    <x v="570"/>
    <d v="2023-04-07T02:49:00"/>
    <d v="1899-12-30T01:31:00"/>
    <x v="1"/>
    <x v="0"/>
    <x v="0"/>
    <n v="17.23"/>
    <s v="Libre"/>
    <x v="1"/>
    <x v="515"/>
    <x v="19"/>
    <n v="107"/>
    <x v="570"/>
    <d v="1899-12-30T00:21:00"/>
    <x v="0"/>
  </r>
  <r>
    <x v="719"/>
    <n v="4"/>
    <x v="527"/>
    <n v="5"/>
    <x v="571"/>
    <d v="2023-04-07T05:46:00"/>
    <d v="1899-12-30T03:33:00"/>
    <x v="0"/>
    <x v="0"/>
    <x v="2"/>
    <n v="40.28"/>
    <s v="Reservada"/>
    <x v="3"/>
    <x v="516"/>
    <x v="157"/>
    <n v="168"/>
    <x v="571"/>
    <d v="1899-12-30T01:20:00"/>
    <x v="0"/>
  </r>
  <r>
    <x v="720"/>
    <n v="6"/>
    <x v="83"/>
    <n v="2"/>
    <x v="572"/>
    <d v="2023-04-07T07:01:00"/>
    <d v="1899-12-30T03:08:00"/>
    <x v="2"/>
    <x v="1"/>
    <x v="2"/>
    <n v="47.13"/>
    <s v="Libre"/>
    <x v="3"/>
    <x v="517"/>
    <x v="157"/>
    <n v="218"/>
    <x v="572"/>
    <d v="1899-12-30T00:55:00"/>
    <x v="0"/>
  </r>
  <r>
    <x v="721"/>
    <n v="13"/>
    <x v="528"/>
    <n v="5"/>
    <x v="573"/>
    <d v="2023-04-07T04:08:00"/>
    <d v="1899-12-30T01:17:00"/>
    <x v="2"/>
    <x v="0"/>
    <x v="2"/>
    <n v="20.62"/>
    <s v="Libre"/>
    <x v="8"/>
    <x v="518"/>
    <x v="12"/>
    <n v="85"/>
    <x v="573"/>
    <d v="1899-12-30T00:18:00"/>
    <x v="0"/>
  </r>
  <r>
    <x v="722"/>
    <n v="12"/>
    <x v="102"/>
    <n v="2"/>
    <x v="525"/>
    <d v="2023-04-07T04:49:00"/>
    <d v="1899-12-30T03:14:00"/>
    <x v="4"/>
    <x v="1"/>
    <x v="1"/>
    <n v="27.79"/>
    <s v="Libre"/>
    <x v="9"/>
    <x v="519"/>
    <x v="126"/>
    <n v="126"/>
    <x v="525"/>
    <d v="1899-12-30T02:43:00"/>
    <x v="0"/>
  </r>
  <r>
    <x v="723"/>
    <n v="8"/>
    <x v="47"/>
    <n v="6"/>
    <x v="540"/>
    <d v="2023-04-07T04:15:00"/>
    <d v="1899-12-30T01:19:00"/>
    <x v="3"/>
    <x v="2"/>
    <x v="1"/>
    <n v="14.12"/>
    <s v="Libre"/>
    <x v="5"/>
    <x v="147"/>
    <x v="10"/>
    <n v="66"/>
    <x v="540"/>
    <d v="1899-12-30T00:23:00"/>
    <x v="0"/>
  </r>
  <r>
    <x v="724"/>
    <n v="10"/>
    <x v="529"/>
    <n v="4"/>
    <x v="560"/>
    <d v="2023-04-07T03:20:00"/>
    <d v="1899-12-30T01:47:00"/>
    <x v="4"/>
    <x v="0"/>
    <x v="1"/>
    <n v="18.66"/>
    <s v="Ocupada"/>
    <x v="9"/>
    <x v="520"/>
    <x v="1"/>
    <n v="168"/>
    <x v="560"/>
    <d v="1899-12-30T00:22:00"/>
    <x v="0"/>
  </r>
  <r>
    <x v="725"/>
    <n v="11"/>
    <x v="172"/>
    <n v="2"/>
    <x v="564"/>
    <d v="2023-04-07T05:43:00"/>
    <d v="1899-12-30T03:15:00"/>
    <x v="3"/>
    <x v="1"/>
    <x v="2"/>
    <n v="41.38"/>
    <s v="Reservada"/>
    <x v="0"/>
    <x v="521"/>
    <x v="107"/>
    <n v="126"/>
    <x v="564"/>
    <d v="1899-12-30T02:01:00"/>
    <x v="0"/>
  </r>
  <r>
    <x v="726"/>
    <n v="17"/>
    <x v="452"/>
    <n v="6"/>
    <x v="574"/>
    <d v="2023-04-07T03:02:00"/>
    <d v="1899-12-30T02:31:00"/>
    <x v="2"/>
    <x v="2"/>
    <x v="0"/>
    <n v="13.24"/>
    <s v="Reservada"/>
    <x v="1"/>
    <x v="106"/>
    <x v="40"/>
    <n v="40"/>
    <x v="574"/>
    <d v="1899-12-30T02:10:00"/>
    <x v="0"/>
  </r>
  <r>
    <x v="727"/>
    <n v="9"/>
    <x v="275"/>
    <n v="6"/>
    <x v="575"/>
    <d v="2023-04-07T04:29:00"/>
    <d v="1899-12-30T02:38:00"/>
    <x v="1"/>
    <x v="1"/>
    <x v="0"/>
    <n v="34.28"/>
    <s v="Ocupada"/>
    <x v="10"/>
    <x v="522"/>
    <x v="117"/>
    <n v="195"/>
    <x v="575"/>
    <d v="1899-12-30T01:26:00"/>
    <x v="0"/>
  </r>
  <r>
    <x v="728"/>
    <n v="20"/>
    <x v="214"/>
    <n v="2"/>
    <x v="576"/>
    <d v="2023-04-07T06:05:00"/>
    <d v="1899-12-30T03:31:00"/>
    <x v="3"/>
    <x v="1"/>
    <x v="2"/>
    <n v="18.97"/>
    <s v="Ocupada"/>
    <x v="7"/>
    <x v="428"/>
    <x v="31"/>
    <n v="128"/>
    <x v="576"/>
    <d v="1899-12-30T02:26:00"/>
    <x v="0"/>
  </r>
  <r>
    <x v="729"/>
    <n v="8"/>
    <x v="458"/>
    <n v="3"/>
    <x v="577"/>
    <d v="2023-04-07T02:33:00"/>
    <d v="1899-12-30T02:19:00"/>
    <x v="0"/>
    <x v="0"/>
    <x v="2"/>
    <n v="15.02"/>
    <s v="Ocupada"/>
    <x v="0"/>
    <x v="327"/>
    <x v="76"/>
    <n v="114"/>
    <x v="577"/>
    <d v="1899-12-30T01:00:00"/>
    <x v="0"/>
  </r>
  <r>
    <x v="730"/>
    <n v="17"/>
    <x v="346"/>
    <n v="3"/>
    <x v="578"/>
    <d v="2023-04-07T06:25:00"/>
    <d v="1899-12-30T03:09:00"/>
    <x v="2"/>
    <x v="0"/>
    <x v="2"/>
    <n v="14.35"/>
    <s v="Reservada"/>
    <x v="9"/>
    <x v="183"/>
    <x v="32"/>
    <n v="64"/>
    <x v="578"/>
    <d v="1899-12-30T02:22:00"/>
    <x v="0"/>
  </r>
  <r>
    <x v="731"/>
    <n v="12"/>
    <x v="530"/>
    <n v="3"/>
    <x v="579"/>
    <d v="2023-04-07T07:13:00"/>
    <d v="1899-12-30T03:56:00"/>
    <x v="4"/>
    <x v="0"/>
    <x v="2"/>
    <n v="43.35"/>
    <s v="Reservada"/>
    <x v="2"/>
    <x v="523"/>
    <x v="83"/>
    <n v="306"/>
    <x v="579"/>
    <d v="1899-12-30T01:55:00"/>
    <x v="0"/>
  </r>
  <r>
    <x v="732"/>
    <n v="14"/>
    <x v="157"/>
    <n v="6"/>
    <x v="580"/>
    <d v="2023-04-07T05:28:00"/>
    <d v="1899-12-30T01:48:00"/>
    <x v="4"/>
    <x v="2"/>
    <x v="2"/>
    <n v="35.090000000000003"/>
    <s v="Libre"/>
    <x v="10"/>
    <x v="524"/>
    <x v="107"/>
    <n v="186"/>
    <x v="580"/>
    <d v="1899-12-30T00:34:00"/>
    <x v="0"/>
  </r>
  <r>
    <x v="733"/>
    <n v="14"/>
    <x v="531"/>
    <n v="2"/>
    <x v="581"/>
    <d v="2023-04-07T04:57:00"/>
    <d v="1899-12-30T02:30:00"/>
    <x v="2"/>
    <x v="0"/>
    <x v="1"/>
    <n v="46.82"/>
    <s v="Libre"/>
    <x v="5"/>
    <x v="525"/>
    <x v="170"/>
    <n v="139"/>
    <x v="581"/>
    <d v="1899-12-30T01:38:00"/>
    <x v="0"/>
  </r>
  <r>
    <x v="734"/>
    <n v="20"/>
    <x v="283"/>
    <n v="4"/>
    <x v="530"/>
    <d v="2023-04-07T03:47:00"/>
    <d v="1899-12-30T01:55:00"/>
    <x v="0"/>
    <x v="1"/>
    <x v="2"/>
    <n v="38.43"/>
    <s v="Libre"/>
    <x v="0"/>
    <x v="526"/>
    <x v="37"/>
    <n v="142"/>
    <x v="530"/>
    <d v="1899-12-30T00:28:00"/>
    <x v="0"/>
  </r>
  <r>
    <x v="735"/>
    <n v="17"/>
    <x v="163"/>
    <n v="2"/>
    <x v="582"/>
    <d v="2023-04-07T03:24:00"/>
    <d v="1899-12-30T02:31:00"/>
    <x v="4"/>
    <x v="1"/>
    <x v="2"/>
    <n v="25.91"/>
    <s v="Ocupada"/>
    <x v="0"/>
    <x v="527"/>
    <x v="57"/>
    <n v="215"/>
    <x v="582"/>
    <d v="1899-12-30T00:59:00"/>
    <x v="0"/>
  </r>
  <r>
    <x v="736"/>
    <n v="6"/>
    <x v="532"/>
    <n v="1"/>
    <x v="583"/>
    <d v="2023-04-07T03:06:00"/>
    <d v="1899-12-30T02:27:00"/>
    <x v="2"/>
    <x v="1"/>
    <x v="0"/>
    <n v="24.09"/>
    <s v="Reservada"/>
    <x v="3"/>
    <x v="366"/>
    <x v="108"/>
    <n v="118"/>
    <x v="583"/>
    <d v="1899-12-30T02:05:00"/>
    <x v="0"/>
  </r>
  <r>
    <x v="737"/>
    <n v="15"/>
    <x v="411"/>
    <n v="1"/>
    <x v="518"/>
    <d v="2023-04-07T02:04:00"/>
    <d v="1899-12-30T01:28:00"/>
    <x v="0"/>
    <x v="0"/>
    <x v="2"/>
    <n v="17.37"/>
    <s v="Ocupada"/>
    <x v="0"/>
    <x v="528"/>
    <x v="66"/>
    <n v="134"/>
    <x v="518"/>
    <d v="1899-12-30T00:00:00"/>
    <x v="1"/>
  </r>
  <r>
    <x v="738"/>
    <n v="10"/>
    <x v="533"/>
    <n v="5"/>
    <x v="572"/>
    <d v="2023-04-07T06:10:00"/>
    <d v="1899-12-30T02:17:00"/>
    <x v="2"/>
    <x v="0"/>
    <x v="0"/>
    <n v="33.69"/>
    <s v="Reservada"/>
    <x v="1"/>
    <x v="145"/>
    <x v="59"/>
    <n v="46"/>
    <x v="572"/>
    <d v="1899-12-30T01:23:00"/>
    <x v="0"/>
  </r>
  <r>
    <x v="739"/>
    <n v="16"/>
    <x v="534"/>
    <n v="6"/>
    <x v="584"/>
    <d v="2023-04-07T06:24:00"/>
    <d v="1899-12-30T02:35:00"/>
    <x v="1"/>
    <x v="0"/>
    <x v="0"/>
    <n v="16.05"/>
    <s v="Reservada"/>
    <x v="8"/>
    <x v="529"/>
    <x v="139"/>
    <n v="293"/>
    <x v="584"/>
    <d v="1899-12-30T00:42:00"/>
    <x v="0"/>
  </r>
  <r>
    <x v="740"/>
    <n v="14"/>
    <x v="338"/>
    <n v="4"/>
    <x v="577"/>
    <d v="2023-04-07T04:23:00"/>
    <d v="1899-12-30T04:09:00"/>
    <x v="2"/>
    <x v="0"/>
    <x v="0"/>
    <n v="40.31"/>
    <s v="Ocupada"/>
    <x v="7"/>
    <x v="530"/>
    <x v="171"/>
    <n v="285"/>
    <x v="577"/>
    <d v="1899-12-30T01:24:00"/>
    <x v="0"/>
  </r>
  <r>
    <x v="741"/>
    <n v="20"/>
    <x v="431"/>
    <n v="4"/>
    <x v="547"/>
    <d v="2023-04-07T02:22:00"/>
    <d v="1899-12-30T01:46:00"/>
    <x v="2"/>
    <x v="1"/>
    <x v="2"/>
    <n v="10.51"/>
    <s v="Reservada"/>
    <x v="1"/>
    <x v="531"/>
    <x v="56"/>
    <n v="166"/>
    <x v="547"/>
    <d v="1899-12-30T00:00:00"/>
    <x v="1"/>
  </r>
  <r>
    <x v="742"/>
    <n v="19"/>
    <x v="288"/>
    <n v="2"/>
    <x v="585"/>
    <d v="2023-04-07T07:44:00"/>
    <d v="1899-12-30T04:12:00"/>
    <x v="0"/>
    <x v="0"/>
    <x v="0"/>
    <n v="25.7"/>
    <s v="Ocupada"/>
    <x v="2"/>
    <x v="532"/>
    <x v="147"/>
    <n v="134"/>
    <x v="585"/>
    <d v="1899-12-30T01:49:00"/>
    <x v="0"/>
  </r>
  <r>
    <x v="743"/>
    <n v="11"/>
    <x v="7"/>
    <n v="1"/>
    <x v="586"/>
    <d v="2023-04-07T05:49:00"/>
    <d v="1899-12-30T03:50:00"/>
    <x v="1"/>
    <x v="0"/>
    <x v="2"/>
    <n v="26.5"/>
    <s v="Libre"/>
    <x v="0"/>
    <x v="27"/>
    <x v="64"/>
    <n v="76"/>
    <x v="586"/>
    <d v="1899-12-30T02:43:00"/>
    <x v="0"/>
  </r>
  <r>
    <x v="744"/>
    <n v="3"/>
    <x v="513"/>
    <n v="1"/>
    <x v="587"/>
    <d v="2023-04-07T04:52:00"/>
    <d v="1899-12-30T02:18:00"/>
    <x v="3"/>
    <x v="0"/>
    <x v="1"/>
    <n v="18.75"/>
    <s v="Libre"/>
    <x v="6"/>
    <x v="533"/>
    <x v="47"/>
    <n v="284"/>
    <x v="587"/>
    <d v="1899-12-30T01:05:00"/>
    <x v="0"/>
  </r>
  <r>
    <x v="745"/>
    <n v="13"/>
    <x v="518"/>
    <n v="2"/>
    <x v="588"/>
    <d v="2023-04-07T06:27:00"/>
    <d v="1899-12-30T03:32:00"/>
    <x v="1"/>
    <x v="0"/>
    <x v="2"/>
    <n v="44.9"/>
    <s v="Ocupada"/>
    <x v="9"/>
    <x v="350"/>
    <x v="158"/>
    <n v="201"/>
    <x v="588"/>
    <d v="1899-12-30T02:15:00"/>
    <x v="0"/>
  </r>
  <r>
    <x v="746"/>
    <n v="16"/>
    <x v="535"/>
    <n v="3"/>
    <x v="589"/>
    <d v="2023-04-07T04:49:00"/>
    <d v="1899-12-30T01:56:00"/>
    <x v="1"/>
    <x v="1"/>
    <x v="0"/>
    <n v="37.229999999999997"/>
    <s v="Reservada"/>
    <x v="7"/>
    <x v="83"/>
    <x v="101"/>
    <n v="25"/>
    <x v="589"/>
    <d v="1899-12-30T01:28:00"/>
    <x v="0"/>
  </r>
  <r>
    <x v="747"/>
    <n v="2"/>
    <x v="536"/>
    <n v="4"/>
    <x v="590"/>
    <d v="2023-04-07T05:58:00"/>
    <d v="1899-12-30T03:26:00"/>
    <x v="2"/>
    <x v="0"/>
    <x v="2"/>
    <n v="12.55"/>
    <s v="Reservada"/>
    <x v="5"/>
    <x v="534"/>
    <x v="128"/>
    <n v="110"/>
    <x v="590"/>
    <d v="1899-12-30T02:49:00"/>
    <x v="0"/>
  </r>
  <r>
    <x v="748"/>
    <n v="1"/>
    <x v="535"/>
    <n v="2"/>
    <x v="591"/>
    <d v="2023-04-07T02:52:00"/>
    <d v="1899-12-30T01:46:00"/>
    <x v="4"/>
    <x v="0"/>
    <x v="0"/>
    <n v="24.12"/>
    <s v="Ocupada"/>
    <x v="4"/>
    <x v="5"/>
    <x v="69"/>
    <n v="70"/>
    <x v="591"/>
    <d v="1899-12-30T01:38:00"/>
    <x v="0"/>
  </r>
  <r>
    <x v="749"/>
    <n v="6"/>
    <x v="537"/>
    <n v="4"/>
    <x v="592"/>
    <d v="2023-04-07T03:00:00"/>
    <d v="1899-12-30T01:14:00"/>
    <x v="1"/>
    <x v="0"/>
    <x v="2"/>
    <n v="21.82"/>
    <s v="Libre"/>
    <x v="6"/>
    <x v="112"/>
    <x v="36"/>
    <n v="119"/>
    <x v="592"/>
    <d v="1899-12-30T00:00:00"/>
    <x v="1"/>
  </r>
  <r>
    <x v="750"/>
    <n v="17"/>
    <x v="349"/>
    <n v="6"/>
    <x v="593"/>
    <d v="2023-04-07T03:10:00"/>
    <d v="1899-12-30T01:38:00"/>
    <x v="2"/>
    <x v="1"/>
    <x v="2"/>
    <n v="49.35"/>
    <s v="Libre"/>
    <x v="2"/>
    <x v="535"/>
    <x v="37"/>
    <n v="170"/>
    <x v="593"/>
    <d v="1899-12-30T00:11:00"/>
    <x v="0"/>
  </r>
  <r>
    <x v="751"/>
    <n v="3"/>
    <x v="351"/>
    <n v="5"/>
    <x v="526"/>
    <d v="2023-04-07T04:23:00"/>
    <d v="1899-12-30T02:18:00"/>
    <x v="0"/>
    <x v="0"/>
    <x v="2"/>
    <n v="46.27"/>
    <s v="Libre"/>
    <x v="4"/>
    <x v="35"/>
    <x v="52"/>
    <n v="60"/>
    <x v="526"/>
    <d v="1899-12-30T01:48:00"/>
    <x v="0"/>
  </r>
  <r>
    <x v="752"/>
    <n v="11"/>
    <x v="250"/>
    <n v="4"/>
    <x v="581"/>
    <d v="2023-04-07T04:38:00"/>
    <d v="1899-12-30T02:11:00"/>
    <x v="4"/>
    <x v="0"/>
    <x v="0"/>
    <n v="26.24"/>
    <s v="Libre"/>
    <x v="9"/>
    <x v="536"/>
    <x v="29"/>
    <n v="163"/>
    <x v="581"/>
    <d v="1899-12-30T00:03:00"/>
    <x v="0"/>
  </r>
  <r>
    <x v="753"/>
    <n v="8"/>
    <x v="327"/>
    <n v="3"/>
    <x v="594"/>
    <d v="2023-04-07T04:36:00"/>
    <d v="1899-12-30T01:15:00"/>
    <x v="0"/>
    <x v="0"/>
    <x v="2"/>
    <n v="42.74"/>
    <s v="Reservada"/>
    <x v="0"/>
    <x v="537"/>
    <x v="35"/>
    <n v="237"/>
    <x v="594"/>
    <d v="1899-12-30T00:00:00"/>
    <x v="1"/>
  </r>
  <r>
    <x v="754"/>
    <n v="12"/>
    <x v="538"/>
    <n v="3"/>
    <x v="523"/>
    <d v="2023-04-07T04:27:00"/>
    <d v="1899-12-30T02:41:00"/>
    <x v="2"/>
    <x v="0"/>
    <x v="2"/>
    <n v="26.65"/>
    <s v="Ocupada"/>
    <x v="2"/>
    <x v="538"/>
    <x v="25"/>
    <n v="211"/>
    <x v="523"/>
    <d v="1899-12-30T00:52:00"/>
    <x v="0"/>
  </r>
  <r>
    <x v="755"/>
    <n v="11"/>
    <x v="539"/>
    <n v="1"/>
    <x v="572"/>
    <d v="2023-04-07T07:51:00"/>
    <d v="1899-12-30T03:58:00"/>
    <x v="1"/>
    <x v="2"/>
    <x v="2"/>
    <n v="31.75"/>
    <s v="Libre"/>
    <x v="4"/>
    <x v="539"/>
    <x v="153"/>
    <n v="50"/>
    <x v="572"/>
    <d v="1899-12-30T03:24:00"/>
    <x v="0"/>
  </r>
  <r>
    <x v="756"/>
    <n v="3"/>
    <x v="540"/>
    <n v="6"/>
    <x v="568"/>
    <d v="2023-04-07T04:42:00"/>
    <d v="1899-12-30T02:55:00"/>
    <x v="2"/>
    <x v="0"/>
    <x v="0"/>
    <n v="10.029999999999999"/>
    <s v="Reservada"/>
    <x v="2"/>
    <x v="35"/>
    <x v="3"/>
    <n v="60"/>
    <x v="568"/>
    <d v="1899-12-30T02:15:00"/>
    <x v="0"/>
  </r>
  <r>
    <x v="757"/>
    <n v="18"/>
    <x v="541"/>
    <n v="4"/>
    <x v="558"/>
    <d v="2023-04-07T02:10:00"/>
    <d v="1899-12-30T01:53:00"/>
    <x v="0"/>
    <x v="1"/>
    <x v="1"/>
    <n v="27.04"/>
    <s v="Reservada"/>
    <x v="4"/>
    <x v="418"/>
    <x v="6"/>
    <n v="52"/>
    <x v="558"/>
    <d v="1899-12-30T01:12:00"/>
    <x v="0"/>
  </r>
  <r>
    <x v="758"/>
    <n v="20"/>
    <x v="542"/>
    <n v="5"/>
    <x v="595"/>
    <d v="2023-04-07T03:45:00"/>
    <d v="1899-12-30T03:05:00"/>
    <x v="1"/>
    <x v="0"/>
    <x v="2"/>
    <n v="13.7"/>
    <s v="Reservada"/>
    <x v="10"/>
    <x v="540"/>
    <x v="172"/>
    <n v="342"/>
    <x v="595"/>
    <d v="1899-12-30T00:00:00"/>
    <x v="1"/>
  </r>
  <r>
    <x v="759"/>
    <n v="5"/>
    <x v="543"/>
    <n v="6"/>
    <x v="596"/>
    <d v="2023-04-07T01:40:00"/>
    <d v="1899-12-30T01:15:00"/>
    <x v="4"/>
    <x v="0"/>
    <x v="2"/>
    <n v="39.42"/>
    <s v="Libre"/>
    <x v="10"/>
    <x v="5"/>
    <x v="60"/>
    <n v="105"/>
    <x v="596"/>
    <d v="1899-12-30T00:55:00"/>
    <x v="0"/>
  </r>
  <r>
    <x v="760"/>
    <n v="4"/>
    <x v="466"/>
    <n v="4"/>
    <x v="597"/>
    <d v="2023-04-07T03:42:00"/>
    <d v="1899-12-30T01:03:00"/>
    <x v="0"/>
    <x v="1"/>
    <x v="2"/>
    <n v="16.850000000000001"/>
    <s v="Libre"/>
    <x v="0"/>
    <x v="541"/>
    <x v="96"/>
    <n v="174"/>
    <x v="597"/>
    <d v="1899-12-30T00:00:00"/>
    <x v="1"/>
  </r>
  <r>
    <x v="761"/>
    <n v="4"/>
    <x v="259"/>
    <n v="3"/>
    <x v="570"/>
    <d v="2023-04-07T03:25:00"/>
    <d v="1899-12-30T02:07:00"/>
    <x v="3"/>
    <x v="1"/>
    <x v="2"/>
    <n v="49.45"/>
    <s v="Reservada"/>
    <x v="7"/>
    <x v="542"/>
    <x v="9"/>
    <n v="99"/>
    <x v="570"/>
    <d v="1899-12-30T01:38:00"/>
    <x v="0"/>
  </r>
  <r>
    <x v="762"/>
    <n v="18"/>
    <x v="463"/>
    <n v="3"/>
    <x v="584"/>
    <d v="2023-04-07T05:12:00"/>
    <d v="1899-12-30T01:23:00"/>
    <x v="4"/>
    <x v="0"/>
    <x v="2"/>
    <n v="22.88"/>
    <s v="Reservada"/>
    <x v="10"/>
    <x v="294"/>
    <x v="87"/>
    <n v="104"/>
    <x v="584"/>
    <d v="1899-12-30T00:51:00"/>
    <x v="0"/>
  </r>
  <r>
    <x v="763"/>
    <n v="20"/>
    <x v="544"/>
    <n v="1"/>
    <x v="598"/>
    <d v="2023-04-07T05:46:00"/>
    <d v="1899-12-30T02:31:00"/>
    <x v="4"/>
    <x v="2"/>
    <x v="2"/>
    <n v="20.41"/>
    <s v="Ocupada"/>
    <x v="1"/>
    <x v="543"/>
    <x v="43"/>
    <n v="85"/>
    <x v="598"/>
    <d v="1899-12-30T00:39:00"/>
    <x v="0"/>
  </r>
  <r>
    <x v="764"/>
    <n v="20"/>
    <x v="444"/>
    <n v="4"/>
    <x v="599"/>
    <d v="2023-04-07T01:37:00"/>
    <d v="1899-12-30T01:13:00"/>
    <x v="0"/>
    <x v="2"/>
    <x v="2"/>
    <n v="30.77"/>
    <s v="Libre"/>
    <x v="9"/>
    <x v="544"/>
    <x v="41"/>
    <n v="233"/>
    <x v="599"/>
    <d v="1899-12-30T00:00:00"/>
    <x v="1"/>
  </r>
  <r>
    <x v="765"/>
    <n v="17"/>
    <x v="15"/>
    <n v="6"/>
    <x v="600"/>
    <d v="2023-04-07T04:50:00"/>
    <d v="1899-12-30T03:16:00"/>
    <x v="2"/>
    <x v="2"/>
    <x v="2"/>
    <n v="12.57"/>
    <s v="Reservada"/>
    <x v="10"/>
    <x v="545"/>
    <x v="17"/>
    <n v="185"/>
    <x v="600"/>
    <d v="1899-12-30T01:02:00"/>
    <x v="0"/>
  </r>
  <r>
    <x v="766"/>
    <n v="10"/>
    <x v="545"/>
    <n v="3"/>
    <x v="582"/>
    <d v="2023-04-07T03:57:00"/>
    <d v="1899-12-30T02:49:00"/>
    <x v="2"/>
    <x v="1"/>
    <x v="2"/>
    <n v="15.98"/>
    <s v="Reservada"/>
    <x v="8"/>
    <x v="546"/>
    <x v="1"/>
    <n v="169"/>
    <x v="582"/>
    <d v="1899-12-30T01:24: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070F4A-05E4-E343-AA89-12E2F694686E}" name="TablaDinámica3" cacheId="1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location ref="A86:C95" firstHeaderRow="0" firstDataRow="1" firstDataCol="1"/>
  <pivotFields count="25">
    <pivotField showAll="0"/>
    <pivotField showAll="0"/>
    <pivotField showAll="0"/>
    <pivotField showAll="0"/>
    <pivotField numFmtId="22" showAll="0">
      <items count="602">
        <item x="4"/>
        <item x="9"/>
        <item x="11"/>
        <item x="16"/>
        <item x="63"/>
        <item x="87"/>
        <item x="13"/>
        <item x="38"/>
        <item x="44"/>
        <item x="2"/>
        <item x="97"/>
        <item x="18"/>
        <item x="48"/>
        <item x="57"/>
        <item x="76"/>
        <item x="26"/>
        <item x="84"/>
        <item x="39"/>
        <item x="66"/>
        <item x="0"/>
        <item x="94"/>
        <item x="77"/>
        <item x="89"/>
        <item x="25"/>
        <item x="50"/>
        <item x="53"/>
        <item x="5"/>
        <item x="19"/>
        <item x="1"/>
        <item x="90"/>
        <item x="49"/>
        <item x="52"/>
        <item x="91"/>
        <item x="88"/>
        <item x="70"/>
        <item x="80"/>
        <item x="58"/>
        <item x="47"/>
        <item x="45"/>
        <item x="75"/>
        <item x="42"/>
        <item x="92"/>
        <item x="93"/>
        <item x="81"/>
        <item x="59"/>
        <item x="6"/>
        <item x="83"/>
        <item x="36"/>
        <item x="62"/>
        <item x="8"/>
        <item x="24"/>
        <item x="17"/>
        <item x="54"/>
        <item x="7"/>
        <item x="37"/>
        <item x="41"/>
        <item x="21"/>
        <item x="85"/>
        <item x="60"/>
        <item x="15"/>
        <item x="74"/>
        <item x="34"/>
        <item x="65"/>
        <item x="64"/>
        <item x="22"/>
        <item x="69"/>
        <item x="56"/>
        <item x="29"/>
        <item x="28"/>
        <item x="68"/>
        <item x="23"/>
        <item x="27"/>
        <item x="3"/>
        <item x="51"/>
        <item x="40"/>
        <item x="30"/>
        <item x="12"/>
        <item x="96"/>
        <item x="32"/>
        <item x="82"/>
        <item x="14"/>
        <item x="72"/>
        <item x="33"/>
        <item x="43"/>
        <item x="86"/>
        <item x="31"/>
        <item x="79"/>
        <item x="67"/>
        <item x="78"/>
        <item x="20"/>
        <item x="71"/>
        <item x="35"/>
        <item x="73"/>
        <item x="95"/>
        <item x="61"/>
        <item x="10"/>
        <item x="55"/>
        <item x="46"/>
        <item x="158"/>
        <item x="188"/>
        <item x="113"/>
        <item x="147"/>
        <item x="135"/>
        <item x="163"/>
        <item x="160"/>
        <item x="150"/>
        <item x="187"/>
        <item x="168"/>
        <item x="146"/>
        <item x="185"/>
        <item x="195"/>
        <item x="109"/>
        <item x="174"/>
        <item x="201"/>
        <item x="122"/>
        <item x="164"/>
        <item x="124"/>
        <item x="99"/>
        <item x="193"/>
        <item x="118"/>
        <item x="108"/>
        <item x="106"/>
        <item x="110"/>
        <item x="151"/>
        <item x="137"/>
        <item x="184"/>
        <item x="112"/>
        <item x="138"/>
        <item x="166"/>
        <item x="114"/>
        <item x="176"/>
        <item x="136"/>
        <item x="197"/>
        <item x="182"/>
        <item x="130"/>
        <item x="179"/>
        <item x="141"/>
        <item x="142"/>
        <item x="192"/>
        <item x="116"/>
        <item x="101"/>
        <item x="111"/>
        <item x="148"/>
        <item x="107"/>
        <item x="128"/>
        <item x="125"/>
        <item x="173"/>
        <item x="181"/>
        <item x="115"/>
        <item x="177"/>
        <item x="133"/>
        <item x="143"/>
        <item x="120"/>
        <item x="183"/>
        <item x="121"/>
        <item x="180"/>
        <item x="196"/>
        <item x="132"/>
        <item x="169"/>
        <item x="186"/>
        <item x="140"/>
        <item x="156"/>
        <item x="149"/>
        <item x="175"/>
        <item x="139"/>
        <item x="165"/>
        <item x="159"/>
        <item x="144"/>
        <item x="161"/>
        <item x="172"/>
        <item x="105"/>
        <item x="153"/>
        <item x="155"/>
        <item x="145"/>
        <item x="198"/>
        <item x="200"/>
        <item x="104"/>
        <item x="123"/>
        <item x="162"/>
        <item x="194"/>
        <item x="131"/>
        <item x="102"/>
        <item x="199"/>
        <item x="129"/>
        <item x="126"/>
        <item x="134"/>
        <item x="98"/>
        <item x="170"/>
        <item x="191"/>
        <item x="171"/>
        <item x="178"/>
        <item x="103"/>
        <item x="157"/>
        <item x="189"/>
        <item x="190"/>
        <item x="100"/>
        <item x="117"/>
        <item x="119"/>
        <item x="127"/>
        <item x="152"/>
        <item x="154"/>
        <item x="167"/>
        <item x="240"/>
        <item x="226"/>
        <item x="229"/>
        <item x="247"/>
        <item x="214"/>
        <item x="220"/>
        <item x="228"/>
        <item x="243"/>
        <item x="215"/>
        <item x="207"/>
        <item x="256"/>
        <item x="239"/>
        <item x="203"/>
        <item x="251"/>
        <item x="257"/>
        <item x="231"/>
        <item x="217"/>
        <item x="205"/>
        <item x="233"/>
        <item x="236"/>
        <item x="255"/>
        <item x="212"/>
        <item x="252"/>
        <item x="248"/>
        <item x="206"/>
        <item x="208"/>
        <item x="242"/>
        <item x="253"/>
        <item x="224"/>
        <item x="202"/>
        <item x="222"/>
        <item x="210"/>
        <item x="235"/>
        <item x="234"/>
        <item x="246"/>
        <item x="249"/>
        <item x="218"/>
        <item x="211"/>
        <item x="230"/>
        <item x="227"/>
        <item x="204"/>
        <item x="219"/>
        <item x="244"/>
        <item x="245"/>
        <item x="223"/>
        <item x="241"/>
        <item x="213"/>
        <item x="232"/>
        <item x="209"/>
        <item x="225"/>
        <item x="238"/>
        <item x="250"/>
        <item x="221"/>
        <item x="237"/>
        <item x="254"/>
        <item x="216"/>
        <item x="271"/>
        <item x="313"/>
        <item x="287"/>
        <item x="264"/>
        <item x="284"/>
        <item x="261"/>
        <item x="270"/>
        <item x="282"/>
        <item x="304"/>
        <item x="278"/>
        <item x="290"/>
        <item x="276"/>
        <item x="298"/>
        <item x="310"/>
        <item x="309"/>
        <item x="296"/>
        <item x="291"/>
        <item x="272"/>
        <item x="302"/>
        <item x="280"/>
        <item x="277"/>
        <item x="288"/>
        <item x="308"/>
        <item x="297"/>
        <item x="268"/>
        <item x="269"/>
        <item x="258"/>
        <item x="286"/>
        <item x="260"/>
        <item x="294"/>
        <item x="279"/>
        <item x="262"/>
        <item x="292"/>
        <item x="267"/>
        <item x="293"/>
        <item x="273"/>
        <item x="300"/>
        <item x="301"/>
        <item x="274"/>
        <item x="289"/>
        <item x="303"/>
        <item x="266"/>
        <item x="306"/>
        <item x="259"/>
        <item x="263"/>
        <item x="311"/>
        <item x="265"/>
        <item x="305"/>
        <item x="299"/>
        <item x="312"/>
        <item x="285"/>
        <item x="281"/>
        <item x="295"/>
        <item x="283"/>
        <item x="307"/>
        <item x="275"/>
        <item x="363"/>
        <item x="317"/>
        <item x="370"/>
        <item x="353"/>
        <item x="360"/>
        <item x="358"/>
        <item x="324"/>
        <item x="338"/>
        <item x="376"/>
        <item x="333"/>
        <item x="323"/>
        <item x="315"/>
        <item x="347"/>
        <item x="331"/>
        <item x="341"/>
        <item x="344"/>
        <item x="379"/>
        <item x="335"/>
        <item x="369"/>
        <item x="365"/>
        <item x="349"/>
        <item x="381"/>
        <item x="357"/>
        <item x="367"/>
        <item x="371"/>
        <item x="380"/>
        <item x="350"/>
        <item x="322"/>
        <item x="385"/>
        <item x="382"/>
        <item x="336"/>
        <item x="364"/>
        <item x="366"/>
        <item x="319"/>
        <item x="327"/>
        <item x="374"/>
        <item x="334"/>
        <item x="330"/>
        <item x="346"/>
        <item x="354"/>
        <item x="320"/>
        <item x="348"/>
        <item x="339"/>
        <item x="332"/>
        <item x="329"/>
        <item x="383"/>
        <item x="378"/>
        <item x="337"/>
        <item x="326"/>
        <item x="372"/>
        <item x="384"/>
        <item x="318"/>
        <item x="361"/>
        <item x="342"/>
        <item x="316"/>
        <item x="325"/>
        <item x="351"/>
        <item x="345"/>
        <item x="352"/>
        <item x="368"/>
        <item x="343"/>
        <item x="321"/>
        <item x="377"/>
        <item x="356"/>
        <item x="355"/>
        <item x="386"/>
        <item x="314"/>
        <item x="373"/>
        <item x="340"/>
        <item x="375"/>
        <item x="328"/>
        <item x="359"/>
        <item x="387"/>
        <item x="362"/>
        <item x="403"/>
        <item x="393"/>
        <item x="502"/>
        <item x="391"/>
        <item x="475"/>
        <item x="406"/>
        <item x="500"/>
        <item x="474"/>
        <item x="463"/>
        <item x="464"/>
        <item x="497"/>
        <item x="413"/>
        <item x="462"/>
        <item x="503"/>
        <item x="445"/>
        <item x="482"/>
        <item x="456"/>
        <item x="408"/>
        <item x="449"/>
        <item x="485"/>
        <item x="397"/>
        <item x="394"/>
        <item x="433"/>
        <item x="480"/>
        <item x="417"/>
        <item x="494"/>
        <item x="450"/>
        <item x="431"/>
        <item x="483"/>
        <item x="506"/>
        <item x="453"/>
        <item x="496"/>
        <item x="443"/>
        <item x="427"/>
        <item x="400"/>
        <item x="442"/>
        <item x="407"/>
        <item x="454"/>
        <item x="492"/>
        <item x="465"/>
        <item x="415"/>
        <item x="487"/>
        <item x="426"/>
        <item x="495"/>
        <item x="414"/>
        <item x="479"/>
        <item x="489"/>
        <item x="409"/>
        <item x="458"/>
        <item x="399"/>
        <item x="402"/>
        <item x="429"/>
        <item x="471"/>
        <item x="425"/>
        <item x="392"/>
        <item x="478"/>
        <item x="468"/>
        <item x="436"/>
        <item x="440"/>
        <item x="389"/>
        <item x="505"/>
        <item x="499"/>
        <item x="396"/>
        <item x="437"/>
        <item x="459"/>
        <item x="421"/>
        <item x="498"/>
        <item x="430"/>
        <item x="419"/>
        <item x="473"/>
        <item x="491"/>
        <item x="438"/>
        <item x="507"/>
        <item x="418"/>
        <item x="501"/>
        <item x="444"/>
        <item x="493"/>
        <item x="411"/>
        <item x="466"/>
        <item x="420"/>
        <item x="451"/>
        <item x="469"/>
        <item x="452"/>
        <item x="457"/>
        <item x="401"/>
        <item x="488"/>
        <item x="422"/>
        <item x="470"/>
        <item x="509"/>
        <item x="404"/>
        <item x="455"/>
        <item x="510"/>
        <item x="410"/>
        <item x="439"/>
        <item x="467"/>
        <item x="423"/>
        <item x="472"/>
        <item x="441"/>
        <item x="484"/>
        <item x="390"/>
        <item x="446"/>
        <item x="405"/>
        <item x="490"/>
        <item x="395"/>
        <item x="434"/>
        <item x="412"/>
        <item x="424"/>
        <item x="476"/>
        <item x="432"/>
        <item x="388"/>
        <item x="481"/>
        <item x="435"/>
        <item x="504"/>
        <item x="416"/>
        <item x="448"/>
        <item x="477"/>
        <item x="398"/>
        <item x="447"/>
        <item x="461"/>
        <item x="428"/>
        <item x="460"/>
        <item x="486"/>
        <item x="508"/>
        <item x="515"/>
        <item x="534"/>
        <item x="513"/>
        <item x="565"/>
        <item x="558"/>
        <item x="556"/>
        <item x="599"/>
        <item x="596"/>
        <item x="536"/>
        <item x="577"/>
        <item x="574"/>
        <item x="537"/>
        <item x="547"/>
        <item x="533"/>
        <item x="583"/>
        <item x="595"/>
        <item x="518"/>
        <item x="549"/>
        <item x="535"/>
        <item x="529"/>
        <item x="527"/>
        <item x="582"/>
        <item x="524"/>
        <item x="544"/>
        <item x="561"/>
        <item x="516"/>
        <item x="570"/>
        <item x="591"/>
        <item x="539"/>
        <item x="532"/>
        <item x="541"/>
        <item x="593"/>
        <item x="600"/>
        <item x="525"/>
        <item x="559"/>
        <item x="519"/>
        <item x="567"/>
        <item x="592"/>
        <item x="568"/>
        <item x="560"/>
        <item x="551"/>
        <item x="530"/>
        <item x="545"/>
        <item x="563"/>
        <item x="521"/>
        <item x="586"/>
        <item x="523"/>
        <item x="552"/>
        <item x="512"/>
        <item x="526"/>
        <item x="575"/>
        <item x="571"/>
        <item x="553"/>
        <item x="531"/>
        <item x="566"/>
        <item x="581"/>
        <item x="564"/>
        <item x="555"/>
        <item x="514"/>
        <item x="590"/>
        <item x="587"/>
        <item x="597"/>
        <item x="548"/>
        <item x="576"/>
        <item x="520"/>
        <item x="573"/>
        <item x="589"/>
        <item x="540"/>
        <item x="538"/>
        <item x="562"/>
        <item x="588"/>
        <item x="578"/>
        <item x="579"/>
        <item x="569"/>
        <item x="557"/>
        <item x="594"/>
        <item x="522"/>
        <item x="546"/>
        <item x="543"/>
        <item x="598"/>
        <item x="511"/>
        <item x="517"/>
        <item x="528"/>
        <item x="580"/>
        <item x="550"/>
        <item x="585"/>
        <item x="554"/>
        <item x="584"/>
        <item x="572"/>
        <item x="542"/>
        <item t="default"/>
      </items>
    </pivotField>
    <pivotField numFmtId="22" showAll="0"/>
    <pivotField numFmtId="20" showAll="0"/>
    <pivotField showAll="0"/>
    <pivotField axis="axisRow" showAll="0">
      <items count="4">
        <item x="0"/>
        <item x="2"/>
        <item x="1"/>
        <item t="default"/>
      </items>
    </pivotField>
    <pivotField showAll="0"/>
    <pivotField showAll="0"/>
    <pivotField showAll="0"/>
    <pivotField showAll="0"/>
    <pivotField showAll="0">
      <items count="548">
        <item x="83"/>
        <item x="207"/>
        <item x="305"/>
        <item x="182"/>
        <item x="208"/>
        <item x="346"/>
        <item x="264"/>
        <item x="138"/>
        <item x="251"/>
        <item x="316"/>
        <item x="68"/>
        <item x="80"/>
        <item x="210"/>
        <item x="488"/>
        <item x="279"/>
        <item x="28"/>
        <item x="118"/>
        <item x="480"/>
        <item x="440"/>
        <item x="310"/>
        <item x="324"/>
        <item x="403"/>
        <item x="190"/>
        <item x="126"/>
        <item x="163"/>
        <item x="383"/>
        <item x="113"/>
        <item x="426"/>
        <item x="200"/>
        <item x="43"/>
        <item x="295"/>
        <item x="221"/>
        <item x="378"/>
        <item x="462"/>
        <item x="329"/>
        <item x="435"/>
        <item x="365"/>
        <item x="544"/>
        <item x="528"/>
        <item x="461"/>
        <item x="72"/>
        <item x="320"/>
        <item x="111"/>
        <item x="420"/>
        <item x="164"/>
        <item x="247"/>
        <item x="371"/>
        <item x="308"/>
        <item x="29"/>
        <item x="92"/>
        <item x="441"/>
        <item x="532"/>
        <item x="280"/>
        <item x="328"/>
        <item x="206"/>
        <item x="345"/>
        <item x="198"/>
        <item x="481"/>
        <item x="173"/>
        <item x="150"/>
        <item x="23"/>
        <item x="287"/>
        <item x="195"/>
        <item x="330"/>
        <item x="294"/>
        <item x="91"/>
        <item x="494"/>
        <item x="367"/>
        <item x="187"/>
        <item x="46"/>
        <item x="3"/>
        <item x="323"/>
        <item x="399"/>
        <item x="222"/>
        <item x="51"/>
        <item x="421"/>
        <item x="460"/>
        <item x="369"/>
        <item x="303"/>
        <item x="165"/>
        <item x="505"/>
        <item x="348"/>
        <item x="431"/>
        <item x="196"/>
        <item x="465"/>
        <item x="540"/>
        <item x="288"/>
        <item x="54"/>
        <item x="135"/>
        <item x="510"/>
        <item x="516"/>
        <item x="76"/>
        <item x="169"/>
        <item x="139"/>
        <item x="336"/>
        <item x="396"/>
        <item x="379"/>
        <item x="57"/>
        <item x="444"/>
        <item x="90"/>
        <item x="278"/>
        <item x="250"/>
        <item x="146"/>
        <item x="475"/>
        <item x="349"/>
        <item x="119"/>
        <item x="487"/>
        <item x="423"/>
        <item x="22"/>
        <item x="184"/>
        <item x="4"/>
        <item x="299"/>
        <item x="265"/>
        <item x="36"/>
        <item x="538"/>
        <item x="513"/>
        <item x="542"/>
        <item x="389"/>
        <item x="492"/>
        <item x="464"/>
        <item x="268"/>
        <item x="266"/>
        <item x="158"/>
        <item x="424"/>
        <item x="260"/>
        <item x="419"/>
        <item x="192"/>
        <item x="98"/>
        <item x="148"/>
        <item x="442"/>
        <item x="432"/>
        <item x="282"/>
        <item x="176"/>
        <item x="311"/>
        <item x="263"/>
        <item x="388"/>
        <item x="307"/>
        <item x="70"/>
        <item x="177"/>
        <item x="518"/>
        <item x="255"/>
        <item x="67"/>
        <item x="508"/>
        <item x="291"/>
        <item x="468"/>
        <item x="145"/>
        <item x="498"/>
        <item x="503"/>
        <item x="50"/>
        <item x="331"/>
        <item x="134"/>
        <item x="526"/>
        <item x="333"/>
        <item x="186"/>
        <item x="66"/>
        <item x="99"/>
        <item x="476"/>
        <item x="214"/>
        <item x="377"/>
        <item x="175"/>
        <item x="427"/>
        <item x="86"/>
        <item x="236"/>
        <item x="121"/>
        <item x="197"/>
        <item x="52"/>
        <item x="408"/>
        <item x="472"/>
        <item x="334"/>
        <item x="433"/>
        <item x="384"/>
        <item x="483"/>
        <item x="183"/>
        <item x="410"/>
        <item x="534"/>
        <item x="40"/>
        <item x="156"/>
        <item x="456"/>
        <item x="31"/>
        <item x="257"/>
        <item x="409"/>
        <item x="485"/>
        <item x="507"/>
        <item x="243"/>
        <item x="229"/>
        <item x="536"/>
        <item x="400"/>
        <item x="191"/>
        <item x="216"/>
        <item x="446"/>
        <item x="122"/>
        <item x="42"/>
        <item x="185"/>
        <item x="6"/>
        <item x="174"/>
        <item x="235"/>
        <item x="415"/>
        <item x="49"/>
        <item x="220"/>
        <item x="105"/>
        <item x="474"/>
        <item x="152"/>
        <item x="525"/>
        <item x="249"/>
        <item x="109"/>
        <item x="212"/>
        <item x="254"/>
        <item x="425"/>
        <item x="172"/>
        <item x="101"/>
        <item x="15"/>
        <item x="343"/>
        <item x="302"/>
        <item x="416"/>
        <item x="14"/>
        <item x="321"/>
        <item x="529"/>
        <item x="63"/>
        <item x="342"/>
        <item x="116"/>
        <item x="82"/>
        <item x="11"/>
        <item x="10"/>
        <item x="233"/>
        <item x="471"/>
        <item x="434"/>
        <item x="285"/>
        <item x="256"/>
        <item x="273"/>
        <item x="398"/>
        <item x="157"/>
        <item x="519"/>
        <item x="117"/>
        <item x="97"/>
        <item x="79"/>
        <item x="96"/>
        <item x="112"/>
        <item x="209"/>
        <item x="241"/>
        <item x="401"/>
        <item x="539"/>
        <item x="125"/>
        <item x="171"/>
        <item x="445"/>
        <item x="289"/>
        <item x="489"/>
        <item x="199"/>
        <item x="448"/>
        <item x="470"/>
        <item x="290"/>
        <item x="234"/>
        <item x="297"/>
        <item x="531"/>
        <item x="142"/>
        <item x="455"/>
        <item x="124"/>
        <item x="497"/>
        <item x="319"/>
        <item x="339"/>
        <item x="1"/>
        <item x="482"/>
        <item x="224"/>
        <item x="37"/>
        <item x="24"/>
        <item x="332"/>
        <item x="232"/>
        <item x="33"/>
        <item x="397"/>
        <item x="161"/>
        <item x="160"/>
        <item x="317"/>
        <item x="417"/>
        <item x="270"/>
        <item x="274"/>
        <item x="103"/>
        <item x="357"/>
        <item x="292"/>
        <item x="402"/>
        <item x="363"/>
        <item x="436"/>
        <item x="376"/>
        <item x="386"/>
        <item x="181"/>
        <item x="511"/>
        <item x="132"/>
        <item x="9"/>
        <item x="180"/>
        <item x="428"/>
        <item x="318"/>
        <item x="454"/>
        <item x="262"/>
        <item x="520"/>
        <item x="167"/>
        <item x="245"/>
        <item x="354"/>
        <item x="204"/>
        <item x="38"/>
        <item x="128"/>
        <item x="501"/>
        <item x="496"/>
        <item x="218"/>
        <item x="414"/>
        <item x="64"/>
        <item x="170"/>
        <item x="362"/>
        <item x="136"/>
        <item x="141"/>
        <item x="450"/>
        <item x="524"/>
        <item x="35"/>
        <item x="407"/>
        <item x="178"/>
        <item x="293"/>
        <item x="60"/>
        <item x="545"/>
        <item x="276"/>
        <item x="69"/>
        <item x="393"/>
        <item x="89"/>
        <item x="267"/>
        <item x="94"/>
        <item x="45"/>
        <item x="370"/>
        <item x="405"/>
        <item x="74"/>
        <item x="418"/>
        <item x="512"/>
        <item x="259"/>
        <item x="394"/>
        <item x="327"/>
        <item x="8"/>
        <item x="194"/>
        <item x="284"/>
        <item x="404"/>
        <item x="457"/>
        <item x="452"/>
        <item x="154"/>
        <item x="358"/>
        <item x="34"/>
        <item x="107"/>
        <item x="18"/>
        <item x="375"/>
        <item x="523"/>
        <item x="201"/>
        <item x="85"/>
        <item x="515"/>
        <item x="469"/>
        <item x="373"/>
        <item x="406"/>
        <item x="73"/>
        <item x="325"/>
        <item x="473"/>
        <item x="272"/>
        <item x="437"/>
        <item x="304"/>
        <item x="430"/>
        <item x="499"/>
        <item x="2"/>
        <item x="246"/>
        <item x="341"/>
        <item x="65"/>
        <item x="20"/>
        <item x="240"/>
        <item x="120"/>
        <item x="59"/>
        <item x="313"/>
        <item x="130"/>
        <item x="368"/>
        <item x="486"/>
        <item x="225"/>
        <item x="391"/>
        <item x="413"/>
        <item x="106"/>
        <item x="115"/>
        <item x="231"/>
        <item x="13"/>
        <item x="335"/>
        <item x="509"/>
        <item x="300"/>
        <item x="326"/>
        <item x="188"/>
        <item x="166"/>
        <item x="312"/>
        <item x="239"/>
        <item x="242"/>
        <item x="62"/>
        <item x="385"/>
        <item x="439"/>
        <item x="502"/>
        <item x="100"/>
        <item x="228"/>
        <item x="283"/>
        <item x="61"/>
        <item x="309"/>
        <item x="490"/>
        <item x="93"/>
        <item x="149"/>
        <item x="44"/>
        <item x="411"/>
        <item x="58"/>
        <item x="479"/>
        <item x="296"/>
        <item x="506"/>
        <item x="252"/>
        <item x="25"/>
        <item x="412"/>
        <item x="364"/>
        <item x="110"/>
        <item x="84"/>
        <item x="387"/>
        <item x="466"/>
        <item x="202"/>
        <item x="359"/>
        <item x="21"/>
        <item x="337"/>
        <item x="451"/>
        <item x="162"/>
        <item x="227"/>
        <item x="493"/>
        <item x="422"/>
        <item x="522"/>
        <item x="75"/>
        <item x="395"/>
        <item x="27"/>
        <item x="392"/>
        <item x="478"/>
        <item x="147"/>
        <item x="429"/>
        <item x="223"/>
        <item x="298"/>
        <item x="133"/>
        <item x="527"/>
        <item x="7"/>
        <item x="281"/>
        <item x="211"/>
        <item x="253"/>
        <item x="521"/>
        <item x="143"/>
        <item x="129"/>
        <item x="347"/>
        <item x="514"/>
        <item x="277"/>
        <item x="41"/>
        <item x="458"/>
        <item x="56"/>
        <item x="495"/>
        <item x="205"/>
        <item x="374"/>
        <item x="306"/>
        <item x="322"/>
        <item x="353"/>
        <item x="449"/>
        <item x="78"/>
        <item x="258"/>
        <item x="71"/>
        <item x="447"/>
        <item x="504"/>
        <item x="340"/>
        <item x="151"/>
        <item x="159"/>
        <item x="301"/>
        <item x="137"/>
        <item x="314"/>
        <item x="543"/>
        <item x="443"/>
        <item x="238"/>
        <item x="179"/>
        <item x="108"/>
        <item x="381"/>
        <item x="81"/>
        <item x="372"/>
        <item x="47"/>
        <item x="203"/>
        <item x="286"/>
        <item x="114"/>
        <item x="215"/>
        <item x="477"/>
        <item x="153"/>
        <item x="230"/>
        <item x="459"/>
        <item x="380"/>
        <item x="144"/>
        <item x="226"/>
        <item x="127"/>
        <item x="123"/>
        <item x="48"/>
        <item x="269"/>
        <item x="541"/>
        <item x="189"/>
        <item x="355"/>
        <item x="356"/>
        <item x="361"/>
        <item x="0"/>
        <item x="453"/>
        <item x="351"/>
        <item x="217"/>
        <item x="95"/>
        <item x="537"/>
        <item x="193"/>
        <item x="219"/>
        <item x="248"/>
        <item x="530"/>
        <item x="390"/>
        <item x="5"/>
        <item x="19"/>
        <item x="484"/>
        <item x="26"/>
        <item x="87"/>
        <item x="244"/>
        <item x="338"/>
        <item x="350"/>
        <item x="213"/>
        <item x="275"/>
        <item x="53"/>
        <item x="500"/>
        <item x="55"/>
        <item x="261"/>
        <item x="16"/>
        <item x="352"/>
        <item x="438"/>
        <item x="360"/>
        <item x="32"/>
        <item x="533"/>
        <item x="344"/>
        <item x="12"/>
        <item x="463"/>
        <item x="535"/>
        <item x="104"/>
        <item x="39"/>
        <item x="77"/>
        <item x="30"/>
        <item x="491"/>
        <item x="271"/>
        <item x="467"/>
        <item x="140"/>
        <item x="382"/>
        <item x="131"/>
        <item x="517"/>
        <item x="366"/>
        <item x="155"/>
        <item x="17"/>
        <item x="315"/>
        <item x="237"/>
        <item x="102"/>
        <item x="88"/>
        <item x="546"/>
        <item x="168"/>
        <item t="default"/>
      </items>
    </pivotField>
    <pivotField dataField="1" numFmtId="20" showAll="0">
      <items count="174">
        <item x="144"/>
        <item x="105"/>
        <item x="109"/>
        <item x="69"/>
        <item x="136"/>
        <item x="67"/>
        <item x="5"/>
        <item x="104"/>
        <item x="99"/>
        <item x="156"/>
        <item x="141"/>
        <item x="85"/>
        <item x="4"/>
        <item x="73"/>
        <item x="65"/>
        <item x="60"/>
        <item x="40"/>
        <item x="108"/>
        <item x="121"/>
        <item x="148"/>
        <item x="94"/>
        <item x="100"/>
        <item x="111"/>
        <item x="101"/>
        <item x="9"/>
        <item x="52"/>
        <item x="126"/>
        <item x="87"/>
        <item x="88"/>
        <item x="153"/>
        <item x="24"/>
        <item x="167"/>
        <item x="128"/>
        <item x="15"/>
        <item x="142"/>
        <item x="3"/>
        <item x="6"/>
        <item x="72"/>
        <item x="49"/>
        <item x="18"/>
        <item x="129"/>
        <item x="78"/>
        <item x="32"/>
        <item x="48"/>
        <item x="58"/>
        <item x="150"/>
        <item x="62"/>
        <item x="170"/>
        <item x="123"/>
        <item x="59"/>
        <item x="7"/>
        <item x="10"/>
        <item x="0"/>
        <item x="118"/>
        <item x="12"/>
        <item x="145"/>
        <item x="135"/>
        <item x="42"/>
        <item x="22"/>
        <item x="152"/>
        <item x="31"/>
        <item x="149"/>
        <item x="64"/>
        <item x="46"/>
        <item x="27"/>
        <item x="19"/>
        <item x="26"/>
        <item x="117"/>
        <item x="47"/>
        <item x="107"/>
        <item x="134"/>
        <item x="75"/>
        <item x="158"/>
        <item x="34"/>
        <item x="76"/>
        <item x="93"/>
        <item x="39"/>
        <item x="53"/>
        <item x="133"/>
        <item x="90"/>
        <item x="1"/>
        <item x="36"/>
        <item x="37"/>
        <item x="98"/>
        <item x="35"/>
        <item x="146"/>
        <item x="125"/>
        <item x="57"/>
        <item x="114"/>
        <item x="66"/>
        <item x="11"/>
        <item x="45"/>
        <item x="63"/>
        <item x="33"/>
        <item x="79"/>
        <item x="61"/>
        <item x="127"/>
        <item x="96"/>
        <item x="14"/>
        <item x="28"/>
        <item x="103"/>
        <item x="97"/>
        <item x="122"/>
        <item x="25"/>
        <item x="110"/>
        <item x="120"/>
        <item x="43"/>
        <item x="139"/>
        <item x="54"/>
        <item x="81"/>
        <item x="130"/>
        <item x="70"/>
        <item x="82"/>
        <item x="124"/>
        <item x="95"/>
        <item x="83"/>
        <item x="131"/>
        <item x="21"/>
        <item x="38"/>
        <item x="169"/>
        <item x="2"/>
        <item x="29"/>
        <item x="74"/>
        <item x="30"/>
        <item x="55"/>
        <item x="71"/>
        <item x="157"/>
        <item x="17"/>
        <item x="106"/>
        <item x="86"/>
        <item x="84"/>
        <item x="89"/>
        <item x="91"/>
        <item x="77"/>
        <item x="80"/>
        <item x="68"/>
        <item x="147"/>
        <item x="56"/>
        <item x="8"/>
        <item x="168"/>
        <item x="132"/>
        <item x="102"/>
        <item x="166"/>
        <item x="20"/>
        <item x="155"/>
        <item x="13"/>
        <item x="51"/>
        <item x="119"/>
        <item x="159"/>
        <item x="16"/>
        <item x="50"/>
        <item x="112"/>
        <item x="165"/>
        <item x="151"/>
        <item x="41"/>
        <item x="171"/>
        <item x="113"/>
        <item x="163"/>
        <item x="164"/>
        <item x="115"/>
        <item x="92"/>
        <item x="116"/>
        <item x="138"/>
        <item x="162"/>
        <item x="154"/>
        <item x="23"/>
        <item x="140"/>
        <item x="143"/>
        <item x="137"/>
        <item x="172"/>
        <item x="161"/>
        <item x="160"/>
        <item x="44"/>
        <item t="default"/>
      </items>
    </pivotField>
    <pivotField dataField="1" numFmtId="164" showAll="0"/>
    <pivotField numFmtId="14" showAll="0">
      <items count="602">
        <item x="4"/>
        <item x="9"/>
        <item x="11"/>
        <item x="16"/>
        <item x="63"/>
        <item x="87"/>
        <item x="13"/>
        <item x="38"/>
        <item x="44"/>
        <item x="2"/>
        <item x="97"/>
        <item x="18"/>
        <item x="48"/>
        <item x="57"/>
        <item x="76"/>
        <item x="26"/>
        <item x="84"/>
        <item x="39"/>
        <item x="66"/>
        <item x="0"/>
        <item x="94"/>
        <item x="77"/>
        <item x="89"/>
        <item x="25"/>
        <item x="50"/>
        <item x="53"/>
        <item x="5"/>
        <item x="19"/>
        <item x="1"/>
        <item x="90"/>
        <item x="49"/>
        <item x="52"/>
        <item x="91"/>
        <item x="88"/>
        <item x="70"/>
        <item x="80"/>
        <item x="58"/>
        <item x="47"/>
        <item x="45"/>
        <item x="75"/>
        <item x="42"/>
        <item x="92"/>
        <item x="93"/>
        <item x="81"/>
        <item x="59"/>
        <item x="6"/>
        <item x="83"/>
        <item x="36"/>
        <item x="62"/>
        <item x="8"/>
        <item x="24"/>
        <item x="17"/>
        <item x="54"/>
        <item x="7"/>
        <item x="37"/>
        <item x="41"/>
        <item x="21"/>
        <item x="85"/>
        <item x="60"/>
        <item x="15"/>
        <item x="74"/>
        <item x="34"/>
        <item x="65"/>
        <item x="64"/>
        <item x="22"/>
        <item x="69"/>
        <item x="56"/>
        <item x="29"/>
        <item x="28"/>
        <item x="68"/>
        <item x="23"/>
        <item x="27"/>
        <item x="3"/>
        <item x="51"/>
        <item x="40"/>
        <item x="30"/>
        <item x="12"/>
        <item x="96"/>
        <item x="32"/>
        <item x="82"/>
        <item x="14"/>
        <item x="72"/>
        <item x="33"/>
        <item x="43"/>
        <item x="86"/>
        <item x="31"/>
        <item x="79"/>
        <item x="67"/>
        <item x="78"/>
        <item x="20"/>
        <item x="71"/>
        <item x="35"/>
        <item x="73"/>
        <item x="95"/>
        <item x="61"/>
        <item x="10"/>
        <item x="55"/>
        <item x="46"/>
        <item x="158"/>
        <item x="188"/>
        <item x="113"/>
        <item x="147"/>
        <item x="135"/>
        <item x="163"/>
        <item x="160"/>
        <item x="150"/>
        <item x="187"/>
        <item x="168"/>
        <item x="146"/>
        <item x="185"/>
        <item x="195"/>
        <item x="109"/>
        <item x="174"/>
        <item x="201"/>
        <item x="122"/>
        <item x="164"/>
        <item x="124"/>
        <item x="99"/>
        <item x="193"/>
        <item x="118"/>
        <item x="108"/>
        <item x="106"/>
        <item x="110"/>
        <item x="151"/>
        <item x="137"/>
        <item x="184"/>
        <item x="112"/>
        <item x="138"/>
        <item x="166"/>
        <item x="114"/>
        <item x="176"/>
        <item x="136"/>
        <item x="197"/>
        <item x="182"/>
        <item x="130"/>
        <item x="179"/>
        <item x="141"/>
        <item x="142"/>
        <item x="192"/>
        <item x="116"/>
        <item x="101"/>
        <item x="111"/>
        <item x="148"/>
        <item x="107"/>
        <item x="128"/>
        <item x="125"/>
        <item x="173"/>
        <item x="181"/>
        <item x="115"/>
        <item x="177"/>
        <item x="133"/>
        <item x="143"/>
        <item x="120"/>
        <item x="183"/>
        <item x="121"/>
        <item x="180"/>
        <item x="196"/>
        <item x="132"/>
        <item x="169"/>
        <item x="186"/>
        <item x="140"/>
        <item x="156"/>
        <item x="149"/>
        <item x="175"/>
        <item x="139"/>
        <item x="165"/>
        <item x="159"/>
        <item x="144"/>
        <item x="161"/>
        <item x="172"/>
        <item x="105"/>
        <item x="153"/>
        <item x="155"/>
        <item x="145"/>
        <item x="198"/>
        <item x="200"/>
        <item x="104"/>
        <item x="123"/>
        <item x="162"/>
        <item x="194"/>
        <item x="131"/>
        <item x="102"/>
        <item x="199"/>
        <item x="129"/>
        <item x="126"/>
        <item x="134"/>
        <item x="98"/>
        <item x="170"/>
        <item x="191"/>
        <item x="171"/>
        <item x="178"/>
        <item x="103"/>
        <item x="157"/>
        <item x="189"/>
        <item x="190"/>
        <item x="100"/>
        <item x="117"/>
        <item x="119"/>
        <item x="127"/>
        <item x="152"/>
        <item x="154"/>
        <item x="167"/>
        <item x="240"/>
        <item x="226"/>
        <item x="229"/>
        <item x="247"/>
        <item x="214"/>
        <item x="220"/>
        <item x="228"/>
        <item x="243"/>
        <item x="215"/>
        <item x="207"/>
        <item x="256"/>
        <item x="239"/>
        <item x="203"/>
        <item x="251"/>
        <item x="257"/>
        <item x="231"/>
        <item x="217"/>
        <item x="205"/>
        <item x="233"/>
        <item x="236"/>
        <item x="255"/>
        <item x="212"/>
        <item x="252"/>
        <item x="248"/>
        <item x="206"/>
        <item x="208"/>
        <item x="242"/>
        <item x="253"/>
        <item x="224"/>
        <item x="202"/>
        <item x="222"/>
        <item x="210"/>
        <item x="235"/>
        <item x="234"/>
        <item x="246"/>
        <item x="249"/>
        <item x="218"/>
        <item x="211"/>
        <item x="230"/>
        <item x="227"/>
        <item x="204"/>
        <item x="219"/>
        <item x="244"/>
        <item x="245"/>
        <item x="223"/>
        <item x="241"/>
        <item x="213"/>
        <item x="232"/>
        <item x="209"/>
        <item x="225"/>
        <item x="238"/>
        <item x="250"/>
        <item x="221"/>
        <item x="237"/>
        <item x="254"/>
        <item x="216"/>
        <item x="271"/>
        <item x="313"/>
        <item x="287"/>
        <item x="264"/>
        <item x="284"/>
        <item x="261"/>
        <item x="270"/>
        <item x="282"/>
        <item x="304"/>
        <item x="278"/>
        <item x="290"/>
        <item x="276"/>
        <item x="298"/>
        <item x="310"/>
        <item x="309"/>
        <item x="296"/>
        <item x="291"/>
        <item x="272"/>
        <item x="302"/>
        <item x="280"/>
        <item x="277"/>
        <item x="288"/>
        <item x="308"/>
        <item x="297"/>
        <item x="268"/>
        <item x="269"/>
        <item x="258"/>
        <item x="286"/>
        <item x="260"/>
        <item x="294"/>
        <item x="279"/>
        <item x="262"/>
        <item x="292"/>
        <item x="267"/>
        <item x="293"/>
        <item x="273"/>
        <item x="300"/>
        <item x="301"/>
        <item x="274"/>
        <item x="289"/>
        <item x="303"/>
        <item x="266"/>
        <item x="306"/>
        <item x="259"/>
        <item x="263"/>
        <item x="311"/>
        <item x="265"/>
        <item x="305"/>
        <item x="299"/>
        <item x="312"/>
        <item x="285"/>
        <item x="281"/>
        <item x="295"/>
        <item x="283"/>
        <item x="307"/>
        <item x="275"/>
        <item x="363"/>
        <item x="317"/>
        <item x="370"/>
        <item x="353"/>
        <item x="360"/>
        <item x="358"/>
        <item x="324"/>
        <item x="338"/>
        <item x="376"/>
        <item x="333"/>
        <item x="323"/>
        <item x="315"/>
        <item x="347"/>
        <item x="331"/>
        <item x="341"/>
        <item x="344"/>
        <item x="379"/>
        <item x="335"/>
        <item x="369"/>
        <item x="365"/>
        <item x="349"/>
        <item x="381"/>
        <item x="357"/>
        <item x="367"/>
        <item x="371"/>
        <item x="380"/>
        <item x="350"/>
        <item x="322"/>
        <item x="385"/>
        <item x="382"/>
        <item x="336"/>
        <item x="364"/>
        <item x="366"/>
        <item x="319"/>
        <item x="327"/>
        <item x="374"/>
        <item x="334"/>
        <item x="330"/>
        <item x="346"/>
        <item x="354"/>
        <item x="320"/>
        <item x="348"/>
        <item x="339"/>
        <item x="332"/>
        <item x="329"/>
        <item x="383"/>
        <item x="378"/>
        <item x="337"/>
        <item x="326"/>
        <item x="372"/>
        <item x="384"/>
        <item x="318"/>
        <item x="361"/>
        <item x="342"/>
        <item x="316"/>
        <item x="325"/>
        <item x="351"/>
        <item x="345"/>
        <item x="352"/>
        <item x="368"/>
        <item x="343"/>
        <item x="321"/>
        <item x="377"/>
        <item x="356"/>
        <item x="355"/>
        <item x="386"/>
        <item x="314"/>
        <item x="373"/>
        <item x="340"/>
        <item x="375"/>
        <item x="328"/>
        <item x="359"/>
        <item x="387"/>
        <item x="362"/>
        <item x="403"/>
        <item x="393"/>
        <item x="502"/>
        <item x="391"/>
        <item x="475"/>
        <item x="406"/>
        <item x="500"/>
        <item x="474"/>
        <item x="463"/>
        <item x="464"/>
        <item x="497"/>
        <item x="413"/>
        <item x="462"/>
        <item x="503"/>
        <item x="445"/>
        <item x="482"/>
        <item x="456"/>
        <item x="408"/>
        <item x="449"/>
        <item x="485"/>
        <item x="397"/>
        <item x="394"/>
        <item x="433"/>
        <item x="480"/>
        <item x="417"/>
        <item x="494"/>
        <item x="450"/>
        <item x="431"/>
        <item x="483"/>
        <item x="506"/>
        <item x="453"/>
        <item x="496"/>
        <item x="443"/>
        <item x="427"/>
        <item x="400"/>
        <item x="442"/>
        <item x="407"/>
        <item x="454"/>
        <item x="492"/>
        <item x="465"/>
        <item x="415"/>
        <item x="487"/>
        <item x="426"/>
        <item x="495"/>
        <item x="414"/>
        <item x="479"/>
        <item x="489"/>
        <item x="409"/>
        <item x="458"/>
        <item x="399"/>
        <item x="402"/>
        <item x="429"/>
        <item x="471"/>
        <item x="425"/>
        <item x="392"/>
        <item x="478"/>
        <item x="468"/>
        <item x="436"/>
        <item x="440"/>
        <item x="389"/>
        <item x="505"/>
        <item x="499"/>
        <item x="396"/>
        <item x="437"/>
        <item x="459"/>
        <item x="421"/>
        <item x="498"/>
        <item x="430"/>
        <item x="419"/>
        <item x="473"/>
        <item x="491"/>
        <item x="438"/>
        <item x="507"/>
        <item x="418"/>
        <item x="501"/>
        <item x="444"/>
        <item x="493"/>
        <item x="411"/>
        <item x="466"/>
        <item x="420"/>
        <item x="451"/>
        <item x="469"/>
        <item x="452"/>
        <item x="457"/>
        <item x="401"/>
        <item x="488"/>
        <item x="422"/>
        <item x="470"/>
        <item x="509"/>
        <item x="404"/>
        <item x="455"/>
        <item x="510"/>
        <item x="410"/>
        <item x="439"/>
        <item x="467"/>
        <item x="423"/>
        <item x="472"/>
        <item x="441"/>
        <item x="484"/>
        <item x="390"/>
        <item x="446"/>
        <item x="405"/>
        <item x="490"/>
        <item x="395"/>
        <item x="434"/>
        <item x="412"/>
        <item x="424"/>
        <item x="476"/>
        <item x="432"/>
        <item x="388"/>
        <item x="481"/>
        <item x="435"/>
        <item x="504"/>
        <item x="416"/>
        <item x="448"/>
        <item x="477"/>
        <item x="398"/>
        <item x="447"/>
        <item x="461"/>
        <item x="428"/>
        <item x="460"/>
        <item x="486"/>
        <item x="508"/>
        <item x="515"/>
        <item x="534"/>
        <item x="513"/>
        <item x="565"/>
        <item x="558"/>
        <item x="556"/>
        <item x="599"/>
        <item x="596"/>
        <item x="536"/>
        <item x="577"/>
        <item x="574"/>
        <item x="537"/>
        <item x="547"/>
        <item x="533"/>
        <item x="583"/>
        <item x="595"/>
        <item x="518"/>
        <item x="549"/>
        <item x="535"/>
        <item x="529"/>
        <item x="527"/>
        <item x="582"/>
        <item x="524"/>
        <item x="544"/>
        <item x="561"/>
        <item x="516"/>
        <item x="570"/>
        <item x="591"/>
        <item x="539"/>
        <item x="532"/>
        <item x="541"/>
        <item x="593"/>
        <item x="600"/>
        <item x="525"/>
        <item x="559"/>
        <item x="519"/>
        <item x="567"/>
        <item x="592"/>
        <item x="568"/>
        <item x="560"/>
        <item x="551"/>
        <item x="530"/>
        <item x="545"/>
        <item x="563"/>
        <item x="521"/>
        <item x="586"/>
        <item x="523"/>
        <item x="552"/>
        <item x="512"/>
        <item x="526"/>
        <item x="575"/>
        <item x="571"/>
        <item x="553"/>
        <item x="531"/>
        <item x="566"/>
        <item x="581"/>
        <item x="564"/>
        <item x="555"/>
        <item x="514"/>
        <item x="590"/>
        <item x="587"/>
        <item x="597"/>
        <item x="548"/>
        <item x="576"/>
        <item x="520"/>
        <item x="573"/>
        <item x="589"/>
        <item x="540"/>
        <item x="538"/>
        <item x="562"/>
        <item x="588"/>
        <item x="578"/>
        <item x="579"/>
        <item x="569"/>
        <item x="557"/>
        <item x="594"/>
        <item x="522"/>
        <item x="546"/>
        <item x="543"/>
        <item x="598"/>
        <item x="511"/>
        <item x="517"/>
        <item x="528"/>
        <item x="580"/>
        <item x="550"/>
        <item x="585"/>
        <item x="554"/>
        <item x="584"/>
        <item x="572"/>
        <item x="542"/>
        <item t="default"/>
      </items>
    </pivotField>
    <pivotField numFmtId="20" showAll="0"/>
    <pivotField axis="axisRow" showAll="0">
      <items count="3">
        <item x="0"/>
        <item x="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18"/>
    <field x="8"/>
  </rowFields>
  <rowItems count="9">
    <i>
      <x/>
    </i>
    <i r="1">
      <x/>
    </i>
    <i r="1">
      <x v="1"/>
    </i>
    <i r="1">
      <x v="2"/>
    </i>
    <i>
      <x v="1"/>
    </i>
    <i r="1">
      <x/>
    </i>
    <i r="1">
      <x v="1"/>
    </i>
    <i r="1">
      <x v="2"/>
    </i>
    <i t="grand">
      <x/>
    </i>
  </rowItems>
  <colFields count="1">
    <field x="-2"/>
  </colFields>
  <colItems count="2">
    <i>
      <x/>
    </i>
    <i i="1">
      <x v="1"/>
    </i>
  </colItems>
  <dataFields count="2">
    <dataField name="Suma de Monto Total Cuenta" fld="15" baseField="0" baseItem="0" numFmtId="3"/>
    <dataField name="Promedio de Tiempo de Preparacion (hs)" fld="14" subtotal="average" baseField="0" baseItem="0" numFmtId="43"/>
  </dataFields>
  <formats count="3">
    <format dxfId="17">
      <pivotArea collapsedLevelsAreSubtotals="1" fieldPosition="0">
        <references count="1">
          <reference field="18" count="1">
            <x v="0"/>
          </reference>
        </references>
      </pivotArea>
    </format>
    <format dxfId="18">
      <pivotArea outline="0" collapsedLevelsAreSubtotals="1" fieldPosition="0"/>
    </format>
    <format dxfId="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B91BC6E-E1FC-A74A-B487-7A1A1EB2406D}" name="TablaDinámica9" cacheId="1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6">
  <location ref="A152:C158" firstHeaderRow="0" firstDataRow="1" firstDataCol="1"/>
  <pivotFields count="25">
    <pivotField dataField="1" showAll="0"/>
    <pivotField showAll="0"/>
    <pivotField showAll="0"/>
    <pivotField showAll="0"/>
    <pivotField numFmtId="22" showAll="0">
      <items count="602">
        <item x="4"/>
        <item x="9"/>
        <item x="11"/>
        <item x="16"/>
        <item x="63"/>
        <item x="87"/>
        <item x="13"/>
        <item x="38"/>
        <item x="44"/>
        <item x="2"/>
        <item x="97"/>
        <item x="18"/>
        <item x="48"/>
        <item x="57"/>
        <item x="76"/>
        <item x="26"/>
        <item x="84"/>
        <item x="39"/>
        <item x="66"/>
        <item x="0"/>
        <item x="94"/>
        <item x="77"/>
        <item x="89"/>
        <item x="25"/>
        <item x="50"/>
        <item x="53"/>
        <item x="5"/>
        <item x="19"/>
        <item x="1"/>
        <item x="90"/>
        <item x="49"/>
        <item x="52"/>
        <item x="91"/>
        <item x="88"/>
        <item x="70"/>
        <item x="80"/>
        <item x="58"/>
        <item x="47"/>
        <item x="45"/>
        <item x="75"/>
        <item x="42"/>
        <item x="92"/>
        <item x="93"/>
        <item x="81"/>
        <item x="59"/>
        <item x="6"/>
        <item x="83"/>
        <item x="36"/>
        <item x="62"/>
        <item x="8"/>
        <item x="24"/>
        <item x="17"/>
        <item x="54"/>
        <item x="7"/>
        <item x="37"/>
        <item x="41"/>
        <item x="21"/>
        <item x="85"/>
        <item x="60"/>
        <item x="15"/>
        <item x="74"/>
        <item x="34"/>
        <item x="65"/>
        <item x="64"/>
        <item x="22"/>
        <item x="69"/>
        <item x="56"/>
        <item x="29"/>
        <item x="28"/>
        <item x="68"/>
        <item x="23"/>
        <item x="27"/>
        <item x="3"/>
        <item x="51"/>
        <item x="40"/>
        <item x="30"/>
        <item x="12"/>
        <item x="96"/>
        <item x="32"/>
        <item x="82"/>
        <item x="14"/>
        <item x="72"/>
        <item x="33"/>
        <item x="43"/>
        <item x="86"/>
        <item x="31"/>
        <item x="79"/>
        <item x="67"/>
        <item x="78"/>
        <item x="20"/>
        <item x="71"/>
        <item x="35"/>
        <item x="73"/>
        <item x="95"/>
        <item x="61"/>
        <item x="10"/>
        <item x="55"/>
        <item x="46"/>
        <item x="158"/>
        <item x="188"/>
        <item x="113"/>
        <item x="147"/>
        <item x="135"/>
        <item x="163"/>
        <item x="160"/>
        <item x="150"/>
        <item x="187"/>
        <item x="168"/>
        <item x="146"/>
        <item x="185"/>
        <item x="195"/>
        <item x="109"/>
        <item x="174"/>
        <item x="201"/>
        <item x="122"/>
        <item x="164"/>
        <item x="124"/>
        <item x="99"/>
        <item x="193"/>
        <item x="118"/>
        <item x="108"/>
        <item x="106"/>
        <item x="110"/>
        <item x="151"/>
        <item x="137"/>
        <item x="184"/>
        <item x="112"/>
        <item x="138"/>
        <item x="166"/>
        <item x="114"/>
        <item x="176"/>
        <item x="136"/>
        <item x="197"/>
        <item x="182"/>
        <item x="130"/>
        <item x="179"/>
        <item x="141"/>
        <item x="142"/>
        <item x="192"/>
        <item x="116"/>
        <item x="101"/>
        <item x="111"/>
        <item x="148"/>
        <item x="107"/>
        <item x="128"/>
        <item x="125"/>
        <item x="173"/>
        <item x="181"/>
        <item x="115"/>
        <item x="177"/>
        <item x="133"/>
        <item x="143"/>
        <item x="120"/>
        <item x="183"/>
        <item x="121"/>
        <item x="180"/>
        <item x="196"/>
        <item x="132"/>
        <item x="169"/>
        <item x="186"/>
        <item x="140"/>
        <item x="156"/>
        <item x="149"/>
        <item x="175"/>
        <item x="139"/>
        <item x="165"/>
        <item x="159"/>
        <item x="144"/>
        <item x="161"/>
        <item x="172"/>
        <item x="105"/>
        <item x="153"/>
        <item x="155"/>
        <item x="145"/>
        <item x="198"/>
        <item x="200"/>
        <item x="104"/>
        <item x="123"/>
        <item x="162"/>
        <item x="194"/>
        <item x="131"/>
        <item x="102"/>
        <item x="199"/>
        <item x="129"/>
        <item x="126"/>
        <item x="134"/>
        <item x="98"/>
        <item x="170"/>
        <item x="191"/>
        <item x="171"/>
        <item x="178"/>
        <item x="103"/>
        <item x="157"/>
        <item x="189"/>
        <item x="190"/>
        <item x="100"/>
        <item x="117"/>
        <item x="119"/>
        <item x="127"/>
        <item x="152"/>
        <item x="154"/>
        <item x="167"/>
        <item x="240"/>
        <item x="226"/>
        <item x="229"/>
        <item x="247"/>
        <item x="214"/>
        <item x="220"/>
        <item x="228"/>
        <item x="243"/>
        <item x="215"/>
        <item x="207"/>
        <item x="256"/>
        <item x="239"/>
        <item x="203"/>
        <item x="251"/>
        <item x="257"/>
        <item x="231"/>
        <item x="217"/>
        <item x="205"/>
        <item x="233"/>
        <item x="236"/>
        <item x="255"/>
        <item x="212"/>
        <item x="252"/>
        <item x="248"/>
        <item x="206"/>
        <item x="208"/>
        <item x="242"/>
        <item x="253"/>
        <item x="224"/>
        <item x="202"/>
        <item x="222"/>
        <item x="210"/>
        <item x="235"/>
        <item x="234"/>
        <item x="246"/>
        <item x="249"/>
        <item x="218"/>
        <item x="211"/>
        <item x="230"/>
        <item x="227"/>
        <item x="204"/>
        <item x="219"/>
        <item x="244"/>
        <item x="245"/>
        <item x="223"/>
        <item x="241"/>
        <item x="213"/>
        <item x="232"/>
        <item x="209"/>
        <item x="225"/>
        <item x="238"/>
        <item x="250"/>
        <item x="221"/>
        <item x="237"/>
        <item x="254"/>
        <item x="216"/>
        <item x="271"/>
        <item x="313"/>
        <item x="287"/>
        <item x="264"/>
        <item x="284"/>
        <item x="261"/>
        <item x="270"/>
        <item x="282"/>
        <item x="304"/>
        <item x="278"/>
        <item x="290"/>
        <item x="276"/>
        <item x="298"/>
        <item x="310"/>
        <item x="309"/>
        <item x="296"/>
        <item x="291"/>
        <item x="272"/>
        <item x="302"/>
        <item x="280"/>
        <item x="277"/>
        <item x="288"/>
        <item x="308"/>
        <item x="297"/>
        <item x="268"/>
        <item x="269"/>
        <item x="258"/>
        <item x="286"/>
        <item x="260"/>
        <item x="294"/>
        <item x="279"/>
        <item x="262"/>
        <item x="292"/>
        <item x="267"/>
        <item x="293"/>
        <item x="273"/>
        <item x="300"/>
        <item x="301"/>
        <item x="274"/>
        <item x="289"/>
        <item x="303"/>
        <item x="266"/>
        <item x="306"/>
        <item x="259"/>
        <item x="263"/>
        <item x="311"/>
        <item x="265"/>
        <item x="305"/>
        <item x="299"/>
        <item x="312"/>
        <item x="285"/>
        <item x="281"/>
        <item x="295"/>
        <item x="283"/>
        <item x="307"/>
        <item x="275"/>
        <item x="363"/>
        <item x="317"/>
        <item x="370"/>
        <item x="353"/>
        <item x="360"/>
        <item x="358"/>
        <item x="324"/>
        <item x="338"/>
        <item x="376"/>
        <item x="333"/>
        <item x="323"/>
        <item x="315"/>
        <item x="347"/>
        <item x="331"/>
        <item x="341"/>
        <item x="344"/>
        <item x="379"/>
        <item x="335"/>
        <item x="369"/>
        <item x="365"/>
        <item x="349"/>
        <item x="381"/>
        <item x="357"/>
        <item x="367"/>
        <item x="371"/>
        <item x="380"/>
        <item x="350"/>
        <item x="322"/>
        <item x="385"/>
        <item x="382"/>
        <item x="336"/>
        <item x="364"/>
        <item x="366"/>
        <item x="319"/>
        <item x="327"/>
        <item x="374"/>
        <item x="334"/>
        <item x="330"/>
        <item x="346"/>
        <item x="354"/>
        <item x="320"/>
        <item x="348"/>
        <item x="339"/>
        <item x="332"/>
        <item x="329"/>
        <item x="383"/>
        <item x="378"/>
        <item x="337"/>
        <item x="326"/>
        <item x="372"/>
        <item x="384"/>
        <item x="318"/>
        <item x="361"/>
        <item x="342"/>
        <item x="316"/>
        <item x="325"/>
        <item x="351"/>
        <item x="345"/>
        <item x="352"/>
        <item x="368"/>
        <item x="343"/>
        <item x="321"/>
        <item x="377"/>
        <item x="356"/>
        <item x="355"/>
        <item x="386"/>
        <item x="314"/>
        <item x="373"/>
        <item x="340"/>
        <item x="375"/>
        <item x="328"/>
        <item x="359"/>
        <item x="387"/>
        <item x="362"/>
        <item x="403"/>
        <item x="393"/>
        <item x="502"/>
        <item x="391"/>
        <item x="475"/>
        <item x="406"/>
        <item x="500"/>
        <item x="474"/>
        <item x="463"/>
        <item x="464"/>
        <item x="497"/>
        <item x="413"/>
        <item x="462"/>
        <item x="503"/>
        <item x="445"/>
        <item x="482"/>
        <item x="456"/>
        <item x="408"/>
        <item x="449"/>
        <item x="485"/>
        <item x="397"/>
        <item x="394"/>
        <item x="433"/>
        <item x="480"/>
        <item x="417"/>
        <item x="494"/>
        <item x="450"/>
        <item x="431"/>
        <item x="483"/>
        <item x="506"/>
        <item x="453"/>
        <item x="496"/>
        <item x="443"/>
        <item x="427"/>
        <item x="400"/>
        <item x="442"/>
        <item x="407"/>
        <item x="454"/>
        <item x="492"/>
        <item x="465"/>
        <item x="415"/>
        <item x="487"/>
        <item x="426"/>
        <item x="495"/>
        <item x="414"/>
        <item x="479"/>
        <item x="489"/>
        <item x="409"/>
        <item x="458"/>
        <item x="399"/>
        <item x="402"/>
        <item x="429"/>
        <item x="471"/>
        <item x="425"/>
        <item x="392"/>
        <item x="478"/>
        <item x="468"/>
        <item x="436"/>
        <item x="440"/>
        <item x="389"/>
        <item x="505"/>
        <item x="499"/>
        <item x="396"/>
        <item x="437"/>
        <item x="459"/>
        <item x="421"/>
        <item x="498"/>
        <item x="430"/>
        <item x="419"/>
        <item x="473"/>
        <item x="491"/>
        <item x="438"/>
        <item x="507"/>
        <item x="418"/>
        <item x="501"/>
        <item x="444"/>
        <item x="493"/>
        <item x="411"/>
        <item x="466"/>
        <item x="420"/>
        <item x="451"/>
        <item x="469"/>
        <item x="452"/>
        <item x="457"/>
        <item x="401"/>
        <item x="488"/>
        <item x="422"/>
        <item x="470"/>
        <item x="509"/>
        <item x="404"/>
        <item x="455"/>
        <item x="510"/>
        <item x="410"/>
        <item x="439"/>
        <item x="467"/>
        <item x="423"/>
        <item x="472"/>
        <item x="441"/>
        <item x="484"/>
        <item x="390"/>
        <item x="446"/>
        <item x="405"/>
        <item x="490"/>
        <item x="395"/>
        <item x="434"/>
        <item x="412"/>
        <item x="424"/>
        <item x="476"/>
        <item x="432"/>
        <item x="388"/>
        <item x="481"/>
        <item x="435"/>
        <item x="504"/>
        <item x="416"/>
        <item x="448"/>
        <item x="477"/>
        <item x="398"/>
        <item x="447"/>
        <item x="461"/>
        <item x="428"/>
        <item x="460"/>
        <item x="486"/>
        <item x="508"/>
        <item x="515"/>
        <item x="534"/>
        <item x="513"/>
        <item x="565"/>
        <item x="558"/>
        <item x="556"/>
        <item x="599"/>
        <item x="596"/>
        <item x="536"/>
        <item x="577"/>
        <item x="574"/>
        <item x="537"/>
        <item x="547"/>
        <item x="533"/>
        <item x="583"/>
        <item x="595"/>
        <item x="518"/>
        <item x="549"/>
        <item x="535"/>
        <item x="529"/>
        <item x="527"/>
        <item x="582"/>
        <item x="524"/>
        <item x="544"/>
        <item x="561"/>
        <item x="516"/>
        <item x="570"/>
        <item x="591"/>
        <item x="539"/>
        <item x="532"/>
        <item x="541"/>
        <item x="593"/>
        <item x="600"/>
        <item x="525"/>
        <item x="559"/>
        <item x="519"/>
        <item x="567"/>
        <item x="592"/>
        <item x="568"/>
        <item x="560"/>
        <item x="551"/>
        <item x="530"/>
        <item x="545"/>
        <item x="563"/>
        <item x="521"/>
        <item x="586"/>
        <item x="523"/>
        <item x="552"/>
        <item x="512"/>
        <item x="526"/>
        <item x="575"/>
        <item x="571"/>
        <item x="553"/>
        <item x="531"/>
        <item x="566"/>
        <item x="581"/>
        <item x="564"/>
        <item x="555"/>
        <item x="514"/>
        <item x="590"/>
        <item x="587"/>
        <item x="597"/>
        <item x="548"/>
        <item x="576"/>
        <item x="520"/>
        <item x="573"/>
        <item x="589"/>
        <item x="540"/>
        <item x="538"/>
        <item x="562"/>
        <item x="588"/>
        <item x="578"/>
        <item x="579"/>
        <item x="569"/>
        <item x="557"/>
        <item x="594"/>
        <item x="522"/>
        <item x="546"/>
        <item x="543"/>
        <item x="598"/>
        <item x="511"/>
        <item x="517"/>
        <item x="528"/>
        <item x="580"/>
        <item x="550"/>
        <item x="585"/>
        <item x="554"/>
        <item x="584"/>
        <item x="572"/>
        <item x="542"/>
        <item t="default"/>
      </items>
    </pivotField>
    <pivotField numFmtId="22" showAll="0"/>
    <pivotField numFmtId="20" showAll="0"/>
    <pivotField axis="axisRow" showAll="0" sortType="descending">
      <items count="6">
        <item x="1"/>
        <item x="2"/>
        <item x="0"/>
        <item x="4"/>
        <item x="3"/>
        <item t="default"/>
      </items>
      <autoSortScope>
        <pivotArea dataOnly="0" outline="0" fieldPosition="0">
          <references count="1">
            <reference field="4294967294" count="1" selected="0">
              <x v="1"/>
            </reference>
          </references>
        </pivotArea>
      </autoSortScope>
    </pivotField>
    <pivotField showAll="0"/>
    <pivotField showAll="0"/>
    <pivotField dataField="1" numFmtId="2" showAll="0"/>
    <pivotField showAll="0"/>
    <pivotField showAll="0"/>
    <pivotField showAll="0"/>
    <pivotField numFmtId="20" showAll="0">
      <items count="174">
        <item x="144"/>
        <item x="105"/>
        <item x="109"/>
        <item x="69"/>
        <item x="136"/>
        <item x="67"/>
        <item x="5"/>
        <item x="104"/>
        <item x="99"/>
        <item x="156"/>
        <item x="141"/>
        <item x="85"/>
        <item x="4"/>
        <item x="73"/>
        <item x="65"/>
        <item x="60"/>
        <item x="40"/>
        <item x="108"/>
        <item x="121"/>
        <item x="148"/>
        <item x="94"/>
        <item x="100"/>
        <item x="111"/>
        <item x="101"/>
        <item x="9"/>
        <item x="52"/>
        <item x="126"/>
        <item x="87"/>
        <item x="88"/>
        <item x="153"/>
        <item x="24"/>
        <item x="167"/>
        <item x="128"/>
        <item x="15"/>
        <item x="142"/>
        <item x="3"/>
        <item x="6"/>
        <item x="72"/>
        <item x="49"/>
        <item x="18"/>
        <item x="129"/>
        <item x="78"/>
        <item x="32"/>
        <item x="48"/>
        <item x="58"/>
        <item x="150"/>
        <item x="62"/>
        <item x="170"/>
        <item x="123"/>
        <item x="59"/>
        <item x="7"/>
        <item x="10"/>
        <item x="0"/>
        <item x="118"/>
        <item x="12"/>
        <item x="145"/>
        <item x="135"/>
        <item x="42"/>
        <item x="22"/>
        <item x="152"/>
        <item x="31"/>
        <item x="149"/>
        <item x="64"/>
        <item x="46"/>
        <item x="27"/>
        <item x="19"/>
        <item x="26"/>
        <item x="117"/>
        <item x="47"/>
        <item x="107"/>
        <item x="134"/>
        <item x="75"/>
        <item x="158"/>
        <item x="34"/>
        <item x="76"/>
        <item x="93"/>
        <item x="39"/>
        <item x="53"/>
        <item x="133"/>
        <item x="90"/>
        <item x="1"/>
        <item x="36"/>
        <item x="37"/>
        <item x="98"/>
        <item x="35"/>
        <item x="146"/>
        <item x="125"/>
        <item x="57"/>
        <item x="114"/>
        <item x="66"/>
        <item x="11"/>
        <item x="45"/>
        <item x="63"/>
        <item x="33"/>
        <item x="79"/>
        <item x="61"/>
        <item x="127"/>
        <item x="96"/>
        <item x="14"/>
        <item x="28"/>
        <item x="103"/>
        <item x="97"/>
        <item x="122"/>
        <item x="25"/>
        <item x="110"/>
        <item x="120"/>
        <item x="43"/>
        <item x="139"/>
        <item x="54"/>
        <item x="81"/>
        <item x="130"/>
        <item x="70"/>
        <item x="82"/>
        <item x="124"/>
        <item x="95"/>
        <item x="83"/>
        <item x="131"/>
        <item x="21"/>
        <item x="38"/>
        <item x="169"/>
        <item x="2"/>
        <item x="29"/>
        <item x="74"/>
        <item x="30"/>
        <item x="55"/>
        <item x="71"/>
        <item x="157"/>
        <item x="17"/>
        <item x="106"/>
        <item x="86"/>
        <item x="84"/>
        <item x="89"/>
        <item x="91"/>
        <item x="77"/>
        <item x="80"/>
        <item x="68"/>
        <item x="147"/>
        <item x="56"/>
        <item x="8"/>
        <item x="168"/>
        <item x="132"/>
        <item x="102"/>
        <item x="166"/>
        <item x="20"/>
        <item x="155"/>
        <item x="13"/>
        <item x="51"/>
        <item x="119"/>
        <item x="159"/>
        <item x="16"/>
        <item x="50"/>
        <item x="112"/>
        <item x="165"/>
        <item x="151"/>
        <item x="41"/>
        <item x="171"/>
        <item x="113"/>
        <item x="163"/>
        <item x="164"/>
        <item x="115"/>
        <item x="92"/>
        <item x="116"/>
        <item x="138"/>
        <item x="162"/>
        <item x="154"/>
        <item x="23"/>
        <item x="140"/>
        <item x="143"/>
        <item x="137"/>
        <item x="172"/>
        <item x="161"/>
        <item x="160"/>
        <item x="44"/>
        <item t="default"/>
      </items>
    </pivotField>
    <pivotField numFmtId="164" showAll="0"/>
    <pivotField numFmtId="166" showAll="0">
      <items count="602">
        <item x="4"/>
        <item x="9"/>
        <item x="11"/>
        <item x="16"/>
        <item x="63"/>
        <item x="87"/>
        <item x="13"/>
        <item x="38"/>
        <item x="44"/>
        <item x="2"/>
        <item x="97"/>
        <item x="18"/>
        <item x="48"/>
        <item x="57"/>
        <item x="76"/>
        <item x="26"/>
        <item x="84"/>
        <item x="39"/>
        <item x="66"/>
        <item x="0"/>
        <item x="94"/>
        <item x="77"/>
        <item x="89"/>
        <item x="25"/>
        <item x="50"/>
        <item x="53"/>
        <item x="5"/>
        <item x="19"/>
        <item x="1"/>
        <item x="90"/>
        <item x="49"/>
        <item x="52"/>
        <item x="91"/>
        <item x="88"/>
        <item x="70"/>
        <item x="80"/>
        <item x="58"/>
        <item x="47"/>
        <item x="45"/>
        <item x="75"/>
        <item x="42"/>
        <item x="92"/>
        <item x="93"/>
        <item x="81"/>
        <item x="59"/>
        <item x="6"/>
        <item x="83"/>
        <item x="36"/>
        <item x="62"/>
        <item x="8"/>
        <item x="24"/>
        <item x="17"/>
        <item x="54"/>
        <item x="7"/>
        <item x="37"/>
        <item x="41"/>
        <item x="21"/>
        <item x="85"/>
        <item x="60"/>
        <item x="15"/>
        <item x="74"/>
        <item x="34"/>
        <item x="65"/>
        <item x="64"/>
        <item x="22"/>
        <item x="69"/>
        <item x="56"/>
        <item x="29"/>
        <item x="28"/>
        <item x="68"/>
        <item x="23"/>
        <item x="27"/>
        <item x="3"/>
        <item x="51"/>
        <item x="40"/>
        <item x="30"/>
        <item x="12"/>
        <item x="96"/>
        <item x="32"/>
        <item x="82"/>
        <item x="14"/>
        <item x="72"/>
        <item x="33"/>
        <item x="43"/>
        <item x="86"/>
        <item x="31"/>
        <item x="79"/>
        <item x="67"/>
        <item x="78"/>
        <item x="20"/>
        <item x="71"/>
        <item x="35"/>
        <item x="73"/>
        <item x="95"/>
        <item x="61"/>
        <item x="10"/>
        <item x="55"/>
        <item x="46"/>
        <item x="158"/>
        <item x="188"/>
        <item x="113"/>
        <item x="147"/>
        <item x="135"/>
        <item x="163"/>
        <item x="160"/>
        <item x="150"/>
        <item x="187"/>
        <item x="168"/>
        <item x="146"/>
        <item x="185"/>
        <item x="195"/>
        <item x="109"/>
        <item x="174"/>
        <item x="201"/>
        <item x="122"/>
        <item x="164"/>
        <item x="124"/>
        <item x="99"/>
        <item x="193"/>
        <item x="118"/>
        <item x="108"/>
        <item x="106"/>
        <item x="110"/>
        <item x="151"/>
        <item x="137"/>
        <item x="184"/>
        <item x="112"/>
        <item x="138"/>
        <item x="166"/>
        <item x="114"/>
        <item x="176"/>
        <item x="136"/>
        <item x="197"/>
        <item x="182"/>
        <item x="130"/>
        <item x="179"/>
        <item x="141"/>
        <item x="142"/>
        <item x="192"/>
        <item x="116"/>
        <item x="101"/>
        <item x="111"/>
        <item x="148"/>
        <item x="107"/>
        <item x="128"/>
        <item x="125"/>
        <item x="173"/>
        <item x="181"/>
        <item x="115"/>
        <item x="177"/>
        <item x="133"/>
        <item x="143"/>
        <item x="120"/>
        <item x="183"/>
        <item x="121"/>
        <item x="180"/>
        <item x="196"/>
        <item x="132"/>
        <item x="169"/>
        <item x="186"/>
        <item x="140"/>
        <item x="156"/>
        <item x="149"/>
        <item x="175"/>
        <item x="139"/>
        <item x="165"/>
        <item x="159"/>
        <item x="144"/>
        <item x="161"/>
        <item x="172"/>
        <item x="105"/>
        <item x="153"/>
        <item x="155"/>
        <item x="145"/>
        <item x="198"/>
        <item x="200"/>
        <item x="104"/>
        <item x="123"/>
        <item x="162"/>
        <item x="194"/>
        <item x="131"/>
        <item x="102"/>
        <item x="199"/>
        <item x="129"/>
        <item x="126"/>
        <item x="134"/>
        <item x="98"/>
        <item x="170"/>
        <item x="191"/>
        <item x="171"/>
        <item x="178"/>
        <item x="103"/>
        <item x="157"/>
        <item x="189"/>
        <item x="190"/>
        <item x="100"/>
        <item x="117"/>
        <item x="119"/>
        <item x="127"/>
        <item x="152"/>
        <item x="154"/>
        <item x="167"/>
        <item x="240"/>
        <item x="226"/>
        <item x="229"/>
        <item x="247"/>
        <item x="214"/>
        <item x="220"/>
        <item x="228"/>
        <item x="243"/>
        <item x="215"/>
        <item x="207"/>
        <item x="256"/>
        <item x="239"/>
        <item x="203"/>
        <item x="251"/>
        <item x="257"/>
        <item x="231"/>
        <item x="217"/>
        <item x="205"/>
        <item x="233"/>
        <item x="236"/>
        <item x="255"/>
        <item x="212"/>
        <item x="252"/>
        <item x="248"/>
        <item x="206"/>
        <item x="208"/>
        <item x="242"/>
        <item x="253"/>
        <item x="224"/>
        <item x="202"/>
        <item x="222"/>
        <item x="210"/>
        <item x="235"/>
        <item x="234"/>
        <item x="246"/>
        <item x="249"/>
        <item x="218"/>
        <item x="211"/>
        <item x="230"/>
        <item x="227"/>
        <item x="204"/>
        <item x="219"/>
        <item x="244"/>
        <item x="245"/>
        <item x="223"/>
        <item x="241"/>
        <item x="213"/>
        <item x="232"/>
        <item x="209"/>
        <item x="225"/>
        <item x="238"/>
        <item x="250"/>
        <item x="221"/>
        <item x="237"/>
        <item x="254"/>
        <item x="216"/>
        <item x="271"/>
        <item x="313"/>
        <item x="287"/>
        <item x="264"/>
        <item x="284"/>
        <item x="261"/>
        <item x="270"/>
        <item x="282"/>
        <item x="304"/>
        <item x="278"/>
        <item x="290"/>
        <item x="276"/>
        <item x="298"/>
        <item x="310"/>
        <item x="309"/>
        <item x="296"/>
        <item x="291"/>
        <item x="272"/>
        <item x="302"/>
        <item x="280"/>
        <item x="277"/>
        <item x="288"/>
        <item x="308"/>
        <item x="297"/>
        <item x="268"/>
        <item x="269"/>
        <item x="258"/>
        <item x="286"/>
        <item x="260"/>
        <item x="294"/>
        <item x="279"/>
        <item x="262"/>
        <item x="292"/>
        <item x="267"/>
        <item x="293"/>
        <item x="273"/>
        <item x="300"/>
        <item x="301"/>
        <item x="274"/>
        <item x="289"/>
        <item x="303"/>
        <item x="266"/>
        <item x="306"/>
        <item x="259"/>
        <item x="263"/>
        <item x="311"/>
        <item x="265"/>
        <item x="305"/>
        <item x="299"/>
        <item x="312"/>
        <item x="285"/>
        <item x="281"/>
        <item x="295"/>
        <item x="283"/>
        <item x="307"/>
        <item x="275"/>
        <item x="363"/>
        <item x="317"/>
        <item x="370"/>
        <item x="353"/>
        <item x="360"/>
        <item x="358"/>
        <item x="324"/>
        <item x="338"/>
        <item x="376"/>
        <item x="333"/>
        <item x="323"/>
        <item x="315"/>
        <item x="347"/>
        <item x="331"/>
        <item x="341"/>
        <item x="344"/>
        <item x="379"/>
        <item x="335"/>
        <item x="369"/>
        <item x="365"/>
        <item x="349"/>
        <item x="381"/>
        <item x="357"/>
        <item x="367"/>
        <item x="371"/>
        <item x="380"/>
        <item x="350"/>
        <item x="322"/>
        <item x="385"/>
        <item x="382"/>
        <item x="336"/>
        <item x="364"/>
        <item x="366"/>
        <item x="319"/>
        <item x="327"/>
        <item x="374"/>
        <item x="334"/>
        <item x="330"/>
        <item x="346"/>
        <item x="354"/>
        <item x="320"/>
        <item x="348"/>
        <item x="339"/>
        <item x="332"/>
        <item x="329"/>
        <item x="383"/>
        <item x="378"/>
        <item x="337"/>
        <item x="326"/>
        <item x="372"/>
        <item x="384"/>
        <item x="318"/>
        <item x="361"/>
        <item x="342"/>
        <item x="316"/>
        <item x="325"/>
        <item x="351"/>
        <item x="345"/>
        <item x="352"/>
        <item x="368"/>
        <item x="343"/>
        <item x="321"/>
        <item x="377"/>
        <item x="356"/>
        <item x="355"/>
        <item x="386"/>
        <item x="314"/>
        <item x="373"/>
        <item x="340"/>
        <item x="375"/>
        <item x="328"/>
        <item x="359"/>
        <item x="387"/>
        <item x="362"/>
        <item x="403"/>
        <item x="393"/>
        <item x="502"/>
        <item x="391"/>
        <item x="475"/>
        <item x="406"/>
        <item x="500"/>
        <item x="474"/>
        <item x="463"/>
        <item x="464"/>
        <item x="497"/>
        <item x="413"/>
        <item x="462"/>
        <item x="503"/>
        <item x="445"/>
        <item x="482"/>
        <item x="456"/>
        <item x="408"/>
        <item x="449"/>
        <item x="485"/>
        <item x="397"/>
        <item x="394"/>
        <item x="433"/>
        <item x="480"/>
        <item x="417"/>
        <item x="494"/>
        <item x="450"/>
        <item x="431"/>
        <item x="483"/>
        <item x="506"/>
        <item x="453"/>
        <item x="496"/>
        <item x="443"/>
        <item x="427"/>
        <item x="400"/>
        <item x="442"/>
        <item x="407"/>
        <item x="454"/>
        <item x="492"/>
        <item x="465"/>
        <item x="415"/>
        <item x="487"/>
        <item x="426"/>
        <item x="495"/>
        <item x="414"/>
        <item x="479"/>
        <item x="489"/>
        <item x="409"/>
        <item x="458"/>
        <item x="399"/>
        <item x="402"/>
        <item x="429"/>
        <item x="471"/>
        <item x="425"/>
        <item x="392"/>
        <item x="478"/>
        <item x="468"/>
        <item x="436"/>
        <item x="440"/>
        <item x="389"/>
        <item x="505"/>
        <item x="499"/>
        <item x="396"/>
        <item x="437"/>
        <item x="459"/>
        <item x="421"/>
        <item x="498"/>
        <item x="430"/>
        <item x="419"/>
        <item x="473"/>
        <item x="491"/>
        <item x="438"/>
        <item x="507"/>
        <item x="418"/>
        <item x="501"/>
        <item x="444"/>
        <item x="493"/>
        <item x="411"/>
        <item x="466"/>
        <item x="420"/>
        <item x="451"/>
        <item x="469"/>
        <item x="452"/>
        <item x="457"/>
        <item x="401"/>
        <item x="488"/>
        <item x="422"/>
        <item x="470"/>
        <item x="509"/>
        <item x="404"/>
        <item x="455"/>
        <item x="510"/>
        <item x="410"/>
        <item x="439"/>
        <item x="467"/>
        <item x="423"/>
        <item x="472"/>
        <item x="441"/>
        <item x="484"/>
        <item x="390"/>
        <item x="446"/>
        <item x="405"/>
        <item x="490"/>
        <item x="395"/>
        <item x="434"/>
        <item x="412"/>
        <item x="424"/>
        <item x="476"/>
        <item x="432"/>
        <item x="388"/>
        <item x="481"/>
        <item x="435"/>
        <item x="504"/>
        <item x="416"/>
        <item x="448"/>
        <item x="477"/>
        <item x="398"/>
        <item x="447"/>
        <item x="461"/>
        <item x="428"/>
        <item x="460"/>
        <item x="486"/>
        <item x="508"/>
        <item x="515"/>
        <item x="534"/>
        <item x="513"/>
        <item x="565"/>
        <item x="558"/>
        <item x="556"/>
        <item x="599"/>
        <item x="596"/>
        <item x="536"/>
        <item x="577"/>
        <item x="574"/>
        <item x="537"/>
        <item x="547"/>
        <item x="533"/>
        <item x="583"/>
        <item x="595"/>
        <item x="518"/>
        <item x="549"/>
        <item x="535"/>
        <item x="529"/>
        <item x="527"/>
        <item x="582"/>
        <item x="524"/>
        <item x="544"/>
        <item x="561"/>
        <item x="516"/>
        <item x="570"/>
        <item x="591"/>
        <item x="539"/>
        <item x="532"/>
        <item x="541"/>
        <item x="593"/>
        <item x="600"/>
        <item x="525"/>
        <item x="559"/>
        <item x="519"/>
        <item x="567"/>
        <item x="592"/>
        <item x="568"/>
        <item x="560"/>
        <item x="551"/>
        <item x="530"/>
        <item x="545"/>
        <item x="563"/>
        <item x="521"/>
        <item x="586"/>
        <item x="523"/>
        <item x="552"/>
        <item x="512"/>
        <item x="526"/>
        <item x="575"/>
        <item x="571"/>
        <item x="553"/>
        <item x="531"/>
        <item x="566"/>
        <item x="581"/>
        <item x="564"/>
        <item x="555"/>
        <item x="514"/>
        <item x="590"/>
        <item x="587"/>
        <item x="597"/>
        <item x="548"/>
        <item x="576"/>
        <item x="520"/>
        <item x="573"/>
        <item x="589"/>
        <item x="540"/>
        <item x="538"/>
        <item x="562"/>
        <item x="588"/>
        <item x="578"/>
        <item x="579"/>
        <item x="569"/>
        <item x="557"/>
        <item x="594"/>
        <item x="522"/>
        <item x="546"/>
        <item x="543"/>
        <item x="598"/>
        <item x="511"/>
        <item x="517"/>
        <item x="528"/>
        <item x="580"/>
        <item x="550"/>
        <item x="585"/>
        <item x="554"/>
        <item x="584"/>
        <item x="572"/>
        <item x="542"/>
        <item t="default"/>
      </items>
    </pivotField>
    <pivotField numFmtId="20" showAll="0"/>
    <pivotField showAll="0"/>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7"/>
  </rowFields>
  <rowItems count="6">
    <i>
      <x v="1"/>
    </i>
    <i>
      <x v="2"/>
    </i>
    <i>
      <x v="3"/>
    </i>
    <i>
      <x/>
    </i>
    <i>
      <x v="4"/>
    </i>
    <i t="grand">
      <x/>
    </i>
  </rowItems>
  <colFields count="1">
    <field x="-2"/>
  </colFields>
  <colItems count="2">
    <i>
      <x/>
    </i>
    <i i="1">
      <x v="1"/>
    </i>
  </colItems>
  <dataFields count="2">
    <dataField name="Suma de Propina" fld="10" baseField="0" baseItem="0" numFmtId="3"/>
    <dataField name="Cuenta de Nro de Orden" fld="0"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12509E6-F972-4495-A69B-403683286EDE}" name="TablaDinámica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D772" firstHeaderRow="0" firstDataRow="1" firstDataCol="1"/>
  <pivotFields count="14">
    <pivotField axis="axisRow" showAll="0">
      <items count="7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t="default"/>
      </items>
    </pivotField>
    <pivotField showAll="0"/>
    <pivotField showAll="0"/>
    <pivotField showAll="0"/>
    <pivotField showAll="0"/>
    <pivotField showAll="0"/>
    <pivotField showAll="0"/>
    <pivotField showAll="0"/>
    <pivotField showAll="0"/>
    <pivotField dataField="1" showAll="0"/>
    <pivotField dataField="1" showAll="0"/>
    <pivotField showAll="0"/>
    <pivotField showAll="0"/>
    <pivotField dataField="1" dragToRow="0" dragToCol="0" dragToPage="0" showAll="0" defaultSubtotal="0"/>
  </pivotFields>
  <rowFields count="1">
    <field x="0"/>
  </rowFields>
  <rowItems count="7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t="grand">
      <x/>
    </i>
  </rowItems>
  <colFields count="1">
    <field x="-2"/>
  </colFields>
  <colItems count="3">
    <i>
      <x/>
    </i>
    <i i="1">
      <x v="1"/>
    </i>
    <i i="2">
      <x v="2"/>
    </i>
  </colItems>
  <dataFields count="3">
    <dataField name="Suma de Precio Total" fld="9" baseField="0" baseItem="0"/>
    <dataField name="Suma de Costo Total" fld="10" baseField="0" baseItem="0"/>
    <dataField name="Suma de TiempoPreparacionHoras" fld="13"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8B4BD4-05AC-A241-8A80-660B29DDA879}" name="TablaDinámica2" cacheId="1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location ref="A75:B83" firstHeaderRow="1" firstDataRow="1" firstDataCol="1"/>
  <pivotFields count="25">
    <pivotField showAll="0"/>
    <pivotField showAll="0"/>
    <pivotField showAll="0"/>
    <pivotField showAll="0"/>
    <pivotField numFmtId="22" showAll="0">
      <items count="602">
        <item x="4"/>
        <item x="9"/>
        <item x="11"/>
        <item x="16"/>
        <item x="63"/>
        <item x="87"/>
        <item x="13"/>
        <item x="38"/>
        <item x="44"/>
        <item x="2"/>
        <item x="97"/>
        <item x="18"/>
        <item x="48"/>
        <item x="57"/>
        <item x="76"/>
        <item x="26"/>
        <item x="84"/>
        <item x="39"/>
        <item x="66"/>
        <item x="0"/>
        <item x="94"/>
        <item x="77"/>
        <item x="89"/>
        <item x="25"/>
        <item x="50"/>
        <item x="53"/>
        <item x="5"/>
        <item x="19"/>
        <item x="1"/>
        <item x="90"/>
        <item x="49"/>
        <item x="52"/>
        <item x="91"/>
        <item x="88"/>
        <item x="70"/>
        <item x="80"/>
        <item x="58"/>
        <item x="47"/>
        <item x="45"/>
        <item x="75"/>
        <item x="42"/>
        <item x="92"/>
        <item x="93"/>
        <item x="81"/>
        <item x="59"/>
        <item x="6"/>
        <item x="83"/>
        <item x="36"/>
        <item x="62"/>
        <item x="8"/>
        <item x="24"/>
        <item x="17"/>
        <item x="54"/>
        <item x="7"/>
        <item x="37"/>
        <item x="41"/>
        <item x="21"/>
        <item x="85"/>
        <item x="60"/>
        <item x="15"/>
        <item x="74"/>
        <item x="34"/>
        <item x="65"/>
        <item x="64"/>
        <item x="22"/>
        <item x="69"/>
        <item x="56"/>
        <item x="29"/>
        <item x="28"/>
        <item x="68"/>
        <item x="23"/>
        <item x="27"/>
        <item x="3"/>
        <item x="51"/>
        <item x="40"/>
        <item x="30"/>
        <item x="12"/>
        <item x="96"/>
        <item x="32"/>
        <item x="82"/>
        <item x="14"/>
        <item x="72"/>
        <item x="33"/>
        <item x="43"/>
        <item x="86"/>
        <item x="31"/>
        <item x="79"/>
        <item x="67"/>
        <item x="78"/>
        <item x="20"/>
        <item x="71"/>
        <item x="35"/>
        <item x="73"/>
        <item x="95"/>
        <item x="61"/>
        <item x="10"/>
        <item x="55"/>
        <item x="46"/>
        <item x="158"/>
        <item x="188"/>
        <item x="113"/>
        <item x="147"/>
        <item x="135"/>
        <item x="163"/>
        <item x="160"/>
        <item x="150"/>
        <item x="187"/>
        <item x="168"/>
        <item x="146"/>
        <item x="185"/>
        <item x="195"/>
        <item x="109"/>
        <item x="174"/>
        <item x="201"/>
        <item x="122"/>
        <item x="164"/>
        <item x="124"/>
        <item x="99"/>
        <item x="193"/>
        <item x="118"/>
        <item x="108"/>
        <item x="106"/>
        <item x="110"/>
        <item x="151"/>
        <item x="137"/>
        <item x="184"/>
        <item x="112"/>
        <item x="138"/>
        <item x="166"/>
        <item x="114"/>
        <item x="176"/>
        <item x="136"/>
        <item x="197"/>
        <item x="182"/>
        <item x="130"/>
        <item x="179"/>
        <item x="141"/>
        <item x="142"/>
        <item x="192"/>
        <item x="116"/>
        <item x="101"/>
        <item x="111"/>
        <item x="148"/>
        <item x="107"/>
        <item x="128"/>
        <item x="125"/>
        <item x="173"/>
        <item x="181"/>
        <item x="115"/>
        <item x="177"/>
        <item x="133"/>
        <item x="143"/>
        <item x="120"/>
        <item x="183"/>
        <item x="121"/>
        <item x="180"/>
        <item x="196"/>
        <item x="132"/>
        <item x="169"/>
        <item x="186"/>
        <item x="140"/>
        <item x="156"/>
        <item x="149"/>
        <item x="175"/>
        <item x="139"/>
        <item x="165"/>
        <item x="159"/>
        <item x="144"/>
        <item x="161"/>
        <item x="172"/>
        <item x="105"/>
        <item x="153"/>
        <item x="155"/>
        <item x="145"/>
        <item x="198"/>
        <item x="200"/>
        <item x="104"/>
        <item x="123"/>
        <item x="162"/>
        <item x="194"/>
        <item x="131"/>
        <item x="102"/>
        <item x="199"/>
        <item x="129"/>
        <item x="126"/>
        <item x="134"/>
        <item x="98"/>
        <item x="170"/>
        <item x="191"/>
        <item x="171"/>
        <item x="178"/>
        <item x="103"/>
        <item x="157"/>
        <item x="189"/>
        <item x="190"/>
        <item x="100"/>
        <item x="117"/>
        <item x="119"/>
        <item x="127"/>
        <item x="152"/>
        <item x="154"/>
        <item x="167"/>
        <item x="240"/>
        <item x="226"/>
        <item x="229"/>
        <item x="247"/>
        <item x="214"/>
        <item x="220"/>
        <item x="228"/>
        <item x="243"/>
        <item x="215"/>
        <item x="207"/>
        <item x="256"/>
        <item x="239"/>
        <item x="203"/>
        <item x="251"/>
        <item x="257"/>
        <item x="231"/>
        <item x="217"/>
        <item x="205"/>
        <item x="233"/>
        <item x="236"/>
        <item x="255"/>
        <item x="212"/>
        <item x="252"/>
        <item x="248"/>
        <item x="206"/>
        <item x="208"/>
        <item x="242"/>
        <item x="253"/>
        <item x="224"/>
        <item x="202"/>
        <item x="222"/>
        <item x="210"/>
        <item x="235"/>
        <item x="234"/>
        <item x="246"/>
        <item x="249"/>
        <item x="218"/>
        <item x="211"/>
        <item x="230"/>
        <item x="227"/>
        <item x="204"/>
        <item x="219"/>
        <item x="244"/>
        <item x="245"/>
        <item x="223"/>
        <item x="241"/>
        <item x="213"/>
        <item x="232"/>
        <item x="209"/>
        <item x="225"/>
        <item x="238"/>
        <item x="250"/>
        <item x="221"/>
        <item x="237"/>
        <item x="254"/>
        <item x="216"/>
        <item x="271"/>
        <item x="313"/>
        <item x="287"/>
        <item x="264"/>
        <item x="284"/>
        <item x="261"/>
        <item x="270"/>
        <item x="282"/>
        <item x="304"/>
        <item x="278"/>
        <item x="290"/>
        <item x="276"/>
        <item x="298"/>
        <item x="310"/>
        <item x="309"/>
        <item x="296"/>
        <item x="291"/>
        <item x="272"/>
        <item x="302"/>
        <item x="280"/>
        <item x="277"/>
        <item x="288"/>
        <item x="308"/>
        <item x="297"/>
        <item x="268"/>
        <item x="269"/>
        <item x="258"/>
        <item x="286"/>
        <item x="260"/>
        <item x="294"/>
        <item x="279"/>
        <item x="262"/>
        <item x="292"/>
        <item x="267"/>
        <item x="293"/>
        <item x="273"/>
        <item x="300"/>
        <item x="301"/>
        <item x="274"/>
        <item x="289"/>
        <item x="303"/>
        <item x="266"/>
        <item x="306"/>
        <item x="259"/>
        <item x="263"/>
        <item x="311"/>
        <item x="265"/>
        <item x="305"/>
        <item x="299"/>
        <item x="312"/>
        <item x="285"/>
        <item x="281"/>
        <item x="295"/>
        <item x="283"/>
        <item x="307"/>
        <item x="275"/>
        <item x="363"/>
        <item x="317"/>
        <item x="370"/>
        <item x="353"/>
        <item x="360"/>
        <item x="358"/>
        <item x="324"/>
        <item x="338"/>
        <item x="376"/>
        <item x="333"/>
        <item x="323"/>
        <item x="315"/>
        <item x="347"/>
        <item x="331"/>
        <item x="341"/>
        <item x="344"/>
        <item x="379"/>
        <item x="335"/>
        <item x="369"/>
        <item x="365"/>
        <item x="349"/>
        <item x="381"/>
        <item x="357"/>
        <item x="367"/>
        <item x="371"/>
        <item x="380"/>
        <item x="350"/>
        <item x="322"/>
        <item x="385"/>
        <item x="382"/>
        <item x="336"/>
        <item x="364"/>
        <item x="366"/>
        <item x="319"/>
        <item x="327"/>
        <item x="374"/>
        <item x="334"/>
        <item x="330"/>
        <item x="346"/>
        <item x="354"/>
        <item x="320"/>
        <item x="348"/>
        <item x="339"/>
        <item x="332"/>
        <item x="329"/>
        <item x="383"/>
        <item x="378"/>
        <item x="337"/>
        <item x="326"/>
        <item x="372"/>
        <item x="384"/>
        <item x="318"/>
        <item x="361"/>
        <item x="342"/>
        <item x="316"/>
        <item x="325"/>
        <item x="351"/>
        <item x="345"/>
        <item x="352"/>
        <item x="368"/>
        <item x="343"/>
        <item x="321"/>
        <item x="377"/>
        <item x="356"/>
        <item x="355"/>
        <item x="386"/>
        <item x="314"/>
        <item x="373"/>
        <item x="340"/>
        <item x="375"/>
        <item x="328"/>
        <item x="359"/>
        <item x="387"/>
        <item x="362"/>
        <item x="403"/>
        <item x="393"/>
        <item x="502"/>
        <item x="391"/>
        <item x="475"/>
        <item x="406"/>
        <item x="500"/>
        <item x="474"/>
        <item x="463"/>
        <item x="464"/>
        <item x="497"/>
        <item x="413"/>
        <item x="462"/>
        <item x="503"/>
        <item x="445"/>
        <item x="482"/>
        <item x="456"/>
        <item x="408"/>
        <item x="449"/>
        <item x="485"/>
        <item x="397"/>
        <item x="394"/>
        <item x="433"/>
        <item x="480"/>
        <item x="417"/>
        <item x="494"/>
        <item x="450"/>
        <item x="431"/>
        <item x="483"/>
        <item x="506"/>
        <item x="453"/>
        <item x="496"/>
        <item x="443"/>
        <item x="427"/>
        <item x="400"/>
        <item x="442"/>
        <item x="407"/>
        <item x="454"/>
        <item x="492"/>
        <item x="465"/>
        <item x="415"/>
        <item x="487"/>
        <item x="426"/>
        <item x="495"/>
        <item x="414"/>
        <item x="479"/>
        <item x="489"/>
        <item x="409"/>
        <item x="458"/>
        <item x="399"/>
        <item x="402"/>
        <item x="429"/>
        <item x="471"/>
        <item x="425"/>
        <item x="392"/>
        <item x="478"/>
        <item x="468"/>
        <item x="436"/>
        <item x="440"/>
        <item x="389"/>
        <item x="505"/>
        <item x="499"/>
        <item x="396"/>
        <item x="437"/>
        <item x="459"/>
        <item x="421"/>
        <item x="498"/>
        <item x="430"/>
        <item x="419"/>
        <item x="473"/>
        <item x="491"/>
        <item x="438"/>
        <item x="507"/>
        <item x="418"/>
        <item x="501"/>
        <item x="444"/>
        <item x="493"/>
        <item x="411"/>
        <item x="466"/>
        <item x="420"/>
        <item x="451"/>
        <item x="469"/>
        <item x="452"/>
        <item x="457"/>
        <item x="401"/>
        <item x="488"/>
        <item x="422"/>
        <item x="470"/>
        <item x="509"/>
        <item x="404"/>
        <item x="455"/>
        <item x="510"/>
        <item x="410"/>
        <item x="439"/>
        <item x="467"/>
        <item x="423"/>
        <item x="472"/>
        <item x="441"/>
        <item x="484"/>
        <item x="390"/>
        <item x="446"/>
        <item x="405"/>
        <item x="490"/>
        <item x="395"/>
        <item x="434"/>
        <item x="412"/>
        <item x="424"/>
        <item x="476"/>
        <item x="432"/>
        <item x="388"/>
        <item x="481"/>
        <item x="435"/>
        <item x="504"/>
        <item x="416"/>
        <item x="448"/>
        <item x="477"/>
        <item x="398"/>
        <item x="447"/>
        <item x="461"/>
        <item x="428"/>
        <item x="460"/>
        <item x="486"/>
        <item x="508"/>
        <item x="515"/>
        <item x="534"/>
        <item x="513"/>
        <item x="565"/>
        <item x="558"/>
        <item x="556"/>
        <item x="599"/>
        <item x="596"/>
        <item x="536"/>
        <item x="577"/>
        <item x="574"/>
        <item x="537"/>
        <item x="547"/>
        <item x="533"/>
        <item x="583"/>
        <item x="595"/>
        <item x="518"/>
        <item x="549"/>
        <item x="535"/>
        <item x="529"/>
        <item x="527"/>
        <item x="582"/>
        <item x="524"/>
        <item x="544"/>
        <item x="561"/>
        <item x="516"/>
        <item x="570"/>
        <item x="591"/>
        <item x="539"/>
        <item x="532"/>
        <item x="541"/>
        <item x="593"/>
        <item x="600"/>
        <item x="525"/>
        <item x="559"/>
        <item x="519"/>
        <item x="567"/>
        <item x="592"/>
        <item x="568"/>
        <item x="560"/>
        <item x="551"/>
        <item x="530"/>
        <item x="545"/>
        <item x="563"/>
        <item x="521"/>
        <item x="586"/>
        <item x="523"/>
        <item x="552"/>
        <item x="512"/>
        <item x="526"/>
        <item x="575"/>
        <item x="571"/>
        <item x="553"/>
        <item x="531"/>
        <item x="566"/>
        <item x="581"/>
        <item x="564"/>
        <item x="555"/>
        <item x="514"/>
        <item x="590"/>
        <item x="587"/>
        <item x="597"/>
        <item x="548"/>
        <item x="576"/>
        <item x="520"/>
        <item x="573"/>
        <item x="589"/>
        <item x="540"/>
        <item x="538"/>
        <item x="562"/>
        <item x="588"/>
        <item x="578"/>
        <item x="579"/>
        <item x="569"/>
        <item x="557"/>
        <item x="594"/>
        <item x="522"/>
        <item x="546"/>
        <item x="543"/>
        <item x="598"/>
        <item x="511"/>
        <item x="517"/>
        <item x="528"/>
        <item x="580"/>
        <item x="550"/>
        <item x="585"/>
        <item x="554"/>
        <item x="584"/>
        <item x="572"/>
        <item x="542"/>
        <item t="default"/>
      </items>
    </pivotField>
    <pivotField numFmtId="22" showAll="0"/>
    <pivotField numFmtId="20" showAll="0"/>
    <pivotField showAll="0"/>
    <pivotField showAll="0">
      <items count="4">
        <item x="0"/>
        <item x="2"/>
        <item x="1"/>
        <item t="default"/>
      </items>
    </pivotField>
    <pivotField showAll="0"/>
    <pivotField showAll="0"/>
    <pivotField showAll="0"/>
    <pivotField showAll="0"/>
    <pivotField showAll="0"/>
    <pivotField numFmtId="20" showAll="0">
      <items count="174">
        <item x="144"/>
        <item x="105"/>
        <item x="109"/>
        <item x="69"/>
        <item x="136"/>
        <item x="67"/>
        <item x="5"/>
        <item x="104"/>
        <item x="99"/>
        <item x="156"/>
        <item x="141"/>
        <item x="85"/>
        <item x="4"/>
        <item x="73"/>
        <item x="65"/>
        <item x="60"/>
        <item x="40"/>
        <item x="108"/>
        <item x="121"/>
        <item x="148"/>
        <item x="94"/>
        <item x="100"/>
        <item x="111"/>
        <item x="101"/>
        <item x="9"/>
        <item x="52"/>
        <item x="126"/>
        <item x="87"/>
        <item x="88"/>
        <item x="153"/>
        <item x="24"/>
        <item x="167"/>
        <item x="128"/>
        <item x="15"/>
        <item x="142"/>
        <item x="3"/>
        <item x="6"/>
        <item x="72"/>
        <item x="49"/>
        <item x="18"/>
        <item x="129"/>
        <item x="78"/>
        <item x="32"/>
        <item x="48"/>
        <item x="58"/>
        <item x="150"/>
        <item x="62"/>
        <item x="170"/>
        <item x="123"/>
        <item x="59"/>
        <item x="7"/>
        <item x="10"/>
        <item x="0"/>
        <item x="118"/>
        <item x="12"/>
        <item x="145"/>
        <item x="135"/>
        <item x="42"/>
        <item x="22"/>
        <item x="152"/>
        <item x="31"/>
        <item x="149"/>
        <item x="64"/>
        <item x="46"/>
        <item x="27"/>
        <item x="19"/>
        <item x="26"/>
        <item x="117"/>
        <item x="47"/>
        <item x="107"/>
        <item x="134"/>
        <item x="75"/>
        <item x="158"/>
        <item x="34"/>
        <item x="76"/>
        <item x="93"/>
        <item x="39"/>
        <item x="53"/>
        <item x="133"/>
        <item x="90"/>
        <item x="1"/>
        <item x="36"/>
        <item x="37"/>
        <item x="98"/>
        <item x="35"/>
        <item x="146"/>
        <item x="125"/>
        <item x="57"/>
        <item x="114"/>
        <item x="66"/>
        <item x="11"/>
        <item x="45"/>
        <item x="63"/>
        <item x="33"/>
        <item x="79"/>
        <item x="61"/>
        <item x="127"/>
        <item x="96"/>
        <item x="14"/>
        <item x="28"/>
        <item x="103"/>
        <item x="97"/>
        <item x="122"/>
        <item x="25"/>
        <item x="110"/>
        <item x="120"/>
        <item x="43"/>
        <item x="139"/>
        <item x="54"/>
        <item x="81"/>
        <item x="130"/>
        <item x="70"/>
        <item x="82"/>
        <item x="124"/>
        <item x="95"/>
        <item x="83"/>
        <item x="131"/>
        <item x="21"/>
        <item x="38"/>
        <item x="169"/>
        <item x="2"/>
        <item x="29"/>
        <item x="74"/>
        <item x="30"/>
        <item x="55"/>
        <item x="71"/>
        <item x="157"/>
        <item x="17"/>
        <item x="106"/>
        <item x="86"/>
        <item x="84"/>
        <item x="89"/>
        <item x="91"/>
        <item x="77"/>
        <item x="80"/>
        <item x="68"/>
        <item x="147"/>
        <item x="56"/>
        <item x="8"/>
        <item x="168"/>
        <item x="132"/>
        <item x="102"/>
        <item x="166"/>
        <item x="20"/>
        <item x="155"/>
        <item x="13"/>
        <item x="51"/>
        <item x="119"/>
        <item x="159"/>
        <item x="16"/>
        <item x="50"/>
        <item x="112"/>
        <item x="165"/>
        <item x="151"/>
        <item x="41"/>
        <item x="171"/>
        <item x="113"/>
        <item x="163"/>
        <item x="164"/>
        <item x="115"/>
        <item x="92"/>
        <item x="116"/>
        <item x="138"/>
        <item x="162"/>
        <item x="154"/>
        <item x="23"/>
        <item x="140"/>
        <item x="143"/>
        <item x="137"/>
        <item x="172"/>
        <item x="161"/>
        <item x="160"/>
        <item x="44"/>
        <item t="default"/>
      </items>
    </pivotField>
    <pivotField dataField="1" numFmtId="164" showAll="0"/>
    <pivotField numFmtId="14" showAll="0">
      <items count="602">
        <item x="4"/>
        <item x="9"/>
        <item x="11"/>
        <item x="16"/>
        <item x="63"/>
        <item x="87"/>
        <item x="13"/>
        <item x="38"/>
        <item x="44"/>
        <item x="2"/>
        <item x="97"/>
        <item x="18"/>
        <item x="48"/>
        <item x="57"/>
        <item x="76"/>
        <item x="26"/>
        <item x="84"/>
        <item x="39"/>
        <item x="66"/>
        <item x="0"/>
        <item x="94"/>
        <item x="77"/>
        <item x="89"/>
        <item x="25"/>
        <item x="50"/>
        <item x="53"/>
        <item x="5"/>
        <item x="19"/>
        <item x="1"/>
        <item x="90"/>
        <item x="49"/>
        <item x="52"/>
        <item x="91"/>
        <item x="88"/>
        <item x="70"/>
        <item x="80"/>
        <item x="58"/>
        <item x="47"/>
        <item x="45"/>
        <item x="75"/>
        <item x="42"/>
        <item x="92"/>
        <item x="93"/>
        <item x="81"/>
        <item x="59"/>
        <item x="6"/>
        <item x="83"/>
        <item x="36"/>
        <item x="62"/>
        <item x="8"/>
        <item x="24"/>
        <item x="17"/>
        <item x="54"/>
        <item x="7"/>
        <item x="37"/>
        <item x="41"/>
        <item x="21"/>
        <item x="85"/>
        <item x="60"/>
        <item x="15"/>
        <item x="74"/>
        <item x="34"/>
        <item x="65"/>
        <item x="64"/>
        <item x="22"/>
        <item x="69"/>
        <item x="56"/>
        <item x="29"/>
        <item x="28"/>
        <item x="68"/>
        <item x="23"/>
        <item x="27"/>
        <item x="3"/>
        <item x="51"/>
        <item x="40"/>
        <item x="30"/>
        <item x="12"/>
        <item x="96"/>
        <item x="32"/>
        <item x="82"/>
        <item x="14"/>
        <item x="72"/>
        <item x="33"/>
        <item x="43"/>
        <item x="86"/>
        <item x="31"/>
        <item x="79"/>
        <item x="67"/>
        <item x="78"/>
        <item x="20"/>
        <item x="71"/>
        <item x="35"/>
        <item x="73"/>
        <item x="95"/>
        <item x="61"/>
        <item x="10"/>
        <item x="55"/>
        <item x="46"/>
        <item x="158"/>
        <item x="188"/>
        <item x="113"/>
        <item x="147"/>
        <item x="135"/>
        <item x="163"/>
        <item x="160"/>
        <item x="150"/>
        <item x="187"/>
        <item x="168"/>
        <item x="146"/>
        <item x="185"/>
        <item x="195"/>
        <item x="109"/>
        <item x="174"/>
        <item x="201"/>
        <item x="122"/>
        <item x="164"/>
        <item x="124"/>
        <item x="99"/>
        <item x="193"/>
        <item x="118"/>
        <item x="108"/>
        <item x="106"/>
        <item x="110"/>
        <item x="151"/>
        <item x="137"/>
        <item x="184"/>
        <item x="112"/>
        <item x="138"/>
        <item x="166"/>
        <item x="114"/>
        <item x="176"/>
        <item x="136"/>
        <item x="197"/>
        <item x="182"/>
        <item x="130"/>
        <item x="179"/>
        <item x="141"/>
        <item x="142"/>
        <item x="192"/>
        <item x="116"/>
        <item x="101"/>
        <item x="111"/>
        <item x="148"/>
        <item x="107"/>
        <item x="128"/>
        <item x="125"/>
        <item x="173"/>
        <item x="181"/>
        <item x="115"/>
        <item x="177"/>
        <item x="133"/>
        <item x="143"/>
        <item x="120"/>
        <item x="183"/>
        <item x="121"/>
        <item x="180"/>
        <item x="196"/>
        <item x="132"/>
        <item x="169"/>
        <item x="186"/>
        <item x="140"/>
        <item x="156"/>
        <item x="149"/>
        <item x="175"/>
        <item x="139"/>
        <item x="165"/>
        <item x="159"/>
        <item x="144"/>
        <item x="161"/>
        <item x="172"/>
        <item x="105"/>
        <item x="153"/>
        <item x="155"/>
        <item x="145"/>
        <item x="198"/>
        <item x="200"/>
        <item x="104"/>
        <item x="123"/>
        <item x="162"/>
        <item x="194"/>
        <item x="131"/>
        <item x="102"/>
        <item x="199"/>
        <item x="129"/>
        <item x="126"/>
        <item x="134"/>
        <item x="98"/>
        <item x="170"/>
        <item x="191"/>
        <item x="171"/>
        <item x="178"/>
        <item x="103"/>
        <item x="157"/>
        <item x="189"/>
        <item x="190"/>
        <item x="100"/>
        <item x="117"/>
        <item x="119"/>
        <item x="127"/>
        <item x="152"/>
        <item x="154"/>
        <item x="167"/>
        <item x="240"/>
        <item x="226"/>
        <item x="229"/>
        <item x="247"/>
        <item x="214"/>
        <item x="220"/>
        <item x="228"/>
        <item x="243"/>
        <item x="215"/>
        <item x="207"/>
        <item x="256"/>
        <item x="239"/>
        <item x="203"/>
        <item x="251"/>
        <item x="257"/>
        <item x="231"/>
        <item x="217"/>
        <item x="205"/>
        <item x="233"/>
        <item x="236"/>
        <item x="255"/>
        <item x="212"/>
        <item x="252"/>
        <item x="248"/>
        <item x="206"/>
        <item x="208"/>
        <item x="242"/>
        <item x="253"/>
        <item x="224"/>
        <item x="202"/>
        <item x="222"/>
        <item x="210"/>
        <item x="235"/>
        <item x="234"/>
        <item x="246"/>
        <item x="249"/>
        <item x="218"/>
        <item x="211"/>
        <item x="230"/>
        <item x="227"/>
        <item x="204"/>
        <item x="219"/>
        <item x="244"/>
        <item x="245"/>
        <item x="223"/>
        <item x="241"/>
        <item x="213"/>
        <item x="232"/>
        <item x="209"/>
        <item x="225"/>
        <item x="238"/>
        <item x="250"/>
        <item x="221"/>
        <item x="237"/>
        <item x="254"/>
        <item x="216"/>
        <item x="271"/>
        <item x="313"/>
        <item x="287"/>
        <item x="264"/>
        <item x="284"/>
        <item x="261"/>
        <item x="270"/>
        <item x="282"/>
        <item x="304"/>
        <item x="278"/>
        <item x="290"/>
        <item x="276"/>
        <item x="298"/>
        <item x="310"/>
        <item x="309"/>
        <item x="296"/>
        <item x="291"/>
        <item x="272"/>
        <item x="302"/>
        <item x="280"/>
        <item x="277"/>
        <item x="288"/>
        <item x="308"/>
        <item x="297"/>
        <item x="268"/>
        <item x="269"/>
        <item x="258"/>
        <item x="286"/>
        <item x="260"/>
        <item x="294"/>
        <item x="279"/>
        <item x="262"/>
        <item x="292"/>
        <item x="267"/>
        <item x="293"/>
        <item x="273"/>
        <item x="300"/>
        <item x="301"/>
        <item x="274"/>
        <item x="289"/>
        <item x="303"/>
        <item x="266"/>
        <item x="306"/>
        <item x="259"/>
        <item x="263"/>
        <item x="311"/>
        <item x="265"/>
        <item x="305"/>
        <item x="299"/>
        <item x="312"/>
        <item x="285"/>
        <item x="281"/>
        <item x="295"/>
        <item x="283"/>
        <item x="307"/>
        <item x="275"/>
        <item x="363"/>
        <item x="317"/>
        <item x="370"/>
        <item x="353"/>
        <item x="360"/>
        <item x="358"/>
        <item x="324"/>
        <item x="338"/>
        <item x="376"/>
        <item x="333"/>
        <item x="323"/>
        <item x="315"/>
        <item x="347"/>
        <item x="331"/>
        <item x="341"/>
        <item x="344"/>
        <item x="379"/>
        <item x="335"/>
        <item x="369"/>
        <item x="365"/>
        <item x="349"/>
        <item x="381"/>
        <item x="357"/>
        <item x="367"/>
        <item x="371"/>
        <item x="380"/>
        <item x="350"/>
        <item x="322"/>
        <item x="385"/>
        <item x="382"/>
        <item x="336"/>
        <item x="364"/>
        <item x="366"/>
        <item x="319"/>
        <item x="327"/>
        <item x="374"/>
        <item x="334"/>
        <item x="330"/>
        <item x="346"/>
        <item x="354"/>
        <item x="320"/>
        <item x="348"/>
        <item x="339"/>
        <item x="332"/>
        <item x="329"/>
        <item x="383"/>
        <item x="378"/>
        <item x="337"/>
        <item x="326"/>
        <item x="372"/>
        <item x="384"/>
        <item x="318"/>
        <item x="361"/>
        <item x="342"/>
        <item x="316"/>
        <item x="325"/>
        <item x="351"/>
        <item x="345"/>
        <item x="352"/>
        <item x="368"/>
        <item x="343"/>
        <item x="321"/>
        <item x="377"/>
        <item x="356"/>
        <item x="355"/>
        <item x="386"/>
        <item x="314"/>
        <item x="373"/>
        <item x="340"/>
        <item x="375"/>
        <item x="328"/>
        <item x="359"/>
        <item x="387"/>
        <item x="362"/>
        <item x="403"/>
        <item x="393"/>
        <item x="502"/>
        <item x="391"/>
        <item x="475"/>
        <item x="406"/>
        <item x="500"/>
        <item x="474"/>
        <item x="463"/>
        <item x="464"/>
        <item x="497"/>
        <item x="413"/>
        <item x="462"/>
        <item x="503"/>
        <item x="445"/>
        <item x="482"/>
        <item x="456"/>
        <item x="408"/>
        <item x="449"/>
        <item x="485"/>
        <item x="397"/>
        <item x="394"/>
        <item x="433"/>
        <item x="480"/>
        <item x="417"/>
        <item x="494"/>
        <item x="450"/>
        <item x="431"/>
        <item x="483"/>
        <item x="506"/>
        <item x="453"/>
        <item x="496"/>
        <item x="443"/>
        <item x="427"/>
        <item x="400"/>
        <item x="442"/>
        <item x="407"/>
        <item x="454"/>
        <item x="492"/>
        <item x="465"/>
        <item x="415"/>
        <item x="487"/>
        <item x="426"/>
        <item x="495"/>
        <item x="414"/>
        <item x="479"/>
        <item x="489"/>
        <item x="409"/>
        <item x="458"/>
        <item x="399"/>
        <item x="402"/>
        <item x="429"/>
        <item x="471"/>
        <item x="425"/>
        <item x="392"/>
        <item x="478"/>
        <item x="468"/>
        <item x="436"/>
        <item x="440"/>
        <item x="389"/>
        <item x="505"/>
        <item x="499"/>
        <item x="396"/>
        <item x="437"/>
        <item x="459"/>
        <item x="421"/>
        <item x="498"/>
        <item x="430"/>
        <item x="419"/>
        <item x="473"/>
        <item x="491"/>
        <item x="438"/>
        <item x="507"/>
        <item x="418"/>
        <item x="501"/>
        <item x="444"/>
        <item x="493"/>
        <item x="411"/>
        <item x="466"/>
        <item x="420"/>
        <item x="451"/>
        <item x="469"/>
        <item x="452"/>
        <item x="457"/>
        <item x="401"/>
        <item x="488"/>
        <item x="422"/>
        <item x="470"/>
        <item x="509"/>
        <item x="404"/>
        <item x="455"/>
        <item x="510"/>
        <item x="410"/>
        <item x="439"/>
        <item x="467"/>
        <item x="423"/>
        <item x="472"/>
        <item x="441"/>
        <item x="484"/>
        <item x="390"/>
        <item x="446"/>
        <item x="405"/>
        <item x="490"/>
        <item x="395"/>
        <item x="434"/>
        <item x="412"/>
        <item x="424"/>
        <item x="476"/>
        <item x="432"/>
        <item x="388"/>
        <item x="481"/>
        <item x="435"/>
        <item x="504"/>
        <item x="416"/>
        <item x="448"/>
        <item x="477"/>
        <item x="398"/>
        <item x="447"/>
        <item x="461"/>
        <item x="428"/>
        <item x="460"/>
        <item x="486"/>
        <item x="508"/>
        <item x="515"/>
        <item x="534"/>
        <item x="513"/>
        <item x="565"/>
        <item x="558"/>
        <item x="556"/>
        <item x="599"/>
        <item x="596"/>
        <item x="536"/>
        <item x="577"/>
        <item x="574"/>
        <item x="537"/>
        <item x="547"/>
        <item x="533"/>
        <item x="583"/>
        <item x="595"/>
        <item x="518"/>
        <item x="549"/>
        <item x="535"/>
        <item x="529"/>
        <item x="527"/>
        <item x="582"/>
        <item x="524"/>
        <item x="544"/>
        <item x="561"/>
        <item x="516"/>
        <item x="570"/>
        <item x="591"/>
        <item x="539"/>
        <item x="532"/>
        <item x="541"/>
        <item x="593"/>
        <item x="600"/>
        <item x="525"/>
        <item x="559"/>
        <item x="519"/>
        <item x="567"/>
        <item x="592"/>
        <item x="568"/>
        <item x="560"/>
        <item x="551"/>
        <item x="530"/>
        <item x="545"/>
        <item x="563"/>
        <item x="521"/>
        <item x="586"/>
        <item x="523"/>
        <item x="552"/>
        <item x="512"/>
        <item x="526"/>
        <item x="575"/>
        <item x="571"/>
        <item x="553"/>
        <item x="531"/>
        <item x="566"/>
        <item x="581"/>
        <item x="564"/>
        <item x="555"/>
        <item x="514"/>
        <item x="590"/>
        <item x="587"/>
        <item x="597"/>
        <item x="548"/>
        <item x="576"/>
        <item x="520"/>
        <item x="573"/>
        <item x="589"/>
        <item x="540"/>
        <item x="538"/>
        <item x="562"/>
        <item x="588"/>
        <item x="578"/>
        <item x="579"/>
        <item x="569"/>
        <item x="557"/>
        <item x="594"/>
        <item x="522"/>
        <item x="546"/>
        <item x="543"/>
        <item x="598"/>
        <item x="511"/>
        <item x="517"/>
        <item x="528"/>
        <item x="580"/>
        <item x="550"/>
        <item x="585"/>
        <item x="554"/>
        <item x="584"/>
        <item x="572"/>
        <item x="542"/>
        <item t="default"/>
      </items>
    </pivotField>
    <pivotField numFmtId="20"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2"/>
  </rowFields>
  <rowItems count="8">
    <i>
      <x v="92"/>
    </i>
    <i>
      <x v="93"/>
    </i>
    <i>
      <x v="94"/>
    </i>
    <i>
      <x v="95"/>
    </i>
    <i>
      <x v="96"/>
    </i>
    <i>
      <x v="97"/>
    </i>
    <i>
      <x v="98"/>
    </i>
    <i t="grand">
      <x/>
    </i>
  </rowItems>
  <colItems count="1">
    <i/>
  </colItems>
  <dataFields count="1">
    <dataField name="Suma de Monto Total Cuenta" fld="15" baseField="0" baseItem="0" numFmtId="3"/>
  </dataFields>
  <formats count="1">
    <format dxfId="21">
      <pivotArea outline="0" fieldPosition="0">
        <references count="1">
          <reference field="4294967294" count="1">
            <x v="0"/>
          </reference>
        </references>
      </pivotArea>
    </format>
  </formats>
  <chartFormats count="8">
    <chartFormat chart="0" format="0" series="1">
      <pivotArea type="data" outline="0" fieldPosition="0">
        <references count="2">
          <reference field="4294967294" count="1" selected="0">
            <x v="0"/>
          </reference>
          <reference field="22" count="1" selected="0">
            <x v="92"/>
          </reference>
        </references>
      </pivotArea>
    </chartFormat>
    <chartFormat chart="0" format="1" series="1">
      <pivotArea type="data" outline="0" fieldPosition="0">
        <references count="2">
          <reference field="4294967294" count="1" selected="0">
            <x v="0"/>
          </reference>
          <reference field="22" count="1" selected="0">
            <x v="93"/>
          </reference>
        </references>
      </pivotArea>
    </chartFormat>
    <chartFormat chart="0" format="2" series="1">
      <pivotArea type="data" outline="0" fieldPosition="0">
        <references count="2">
          <reference field="4294967294" count="1" selected="0">
            <x v="0"/>
          </reference>
          <reference field="22" count="1" selected="0">
            <x v="94"/>
          </reference>
        </references>
      </pivotArea>
    </chartFormat>
    <chartFormat chart="0" format="3" series="1">
      <pivotArea type="data" outline="0" fieldPosition="0">
        <references count="2">
          <reference field="4294967294" count="1" selected="0">
            <x v="0"/>
          </reference>
          <reference field="22" count="1" selected="0">
            <x v="95"/>
          </reference>
        </references>
      </pivotArea>
    </chartFormat>
    <chartFormat chart="0" format="4" series="1">
      <pivotArea type="data" outline="0" fieldPosition="0">
        <references count="2">
          <reference field="4294967294" count="1" selected="0">
            <x v="0"/>
          </reference>
          <reference field="22" count="1" selected="0">
            <x v="96"/>
          </reference>
        </references>
      </pivotArea>
    </chartFormat>
    <chartFormat chart="0" format="5" series="1">
      <pivotArea type="data" outline="0" fieldPosition="0">
        <references count="2">
          <reference field="4294967294" count="1" selected="0">
            <x v="0"/>
          </reference>
          <reference field="22" count="1" selected="0">
            <x v="97"/>
          </reference>
        </references>
      </pivotArea>
    </chartFormat>
    <chartFormat chart="0" format="6" series="1">
      <pivotArea type="data" outline="0" fieldPosition="0">
        <references count="2">
          <reference field="4294967294" count="1" selected="0">
            <x v="0"/>
          </reference>
          <reference field="22" count="1" selected="0">
            <x v="98"/>
          </reference>
        </references>
      </pivotArea>
    </chartFormat>
    <chartFormat chart="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DEB46E-9337-0B45-8878-1CE91CA11919}" name="TablaDinámica1" cacheId="19"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10">
  <location ref="H40:J43" firstHeaderRow="0" firstDataRow="1" firstDataCol="1"/>
  <pivotFields count="25">
    <pivotField compact="0" outline="0" showAll="0" defaultSubtotal="0"/>
    <pivotField compact="0" outline="0" showAll="0" defaultSubtotal="0"/>
    <pivotField compact="0" outline="0" showAll="0" sortType="de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numFmtId="22" outline="0" showAll="0" defaultSubtotal="0">
      <items count="601">
        <item x="4"/>
        <item x="9"/>
        <item x="11"/>
        <item x="16"/>
        <item x="63"/>
        <item x="87"/>
        <item x="13"/>
        <item x="38"/>
        <item x="44"/>
        <item x="2"/>
        <item x="97"/>
        <item x="18"/>
        <item x="48"/>
        <item x="57"/>
        <item x="76"/>
        <item x="26"/>
        <item x="84"/>
        <item x="39"/>
        <item x="66"/>
        <item x="0"/>
        <item x="94"/>
        <item x="77"/>
        <item x="89"/>
        <item x="25"/>
        <item x="50"/>
        <item x="53"/>
        <item x="5"/>
        <item x="19"/>
        <item x="1"/>
        <item x="90"/>
        <item x="49"/>
        <item x="52"/>
        <item x="91"/>
        <item x="88"/>
        <item x="70"/>
        <item x="80"/>
        <item x="58"/>
        <item x="47"/>
        <item x="45"/>
        <item x="75"/>
        <item x="42"/>
        <item x="92"/>
        <item x="93"/>
        <item x="81"/>
        <item x="59"/>
        <item x="6"/>
        <item x="83"/>
        <item x="36"/>
        <item x="62"/>
        <item x="8"/>
        <item x="24"/>
        <item x="17"/>
        <item x="54"/>
        <item x="7"/>
        <item x="37"/>
        <item x="41"/>
        <item x="21"/>
        <item x="85"/>
        <item x="60"/>
        <item x="15"/>
        <item x="74"/>
        <item x="34"/>
        <item x="65"/>
        <item x="64"/>
        <item x="22"/>
        <item x="69"/>
        <item x="56"/>
        <item x="29"/>
        <item x="28"/>
        <item x="68"/>
        <item x="23"/>
        <item x="27"/>
        <item x="3"/>
        <item x="51"/>
        <item x="40"/>
        <item x="30"/>
        <item x="12"/>
        <item x="96"/>
        <item x="32"/>
        <item x="82"/>
        <item x="14"/>
        <item x="72"/>
        <item x="33"/>
        <item x="43"/>
        <item x="86"/>
        <item x="31"/>
        <item x="79"/>
        <item x="67"/>
        <item x="78"/>
        <item x="20"/>
        <item x="71"/>
        <item x="35"/>
        <item x="73"/>
        <item x="95"/>
        <item x="61"/>
        <item x="10"/>
        <item x="55"/>
        <item x="46"/>
        <item x="158"/>
        <item x="188"/>
        <item x="113"/>
        <item x="147"/>
        <item x="135"/>
        <item x="163"/>
        <item x="160"/>
        <item x="150"/>
        <item x="187"/>
        <item x="168"/>
        <item x="146"/>
        <item x="185"/>
        <item x="195"/>
        <item x="109"/>
        <item x="174"/>
        <item x="201"/>
        <item x="122"/>
        <item x="164"/>
        <item x="124"/>
        <item x="99"/>
        <item x="193"/>
        <item x="118"/>
        <item x="108"/>
        <item x="106"/>
        <item x="110"/>
        <item x="151"/>
        <item x="137"/>
        <item x="184"/>
        <item x="112"/>
        <item x="138"/>
        <item x="166"/>
        <item x="114"/>
        <item x="176"/>
        <item x="136"/>
        <item x="197"/>
        <item x="182"/>
        <item x="130"/>
        <item x="179"/>
        <item x="141"/>
        <item x="142"/>
        <item x="192"/>
        <item x="116"/>
        <item x="101"/>
        <item x="111"/>
        <item x="148"/>
        <item x="107"/>
        <item x="128"/>
        <item x="125"/>
        <item x="173"/>
        <item x="181"/>
        <item x="115"/>
        <item x="177"/>
        <item x="133"/>
        <item x="143"/>
        <item x="120"/>
        <item x="183"/>
        <item x="121"/>
        <item x="180"/>
        <item x="196"/>
        <item x="132"/>
        <item x="169"/>
        <item x="186"/>
        <item x="140"/>
        <item x="156"/>
        <item x="149"/>
        <item x="175"/>
        <item x="139"/>
        <item x="165"/>
        <item x="159"/>
        <item x="144"/>
        <item x="161"/>
        <item x="172"/>
        <item x="105"/>
        <item x="153"/>
        <item x="155"/>
        <item x="145"/>
        <item x="198"/>
        <item x="200"/>
        <item x="104"/>
        <item x="123"/>
        <item x="162"/>
        <item x="194"/>
        <item x="131"/>
        <item x="102"/>
        <item x="199"/>
        <item x="129"/>
        <item x="126"/>
        <item x="134"/>
        <item x="98"/>
        <item x="170"/>
        <item x="191"/>
        <item x="171"/>
        <item x="178"/>
        <item x="103"/>
        <item x="157"/>
        <item x="189"/>
        <item x="190"/>
        <item x="100"/>
        <item x="117"/>
        <item x="119"/>
        <item x="127"/>
        <item x="152"/>
        <item x="154"/>
        <item x="167"/>
        <item x="240"/>
        <item x="226"/>
        <item x="229"/>
        <item x="247"/>
        <item x="214"/>
        <item x="220"/>
        <item x="228"/>
        <item x="243"/>
        <item x="215"/>
        <item x="207"/>
        <item x="256"/>
        <item x="239"/>
        <item x="203"/>
        <item x="251"/>
        <item x="257"/>
        <item x="231"/>
        <item x="217"/>
        <item x="205"/>
        <item x="233"/>
        <item x="236"/>
        <item x="255"/>
        <item x="212"/>
        <item x="252"/>
        <item x="248"/>
        <item x="206"/>
        <item x="208"/>
        <item x="242"/>
        <item x="253"/>
        <item x="224"/>
        <item x="202"/>
        <item x="222"/>
        <item x="210"/>
        <item x="235"/>
        <item x="234"/>
        <item x="246"/>
        <item x="249"/>
        <item x="218"/>
        <item x="211"/>
        <item x="230"/>
        <item x="227"/>
        <item x="204"/>
        <item x="219"/>
        <item x="244"/>
        <item x="245"/>
        <item x="223"/>
        <item x="241"/>
        <item x="213"/>
        <item x="232"/>
        <item x="209"/>
        <item x="225"/>
        <item x="238"/>
        <item x="250"/>
        <item x="221"/>
        <item x="237"/>
        <item x="254"/>
        <item x="216"/>
        <item x="271"/>
        <item x="313"/>
        <item x="287"/>
        <item x="264"/>
        <item x="284"/>
        <item x="261"/>
        <item x="270"/>
        <item x="282"/>
        <item x="304"/>
        <item x="278"/>
        <item x="290"/>
        <item x="276"/>
        <item x="298"/>
        <item x="310"/>
        <item x="309"/>
        <item x="296"/>
        <item x="291"/>
        <item x="272"/>
        <item x="302"/>
        <item x="280"/>
        <item x="277"/>
        <item x="288"/>
        <item x="308"/>
        <item x="297"/>
        <item x="268"/>
        <item x="269"/>
        <item x="258"/>
        <item x="286"/>
        <item x="260"/>
        <item x="294"/>
        <item x="279"/>
        <item x="262"/>
        <item x="292"/>
        <item x="267"/>
        <item x="293"/>
        <item x="273"/>
        <item x="300"/>
        <item x="301"/>
        <item x="274"/>
        <item x="289"/>
        <item x="303"/>
        <item x="266"/>
        <item x="306"/>
        <item x="259"/>
        <item x="263"/>
        <item x="311"/>
        <item x="265"/>
        <item x="305"/>
        <item x="299"/>
        <item x="312"/>
        <item x="285"/>
        <item x="281"/>
        <item x="295"/>
        <item x="283"/>
        <item x="307"/>
        <item x="275"/>
        <item x="363"/>
        <item x="317"/>
        <item x="370"/>
        <item x="353"/>
        <item x="360"/>
        <item x="358"/>
        <item x="324"/>
        <item x="338"/>
        <item x="376"/>
        <item x="333"/>
        <item x="323"/>
        <item x="315"/>
        <item x="347"/>
        <item x="331"/>
        <item x="341"/>
        <item x="344"/>
        <item x="379"/>
        <item x="335"/>
        <item x="369"/>
        <item x="365"/>
        <item x="349"/>
        <item x="381"/>
        <item x="357"/>
        <item x="367"/>
        <item x="371"/>
        <item x="380"/>
        <item x="350"/>
        <item x="322"/>
        <item x="385"/>
        <item x="382"/>
        <item x="336"/>
        <item x="364"/>
        <item x="366"/>
        <item x="319"/>
        <item x="327"/>
        <item x="374"/>
        <item x="334"/>
        <item x="330"/>
        <item x="346"/>
        <item x="354"/>
        <item x="320"/>
        <item x="348"/>
        <item x="339"/>
        <item x="332"/>
        <item x="329"/>
        <item x="383"/>
        <item x="378"/>
        <item x="337"/>
        <item x="326"/>
        <item x="372"/>
        <item x="384"/>
        <item x="318"/>
        <item x="361"/>
        <item x="342"/>
        <item x="316"/>
        <item x="325"/>
        <item x="351"/>
        <item x="345"/>
        <item x="352"/>
        <item x="368"/>
        <item x="343"/>
        <item x="321"/>
        <item x="377"/>
        <item x="356"/>
        <item x="355"/>
        <item x="386"/>
        <item x="314"/>
        <item x="373"/>
        <item x="340"/>
        <item x="375"/>
        <item x="328"/>
        <item x="359"/>
        <item x="387"/>
        <item x="362"/>
        <item x="403"/>
        <item x="393"/>
        <item x="502"/>
        <item x="391"/>
        <item x="475"/>
        <item x="406"/>
        <item x="500"/>
        <item x="474"/>
        <item x="463"/>
        <item x="464"/>
        <item x="497"/>
        <item x="413"/>
        <item x="462"/>
        <item x="503"/>
        <item x="445"/>
        <item x="482"/>
        <item x="456"/>
        <item x="408"/>
        <item x="449"/>
        <item x="485"/>
        <item x="397"/>
        <item x="394"/>
        <item x="433"/>
        <item x="480"/>
        <item x="417"/>
        <item x="494"/>
        <item x="450"/>
        <item x="431"/>
        <item x="483"/>
        <item x="506"/>
        <item x="453"/>
        <item x="496"/>
        <item x="443"/>
        <item x="427"/>
        <item x="400"/>
        <item x="442"/>
        <item x="407"/>
        <item x="454"/>
        <item x="492"/>
        <item x="465"/>
        <item x="415"/>
        <item x="487"/>
        <item x="426"/>
        <item x="495"/>
        <item x="414"/>
        <item x="479"/>
        <item x="489"/>
        <item x="409"/>
        <item x="458"/>
        <item x="399"/>
        <item x="402"/>
        <item x="429"/>
        <item x="471"/>
        <item x="425"/>
        <item x="392"/>
        <item x="478"/>
        <item x="468"/>
        <item x="436"/>
        <item x="440"/>
        <item x="389"/>
        <item x="505"/>
        <item x="499"/>
        <item x="396"/>
        <item x="437"/>
        <item x="459"/>
        <item x="421"/>
        <item x="498"/>
        <item x="430"/>
        <item x="419"/>
        <item x="473"/>
        <item x="491"/>
        <item x="438"/>
        <item x="507"/>
        <item x="418"/>
        <item x="501"/>
        <item x="444"/>
        <item x="493"/>
        <item x="411"/>
        <item x="466"/>
        <item x="420"/>
        <item x="451"/>
        <item x="469"/>
        <item x="452"/>
        <item x="457"/>
        <item x="401"/>
        <item x="488"/>
        <item x="422"/>
        <item x="470"/>
        <item x="509"/>
        <item x="404"/>
        <item x="455"/>
        <item x="510"/>
        <item x="410"/>
        <item x="439"/>
        <item x="467"/>
        <item x="423"/>
        <item x="472"/>
        <item x="441"/>
        <item x="484"/>
        <item x="390"/>
        <item x="446"/>
        <item x="405"/>
        <item x="490"/>
        <item x="395"/>
        <item x="434"/>
        <item x="412"/>
        <item x="424"/>
        <item x="476"/>
        <item x="432"/>
        <item x="388"/>
        <item x="481"/>
        <item x="435"/>
        <item x="504"/>
        <item x="416"/>
        <item x="448"/>
        <item x="477"/>
        <item x="398"/>
        <item x="447"/>
        <item x="461"/>
        <item x="428"/>
        <item x="460"/>
        <item x="486"/>
        <item x="508"/>
        <item x="515"/>
        <item x="534"/>
        <item x="513"/>
        <item x="565"/>
        <item x="558"/>
        <item x="556"/>
        <item x="599"/>
        <item x="596"/>
        <item x="536"/>
        <item x="577"/>
        <item x="574"/>
        <item x="537"/>
        <item x="547"/>
        <item x="533"/>
        <item x="583"/>
        <item x="595"/>
        <item x="518"/>
        <item x="549"/>
        <item x="535"/>
        <item x="529"/>
        <item x="527"/>
        <item x="582"/>
        <item x="524"/>
        <item x="544"/>
        <item x="561"/>
        <item x="516"/>
        <item x="570"/>
        <item x="591"/>
        <item x="539"/>
        <item x="532"/>
        <item x="541"/>
        <item x="593"/>
        <item x="600"/>
        <item x="525"/>
        <item x="559"/>
        <item x="519"/>
        <item x="567"/>
        <item x="592"/>
        <item x="568"/>
        <item x="560"/>
        <item x="551"/>
        <item x="530"/>
        <item x="545"/>
        <item x="563"/>
        <item x="521"/>
        <item x="586"/>
        <item x="523"/>
        <item x="552"/>
        <item x="512"/>
        <item x="526"/>
        <item x="575"/>
        <item x="571"/>
        <item x="553"/>
        <item x="531"/>
        <item x="566"/>
        <item x="581"/>
        <item x="564"/>
        <item x="555"/>
        <item x="514"/>
        <item x="590"/>
        <item x="587"/>
        <item x="597"/>
        <item x="548"/>
        <item x="576"/>
        <item x="520"/>
        <item x="573"/>
        <item x="589"/>
        <item x="540"/>
        <item x="538"/>
        <item x="562"/>
        <item x="588"/>
        <item x="578"/>
        <item x="579"/>
        <item x="569"/>
        <item x="557"/>
        <item x="594"/>
        <item x="522"/>
        <item x="546"/>
        <item x="543"/>
        <item x="598"/>
        <item x="511"/>
        <item x="517"/>
        <item x="528"/>
        <item x="580"/>
        <item x="550"/>
        <item x="585"/>
        <item x="554"/>
        <item x="584"/>
        <item x="572"/>
        <item x="542"/>
      </items>
    </pivotField>
    <pivotField compact="0" numFmtId="22" outline="0" showAll="0" defaultSubtotal="0"/>
    <pivotField compact="0" numFmtId="20" outline="0" showAll="0" defaultSubtotal="0"/>
    <pivotField compact="0" outline="0" showAll="0" sortType="descending" defaultSubtotal="0">
      <items count="5">
        <item x="1"/>
        <item x="2"/>
        <item x="0"/>
        <item x="4"/>
        <item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20" outline="0" showAll="0" defaultSubtotal="0">
      <items count="173">
        <item x="144"/>
        <item x="105"/>
        <item x="109"/>
        <item x="69"/>
        <item x="136"/>
        <item x="67"/>
        <item x="5"/>
        <item x="104"/>
        <item x="99"/>
        <item x="156"/>
        <item x="141"/>
        <item x="85"/>
        <item x="4"/>
        <item x="73"/>
        <item x="65"/>
        <item x="60"/>
        <item x="40"/>
        <item x="108"/>
        <item x="121"/>
        <item x="148"/>
        <item x="94"/>
        <item x="100"/>
        <item x="111"/>
        <item x="101"/>
        <item x="9"/>
        <item x="52"/>
        <item x="126"/>
        <item x="87"/>
        <item x="88"/>
        <item x="153"/>
        <item x="24"/>
        <item x="167"/>
        <item x="128"/>
        <item x="15"/>
        <item x="142"/>
        <item x="3"/>
        <item x="6"/>
        <item x="72"/>
        <item x="49"/>
        <item x="18"/>
        <item x="129"/>
        <item x="78"/>
        <item x="32"/>
        <item x="48"/>
        <item x="58"/>
        <item x="150"/>
        <item x="62"/>
        <item x="170"/>
        <item x="123"/>
        <item x="59"/>
        <item x="7"/>
        <item x="10"/>
        <item x="0"/>
        <item x="118"/>
        <item x="12"/>
        <item x="145"/>
        <item x="135"/>
        <item x="42"/>
        <item x="22"/>
        <item x="152"/>
        <item x="31"/>
        <item x="149"/>
        <item x="64"/>
        <item x="46"/>
        <item x="27"/>
        <item x="19"/>
        <item x="26"/>
        <item x="117"/>
        <item x="47"/>
        <item x="107"/>
        <item x="134"/>
        <item x="75"/>
        <item x="158"/>
        <item x="34"/>
        <item x="76"/>
        <item x="93"/>
        <item x="39"/>
        <item x="53"/>
        <item x="133"/>
        <item x="90"/>
        <item x="1"/>
        <item x="36"/>
        <item x="37"/>
        <item x="98"/>
        <item x="35"/>
        <item x="146"/>
        <item x="125"/>
        <item x="57"/>
        <item x="114"/>
        <item x="66"/>
        <item x="11"/>
        <item x="45"/>
        <item x="63"/>
        <item x="33"/>
        <item x="79"/>
        <item x="61"/>
        <item x="127"/>
        <item x="96"/>
        <item x="14"/>
        <item x="28"/>
        <item x="103"/>
        <item x="97"/>
        <item x="122"/>
        <item x="25"/>
        <item x="110"/>
        <item x="120"/>
        <item x="43"/>
        <item x="139"/>
        <item x="54"/>
        <item x="81"/>
        <item x="130"/>
        <item x="70"/>
        <item x="82"/>
        <item x="124"/>
        <item x="95"/>
        <item x="83"/>
        <item x="131"/>
        <item x="21"/>
        <item x="38"/>
        <item x="169"/>
        <item x="2"/>
        <item x="29"/>
        <item x="74"/>
        <item x="30"/>
        <item x="55"/>
        <item x="71"/>
        <item x="157"/>
        <item x="17"/>
        <item x="106"/>
        <item x="86"/>
        <item x="84"/>
        <item x="89"/>
        <item x="91"/>
        <item x="77"/>
        <item x="80"/>
        <item x="68"/>
        <item x="147"/>
        <item x="56"/>
        <item x="8"/>
        <item x="168"/>
        <item x="132"/>
        <item x="102"/>
        <item x="166"/>
        <item x="20"/>
        <item x="155"/>
        <item x="13"/>
        <item x="51"/>
        <item x="119"/>
        <item x="159"/>
        <item x="16"/>
        <item x="50"/>
        <item x="112"/>
        <item x="165"/>
        <item x="151"/>
        <item x="41"/>
        <item x="171"/>
        <item x="113"/>
        <item x="163"/>
        <item x="164"/>
        <item x="115"/>
        <item x="92"/>
        <item x="116"/>
        <item x="138"/>
        <item x="162"/>
        <item x="154"/>
        <item x="23"/>
        <item x="140"/>
        <item x="143"/>
        <item x="137"/>
        <item x="172"/>
        <item x="161"/>
        <item x="160"/>
        <item x="44"/>
      </items>
    </pivotField>
    <pivotField dataField="1" compact="0" numFmtId="164" outline="0" showAll="0" defaultSubtotal="0"/>
    <pivotField compact="0" numFmtId="14" outline="0" showAll="0" defaultSubtotal="0">
      <items count="601">
        <item x="4"/>
        <item x="9"/>
        <item x="11"/>
        <item x="16"/>
        <item x="63"/>
        <item x="87"/>
        <item x="13"/>
        <item x="38"/>
        <item x="44"/>
        <item x="2"/>
        <item x="97"/>
        <item x="18"/>
        <item x="48"/>
        <item x="57"/>
        <item x="76"/>
        <item x="26"/>
        <item x="84"/>
        <item x="39"/>
        <item x="66"/>
        <item x="0"/>
        <item x="94"/>
        <item x="77"/>
        <item x="89"/>
        <item x="25"/>
        <item x="50"/>
        <item x="53"/>
        <item x="5"/>
        <item x="19"/>
        <item x="1"/>
        <item x="90"/>
        <item x="49"/>
        <item x="52"/>
        <item x="91"/>
        <item x="88"/>
        <item x="70"/>
        <item x="80"/>
        <item x="58"/>
        <item x="47"/>
        <item x="45"/>
        <item x="75"/>
        <item x="42"/>
        <item x="92"/>
        <item x="93"/>
        <item x="81"/>
        <item x="59"/>
        <item x="6"/>
        <item x="83"/>
        <item x="36"/>
        <item x="62"/>
        <item x="8"/>
        <item x="24"/>
        <item x="17"/>
        <item x="54"/>
        <item x="7"/>
        <item x="37"/>
        <item x="41"/>
        <item x="21"/>
        <item x="85"/>
        <item x="60"/>
        <item x="15"/>
        <item x="74"/>
        <item x="34"/>
        <item x="65"/>
        <item x="64"/>
        <item x="22"/>
        <item x="69"/>
        <item x="56"/>
        <item x="29"/>
        <item x="28"/>
        <item x="68"/>
        <item x="23"/>
        <item x="27"/>
        <item x="3"/>
        <item x="51"/>
        <item x="40"/>
        <item x="30"/>
        <item x="12"/>
        <item x="96"/>
        <item x="32"/>
        <item x="82"/>
        <item x="14"/>
        <item x="72"/>
        <item x="33"/>
        <item x="43"/>
        <item x="86"/>
        <item x="31"/>
        <item x="79"/>
        <item x="67"/>
        <item x="78"/>
        <item x="20"/>
        <item x="71"/>
        <item x="35"/>
        <item x="73"/>
        <item x="95"/>
        <item x="61"/>
        <item x="10"/>
        <item x="55"/>
        <item x="46"/>
        <item x="158"/>
        <item x="188"/>
        <item x="113"/>
        <item x="147"/>
        <item x="135"/>
        <item x="163"/>
        <item x="160"/>
        <item x="150"/>
        <item x="187"/>
        <item x="168"/>
        <item x="146"/>
        <item x="185"/>
        <item x="195"/>
        <item x="109"/>
        <item x="174"/>
        <item x="201"/>
        <item x="122"/>
        <item x="164"/>
        <item x="124"/>
        <item x="99"/>
        <item x="193"/>
        <item x="118"/>
        <item x="108"/>
        <item x="106"/>
        <item x="110"/>
        <item x="151"/>
        <item x="137"/>
        <item x="184"/>
        <item x="112"/>
        <item x="138"/>
        <item x="166"/>
        <item x="114"/>
        <item x="176"/>
        <item x="136"/>
        <item x="197"/>
        <item x="182"/>
        <item x="130"/>
        <item x="179"/>
        <item x="141"/>
        <item x="142"/>
        <item x="192"/>
        <item x="116"/>
        <item x="101"/>
        <item x="111"/>
        <item x="148"/>
        <item x="107"/>
        <item x="128"/>
        <item x="125"/>
        <item x="173"/>
        <item x="181"/>
        <item x="115"/>
        <item x="177"/>
        <item x="133"/>
        <item x="143"/>
        <item x="120"/>
        <item x="183"/>
        <item x="121"/>
        <item x="180"/>
        <item x="196"/>
        <item x="132"/>
        <item x="169"/>
        <item x="186"/>
        <item x="140"/>
        <item x="156"/>
        <item x="149"/>
        <item x="175"/>
        <item x="139"/>
        <item x="165"/>
        <item x="159"/>
        <item x="144"/>
        <item x="161"/>
        <item x="172"/>
        <item x="105"/>
        <item x="153"/>
        <item x="155"/>
        <item x="145"/>
        <item x="198"/>
        <item x="200"/>
        <item x="104"/>
        <item x="123"/>
        <item x="162"/>
        <item x="194"/>
        <item x="131"/>
        <item x="102"/>
        <item x="199"/>
        <item x="129"/>
        <item x="126"/>
        <item x="134"/>
        <item x="98"/>
        <item x="170"/>
        <item x="191"/>
        <item x="171"/>
        <item x="178"/>
        <item x="103"/>
        <item x="157"/>
        <item x="189"/>
        <item x="190"/>
        <item x="100"/>
        <item x="117"/>
        <item x="119"/>
        <item x="127"/>
        <item x="152"/>
        <item x="154"/>
        <item x="167"/>
        <item x="240"/>
        <item x="226"/>
        <item x="229"/>
        <item x="247"/>
        <item x="214"/>
        <item x="220"/>
        <item x="228"/>
        <item x="243"/>
        <item x="215"/>
        <item x="207"/>
        <item x="256"/>
        <item x="239"/>
        <item x="203"/>
        <item x="251"/>
        <item x="257"/>
        <item x="231"/>
        <item x="217"/>
        <item x="205"/>
        <item x="233"/>
        <item x="236"/>
        <item x="255"/>
        <item x="212"/>
        <item x="252"/>
        <item x="248"/>
        <item x="206"/>
        <item x="208"/>
        <item x="242"/>
        <item x="253"/>
        <item x="224"/>
        <item x="202"/>
        <item x="222"/>
        <item x="210"/>
        <item x="235"/>
        <item x="234"/>
        <item x="246"/>
        <item x="249"/>
        <item x="218"/>
        <item x="211"/>
        <item x="230"/>
        <item x="227"/>
        <item x="204"/>
        <item x="219"/>
        <item x="244"/>
        <item x="245"/>
        <item x="223"/>
        <item x="241"/>
        <item x="213"/>
        <item x="232"/>
        <item x="209"/>
        <item x="225"/>
        <item x="238"/>
        <item x="250"/>
        <item x="221"/>
        <item x="237"/>
        <item x="254"/>
        <item x="216"/>
        <item x="271"/>
        <item x="313"/>
        <item x="287"/>
        <item x="264"/>
        <item x="284"/>
        <item x="261"/>
        <item x="270"/>
        <item x="282"/>
        <item x="304"/>
        <item x="278"/>
        <item x="290"/>
        <item x="276"/>
        <item x="298"/>
        <item x="310"/>
        <item x="309"/>
        <item x="296"/>
        <item x="291"/>
        <item x="272"/>
        <item x="302"/>
        <item x="280"/>
        <item x="277"/>
        <item x="288"/>
        <item x="308"/>
        <item x="297"/>
        <item x="268"/>
        <item x="269"/>
        <item x="258"/>
        <item x="286"/>
        <item x="260"/>
        <item x="294"/>
        <item x="279"/>
        <item x="262"/>
        <item x="292"/>
        <item x="267"/>
        <item x="293"/>
        <item x="273"/>
        <item x="300"/>
        <item x="301"/>
        <item x="274"/>
        <item x="289"/>
        <item x="303"/>
        <item x="266"/>
        <item x="306"/>
        <item x="259"/>
        <item x="263"/>
        <item x="311"/>
        <item x="265"/>
        <item x="305"/>
        <item x="299"/>
        <item x="312"/>
        <item x="285"/>
        <item x="281"/>
        <item x="295"/>
        <item x="283"/>
        <item x="307"/>
        <item x="275"/>
        <item x="363"/>
        <item x="317"/>
        <item x="370"/>
        <item x="353"/>
        <item x="360"/>
        <item x="358"/>
        <item x="324"/>
        <item x="338"/>
        <item x="376"/>
        <item x="333"/>
        <item x="323"/>
        <item x="315"/>
        <item x="347"/>
        <item x="331"/>
        <item x="341"/>
        <item x="344"/>
        <item x="379"/>
        <item x="335"/>
        <item x="369"/>
        <item x="365"/>
        <item x="349"/>
        <item x="381"/>
        <item x="357"/>
        <item x="367"/>
        <item x="371"/>
        <item x="380"/>
        <item x="350"/>
        <item x="322"/>
        <item x="385"/>
        <item x="382"/>
        <item x="336"/>
        <item x="364"/>
        <item x="366"/>
        <item x="319"/>
        <item x="327"/>
        <item x="374"/>
        <item x="334"/>
        <item x="330"/>
        <item x="346"/>
        <item x="354"/>
        <item x="320"/>
        <item x="348"/>
        <item x="339"/>
        <item x="332"/>
        <item x="329"/>
        <item x="383"/>
        <item x="378"/>
        <item x="337"/>
        <item x="326"/>
        <item x="372"/>
        <item x="384"/>
        <item x="318"/>
        <item x="361"/>
        <item x="342"/>
        <item x="316"/>
        <item x="325"/>
        <item x="351"/>
        <item x="345"/>
        <item x="352"/>
        <item x="368"/>
        <item x="343"/>
        <item x="321"/>
        <item x="377"/>
        <item x="356"/>
        <item x="355"/>
        <item x="386"/>
        <item x="314"/>
        <item x="373"/>
        <item x="340"/>
        <item x="375"/>
        <item x="328"/>
        <item x="359"/>
        <item x="387"/>
        <item x="362"/>
        <item x="403"/>
        <item x="393"/>
        <item x="502"/>
        <item x="391"/>
        <item x="475"/>
        <item x="406"/>
        <item x="500"/>
        <item x="474"/>
        <item x="463"/>
        <item x="464"/>
        <item x="497"/>
        <item x="413"/>
        <item x="462"/>
        <item x="503"/>
        <item x="445"/>
        <item x="482"/>
        <item x="456"/>
        <item x="408"/>
        <item x="449"/>
        <item x="485"/>
        <item x="397"/>
        <item x="394"/>
        <item x="433"/>
        <item x="480"/>
        <item x="417"/>
        <item x="494"/>
        <item x="450"/>
        <item x="431"/>
        <item x="483"/>
        <item x="506"/>
        <item x="453"/>
        <item x="496"/>
        <item x="443"/>
        <item x="427"/>
        <item x="400"/>
        <item x="442"/>
        <item x="407"/>
        <item x="454"/>
        <item x="492"/>
        <item x="465"/>
        <item x="415"/>
        <item x="487"/>
        <item x="426"/>
        <item x="495"/>
        <item x="414"/>
        <item x="479"/>
        <item x="489"/>
        <item x="409"/>
        <item x="458"/>
        <item x="399"/>
        <item x="402"/>
        <item x="429"/>
        <item x="471"/>
        <item x="425"/>
        <item x="392"/>
        <item x="478"/>
        <item x="468"/>
        <item x="436"/>
        <item x="440"/>
        <item x="389"/>
        <item x="505"/>
        <item x="499"/>
        <item x="396"/>
        <item x="437"/>
        <item x="459"/>
        <item x="421"/>
        <item x="498"/>
        <item x="430"/>
        <item x="419"/>
        <item x="473"/>
        <item x="491"/>
        <item x="438"/>
        <item x="507"/>
        <item x="418"/>
        <item x="501"/>
        <item x="444"/>
        <item x="493"/>
        <item x="411"/>
        <item x="466"/>
        <item x="420"/>
        <item x="451"/>
        <item x="469"/>
        <item x="452"/>
        <item x="457"/>
        <item x="401"/>
        <item x="488"/>
        <item x="422"/>
        <item x="470"/>
        <item x="509"/>
        <item x="404"/>
        <item x="455"/>
        <item x="510"/>
        <item x="410"/>
        <item x="439"/>
        <item x="467"/>
        <item x="423"/>
        <item x="472"/>
        <item x="441"/>
        <item x="484"/>
        <item x="390"/>
        <item x="446"/>
        <item x="405"/>
        <item x="490"/>
        <item x="395"/>
        <item x="434"/>
        <item x="412"/>
        <item x="424"/>
        <item x="476"/>
        <item x="432"/>
        <item x="388"/>
        <item x="481"/>
        <item x="435"/>
        <item x="504"/>
        <item x="416"/>
        <item x="448"/>
        <item x="477"/>
        <item x="398"/>
        <item x="447"/>
        <item x="461"/>
        <item x="428"/>
        <item x="460"/>
        <item x="486"/>
        <item x="508"/>
        <item x="515"/>
        <item x="534"/>
        <item x="513"/>
        <item x="565"/>
        <item x="558"/>
        <item x="556"/>
        <item x="599"/>
        <item x="596"/>
        <item x="536"/>
        <item x="577"/>
        <item x="574"/>
        <item x="537"/>
        <item x="547"/>
        <item x="533"/>
        <item x="583"/>
        <item x="595"/>
        <item x="518"/>
        <item x="549"/>
        <item x="535"/>
        <item x="529"/>
        <item x="527"/>
        <item x="582"/>
        <item x="524"/>
        <item x="544"/>
        <item x="561"/>
        <item x="516"/>
        <item x="570"/>
        <item x="591"/>
        <item x="539"/>
        <item x="532"/>
        <item x="541"/>
        <item x="593"/>
        <item x="600"/>
        <item x="525"/>
        <item x="559"/>
        <item x="519"/>
        <item x="567"/>
        <item x="592"/>
        <item x="568"/>
        <item x="560"/>
        <item x="551"/>
        <item x="530"/>
        <item x="545"/>
        <item x="563"/>
        <item x="521"/>
        <item x="586"/>
        <item x="523"/>
        <item x="552"/>
        <item x="512"/>
        <item x="526"/>
        <item x="575"/>
        <item x="571"/>
        <item x="553"/>
        <item x="531"/>
        <item x="566"/>
        <item x="581"/>
        <item x="564"/>
        <item x="555"/>
        <item x="514"/>
        <item x="590"/>
        <item x="587"/>
        <item x="597"/>
        <item x="548"/>
        <item x="576"/>
        <item x="520"/>
        <item x="573"/>
        <item x="589"/>
        <item x="540"/>
        <item x="538"/>
        <item x="562"/>
        <item x="588"/>
        <item x="578"/>
        <item x="579"/>
        <item x="569"/>
        <item x="557"/>
        <item x="594"/>
        <item x="522"/>
        <item x="546"/>
        <item x="543"/>
        <item x="598"/>
        <item x="511"/>
        <item x="517"/>
        <item x="528"/>
        <item x="580"/>
        <item x="550"/>
        <item x="585"/>
        <item x="554"/>
        <item x="584"/>
        <item x="572"/>
        <item x="542"/>
      </items>
    </pivotField>
    <pivotField compact="0" numFmtId="20" outline="0" showAll="0" defaultSubtotal="0"/>
    <pivotField axis="axisRow" compact="0" outline="0" showAll="0" defaultSubtotal="0">
      <items count="2">
        <item x="0"/>
        <item x="1"/>
      </items>
    </pivotField>
    <pivotField compact="0" outline="0" showAll="0" defaultSubtotal="0"/>
    <pivotField compact="0" outline="0" showAll="0" defaultSubtotal="0"/>
    <pivotField compact="0"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howAll="0" sortType="descending"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autoSortScope>
        <pivotArea dataOnly="0" outline="0" fieldPosition="0">
          <references count="1">
            <reference field="4294967294" count="1" selected="0">
              <x v="0"/>
            </reference>
          </references>
        </pivotArea>
      </autoSortScope>
    </pivotField>
    <pivotField compact="0" outline="0" subtotalTop="0"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compact="0" outline="0" subtotalTop="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8"/>
  </rowFields>
  <rowItems count="3">
    <i>
      <x/>
    </i>
    <i>
      <x v="1"/>
    </i>
    <i t="grand">
      <x/>
    </i>
  </rowItems>
  <colFields count="1">
    <field x="-2"/>
  </colFields>
  <colItems count="2">
    <i>
      <x/>
    </i>
    <i i="1">
      <x v="1"/>
    </i>
  </colItems>
  <dataFields count="2">
    <dataField name="Suma de Monto Total Cuenta" fld="15" baseField="0" baseItem="0"/>
    <dataField name="Suma de Monto Total Cuenta2" fld="15" showDataAs="percentOfCol" baseField="0" baseItem="0" numFmtId="9"/>
  </dataFields>
  <chartFormats count="6">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8" count="1" selected="0">
            <x v="0"/>
          </reference>
        </references>
      </pivotArea>
    </chartFormat>
    <chartFormat chart="8" format="10">
      <pivotArea type="data" outline="0" fieldPosition="0">
        <references count="2">
          <reference field="4294967294" count="1" selected="0">
            <x v="0"/>
          </reference>
          <reference field="18" count="1" selected="0">
            <x v="1"/>
          </reference>
        </references>
      </pivotArea>
    </chartFormat>
    <chartFormat chart="8" format="11" series="1">
      <pivotArea type="data" outline="0" fieldPosition="0">
        <references count="1">
          <reference field="4294967294" count="1" selected="0">
            <x v="1"/>
          </reference>
        </references>
      </pivotArea>
    </chartFormat>
    <chartFormat chart="8" format="12">
      <pivotArea type="data" outline="0" fieldPosition="0">
        <references count="2">
          <reference field="4294967294" count="1" selected="0">
            <x v="1"/>
          </reference>
          <reference field="18" count="1" selected="0">
            <x v="0"/>
          </reference>
        </references>
      </pivotArea>
    </chartFormat>
    <chartFormat chart="8" format="13">
      <pivotArea type="data" outline="0" fieldPosition="0">
        <references count="2">
          <reference field="4294967294" count="1" selected="0">
            <x v="1"/>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F02627-6AF9-6F49-A7CC-6B0B35B0646A}" name="TablaDinámica7" cacheId="19"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40:D140" firstHeaderRow="1" firstDataRow="1" firstDataCol="3"/>
  <pivotFields count="25">
    <pivotField axis="axisRow" compact="0" outline="0" showAll="0" defaultSubtotal="0">
      <items count="7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s>
    </pivotField>
    <pivotField compact="0" outline="0" showAll="0" defaultSubtotal="0"/>
    <pivotField axis="axisRow" compact="0" outline="0" showAll="0" sortType="descending" defaultSubtotal="0">
      <items count="546">
        <item x="33"/>
        <item x="85"/>
        <item x="32"/>
        <item x="507"/>
        <item x="25"/>
        <item x="359"/>
        <item x="442"/>
        <item x="424"/>
        <item x="428"/>
        <item x="512"/>
        <item x="148"/>
        <item x="102"/>
        <item x="452"/>
        <item x="65"/>
        <item x="277"/>
        <item x="496"/>
        <item x="164"/>
        <item x="399"/>
        <item x="3"/>
        <item x="158"/>
        <item x="244"/>
        <item x="445"/>
        <item x="459"/>
        <item x="320"/>
        <item x="110"/>
        <item x="330"/>
        <item x="215"/>
        <item x="373"/>
        <item x="52"/>
        <item x="196"/>
        <item x="80"/>
        <item x="398"/>
        <item x="181"/>
        <item x="283"/>
        <item x="155"/>
        <item x="349"/>
        <item x="131"/>
        <item x="358"/>
        <item x="273"/>
        <item x="467"/>
        <item x="348"/>
        <item x="37"/>
        <item x="103"/>
        <item x="410"/>
        <item x="168"/>
        <item x="15"/>
        <item x="199"/>
        <item x="460"/>
        <item x="392"/>
        <item x="314"/>
        <item x="251"/>
        <item x="389"/>
        <item x="205"/>
        <item x="480"/>
        <item x="17"/>
        <item x="313"/>
        <item x="294"/>
        <item x="386"/>
        <item x="261"/>
        <item x="338"/>
        <item x="479"/>
        <item x="134"/>
        <item x="492"/>
        <item x="16"/>
        <item x="436"/>
        <item x="381"/>
        <item x="457"/>
        <item x="441"/>
        <item x="20"/>
        <item x="262"/>
        <item x="197"/>
        <item x="291"/>
        <item x="422"/>
        <item x="301"/>
        <item x="470"/>
        <item x="505"/>
        <item x="544"/>
        <item x="234"/>
        <item x="30"/>
        <item x="41"/>
        <item x="427"/>
        <item x="346"/>
        <item x="255"/>
        <item x="201"/>
        <item x="247"/>
        <item x="90"/>
        <item x="235"/>
        <item x="423"/>
        <item x="68"/>
        <item x="365"/>
        <item x="124"/>
        <item x="527"/>
        <item x="214"/>
        <item x="60"/>
        <item x="272"/>
        <item x="276"/>
        <item x="31"/>
        <item x="125"/>
        <item x="326"/>
        <item x="253"/>
        <item x="490"/>
        <item x="451"/>
        <item x="237"/>
        <item x="161"/>
        <item x="455"/>
        <item x="380"/>
        <item x="343"/>
        <item x="133"/>
        <item x="356"/>
        <item x="303"/>
        <item x="93"/>
        <item x="18"/>
        <item x="79"/>
        <item x="278"/>
        <item x="153"/>
        <item x="297"/>
        <item x="534"/>
        <item x="536"/>
        <item x="198"/>
        <item x="178"/>
        <item x="242"/>
        <item x="163"/>
        <item x="537"/>
        <item x="6"/>
        <item x="128"/>
        <item x="94"/>
        <item x="347"/>
        <item x="369"/>
        <item x="182"/>
        <item x="431"/>
        <item x="173"/>
        <item x="193"/>
        <item x="236"/>
        <item x="352"/>
        <item x="9"/>
        <item x="341"/>
        <item x="190"/>
        <item x="361"/>
        <item x="417"/>
        <item x="183"/>
        <item x="192"/>
        <item x="360"/>
        <item x="464"/>
        <item x="252"/>
        <item x="114"/>
        <item x="364"/>
        <item x="368"/>
        <item x="508"/>
        <item x="285"/>
        <item x="463"/>
        <item x="63"/>
        <item x="529"/>
        <item x="405"/>
        <item x="27"/>
        <item x="157"/>
        <item x="84"/>
        <item x="29"/>
        <item x="406"/>
        <item x="388"/>
        <item x="185"/>
        <item x="503"/>
        <item x="454"/>
        <item x="73"/>
        <item x="542"/>
        <item x="28"/>
        <item x="87"/>
        <item x="143"/>
        <item x="115"/>
        <item x="97"/>
        <item x="263"/>
        <item x="96"/>
        <item x="53"/>
        <item x="433"/>
        <item x="355"/>
        <item x="525"/>
        <item x="240"/>
        <item x="139"/>
        <item x="376"/>
        <item x="374"/>
        <item x="152"/>
        <item x="258"/>
        <item x="449"/>
        <item x="495"/>
        <item x="179"/>
        <item x="483"/>
        <item x="113"/>
        <item x="239"/>
        <item x="72"/>
        <item x="383"/>
        <item x="385"/>
        <item x="420"/>
        <item x="23"/>
        <item x="227"/>
        <item x="22"/>
        <item x="539"/>
        <item x="232"/>
        <item x="397"/>
        <item x="287"/>
        <item x="403"/>
        <item x="528"/>
        <item x="67"/>
        <item x="174"/>
        <item x="458"/>
        <item x="210"/>
        <item x="535"/>
        <item x="89"/>
        <item x="319"/>
        <item x="443"/>
        <item x="484"/>
        <item x="439"/>
        <item x="256"/>
        <item x="516"/>
        <item x="280"/>
        <item x="312"/>
        <item x="337"/>
        <item x="375"/>
        <item x="207"/>
        <item x="304"/>
        <item x="241"/>
        <item x="357"/>
        <item x="462"/>
        <item x="498"/>
        <item x="533"/>
        <item x="159"/>
        <item x="122"/>
        <item x="284"/>
        <item x="160"/>
        <item x="213"/>
        <item x="316"/>
        <item x="514"/>
        <item x="311"/>
        <item x="315"/>
        <item x="147"/>
        <item x="82"/>
        <item x="323"/>
        <item x="333"/>
        <item x="414"/>
        <item x="55"/>
        <item x="476"/>
        <item x="188"/>
        <item x="472"/>
        <item x="510"/>
        <item x="118"/>
        <item x="98"/>
        <item x="363"/>
        <item x="489"/>
        <item x="95"/>
        <item x="111"/>
        <item x="293"/>
        <item x="401"/>
        <item x="245"/>
        <item x="382"/>
        <item x="141"/>
        <item x="391"/>
        <item x="146"/>
        <item x="1"/>
        <item x="225"/>
        <item x="317"/>
        <item x="119"/>
        <item x="345"/>
        <item x="281"/>
        <item x="101"/>
        <item x="292"/>
        <item x="154"/>
        <item x="177"/>
        <item x="169"/>
        <item x="200"/>
        <item x="105"/>
        <item x="58"/>
        <item x="430"/>
        <item x="446"/>
        <item x="390"/>
        <item x="136"/>
        <item x="184"/>
        <item x="339"/>
        <item x="465"/>
        <item x="260"/>
        <item x="223"/>
        <item x="298"/>
        <item x="132"/>
        <item x="78"/>
        <item x="475"/>
        <item x="206"/>
        <item x="231"/>
        <item x="222"/>
        <item x="515"/>
        <item x="149"/>
        <item x="481"/>
        <item x="107"/>
        <item x="379"/>
        <item x="487"/>
        <item x="474"/>
        <item x="502"/>
        <item x="524"/>
        <item x="491"/>
        <item x="288"/>
        <item x="216"/>
        <item x="274"/>
        <item x="296"/>
        <item x="478"/>
        <item x="38"/>
        <item x="86"/>
        <item x="468"/>
        <item x="336"/>
        <item x="66"/>
        <item x="166"/>
        <item x="321"/>
        <item x="88"/>
        <item x="62"/>
        <item x="434"/>
        <item x="419"/>
        <item x="249"/>
        <item x="400"/>
        <item x="308"/>
        <item x="269"/>
        <item x="332"/>
        <item x="44"/>
        <item x="396"/>
        <item x="494"/>
        <item x="106"/>
        <item x="171"/>
        <item x="51"/>
        <item x="49"/>
        <item x="76"/>
        <item x="282"/>
        <item x="532"/>
        <item x="74"/>
        <item x="408"/>
        <item x="43"/>
        <item x="499"/>
        <item x="307"/>
        <item x="180"/>
        <item x="266"/>
        <item x="100"/>
        <item x="170"/>
        <item x="275"/>
        <item x="121"/>
        <item x="469"/>
        <item x="129"/>
        <item x="279"/>
        <item x="519"/>
        <item x="229"/>
        <item x="322"/>
        <item x="335"/>
        <item x="437"/>
        <item x="209"/>
        <item x="137"/>
        <item x="270"/>
        <item x="246"/>
        <item x="334"/>
        <item x="194"/>
        <item x="187"/>
        <item x="471"/>
        <item x="167"/>
        <item x="238"/>
        <item x="482"/>
        <item x="362"/>
        <item x="290"/>
        <item x="504"/>
        <item x="393"/>
        <item x="117"/>
        <item x="486"/>
        <item x="411"/>
        <item x="228"/>
        <item x="189"/>
        <item x="267"/>
        <item x="394"/>
        <item x="438"/>
        <item x="306"/>
        <item x="48"/>
        <item x="140"/>
        <item x="402"/>
        <item x="39"/>
        <item x="99"/>
        <item x="135"/>
        <item x="517"/>
        <item x="172"/>
        <item x="522"/>
        <item x="377"/>
        <item x="404"/>
        <item x="45"/>
        <item x="395"/>
        <item x="543"/>
        <item x="218"/>
        <item x="0"/>
        <item x="511"/>
        <item x="176"/>
        <item x="14"/>
        <item x="259"/>
        <item x="248"/>
        <item x="370"/>
        <item x="83"/>
        <item x="271"/>
        <item x="351"/>
        <item x="450"/>
        <item x="195"/>
        <item x="8"/>
        <item x="165"/>
        <item x="69"/>
        <item x="538"/>
        <item x="204"/>
        <item x="257"/>
        <item x="81"/>
        <item x="540"/>
        <item x="175"/>
        <item x="75"/>
        <item x="302"/>
        <item x="545"/>
        <item x="202"/>
        <item x="186"/>
        <item x="156"/>
        <item x="530"/>
        <item x="477"/>
        <item x="130"/>
        <item x="123"/>
        <item x="26"/>
        <item x="407"/>
        <item x="13"/>
        <item x="466"/>
        <item x="378"/>
        <item x="64"/>
        <item x="429"/>
        <item x="523"/>
        <item x="418"/>
        <item x="150"/>
        <item x="329"/>
        <item x="71"/>
        <item x="116"/>
        <item x="59"/>
        <item x="295"/>
        <item x="286"/>
        <item x="126"/>
        <item x="488"/>
        <item x="127"/>
        <item x="520"/>
        <item x="521"/>
        <item x="371"/>
        <item x="541"/>
        <item x="440"/>
        <item x="233"/>
        <item x="42"/>
        <item x="300"/>
        <item x="416"/>
        <item x="485"/>
        <item x="413"/>
        <item x="289"/>
        <item x="24"/>
        <item x="444"/>
        <item x="250"/>
        <item x="34"/>
        <item x="191"/>
        <item x="120"/>
        <item x="461"/>
        <item x="309"/>
        <item x="506"/>
        <item x="412"/>
        <item x="509"/>
        <item x="91"/>
        <item x="328"/>
        <item x="367"/>
        <item x="268"/>
        <item x="162"/>
        <item x="217"/>
        <item x="456"/>
        <item x="324"/>
        <item x="109"/>
        <item x="70"/>
        <item x="426"/>
        <item x="366"/>
        <item x="40"/>
        <item x="327"/>
        <item x="226"/>
        <item x="12"/>
        <item x="35"/>
        <item x="387"/>
        <item x="212"/>
        <item x="56"/>
        <item x="21"/>
        <item x="493"/>
        <item x="10"/>
        <item x="325"/>
        <item x="501"/>
        <item x="54"/>
        <item x="447"/>
        <item x="531"/>
        <item x="11"/>
        <item x="151"/>
        <item x="50"/>
        <item x="299"/>
        <item x="310"/>
        <item x="513"/>
        <item x="372"/>
        <item x="344"/>
        <item x="138"/>
        <item x="497"/>
        <item x="2"/>
        <item x="350"/>
        <item x="448"/>
        <item x="112"/>
        <item x="353"/>
        <item x="104"/>
        <item x="318"/>
        <item x="221"/>
        <item x="224"/>
        <item x="243"/>
        <item x="47"/>
        <item x="421"/>
        <item x="219"/>
        <item x="4"/>
        <item x="145"/>
        <item x="305"/>
        <item x="342"/>
        <item x="61"/>
        <item x="409"/>
        <item x="108"/>
        <item x="425"/>
        <item x="518"/>
        <item x="415"/>
        <item x="142"/>
        <item x="526"/>
        <item x="354"/>
        <item x="203"/>
        <item x="220"/>
        <item x="500"/>
        <item x="46"/>
        <item x="144"/>
        <item x="5"/>
        <item x="435"/>
        <item x="77"/>
        <item x="19"/>
        <item x="473"/>
        <item x="7"/>
        <item x="57"/>
        <item x="230"/>
        <item x="254"/>
        <item x="211"/>
        <item x="264"/>
        <item x="453"/>
        <item x="384"/>
        <item x="208"/>
        <item x="340"/>
        <item x="331"/>
        <item x="92"/>
        <item x="265"/>
        <item x="432"/>
        <item x="36"/>
      </items>
      <autoSortScope>
        <pivotArea dataOnly="0" outline="0" fieldPosition="0">
          <references count="1">
            <reference field="4294967294" count="1" selected="0">
              <x v="0"/>
            </reference>
          </references>
        </pivotArea>
      </autoSortScope>
    </pivotField>
    <pivotField compact="0" outline="0" showAll="0" defaultSubtotal="0"/>
    <pivotField compact="0" numFmtId="22" outline="0" showAll="0" defaultSubtotal="0">
      <items count="601">
        <item x="4"/>
        <item x="9"/>
        <item x="11"/>
        <item x="16"/>
        <item x="63"/>
        <item x="87"/>
        <item x="13"/>
        <item x="38"/>
        <item x="44"/>
        <item x="2"/>
        <item x="97"/>
        <item x="18"/>
        <item x="48"/>
        <item x="57"/>
        <item x="76"/>
        <item x="26"/>
        <item x="84"/>
        <item x="39"/>
        <item x="66"/>
        <item x="0"/>
        <item x="94"/>
        <item x="77"/>
        <item x="89"/>
        <item x="25"/>
        <item x="50"/>
        <item x="53"/>
        <item x="5"/>
        <item x="19"/>
        <item x="1"/>
        <item x="90"/>
        <item x="49"/>
        <item x="52"/>
        <item x="91"/>
        <item x="88"/>
        <item x="70"/>
        <item x="80"/>
        <item x="58"/>
        <item x="47"/>
        <item x="45"/>
        <item x="75"/>
        <item x="42"/>
        <item x="92"/>
        <item x="93"/>
        <item x="81"/>
        <item x="59"/>
        <item x="6"/>
        <item x="83"/>
        <item x="36"/>
        <item x="62"/>
        <item x="8"/>
        <item x="24"/>
        <item x="17"/>
        <item x="54"/>
        <item x="7"/>
        <item x="37"/>
        <item x="41"/>
        <item x="21"/>
        <item x="85"/>
        <item x="60"/>
        <item x="15"/>
        <item x="74"/>
        <item x="34"/>
        <item x="65"/>
        <item x="64"/>
        <item x="22"/>
        <item x="69"/>
        <item x="56"/>
        <item x="29"/>
        <item x="28"/>
        <item x="68"/>
        <item x="23"/>
        <item x="27"/>
        <item x="3"/>
        <item x="51"/>
        <item x="40"/>
        <item x="30"/>
        <item x="12"/>
        <item x="96"/>
        <item x="32"/>
        <item x="82"/>
        <item x="14"/>
        <item x="72"/>
        <item x="33"/>
        <item x="43"/>
        <item x="86"/>
        <item x="31"/>
        <item x="79"/>
        <item x="67"/>
        <item x="78"/>
        <item x="20"/>
        <item x="71"/>
        <item x="35"/>
        <item x="73"/>
        <item x="95"/>
        <item x="61"/>
        <item x="10"/>
        <item x="55"/>
        <item x="46"/>
        <item x="158"/>
        <item x="188"/>
        <item x="113"/>
        <item x="147"/>
        <item x="135"/>
        <item x="163"/>
        <item x="160"/>
        <item x="150"/>
        <item x="187"/>
        <item x="168"/>
        <item x="146"/>
        <item x="185"/>
        <item x="195"/>
        <item x="109"/>
        <item x="174"/>
        <item x="201"/>
        <item x="122"/>
        <item x="164"/>
        <item x="124"/>
        <item x="99"/>
        <item x="193"/>
        <item x="118"/>
        <item x="108"/>
        <item x="106"/>
        <item x="110"/>
        <item x="151"/>
        <item x="137"/>
        <item x="184"/>
        <item x="112"/>
        <item x="138"/>
        <item x="166"/>
        <item x="114"/>
        <item x="176"/>
        <item x="136"/>
        <item x="197"/>
        <item x="182"/>
        <item x="130"/>
        <item x="179"/>
        <item x="141"/>
        <item x="142"/>
        <item x="192"/>
        <item x="116"/>
        <item x="101"/>
        <item x="111"/>
        <item x="148"/>
        <item x="107"/>
        <item x="128"/>
        <item x="125"/>
        <item x="173"/>
        <item x="181"/>
        <item x="115"/>
        <item x="177"/>
        <item x="133"/>
        <item x="143"/>
        <item x="120"/>
        <item x="183"/>
        <item x="121"/>
        <item x="180"/>
        <item x="196"/>
        <item x="132"/>
        <item x="169"/>
        <item x="186"/>
        <item x="140"/>
        <item x="156"/>
        <item x="149"/>
        <item x="175"/>
        <item x="139"/>
        <item x="165"/>
        <item x="159"/>
        <item x="144"/>
        <item x="161"/>
        <item x="172"/>
        <item x="105"/>
        <item x="153"/>
        <item x="155"/>
        <item x="145"/>
        <item x="198"/>
        <item x="200"/>
        <item x="104"/>
        <item x="123"/>
        <item x="162"/>
        <item x="194"/>
        <item x="131"/>
        <item x="102"/>
        <item x="199"/>
        <item x="129"/>
        <item x="126"/>
        <item x="134"/>
        <item x="98"/>
        <item x="170"/>
        <item x="191"/>
        <item x="171"/>
        <item x="178"/>
        <item x="103"/>
        <item x="157"/>
        <item x="189"/>
        <item x="190"/>
        <item x="100"/>
        <item x="117"/>
        <item x="119"/>
        <item x="127"/>
        <item x="152"/>
        <item x="154"/>
        <item x="167"/>
        <item x="240"/>
        <item x="226"/>
        <item x="229"/>
        <item x="247"/>
        <item x="214"/>
        <item x="220"/>
        <item x="228"/>
        <item x="243"/>
        <item x="215"/>
        <item x="207"/>
        <item x="256"/>
        <item x="239"/>
        <item x="203"/>
        <item x="251"/>
        <item x="257"/>
        <item x="231"/>
        <item x="217"/>
        <item x="205"/>
        <item x="233"/>
        <item x="236"/>
        <item x="255"/>
        <item x="212"/>
        <item x="252"/>
        <item x="248"/>
        <item x="206"/>
        <item x="208"/>
        <item x="242"/>
        <item x="253"/>
        <item x="224"/>
        <item x="202"/>
        <item x="222"/>
        <item x="210"/>
        <item x="235"/>
        <item x="234"/>
        <item x="246"/>
        <item x="249"/>
        <item x="218"/>
        <item x="211"/>
        <item x="230"/>
        <item x="227"/>
        <item x="204"/>
        <item x="219"/>
        <item x="244"/>
        <item x="245"/>
        <item x="223"/>
        <item x="241"/>
        <item x="213"/>
        <item x="232"/>
        <item x="209"/>
        <item x="225"/>
        <item x="238"/>
        <item x="250"/>
        <item x="221"/>
        <item x="237"/>
        <item x="254"/>
        <item x="216"/>
        <item x="271"/>
        <item x="313"/>
        <item x="287"/>
        <item x="264"/>
        <item x="284"/>
        <item x="261"/>
        <item x="270"/>
        <item x="282"/>
        <item x="304"/>
        <item x="278"/>
        <item x="290"/>
        <item x="276"/>
        <item x="298"/>
        <item x="310"/>
        <item x="309"/>
        <item x="296"/>
        <item x="291"/>
        <item x="272"/>
        <item x="302"/>
        <item x="280"/>
        <item x="277"/>
        <item x="288"/>
        <item x="308"/>
        <item x="297"/>
        <item x="268"/>
        <item x="269"/>
        <item x="258"/>
        <item x="286"/>
        <item x="260"/>
        <item x="294"/>
        <item x="279"/>
        <item x="262"/>
        <item x="292"/>
        <item x="267"/>
        <item x="293"/>
        <item x="273"/>
        <item x="300"/>
        <item x="301"/>
        <item x="274"/>
        <item x="289"/>
        <item x="303"/>
        <item x="266"/>
        <item x="306"/>
        <item x="259"/>
        <item x="263"/>
        <item x="311"/>
        <item x="265"/>
        <item x="305"/>
        <item x="299"/>
        <item x="312"/>
        <item x="285"/>
        <item x="281"/>
        <item x="295"/>
        <item x="283"/>
        <item x="307"/>
        <item x="275"/>
        <item x="363"/>
        <item x="317"/>
        <item x="370"/>
        <item x="353"/>
        <item x="360"/>
        <item x="358"/>
        <item x="324"/>
        <item x="338"/>
        <item x="376"/>
        <item x="333"/>
        <item x="323"/>
        <item x="315"/>
        <item x="347"/>
        <item x="331"/>
        <item x="341"/>
        <item x="344"/>
        <item x="379"/>
        <item x="335"/>
        <item x="369"/>
        <item x="365"/>
        <item x="349"/>
        <item x="381"/>
        <item x="357"/>
        <item x="367"/>
        <item x="371"/>
        <item x="380"/>
        <item x="350"/>
        <item x="322"/>
        <item x="385"/>
        <item x="382"/>
        <item x="336"/>
        <item x="364"/>
        <item x="366"/>
        <item x="319"/>
        <item x="327"/>
        <item x="374"/>
        <item x="334"/>
        <item x="330"/>
        <item x="346"/>
        <item x="354"/>
        <item x="320"/>
        <item x="348"/>
        <item x="339"/>
        <item x="332"/>
        <item x="329"/>
        <item x="383"/>
        <item x="378"/>
        <item x="337"/>
        <item x="326"/>
        <item x="372"/>
        <item x="384"/>
        <item x="318"/>
        <item x="361"/>
        <item x="342"/>
        <item x="316"/>
        <item x="325"/>
        <item x="351"/>
        <item x="345"/>
        <item x="352"/>
        <item x="368"/>
        <item x="343"/>
        <item x="321"/>
        <item x="377"/>
        <item x="356"/>
        <item x="355"/>
        <item x="386"/>
        <item x="314"/>
        <item x="373"/>
        <item x="340"/>
        <item x="375"/>
        <item x="328"/>
        <item x="359"/>
        <item x="387"/>
        <item x="362"/>
        <item x="403"/>
        <item x="393"/>
        <item x="502"/>
        <item x="391"/>
        <item x="475"/>
        <item x="406"/>
        <item x="500"/>
        <item x="474"/>
        <item x="463"/>
        <item x="464"/>
        <item x="497"/>
        <item x="413"/>
        <item x="462"/>
        <item x="503"/>
        <item x="445"/>
        <item x="482"/>
        <item x="456"/>
        <item x="408"/>
        <item x="449"/>
        <item x="485"/>
        <item x="397"/>
        <item x="394"/>
        <item x="433"/>
        <item x="480"/>
        <item x="417"/>
        <item x="494"/>
        <item x="450"/>
        <item x="431"/>
        <item x="483"/>
        <item x="506"/>
        <item x="453"/>
        <item x="496"/>
        <item x="443"/>
        <item x="427"/>
        <item x="400"/>
        <item x="442"/>
        <item x="407"/>
        <item x="454"/>
        <item x="492"/>
        <item x="465"/>
        <item x="415"/>
        <item x="487"/>
        <item x="426"/>
        <item x="495"/>
        <item x="414"/>
        <item x="479"/>
        <item x="489"/>
        <item x="409"/>
        <item x="458"/>
        <item x="399"/>
        <item x="402"/>
        <item x="429"/>
        <item x="471"/>
        <item x="425"/>
        <item x="392"/>
        <item x="478"/>
        <item x="468"/>
        <item x="436"/>
        <item x="440"/>
        <item x="389"/>
        <item x="505"/>
        <item x="499"/>
        <item x="396"/>
        <item x="437"/>
        <item x="459"/>
        <item x="421"/>
        <item x="498"/>
        <item x="430"/>
        <item x="419"/>
        <item x="473"/>
        <item x="491"/>
        <item x="438"/>
        <item x="507"/>
        <item x="418"/>
        <item x="501"/>
        <item x="444"/>
        <item x="493"/>
        <item x="411"/>
        <item x="466"/>
        <item x="420"/>
        <item x="451"/>
        <item x="469"/>
        <item x="452"/>
        <item x="457"/>
        <item x="401"/>
        <item x="488"/>
        <item x="422"/>
        <item x="470"/>
        <item x="509"/>
        <item x="404"/>
        <item x="455"/>
        <item x="510"/>
        <item x="410"/>
        <item x="439"/>
        <item x="467"/>
        <item x="423"/>
        <item x="472"/>
        <item x="441"/>
        <item x="484"/>
        <item x="390"/>
        <item x="446"/>
        <item x="405"/>
        <item x="490"/>
        <item x="395"/>
        <item x="434"/>
        <item x="412"/>
        <item x="424"/>
        <item x="476"/>
        <item x="432"/>
        <item x="388"/>
        <item x="481"/>
        <item x="435"/>
        <item x="504"/>
        <item x="416"/>
        <item x="448"/>
        <item x="477"/>
        <item x="398"/>
        <item x="447"/>
        <item x="461"/>
        <item x="428"/>
        <item x="460"/>
        <item x="486"/>
        <item x="508"/>
        <item x="515"/>
        <item x="534"/>
        <item x="513"/>
        <item x="565"/>
        <item x="558"/>
        <item x="556"/>
        <item x="599"/>
        <item x="596"/>
        <item x="536"/>
        <item x="577"/>
        <item x="574"/>
        <item x="537"/>
        <item x="547"/>
        <item x="533"/>
        <item x="583"/>
        <item x="595"/>
        <item x="518"/>
        <item x="549"/>
        <item x="535"/>
        <item x="529"/>
        <item x="527"/>
        <item x="582"/>
        <item x="524"/>
        <item x="544"/>
        <item x="561"/>
        <item x="516"/>
        <item x="570"/>
        <item x="591"/>
        <item x="539"/>
        <item x="532"/>
        <item x="541"/>
        <item x="593"/>
        <item x="600"/>
        <item x="525"/>
        <item x="559"/>
        <item x="519"/>
        <item x="567"/>
        <item x="592"/>
        <item x="568"/>
        <item x="560"/>
        <item x="551"/>
        <item x="530"/>
        <item x="545"/>
        <item x="563"/>
        <item x="521"/>
        <item x="586"/>
        <item x="523"/>
        <item x="552"/>
        <item x="512"/>
        <item x="526"/>
        <item x="575"/>
        <item x="571"/>
        <item x="553"/>
        <item x="531"/>
        <item x="566"/>
        <item x="581"/>
        <item x="564"/>
        <item x="555"/>
        <item x="514"/>
        <item x="590"/>
        <item x="587"/>
        <item x="597"/>
        <item x="548"/>
        <item x="576"/>
        <item x="520"/>
        <item x="573"/>
        <item x="589"/>
        <item x="540"/>
        <item x="538"/>
        <item x="562"/>
        <item x="588"/>
        <item x="578"/>
        <item x="579"/>
        <item x="569"/>
        <item x="557"/>
        <item x="594"/>
        <item x="522"/>
        <item x="546"/>
        <item x="543"/>
        <item x="598"/>
        <item x="511"/>
        <item x="517"/>
        <item x="528"/>
        <item x="580"/>
        <item x="550"/>
        <item x="585"/>
        <item x="554"/>
        <item x="584"/>
        <item x="572"/>
        <item x="542"/>
      </items>
    </pivotField>
    <pivotField compact="0" numFmtId="22" outline="0" showAll="0" defaultSubtotal="0"/>
    <pivotField compact="0" numFmtId="2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20" outline="0" showAll="0" defaultSubtotal="0">
      <items count="173">
        <item x="144"/>
        <item x="105"/>
        <item x="109"/>
        <item x="69"/>
        <item x="136"/>
        <item x="67"/>
        <item x="5"/>
        <item x="104"/>
        <item x="99"/>
        <item x="156"/>
        <item x="141"/>
        <item x="85"/>
        <item x="4"/>
        <item x="73"/>
        <item x="65"/>
        <item x="60"/>
        <item x="40"/>
        <item x="108"/>
        <item x="121"/>
        <item x="148"/>
        <item x="94"/>
        <item x="100"/>
        <item x="111"/>
        <item x="101"/>
        <item x="9"/>
        <item x="52"/>
        <item x="126"/>
        <item x="87"/>
        <item x="88"/>
        <item x="153"/>
        <item x="24"/>
        <item x="167"/>
        <item x="128"/>
        <item x="15"/>
        <item x="142"/>
        <item x="3"/>
        <item x="6"/>
        <item x="72"/>
        <item x="49"/>
        <item x="18"/>
        <item x="129"/>
        <item x="78"/>
        <item x="32"/>
        <item x="48"/>
        <item x="58"/>
        <item x="150"/>
        <item x="62"/>
        <item x="170"/>
        <item x="123"/>
        <item x="59"/>
        <item x="7"/>
        <item x="10"/>
        <item x="0"/>
        <item x="118"/>
        <item x="12"/>
        <item x="145"/>
        <item x="135"/>
        <item x="42"/>
        <item x="22"/>
        <item x="152"/>
        <item x="31"/>
        <item x="149"/>
        <item x="64"/>
        <item x="46"/>
        <item x="27"/>
        <item x="19"/>
        <item x="26"/>
        <item x="117"/>
        <item x="47"/>
        <item x="107"/>
        <item x="134"/>
        <item x="75"/>
        <item x="158"/>
        <item x="34"/>
        <item x="76"/>
        <item x="93"/>
        <item x="39"/>
        <item x="53"/>
        <item x="133"/>
        <item x="90"/>
        <item x="1"/>
        <item x="36"/>
        <item x="37"/>
        <item x="98"/>
        <item x="35"/>
        <item x="146"/>
        <item x="125"/>
        <item x="57"/>
        <item x="114"/>
        <item x="66"/>
        <item x="11"/>
        <item x="45"/>
        <item x="63"/>
        <item x="33"/>
        <item x="79"/>
        <item x="61"/>
        <item x="127"/>
        <item x="96"/>
        <item x="14"/>
        <item x="28"/>
        <item x="103"/>
        <item x="97"/>
        <item x="122"/>
        <item x="25"/>
        <item x="110"/>
        <item x="120"/>
        <item x="43"/>
        <item x="139"/>
        <item x="54"/>
        <item x="81"/>
        <item x="130"/>
        <item x="70"/>
        <item x="82"/>
        <item x="124"/>
        <item x="95"/>
        <item x="83"/>
        <item x="131"/>
        <item x="21"/>
        <item x="38"/>
        <item x="169"/>
        <item x="2"/>
        <item x="29"/>
        <item x="74"/>
        <item x="30"/>
        <item x="55"/>
        <item x="71"/>
        <item x="157"/>
        <item x="17"/>
        <item x="106"/>
        <item x="86"/>
        <item x="84"/>
        <item x="89"/>
        <item x="91"/>
        <item x="77"/>
        <item x="80"/>
        <item x="68"/>
        <item x="147"/>
        <item x="56"/>
        <item x="8"/>
        <item x="168"/>
        <item x="132"/>
        <item x="102"/>
        <item x="166"/>
        <item x="20"/>
        <item x="155"/>
        <item x="13"/>
        <item x="51"/>
        <item x="119"/>
        <item x="159"/>
        <item x="16"/>
        <item x="50"/>
        <item x="112"/>
        <item x="165"/>
        <item x="151"/>
        <item x="41"/>
        <item x="171"/>
        <item x="113"/>
        <item x="163"/>
        <item x="164"/>
        <item x="115"/>
        <item x="92"/>
        <item x="116"/>
        <item x="138"/>
        <item x="162"/>
        <item x="154"/>
        <item x="23"/>
        <item x="140"/>
        <item x="143"/>
        <item x="137"/>
        <item x="172"/>
        <item x="161"/>
        <item x="160"/>
        <item x="44"/>
      </items>
    </pivotField>
    <pivotField dataField="1" compact="0" numFmtId="164" outline="0" showAll="0" defaultSubtotal="0"/>
    <pivotField compact="0" numFmtId="14" outline="0" showAll="0" defaultSubtotal="0">
      <items count="601">
        <item x="4"/>
        <item x="9"/>
        <item x="11"/>
        <item x="16"/>
        <item x="63"/>
        <item x="87"/>
        <item x="13"/>
        <item x="38"/>
        <item x="44"/>
        <item x="2"/>
        <item x="97"/>
        <item x="18"/>
        <item x="48"/>
        <item x="57"/>
        <item x="76"/>
        <item x="26"/>
        <item x="84"/>
        <item x="39"/>
        <item x="66"/>
        <item x="0"/>
        <item x="94"/>
        <item x="77"/>
        <item x="89"/>
        <item x="25"/>
        <item x="50"/>
        <item x="53"/>
        <item x="5"/>
        <item x="19"/>
        <item x="1"/>
        <item x="90"/>
        <item x="49"/>
        <item x="52"/>
        <item x="91"/>
        <item x="88"/>
        <item x="70"/>
        <item x="80"/>
        <item x="58"/>
        <item x="47"/>
        <item x="45"/>
        <item x="75"/>
        <item x="42"/>
        <item x="92"/>
        <item x="93"/>
        <item x="81"/>
        <item x="59"/>
        <item x="6"/>
        <item x="83"/>
        <item x="36"/>
        <item x="62"/>
        <item x="8"/>
        <item x="24"/>
        <item x="17"/>
        <item x="54"/>
        <item x="7"/>
        <item x="37"/>
        <item x="41"/>
        <item x="21"/>
        <item x="85"/>
        <item x="60"/>
        <item x="15"/>
        <item x="74"/>
        <item x="34"/>
        <item x="65"/>
        <item x="64"/>
        <item x="22"/>
        <item x="69"/>
        <item x="56"/>
        <item x="29"/>
        <item x="28"/>
        <item x="68"/>
        <item x="23"/>
        <item x="27"/>
        <item x="3"/>
        <item x="51"/>
        <item x="40"/>
        <item x="30"/>
        <item x="12"/>
        <item x="96"/>
        <item x="32"/>
        <item x="82"/>
        <item x="14"/>
        <item x="72"/>
        <item x="33"/>
        <item x="43"/>
        <item x="86"/>
        <item x="31"/>
        <item x="79"/>
        <item x="67"/>
        <item x="78"/>
        <item x="20"/>
        <item x="71"/>
        <item x="35"/>
        <item x="73"/>
        <item x="95"/>
        <item x="61"/>
        <item x="10"/>
        <item x="55"/>
        <item x="46"/>
        <item x="158"/>
        <item x="188"/>
        <item x="113"/>
        <item x="147"/>
        <item x="135"/>
        <item x="163"/>
        <item x="160"/>
        <item x="150"/>
        <item x="187"/>
        <item x="168"/>
        <item x="146"/>
        <item x="185"/>
        <item x="195"/>
        <item x="109"/>
        <item x="174"/>
        <item x="201"/>
        <item x="122"/>
        <item x="164"/>
        <item x="124"/>
        <item x="99"/>
        <item x="193"/>
        <item x="118"/>
        <item x="108"/>
        <item x="106"/>
        <item x="110"/>
        <item x="151"/>
        <item x="137"/>
        <item x="184"/>
        <item x="112"/>
        <item x="138"/>
        <item x="166"/>
        <item x="114"/>
        <item x="176"/>
        <item x="136"/>
        <item x="197"/>
        <item x="182"/>
        <item x="130"/>
        <item x="179"/>
        <item x="141"/>
        <item x="142"/>
        <item x="192"/>
        <item x="116"/>
        <item x="101"/>
        <item x="111"/>
        <item x="148"/>
        <item x="107"/>
        <item x="128"/>
        <item x="125"/>
        <item x="173"/>
        <item x="181"/>
        <item x="115"/>
        <item x="177"/>
        <item x="133"/>
        <item x="143"/>
        <item x="120"/>
        <item x="183"/>
        <item x="121"/>
        <item x="180"/>
        <item x="196"/>
        <item x="132"/>
        <item x="169"/>
        <item x="186"/>
        <item x="140"/>
        <item x="156"/>
        <item x="149"/>
        <item x="175"/>
        <item x="139"/>
        <item x="165"/>
        <item x="159"/>
        <item x="144"/>
        <item x="161"/>
        <item x="172"/>
        <item x="105"/>
        <item x="153"/>
        <item x="155"/>
        <item x="145"/>
        <item x="198"/>
        <item x="200"/>
        <item x="104"/>
        <item x="123"/>
        <item x="162"/>
        <item x="194"/>
        <item x="131"/>
        <item x="102"/>
        <item x="199"/>
        <item x="129"/>
        <item x="126"/>
        <item x="134"/>
        <item x="98"/>
        <item x="170"/>
        <item x="191"/>
        <item x="171"/>
        <item x="178"/>
        <item x="103"/>
        <item x="157"/>
        <item x="189"/>
        <item x="190"/>
        <item x="100"/>
        <item x="117"/>
        <item x="119"/>
        <item x="127"/>
        <item x="152"/>
        <item x="154"/>
        <item x="167"/>
        <item x="240"/>
        <item x="226"/>
        <item x="229"/>
        <item x="247"/>
        <item x="214"/>
        <item x="220"/>
        <item x="228"/>
        <item x="243"/>
        <item x="215"/>
        <item x="207"/>
        <item x="256"/>
        <item x="239"/>
        <item x="203"/>
        <item x="251"/>
        <item x="257"/>
        <item x="231"/>
        <item x="217"/>
        <item x="205"/>
        <item x="233"/>
        <item x="236"/>
        <item x="255"/>
        <item x="212"/>
        <item x="252"/>
        <item x="248"/>
        <item x="206"/>
        <item x="208"/>
        <item x="242"/>
        <item x="253"/>
        <item x="224"/>
        <item x="202"/>
        <item x="222"/>
        <item x="210"/>
        <item x="235"/>
        <item x="234"/>
        <item x="246"/>
        <item x="249"/>
        <item x="218"/>
        <item x="211"/>
        <item x="230"/>
        <item x="227"/>
        <item x="204"/>
        <item x="219"/>
        <item x="244"/>
        <item x="245"/>
        <item x="223"/>
        <item x="241"/>
        <item x="213"/>
        <item x="232"/>
        <item x="209"/>
        <item x="225"/>
        <item x="238"/>
        <item x="250"/>
        <item x="221"/>
        <item x="237"/>
        <item x="254"/>
        <item x="216"/>
        <item x="271"/>
        <item x="313"/>
        <item x="287"/>
        <item x="264"/>
        <item x="284"/>
        <item x="261"/>
        <item x="270"/>
        <item x="282"/>
        <item x="304"/>
        <item x="278"/>
        <item x="290"/>
        <item x="276"/>
        <item x="298"/>
        <item x="310"/>
        <item x="309"/>
        <item x="296"/>
        <item x="291"/>
        <item x="272"/>
        <item x="302"/>
        <item x="280"/>
        <item x="277"/>
        <item x="288"/>
        <item x="308"/>
        <item x="297"/>
        <item x="268"/>
        <item x="269"/>
        <item x="258"/>
        <item x="286"/>
        <item x="260"/>
        <item x="294"/>
        <item x="279"/>
        <item x="262"/>
        <item x="292"/>
        <item x="267"/>
        <item x="293"/>
        <item x="273"/>
        <item x="300"/>
        <item x="301"/>
        <item x="274"/>
        <item x="289"/>
        <item x="303"/>
        <item x="266"/>
        <item x="306"/>
        <item x="259"/>
        <item x="263"/>
        <item x="311"/>
        <item x="265"/>
        <item x="305"/>
        <item x="299"/>
        <item x="312"/>
        <item x="285"/>
        <item x="281"/>
        <item x="295"/>
        <item x="283"/>
        <item x="307"/>
        <item x="275"/>
        <item x="363"/>
        <item x="317"/>
        <item x="370"/>
        <item x="353"/>
        <item x="360"/>
        <item x="358"/>
        <item x="324"/>
        <item x="338"/>
        <item x="376"/>
        <item x="333"/>
        <item x="323"/>
        <item x="315"/>
        <item x="347"/>
        <item x="331"/>
        <item x="341"/>
        <item x="344"/>
        <item x="379"/>
        <item x="335"/>
        <item x="369"/>
        <item x="365"/>
        <item x="349"/>
        <item x="381"/>
        <item x="357"/>
        <item x="367"/>
        <item x="371"/>
        <item x="380"/>
        <item x="350"/>
        <item x="322"/>
        <item x="385"/>
        <item x="382"/>
        <item x="336"/>
        <item x="364"/>
        <item x="366"/>
        <item x="319"/>
        <item x="327"/>
        <item x="374"/>
        <item x="334"/>
        <item x="330"/>
        <item x="346"/>
        <item x="354"/>
        <item x="320"/>
        <item x="348"/>
        <item x="339"/>
        <item x="332"/>
        <item x="329"/>
        <item x="383"/>
        <item x="378"/>
        <item x="337"/>
        <item x="326"/>
        <item x="372"/>
        <item x="384"/>
        <item x="318"/>
        <item x="361"/>
        <item x="342"/>
        <item x="316"/>
        <item x="325"/>
        <item x="351"/>
        <item x="345"/>
        <item x="352"/>
        <item x="368"/>
        <item x="343"/>
        <item x="321"/>
        <item x="377"/>
        <item x="356"/>
        <item x="355"/>
        <item x="386"/>
        <item x="314"/>
        <item x="373"/>
        <item x="340"/>
        <item x="375"/>
        <item x="328"/>
        <item x="359"/>
        <item x="387"/>
        <item x="362"/>
        <item x="403"/>
        <item x="393"/>
        <item x="502"/>
        <item x="391"/>
        <item x="475"/>
        <item x="406"/>
        <item x="500"/>
        <item x="474"/>
        <item x="463"/>
        <item x="464"/>
        <item x="497"/>
        <item x="413"/>
        <item x="462"/>
        <item x="503"/>
        <item x="445"/>
        <item x="482"/>
        <item x="456"/>
        <item x="408"/>
        <item x="449"/>
        <item x="485"/>
        <item x="397"/>
        <item x="394"/>
        <item x="433"/>
        <item x="480"/>
        <item x="417"/>
        <item x="494"/>
        <item x="450"/>
        <item x="431"/>
        <item x="483"/>
        <item x="506"/>
        <item x="453"/>
        <item x="496"/>
        <item x="443"/>
        <item x="427"/>
        <item x="400"/>
        <item x="442"/>
        <item x="407"/>
        <item x="454"/>
        <item x="492"/>
        <item x="465"/>
        <item x="415"/>
        <item x="487"/>
        <item x="426"/>
        <item x="495"/>
        <item x="414"/>
        <item x="479"/>
        <item x="489"/>
        <item x="409"/>
        <item x="458"/>
        <item x="399"/>
        <item x="402"/>
        <item x="429"/>
        <item x="471"/>
        <item x="425"/>
        <item x="392"/>
        <item x="478"/>
        <item x="468"/>
        <item x="436"/>
        <item x="440"/>
        <item x="389"/>
        <item x="505"/>
        <item x="499"/>
        <item x="396"/>
        <item x="437"/>
        <item x="459"/>
        <item x="421"/>
        <item x="498"/>
        <item x="430"/>
        <item x="419"/>
        <item x="473"/>
        <item x="491"/>
        <item x="438"/>
        <item x="507"/>
        <item x="418"/>
        <item x="501"/>
        <item x="444"/>
        <item x="493"/>
        <item x="411"/>
        <item x="466"/>
        <item x="420"/>
        <item x="451"/>
        <item x="469"/>
        <item x="452"/>
        <item x="457"/>
        <item x="401"/>
        <item x="488"/>
        <item x="422"/>
        <item x="470"/>
        <item x="509"/>
        <item x="404"/>
        <item x="455"/>
        <item x="510"/>
        <item x="410"/>
        <item x="439"/>
        <item x="467"/>
        <item x="423"/>
        <item x="472"/>
        <item x="441"/>
        <item x="484"/>
        <item x="390"/>
        <item x="446"/>
        <item x="405"/>
        <item x="490"/>
        <item x="395"/>
        <item x="434"/>
        <item x="412"/>
        <item x="424"/>
        <item x="476"/>
        <item x="432"/>
        <item x="388"/>
        <item x="481"/>
        <item x="435"/>
        <item x="504"/>
        <item x="416"/>
        <item x="448"/>
        <item x="477"/>
        <item x="398"/>
        <item x="447"/>
        <item x="461"/>
        <item x="428"/>
        <item x="460"/>
        <item x="486"/>
        <item x="508"/>
        <item x="515"/>
        <item x="534"/>
        <item x="513"/>
        <item x="565"/>
        <item x="558"/>
        <item x="556"/>
        <item x="599"/>
        <item x="596"/>
        <item x="536"/>
        <item x="577"/>
        <item x="574"/>
        <item x="537"/>
        <item x="547"/>
        <item x="533"/>
        <item x="583"/>
        <item x="595"/>
        <item x="518"/>
        <item x="549"/>
        <item x="535"/>
        <item x="529"/>
        <item x="527"/>
        <item x="582"/>
        <item x="524"/>
        <item x="544"/>
        <item x="561"/>
        <item x="516"/>
        <item x="570"/>
        <item x="591"/>
        <item x="539"/>
        <item x="532"/>
        <item x="541"/>
        <item x="593"/>
        <item x="600"/>
        <item x="525"/>
        <item x="559"/>
        <item x="519"/>
        <item x="567"/>
        <item x="592"/>
        <item x="568"/>
        <item x="560"/>
        <item x="551"/>
        <item x="530"/>
        <item x="545"/>
        <item x="563"/>
        <item x="521"/>
        <item x="586"/>
        <item x="523"/>
        <item x="552"/>
        <item x="512"/>
        <item x="526"/>
        <item x="575"/>
        <item x="571"/>
        <item x="553"/>
        <item x="531"/>
        <item x="566"/>
        <item x="581"/>
        <item x="564"/>
        <item x="555"/>
        <item x="514"/>
        <item x="590"/>
        <item x="587"/>
        <item x="597"/>
        <item x="548"/>
        <item x="576"/>
        <item x="520"/>
        <item x="573"/>
        <item x="589"/>
        <item x="540"/>
        <item x="538"/>
        <item x="562"/>
        <item x="588"/>
        <item x="578"/>
        <item x="579"/>
        <item x="569"/>
        <item x="557"/>
        <item x="594"/>
        <item x="522"/>
        <item x="546"/>
        <item x="543"/>
        <item x="598"/>
        <item x="511"/>
        <item x="517"/>
        <item x="528"/>
        <item x="580"/>
        <item x="550"/>
        <item x="585"/>
        <item x="554"/>
        <item x="584"/>
        <item x="572"/>
        <item x="542"/>
      </items>
    </pivotField>
    <pivotField compact="0" numFmtId="20" outline="0" showAll="0" defaultSubtotal="0"/>
    <pivotField axis="axisRow" compact="0" outline="0" showAll="0" defaultSubtotal="0">
      <items count="2">
        <item h="1" x="0"/>
        <item x="1"/>
      </items>
    </pivotField>
    <pivotField compact="0" outline="0" showAll="0" defaultSubtotal="0"/>
    <pivotField compact="0" outline="0" showAll="0" defaultSubtotal="0"/>
    <pivotField compact="0"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ubtotalTop="0"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compact="0" outline="0" subtotalTop="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3">
    <field x="18"/>
    <field x="0"/>
    <field x="2"/>
  </rowFields>
  <rowItems count="100">
    <i>
      <x v="1"/>
      <x v="8"/>
      <x v="396"/>
    </i>
    <i r="1">
      <x v="13"/>
      <x v="417"/>
    </i>
    <i r="1">
      <x v="20"/>
      <x v="68"/>
    </i>
    <i r="1">
      <x v="37"/>
      <x v="41"/>
    </i>
    <i r="1">
      <x v="50"/>
      <x v="322"/>
    </i>
    <i r="1">
      <x v="52"/>
      <x v="321"/>
    </i>
    <i r="1">
      <x v="64"/>
      <x v="512"/>
    </i>
    <i r="1">
      <x v="66"/>
      <x v="150"/>
    </i>
    <i r="1">
      <x v="84"/>
      <x v="402"/>
    </i>
    <i r="1">
      <x v="88"/>
      <x v="268"/>
    </i>
    <i r="1">
      <x v="90"/>
      <x v="301"/>
    </i>
    <i r="1">
      <x v="100"/>
      <x v="125"/>
    </i>
    <i r="1">
      <x v="106"/>
      <x v="333"/>
    </i>
    <i r="1">
      <x v="108"/>
      <x v="11"/>
    </i>
    <i r="1">
      <x v="117"/>
      <x v="24"/>
    </i>
    <i r="1">
      <x v="119"/>
      <x v="498"/>
    </i>
    <i r="1">
      <x v="123"/>
      <x v="427"/>
    </i>
    <i r="1">
      <x v="127"/>
      <x v="451"/>
    </i>
    <i r="1">
      <x v="131"/>
      <x v="414"/>
    </i>
    <i r="1">
      <x v="137"/>
      <x v="338"/>
    </i>
    <i r="1">
      <x v="144"/>
      <x v="272"/>
    </i>
    <i r="1">
      <x v="147"/>
      <x v="176"/>
    </i>
    <i r="1">
      <x v="157"/>
      <x v="10"/>
    </i>
    <i r="1">
      <x v="176"/>
      <x v="305"/>
    </i>
    <i r="1">
      <x v="187"/>
      <x v="386"/>
    </i>
    <i r="1">
      <x v="201"/>
      <x v="239"/>
    </i>
    <i r="1">
      <x v="202"/>
      <x v="364"/>
    </i>
    <i r="1">
      <x v="206"/>
      <x v="131"/>
    </i>
    <i r="1">
      <x v="208"/>
      <x v="395"/>
    </i>
    <i r="1">
      <x v="209"/>
      <x v="29"/>
    </i>
    <i r="1">
      <x v="210"/>
      <x v="70"/>
    </i>
    <i r="1">
      <x v="211"/>
      <x v="155"/>
    </i>
    <i r="1">
      <x v="220"/>
      <x v="400"/>
    </i>
    <i r="1">
      <x v="224"/>
      <x v="539"/>
    </i>
    <i r="1">
      <x v="228"/>
      <x v="535"/>
    </i>
    <i r="1">
      <x v="230"/>
      <x v="475"/>
    </i>
    <i r="1">
      <x v="231"/>
      <x v="227"/>
    </i>
    <i r="1">
      <x v="235"/>
      <x v="26"/>
    </i>
    <i r="1">
      <x v="241"/>
      <x v="522"/>
    </i>
    <i r="1">
      <x v="245"/>
      <x v="522"/>
    </i>
    <i r="1">
      <x v="263"/>
      <x v="102"/>
    </i>
    <i r="1">
      <x v="265"/>
      <x v="186"/>
    </i>
    <i r="1">
      <x v="268"/>
      <x v="120"/>
    </i>
    <i r="1">
      <x v="278"/>
      <x v="237"/>
    </i>
    <i r="1">
      <x v="283"/>
      <x v="143"/>
    </i>
    <i r="1">
      <x v="286"/>
      <x v="107"/>
    </i>
    <i r="1">
      <x v="292"/>
      <x v="180"/>
    </i>
    <i r="1">
      <x v="294"/>
      <x v="388"/>
    </i>
    <i r="1">
      <x v="297"/>
      <x v="58"/>
    </i>
    <i r="1">
      <x v="298"/>
      <x v="69"/>
    </i>
    <i r="1">
      <x v="300"/>
      <x v="169"/>
    </i>
    <i r="1">
      <x v="303"/>
      <x v="543"/>
    </i>
    <i r="1">
      <x v="307"/>
      <x v="460"/>
    </i>
    <i r="1">
      <x v="323"/>
      <x v="324"/>
    </i>
    <i r="1">
      <x v="362"/>
      <x v="231"/>
    </i>
    <i r="1">
      <x v="408"/>
      <x v="40"/>
    </i>
    <i r="1">
      <x v="416"/>
      <x v="173"/>
    </i>
    <i r="1">
      <x v="425"/>
      <x v="356"/>
    </i>
    <i r="1">
      <x v="426"/>
      <x v="518"/>
    </i>
    <i r="1">
      <x v="427"/>
      <x v="244"/>
    </i>
    <i r="1">
      <x v="441"/>
      <x v="178"/>
    </i>
    <i r="1">
      <x v="442"/>
      <x v="137"/>
    </i>
    <i r="1">
      <x v="450"/>
      <x v="83"/>
    </i>
    <i r="1">
      <x v="452"/>
      <x v="105"/>
    </i>
    <i r="1">
      <x v="453"/>
      <x v="141"/>
    </i>
    <i r="1">
      <x v="473"/>
      <x v="317"/>
    </i>
    <i r="1">
      <x v="476"/>
      <x v="31"/>
    </i>
    <i r="1">
      <x v="487"/>
      <x v="379"/>
    </i>
    <i r="1">
      <x v="489"/>
      <x v="57"/>
    </i>
    <i r="1">
      <x v="501"/>
      <x v="408"/>
    </i>
    <i r="1">
      <x v="506"/>
      <x v="538"/>
    </i>
    <i r="1">
      <x v="515"/>
      <x v="138"/>
    </i>
    <i r="1">
      <x v="527"/>
      <x v="515"/>
    </i>
    <i r="1">
      <x v="530"/>
      <x v="480"/>
    </i>
    <i r="1">
      <x v="535"/>
      <x v="421"/>
    </i>
    <i r="1">
      <x v="537"/>
      <x v="175"/>
    </i>
    <i r="1">
      <x v="550"/>
      <x v="367"/>
    </i>
    <i r="1">
      <x v="552"/>
      <x v="438"/>
    </i>
    <i r="1">
      <x v="573"/>
      <x v="394"/>
    </i>
    <i r="1">
      <x v="584"/>
      <x v="474"/>
    </i>
    <i r="1">
      <x v="593"/>
      <x v="220"/>
    </i>
    <i r="1">
      <x v="595"/>
      <x v="149"/>
    </i>
    <i r="1">
      <x v="612"/>
      <x v="79"/>
    </i>
    <i r="1">
      <x v="614"/>
      <x v="240"/>
    </i>
    <i r="1">
      <x v="632"/>
      <x v="60"/>
    </i>
    <i r="1">
      <x v="635"/>
      <x v="287"/>
    </i>
    <i r="1">
      <x v="639"/>
      <x v="208"/>
    </i>
    <i r="1">
      <x v="652"/>
      <x v="62"/>
    </i>
    <i r="1">
      <x v="670"/>
      <x v="408"/>
    </i>
    <i r="1">
      <x v="676"/>
      <x v="136"/>
    </i>
    <i r="1">
      <x v="683"/>
      <x v="241"/>
    </i>
    <i r="1">
      <x v="709"/>
      <x v="377"/>
    </i>
    <i r="1">
      <x v="737"/>
      <x v="362"/>
    </i>
    <i r="1">
      <x v="741"/>
      <x v="129"/>
    </i>
    <i r="1">
      <x v="749"/>
      <x v="122"/>
    </i>
    <i r="1">
      <x v="753"/>
      <x v="470"/>
    </i>
    <i r="1">
      <x v="758"/>
      <x v="163"/>
    </i>
    <i r="1">
      <x v="760"/>
      <x v="418"/>
    </i>
    <i r="1">
      <x v="764"/>
      <x v="447"/>
    </i>
    <i t="grand">
      <x/>
    </i>
  </rowItems>
  <colItems count="1">
    <i/>
  </colItems>
  <dataFields count="1">
    <dataField name="Suma de Monto Total Cuenta"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DF2288-8B29-D441-AD31-5E7FB887B7C9}" name="TablaDinámica6" cacheId="1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location ref="A25:C37" firstHeaderRow="0" firstDataRow="1" firstDataCol="1"/>
  <pivotFields count="25">
    <pivotField showAll="0"/>
    <pivotField showAll="0"/>
    <pivotField showAll="0"/>
    <pivotField dataField="1" showAll="0"/>
    <pivotField numFmtId="22" showAll="0">
      <items count="602">
        <item x="4"/>
        <item x="9"/>
        <item x="11"/>
        <item x="16"/>
        <item x="63"/>
        <item x="87"/>
        <item x="13"/>
        <item x="38"/>
        <item x="44"/>
        <item x="2"/>
        <item x="97"/>
        <item x="18"/>
        <item x="48"/>
        <item x="57"/>
        <item x="76"/>
        <item x="26"/>
        <item x="84"/>
        <item x="39"/>
        <item x="66"/>
        <item x="0"/>
        <item x="94"/>
        <item x="77"/>
        <item x="89"/>
        <item x="25"/>
        <item x="50"/>
        <item x="53"/>
        <item x="5"/>
        <item x="19"/>
        <item x="1"/>
        <item x="90"/>
        <item x="49"/>
        <item x="52"/>
        <item x="91"/>
        <item x="88"/>
        <item x="70"/>
        <item x="80"/>
        <item x="58"/>
        <item x="47"/>
        <item x="45"/>
        <item x="75"/>
        <item x="42"/>
        <item x="92"/>
        <item x="93"/>
        <item x="81"/>
        <item x="59"/>
        <item x="6"/>
        <item x="83"/>
        <item x="36"/>
        <item x="62"/>
        <item x="8"/>
        <item x="24"/>
        <item x="17"/>
        <item x="54"/>
        <item x="7"/>
        <item x="37"/>
        <item x="41"/>
        <item x="21"/>
        <item x="85"/>
        <item x="60"/>
        <item x="15"/>
        <item x="74"/>
        <item x="34"/>
        <item x="65"/>
        <item x="64"/>
        <item x="22"/>
        <item x="69"/>
        <item x="56"/>
        <item x="29"/>
        <item x="28"/>
        <item x="68"/>
        <item x="23"/>
        <item x="27"/>
        <item x="3"/>
        <item x="51"/>
        <item x="40"/>
        <item x="30"/>
        <item x="12"/>
        <item x="96"/>
        <item x="32"/>
        <item x="82"/>
        <item x="14"/>
        <item x="72"/>
        <item x="33"/>
        <item x="43"/>
        <item x="86"/>
        <item x="31"/>
        <item x="79"/>
        <item x="67"/>
        <item x="78"/>
        <item x="20"/>
        <item x="71"/>
        <item x="35"/>
        <item x="73"/>
        <item x="95"/>
        <item x="61"/>
        <item x="10"/>
        <item x="55"/>
        <item x="46"/>
        <item x="158"/>
        <item x="188"/>
        <item x="113"/>
        <item x="147"/>
        <item x="135"/>
        <item x="163"/>
        <item x="160"/>
        <item x="150"/>
        <item x="187"/>
        <item x="168"/>
        <item x="146"/>
        <item x="185"/>
        <item x="195"/>
        <item x="109"/>
        <item x="174"/>
        <item x="201"/>
        <item x="122"/>
        <item x="164"/>
        <item x="124"/>
        <item x="99"/>
        <item x="193"/>
        <item x="118"/>
        <item x="108"/>
        <item x="106"/>
        <item x="110"/>
        <item x="151"/>
        <item x="137"/>
        <item x="184"/>
        <item x="112"/>
        <item x="138"/>
        <item x="166"/>
        <item x="114"/>
        <item x="176"/>
        <item x="136"/>
        <item x="197"/>
        <item x="182"/>
        <item x="130"/>
        <item x="179"/>
        <item x="141"/>
        <item x="142"/>
        <item x="192"/>
        <item x="116"/>
        <item x="101"/>
        <item x="111"/>
        <item x="148"/>
        <item x="107"/>
        <item x="128"/>
        <item x="125"/>
        <item x="173"/>
        <item x="181"/>
        <item x="115"/>
        <item x="177"/>
        <item x="133"/>
        <item x="143"/>
        <item x="120"/>
        <item x="183"/>
        <item x="121"/>
        <item x="180"/>
        <item x="196"/>
        <item x="132"/>
        <item x="169"/>
        <item x="186"/>
        <item x="140"/>
        <item x="156"/>
        <item x="149"/>
        <item x="175"/>
        <item x="139"/>
        <item x="165"/>
        <item x="159"/>
        <item x="144"/>
        <item x="161"/>
        <item x="172"/>
        <item x="105"/>
        <item x="153"/>
        <item x="155"/>
        <item x="145"/>
        <item x="198"/>
        <item x="200"/>
        <item x="104"/>
        <item x="123"/>
        <item x="162"/>
        <item x="194"/>
        <item x="131"/>
        <item x="102"/>
        <item x="199"/>
        <item x="129"/>
        <item x="126"/>
        <item x="134"/>
        <item x="98"/>
        <item x="170"/>
        <item x="191"/>
        <item x="171"/>
        <item x="178"/>
        <item x="103"/>
        <item x="157"/>
        <item x="189"/>
        <item x="190"/>
        <item x="100"/>
        <item x="117"/>
        <item x="119"/>
        <item x="127"/>
        <item x="152"/>
        <item x="154"/>
        <item x="167"/>
        <item x="240"/>
        <item x="226"/>
        <item x="229"/>
        <item x="247"/>
        <item x="214"/>
        <item x="220"/>
        <item x="228"/>
        <item x="243"/>
        <item x="215"/>
        <item x="207"/>
        <item x="256"/>
        <item x="239"/>
        <item x="203"/>
        <item x="251"/>
        <item x="257"/>
        <item x="231"/>
        <item x="217"/>
        <item x="205"/>
        <item x="233"/>
        <item x="236"/>
        <item x="255"/>
        <item x="212"/>
        <item x="252"/>
        <item x="248"/>
        <item x="206"/>
        <item x="208"/>
        <item x="242"/>
        <item x="253"/>
        <item x="224"/>
        <item x="202"/>
        <item x="222"/>
        <item x="210"/>
        <item x="235"/>
        <item x="234"/>
        <item x="246"/>
        <item x="249"/>
        <item x="218"/>
        <item x="211"/>
        <item x="230"/>
        <item x="227"/>
        <item x="204"/>
        <item x="219"/>
        <item x="244"/>
        <item x="245"/>
        <item x="223"/>
        <item x="241"/>
        <item x="213"/>
        <item x="232"/>
        <item x="209"/>
        <item x="225"/>
        <item x="238"/>
        <item x="250"/>
        <item x="221"/>
        <item x="237"/>
        <item x="254"/>
        <item x="216"/>
        <item x="271"/>
        <item x="313"/>
        <item x="287"/>
        <item x="264"/>
        <item x="284"/>
        <item x="261"/>
        <item x="270"/>
        <item x="282"/>
        <item x="304"/>
        <item x="278"/>
        <item x="290"/>
        <item x="276"/>
        <item x="298"/>
        <item x="310"/>
        <item x="309"/>
        <item x="296"/>
        <item x="291"/>
        <item x="272"/>
        <item x="302"/>
        <item x="280"/>
        <item x="277"/>
        <item x="288"/>
        <item x="308"/>
        <item x="297"/>
        <item x="268"/>
        <item x="269"/>
        <item x="258"/>
        <item x="286"/>
        <item x="260"/>
        <item x="294"/>
        <item x="279"/>
        <item x="262"/>
        <item x="292"/>
        <item x="267"/>
        <item x="293"/>
        <item x="273"/>
        <item x="300"/>
        <item x="301"/>
        <item x="274"/>
        <item x="289"/>
        <item x="303"/>
        <item x="266"/>
        <item x="306"/>
        <item x="259"/>
        <item x="263"/>
        <item x="311"/>
        <item x="265"/>
        <item x="305"/>
        <item x="299"/>
        <item x="312"/>
        <item x="285"/>
        <item x="281"/>
        <item x="295"/>
        <item x="283"/>
        <item x="307"/>
        <item x="275"/>
        <item x="363"/>
        <item x="317"/>
        <item x="370"/>
        <item x="353"/>
        <item x="360"/>
        <item x="358"/>
        <item x="324"/>
        <item x="338"/>
        <item x="376"/>
        <item x="333"/>
        <item x="323"/>
        <item x="315"/>
        <item x="347"/>
        <item x="331"/>
        <item x="341"/>
        <item x="344"/>
        <item x="379"/>
        <item x="335"/>
        <item x="369"/>
        <item x="365"/>
        <item x="349"/>
        <item x="381"/>
        <item x="357"/>
        <item x="367"/>
        <item x="371"/>
        <item x="380"/>
        <item x="350"/>
        <item x="322"/>
        <item x="385"/>
        <item x="382"/>
        <item x="336"/>
        <item x="364"/>
        <item x="366"/>
        <item x="319"/>
        <item x="327"/>
        <item x="374"/>
        <item x="334"/>
        <item x="330"/>
        <item x="346"/>
        <item x="354"/>
        <item x="320"/>
        <item x="348"/>
        <item x="339"/>
        <item x="332"/>
        <item x="329"/>
        <item x="383"/>
        <item x="378"/>
        <item x="337"/>
        <item x="326"/>
        <item x="372"/>
        <item x="384"/>
        <item x="318"/>
        <item x="361"/>
        <item x="342"/>
        <item x="316"/>
        <item x="325"/>
        <item x="351"/>
        <item x="345"/>
        <item x="352"/>
        <item x="368"/>
        <item x="343"/>
        <item x="321"/>
        <item x="377"/>
        <item x="356"/>
        <item x="355"/>
        <item x="386"/>
        <item x="314"/>
        <item x="373"/>
        <item x="340"/>
        <item x="375"/>
        <item x="328"/>
        <item x="359"/>
        <item x="387"/>
        <item x="362"/>
        <item x="403"/>
        <item x="393"/>
        <item x="502"/>
        <item x="391"/>
        <item x="475"/>
        <item x="406"/>
        <item x="500"/>
        <item x="474"/>
        <item x="463"/>
        <item x="464"/>
        <item x="497"/>
        <item x="413"/>
        <item x="462"/>
        <item x="503"/>
        <item x="445"/>
        <item x="482"/>
        <item x="456"/>
        <item x="408"/>
        <item x="449"/>
        <item x="485"/>
        <item x="397"/>
        <item x="394"/>
        <item x="433"/>
        <item x="480"/>
        <item x="417"/>
        <item x="494"/>
        <item x="450"/>
        <item x="431"/>
        <item x="483"/>
        <item x="506"/>
        <item x="453"/>
        <item x="496"/>
        <item x="443"/>
        <item x="427"/>
        <item x="400"/>
        <item x="442"/>
        <item x="407"/>
        <item x="454"/>
        <item x="492"/>
        <item x="465"/>
        <item x="415"/>
        <item x="487"/>
        <item x="426"/>
        <item x="495"/>
        <item x="414"/>
        <item x="479"/>
        <item x="489"/>
        <item x="409"/>
        <item x="458"/>
        <item x="399"/>
        <item x="402"/>
        <item x="429"/>
        <item x="471"/>
        <item x="425"/>
        <item x="392"/>
        <item x="478"/>
        <item x="468"/>
        <item x="436"/>
        <item x="440"/>
        <item x="389"/>
        <item x="505"/>
        <item x="499"/>
        <item x="396"/>
        <item x="437"/>
        <item x="459"/>
        <item x="421"/>
        <item x="498"/>
        <item x="430"/>
        <item x="419"/>
        <item x="473"/>
        <item x="491"/>
        <item x="438"/>
        <item x="507"/>
        <item x="418"/>
        <item x="501"/>
        <item x="444"/>
        <item x="493"/>
        <item x="411"/>
        <item x="466"/>
        <item x="420"/>
        <item x="451"/>
        <item x="469"/>
        <item x="452"/>
        <item x="457"/>
        <item x="401"/>
        <item x="488"/>
        <item x="422"/>
        <item x="470"/>
        <item x="509"/>
        <item x="404"/>
        <item x="455"/>
        <item x="510"/>
        <item x="410"/>
        <item x="439"/>
        <item x="467"/>
        <item x="423"/>
        <item x="472"/>
        <item x="441"/>
        <item x="484"/>
        <item x="390"/>
        <item x="446"/>
        <item x="405"/>
        <item x="490"/>
        <item x="395"/>
        <item x="434"/>
        <item x="412"/>
        <item x="424"/>
        <item x="476"/>
        <item x="432"/>
        <item x="388"/>
        <item x="481"/>
        <item x="435"/>
        <item x="504"/>
        <item x="416"/>
        <item x="448"/>
        <item x="477"/>
        <item x="398"/>
        <item x="447"/>
        <item x="461"/>
        <item x="428"/>
        <item x="460"/>
        <item x="486"/>
        <item x="508"/>
        <item x="515"/>
        <item x="534"/>
        <item x="513"/>
        <item x="565"/>
        <item x="558"/>
        <item x="556"/>
        <item x="599"/>
        <item x="596"/>
        <item x="536"/>
        <item x="577"/>
        <item x="574"/>
        <item x="537"/>
        <item x="547"/>
        <item x="533"/>
        <item x="583"/>
        <item x="595"/>
        <item x="518"/>
        <item x="549"/>
        <item x="535"/>
        <item x="529"/>
        <item x="527"/>
        <item x="582"/>
        <item x="524"/>
        <item x="544"/>
        <item x="561"/>
        <item x="516"/>
        <item x="570"/>
        <item x="591"/>
        <item x="539"/>
        <item x="532"/>
        <item x="541"/>
        <item x="593"/>
        <item x="600"/>
        <item x="525"/>
        <item x="559"/>
        <item x="519"/>
        <item x="567"/>
        <item x="592"/>
        <item x="568"/>
        <item x="560"/>
        <item x="551"/>
        <item x="530"/>
        <item x="545"/>
        <item x="563"/>
        <item x="521"/>
        <item x="586"/>
        <item x="523"/>
        <item x="552"/>
        <item x="512"/>
        <item x="526"/>
        <item x="575"/>
        <item x="571"/>
        <item x="553"/>
        <item x="531"/>
        <item x="566"/>
        <item x="581"/>
        <item x="564"/>
        <item x="555"/>
        <item x="514"/>
        <item x="590"/>
        <item x="587"/>
        <item x="597"/>
        <item x="548"/>
        <item x="576"/>
        <item x="520"/>
        <item x="573"/>
        <item x="589"/>
        <item x="540"/>
        <item x="538"/>
        <item x="562"/>
        <item x="588"/>
        <item x="578"/>
        <item x="579"/>
        <item x="569"/>
        <item x="557"/>
        <item x="594"/>
        <item x="522"/>
        <item x="546"/>
        <item x="543"/>
        <item x="598"/>
        <item x="511"/>
        <item x="517"/>
        <item x="528"/>
        <item x="580"/>
        <item x="550"/>
        <item x="585"/>
        <item x="554"/>
        <item x="584"/>
        <item x="572"/>
        <item x="542"/>
        <item t="default"/>
      </items>
    </pivotField>
    <pivotField numFmtId="22" showAll="0"/>
    <pivotField numFmtId="20" showAll="0"/>
    <pivotField showAll="0"/>
    <pivotField showAll="0"/>
    <pivotField showAll="0"/>
    <pivotField showAll="0"/>
    <pivotField showAll="0"/>
    <pivotField axis="axisRow" showAll="0" sortType="descending">
      <items count="12">
        <item x="10"/>
        <item x="6"/>
        <item x="2"/>
        <item x="9"/>
        <item x="1"/>
        <item x="8"/>
        <item x="0"/>
        <item x="3"/>
        <item x="4"/>
        <item x="7"/>
        <item x="5"/>
        <item t="default"/>
      </items>
      <autoSortScope>
        <pivotArea dataOnly="0" outline="0" fieldPosition="0">
          <references count="1">
            <reference field="4294967294" count="1" selected="0">
              <x v="0"/>
            </reference>
          </references>
        </pivotArea>
      </autoSortScope>
    </pivotField>
    <pivotField showAll="0"/>
    <pivotField numFmtId="20" showAll="0">
      <items count="174">
        <item x="144"/>
        <item x="105"/>
        <item x="109"/>
        <item x="69"/>
        <item x="136"/>
        <item x="67"/>
        <item x="5"/>
        <item x="104"/>
        <item x="99"/>
        <item x="156"/>
        <item x="141"/>
        <item x="85"/>
        <item x="4"/>
        <item x="73"/>
        <item x="65"/>
        <item x="60"/>
        <item x="40"/>
        <item x="108"/>
        <item x="121"/>
        <item x="148"/>
        <item x="94"/>
        <item x="100"/>
        <item x="111"/>
        <item x="101"/>
        <item x="9"/>
        <item x="52"/>
        <item x="126"/>
        <item x="87"/>
        <item x="88"/>
        <item x="153"/>
        <item x="24"/>
        <item x="167"/>
        <item x="128"/>
        <item x="15"/>
        <item x="142"/>
        <item x="3"/>
        <item x="6"/>
        <item x="72"/>
        <item x="49"/>
        <item x="18"/>
        <item x="129"/>
        <item x="78"/>
        <item x="32"/>
        <item x="48"/>
        <item x="58"/>
        <item x="150"/>
        <item x="62"/>
        <item x="170"/>
        <item x="123"/>
        <item x="59"/>
        <item x="7"/>
        <item x="10"/>
        <item x="0"/>
        <item x="118"/>
        <item x="12"/>
        <item x="145"/>
        <item x="135"/>
        <item x="42"/>
        <item x="22"/>
        <item x="152"/>
        <item x="31"/>
        <item x="149"/>
        <item x="64"/>
        <item x="46"/>
        <item x="27"/>
        <item x="19"/>
        <item x="26"/>
        <item x="117"/>
        <item x="47"/>
        <item x="107"/>
        <item x="134"/>
        <item x="75"/>
        <item x="158"/>
        <item x="34"/>
        <item x="76"/>
        <item x="93"/>
        <item x="39"/>
        <item x="53"/>
        <item x="133"/>
        <item x="90"/>
        <item x="1"/>
        <item x="36"/>
        <item x="37"/>
        <item x="98"/>
        <item x="35"/>
        <item x="146"/>
        <item x="125"/>
        <item x="57"/>
        <item x="114"/>
        <item x="66"/>
        <item x="11"/>
        <item x="45"/>
        <item x="63"/>
        <item x="33"/>
        <item x="79"/>
        <item x="61"/>
        <item x="127"/>
        <item x="96"/>
        <item x="14"/>
        <item x="28"/>
        <item x="103"/>
        <item x="97"/>
        <item x="122"/>
        <item x="25"/>
        <item x="110"/>
        <item x="120"/>
        <item x="43"/>
        <item x="139"/>
        <item x="54"/>
        <item x="81"/>
        <item x="130"/>
        <item x="70"/>
        <item x="82"/>
        <item x="124"/>
        <item x="95"/>
        <item x="83"/>
        <item x="131"/>
        <item x="21"/>
        <item x="38"/>
        <item x="169"/>
        <item x="2"/>
        <item x="29"/>
        <item x="74"/>
        <item x="30"/>
        <item x="55"/>
        <item x="71"/>
        <item x="157"/>
        <item x="17"/>
        <item x="106"/>
        <item x="86"/>
        <item x="84"/>
        <item x="89"/>
        <item x="91"/>
        <item x="77"/>
        <item x="80"/>
        <item x="68"/>
        <item x="147"/>
        <item x="56"/>
        <item x="8"/>
        <item x="168"/>
        <item x="132"/>
        <item x="102"/>
        <item x="166"/>
        <item x="20"/>
        <item x="155"/>
        <item x="13"/>
        <item x="51"/>
        <item x="119"/>
        <item x="159"/>
        <item x="16"/>
        <item x="50"/>
        <item x="112"/>
        <item x="165"/>
        <item x="151"/>
        <item x="41"/>
        <item x="171"/>
        <item x="113"/>
        <item x="163"/>
        <item x="164"/>
        <item x="115"/>
        <item x="92"/>
        <item x="116"/>
        <item x="138"/>
        <item x="162"/>
        <item x="154"/>
        <item x="23"/>
        <item x="140"/>
        <item x="143"/>
        <item x="137"/>
        <item x="172"/>
        <item x="161"/>
        <item x="160"/>
        <item x="44"/>
        <item t="default"/>
      </items>
    </pivotField>
    <pivotField dataField="1" numFmtId="164" showAll="0"/>
    <pivotField numFmtId="14" showAll="0">
      <items count="602">
        <item x="4"/>
        <item x="9"/>
        <item x="11"/>
        <item x="16"/>
        <item x="63"/>
        <item x="87"/>
        <item x="13"/>
        <item x="38"/>
        <item x="44"/>
        <item x="2"/>
        <item x="97"/>
        <item x="18"/>
        <item x="48"/>
        <item x="57"/>
        <item x="76"/>
        <item x="26"/>
        <item x="84"/>
        <item x="39"/>
        <item x="66"/>
        <item x="0"/>
        <item x="94"/>
        <item x="77"/>
        <item x="89"/>
        <item x="25"/>
        <item x="50"/>
        <item x="53"/>
        <item x="5"/>
        <item x="19"/>
        <item x="1"/>
        <item x="90"/>
        <item x="49"/>
        <item x="52"/>
        <item x="91"/>
        <item x="88"/>
        <item x="70"/>
        <item x="80"/>
        <item x="58"/>
        <item x="47"/>
        <item x="45"/>
        <item x="75"/>
        <item x="42"/>
        <item x="92"/>
        <item x="93"/>
        <item x="81"/>
        <item x="59"/>
        <item x="6"/>
        <item x="83"/>
        <item x="36"/>
        <item x="62"/>
        <item x="8"/>
        <item x="24"/>
        <item x="17"/>
        <item x="54"/>
        <item x="7"/>
        <item x="37"/>
        <item x="41"/>
        <item x="21"/>
        <item x="85"/>
        <item x="60"/>
        <item x="15"/>
        <item x="74"/>
        <item x="34"/>
        <item x="65"/>
        <item x="64"/>
        <item x="22"/>
        <item x="69"/>
        <item x="56"/>
        <item x="29"/>
        <item x="28"/>
        <item x="68"/>
        <item x="23"/>
        <item x="27"/>
        <item x="3"/>
        <item x="51"/>
        <item x="40"/>
        <item x="30"/>
        <item x="12"/>
        <item x="96"/>
        <item x="32"/>
        <item x="82"/>
        <item x="14"/>
        <item x="72"/>
        <item x="33"/>
        <item x="43"/>
        <item x="86"/>
        <item x="31"/>
        <item x="79"/>
        <item x="67"/>
        <item x="78"/>
        <item x="20"/>
        <item x="71"/>
        <item x="35"/>
        <item x="73"/>
        <item x="95"/>
        <item x="61"/>
        <item x="10"/>
        <item x="55"/>
        <item x="46"/>
        <item x="158"/>
        <item x="188"/>
        <item x="113"/>
        <item x="147"/>
        <item x="135"/>
        <item x="163"/>
        <item x="160"/>
        <item x="150"/>
        <item x="187"/>
        <item x="168"/>
        <item x="146"/>
        <item x="185"/>
        <item x="195"/>
        <item x="109"/>
        <item x="174"/>
        <item x="201"/>
        <item x="122"/>
        <item x="164"/>
        <item x="124"/>
        <item x="99"/>
        <item x="193"/>
        <item x="118"/>
        <item x="108"/>
        <item x="106"/>
        <item x="110"/>
        <item x="151"/>
        <item x="137"/>
        <item x="184"/>
        <item x="112"/>
        <item x="138"/>
        <item x="166"/>
        <item x="114"/>
        <item x="176"/>
        <item x="136"/>
        <item x="197"/>
        <item x="182"/>
        <item x="130"/>
        <item x="179"/>
        <item x="141"/>
        <item x="142"/>
        <item x="192"/>
        <item x="116"/>
        <item x="101"/>
        <item x="111"/>
        <item x="148"/>
        <item x="107"/>
        <item x="128"/>
        <item x="125"/>
        <item x="173"/>
        <item x="181"/>
        <item x="115"/>
        <item x="177"/>
        <item x="133"/>
        <item x="143"/>
        <item x="120"/>
        <item x="183"/>
        <item x="121"/>
        <item x="180"/>
        <item x="196"/>
        <item x="132"/>
        <item x="169"/>
        <item x="186"/>
        <item x="140"/>
        <item x="156"/>
        <item x="149"/>
        <item x="175"/>
        <item x="139"/>
        <item x="165"/>
        <item x="159"/>
        <item x="144"/>
        <item x="161"/>
        <item x="172"/>
        <item x="105"/>
        <item x="153"/>
        <item x="155"/>
        <item x="145"/>
        <item x="198"/>
        <item x="200"/>
        <item x="104"/>
        <item x="123"/>
        <item x="162"/>
        <item x="194"/>
        <item x="131"/>
        <item x="102"/>
        <item x="199"/>
        <item x="129"/>
        <item x="126"/>
        <item x="134"/>
        <item x="98"/>
        <item x="170"/>
        <item x="191"/>
        <item x="171"/>
        <item x="178"/>
        <item x="103"/>
        <item x="157"/>
        <item x="189"/>
        <item x="190"/>
        <item x="100"/>
        <item x="117"/>
        <item x="119"/>
        <item x="127"/>
        <item x="152"/>
        <item x="154"/>
        <item x="167"/>
        <item x="240"/>
        <item x="226"/>
        <item x="229"/>
        <item x="247"/>
        <item x="214"/>
        <item x="220"/>
        <item x="228"/>
        <item x="243"/>
        <item x="215"/>
        <item x="207"/>
        <item x="256"/>
        <item x="239"/>
        <item x="203"/>
        <item x="251"/>
        <item x="257"/>
        <item x="231"/>
        <item x="217"/>
        <item x="205"/>
        <item x="233"/>
        <item x="236"/>
        <item x="255"/>
        <item x="212"/>
        <item x="252"/>
        <item x="248"/>
        <item x="206"/>
        <item x="208"/>
        <item x="242"/>
        <item x="253"/>
        <item x="224"/>
        <item x="202"/>
        <item x="222"/>
        <item x="210"/>
        <item x="235"/>
        <item x="234"/>
        <item x="246"/>
        <item x="249"/>
        <item x="218"/>
        <item x="211"/>
        <item x="230"/>
        <item x="227"/>
        <item x="204"/>
        <item x="219"/>
        <item x="244"/>
        <item x="245"/>
        <item x="223"/>
        <item x="241"/>
        <item x="213"/>
        <item x="232"/>
        <item x="209"/>
        <item x="225"/>
        <item x="238"/>
        <item x="250"/>
        <item x="221"/>
        <item x="237"/>
        <item x="254"/>
        <item x="216"/>
        <item x="271"/>
        <item x="313"/>
        <item x="287"/>
        <item x="264"/>
        <item x="284"/>
        <item x="261"/>
        <item x="270"/>
        <item x="282"/>
        <item x="304"/>
        <item x="278"/>
        <item x="290"/>
        <item x="276"/>
        <item x="298"/>
        <item x="310"/>
        <item x="309"/>
        <item x="296"/>
        <item x="291"/>
        <item x="272"/>
        <item x="302"/>
        <item x="280"/>
        <item x="277"/>
        <item x="288"/>
        <item x="308"/>
        <item x="297"/>
        <item x="268"/>
        <item x="269"/>
        <item x="258"/>
        <item x="286"/>
        <item x="260"/>
        <item x="294"/>
        <item x="279"/>
        <item x="262"/>
        <item x="292"/>
        <item x="267"/>
        <item x="293"/>
        <item x="273"/>
        <item x="300"/>
        <item x="301"/>
        <item x="274"/>
        <item x="289"/>
        <item x="303"/>
        <item x="266"/>
        <item x="306"/>
        <item x="259"/>
        <item x="263"/>
        <item x="311"/>
        <item x="265"/>
        <item x="305"/>
        <item x="299"/>
        <item x="312"/>
        <item x="285"/>
        <item x="281"/>
        <item x="295"/>
        <item x="283"/>
        <item x="307"/>
        <item x="275"/>
        <item x="363"/>
        <item x="317"/>
        <item x="370"/>
        <item x="353"/>
        <item x="360"/>
        <item x="358"/>
        <item x="324"/>
        <item x="338"/>
        <item x="376"/>
        <item x="333"/>
        <item x="323"/>
        <item x="315"/>
        <item x="347"/>
        <item x="331"/>
        <item x="341"/>
        <item x="344"/>
        <item x="379"/>
        <item x="335"/>
        <item x="369"/>
        <item x="365"/>
        <item x="349"/>
        <item x="381"/>
        <item x="357"/>
        <item x="367"/>
        <item x="371"/>
        <item x="380"/>
        <item x="350"/>
        <item x="322"/>
        <item x="385"/>
        <item x="382"/>
        <item x="336"/>
        <item x="364"/>
        <item x="366"/>
        <item x="319"/>
        <item x="327"/>
        <item x="374"/>
        <item x="334"/>
        <item x="330"/>
        <item x="346"/>
        <item x="354"/>
        <item x="320"/>
        <item x="348"/>
        <item x="339"/>
        <item x="332"/>
        <item x="329"/>
        <item x="383"/>
        <item x="378"/>
        <item x="337"/>
        <item x="326"/>
        <item x="372"/>
        <item x="384"/>
        <item x="318"/>
        <item x="361"/>
        <item x="342"/>
        <item x="316"/>
        <item x="325"/>
        <item x="351"/>
        <item x="345"/>
        <item x="352"/>
        <item x="368"/>
        <item x="343"/>
        <item x="321"/>
        <item x="377"/>
        <item x="356"/>
        <item x="355"/>
        <item x="386"/>
        <item x="314"/>
        <item x="373"/>
        <item x="340"/>
        <item x="375"/>
        <item x="328"/>
        <item x="359"/>
        <item x="387"/>
        <item x="362"/>
        <item x="403"/>
        <item x="393"/>
        <item x="502"/>
        <item x="391"/>
        <item x="475"/>
        <item x="406"/>
        <item x="500"/>
        <item x="474"/>
        <item x="463"/>
        <item x="464"/>
        <item x="497"/>
        <item x="413"/>
        <item x="462"/>
        <item x="503"/>
        <item x="445"/>
        <item x="482"/>
        <item x="456"/>
        <item x="408"/>
        <item x="449"/>
        <item x="485"/>
        <item x="397"/>
        <item x="394"/>
        <item x="433"/>
        <item x="480"/>
        <item x="417"/>
        <item x="494"/>
        <item x="450"/>
        <item x="431"/>
        <item x="483"/>
        <item x="506"/>
        <item x="453"/>
        <item x="496"/>
        <item x="443"/>
        <item x="427"/>
        <item x="400"/>
        <item x="442"/>
        <item x="407"/>
        <item x="454"/>
        <item x="492"/>
        <item x="465"/>
        <item x="415"/>
        <item x="487"/>
        <item x="426"/>
        <item x="495"/>
        <item x="414"/>
        <item x="479"/>
        <item x="489"/>
        <item x="409"/>
        <item x="458"/>
        <item x="399"/>
        <item x="402"/>
        <item x="429"/>
        <item x="471"/>
        <item x="425"/>
        <item x="392"/>
        <item x="478"/>
        <item x="468"/>
        <item x="436"/>
        <item x="440"/>
        <item x="389"/>
        <item x="505"/>
        <item x="499"/>
        <item x="396"/>
        <item x="437"/>
        <item x="459"/>
        <item x="421"/>
        <item x="498"/>
        <item x="430"/>
        <item x="419"/>
        <item x="473"/>
        <item x="491"/>
        <item x="438"/>
        <item x="507"/>
        <item x="418"/>
        <item x="501"/>
        <item x="444"/>
        <item x="493"/>
        <item x="411"/>
        <item x="466"/>
        <item x="420"/>
        <item x="451"/>
        <item x="469"/>
        <item x="452"/>
        <item x="457"/>
        <item x="401"/>
        <item x="488"/>
        <item x="422"/>
        <item x="470"/>
        <item x="509"/>
        <item x="404"/>
        <item x="455"/>
        <item x="510"/>
        <item x="410"/>
        <item x="439"/>
        <item x="467"/>
        <item x="423"/>
        <item x="472"/>
        <item x="441"/>
        <item x="484"/>
        <item x="390"/>
        <item x="446"/>
        <item x="405"/>
        <item x="490"/>
        <item x="395"/>
        <item x="434"/>
        <item x="412"/>
        <item x="424"/>
        <item x="476"/>
        <item x="432"/>
        <item x="388"/>
        <item x="481"/>
        <item x="435"/>
        <item x="504"/>
        <item x="416"/>
        <item x="448"/>
        <item x="477"/>
        <item x="398"/>
        <item x="447"/>
        <item x="461"/>
        <item x="428"/>
        <item x="460"/>
        <item x="486"/>
        <item x="508"/>
        <item x="515"/>
        <item x="534"/>
        <item x="513"/>
        <item x="565"/>
        <item x="558"/>
        <item x="556"/>
        <item x="599"/>
        <item x="596"/>
        <item x="536"/>
        <item x="577"/>
        <item x="574"/>
        <item x="537"/>
        <item x="547"/>
        <item x="533"/>
        <item x="583"/>
        <item x="595"/>
        <item x="518"/>
        <item x="549"/>
        <item x="535"/>
        <item x="529"/>
        <item x="527"/>
        <item x="582"/>
        <item x="524"/>
        <item x="544"/>
        <item x="561"/>
        <item x="516"/>
        <item x="570"/>
        <item x="591"/>
        <item x="539"/>
        <item x="532"/>
        <item x="541"/>
        <item x="593"/>
        <item x="600"/>
        <item x="525"/>
        <item x="559"/>
        <item x="519"/>
        <item x="567"/>
        <item x="592"/>
        <item x="568"/>
        <item x="560"/>
        <item x="551"/>
        <item x="530"/>
        <item x="545"/>
        <item x="563"/>
        <item x="521"/>
        <item x="586"/>
        <item x="523"/>
        <item x="552"/>
        <item x="512"/>
        <item x="526"/>
        <item x="575"/>
        <item x="571"/>
        <item x="553"/>
        <item x="531"/>
        <item x="566"/>
        <item x="581"/>
        <item x="564"/>
        <item x="555"/>
        <item x="514"/>
        <item x="590"/>
        <item x="587"/>
        <item x="597"/>
        <item x="548"/>
        <item x="576"/>
        <item x="520"/>
        <item x="573"/>
        <item x="589"/>
        <item x="540"/>
        <item x="538"/>
        <item x="562"/>
        <item x="588"/>
        <item x="578"/>
        <item x="579"/>
        <item x="569"/>
        <item x="557"/>
        <item x="594"/>
        <item x="522"/>
        <item x="546"/>
        <item x="543"/>
        <item x="598"/>
        <item x="511"/>
        <item x="517"/>
        <item x="528"/>
        <item x="580"/>
        <item x="550"/>
        <item x="585"/>
        <item x="554"/>
        <item x="584"/>
        <item x="572"/>
        <item x="542"/>
        <item t="default"/>
      </items>
    </pivotField>
    <pivotField numFmtId="20" showAll="0"/>
    <pivotField showAll="0"/>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2"/>
  </rowFields>
  <rowItems count="12">
    <i>
      <x v="3"/>
    </i>
    <i>
      <x v="1"/>
    </i>
    <i>
      <x v="4"/>
    </i>
    <i>
      <x v="9"/>
    </i>
    <i>
      <x v="8"/>
    </i>
    <i>
      <x/>
    </i>
    <i>
      <x v="6"/>
    </i>
    <i>
      <x v="7"/>
    </i>
    <i>
      <x v="10"/>
    </i>
    <i>
      <x v="2"/>
    </i>
    <i>
      <x v="5"/>
    </i>
    <i t="grand">
      <x/>
    </i>
  </rowItems>
  <colFields count="1">
    <field x="-2"/>
  </colFields>
  <colItems count="2">
    <i>
      <x/>
    </i>
    <i i="1">
      <x v="1"/>
    </i>
  </colItems>
  <dataFields count="2">
    <dataField name="Suma de Monto Total Cuenta" fld="15" baseField="0" baseItem="0" numFmtId="3"/>
    <dataField name="Suma de Nro de Comensales" fld="3" baseField="12"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03611D-299E-4040-9704-06B43F7B648E}" name="TablaDinámica4" cacheId="1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7:I22" firstHeaderRow="1" firstDataRow="2" firstDataCol="1"/>
  <pivotFields count="25">
    <pivotField showAll="0"/>
    <pivotField showAll="0"/>
    <pivotField showAll="0"/>
    <pivotField showAll="0"/>
    <pivotField numFmtId="22" showAll="0">
      <items count="602">
        <item x="4"/>
        <item x="9"/>
        <item x="11"/>
        <item x="16"/>
        <item x="63"/>
        <item x="87"/>
        <item x="13"/>
        <item x="38"/>
        <item x="44"/>
        <item x="2"/>
        <item x="97"/>
        <item x="18"/>
        <item x="48"/>
        <item x="57"/>
        <item x="76"/>
        <item x="26"/>
        <item x="84"/>
        <item x="39"/>
        <item x="66"/>
        <item x="0"/>
        <item x="94"/>
        <item x="77"/>
        <item x="89"/>
        <item x="25"/>
        <item x="50"/>
        <item x="53"/>
        <item x="5"/>
        <item x="19"/>
        <item x="1"/>
        <item x="90"/>
        <item x="49"/>
        <item x="52"/>
        <item x="91"/>
        <item x="88"/>
        <item x="70"/>
        <item x="80"/>
        <item x="58"/>
        <item x="47"/>
        <item x="45"/>
        <item x="75"/>
        <item x="42"/>
        <item x="92"/>
        <item x="93"/>
        <item x="81"/>
        <item x="59"/>
        <item x="6"/>
        <item x="83"/>
        <item x="36"/>
        <item x="62"/>
        <item x="8"/>
        <item x="24"/>
        <item x="17"/>
        <item x="54"/>
        <item x="7"/>
        <item x="37"/>
        <item x="41"/>
        <item x="21"/>
        <item x="85"/>
        <item x="60"/>
        <item x="15"/>
        <item x="74"/>
        <item x="34"/>
        <item x="65"/>
        <item x="64"/>
        <item x="22"/>
        <item x="69"/>
        <item x="56"/>
        <item x="29"/>
        <item x="28"/>
        <item x="68"/>
        <item x="23"/>
        <item x="27"/>
        <item x="3"/>
        <item x="51"/>
        <item x="40"/>
        <item x="30"/>
        <item x="12"/>
        <item x="96"/>
        <item x="32"/>
        <item x="82"/>
        <item x="14"/>
        <item x="72"/>
        <item x="33"/>
        <item x="43"/>
        <item x="86"/>
        <item x="31"/>
        <item x="79"/>
        <item x="67"/>
        <item x="78"/>
        <item x="20"/>
        <item x="71"/>
        <item x="35"/>
        <item x="73"/>
        <item x="95"/>
        <item x="61"/>
        <item x="10"/>
        <item x="55"/>
        <item x="46"/>
        <item x="158"/>
        <item x="188"/>
        <item x="113"/>
        <item x="147"/>
        <item x="135"/>
        <item x="163"/>
        <item x="160"/>
        <item x="150"/>
        <item x="187"/>
        <item x="168"/>
        <item x="146"/>
        <item x="185"/>
        <item x="195"/>
        <item x="109"/>
        <item x="174"/>
        <item x="201"/>
        <item x="122"/>
        <item x="164"/>
        <item x="124"/>
        <item x="99"/>
        <item x="193"/>
        <item x="118"/>
        <item x="108"/>
        <item x="106"/>
        <item x="110"/>
        <item x="151"/>
        <item x="137"/>
        <item x="184"/>
        <item x="112"/>
        <item x="138"/>
        <item x="166"/>
        <item x="114"/>
        <item x="176"/>
        <item x="136"/>
        <item x="197"/>
        <item x="182"/>
        <item x="130"/>
        <item x="179"/>
        <item x="141"/>
        <item x="142"/>
        <item x="192"/>
        <item x="116"/>
        <item x="101"/>
        <item x="111"/>
        <item x="148"/>
        <item x="107"/>
        <item x="128"/>
        <item x="125"/>
        <item x="173"/>
        <item x="181"/>
        <item x="115"/>
        <item x="177"/>
        <item x="133"/>
        <item x="143"/>
        <item x="120"/>
        <item x="183"/>
        <item x="121"/>
        <item x="180"/>
        <item x="196"/>
        <item x="132"/>
        <item x="169"/>
        <item x="186"/>
        <item x="140"/>
        <item x="156"/>
        <item x="149"/>
        <item x="175"/>
        <item x="139"/>
        <item x="165"/>
        <item x="159"/>
        <item x="144"/>
        <item x="161"/>
        <item x="172"/>
        <item x="105"/>
        <item x="153"/>
        <item x="155"/>
        <item x="145"/>
        <item x="198"/>
        <item x="200"/>
        <item x="104"/>
        <item x="123"/>
        <item x="162"/>
        <item x="194"/>
        <item x="131"/>
        <item x="102"/>
        <item x="199"/>
        <item x="129"/>
        <item x="126"/>
        <item x="134"/>
        <item x="98"/>
        <item x="170"/>
        <item x="191"/>
        <item x="171"/>
        <item x="178"/>
        <item x="103"/>
        <item x="157"/>
        <item x="189"/>
        <item x="190"/>
        <item x="100"/>
        <item x="117"/>
        <item x="119"/>
        <item x="127"/>
        <item x="152"/>
        <item x="154"/>
        <item x="167"/>
        <item x="240"/>
        <item x="226"/>
        <item x="229"/>
        <item x="247"/>
        <item x="214"/>
        <item x="220"/>
        <item x="228"/>
        <item x="243"/>
        <item x="215"/>
        <item x="207"/>
        <item x="256"/>
        <item x="239"/>
        <item x="203"/>
        <item x="251"/>
        <item x="257"/>
        <item x="231"/>
        <item x="217"/>
        <item x="205"/>
        <item x="233"/>
        <item x="236"/>
        <item x="255"/>
        <item x="212"/>
        <item x="252"/>
        <item x="248"/>
        <item x="206"/>
        <item x="208"/>
        <item x="242"/>
        <item x="253"/>
        <item x="224"/>
        <item x="202"/>
        <item x="222"/>
        <item x="210"/>
        <item x="235"/>
        <item x="234"/>
        <item x="246"/>
        <item x="249"/>
        <item x="218"/>
        <item x="211"/>
        <item x="230"/>
        <item x="227"/>
        <item x="204"/>
        <item x="219"/>
        <item x="244"/>
        <item x="245"/>
        <item x="223"/>
        <item x="241"/>
        <item x="213"/>
        <item x="232"/>
        <item x="209"/>
        <item x="225"/>
        <item x="238"/>
        <item x="250"/>
        <item x="221"/>
        <item x="237"/>
        <item x="254"/>
        <item x="216"/>
        <item x="271"/>
        <item x="313"/>
        <item x="287"/>
        <item x="264"/>
        <item x="284"/>
        <item x="261"/>
        <item x="270"/>
        <item x="282"/>
        <item x="304"/>
        <item x="278"/>
        <item x="290"/>
        <item x="276"/>
        <item x="298"/>
        <item x="310"/>
        <item x="309"/>
        <item x="296"/>
        <item x="291"/>
        <item x="272"/>
        <item x="302"/>
        <item x="280"/>
        <item x="277"/>
        <item x="288"/>
        <item x="308"/>
        <item x="297"/>
        <item x="268"/>
        <item x="269"/>
        <item x="258"/>
        <item x="286"/>
        <item x="260"/>
        <item x="294"/>
        <item x="279"/>
        <item x="262"/>
        <item x="292"/>
        <item x="267"/>
        <item x="293"/>
        <item x="273"/>
        <item x="300"/>
        <item x="301"/>
        <item x="274"/>
        <item x="289"/>
        <item x="303"/>
        <item x="266"/>
        <item x="306"/>
        <item x="259"/>
        <item x="263"/>
        <item x="311"/>
        <item x="265"/>
        <item x="305"/>
        <item x="299"/>
        <item x="312"/>
        <item x="285"/>
        <item x="281"/>
        <item x="295"/>
        <item x="283"/>
        <item x="307"/>
        <item x="275"/>
        <item x="363"/>
        <item x="317"/>
        <item x="370"/>
        <item x="353"/>
        <item x="360"/>
        <item x="358"/>
        <item x="324"/>
        <item x="338"/>
        <item x="376"/>
        <item x="333"/>
        <item x="323"/>
        <item x="315"/>
        <item x="347"/>
        <item x="331"/>
        <item x="341"/>
        <item x="344"/>
        <item x="379"/>
        <item x="335"/>
        <item x="369"/>
        <item x="365"/>
        <item x="349"/>
        <item x="381"/>
        <item x="357"/>
        <item x="367"/>
        <item x="371"/>
        <item x="380"/>
        <item x="350"/>
        <item x="322"/>
        <item x="385"/>
        <item x="382"/>
        <item x="336"/>
        <item x="364"/>
        <item x="366"/>
        <item x="319"/>
        <item x="327"/>
        <item x="374"/>
        <item x="334"/>
        <item x="330"/>
        <item x="346"/>
        <item x="354"/>
        <item x="320"/>
        <item x="348"/>
        <item x="339"/>
        <item x="332"/>
        <item x="329"/>
        <item x="383"/>
        <item x="378"/>
        <item x="337"/>
        <item x="326"/>
        <item x="372"/>
        <item x="384"/>
        <item x="318"/>
        <item x="361"/>
        <item x="342"/>
        <item x="316"/>
        <item x="325"/>
        <item x="351"/>
        <item x="345"/>
        <item x="352"/>
        <item x="368"/>
        <item x="343"/>
        <item x="321"/>
        <item x="377"/>
        <item x="356"/>
        <item x="355"/>
        <item x="386"/>
        <item x="314"/>
        <item x="373"/>
        <item x="340"/>
        <item x="375"/>
        <item x="328"/>
        <item x="359"/>
        <item x="387"/>
        <item x="362"/>
        <item x="403"/>
        <item x="393"/>
        <item x="502"/>
        <item x="391"/>
        <item x="475"/>
        <item x="406"/>
        <item x="500"/>
        <item x="474"/>
        <item x="463"/>
        <item x="464"/>
        <item x="497"/>
        <item x="413"/>
        <item x="462"/>
        <item x="503"/>
        <item x="445"/>
        <item x="482"/>
        <item x="456"/>
        <item x="408"/>
        <item x="449"/>
        <item x="485"/>
        <item x="397"/>
        <item x="394"/>
        <item x="433"/>
        <item x="480"/>
        <item x="417"/>
        <item x="494"/>
        <item x="450"/>
        <item x="431"/>
        <item x="483"/>
        <item x="506"/>
        <item x="453"/>
        <item x="496"/>
        <item x="443"/>
        <item x="427"/>
        <item x="400"/>
        <item x="442"/>
        <item x="407"/>
        <item x="454"/>
        <item x="492"/>
        <item x="465"/>
        <item x="415"/>
        <item x="487"/>
        <item x="426"/>
        <item x="495"/>
        <item x="414"/>
        <item x="479"/>
        <item x="489"/>
        <item x="409"/>
        <item x="458"/>
        <item x="399"/>
        <item x="402"/>
        <item x="429"/>
        <item x="471"/>
        <item x="425"/>
        <item x="392"/>
        <item x="478"/>
        <item x="468"/>
        <item x="436"/>
        <item x="440"/>
        <item x="389"/>
        <item x="505"/>
        <item x="499"/>
        <item x="396"/>
        <item x="437"/>
        <item x="459"/>
        <item x="421"/>
        <item x="498"/>
        <item x="430"/>
        <item x="419"/>
        <item x="473"/>
        <item x="491"/>
        <item x="438"/>
        <item x="507"/>
        <item x="418"/>
        <item x="501"/>
        <item x="444"/>
        <item x="493"/>
        <item x="411"/>
        <item x="466"/>
        <item x="420"/>
        <item x="451"/>
        <item x="469"/>
        <item x="452"/>
        <item x="457"/>
        <item x="401"/>
        <item x="488"/>
        <item x="422"/>
        <item x="470"/>
        <item x="509"/>
        <item x="404"/>
        <item x="455"/>
        <item x="510"/>
        <item x="410"/>
        <item x="439"/>
        <item x="467"/>
        <item x="423"/>
        <item x="472"/>
        <item x="441"/>
        <item x="484"/>
        <item x="390"/>
        <item x="446"/>
        <item x="405"/>
        <item x="490"/>
        <item x="395"/>
        <item x="434"/>
        <item x="412"/>
        <item x="424"/>
        <item x="476"/>
        <item x="432"/>
        <item x="388"/>
        <item x="481"/>
        <item x="435"/>
        <item x="504"/>
        <item x="416"/>
        <item x="448"/>
        <item x="477"/>
        <item x="398"/>
        <item x="447"/>
        <item x="461"/>
        <item x="428"/>
        <item x="460"/>
        <item x="486"/>
        <item x="508"/>
        <item x="515"/>
        <item x="534"/>
        <item x="513"/>
        <item x="565"/>
        <item x="558"/>
        <item x="556"/>
        <item x="599"/>
        <item x="596"/>
        <item x="536"/>
        <item x="577"/>
        <item x="574"/>
        <item x="537"/>
        <item x="547"/>
        <item x="533"/>
        <item x="583"/>
        <item x="595"/>
        <item x="518"/>
        <item x="549"/>
        <item x="535"/>
        <item x="529"/>
        <item x="527"/>
        <item x="582"/>
        <item x="524"/>
        <item x="544"/>
        <item x="561"/>
        <item x="516"/>
        <item x="570"/>
        <item x="591"/>
        <item x="539"/>
        <item x="532"/>
        <item x="541"/>
        <item x="593"/>
        <item x="600"/>
        <item x="525"/>
        <item x="559"/>
        <item x="519"/>
        <item x="567"/>
        <item x="592"/>
        <item x="568"/>
        <item x="560"/>
        <item x="551"/>
        <item x="530"/>
        <item x="545"/>
        <item x="563"/>
        <item x="521"/>
        <item x="586"/>
        <item x="523"/>
        <item x="552"/>
        <item x="512"/>
        <item x="526"/>
        <item x="575"/>
        <item x="571"/>
        <item x="553"/>
        <item x="531"/>
        <item x="566"/>
        <item x="581"/>
        <item x="564"/>
        <item x="555"/>
        <item x="514"/>
        <item x="590"/>
        <item x="587"/>
        <item x="597"/>
        <item x="548"/>
        <item x="576"/>
        <item x="520"/>
        <item x="573"/>
        <item x="589"/>
        <item x="540"/>
        <item x="538"/>
        <item x="562"/>
        <item x="588"/>
        <item x="578"/>
        <item x="579"/>
        <item x="569"/>
        <item x="557"/>
        <item x="594"/>
        <item x="522"/>
        <item x="546"/>
        <item x="543"/>
        <item x="598"/>
        <item x="511"/>
        <item x="517"/>
        <item x="528"/>
        <item x="580"/>
        <item x="550"/>
        <item x="585"/>
        <item x="554"/>
        <item x="584"/>
        <item x="572"/>
        <item x="542"/>
        <item t="default"/>
      </items>
    </pivotField>
    <pivotField numFmtId="22" showAll="0"/>
    <pivotField numFmtId="20" showAll="0"/>
    <pivotField showAll="0"/>
    <pivotField axis="axisRow" showAll="0">
      <items count="4">
        <item x="0"/>
        <item x="2"/>
        <item x="1"/>
        <item t="default"/>
      </items>
    </pivotField>
    <pivotField showAll="0"/>
    <pivotField showAll="0"/>
    <pivotField showAll="0"/>
    <pivotField showAll="0"/>
    <pivotField showAll="0"/>
    <pivotField numFmtId="20" showAll="0">
      <items count="174">
        <item x="144"/>
        <item x="105"/>
        <item x="109"/>
        <item x="69"/>
        <item x="136"/>
        <item x="67"/>
        <item x="5"/>
        <item x="104"/>
        <item x="99"/>
        <item x="156"/>
        <item x="141"/>
        <item x="85"/>
        <item x="4"/>
        <item x="73"/>
        <item x="65"/>
        <item x="60"/>
        <item x="40"/>
        <item x="108"/>
        <item x="121"/>
        <item x="148"/>
        <item x="94"/>
        <item x="100"/>
        <item x="111"/>
        <item x="101"/>
        <item x="9"/>
        <item x="52"/>
        <item x="126"/>
        <item x="87"/>
        <item x="88"/>
        <item x="153"/>
        <item x="24"/>
        <item x="167"/>
        <item x="128"/>
        <item x="15"/>
        <item x="142"/>
        <item x="3"/>
        <item x="6"/>
        <item x="72"/>
        <item x="49"/>
        <item x="18"/>
        <item x="129"/>
        <item x="78"/>
        <item x="32"/>
        <item x="48"/>
        <item x="58"/>
        <item x="150"/>
        <item x="62"/>
        <item x="170"/>
        <item x="123"/>
        <item x="59"/>
        <item x="7"/>
        <item x="10"/>
        <item x="0"/>
        <item x="118"/>
        <item x="12"/>
        <item x="145"/>
        <item x="135"/>
        <item x="42"/>
        <item x="22"/>
        <item x="152"/>
        <item x="31"/>
        <item x="149"/>
        <item x="64"/>
        <item x="46"/>
        <item x="27"/>
        <item x="19"/>
        <item x="26"/>
        <item x="117"/>
        <item x="47"/>
        <item x="107"/>
        <item x="134"/>
        <item x="75"/>
        <item x="158"/>
        <item x="34"/>
        <item x="76"/>
        <item x="93"/>
        <item x="39"/>
        <item x="53"/>
        <item x="133"/>
        <item x="90"/>
        <item x="1"/>
        <item x="36"/>
        <item x="37"/>
        <item x="98"/>
        <item x="35"/>
        <item x="146"/>
        <item x="125"/>
        <item x="57"/>
        <item x="114"/>
        <item x="66"/>
        <item x="11"/>
        <item x="45"/>
        <item x="63"/>
        <item x="33"/>
        <item x="79"/>
        <item x="61"/>
        <item x="127"/>
        <item x="96"/>
        <item x="14"/>
        <item x="28"/>
        <item x="103"/>
        <item x="97"/>
        <item x="122"/>
        <item x="25"/>
        <item x="110"/>
        <item x="120"/>
        <item x="43"/>
        <item x="139"/>
        <item x="54"/>
        <item x="81"/>
        <item x="130"/>
        <item x="70"/>
        <item x="82"/>
        <item x="124"/>
        <item x="95"/>
        <item x="83"/>
        <item x="131"/>
        <item x="21"/>
        <item x="38"/>
        <item x="169"/>
        <item x="2"/>
        <item x="29"/>
        <item x="74"/>
        <item x="30"/>
        <item x="55"/>
        <item x="71"/>
        <item x="157"/>
        <item x="17"/>
        <item x="106"/>
        <item x="86"/>
        <item x="84"/>
        <item x="89"/>
        <item x="91"/>
        <item x="77"/>
        <item x="80"/>
        <item x="68"/>
        <item x="147"/>
        <item x="56"/>
        <item x="8"/>
        <item x="168"/>
        <item x="132"/>
        <item x="102"/>
        <item x="166"/>
        <item x="20"/>
        <item x="155"/>
        <item x="13"/>
        <item x="51"/>
        <item x="119"/>
        <item x="159"/>
        <item x="16"/>
        <item x="50"/>
        <item x="112"/>
        <item x="165"/>
        <item x="151"/>
        <item x="41"/>
        <item x="171"/>
        <item x="113"/>
        <item x="163"/>
        <item x="164"/>
        <item x="115"/>
        <item x="92"/>
        <item x="116"/>
        <item x="138"/>
        <item x="162"/>
        <item x="154"/>
        <item x="23"/>
        <item x="140"/>
        <item x="143"/>
        <item x="137"/>
        <item x="172"/>
        <item x="161"/>
        <item x="160"/>
        <item x="44"/>
        <item t="default"/>
      </items>
    </pivotField>
    <pivotField dataField="1" numFmtId="164" showAll="0"/>
    <pivotField numFmtId="14" showAll="0">
      <items count="602">
        <item x="4"/>
        <item x="9"/>
        <item x="11"/>
        <item x="16"/>
        <item x="63"/>
        <item x="87"/>
        <item x="13"/>
        <item x="38"/>
        <item x="44"/>
        <item x="2"/>
        <item x="97"/>
        <item x="18"/>
        <item x="48"/>
        <item x="57"/>
        <item x="76"/>
        <item x="26"/>
        <item x="84"/>
        <item x="39"/>
        <item x="66"/>
        <item x="0"/>
        <item x="94"/>
        <item x="77"/>
        <item x="89"/>
        <item x="25"/>
        <item x="50"/>
        <item x="53"/>
        <item x="5"/>
        <item x="19"/>
        <item x="1"/>
        <item x="90"/>
        <item x="49"/>
        <item x="52"/>
        <item x="91"/>
        <item x="88"/>
        <item x="70"/>
        <item x="80"/>
        <item x="58"/>
        <item x="47"/>
        <item x="45"/>
        <item x="75"/>
        <item x="42"/>
        <item x="92"/>
        <item x="93"/>
        <item x="81"/>
        <item x="59"/>
        <item x="6"/>
        <item x="83"/>
        <item x="36"/>
        <item x="62"/>
        <item x="8"/>
        <item x="24"/>
        <item x="17"/>
        <item x="54"/>
        <item x="7"/>
        <item x="37"/>
        <item x="41"/>
        <item x="21"/>
        <item x="85"/>
        <item x="60"/>
        <item x="15"/>
        <item x="74"/>
        <item x="34"/>
        <item x="65"/>
        <item x="64"/>
        <item x="22"/>
        <item x="69"/>
        <item x="56"/>
        <item x="29"/>
        <item x="28"/>
        <item x="68"/>
        <item x="23"/>
        <item x="27"/>
        <item x="3"/>
        <item x="51"/>
        <item x="40"/>
        <item x="30"/>
        <item x="12"/>
        <item x="96"/>
        <item x="32"/>
        <item x="82"/>
        <item x="14"/>
        <item x="72"/>
        <item x="33"/>
        <item x="43"/>
        <item x="86"/>
        <item x="31"/>
        <item x="79"/>
        <item x="67"/>
        <item x="78"/>
        <item x="20"/>
        <item x="71"/>
        <item x="35"/>
        <item x="73"/>
        <item x="95"/>
        <item x="61"/>
        <item x="10"/>
        <item x="55"/>
        <item x="46"/>
        <item x="158"/>
        <item x="188"/>
        <item x="113"/>
        <item x="147"/>
        <item x="135"/>
        <item x="163"/>
        <item x="160"/>
        <item x="150"/>
        <item x="187"/>
        <item x="168"/>
        <item x="146"/>
        <item x="185"/>
        <item x="195"/>
        <item x="109"/>
        <item x="174"/>
        <item x="201"/>
        <item x="122"/>
        <item x="164"/>
        <item x="124"/>
        <item x="99"/>
        <item x="193"/>
        <item x="118"/>
        <item x="108"/>
        <item x="106"/>
        <item x="110"/>
        <item x="151"/>
        <item x="137"/>
        <item x="184"/>
        <item x="112"/>
        <item x="138"/>
        <item x="166"/>
        <item x="114"/>
        <item x="176"/>
        <item x="136"/>
        <item x="197"/>
        <item x="182"/>
        <item x="130"/>
        <item x="179"/>
        <item x="141"/>
        <item x="142"/>
        <item x="192"/>
        <item x="116"/>
        <item x="101"/>
        <item x="111"/>
        <item x="148"/>
        <item x="107"/>
        <item x="128"/>
        <item x="125"/>
        <item x="173"/>
        <item x="181"/>
        <item x="115"/>
        <item x="177"/>
        <item x="133"/>
        <item x="143"/>
        <item x="120"/>
        <item x="183"/>
        <item x="121"/>
        <item x="180"/>
        <item x="196"/>
        <item x="132"/>
        <item x="169"/>
        <item x="186"/>
        <item x="140"/>
        <item x="156"/>
        <item x="149"/>
        <item x="175"/>
        <item x="139"/>
        <item x="165"/>
        <item x="159"/>
        <item x="144"/>
        <item x="161"/>
        <item x="172"/>
        <item x="105"/>
        <item x="153"/>
        <item x="155"/>
        <item x="145"/>
        <item x="198"/>
        <item x="200"/>
        <item x="104"/>
        <item x="123"/>
        <item x="162"/>
        <item x="194"/>
        <item x="131"/>
        <item x="102"/>
        <item x="199"/>
        <item x="129"/>
        <item x="126"/>
        <item x="134"/>
        <item x="98"/>
        <item x="170"/>
        <item x="191"/>
        <item x="171"/>
        <item x="178"/>
        <item x="103"/>
        <item x="157"/>
        <item x="189"/>
        <item x="190"/>
        <item x="100"/>
        <item x="117"/>
        <item x="119"/>
        <item x="127"/>
        <item x="152"/>
        <item x="154"/>
        <item x="167"/>
        <item x="240"/>
        <item x="226"/>
        <item x="229"/>
        <item x="247"/>
        <item x="214"/>
        <item x="220"/>
        <item x="228"/>
        <item x="243"/>
        <item x="215"/>
        <item x="207"/>
        <item x="256"/>
        <item x="239"/>
        <item x="203"/>
        <item x="251"/>
        <item x="257"/>
        <item x="231"/>
        <item x="217"/>
        <item x="205"/>
        <item x="233"/>
        <item x="236"/>
        <item x="255"/>
        <item x="212"/>
        <item x="252"/>
        <item x="248"/>
        <item x="206"/>
        <item x="208"/>
        <item x="242"/>
        <item x="253"/>
        <item x="224"/>
        <item x="202"/>
        <item x="222"/>
        <item x="210"/>
        <item x="235"/>
        <item x="234"/>
        <item x="246"/>
        <item x="249"/>
        <item x="218"/>
        <item x="211"/>
        <item x="230"/>
        <item x="227"/>
        <item x="204"/>
        <item x="219"/>
        <item x="244"/>
        <item x="245"/>
        <item x="223"/>
        <item x="241"/>
        <item x="213"/>
        <item x="232"/>
        <item x="209"/>
        <item x="225"/>
        <item x="238"/>
        <item x="250"/>
        <item x="221"/>
        <item x="237"/>
        <item x="254"/>
        <item x="216"/>
        <item x="271"/>
        <item x="313"/>
        <item x="287"/>
        <item x="264"/>
        <item x="284"/>
        <item x="261"/>
        <item x="270"/>
        <item x="282"/>
        <item x="304"/>
        <item x="278"/>
        <item x="290"/>
        <item x="276"/>
        <item x="298"/>
        <item x="310"/>
        <item x="309"/>
        <item x="296"/>
        <item x="291"/>
        <item x="272"/>
        <item x="302"/>
        <item x="280"/>
        <item x="277"/>
        <item x="288"/>
        <item x="308"/>
        <item x="297"/>
        <item x="268"/>
        <item x="269"/>
        <item x="258"/>
        <item x="286"/>
        <item x="260"/>
        <item x="294"/>
        <item x="279"/>
        <item x="262"/>
        <item x="292"/>
        <item x="267"/>
        <item x="293"/>
        <item x="273"/>
        <item x="300"/>
        <item x="301"/>
        <item x="274"/>
        <item x="289"/>
        <item x="303"/>
        <item x="266"/>
        <item x="306"/>
        <item x="259"/>
        <item x="263"/>
        <item x="311"/>
        <item x="265"/>
        <item x="305"/>
        <item x="299"/>
        <item x="312"/>
        <item x="285"/>
        <item x="281"/>
        <item x="295"/>
        <item x="283"/>
        <item x="307"/>
        <item x="275"/>
        <item x="363"/>
        <item x="317"/>
        <item x="370"/>
        <item x="353"/>
        <item x="360"/>
        <item x="358"/>
        <item x="324"/>
        <item x="338"/>
        <item x="376"/>
        <item x="333"/>
        <item x="323"/>
        <item x="315"/>
        <item x="347"/>
        <item x="331"/>
        <item x="341"/>
        <item x="344"/>
        <item x="379"/>
        <item x="335"/>
        <item x="369"/>
        <item x="365"/>
        <item x="349"/>
        <item x="381"/>
        <item x="357"/>
        <item x="367"/>
        <item x="371"/>
        <item x="380"/>
        <item x="350"/>
        <item x="322"/>
        <item x="385"/>
        <item x="382"/>
        <item x="336"/>
        <item x="364"/>
        <item x="366"/>
        <item x="319"/>
        <item x="327"/>
        <item x="374"/>
        <item x="334"/>
        <item x="330"/>
        <item x="346"/>
        <item x="354"/>
        <item x="320"/>
        <item x="348"/>
        <item x="339"/>
        <item x="332"/>
        <item x="329"/>
        <item x="383"/>
        <item x="378"/>
        <item x="337"/>
        <item x="326"/>
        <item x="372"/>
        <item x="384"/>
        <item x="318"/>
        <item x="361"/>
        <item x="342"/>
        <item x="316"/>
        <item x="325"/>
        <item x="351"/>
        <item x="345"/>
        <item x="352"/>
        <item x="368"/>
        <item x="343"/>
        <item x="321"/>
        <item x="377"/>
        <item x="356"/>
        <item x="355"/>
        <item x="386"/>
        <item x="314"/>
        <item x="373"/>
        <item x="340"/>
        <item x="375"/>
        <item x="328"/>
        <item x="359"/>
        <item x="387"/>
        <item x="362"/>
        <item x="403"/>
        <item x="393"/>
        <item x="502"/>
        <item x="391"/>
        <item x="475"/>
        <item x="406"/>
        <item x="500"/>
        <item x="474"/>
        <item x="463"/>
        <item x="464"/>
        <item x="497"/>
        <item x="413"/>
        <item x="462"/>
        <item x="503"/>
        <item x="445"/>
        <item x="482"/>
        <item x="456"/>
        <item x="408"/>
        <item x="449"/>
        <item x="485"/>
        <item x="397"/>
        <item x="394"/>
        <item x="433"/>
        <item x="480"/>
        <item x="417"/>
        <item x="494"/>
        <item x="450"/>
        <item x="431"/>
        <item x="483"/>
        <item x="506"/>
        <item x="453"/>
        <item x="496"/>
        <item x="443"/>
        <item x="427"/>
        <item x="400"/>
        <item x="442"/>
        <item x="407"/>
        <item x="454"/>
        <item x="492"/>
        <item x="465"/>
        <item x="415"/>
        <item x="487"/>
        <item x="426"/>
        <item x="495"/>
        <item x="414"/>
        <item x="479"/>
        <item x="489"/>
        <item x="409"/>
        <item x="458"/>
        <item x="399"/>
        <item x="402"/>
        <item x="429"/>
        <item x="471"/>
        <item x="425"/>
        <item x="392"/>
        <item x="478"/>
        <item x="468"/>
        <item x="436"/>
        <item x="440"/>
        <item x="389"/>
        <item x="505"/>
        <item x="499"/>
        <item x="396"/>
        <item x="437"/>
        <item x="459"/>
        <item x="421"/>
        <item x="498"/>
        <item x="430"/>
        <item x="419"/>
        <item x="473"/>
        <item x="491"/>
        <item x="438"/>
        <item x="507"/>
        <item x="418"/>
        <item x="501"/>
        <item x="444"/>
        <item x="493"/>
        <item x="411"/>
        <item x="466"/>
        <item x="420"/>
        <item x="451"/>
        <item x="469"/>
        <item x="452"/>
        <item x="457"/>
        <item x="401"/>
        <item x="488"/>
        <item x="422"/>
        <item x="470"/>
        <item x="509"/>
        <item x="404"/>
        <item x="455"/>
        <item x="510"/>
        <item x="410"/>
        <item x="439"/>
        <item x="467"/>
        <item x="423"/>
        <item x="472"/>
        <item x="441"/>
        <item x="484"/>
        <item x="390"/>
        <item x="446"/>
        <item x="405"/>
        <item x="490"/>
        <item x="395"/>
        <item x="434"/>
        <item x="412"/>
        <item x="424"/>
        <item x="476"/>
        <item x="432"/>
        <item x="388"/>
        <item x="481"/>
        <item x="435"/>
        <item x="504"/>
        <item x="416"/>
        <item x="448"/>
        <item x="477"/>
        <item x="398"/>
        <item x="447"/>
        <item x="461"/>
        <item x="428"/>
        <item x="460"/>
        <item x="486"/>
        <item x="508"/>
        <item x="515"/>
        <item x="534"/>
        <item x="513"/>
        <item x="565"/>
        <item x="558"/>
        <item x="556"/>
        <item x="599"/>
        <item x="596"/>
        <item x="536"/>
        <item x="577"/>
        <item x="574"/>
        <item x="537"/>
        <item x="547"/>
        <item x="533"/>
        <item x="583"/>
        <item x="595"/>
        <item x="518"/>
        <item x="549"/>
        <item x="535"/>
        <item x="529"/>
        <item x="527"/>
        <item x="582"/>
        <item x="524"/>
        <item x="544"/>
        <item x="561"/>
        <item x="516"/>
        <item x="570"/>
        <item x="591"/>
        <item x="539"/>
        <item x="532"/>
        <item x="541"/>
        <item x="593"/>
        <item x="600"/>
        <item x="525"/>
        <item x="559"/>
        <item x="519"/>
        <item x="567"/>
        <item x="592"/>
        <item x="568"/>
        <item x="560"/>
        <item x="551"/>
        <item x="530"/>
        <item x="545"/>
        <item x="563"/>
        <item x="521"/>
        <item x="586"/>
        <item x="523"/>
        <item x="552"/>
        <item x="512"/>
        <item x="526"/>
        <item x="575"/>
        <item x="571"/>
        <item x="553"/>
        <item x="531"/>
        <item x="566"/>
        <item x="581"/>
        <item x="564"/>
        <item x="555"/>
        <item x="514"/>
        <item x="590"/>
        <item x="587"/>
        <item x="597"/>
        <item x="548"/>
        <item x="576"/>
        <item x="520"/>
        <item x="573"/>
        <item x="589"/>
        <item x="540"/>
        <item x="538"/>
        <item x="562"/>
        <item x="588"/>
        <item x="578"/>
        <item x="579"/>
        <item x="569"/>
        <item x="557"/>
        <item x="594"/>
        <item x="522"/>
        <item x="546"/>
        <item x="543"/>
        <item x="598"/>
        <item x="511"/>
        <item x="517"/>
        <item x="528"/>
        <item x="580"/>
        <item x="550"/>
        <item x="585"/>
        <item x="554"/>
        <item x="584"/>
        <item x="572"/>
        <item x="542"/>
        <item t="default"/>
      </items>
    </pivotField>
    <pivotField numFmtId="20"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8"/>
  </rowFields>
  <rowItems count="4">
    <i>
      <x/>
    </i>
    <i>
      <x v="1"/>
    </i>
    <i>
      <x v="2"/>
    </i>
    <i t="grand">
      <x/>
    </i>
  </rowItems>
  <colFields count="1">
    <field x="22"/>
  </colFields>
  <colItems count="8">
    <i>
      <x v="92"/>
    </i>
    <i>
      <x v="93"/>
    </i>
    <i>
      <x v="94"/>
    </i>
    <i>
      <x v="95"/>
    </i>
    <i>
      <x v="96"/>
    </i>
    <i>
      <x v="97"/>
    </i>
    <i>
      <x v="98"/>
    </i>
    <i t="grand">
      <x/>
    </i>
  </colItems>
  <dataFields count="1">
    <dataField name="Suma de Monto Total Cuenta" fld="15" baseField="0" baseItem="0" numFmtId="3"/>
  </dataFields>
  <formats count="2">
    <format dxfId="48">
      <pivotArea outline="0" fieldPosition="0">
        <references count="1">
          <reference field="4294967294" count="1">
            <x v="0"/>
          </reference>
        </references>
      </pivotArea>
    </format>
    <format dxfId="47">
      <pivotArea dataOnly="0" labelOnly="1" fieldPosition="0">
        <references count="2">
          <reference field="8" count="1" selected="0">
            <x v="0"/>
          </reference>
          <reference field="22" count="6">
            <x v="92"/>
            <x v="93"/>
            <x v="94"/>
            <x v="95"/>
            <x v="96"/>
            <x v="9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B937AA-4C0E-8F46-977A-89D0B4F9F400}" name="TablaDinámica8" cacheId="19"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143:C149" firstHeaderRow="0" firstDataRow="1" firstDataCol="1"/>
  <pivotFields count="25">
    <pivotField compact="0" outline="0" showAll="0" defaultSubtotal="0"/>
    <pivotField compact="0" outline="0" showAll="0" defaultSubtotal="0"/>
    <pivotField compact="0" outline="0" showAll="0" defaultSubtotal="0"/>
    <pivotField compact="0" outline="0" showAll="0" defaultSubtotal="0"/>
    <pivotField compact="0" numFmtId="22" outline="0" showAll="0" defaultSubtotal="0">
      <items count="601">
        <item x="4"/>
        <item x="9"/>
        <item x="11"/>
        <item x="16"/>
        <item x="63"/>
        <item x="87"/>
        <item x="13"/>
        <item x="38"/>
        <item x="44"/>
        <item x="2"/>
        <item x="97"/>
        <item x="18"/>
        <item x="48"/>
        <item x="57"/>
        <item x="76"/>
        <item x="26"/>
        <item x="84"/>
        <item x="39"/>
        <item x="66"/>
        <item x="0"/>
        <item x="94"/>
        <item x="77"/>
        <item x="89"/>
        <item x="25"/>
        <item x="50"/>
        <item x="53"/>
        <item x="5"/>
        <item x="19"/>
        <item x="1"/>
        <item x="90"/>
        <item x="49"/>
        <item x="52"/>
        <item x="91"/>
        <item x="88"/>
        <item x="70"/>
        <item x="80"/>
        <item x="58"/>
        <item x="47"/>
        <item x="45"/>
        <item x="75"/>
        <item x="42"/>
        <item x="92"/>
        <item x="93"/>
        <item x="81"/>
        <item x="59"/>
        <item x="6"/>
        <item x="83"/>
        <item x="36"/>
        <item x="62"/>
        <item x="8"/>
        <item x="24"/>
        <item x="17"/>
        <item x="54"/>
        <item x="7"/>
        <item x="37"/>
        <item x="41"/>
        <item x="21"/>
        <item x="85"/>
        <item x="60"/>
        <item x="15"/>
        <item x="74"/>
        <item x="34"/>
        <item x="65"/>
        <item x="64"/>
        <item x="22"/>
        <item x="69"/>
        <item x="56"/>
        <item x="29"/>
        <item x="28"/>
        <item x="68"/>
        <item x="23"/>
        <item x="27"/>
        <item x="3"/>
        <item x="51"/>
        <item x="40"/>
        <item x="30"/>
        <item x="12"/>
        <item x="96"/>
        <item x="32"/>
        <item x="82"/>
        <item x="14"/>
        <item x="72"/>
        <item x="33"/>
        <item x="43"/>
        <item x="86"/>
        <item x="31"/>
        <item x="79"/>
        <item x="67"/>
        <item x="78"/>
        <item x="20"/>
        <item x="71"/>
        <item x="35"/>
        <item x="73"/>
        <item x="95"/>
        <item x="61"/>
        <item x="10"/>
        <item x="55"/>
        <item x="46"/>
        <item x="158"/>
        <item x="188"/>
        <item x="113"/>
        <item x="147"/>
        <item x="135"/>
        <item x="163"/>
        <item x="160"/>
        <item x="150"/>
        <item x="187"/>
        <item x="168"/>
        <item x="146"/>
        <item x="185"/>
        <item x="195"/>
        <item x="109"/>
        <item x="174"/>
        <item x="201"/>
        <item x="122"/>
        <item x="164"/>
        <item x="124"/>
        <item x="99"/>
        <item x="193"/>
        <item x="118"/>
        <item x="108"/>
        <item x="106"/>
        <item x="110"/>
        <item x="151"/>
        <item x="137"/>
        <item x="184"/>
        <item x="112"/>
        <item x="138"/>
        <item x="166"/>
        <item x="114"/>
        <item x="176"/>
        <item x="136"/>
        <item x="197"/>
        <item x="182"/>
        <item x="130"/>
        <item x="179"/>
        <item x="141"/>
        <item x="142"/>
        <item x="192"/>
        <item x="116"/>
        <item x="101"/>
        <item x="111"/>
        <item x="148"/>
        <item x="107"/>
        <item x="128"/>
        <item x="125"/>
        <item x="173"/>
        <item x="181"/>
        <item x="115"/>
        <item x="177"/>
        <item x="133"/>
        <item x="143"/>
        <item x="120"/>
        <item x="183"/>
        <item x="121"/>
        <item x="180"/>
        <item x="196"/>
        <item x="132"/>
        <item x="169"/>
        <item x="186"/>
        <item x="140"/>
        <item x="156"/>
        <item x="149"/>
        <item x="175"/>
        <item x="139"/>
        <item x="165"/>
        <item x="159"/>
        <item x="144"/>
        <item x="161"/>
        <item x="172"/>
        <item x="105"/>
        <item x="153"/>
        <item x="155"/>
        <item x="145"/>
        <item x="198"/>
        <item x="200"/>
        <item x="104"/>
        <item x="123"/>
        <item x="162"/>
        <item x="194"/>
        <item x="131"/>
        <item x="102"/>
        <item x="199"/>
        <item x="129"/>
        <item x="126"/>
        <item x="134"/>
        <item x="98"/>
        <item x="170"/>
        <item x="191"/>
        <item x="171"/>
        <item x="178"/>
        <item x="103"/>
        <item x="157"/>
        <item x="189"/>
        <item x="190"/>
        <item x="100"/>
        <item x="117"/>
        <item x="119"/>
        <item x="127"/>
        <item x="152"/>
        <item x="154"/>
        <item x="167"/>
        <item x="240"/>
        <item x="226"/>
        <item x="229"/>
        <item x="247"/>
        <item x="214"/>
        <item x="220"/>
        <item x="228"/>
        <item x="243"/>
        <item x="215"/>
        <item x="207"/>
        <item x="256"/>
        <item x="239"/>
        <item x="203"/>
        <item x="251"/>
        <item x="257"/>
        <item x="231"/>
        <item x="217"/>
        <item x="205"/>
        <item x="233"/>
        <item x="236"/>
        <item x="255"/>
        <item x="212"/>
        <item x="252"/>
        <item x="248"/>
        <item x="206"/>
        <item x="208"/>
        <item x="242"/>
        <item x="253"/>
        <item x="224"/>
        <item x="202"/>
        <item x="222"/>
        <item x="210"/>
        <item x="235"/>
        <item x="234"/>
        <item x="246"/>
        <item x="249"/>
        <item x="218"/>
        <item x="211"/>
        <item x="230"/>
        <item x="227"/>
        <item x="204"/>
        <item x="219"/>
        <item x="244"/>
        <item x="245"/>
        <item x="223"/>
        <item x="241"/>
        <item x="213"/>
        <item x="232"/>
        <item x="209"/>
        <item x="225"/>
        <item x="238"/>
        <item x="250"/>
        <item x="221"/>
        <item x="237"/>
        <item x="254"/>
        <item x="216"/>
        <item x="271"/>
        <item x="313"/>
        <item x="287"/>
        <item x="264"/>
        <item x="284"/>
        <item x="261"/>
        <item x="270"/>
        <item x="282"/>
        <item x="304"/>
        <item x="278"/>
        <item x="290"/>
        <item x="276"/>
        <item x="298"/>
        <item x="310"/>
        <item x="309"/>
        <item x="296"/>
        <item x="291"/>
        <item x="272"/>
        <item x="302"/>
        <item x="280"/>
        <item x="277"/>
        <item x="288"/>
        <item x="308"/>
        <item x="297"/>
        <item x="268"/>
        <item x="269"/>
        <item x="258"/>
        <item x="286"/>
        <item x="260"/>
        <item x="294"/>
        <item x="279"/>
        <item x="262"/>
        <item x="292"/>
        <item x="267"/>
        <item x="293"/>
        <item x="273"/>
        <item x="300"/>
        <item x="301"/>
        <item x="274"/>
        <item x="289"/>
        <item x="303"/>
        <item x="266"/>
        <item x="306"/>
        <item x="259"/>
        <item x="263"/>
        <item x="311"/>
        <item x="265"/>
        <item x="305"/>
        <item x="299"/>
        <item x="312"/>
        <item x="285"/>
        <item x="281"/>
        <item x="295"/>
        <item x="283"/>
        <item x="307"/>
        <item x="275"/>
        <item x="363"/>
        <item x="317"/>
        <item x="370"/>
        <item x="353"/>
        <item x="360"/>
        <item x="358"/>
        <item x="324"/>
        <item x="338"/>
        <item x="376"/>
        <item x="333"/>
        <item x="323"/>
        <item x="315"/>
        <item x="347"/>
        <item x="331"/>
        <item x="341"/>
        <item x="344"/>
        <item x="379"/>
        <item x="335"/>
        <item x="369"/>
        <item x="365"/>
        <item x="349"/>
        <item x="381"/>
        <item x="357"/>
        <item x="367"/>
        <item x="371"/>
        <item x="380"/>
        <item x="350"/>
        <item x="322"/>
        <item x="385"/>
        <item x="382"/>
        <item x="336"/>
        <item x="364"/>
        <item x="366"/>
        <item x="319"/>
        <item x="327"/>
        <item x="374"/>
        <item x="334"/>
        <item x="330"/>
        <item x="346"/>
        <item x="354"/>
        <item x="320"/>
        <item x="348"/>
        <item x="339"/>
        <item x="332"/>
        <item x="329"/>
        <item x="383"/>
        <item x="378"/>
        <item x="337"/>
        <item x="326"/>
        <item x="372"/>
        <item x="384"/>
        <item x="318"/>
        <item x="361"/>
        <item x="342"/>
        <item x="316"/>
        <item x="325"/>
        <item x="351"/>
        <item x="345"/>
        <item x="352"/>
        <item x="368"/>
        <item x="343"/>
        <item x="321"/>
        <item x="377"/>
        <item x="356"/>
        <item x="355"/>
        <item x="386"/>
        <item x="314"/>
        <item x="373"/>
        <item x="340"/>
        <item x="375"/>
        <item x="328"/>
        <item x="359"/>
        <item x="387"/>
        <item x="362"/>
        <item x="403"/>
        <item x="393"/>
        <item x="502"/>
        <item x="391"/>
        <item x="475"/>
        <item x="406"/>
        <item x="500"/>
        <item x="474"/>
        <item x="463"/>
        <item x="464"/>
        <item x="497"/>
        <item x="413"/>
        <item x="462"/>
        <item x="503"/>
        <item x="445"/>
        <item x="482"/>
        <item x="456"/>
        <item x="408"/>
        <item x="449"/>
        <item x="485"/>
        <item x="397"/>
        <item x="394"/>
        <item x="433"/>
        <item x="480"/>
        <item x="417"/>
        <item x="494"/>
        <item x="450"/>
        <item x="431"/>
        <item x="483"/>
        <item x="506"/>
        <item x="453"/>
        <item x="496"/>
        <item x="443"/>
        <item x="427"/>
        <item x="400"/>
        <item x="442"/>
        <item x="407"/>
        <item x="454"/>
        <item x="492"/>
        <item x="465"/>
        <item x="415"/>
        <item x="487"/>
        <item x="426"/>
        <item x="495"/>
        <item x="414"/>
        <item x="479"/>
        <item x="489"/>
        <item x="409"/>
        <item x="458"/>
        <item x="399"/>
        <item x="402"/>
        <item x="429"/>
        <item x="471"/>
        <item x="425"/>
        <item x="392"/>
        <item x="478"/>
        <item x="468"/>
        <item x="436"/>
        <item x="440"/>
        <item x="389"/>
        <item x="505"/>
        <item x="499"/>
        <item x="396"/>
        <item x="437"/>
        <item x="459"/>
        <item x="421"/>
        <item x="498"/>
        <item x="430"/>
        <item x="419"/>
        <item x="473"/>
        <item x="491"/>
        <item x="438"/>
        <item x="507"/>
        <item x="418"/>
        <item x="501"/>
        <item x="444"/>
        <item x="493"/>
        <item x="411"/>
        <item x="466"/>
        <item x="420"/>
        <item x="451"/>
        <item x="469"/>
        <item x="452"/>
        <item x="457"/>
        <item x="401"/>
        <item x="488"/>
        <item x="422"/>
        <item x="470"/>
        <item x="509"/>
        <item x="404"/>
        <item x="455"/>
        <item x="510"/>
        <item x="410"/>
        <item x="439"/>
        <item x="467"/>
        <item x="423"/>
        <item x="472"/>
        <item x="441"/>
        <item x="484"/>
        <item x="390"/>
        <item x="446"/>
        <item x="405"/>
        <item x="490"/>
        <item x="395"/>
        <item x="434"/>
        <item x="412"/>
        <item x="424"/>
        <item x="476"/>
        <item x="432"/>
        <item x="388"/>
        <item x="481"/>
        <item x="435"/>
        <item x="504"/>
        <item x="416"/>
        <item x="448"/>
        <item x="477"/>
        <item x="398"/>
        <item x="447"/>
        <item x="461"/>
        <item x="428"/>
        <item x="460"/>
        <item x="486"/>
        <item x="508"/>
        <item x="515"/>
        <item x="534"/>
        <item x="513"/>
        <item x="565"/>
        <item x="558"/>
        <item x="556"/>
        <item x="599"/>
        <item x="596"/>
        <item x="536"/>
        <item x="577"/>
        <item x="574"/>
        <item x="537"/>
        <item x="547"/>
        <item x="533"/>
        <item x="583"/>
        <item x="595"/>
        <item x="518"/>
        <item x="549"/>
        <item x="535"/>
        <item x="529"/>
        <item x="527"/>
        <item x="582"/>
        <item x="524"/>
        <item x="544"/>
        <item x="561"/>
        <item x="516"/>
        <item x="570"/>
        <item x="591"/>
        <item x="539"/>
        <item x="532"/>
        <item x="541"/>
        <item x="593"/>
        <item x="600"/>
        <item x="525"/>
        <item x="559"/>
        <item x="519"/>
        <item x="567"/>
        <item x="592"/>
        <item x="568"/>
        <item x="560"/>
        <item x="551"/>
        <item x="530"/>
        <item x="545"/>
        <item x="563"/>
        <item x="521"/>
        <item x="586"/>
        <item x="523"/>
        <item x="552"/>
        <item x="512"/>
        <item x="526"/>
        <item x="575"/>
        <item x="571"/>
        <item x="553"/>
        <item x="531"/>
        <item x="566"/>
        <item x="581"/>
        <item x="564"/>
        <item x="555"/>
        <item x="514"/>
        <item x="590"/>
        <item x="587"/>
        <item x="597"/>
        <item x="548"/>
        <item x="576"/>
        <item x="520"/>
        <item x="573"/>
        <item x="589"/>
        <item x="540"/>
        <item x="538"/>
        <item x="562"/>
        <item x="588"/>
        <item x="578"/>
        <item x="579"/>
        <item x="569"/>
        <item x="557"/>
        <item x="594"/>
        <item x="522"/>
        <item x="546"/>
        <item x="543"/>
        <item x="598"/>
        <item x="511"/>
        <item x="517"/>
        <item x="528"/>
        <item x="580"/>
        <item x="550"/>
        <item x="585"/>
        <item x="554"/>
        <item x="584"/>
        <item x="572"/>
        <item x="542"/>
      </items>
    </pivotField>
    <pivotField compact="0" numFmtId="22" outline="0" showAll="0" defaultSubtotal="0"/>
    <pivotField compact="0" numFmtId="20" outline="0" showAll="0" defaultSubtotal="0"/>
    <pivotField axis="axisRow" compact="0" outline="0" showAll="0" sortType="descending" defaultSubtotal="0">
      <items count="5">
        <item x="1"/>
        <item x="2"/>
        <item x="0"/>
        <item x="4"/>
        <item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numFmtId="20" outline="0" showAll="0" defaultSubtotal="0">
      <items count="173">
        <item x="144"/>
        <item x="105"/>
        <item x="109"/>
        <item x="69"/>
        <item x="136"/>
        <item x="67"/>
        <item x="5"/>
        <item x="104"/>
        <item x="99"/>
        <item x="156"/>
        <item x="141"/>
        <item x="85"/>
        <item x="4"/>
        <item x="73"/>
        <item x="65"/>
        <item x="60"/>
        <item x="40"/>
        <item x="108"/>
        <item x="121"/>
        <item x="148"/>
        <item x="94"/>
        <item x="100"/>
        <item x="111"/>
        <item x="101"/>
        <item x="9"/>
        <item x="52"/>
        <item x="126"/>
        <item x="87"/>
        <item x="88"/>
        <item x="153"/>
        <item x="24"/>
        <item x="167"/>
        <item x="128"/>
        <item x="15"/>
        <item x="142"/>
        <item x="3"/>
        <item x="6"/>
        <item x="72"/>
        <item x="49"/>
        <item x="18"/>
        <item x="129"/>
        <item x="78"/>
        <item x="32"/>
        <item x="48"/>
        <item x="58"/>
        <item x="150"/>
        <item x="62"/>
        <item x="170"/>
        <item x="123"/>
        <item x="59"/>
        <item x="7"/>
        <item x="10"/>
        <item x="0"/>
        <item x="118"/>
        <item x="12"/>
        <item x="145"/>
        <item x="135"/>
        <item x="42"/>
        <item x="22"/>
        <item x="152"/>
        <item x="31"/>
        <item x="149"/>
        <item x="64"/>
        <item x="46"/>
        <item x="27"/>
        <item x="19"/>
        <item x="26"/>
        <item x="117"/>
        <item x="47"/>
        <item x="107"/>
        <item x="134"/>
        <item x="75"/>
        <item x="158"/>
        <item x="34"/>
        <item x="76"/>
        <item x="93"/>
        <item x="39"/>
        <item x="53"/>
        <item x="133"/>
        <item x="90"/>
        <item x="1"/>
        <item x="36"/>
        <item x="37"/>
        <item x="98"/>
        <item x="35"/>
        <item x="146"/>
        <item x="125"/>
        <item x="57"/>
        <item x="114"/>
        <item x="66"/>
        <item x="11"/>
        <item x="45"/>
        <item x="63"/>
        <item x="33"/>
        <item x="79"/>
        <item x="61"/>
        <item x="127"/>
        <item x="96"/>
        <item x="14"/>
        <item x="28"/>
        <item x="103"/>
        <item x="97"/>
        <item x="122"/>
        <item x="25"/>
        <item x="110"/>
        <item x="120"/>
        <item x="43"/>
        <item x="139"/>
        <item x="54"/>
        <item x="81"/>
        <item x="130"/>
        <item x="70"/>
        <item x="82"/>
        <item x="124"/>
        <item x="95"/>
        <item x="83"/>
        <item x="131"/>
        <item x="21"/>
        <item x="38"/>
        <item x="169"/>
        <item x="2"/>
        <item x="29"/>
        <item x="74"/>
        <item x="30"/>
        <item x="55"/>
        <item x="71"/>
        <item x="157"/>
        <item x="17"/>
        <item x="106"/>
        <item x="86"/>
        <item x="84"/>
        <item x="89"/>
        <item x="91"/>
        <item x="77"/>
        <item x="80"/>
        <item x="68"/>
        <item x="147"/>
        <item x="56"/>
        <item x="8"/>
        <item x="168"/>
        <item x="132"/>
        <item x="102"/>
        <item x="166"/>
        <item x="20"/>
        <item x="155"/>
        <item x="13"/>
        <item x="51"/>
        <item x="119"/>
        <item x="159"/>
        <item x="16"/>
        <item x="50"/>
        <item x="112"/>
        <item x="165"/>
        <item x="151"/>
        <item x="41"/>
        <item x="171"/>
        <item x="113"/>
        <item x="163"/>
        <item x="164"/>
        <item x="115"/>
        <item x="92"/>
        <item x="116"/>
        <item x="138"/>
        <item x="162"/>
        <item x="154"/>
        <item x="23"/>
        <item x="140"/>
        <item x="143"/>
        <item x="137"/>
        <item x="172"/>
        <item x="161"/>
        <item x="160"/>
        <item x="44"/>
      </items>
    </pivotField>
    <pivotField compact="0" numFmtId="164" outline="0" showAll="0" defaultSubtotal="0"/>
    <pivotField compact="0" numFmtId="14" outline="0" showAll="0" defaultSubtotal="0">
      <items count="601">
        <item x="4"/>
        <item x="9"/>
        <item x="11"/>
        <item x="16"/>
        <item x="63"/>
        <item x="87"/>
        <item x="13"/>
        <item x="38"/>
        <item x="44"/>
        <item x="2"/>
        <item x="97"/>
        <item x="18"/>
        <item x="48"/>
        <item x="57"/>
        <item x="76"/>
        <item x="26"/>
        <item x="84"/>
        <item x="39"/>
        <item x="66"/>
        <item x="0"/>
        <item x="94"/>
        <item x="77"/>
        <item x="89"/>
        <item x="25"/>
        <item x="50"/>
        <item x="53"/>
        <item x="5"/>
        <item x="19"/>
        <item x="1"/>
        <item x="90"/>
        <item x="49"/>
        <item x="52"/>
        <item x="91"/>
        <item x="88"/>
        <item x="70"/>
        <item x="80"/>
        <item x="58"/>
        <item x="47"/>
        <item x="45"/>
        <item x="75"/>
        <item x="42"/>
        <item x="92"/>
        <item x="93"/>
        <item x="81"/>
        <item x="59"/>
        <item x="6"/>
        <item x="83"/>
        <item x="36"/>
        <item x="62"/>
        <item x="8"/>
        <item x="24"/>
        <item x="17"/>
        <item x="54"/>
        <item x="7"/>
        <item x="37"/>
        <item x="41"/>
        <item x="21"/>
        <item x="85"/>
        <item x="60"/>
        <item x="15"/>
        <item x="74"/>
        <item x="34"/>
        <item x="65"/>
        <item x="64"/>
        <item x="22"/>
        <item x="69"/>
        <item x="56"/>
        <item x="29"/>
        <item x="28"/>
        <item x="68"/>
        <item x="23"/>
        <item x="27"/>
        <item x="3"/>
        <item x="51"/>
        <item x="40"/>
        <item x="30"/>
        <item x="12"/>
        <item x="96"/>
        <item x="32"/>
        <item x="82"/>
        <item x="14"/>
        <item x="72"/>
        <item x="33"/>
        <item x="43"/>
        <item x="86"/>
        <item x="31"/>
        <item x="79"/>
        <item x="67"/>
        <item x="78"/>
        <item x="20"/>
        <item x="71"/>
        <item x="35"/>
        <item x="73"/>
        <item x="95"/>
        <item x="61"/>
        <item x="10"/>
        <item x="55"/>
        <item x="46"/>
        <item x="158"/>
        <item x="188"/>
        <item x="113"/>
        <item x="147"/>
        <item x="135"/>
        <item x="163"/>
        <item x="160"/>
        <item x="150"/>
        <item x="187"/>
        <item x="168"/>
        <item x="146"/>
        <item x="185"/>
        <item x="195"/>
        <item x="109"/>
        <item x="174"/>
        <item x="201"/>
        <item x="122"/>
        <item x="164"/>
        <item x="124"/>
        <item x="99"/>
        <item x="193"/>
        <item x="118"/>
        <item x="108"/>
        <item x="106"/>
        <item x="110"/>
        <item x="151"/>
        <item x="137"/>
        <item x="184"/>
        <item x="112"/>
        <item x="138"/>
        <item x="166"/>
        <item x="114"/>
        <item x="176"/>
        <item x="136"/>
        <item x="197"/>
        <item x="182"/>
        <item x="130"/>
        <item x="179"/>
        <item x="141"/>
        <item x="142"/>
        <item x="192"/>
        <item x="116"/>
        <item x="101"/>
        <item x="111"/>
        <item x="148"/>
        <item x="107"/>
        <item x="128"/>
        <item x="125"/>
        <item x="173"/>
        <item x="181"/>
        <item x="115"/>
        <item x="177"/>
        <item x="133"/>
        <item x="143"/>
        <item x="120"/>
        <item x="183"/>
        <item x="121"/>
        <item x="180"/>
        <item x="196"/>
        <item x="132"/>
        <item x="169"/>
        <item x="186"/>
        <item x="140"/>
        <item x="156"/>
        <item x="149"/>
        <item x="175"/>
        <item x="139"/>
        <item x="165"/>
        <item x="159"/>
        <item x="144"/>
        <item x="161"/>
        <item x="172"/>
        <item x="105"/>
        <item x="153"/>
        <item x="155"/>
        <item x="145"/>
        <item x="198"/>
        <item x="200"/>
        <item x="104"/>
        <item x="123"/>
        <item x="162"/>
        <item x="194"/>
        <item x="131"/>
        <item x="102"/>
        <item x="199"/>
        <item x="129"/>
        <item x="126"/>
        <item x="134"/>
        <item x="98"/>
        <item x="170"/>
        <item x="191"/>
        <item x="171"/>
        <item x="178"/>
        <item x="103"/>
        <item x="157"/>
        <item x="189"/>
        <item x="190"/>
        <item x="100"/>
        <item x="117"/>
        <item x="119"/>
        <item x="127"/>
        <item x="152"/>
        <item x="154"/>
        <item x="167"/>
        <item x="240"/>
        <item x="226"/>
        <item x="229"/>
        <item x="247"/>
        <item x="214"/>
        <item x="220"/>
        <item x="228"/>
        <item x="243"/>
        <item x="215"/>
        <item x="207"/>
        <item x="256"/>
        <item x="239"/>
        <item x="203"/>
        <item x="251"/>
        <item x="257"/>
        <item x="231"/>
        <item x="217"/>
        <item x="205"/>
        <item x="233"/>
        <item x="236"/>
        <item x="255"/>
        <item x="212"/>
        <item x="252"/>
        <item x="248"/>
        <item x="206"/>
        <item x="208"/>
        <item x="242"/>
        <item x="253"/>
        <item x="224"/>
        <item x="202"/>
        <item x="222"/>
        <item x="210"/>
        <item x="235"/>
        <item x="234"/>
        <item x="246"/>
        <item x="249"/>
        <item x="218"/>
        <item x="211"/>
        <item x="230"/>
        <item x="227"/>
        <item x="204"/>
        <item x="219"/>
        <item x="244"/>
        <item x="245"/>
        <item x="223"/>
        <item x="241"/>
        <item x="213"/>
        <item x="232"/>
        <item x="209"/>
        <item x="225"/>
        <item x="238"/>
        <item x="250"/>
        <item x="221"/>
        <item x="237"/>
        <item x="254"/>
        <item x="216"/>
        <item x="271"/>
        <item x="313"/>
        <item x="287"/>
        <item x="264"/>
        <item x="284"/>
        <item x="261"/>
        <item x="270"/>
        <item x="282"/>
        <item x="304"/>
        <item x="278"/>
        <item x="290"/>
        <item x="276"/>
        <item x="298"/>
        <item x="310"/>
        <item x="309"/>
        <item x="296"/>
        <item x="291"/>
        <item x="272"/>
        <item x="302"/>
        <item x="280"/>
        <item x="277"/>
        <item x="288"/>
        <item x="308"/>
        <item x="297"/>
        <item x="268"/>
        <item x="269"/>
        <item x="258"/>
        <item x="286"/>
        <item x="260"/>
        <item x="294"/>
        <item x="279"/>
        <item x="262"/>
        <item x="292"/>
        <item x="267"/>
        <item x="293"/>
        <item x="273"/>
        <item x="300"/>
        <item x="301"/>
        <item x="274"/>
        <item x="289"/>
        <item x="303"/>
        <item x="266"/>
        <item x="306"/>
        <item x="259"/>
        <item x="263"/>
        <item x="311"/>
        <item x="265"/>
        <item x="305"/>
        <item x="299"/>
        <item x="312"/>
        <item x="285"/>
        <item x="281"/>
        <item x="295"/>
        <item x="283"/>
        <item x="307"/>
        <item x="275"/>
        <item x="363"/>
        <item x="317"/>
        <item x="370"/>
        <item x="353"/>
        <item x="360"/>
        <item x="358"/>
        <item x="324"/>
        <item x="338"/>
        <item x="376"/>
        <item x="333"/>
        <item x="323"/>
        <item x="315"/>
        <item x="347"/>
        <item x="331"/>
        <item x="341"/>
        <item x="344"/>
        <item x="379"/>
        <item x="335"/>
        <item x="369"/>
        <item x="365"/>
        <item x="349"/>
        <item x="381"/>
        <item x="357"/>
        <item x="367"/>
        <item x="371"/>
        <item x="380"/>
        <item x="350"/>
        <item x="322"/>
        <item x="385"/>
        <item x="382"/>
        <item x="336"/>
        <item x="364"/>
        <item x="366"/>
        <item x="319"/>
        <item x="327"/>
        <item x="374"/>
        <item x="334"/>
        <item x="330"/>
        <item x="346"/>
        <item x="354"/>
        <item x="320"/>
        <item x="348"/>
        <item x="339"/>
        <item x="332"/>
        <item x="329"/>
        <item x="383"/>
        <item x="378"/>
        <item x="337"/>
        <item x="326"/>
        <item x="372"/>
        <item x="384"/>
        <item x="318"/>
        <item x="361"/>
        <item x="342"/>
        <item x="316"/>
        <item x="325"/>
        <item x="351"/>
        <item x="345"/>
        <item x="352"/>
        <item x="368"/>
        <item x="343"/>
        <item x="321"/>
        <item x="377"/>
        <item x="356"/>
        <item x="355"/>
        <item x="386"/>
        <item x="314"/>
        <item x="373"/>
        <item x="340"/>
        <item x="375"/>
        <item x="328"/>
        <item x="359"/>
        <item x="387"/>
        <item x="362"/>
        <item x="403"/>
        <item x="393"/>
        <item x="502"/>
        <item x="391"/>
        <item x="475"/>
        <item x="406"/>
        <item x="500"/>
        <item x="474"/>
        <item x="463"/>
        <item x="464"/>
        <item x="497"/>
        <item x="413"/>
        <item x="462"/>
        <item x="503"/>
        <item x="445"/>
        <item x="482"/>
        <item x="456"/>
        <item x="408"/>
        <item x="449"/>
        <item x="485"/>
        <item x="397"/>
        <item x="394"/>
        <item x="433"/>
        <item x="480"/>
        <item x="417"/>
        <item x="494"/>
        <item x="450"/>
        <item x="431"/>
        <item x="483"/>
        <item x="506"/>
        <item x="453"/>
        <item x="496"/>
        <item x="443"/>
        <item x="427"/>
        <item x="400"/>
        <item x="442"/>
        <item x="407"/>
        <item x="454"/>
        <item x="492"/>
        <item x="465"/>
        <item x="415"/>
        <item x="487"/>
        <item x="426"/>
        <item x="495"/>
        <item x="414"/>
        <item x="479"/>
        <item x="489"/>
        <item x="409"/>
        <item x="458"/>
        <item x="399"/>
        <item x="402"/>
        <item x="429"/>
        <item x="471"/>
        <item x="425"/>
        <item x="392"/>
        <item x="478"/>
        <item x="468"/>
        <item x="436"/>
        <item x="440"/>
        <item x="389"/>
        <item x="505"/>
        <item x="499"/>
        <item x="396"/>
        <item x="437"/>
        <item x="459"/>
        <item x="421"/>
        <item x="498"/>
        <item x="430"/>
        <item x="419"/>
        <item x="473"/>
        <item x="491"/>
        <item x="438"/>
        <item x="507"/>
        <item x="418"/>
        <item x="501"/>
        <item x="444"/>
        <item x="493"/>
        <item x="411"/>
        <item x="466"/>
        <item x="420"/>
        <item x="451"/>
        <item x="469"/>
        <item x="452"/>
        <item x="457"/>
        <item x="401"/>
        <item x="488"/>
        <item x="422"/>
        <item x="470"/>
        <item x="509"/>
        <item x="404"/>
        <item x="455"/>
        <item x="510"/>
        <item x="410"/>
        <item x="439"/>
        <item x="467"/>
        <item x="423"/>
        <item x="472"/>
        <item x="441"/>
        <item x="484"/>
        <item x="390"/>
        <item x="446"/>
        <item x="405"/>
        <item x="490"/>
        <item x="395"/>
        <item x="434"/>
        <item x="412"/>
        <item x="424"/>
        <item x="476"/>
        <item x="432"/>
        <item x="388"/>
        <item x="481"/>
        <item x="435"/>
        <item x="504"/>
        <item x="416"/>
        <item x="448"/>
        <item x="477"/>
        <item x="398"/>
        <item x="447"/>
        <item x="461"/>
        <item x="428"/>
        <item x="460"/>
        <item x="486"/>
        <item x="508"/>
        <item x="515"/>
        <item x="534"/>
        <item x="513"/>
        <item x="565"/>
        <item x="558"/>
        <item x="556"/>
        <item x="599"/>
        <item x="596"/>
        <item x="536"/>
        <item x="577"/>
        <item x="574"/>
        <item x="537"/>
        <item x="547"/>
        <item x="533"/>
        <item x="583"/>
        <item x="595"/>
        <item x="518"/>
        <item x="549"/>
        <item x="535"/>
        <item x="529"/>
        <item x="527"/>
        <item x="582"/>
        <item x="524"/>
        <item x="544"/>
        <item x="561"/>
        <item x="516"/>
        <item x="570"/>
        <item x="591"/>
        <item x="539"/>
        <item x="532"/>
        <item x="541"/>
        <item x="593"/>
        <item x="600"/>
        <item x="525"/>
        <item x="559"/>
        <item x="519"/>
        <item x="567"/>
        <item x="592"/>
        <item x="568"/>
        <item x="560"/>
        <item x="551"/>
        <item x="530"/>
        <item x="545"/>
        <item x="563"/>
        <item x="521"/>
        <item x="586"/>
        <item x="523"/>
        <item x="552"/>
        <item x="512"/>
        <item x="526"/>
        <item x="575"/>
        <item x="571"/>
        <item x="553"/>
        <item x="531"/>
        <item x="566"/>
        <item x="581"/>
        <item x="564"/>
        <item x="555"/>
        <item x="514"/>
        <item x="590"/>
        <item x="587"/>
        <item x="597"/>
        <item x="548"/>
        <item x="576"/>
        <item x="520"/>
        <item x="573"/>
        <item x="589"/>
        <item x="540"/>
        <item x="538"/>
        <item x="562"/>
        <item x="588"/>
        <item x="578"/>
        <item x="579"/>
        <item x="569"/>
        <item x="557"/>
        <item x="594"/>
        <item x="522"/>
        <item x="546"/>
        <item x="543"/>
        <item x="598"/>
        <item x="511"/>
        <item x="517"/>
        <item x="528"/>
        <item x="580"/>
        <item x="550"/>
        <item x="585"/>
        <item x="554"/>
        <item x="584"/>
        <item x="572"/>
        <item x="542"/>
      </items>
    </pivotField>
    <pivotField compact="0" numFmtId="20" outline="0" showAll="0" defaultSubtotal="0"/>
    <pivotField compact="0" outline="0" showAll="0" defaultSubtotal="0"/>
    <pivotField compact="0" outline="0" showAll="0" defaultSubtotal="0"/>
    <pivotField compact="0" outline="0" showAll="0" defaultSubtotal="0"/>
    <pivotField compact="0"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ubtotalTop="0"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compact="0" outline="0" subtotalTop="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7"/>
  </rowFields>
  <rowItems count="6">
    <i>
      <x v="1"/>
    </i>
    <i>
      <x v="2"/>
    </i>
    <i>
      <x v="3"/>
    </i>
    <i>
      <x/>
    </i>
    <i>
      <x v="4"/>
    </i>
    <i t="grand">
      <x/>
    </i>
  </rowItems>
  <colFields count="1">
    <field x="-2"/>
  </colFields>
  <colItems count="2">
    <i>
      <x/>
    </i>
    <i i="1">
      <x v="1"/>
    </i>
  </colItems>
  <dataFields count="2">
    <dataField name="Suma de Propina" fld="10" baseField="0" baseItem="0" numFmtId="3"/>
    <dataField name="Suma de Propina2" fld="10" showDataAs="percentOfCol"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FD3526-4277-1E4A-ACB2-3AA29AF5EE0D}" name="TablaDinámica2" cacheId="1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1">
  <location ref="A3:C7" firstHeaderRow="0" firstDataRow="1" firstDataCol="1"/>
  <pivotFields count="25">
    <pivotField showAll="0"/>
    <pivotField showAll="0"/>
    <pivotField showAll="0"/>
    <pivotField showAll="0"/>
    <pivotField numFmtId="22" showAll="0">
      <items count="602">
        <item x="4"/>
        <item x="9"/>
        <item x="11"/>
        <item x="16"/>
        <item x="63"/>
        <item x="87"/>
        <item x="13"/>
        <item x="38"/>
        <item x="44"/>
        <item x="2"/>
        <item x="97"/>
        <item x="18"/>
        <item x="48"/>
        <item x="57"/>
        <item x="76"/>
        <item x="26"/>
        <item x="84"/>
        <item x="39"/>
        <item x="66"/>
        <item x="0"/>
        <item x="94"/>
        <item x="77"/>
        <item x="89"/>
        <item x="25"/>
        <item x="50"/>
        <item x="53"/>
        <item x="5"/>
        <item x="19"/>
        <item x="1"/>
        <item x="90"/>
        <item x="49"/>
        <item x="52"/>
        <item x="91"/>
        <item x="88"/>
        <item x="70"/>
        <item x="80"/>
        <item x="58"/>
        <item x="47"/>
        <item x="45"/>
        <item x="75"/>
        <item x="42"/>
        <item x="92"/>
        <item x="93"/>
        <item x="81"/>
        <item x="59"/>
        <item x="6"/>
        <item x="83"/>
        <item x="36"/>
        <item x="62"/>
        <item x="8"/>
        <item x="24"/>
        <item x="17"/>
        <item x="54"/>
        <item x="7"/>
        <item x="37"/>
        <item x="41"/>
        <item x="21"/>
        <item x="85"/>
        <item x="60"/>
        <item x="15"/>
        <item x="74"/>
        <item x="34"/>
        <item x="65"/>
        <item x="64"/>
        <item x="22"/>
        <item x="69"/>
        <item x="56"/>
        <item x="29"/>
        <item x="28"/>
        <item x="68"/>
        <item x="23"/>
        <item x="27"/>
        <item x="3"/>
        <item x="51"/>
        <item x="40"/>
        <item x="30"/>
        <item x="12"/>
        <item x="96"/>
        <item x="32"/>
        <item x="82"/>
        <item x="14"/>
        <item x="72"/>
        <item x="33"/>
        <item x="43"/>
        <item x="86"/>
        <item x="31"/>
        <item x="79"/>
        <item x="67"/>
        <item x="78"/>
        <item x="20"/>
        <item x="71"/>
        <item x="35"/>
        <item x="73"/>
        <item x="95"/>
        <item x="61"/>
        <item x="10"/>
        <item x="55"/>
        <item x="46"/>
        <item x="158"/>
        <item x="188"/>
        <item x="113"/>
        <item x="147"/>
        <item x="135"/>
        <item x="163"/>
        <item x="160"/>
        <item x="150"/>
        <item x="187"/>
        <item x="168"/>
        <item x="146"/>
        <item x="185"/>
        <item x="195"/>
        <item x="109"/>
        <item x="174"/>
        <item x="201"/>
        <item x="122"/>
        <item x="164"/>
        <item x="124"/>
        <item x="99"/>
        <item x="193"/>
        <item x="118"/>
        <item x="108"/>
        <item x="106"/>
        <item x="110"/>
        <item x="151"/>
        <item x="137"/>
        <item x="184"/>
        <item x="112"/>
        <item x="138"/>
        <item x="166"/>
        <item x="114"/>
        <item x="176"/>
        <item x="136"/>
        <item x="197"/>
        <item x="182"/>
        <item x="130"/>
        <item x="179"/>
        <item x="141"/>
        <item x="142"/>
        <item x="192"/>
        <item x="116"/>
        <item x="101"/>
        <item x="111"/>
        <item x="148"/>
        <item x="107"/>
        <item x="128"/>
        <item x="125"/>
        <item x="173"/>
        <item x="181"/>
        <item x="115"/>
        <item x="177"/>
        <item x="133"/>
        <item x="143"/>
        <item x="120"/>
        <item x="183"/>
        <item x="121"/>
        <item x="180"/>
        <item x="196"/>
        <item x="132"/>
        <item x="169"/>
        <item x="186"/>
        <item x="140"/>
        <item x="156"/>
        <item x="149"/>
        <item x="175"/>
        <item x="139"/>
        <item x="165"/>
        <item x="159"/>
        <item x="144"/>
        <item x="161"/>
        <item x="172"/>
        <item x="105"/>
        <item x="153"/>
        <item x="155"/>
        <item x="145"/>
        <item x="198"/>
        <item x="200"/>
        <item x="104"/>
        <item x="123"/>
        <item x="162"/>
        <item x="194"/>
        <item x="131"/>
        <item x="102"/>
        <item x="199"/>
        <item x="129"/>
        <item x="126"/>
        <item x="134"/>
        <item x="98"/>
        <item x="170"/>
        <item x="191"/>
        <item x="171"/>
        <item x="178"/>
        <item x="103"/>
        <item x="157"/>
        <item x="189"/>
        <item x="190"/>
        <item x="100"/>
        <item x="117"/>
        <item x="119"/>
        <item x="127"/>
        <item x="152"/>
        <item x="154"/>
        <item x="167"/>
        <item x="240"/>
        <item x="226"/>
        <item x="229"/>
        <item x="247"/>
        <item x="214"/>
        <item x="220"/>
        <item x="228"/>
        <item x="243"/>
        <item x="215"/>
        <item x="207"/>
        <item x="256"/>
        <item x="239"/>
        <item x="203"/>
        <item x="251"/>
        <item x="257"/>
        <item x="231"/>
        <item x="217"/>
        <item x="205"/>
        <item x="233"/>
        <item x="236"/>
        <item x="255"/>
        <item x="212"/>
        <item x="252"/>
        <item x="248"/>
        <item x="206"/>
        <item x="208"/>
        <item x="242"/>
        <item x="253"/>
        <item x="224"/>
        <item x="202"/>
        <item x="222"/>
        <item x="210"/>
        <item x="235"/>
        <item x="234"/>
        <item x="246"/>
        <item x="249"/>
        <item x="218"/>
        <item x="211"/>
        <item x="230"/>
        <item x="227"/>
        <item x="204"/>
        <item x="219"/>
        <item x="244"/>
        <item x="245"/>
        <item x="223"/>
        <item x="241"/>
        <item x="213"/>
        <item x="232"/>
        <item x="209"/>
        <item x="225"/>
        <item x="238"/>
        <item x="250"/>
        <item x="221"/>
        <item x="237"/>
        <item x="254"/>
        <item x="216"/>
        <item x="271"/>
        <item x="313"/>
        <item x="287"/>
        <item x="264"/>
        <item x="284"/>
        <item x="261"/>
        <item x="270"/>
        <item x="282"/>
        <item x="304"/>
        <item x="278"/>
        <item x="290"/>
        <item x="276"/>
        <item x="298"/>
        <item x="310"/>
        <item x="309"/>
        <item x="296"/>
        <item x="291"/>
        <item x="272"/>
        <item x="302"/>
        <item x="280"/>
        <item x="277"/>
        <item x="288"/>
        <item x="308"/>
        <item x="297"/>
        <item x="268"/>
        <item x="269"/>
        <item x="258"/>
        <item x="286"/>
        <item x="260"/>
        <item x="294"/>
        <item x="279"/>
        <item x="262"/>
        <item x="292"/>
        <item x="267"/>
        <item x="293"/>
        <item x="273"/>
        <item x="300"/>
        <item x="301"/>
        <item x="274"/>
        <item x="289"/>
        <item x="303"/>
        <item x="266"/>
        <item x="306"/>
        <item x="259"/>
        <item x="263"/>
        <item x="311"/>
        <item x="265"/>
        <item x="305"/>
        <item x="299"/>
        <item x="312"/>
        <item x="285"/>
        <item x="281"/>
        <item x="295"/>
        <item x="283"/>
        <item x="307"/>
        <item x="275"/>
        <item x="363"/>
        <item x="317"/>
        <item x="370"/>
        <item x="353"/>
        <item x="360"/>
        <item x="358"/>
        <item x="324"/>
        <item x="338"/>
        <item x="376"/>
        <item x="333"/>
        <item x="323"/>
        <item x="315"/>
        <item x="347"/>
        <item x="331"/>
        <item x="341"/>
        <item x="344"/>
        <item x="379"/>
        <item x="335"/>
        <item x="369"/>
        <item x="365"/>
        <item x="349"/>
        <item x="381"/>
        <item x="357"/>
        <item x="367"/>
        <item x="371"/>
        <item x="380"/>
        <item x="350"/>
        <item x="322"/>
        <item x="385"/>
        <item x="382"/>
        <item x="336"/>
        <item x="364"/>
        <item x="366"/>
        <item x="319"/>
        <item x="327"/>
        <item x="374"/>
        <item x="334"/>
        <item x="330"/>
        <item x="346"/>
        <item x="354"/>
        <item x="320"/>
        <item x="348"/>
        <item x="339"/>
        <item x="332"/>
        <item x="329"/>
        <item x="383"/>
        <item x="378"/>
        <item x="337"/>
        <item x="326"/>
        <item x="372"/>
        <item x="384"/>
        <item x="318"/>
        <item x="361"/>
        <item x="342"/>
        <item x="316"/>
        <item x="325"/>
        <item x="351"/>
        <item x="345"/>
        <item x="352"/>
        <item x="368"/>
        <item x="343"/>
        <item x="321"/>
        <item x="377"/>
        <item x="356"/>
        <item x="355"/>
        <item x="386"/>
        <item x="314"/>
        <item x="373"/>
        <item x="340"/>
        <item x="375"/>
        <item x="328"/>
        <item x="359"/>
        <item x="387"/>
        <item x="362"/>
        <item x="403"/>
        <item x="393"/>
        <item x="502"/>
        <item x="391"/>
        <item x="475"/>
        <item x="406"/>
        <item x="500"/>
        <item x="474"/>
        <item x="463"/>
        <item x="464"/>
        <item x="497"/>
        <item x="413"/>
        <item x="462"/>
        <item x="503"/>
        <item x="445"/>
        <item x="482"/>
        <item x="456"/>
        <item x="408"/>
        <item x="449"/>
        <item x="485"/>
        <item x="397"/>
        <item x="394"/>
        <item x="433"/>
        <item x="480"/>
        <item x="417"/>
        <item x="494"/>
        <item x="450"/>
        <item x="431"/>
        <item x="483"/>
        <item x="506"/>
        <item x="453"/>
        <item x="496"/>
        <item x="443"/>
        <item x="427"/>
        <item x="400"/>
        <item x="442"/>
        <item x="407"/>
        <item x="454"/>
        <item x="492"/>
        <item x="465"/>
        <item x="415"/>
        <item x="487"/>
        <item x="426"/>
        <item x="495"/>
        <item x="414"/>
        <item x="479"/>
        <item x="489"/>
        <item x="409"/>
        <item x="458"/>
        <item x="399"/>
        <item x="402"/>
        <item x="429"/>
        <item x="471"/>
        <item x="425"/>
        <item x="392"/>
        <item x="478"/>
        <item x="468"/>
        <item x="436"/>
        <item x="440"/>
        <item x="389"/>
        <item x="505"/>
        <item x="499"/>
        <item x="396"/>
        <item x="437"/>
        <item x="459"/>
        <item x="421"/>
        <item x="498"/>
        <item x="430"/>
        <item x="419"/>
        <item x="473"/>
        <item x="491"/>
        <item x="438"/>
        <item x="507"/>
        <item x="418"/>
        <item x="501"/>
        <item x="444"/>
        <item x="493"/>
        <item x="411"/>
        <item x="466"/>
        <item x="420"/>
        <item x="451"/>
        <item x="469"/>
        <item x="452"/>
        <item x="457"/>
        <item x="401"/>
        <item x="488"/>
        <item x="422"/>
        <item x="470"/>
        <item x="509"/>
        <item x="404"/>
        <item x="455"/>
        <item x="510"/>
        <item x="410"/>
        <item x="439"/>
        <item x="467"/>
        <item x="423"/>
        <item x="472"/>
        <item x="441"/>
        <item x="484"/>
        <item x="390"/>
        <item x="446"/>
        <item x="405"/>
        <item x="490"/>
        <item x="395"/>
        <item x="434"/>
        <item x="412"/>
        <item x="424"/>
        <item x="476"/>
        <item x="432"/>
        <item x="388"/>
        <item x="481"/>
        <item x="435"/>
        <item x="504"/>
        <item x="416"/>
        <item x="448"/>
        <item x="477"/>
        <item x="398"/>
        <item x="447"/>
        <item x="461"/>
        <item x="428"/>
        <item x="460"/>
        <item x="486"/>
        <item x="508"/>
        <item x="515"/>
        <item x="534"/>
        <item x="513"/>
        <item x="565"/>
        <item x="558"/>
        <item x="556"/>
        <item x="599"/>
        <item x="596"/>
        <item x="536"/>
        <item x="577"/>
        <item x="574"/>
        <item x="537"/>
        <item x="547"/>
        <item x="533"/>
        <item x="583"/>
        <item x="595"/>
        <item x="518"/>
        <item x="549"/>
        <item x="535"/>
        <item x="529"/>
        <item x="527"/>
        <item x="582"/>
        <item x="524"/>
        <item x="544"/>
        <item x="561"/>
        <item x="516"/>
        <item x="570"/>
        <item x="591"/>
        <item x="539"/>
        <item x="532"/>
        <item x="541"/>
        <item x="593"/>
        <item x="600"/>
        <item x="525"/>
        <item x="559"/>
        <item x="519"/>
        <item x="567"/>
        <item x="592"/>
        <item x="568"/>
        <item x="560"/>
        <item x="551"/>
        <item x="530"/>
        <item x="545"/>
        <item x="563"/>
        <item x="521"/>
        <item x="586"/>
        <item x="523"/>
        <item x="552"/>
        <item x="512"/>
        <item x="526"/>
        <item x="575"/>
        <item x="571"/>
        <item x="553"/>
        <item x="531"/>
        <item x="566"/>
        <item x="581"/>
        <item x="564"/>
        <item x="555"/>
        <item x="514"/>
        <item x="590"/>
        <item x="587"/>
        <item x="597"/>
        <item x="548"/>
        <item x="576"/>
        <item x="520"/>
        <item x="573"/>
        <item x="589"/>
        <item x="540"/>
        <item x="538"/>
        <item x="562"/>
        <item x="588"/>
        <item x="578"/>
        <item x="579"/>
        <item x="569"/>
        <item x="557"/>
        <item x="594"/>
        <item x="522"/>
        <item x="546"/>
        <item x="543"/>
        <item x="598"/>
        <item x="511"/>
        <item x="517"/>
        <item x="528"/>
        <item x="580"/>
        <item x="550"/>
        <item x="585"/>
        <item x="554"/>
        <item x="584"/>
        <item x="572"/>
        <item x="542"/>
        <item t="default"/>
      </items>
    </pivotField>
    <pivotField numFmtId="22" showAll="0"/>
    <pivotField numFmtId="20"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20" showAll="0">
      <items count="174">
        <item x="144"/>
        <item x="105"/>
        <item x="109"/>
        <item x="69"/>
        <item x="136"/>
        <item x="67"/>
        <item x="5"/>
        <item x="104"/>
        <item x="99"/>
        <item x="156"/>
        <item x="141"/>
        <item x="85"/>
        <item x="4"/>
        <item x="73"/>
        <item x="65"/>
        <item x="60"/>
        <item x="40"/>
        <item x="108"/>
        <item x="121"/>
        <item x="148"/>
        <item x="94"/>
        <item x="100"/>
        <item x="111"/>
        <item x="101"/>
        <item x="9"/>
        <item x="52"/>
        <item x="126"/>
        <item x="87"/>
        <item x="88"/>
        <item x="153"/>
        <item x="24"/>
        <item x="167"/>
        <item x="128"/>
        <item x="15"/>
        <item x="142"/>
        <item x="3"/>
        <item x="6"/>
        <item x="72"/>
        <item x="49"/>
        <item x="18"/>
        <item x="129"/>
        <item x="78"/>
        <item x="32"/>
        <item x="48"/>
        <item x="58"/>
        <item x="150"/>
        <item x="62"/>
        <item x="170"/>
        <item x="123"/>
        <item x="59"/>
        <item x="7"/>
        <item x="10"/>
        <item x="0"/>
        <item x="118"/>
        <item x="12"/>
        <item x="145"/>
        <item x="135"/>
        <item x="42"/>
        <item x="22"/>
        <item x="152"/>
        <item x="31"/>
        <item x="149"/>
        <item x="64"/>
        <item x="46"/>
        <item x="27"/>
        <item x="19"/>
        <item x="26"/>
        <item x="117"/>
        <item x="47"/>
        <item x="107"/>
        <item x="134"/>
        <item x="75"/>
        <item x="158"/>
        <item x="34"/>
        <item x="76"/>
        <item x="93"/>
        <item x="39"/>
        <item x="53"/>
        <item x="133"/>
        <item x="90"/>
        <item x="1"/>
        <item x="36"/>
        <item x="37"/>
        <item x="98"/>
        <item x="35"/>
        <item x="146"/>
        <item x="125"/>
        <item x="57"/>
        <item x="114"/>
        <item x="66"/>
        <item x="11"/>
        <item x="45"/>
        <item x="63"/>
        <item x="33"/>
        <item x="79"/>
        <item x="61"/>
        <item x="127"/>
        <item x="96"/>
        <item x="14"/>
        <item x="28"/>
        <item x="103"/>
        <item x="97"/>
        <item x="122"/>
        <item x="25"/>
        <item x="110"/>
        <item x="120"/>
        <item x="43"/>
        <item x="139"/>
        <item x="54"/>
        <item x="81"/>
        <item x="130"/>
        <item x="70"/>
        <item x="82"/>
        <item x="124"/>
        <item x="95"/>
        <item x="83"/>
        <item x="131"/>
        <item x="21"/>
        <item x="38"/>
        <item x="169"/>
        <item x="2"/>
        <item x="29"/>
        <item x="74"/>
        <item x="30"/>
        <item x="55"/>
        <item x="71"/>
        <item x="157"/>
        <item x="17"/>
        <item x="106"/>
        <item x="86"/>
        <item x="84"/>
        <item x="89"/>
        <item x="91"/>
        <item x="77"/>
        <item x="80"/>
        <item x="68"/>
        <item x="147"/>
        <item x="56"/>
        <item x="8"/>
        <item x="168"/>
        <item x="132"/>
        <item x="102"/>
        <item x="166"/>
        <item x="20"/>
        <item x="155"/>
        <item x="13"/>
        <item x="51"/>
        <item x="119"/>
        <item x="159"/>
        <item x="16"/>
        <item x="50"/>
        <item x="112"/>
        <item x="165"/>
        <item x="151"/>
        <item x="41"/>
        <item x="171"/>
        <item x="113"/>
        <item x="163"/>
        <item x="164"/>
        <item x="115"/>
        <item x="92"/>
        <item x="116"/>
        <item x="138"/>
        <item x="162"/>
        <item x="154"/>
        <item x="23"/>
        <item x="140"/>
        <item x="143"/>
        <item x="137"/>
        <item x="172"/>
        <item x="161"/>
        <item x="160"/>
        <item x="44"/>
        <item t="default"/>
      </items>
    </pivotField>
    <pivotField dataField="1" numFmtId="164" showAll="0"/>
    <pivotField numFmtId="14" showAll="0">
      <items count="602">
        <item x="4"/>
        <item x="9"/>
        <item x="11"/>
        <item x="16"/>
        <item x="63"/>
        <item x="87"/>
        <item x="13"/>
        <item x="38"/>
        <item x="44"/>
        <item x="2"/>
        <item x="97"/>
        <item x="18"/>
        <item x="48"/>
        <item x="57"/>
        <item x="76"/>
        <item x="26"/>
        <item x="84"/>
        <item x="39"/>
        <item x="66"/>
        <item x="0"/>
        <item x="94"/>
        <item x="77"/>
        <item x="89"/>
        <item x="25"/>
        <item x="50"/>
        <item x="53"/>
        <item x="5"/>
        <item x="19"/>
        <item x="1"/>
        <item x="90"/>
        <item x="49"/>
        <item x="52"/>
        <item x="91"/>
        <item x="88"/>
        <item x="70"/>
        <item x="80"/>
        <item x="58"/>
        <item x="47"/>
        <item x="45"/>
        <item x="75"/>
        <item x="42"/>
        <item x="92"/>
        <item x="93"/>
        <item x="81"/>
        <item x="59"/>
        <item x="6"/>
        <item x="83"/>
        <item x="36"/>
        <item x="62"/>
        <item x="8"/>
        <item x="24"/>
        <item x="17"/>
        <item x="54"/>
        <item x="7"/>
        <item x="37"/>
        <item x="41"/>
        <item x="21"/>
        <item x="85"/>
        <item x="60"/>
        <item x="15"/>
        <item x="74"/>
        <item x="34"/>
        <item x="65"/>
        <item x="64"/>
        <item x="22"/>
        <item x="69"/>
        <item x="56"/>
        <item x="29"/>
        <item x="28"/>
        <item x="68"/>
        <item x="23"/>
        <item x="27"/>
        <item x="3"/>
        <item x="51"/>
        <item x="40"/>
        <item x="30"/>
        <item x="12"/>
        <item x="96"/>
        <item x="32"/>
        <item x="82"/>
        <item x="14"/>
        <item x="72"/>
        <item x="33"/>
        <item x="43"/>
        <item x="86"/>
        <item x="31"/>
        <item x="79"/>
        <item x="67"/>
        <item x="78"/>
        <item x="20"/>
        <item x="71"/>
        <item x="35"/>
        <item x="73"/>
        <item x="95"/>
        <item x="61"/>
        <item x="10"/>
        <item x="55"/>
        <item x="46"/>
        <item x="158"/>
        <item x="188"/>
        <item x="113"/>
        <item x="147"/>
        <item x="135"/>
        <item x="163"/>
        <item x="160"/>
        <item x="150"/>
        <item x="187"/>
        <item x="168"/>
        <item x="146"/>
        <item x="185"/>
        <item x="195"/>
        <item x="109"/>
        <item x="174"/>
        <item x="201"/>
        <item x="122"/>
        <item x="164"/>
        <item x="124"/>
        <item x="99"/>
        <item x="193"/>
        <item x="118"/>
        <item x="108"/>
        <item x="106"/>
        <item x="110"/>
        <item x="151"/>
        <item x="137"/>
        <item x="184"/>
        <item x="112"/>
        <item x="138"/>
        <item x="166"/>
        <item x="114"/>
        <item x="176"/>
        <item x="136"/>
        <item x="197"/>
        <item x="182"/>
        <item x="130"/>
        <item x="179"/>
        <item x="141"/>
        <item x="142"/>
        <item x="192"/>
        <item x="116"/>
        <item x="101"/>
        <item x="111"/>
        <item x="148"/>
        <item x="107"/>
        <item x="128"/>
        <item x="125"/>
        <item x="173"/>
        <item x="181"/>
        <item x="115"/>
        <item x="177"/>
        <item x="133"/>
        <item x="143"/>
        <item x="120"/>
        <item x="183"/>
        <item x="121"/>
        <item x="180"/>
        <item x="196"/>
        <item x="132"/>
        <item x="169"/>
        <item x="186"/>
        <item x="140"/>
        <item x="156"/>
        <item x="149"/>
        <item x="175"/>
        <item x="139"/>
        <item x="165"/>
        <item x="159"/>
        <item x="144"/>
        <item x="161"/>
        <item x="172"/>
        <item x="105"/>
        <item x="153"/>
        <item x="155"/>
        <item x="145"/>
        <item x="198"/>
        <item x="200"/>
        <item x="104"/>
        <item x="123"/>
        <item x="162"/>
        <item x="194"/>
        <item x="131"/>
        <item x="102"/>
        <item x="199"/>
        <item x="129"/>
        <item x="126"/>
        <item x="134"/>
        <item x="98"/>
        <item x="170"/>
        <item x="191"/>
        <item x="171"/>
        <item x="178"/>
        <item x="103"/>
        <item x="157"/>
        <item x="189"/>
        <item x="190"/>
        <item x="100"/>
        <item x="117"/>
        <item x="119"/>
        <item x="127"/>
        <item x="152"/>
        <item x="154"/>
        <item x="167"/>
        <item x="240"/>
        <item x="226"/>
        <item x="229"/>
        <item x="247"/>
        <item x="214"/>
        <item x="220"/>
        <item x="228"/>
        <item x="243"/>
        <item x="215"/>
        <item x="207"/>
        <item x="256"/>
        <item x="239"/>
        <item x="203"/>
        <item x="251"/>
        <item x="257"/>
        <item x="231"/>
        <item x="217"/>
        <item x="205"/>
        <item x="233"/>
        <item x="236"/>
        <item x="255"/>
        <item x="212"/>
        <item x="252"/>
        <item x="248"/>
        <item x="206"/>
        <item x="208"/>
        <item x="242"/>
        <item x="253"/>
        <item x="224"/>
        <item x="202"/>
        <item x="222"/>
        <item x="210"/>
        <item x="235"/>
        <item x="234"/>
        <item x="246"/>
        <item x="249"/>
        <item x="218"/>
        <item x="211"/>
        <item x="230"/>
        <item x="227"/>
        <item x="204"/>
        <item x="219"/>
        <item x="244"/>
        <item x="245"/>
        <item x="223"/>
        <item x="241"/>
        <item x="213"/>
        <item x="232"/>
        <item x="209"/>
        <item x="225"/>
        <item x="238"/>
        <item x="250"/>
        <item x="221"/>
        <item x="237"/>
        <item x="254"/>
        <item x="216"/>
        <item x="271"/>
        <item x="313"/>
        <item x="287"/>
        <item x="264"/>
        <item x="284"/>
        <item x="261"/>
        <item x="270"/>
        <item x="282"/>
        <item x="304"/>
        <item x="278"/>
        <item x="290"/>
        <item x="276"/>
        <item x="298"/>
        <item x="310"/>
        <item x="309"/>
        <item x="296"/>
        <item x="291"/>
        <item x="272"/>
        <item x="302"/>
        <item x="280"/>
        <item x="277"/>
        <item x="288"/>
        <item x="308"/>
        <item x="297"/>
        <item x="268"/>
        <item x="269"/>
        <item x="258"/>
        <item x="286"/>
        <item x="260"/>
        <item x="294"/>
        <item x="279"/>
        <item x="262"/>
        <item x="292"/>
        <item x="267"/>
        <item x="293"/>
        <item x="273"/>
        <item x="300"/>
        <item x="301"/>
        <item x="274"/>
        <item x="289"/>
        <item x="303"/>
        <item x="266"/>
        <item x="306"/>
        <item x="259"/>
        <item x="263"/>
        <item x="311"/>
        <item x="265"/>
        <item x="305"/>
        <item x="299"/>
        <item x="312"/>
        <item x="285"/>
        <item x="281"/>
        <item x="295"/>
        <item x="283"/>
        <item x="307"/>
        <item x="275"/>
        <item x="363"/>
        <item x="317"/>
        <item x="370"/>
        <item x="353"/>
        <item x="360"/>
        <item x="358"/>
        <item x="324"/>
        <item x="338"/>
        <item x="376"/>
        <item x="333"/>
        <item x="323"/>
        <item x="315"/>
        <item x="347"/>
        <item x="331"/>
        <item x="341"/>
        <item x="344"/>
        <item x="379"/>
        <item x="335"/>
        <item x="369"/>
        <item x="365"/>
        <item x="349"/>
        <item x="381"/>
        <item x="357"/>
        <item x="367"/>
        <item x="371"/>
        <item x="380"/>
        <item x="350"/>
        <item x="322"/>
        <item x="385"/>
        <item x="382"/>
        <item x="336"/>
        <item x="364"/>
        <item x="366"/>
        <item x="319"/>
        <item x="327"/>
        <item x="374"/>
        <item x="334"/>
        <item x="330"/>
        <item x="346"/>
        <item x="354"/>
        <item x="320"/>
        <item x="348"/>
        <item x="339"/>
        <item x="332"/>
        <item x="329"/>
        <item x="383"/>
        <item x="378"/>
        <item x="337"/>
        <item x="326"/>
        <item x="372"/>
        <item x="384"/>
        <item x="318"/>
        <item x="361"/>
        <item x="342"/>
        <item x="316"/>
        <item x="325"/>
        <item x="351"/>
        <item x="345"/>
        <item x="352"/>
        <item x="368"/>
        <item x="343"/>
        <item x="321"/>
        <item x="377"/>
        <item x="356"/>
        <item x="355"/>
        <item x="386"/>
        <item x="314"/>
        <item x="373"/>
        <item x="340"/>
        <item x="375"/>
        <item x="328"/>
        <item x="359"/>
        <item x="387"/>
        <item x="362"/>
        <item x="403"/>
        <item x="393"/>
        <item x="502"/>
        <item x="391"/>
        <item x="475"/>
        <item x="406"/>
        <item x="500"/>
        <item x="474"/>
        <item x="463"/>
        <item x="464"/>
        <item x="497"/>
        <item x="413"/>
        <item x="462"/>
        <item x="503"/>
        <item x="445"/>
        <item x="482"/>
        <item x="456"/>
        <item x="408"/>
        <item x="449"/>
        <item x="485"/>
        <item x="397"/>
        <item x="394"/>
        <item x="433"/>
        <item x="480"/>
        <item x="417"/>
        <item x="494"/>
        <item x="450"/>
        <item x="431"/>
        <item x="483"/>
        <item x="506"/>
        <item x="453"/>
        <item x="496"/>
        <item x="443"/>
        <item x="427"/>
        <item x="400"/>
        <item x="442"/>
        <item x="407"/>
        <item x="454"/>
        <item x="492"/>
        <item x="465"/>
        <item x="415"/>
        <item x="487"/>
        <item x="426"/>
        <item x="495"/>
        <item x="414"/>
        <item x="479"/>
        <item x="489"/>
        <item x="409"/>
        <item x="458"/>
        <item x="399"/>
        <item x="402"/>
        <item x="429"/>
        <item x="471"/>
        <item x="425"/>
        <item x="392"/>
        <item x="478"/>
        <item x="468"/>
        <item x="436"/>
        <item x="440"/>
        <item x="389"/>
        <item x="505"/>
        <item x="499"/>
        <item x="396"/>
        <item x="437"/>
        <item x="459"/>
        <item x="421"/>
        <item x="498"/>
        <item x="430"/>
        <item x="419"/>
        <item x="473"/>
        <item x="491"/>
        <item x="438"/>
        <item x="507"/>
        <item x="418"/>
        <item x="501"/>
        <item x="444"/>
        <item x="493"/>
        <item x="411"/>
        <item x="466"/>
        <item x="420"/>
        <item x="451"/>
        <item x="469"/>
        <item x="452"/>
        <item x="457"/>
        <item x="401"/>
        <item x="488"/>
        <item x="422"/>
        <item x="470"/>
        <item x="509"/>
        <item x="404"/>
        <item x="455"/>
        <item x="510"/>
        <item x="410"/>
        <item x="439"/>
        <item x="467"/>
        <item x="423"/>
        <item x="472"/>
        <item x="441"/>
        <item x="484"/>
        <item x="390"/>
        <item x="446"/>
        <item x="405"/>
        <item x="490"/>
        <item x="395"/>
        <item x="434"/>
        <item x="412"/>
        <item x="424"/>
        <item x="476"/>
        <item x="432"/>
        <item x="388"/>
        <item x="481"/>
        <item x="435"/>
        <item x="504"/>
        <item x="416"/>
        <item x="448"/>
        <item x="477"/>
        <item x="398"/>
        <item x="447"/>
        <item x="461"/>
        <item x="428"/>
        <item x="460"/>
        <item x="486"/>
        <item x="508"/>
        <item x="515"/>
        <item x="534"/>
        <item x="513"/>
        <item x="565"/>
        <item x="558"/>
        <item x="556"/>
        <item x="599"/>
        <item x="596"/>
        <item x="536"/>
        <item x="577"/>
        <item x="574"/>
        <item x="537"/>
        <item x="547"/>
        <item x="533"/>
        <item x="583"/>
        <item x="595"/>
        <item x="518"/>
        <item x="549"/>
        <item x="535"/>
        <item x="529"/>
        <item x="527"/>
        <item x="582"/>
        <item x="524"/>
        <item x="544"/>
        <item x="561"/>
        <item x="516"/>
        <item x="570"/>
        <item x="591"/>
        <item x="539"/>
        <item x="532"/>
        <item x="541"/>
        <item x="593"/>
        <item x="600"/>
        <item x="525"/>
        <item x="559"/>
        <item x="519"/>
        <item x="567"/>
        <item x="592"/>
        <item x="568"/>
        <item x="560"/>
        <item x="551"/>
        <item x="530"/>
        <item x="545"/>
        <item x="563"/>
        <item x="521"/>
        <item x="586"/>
        <item x="523"/>
        <item x="552"/>
        <item x="512"/>
        <item x="526"/>
        <item x="575"/>
        <item x="571"/>
        <item x="553"/>
        <item x="531"/>
        <item x="566"/>
        <item x="581"/>
        <item x="564"/>
        <item x="555"/>
        <item x="514"/>
        <item x="590"/>
        <item x="587"/>
        <item x="597"/>
        <item x="548"/>
        <item x="576"/>
        <item x="520"/>
        <item x="573"/>
        <item x="589"/>
        <item x="540"/>
        <item x="538"/>
        <item x="562"/>
        <item x="588"/>
        <item x="578"/>
        <item x="579"/>
        <item x="569"/>
        <item x="557"/>
        <item x="594"/>
        <item x="522"/>
        <item x="546"/>
        <item x="543"/>
        <item x="598"/>
        <item x="511"/>
        <item x="517"/>
        <item x="528"/>
        <item x="580"/>
        <item x="550"/>
        <item x="585"/>
        <item x="554"/>
        <item x="584"/>
        <item x="572"/>
        <item x="542"/>
        <item t="default"/>
      </items>
    </pivotField>
    <pivotField numFmtId="20"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8"/>
  </rowFields>
  <rowItems count="4">
    <i>
      <x/>
    </i>
    <i>
      <x v="1"/>
    </i>
    <i>
      <x v="2"/>
    </i>
    <i t="grand">
      <x/>
    </i>
  </rowItems>
  <colFields count="1">
    <field x="-2"/>
  </colFields>
  <colItems count="2">
    <i>
      <x/>
    </i>
    <i i="1">
      <x v="1"/>
    </i>
  </colItems>
  <dataFields count="2">
    <dataField name="Suma de Monto Total Cuenta" fld="15" baseField="0" baseItem="0" numFmtId="3"/>
    <dataField name="Suma de Monto Total Cuenta2" fld="15" showDataAs="percentOfCol" baseField="0" baseItem="0" numFmtId="9"/>
  </dataFields>
  <chartFormats count="2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8" count="1" selected="0">
            <x v="0"/>
          </reference>
        </references>
      </pivotArea>
    </chartFormat>
    <chartFormat chart="6" format="4">
      <pivotArea type="data" outline="0" fieldPosition="0">
        <references count="2">
          <reference field="4294967294" count="1" selected="0">
            <x v="0"/>
          </reference>
          <reference field="8" count="1" selected="0">
            <x v="1"/>
          </reference>
        </references>
      </pivotArea>
    </chartFormat>
    <chartFormat chart="6" format="5">
      <pivotArea type="data" outline="0" fieldPosition="0">
        <references count="2">
          <reference field="4294967294" count="1" selected="0">
            <x v="0"/>
          </reference>
          <reference field="8" count="1" selected="0">
            <x v="2"/>
          </reference>
        </references>
      </pivotArea>
    </chartFormat>
    <chartFormat chart="6" format="6" series="1">
      <pivotArea type="data" outline="0" fieldPosition="0">
        <references count="1">
          <reference field="4294967294" count="1" selected="0">
            <x v="1"/>
          </reference>
        </references>
      </pivotArea>
    </chartFormat>
    <chartFormat chart="6" format="7">
      <pivotArea type="data" outline="0" fieldPosition="0">
        <references count="2">
          <reference field="4294967294" count="1" selected="0">
            <x v="1"/>
          </reference>
          <reference field="8" count="1" selected="0">
            <x v="0"/>
          </reference>
        </references>
      </pivotArea>
    </chartFormat>
    <chartFormat chart="6" format="8">
      <pivotArea type="data" outline="0" fieldPosition="0">
        <references count="2">
          <reference field="4294967294" count="1" selected="0">
            <x v="1"/>
          </reference>
          <reference field="8" count="1" selected="0">
            <x v="1"/>
          </reference>
        </references>
      </pivotArea>
    </chartFormat>
    <chartFormat chart="6" format="9">
      <pivotArea type="data" outline="0" fieldPosition="0">
        <references count="2">
          <reference field="4294967294" count="1" selected="0">
            <x v="1"/>
          </reference>
          <reference field="8" count="1" selected="0">
            <x v="2"/>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8" count="1" selected="0">
            <x v="0"/>
          </reference>
        </references>
      </pivotArea>
    </chartFormat>
    <chartFormat chart="7" format="12">
      <pivotArea type="data" outline="0" fieldPosition="0">
        <references count="2">
          <reference field="4294967294" count="1" selected="0">
            <x v="0"/>
          </reference>
          <reference field="8" count="1" selected="0">
            <x v="1"/>
          </reference>
        </references>
      </pivotArea>
    </chartFormat>
    <chartFormat chart="7" format="13">
      <pivotArea type="data" outline="0" fieldPosition="0">
        <references count="2">
          <reference field="4294967294" count="1" selected="0">
            <x v="0"/>
          </reference>
          <reference field="8" count="1" selected="0">
            <x v="2"/>
          </reference>
        </references>
      </pivotArea>
    </chartFormat>
    <chartFormat chart="7" format="14" series="1">
      <pivotArea type="data" outline="0" fieldPosition="0">
        <references count="1">
          <reference field="4294967294" count="1" selected="0">
            <x v="1"/>
          </reference>
        </references>
      </pivotArea>
    </chartFormat>
    <chartFormat chart="7" format="15">
      <pivotArea type="data" outline="0" fieldPosition="0">
        <references count="2">
          <reference field="4294967294" count="1" selected="0">
            <x v="1"/>
          </reference>
          <reference field="8" count="1" selected="0">
            <x v="0"/>
          </reference>
        </references>
      </pivotArea>
    </chartFormat>
    <chartFormat chart="7" format="16">
      <pivotArea type="data" outline="0" fieldPosition="0">
        <references count="2">
          <reference field="4294967294" count="1" selected="0">
            <x v="1"/>
          </reference>
          <reference field="8" count="1" selected="0">
            <x v="1"/>
          </reference>
        </references>
      </pivotArea>
    </chartFormat>
    <chartFormat chart="7" format="17">
      <pivotArea type="data" outline="0" fieldPosition="0">
        <references count="2">
          <reference field="4294967294" count="1" selected="0">
            <x v="1"/>
          </reference>
          <reference field="8" count="1" selected="0">
            <x v="2"/>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8" count="1" selected="0">
            <x v="0"/>
          </reference>
        </references>
      </pivotArea>
    </chartFormat>
    <chartFormat chart="8" format="12">
      <pivotArea type="data" outline="0" fieldPosition="0">
        <references count="2">
          <reference field="4294967294" count="1" selected="0">
            <x v="0"/>
          </reference>
          <reference field="8" count="1" selected="0">
            <x v="1"/>
          </reference>
        </references>
      </pivotArea>
    </chartFormat>
    <chartFormat chart="8" format="13">
      <pivotArea type="data" outline="0" fieldPosition="0">
        <references count="2">
          <reference field="4294967294" count="1" selected="0">
            <x v="0"/>
          </reference>
          <reference field="8" count="1" selected="0">
            <x v="2"/>
          </reference>
        </references>
      </pivotArea>
    </chartFormat>
    <chartFormat chart="8" format="14" series="1">
      <pivotArea type="data" outline="0" fieldPosition="0">
        <references count="1">
          <reference field="4294967294" count="1" selected="0">
            <x v="1"/>
          </reference>
        </references>
      </pivotArea>
    </chartFormat>
    <chartFormat chart="8" format="15">
      <pivotArea type="data" outline="0" fieldPosition="0">
        <references count="2">
          <reference field="4294967294" count="1" selected="0">
            <x v="1"/>
          </reference>
          <reference field="8" count="1" selected="0">
            <x v="0"/>
          </reference>
        </references>
      </pivotArea>
    </chartFormat>
    <chartFormat chart="8" format="16">
      <pivotArea type="data" outline="0" fieldPosition="0">
        <references count="2">
          <reference field="4294967294" count="1" selected="0">
            <x v="1"/>
          </reference>
          <reference field="8" count="1" selected="0">
            <x v="1"/>
          </reference>
        </references>
      </pivotArea>
    </chartFormat>
    <chartFormat chart="8" format="17">
      <pivotArea type="data" outline="0" fieldPosition="0">
        <references count="2">
          <reference field="4294967294" count="1" selected="0">
            <x v="1"/>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1AE6081-3566-B14C-921C-4BF23E1C484A}" name="TablaDinámica3" cacheId="1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0:C14" firstHeaderRow="0" firstDataRow="1" firstDataCol="1"/>
  <pivotFields count="25">
    <pivotField showAll="0"/>
    <pivotField showAll="0"/>
    <pivotField showAll="0"/>
    <pivotField showAll="0"/>
    <pivotField numFmtId="22" showAll="0">
      <items count="602">
        <item x="4"/>
        <item x="9"/>
        <item x="11"/>
        <item x="16"/>
        <item x="63"/>
        <item x="87"/>
        <item x="13"/>
        <item x="38"/>
        <item x="44"/>
        <item x="2"/>
        <item x="97"/>
        <item x="18"/>
        <item x="48"/>
        <item x="57"/>
        <item x="76"/>
        <item x="26"/>
        <item x="84"/>
        <item x="39"/>
        <item x="66"/>
        <item x="0"/>
        <item x="94"/>
        <item x="77"/>
        <item x="89"/>
        <item x="25"/>
        <item x="50"/>
        <item x="53"/>
        <item x="5"/>
        <item x="19"/>
        <item x="1"/>
        <item x="90"/>
        <item x="49"/>
        <item x="52"/>
        <item x="91"/>
        <item x="88"/>
        <item x="70"/>
        <item x="80"/>
        <item x="58"/>
        <item x="47"/>
        <item x="45"/>
        <item x="75"/>
        <item x="42"/>
        <item x="92"/>
        <item x="93"/>
        <item x="81"/>
        <item x="59"/>
        <item x="6"/>
        <item x="83"/>
        <item x="36"/>
        <item x="62"/>
        <item x="8"/>
        <item x="24"/>
        <item x="17"/>
        <item x="54"/>
        <item x="7"/>
        <item x="37"/>
        <item x="41"/>
        <item x="21"/>
        <item x="85"/>
        <item x="60"/>
        <item x="15"/>
        <item x="74"/>
        <item x="34"/>
        <item x="65"/>
        <item x="64"/>
        <item x="22"/>
        <item x="69"/>
        <item x="56"/>
        <item x="29"/>
        <item x="28"/>
        <item x="68"/>
        <item x="23"/>
        <item x="27"/>
        <item x="3"/>
        <item x="51"/>
        <item x="40"/>
        <item x="30"/>
        <item x="12"/>
        <item x="96"/>
        <item x="32"/>
        <item x="82"/>
        <item x="14"/>
        <item x="72"/>
        <item x="33"/>
        <item x="43"/>
        <item x="86"/>
        <item x="31"/>
        <item x="79"/>
        <item x="67"/>
        <item x="78"/>
        <item x="20"/>
        <item x="71"/>
        <item x="35"/>
        <item x="73"/>
        <item x="95"/>
        <item x="61"/>
        <item x="10"/>
        <item x="55"/>
        <item x="46"/>
        <item x="158"/>
        <item x="188"/>
        <item x="113"/>
        <item x="147"/>
        <item x="135"/>
        <item x="163"/>
        <item x="160"/>
        <item x="150"/>
        <item x="187"/>
        <item x="168"/>
        <item x="146"/>
        <item x="185"/>
        <item x="195"/>
        <item x="109"/>
        <item x="174"/>
        <item x="201"/>
        <item x="122"/>
        <item x="164"/>
        <item x="124"/>
        <item x="99"/>
        <item x="193"/>
        <item x="118"/>
        <item x="108"/>
        <item x="106"/>
        <item x="110"/>
        <item x="151"/>
        <item x="137"/>
        <item x="184"/>
        <item x="112"/>
        <item x="138"/>
        <item x="166"/>
        <item x="114"/>
        <item x="176"/>
        <item x="136"/>
        <item x="197"/>
        <item x="182"/>
        <item x="130"/>
        <item x="179"/>
        <item x="141"/>
        <item x="142"/>
        <item x="192"/>
        <item x="116"/>
        <item x="101"/>
        <item x="111"/>
        <item x="148"/>
        <item x="107"/>
        <item x="128"/>
        <item x="125"/>
        <item x="173"/>
        <item x="181"/>
        <item x="115"/>
        <item x="177"/>
        <item x="133"/>
        <item x="143"/>
        <item x="120"/>
        <item x="183"/>
        <item x="121"/>
        <item x="180"/>
        <item x="196"/>
        <item x="132"/>
        <item x="169"/>
        <item x="186"/>
        <item x="140"/>
        <item x="156"/>
        <item x="149"/>
        <item x="175"/>
        <item x="139"/>
        <item x="165"/>
        <item x="159"/>
        <item x="144"/>
        <item x="161"/>
        <item x="172"/>
        <item x="105"/>
        <item x="153"/>
        <item x="155"/>
        <item x="145"/>
        <item x="198"/>
        <item x="200"/>
        <item x="104"/>
        <item x="123"/>
        <item x="162"/>
        <item x="194"/>
        <item x="131"/>
        <item x="102"/>
        <item x="199"/>
        <item x="129"/>
        <item x="126"/>
        <item x="134"/>
        <item x="98"/>
        <item x="170"/>
        <item x="191"/>
        <item x="171"/>
        <item x="178"/>
        <item x="103"/>
        <item x="157"/>
        <item x="189"/>
        <item x="190"/>
        <item x="100"/>
        <item x="117"/>
        <item x="119"/>
        <item x="127"/>
        <item x="152"/>
        <item x="154"/>
        <item x="167"/>
        <item x="240"/>
        <item x="226"/>
        <item x="229"/>
        <item x="247"/>
        <item x="214"/>
        <item x="220"/>
        <item x="228"/>
        <item x="243"/>
        <item x="215"/>
        <item x="207"/>
        <item x="256"/>
        <item x="239"/>
        <item x="203"/>
        <item x="251"/>
        <item x="257"/>
        <item x="231"/>
        <item x="217"/>
        <item x="205"/>
        <item x="233"/>
        <item x="236"/>
        <item x="255"/>
        <item x="212"/>
        <item x="252"/>
        <item x="248"/>
        <item x="206"/>
        <item x="208"/>
        <item x="242"/>
        <item x="253"/>
        <item x="224"/>
        <item x="202"/>
        <item x="222"/>
        <item x="210"/>
        <item x="235"/>
        <item x="234"/>
        <item x="246"/>
        <item x="249"/>
        <item x="218"/>
        <item x="211"/>
        <item x="230"/>
        <item x="227"/>
        <item x="204"/>
        <item x="219"/>
        <item x="244"/>
        <item x="245"/>
        <item x="223"/>
        <item x="241"/>
        <item x="213"/>
        <item x="232"/>
        <item x="209"/>
        <item x="225"/>
        <item x="238"/>
        <item x="250"/>
        <item x="221"/>
        <item x="237"/>
        <item x="254"/>
        <item x="216"/>
        <item x="271"/>
        <item x="313"/>
        <item x="287"/>
        <item x="264"/>
        <item x="284"/>
        <item x="261"/>
        <item x="270"/>
        <item x="282"/>
        <item x="304"/>
        <item x="278"/>
        <item x="290"/>
        <item x="276"/>
        <item x="298"/>
        <item x="310"/>
        <item x="309"/>
        <item x="296"/>
        <item x="291"/>
        <item x="272"/>
        <item x="302"/>
        <item x="280"/>
        <item x="277"/>
        <item x="288"/>
        <item x="308"/>
        <item x="297"/>
        <item x="268"/>
        <item x="269"/>
        <item x="258"/>
        <item x="286"/>
        <item x="260"/>
        <item x="294"/>
        <item x="279"/>
        <item x="262"/>
        <item x="292"/>
        <item x="267"/>
        <item x="293"/>
        <item x="273"/>
        <item x="300"/>
        <item x="301"/>
        <item x="274"/>
        <item x="289"/>
        <item x="303"/>
        <item x="266"/>
        <item x="306"/>
        <item x="259"/>
        <item x="263"/>
        <item x="311"/>
        <item x="265"/>
        <item x="305"/>
        <item x="299"/>
        <item x="312"/>
        <item x="285"/>
        <item x="281"/>
        <item x="295"/>
        <item x="283"/>
        <item x="307"/>
        <item x="275"/>
        <item x="363"/>
        <item x="317"/>
        <item x="370"/>
        <item x="353"/>
        <item x="360"/>
        <item x="358"/>
        <item x="324"/>
        <item x="338"/>
        <item x="376"/>
        <item x="333"/>
        <item x="323"/>
        <item x="315"/>
        <item x="347"/>
        <item x="331"/>
        <item x="341"/>
        <item x="344"/>
        <item x="379"/>
        <item x="335"/>
        <item x="369"/>
        <item x="365"/>
        <item x="349"/>
        <item x="381"/>
        <item x="357"/>
        <item x="367"/>
        <item x="371"/>
        <item x="380"/>
        <item x="350"/>
        <item x="322"/>
        <item x="385"/>
        <item x="382"/>
        <item x="336"/>
        <item x="364"/>
        <item x="366"/>
        <item x="319"/>
        <item x="327"/>
        <item x="374"/>
        <item x="334"/>
        <item x="330"/>
        <item x="346"/>
        <item x="354"/>
        <item x="320"/>
        <item x="348"/>
        <item x="339"/>
        <item x="332"/>
        <item x="329"/>
        <item x="383"/>
        <item x="378"/>
        <item x="337"/>
        <item x="326"/>
        <item x="372"/>
        <item x="384"/>
        <item x="318"/>
        <item x="361"/>
        <item x="342"/>
        <item x="316"/>
        <item x="325"/>
        <item x="351"/>
        <item x="345"/>
        <item x="352"/>
        <item x="368"/>
        <item x="343"/>
        <item x="321"/>
        <item x="377"/>
        <item x="356"/>
        <item x="355"/>
        <item x="386"/>
        <item x="314"/>
        <item x="373"/>
        <item x="340"/>
        <item x="375"/>
        <item x="328"/>
        <item x="359"/>
        <item x="387"/>
        <item x="362"/>
        <item x="403"/>
        <item x="393"/>
        <item x="502"/>
        <item x="391"/>
        <item x="475"/>
        <item x="406"/>
        <item x="500"/>
        <item x="474"/>
        <item x="463"/>
        <item x="464"/>
        <item x="497"/>
        <item x="413"/>
        <item x="462"/>
        <item x="503"/>
        <item x="445"/>
        <item x="482"/>
        <item x="456"/>
        <item x="408"/>
        <item x="449"/>
        <item x="485"/>
        <item x="397"/>
        <item x="394"/>
        <item x="433"/>
        <item x="480"/>
        <item x="417"/>
        <item x="494"/>
        <item x="450"/>
        <item x="431"/>
        <item x="483"/>
        <item x="506"/>
        <item x="453"/>
        <item x="496"/>
        <item x="443"/>
        <item x="427"/>
        <item x="400"/>
        <item x="442"/>
        <item x="407"/>
        <item x="454"/>
        <item x="492"/>
        <item x="465"/>
        <item x="415"/>
        <item x="487"/>
        <item x="426"/>
        <item x="495"/>
        <item x="414"/>
        <item x="479"/>
        <item x="489"/>
        <item x="409"/>
        <item x="458"/>
        <item x="399"/>
        <item x="402"/>
        <item x="429"/>
        <item x="471"/>
        <item x="425"/>
        <item x="392"/>
        <item x="478"/>
        <item x="468"/>
        <item x="436"/>
        <item x="440"/>
        <item x="389"/>
        <item x="505"/>
        <item x="499"/>
        <item x="396"/>
        <item x="437"/>
        <item x="459"/>
        <item x="421"/>
        <item x="498"/>
        <item x="430"/>
        <item x="419"/>
        <item x="473"/>
        <item x="491"/>
        <item x="438"/>
        <item x="507"/>
        <item x="418"/>
        <item x="501"/>
        <item x="444"/>
        <item x="493"/>
        <item x="411"/>
        <item x="466"/>
        <item x="420"/>
        <item x="451"/>
        <item x="469"/>
        <item x="452"/>
        <item x="457"/>
        <item x="401"/>
        <item x="488"/>
        <item x="422"/>
        <item x="470"/>
        <item x="509"/>
        <item x="404"/>
        <item x="455"/>
        <item x="510"/>
        <item x="410"/>
        <item x="439"/>
        <item x="467"/>
        <item x="423"/>
        <item x="472"/>
        <item x="441"/>
        <item x="484"/>
        <item x="390"/>
        <item x="446"/>
        <item x="405"/>
        <item x="490"/>
        <item x="395"/>
        <item x="434"/>
        <item x="412"/>
        <item x="424"/>
        <item x="476"/>
        <item x="432"/>
        <item x="388"/>
        <item x="481"/>
        <item x="435"/>
        <item x="504"/>
        <item x="416"/>
        <item x="448"/>
        <item x="477"/>
        <item x="398"/>
        <item x="447"/>
        <item x="461"/>
        <item x="428"/>
        <item x="460"/>
        <item x="486"/>
        <item x="508"/>
        <item x="515"/>
        <item x="534"/>
        <item x="513"/>
        <item x="565"/>
        <item x="558"/>
        <item x="556"/>
        <item x="599"/>
        <item x="596"/>
        <item x="536"/>
        <item x="577"/>
        <item x="574"/>
        <item x="537"/>
        <item x="547"/>
        <item x="533"/>
        <item x="583"/>
        <item x="595"/>
        <item x="518"/>
        <item x="549"/>
        <item x="535"/>
        <item x="529"/>
        <item x="527"/>
        <item x="582"/>
        <item x="524"/>
        <item x="544"/>
        <item x="561"/>
        <item x="516"/>
        <item x="570"/>
        <item x="591"/>
        <item x="539"/>
        <item x="532"/>
        <item x="541"/>
        <item x="593"/>
        <item x="600"/>
        <item x="525"/>
        <item x="559"/>
        <item x="519"/>
        <item x="567"/>
        <item x="592"/>
        <item x="568"/>
        <item x="560"/>
        <item x="551"/>
        <item x="530"/>
        <item x="545"/>
        <item x="563"/>
        <item x="521"/>
        <item x="586"/>
        <item x="523"/>
        <item x="552"/>
        <item x="512"/>
        <item x="526"/>
        <item x="575"/>
        <item x="571"/>
        <item x="553"/>
        <item x="531"/>
        <item x="566"/>
        <item x="581"/>
        <item x="564"/>
        <item x="555"/>
        <item x="514"/>
        <item x="590"/>
        <item x="587"/>
        <item x="597"/>
        <item x="548"/>
        <item x="576"/>
        <item x="520"/>
        <item x="573"/>
        <item x="589"/>
        <item x="540"/>
        <item x="538"/>
        <item x="562"/>
        <item x="588"/>
        <item x="578"/>
        <item x="579"/>
        <item x="569"/>
        <item x="557"/>
        <item x="594"/>
        <item x="522"/>
        <item x="546"/>
        <item x="543"/>
        <item x="598"/>
        <item x="511"/>
        <item x="517"/>
        <item x="528"/>
        <item x="580"/>
        <item x="550"/>
        <item x="585"/>
        <item x="554"/>
        <item x="584"/>
        <item x="572"/>
        <item x="542"/>
        <item t="default"/>
      </items>
    </pivotField>
    <pivotField numFmtId="22" showAll="0"/>
    <pivotField numFmtId="20" showAll="0"/>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20" showAll="0">
      <items count="174">
        <item x="144"/>
        <item x="105"/>
        <item x="109"/>
        <item x="69"/>
        <item x="136"/>
        <item x="67"/>
        <item x="5"/>
        <item x="104"/>
        <item x="99"/>
        <item x="156"/>
        <item x="141"/>
        <item x="85"/>
        <item x="4"/>
        <item x="73"/>
        <item x="65"/>
        <item x="60"/>
        <item x="40"/>
        <item x="108"/>
        <item x="121"/>
        <item x="148"/>
        <item x="94"/>
        <item x="100"/>
        <item x="111"/>
        <item x="101"/>
        <item x="9"/>
        <item x="52"/>
        <item x="126"/>
        <item x="87"/>
        <item x="88"/>
        <item x="153"/>
        <item x="24"/>
        <item x="167"/>
        <item x="128"/>
        <item x="15"/>
        <item x="142"/>
        <item x="3"/>
        <item x="6"/>
        <item x="72"/>
        <item x="49"/>
        <item x="18"/>
        <item x="129"/>
        <item x="78"/>
        <item x="32"/>
        <item x="48"/>
        <item x="58"/>
        <item x="150"/>
        <item x="62"/>
        <item x="170"/>
        <item x="123"/>
        <item x="59"/>
        <item x="7"/>
        <item x="10"/>
        <item x="0"/>
        <item x="118"/>
        <item x="12"/>
        <item x="145"/>
        <item x="135"/>
        <item x="42"/>
        <item x="22"/>
        <item x="152"/>
        <item x="31"/>
        <item x="149"/>
        <item x="64"/>
        <item x="46"/>
        <item x="27"/>
        <item x="19"/>
        <item x="26"/>
        <item x="117"/>
        <item x="47"/>
        <item x="107"/>
        <item x="134"/>
        <item x="75"/>
        <item x="158"/>
        <item x="34"/>
        <item x="76"/>
        <item x="93"/>
        <item x="39"/>
        <item x="53"/>
        <item x="133"/>
        <item x="90"/>
        <item x="1"/>
        <item x="36"/>
        <item x="37"/>
        <item x="98"/>
        <item x="35"/>
        <item x="146"/>
        <item x="125"/>
        <item x="57"/>
        <item x="114"/>
        <item x="66"/>
        <item x="11"/>
        <item x="45"/>
        <item x="63"/>
        <item x="33"/>
        <item x="79"/>
        <item x="61"/>
        <item x="127"/>
        <item x="96"/>
        <item x="14"/>
        <item x="28"/>
        <item x="103"/>
        <item x="97"/>
        <item x="122"/>
        <item x="25"/>
        <item x="110"/>
        <item x="120"/>
        <item x="43"/>
        <item x="139"/>
        <item x="54"/>
        <item x="81"/>
        <item x="130"/>
        <item x="70"/>
        <item x="82"/>
        <item x="124"/>
        <item x="95"/>
        <item x="83"/>
        <item x="131"/>
        <item x="21"/>
        <item x="38"/>
        <item x="169"/>
        <item x="2"/>
        <item x="29"/>
        <item x="74"/>
        <item x="30"/>
        <item x="55"/>
        <item x="71"/>
        <item x="157"/>
        <item x="17"/>
        <item x="106"/>
        <item x="86"/>
        <item x="84"/>
        <item x="89"/>
        <item x="91"/>
        <item x="77"/>
        <item x="80"/>
        <item x="68"/>
        <item x="147"/>
        <item x="56"/>
        <item x="8"/>
        <item x="168"/>
        <item x="132"/>
        <item x="102"/>
        <item x="166"/>
        <item x="20"/>
        <item x="155"/>
        <item x="13"/>
        <item x="51"/>
        <item x="119"/>
        <item x="159"/>
        <item x="16"/>
        <item x="50"/>
        <item x="112"/>
        <item x="165"/>
        <item x="151"/>
        <item x="41"/>
        <item x="171"/>
        <item x="113"/>
        <item x="163"/>
        <item x="164"/>
        <item x="115"/>
        <item x="92"/>
        <item x="116"/>
        <item x="138"/>
        <item x="162"/>
        <item x="154"/>
        <item x="23"/>
        <item x="140"/>
        <item x="143"/>
        <item x="137"/>
        <item x="172"/>
        <item x="161"/>
        <item x="160"/>
        <item x="44"/>
        <item t="default"/>
      </items>
    </pivotField>
    <pivotField dataField="1" numFmtId="164" showAll="0"/>
    <pivotField numFmtId="14" showAll="0">
      <items count="602">
        <item x="4"/>
        <item x="9"/>
        <item x="11"/>
        <item x="16"/>
        <item x="63"/>
        <item x="87"/>
        <item x="13"/>
        <item x="38"/>
        <item x="44"/>
        <item x="2"/>
        <item x="97"/>
        <item x="18"/>
        <item x="48"/>
        <item x="57"/>
        <item x="76"/>
        <item x="26"/>
        <item x="84"/>
        <item x="39"/>
        <item x="66"/>
        <item x="0"/>
        <item x="94"/>
        <item x="77"/>
        <item x="89"/>
        <item x="25"/>
        <item x="50"/>
        <item x="53"/>
        <item x="5"/>
        <item x="19"/>
        <item x="1"/>
        <item x="90"/>
        <item x="49"/>
        <item x="52"/>
        <item x="91"/>
        <item x="88"/>
        <item x="70"/>
        <item x="80"/>
        <item x="58"/>
        <item x="47"/>
        <item x="45"/>
        <item x="75"/>
        <item x="42"/>
        <item x="92"/>
        <item x="93"/>
        <item x="81"/>
        <item x="59"/>
        <item x="6"/>
        <item x="83"/>
        <item x="36"/>
        <item x="62"/>
        <item x="8"/>
        <item x="24"/>
        <item x="17"/>
        <item x="54"/>
        <item x="7"/>
        <item x="37"/>
        <item x="41"/>
        <item x="21"/>
        <item x="85"/>
        <item x="60"/>
        <item x="15"/>
        <item x="74"/>
        <item x="34"/>
        <item x="65"/>
        <item x="64"/>
        <item x="22"/>
        <item x="69"/>
        <item x="56"/>
        <item x="29"/>
        <item x="28"/>
        <item x="68"/>
        <item x="23"/>
        <item x="27"/>
        <item x="3"/>
        <item x="51"/>
        <item x="40"/>
        <item x="30"/>
        <item x="12"/>
        <item x="96"/>
        <item x="32"/>
        <item x="82"/>
        <item x="14"/>
        <item x="72"/>
        <item x="33"/>
        <item x="43"/>
        <item x="86"/>
        <item x="31"/>
        <item x="79"/>
        <item x="67"/>
        <item x="78"/>
        <item x="20"/>
        <item x="71"/>
        <item x="35"/>
        <item x="73"/>
        <item x="95"/>
        <item x="61"/>
        <item x="10"/>
        <item x="55"/>
        <item x="46"/>
        <item x="158"/>
        <item x="188"/>
        <item x="113"/>
        <item x="147"/>
        <item x="135"/>
        <item x="163"/>
        <item x="160"/>
        <item x="150"/>
        <item x="187"/>
        <item x="168"/>
        <item x="146"/>
        <item x="185"/>
        <item x="195"/>
        <item x="109"/>
        <item x="174"/>
        <item x="201"/>
        <item x="122"/>
        <item x="164"/>
        <item x="124"/>
        <item x="99"/>
        <item x="193"/>
        <item x="118"/>
        <item x="108"/>
        <item x="106"/>
        <item x="110"/>
        <item x="151"/>
        <item x="137"/>
        <item x="184"/>
        <item x="112"/>
        <item x="138"/>
        <item x="166"/>
        <item x="114"/>
        <item x="176"/>
        <item x="136"/>
        <item x="197"/>
        <item x="182"/>
        <item x="130"/>
        <item x="179"/>
        <item x="141"/>
        <item x="142"/>
        <item x="192"/>
        <item x="116"/>
        <item x="101"/>
        <item x="111"/>
        <item x="148"/>
        <item x="107"/>
        <item x="128"/>
        <item x="125"/>
        <item x="173"/>
        <item x="181"/>
        <item x="115"/>
        <item x="177"/>
        <item x="133"/>
        <item x="143"/>
        <item x="120"/>
        <item x="183"/>
        <item x="121"/>
        <item x="180"/>
        <item x="196"/>
        <item x="132"/>
        <item x="169"/>
        <item x="186"/>
        <item x="140"/>
        <item x="156"/>
        <item x="149"/>
        <item x="175"/>
        <item x="139"/>
        <item x="165"/>
        <item x="159"/>
        <item x="144"/>
        <item x="161"/>
        <item x="172"/>
        <item x="105"/>
        <item x="153"/>
        <item x="155"/>
        <item x="145"/>
        <item x="198"/>
        <item x="200"/>
        <item x="104"/>
        <item x="123"/>
        <item x="162"/>
        <item x="194"/>
        <item x="131"/>
        <item x="102"/>
        <item x="199"/>
        <item x="129"/>
        <item x="126"/>
        <item x="134"/>
        <item x="98"/>
        <item x="170"/>
        <item x="191"/>
        <item x="171"/>
        <item x="178"/>
        <item x="103"/>
        <item x="157"/>
        <item x="189"/>
        <item x="190"/>
        <item x="100"/>
        <item x="117"/>
        <item x="119"/>
        <item x="127"/>
        <item x="152"/>
        <item x="154"/>
        <item x="167"/>
        <item x="240"/>
        <item x="226"/>
        <item x="229"/>
        <item x="247"/>
        <item x="214"/>
        <item x="220"/>
        <item x="228"/>
        <item x="243"/>
        <item x="215"/>
        <item x="207"/>
        <item x="256"/>
        <item x="239"/>
        <item x="203"/>
        <item x="251"/>
        <item x="257"/>
        <item x="231"/>
        <item x="217"/>
        <item x="205"/>
        <item x="233"/>
        <item x="236"/>
        <item x="255"/>
        <item x="212"/>
        <item x="252"/>
        <item x="248"/>
        <item x="206"/>
        <item x="208"/>
        <item x="242"/>
        <item x="253"/>
        <item x="224"/>
        <item x="202"/>
        <item x="222"/>
        <item x="210"/>
        <item x="235"/>
        <item x="234"/>
        <item x="246"/>
        <item x="249"/>
        <item x="218"/>
        <item x="211"/>
        <item x="230"/>
        <item x="227"/>
        <item x="204"/>
        <item x="219"/>
        <item x="244"/>
        <item x="245"/>
        <item x="223"/>
        <item x="241"/>
        <item x="213"/>
        <item x="232"/>
        <item x="209"/>
        <item x="225"/>
        <item x="238"/>
        <item x="250"/>
        <item x="221"/>
        <item x="237"/>
        <item x="254"/>
        <item x="216"/>
        <item x="271"/>
        <item x="313"/>
        <item x="287"/>
        <item x="264"/>
        <item x="284"/>
        <item x="261"/>
        <item x="270"/>
        <item x="282"/>
        <item x="304"/>
        <item x="278"/>
        <item x="290"/>
        <item x="276"/>
        <item x="298"/>
        <item x="310"/>
        <item x="309"/>
        <item x="296"/>
        <item x="291"/>
        <item x="272"/>
        <item x="302"/>
        <item x="280"/>
        <item x="277"/>
        <item x="288"/>
        <item x="308"/>
        <item x="297"/>
        <item x="268"/>
        <item x="269"/>
        <item x="258"/>
        <item x="286"/>
        <item x="260"/>
        <item x="294"/>
        <item x="279"/>
        <item x="262"/>
        <item x="292"/>
        <item x="267"/>
        <item x="293"/>
        <item x="273"/>
        <item x="300"/>
        <item x="301"/>
        <item x="274"/>
        <item x="289"/>
        <item x="303"/>
        <item x="266"/>
        <item x="306"/>
        <item x="259"/>
        <item x="263"/>
        <item x="311"/>
        <item x="265"/>
        <item x="305"/>
        <item x="299"/>
        <item x="312"/>
        <item x="285"/>
        <item x="281"/>
        <item x="295"/>
        <item x="283"/>
        <item x="307"/>
        <item x="275"/>
        <item x="363"/>
        <item x="317"/>
        <item x="370"/>
        <item x="353"/>
        <item x="360"/>
        <item x="358"/>
        <item x="324"/>
        <item x="338"/>
        <item x="376"/>
        <item x="333"/>
        <item x="323"/>
        <item x="315"/>
        <item x="347"/>
        <item x="331"/>
        <item x="341"/>
        <item x="344"/>
        <item x="379"/>
        <item x="335"/>
        <item x="369"/>
        <item x="365"/>
        <item x="349"/>
        <item x="381"/>
        <item x="357"/>
        <item x="367"/>
        <item x="371"/>
        <item x="380"/>
        <item x="350"/>
        <item x="322"/>
        <item x="385"/>
        <item x="382"/>
        <item x="336"/>
        <item x="364"/>
        <item x="366"/>
        <item x="319"/>
        <item x="327"/>
        <item x="374"/>
        <item x="334"/>
        <item x="330"/>
        <item x="346"/>
        <item x="354"/>
        <item x="320"/>
        <item x="348"/>
        <item x="339"/>
        <item x="332"/>
        <item x="329"/>
        <item x="383"/>
        <item x="378"/>
        <item x="337"/>
        <item x="326"/>
        <item x="372"/>
        <item x="384"/>
        <item x="318"/>
        <item x="361"/>
        <item x="342"/>
        <item x="316"/>
        <item x="325"/>
        <item x="351"/>
        <item x="345"/>
        <item x="352"/>
        <item x="368"/>
        <item x="343"/>
        <item x="321"/>
        <item x="377"/>
        <item x="356"/>
        <item x="355"/>
        <item x="386"/>
        <item x="314"/>
        <item x="373"/>
        <item x="340"/>
        <item x="375"/>
        <item x="328"/>
        <item x="359"/>
        <item x="387"/>
        <item x="362"/>
        <item x="403"/>
        <item x="393"/>
        <item x="502"/>
        <item x="391"/>
        <item x="475"/>
        <item x="406"/>
        <item x="500"/>
        <item x="474"/>
        <item x="463"/>
        <item x="464"/>
        <item x="497"/>
        <item x="413"/>
        <item x="462"/>
        <item x="503"/>
        <item x="445"/>
        <item x="482"/>
        <item x="456"/>
        <item x="408"/>
        <item x="449"/>
        <item x="485"/>
        <item x="397"/>
        <item x="394"/>
        <item x="433"/>
        <item x="480"/>
        <item x="417"/>
        <item x="494"/>
        <item x="450"/>
        <item x="431"/>
        <item x="483"/>
        <item x="506"/>
        <item x="453"/>
        <item x="496"/>
        <item x="443"/>
        <item x="427"/>
        <item x="400"/>
        <item x="442"/>
        <item x="407"/>
        <item x="454"/>
        <item x="492"/>
        <item x="465"/>
        <item x="415"/>
        <item x="487"/>
        <item x="426"/>
        <item x="495"/>
        <item x="414"/>
        <item x="479"/>
        <item x="489"/>
        <item x="409"/>
        <item x="458"/>
        <item x="399"/>
        <item x="402"/>
        <item x="429"/>
        <item x="471"/>
        <item x="425"/>
        <item x="392"/>
        <item x="478"/>
        <item x="468"/>
        <item x="436"/>
        <item x="440"/>
        <item x="389"/>
        <item x="505"/>
        <item x="499"/>
        <item x="396"/>
        <item x="437"/>
        <item x="459"/>
        <item x="421"/>
        <item x="498"/>
        <item x="430"/>
        <item x="419"/>
        <item x="473"/>
        <item x="491"/>
        <item x="438"/>
        <item x="507"/>
        <item x="418"/>
        <item x="501"/>
        <item x="444"/>
        <item x="493"/>
        <item x="411"/>
        <item x="466"/>
        <item x="420"/>
        <item x="451"/>
        <item x="469"/>
        <item x="452"/>
        <item x="457"/>
        <item x="401"/>
        <item x="488"/>
        <item x="422"/>
        <item x="470"/>
        <item x="509"/>
        <item x="404"/>
        <item x="455"/>
        <item x="510"/>
        <item x="410"/>
        <item x="439"/>
        <item x="467"/>
        <item x="423"/>
        <item x="472"/>
        <item x="441"/>
        <item x="484"/>
        <item x="390"/>
        <item x="446"/>
        <item x="405"/>
        <item x="490"/>
        <item x="395"/>
        <item x="434"/>
        <item x="412"/>
        <item x="424"/>
        <item x="476"/>
        <item x="432"/>
        <item x="388"/>
        <item x="481"/>
        <item x="435"/>
        <item x="504"/>
        <item x="416"/>
        <item x="448"/>
        <item x="477"/>
        <item x="398"/>
        <item x="447"/>
        <item x="461"/>
        <item x="428"/>
        <item x="460"/>
        <item x="486"/>
        <item x="508"/>
        <item x="515"/>
        <item x="534"/>
        <item x="513"/>
        <item x="565"/>
        <item x="558"/>
        <item x="556"/>
        <item x="599"/>
        <item x="596"/>
        <item x="536"/>
        <item x="577"/>
        <item x="574"/>
        <item x="537"/>
        <item x="547"/>
        <item x="533"/>
        <item x="583"/>
        <item x="595"/>
        <item x="518"/>
        <item x="549"/>
        <item x="535"/>
        <item x="529"/>
        <item x="527"/>
        <item x="582"/>
        <item x="524"/>
        <item x="544"/>
        <item x="561"/>
        <item x="516"/>
        <item x="570"/>
        <item x="591"/>
        <item x="539"/>
        <item x="532"/>
        <item x="541"/>
        <item x="593"/>
        <item x="600"/>
        <item x="525"/>
        <item x="559"/>
        <item x="519"/>
        <item x="567"/>
        <item x="592"/>
        <item x="568"/>
        <item x="560"/>
        <item x="551"/>
        <item x="530"/>
        <item x="545"/>
        <item x="563"/>
        <item x="521"/>
        <item x="586"/>
        <item x="523"/>
        <item x="552"/>
        <item x="512"/>
        <item x="526"/>
        <item x="575"/>
        <item x="571"/>
        <item x="553"/>
        <item x="531"/>
        <item x="566"/>
        <item x="581"/>
        <item x="564"/>
        <item x="555"/>
        <item x="514"/>
        <item x="590"/>
        <item x="587"/>
        <item x="597"/>
        <item x="548"/>
        <item x="576"/>
        <item x="520"/>
        <item x="573"/>
        <item x="589"/>
        <item x="540"/>
        <item x="538"/>
        <item x="562"/>
        <item x="588"/>
        <item x="578"/>
        <item x="579"/>
        <item x="569"/>
        <item x="557"/>
        <item x="594"/>
        <item x="522"/>
        <item x="546"/>
        <item x="543"/>
        <item x="598"/>
        <item x="511"/>
        <item x="517"/>
        <item x="528"/>
        <item x="580"/>
        <item x="550"/>
        <item x="585"/>
        <item x="554"/>
        <item x="584"/>
        <item x="572"/>
        <item x="542"/>
        <item t="default"/>
      </items>
    </pivotField>
    <pivotField numFmtId="20"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9"/>
  </rowFields>
  <rowItems count="4">
    <i>
      <x v="1"/>
    </i>
    <i>
      <x v="2"/>
    </i>
    <i>
      <x/>
    </i>
    <i t="grand">
      <x/>
    </i>
  </rowItems>
  <colFields count="1">
    <field x="-2"/>
  </colFields>
  <colItems count="2">
    <i>
      <x/>
    </i>
    <i i="1">
      <x v="1"/>
    </i>
  </colItems>
  <dataFields count="2">
    <dataField name="Cuenta de Monto Total Cuenta" fld="15" subtotal="count" baseField="0" baseItem="0"/>
    <dataField name="Suma de Monto Total Cuenta" fld="15" showDataAs="percentOfCol"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E81EC5-A99A-C146-BB48-5021063FFBA3}" name="Tabla2" displayName="Tabla2" ref="A1:S768" totalsRowShown="0" headerRowDxfId="46">
  <tableColumns count="19">
    <tableColumn id="1" xr3:uid="{AB189CA5-905B-E946-8A17-65E6CD5F20E2}" name="Nro de Orden"/>
    <tableColumn id="2" xr3:uid="{45C23A2F-B83C-CD4D-A1A2-9038F28CD2A8}" name="Nro de Mesa"/>
    <tableColumn id="3" xr3:uid="{C9D82B6D-6845-454C-B780-D5B9A836C63A}" name="Nombre del Cliente"/>
    <tableColumn id="4" xr3:uid="{AB5AC414-95FF-1345-8A15-2B72B2107ADF}" name="Nro de Comensales"/>
    <tableColumn id="5" xr3:uid="{935DE501-45C4-3B4B-B0A3-CADF36F4BD4A}" name="Hora de Llegada" dataDxfId="45"/>
    <tableColumn id="6" xr3:uid="{5A6B1675-820A-5641-BA33-E1FACE35AE98}" name="Hora de Salida" dataDxfId="44"/>
    <tableColumn id="7" xr3:uid="{4AA0241C-0ED8-6F40-BA40-6A15D5AB4115}" name="Tiempo de Permanencia" dataDxfId="43">
      <calculatedColumnFormula>+IF(L2="Ocupada",(F2-E2)+(15/1440),(F2-E2))</calculatedColumnFormula>
    </tableColumn>
    <tableColumn id="8" xr3:uid="{ECEA7835-4E48-B940-99DE-574A377FD879}" name="Mesero Asignado" dataDxfId="42"/>
    <tableColumn id="9" xr3:uid="{9505E533-976D-CB41-ACDE-E417FBD841F2}" name="Tipo de Servicio"/>
    <tableColumn id="10" xr3:uid="{076B447F-F454-DC41-8E0A-E8D983206920}" name="Metodo de Pago"/>
    <tableColumn id="11" xr3:uid="{DA2706AD-AF10-764A-88CA-CB9669BA1AD7}" name="Propina" dataDxfId="41"/>
    <tableColumn id="12" xr3:uid="{5A60C567-2AE5-9546-93E5-B3A4CD0ED09A}" name="Estado de la Mesa"/>
    <tableColumn id="13" xr3:uid="{71C192D3-2F49-6040-970A-4DD2BD017EC7}" name="País de Origen"/>
    <tableColumn id="14" xr3:uid="{7A780E00-DAF3-504C-BB70-1B15C3E22036}" name="Platos Ordenados"/>
    <tableColumn id="15" xr3:uid="{FB9979F9-B649-F347-B924-776AB15C90B5}" name="Tiempo de Preparacion (hs)" dataDxfId="40" dataCellStyle="Millares">
      <calculatedColumnFormula>VLOOKUP(A2,sum_cocina!$A$4:$D$772,4,FALSE)</calculatedColumnFormula>
    </tableColumn>
    <tableColumn id="16" xr3:uid="{B9B4FA42-9388-924F-B2E4-3CF5C7BA1B1D}" name="Monto Total Cuenta" dataDxfId="24" dataCellStyle="Millares [0]">
      <calculatedColumnFormula>+VLOOKUP(A2,sum_cocina!$A$4:$B$772,2,FALSE)</calculatedColumnFormula>
    </tableColumn>
    <tableColumn id="17" xr3:uid="{095218DF-6C87-C14A-8E4E-C08CBCE5C172}" name="Fecha Factura" dataDxfId="22">
      <calculatedColumnFormula>+E2</calculatedColumnFormula>
    </tableColumn>
    <tableColumn id="18" xr3:uid="{B04055B3-C50F-5E41-AA9B-D09BB06C6B56}" name="Tiempo de degustacion" dataDxfId="23" dataCellStyle="Millares">
      <calculatedColumnFormula>IF((G2 - (O2 )) &lt; 0, 0, G2 - (O2))</calculatedColumnFormula>
    </tableColumn>
    <tableColumn id="19" xr3:uid="{415544AC-5ED5-7246-A58D-4860B4DC2AB1}" name="COBRO" dataDxfId="39">
      <calculatedColumnFormula>IF(R2&gt;0,"COBRADO","NO COBRADO")</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FAED3C-1EDA-417C-8D9C-49B74BA398D8}" name="Tabla1" displayName="Tabla1" ref="A1:M1903" totalsRowShown="0" headerRowDxfId="38" dataDxfId="37">
  <tableColumns count="13">
    <tableColumn id="1" xr3:uid="{D62921CA-992A-4CC7-8AE3-2D1E6DFD49FC}" name="Nro de Orden" dataDxfId="36"/>
    <tableColumn id="2" xr3:uid="{1407145F-6C93-41B1-9DC7-2D68CE8E5CC6}" name="Nro de Mesa" dataDxfId="35"/>
    <tableColumn id="3" xr3:uid="{36130C82-FF6B-4D29-961D-D9C54163C399}" name="Nombre del Plato" dataDxfId="34"/>
    <tableColumn id="4" xr3:uid="{BBB5AF0C-787F-4DA6-9338-CC527875B19B}" name="Descripcióndel Plato" dataDxfId="33"/>
    <tableColumn id="5" xr3:uid="{779AEB34-236D-42FE-B264-C29F2DECB94E}" name="Costo Unitario" dataDxfId="32"/>
    <tableColumn id="6" xr3:uid="{A947DE01-E8A3-4934-9618-86C1B890B1B0}" name="Precio Unitario" dataDxfId="31"/>
    <tableColumn id="7" xr3:uid="{EABD6298-2CA4-4B86-9DE6-AC253362951A}" name="Cantidad Ordenada" dataDxfId="30"/>
    <tableColumn id="8" xr3:uid="{55D281A7-7D36-4F48-8F39-FEE79D593C88}" name="Tiempo de Preparación" dataDxfId="29"/>
    <tableColumn id="9" xr3:uid="{9AD73DD8-7E26-481F-9F62-B816E7AEFA69}" name="Observaciones"/>
    <tableColumn id="10" xr3:uid="{C56ED9FA-7ACB-4AC2-8161-14F1497AD7C3}" name="Precio Total" dataDxfId="28">
      <calculatedColumnFormula>+F2*G2</calculatedColumnFormula>
    </tableColumn>
    <tableColumn id="11" xr3:uid="{EE1FD82A-9A77-4188-891F-9194D8333927}" name="Costo Total" dataDxfId="27">
      <calculatedColumnFormula>+E2*G2</calculatedColumnFormula>
    </tableColumn>
    <tableColumn id="12" xr3:uid="{D90ADAEA-D4C5-4ACE-8057-1CF6FFDF0297}" name="Ganancia Bruta" dataDxfId="26">
      <calculatedColumnFormula>+J2-K2</calculatedColumnFormula>
    </tableColumn>
    <tableColumn id="13" xr3:uid="{D412762F-FBEC-454E-A09F-9A62F238B099}" name="porcentaje ganancia" dataDxfId="25" dataCellStyle="Porcentaje">
      <calculatedColumnFormula>+L2/J2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0.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377E9-0EFB-714B-B615-1711A345FBFA}">
  <dimension ref="A2:C95"/>
  <sheetViews>
    <sheetView showGridLines="0" tabSelected="1" zoomScale="75" workbookViewId="0">
      <selection activeCell="K6" sqref="K6"/>
    </sheetView>
  </sheetViews>
  <sheetFormatPr baseColWidth="10" defaultRowHeight="15"/>
  <cols>
    <col min="1" max="1" width="16.1640625" bestFit="1" customWidth="1"/>
    <col min="2" max="2" width="23.6640625" bestFit="1" customWidth="1"/>
    <col min="3" max="3" width="33.1640625" bestFit="1" customWidth="1"/>
    <col min="4" max="4" width="14.6640625" bestFit="1" customWidth="1"/>
    <col min="5" max="5" width="5.6640625" bestFit="1" customWidth="1"/>
    <col min="6" max="8" width="6.6640625" bestFit="1" customWidth="1"/>
    <col min="9" max="9" width="11.1640625" bestFit="1" customWidth="1"/>
  </cols>
  <sheetData>
    <row r="2" spans="1:3">
      <c r="A2" s="34" t="s">
        <v>1215</v>
      </c>
      <c r="B2" s="29">
        <f>COUNT(Tabla2[Nro de Orden])</f>
        <v>767</v>
      </c>
    </row>
    <row r="3" spans="1:3">
      <c r="A3" s="34" t="s">
        <v>1216</v>
      </c>
      <c r="B3" s="30">
        <f>AVERAGE(Tabla2[Nro de Comensales])</f>
        <v>3.4823989569752283</v>
      </c>
    </row>
    <row r="4" spans="1:3">
      <c r="A4" s="34" t="s">
        <v>1217</v>
      </c>
      <c r="B4" s="30">
        <f>B5/B2</f>
        <v>138.62711864406779</v>
      </c>
      <c r="C4" s="28"/>
    </row>
    <row r="5" spans="1:3">
      <c r="A5" s="34" t="s">
        <v>1218</v>
      </c>
      <c r="B5" s="31">
        <f>SUM(Tabla2[Monto Total Cuenta])</f>
        <v>106327</v>
      </c>
      <c r="C5" s="27"/>
    </row>
    <row r="6" spans="1:3">
      <c r="A6" s="34" t="s">
        <v>1219</v>
      </c>
      <c r="B6" s="32">
        <f>SUM(Tabla1[Costo Total])</f>
        <v>63446</v>
      </c>
    </row>
    <row r="7" spans="1:3">
      <c r="A7" s="34" t="s">
        <v>1220</v>
      </c>
      <c r="B7" s="33">
        <f>(B5-B6)/B5</f>
        <v>0.4032936130992128</v>
      </c>
    </row>
    <row r="8" spans="1:3">
      <c r="A8" s="39"/>
      <c r="B8" s="40"/>
    </row>
    <row r="9" spans="1:3">
      <c r="A9" s="39"/>
      <c r="B9" s="40"/>
    </row>
    <row r="10" spans="1:3">
      <c r="A10" s="39"/>
      <c r="B10" s="40"/>
    </row>
    <row r="11" spans="1:3">
      <c r="A11" s="39"/>
      <c r="B11" s="40"/>
    </row>
    <row r="12" spans="1:3">
      <c r="A12" s="39"/>
      <c r="B12" s="40"/>
    </row>
    <row r="13" spans="1:3">
      <c r="A13" s="39"/>
      <c r="B13" s="40"/>
    </row>
    <row r="14" spans="1:3">
      <c r="A14" s="39"/>
      <c r="B14" s="40"/>
    </row>
    <row r="15" spans="1:3">
      <c r="A15" s="39"/>
      <c r="B15" s="40"/>
    </row>
    <row r="16" spans="1:3">
      <c r="A16" s="39"/>
      <c r="B16" s="40"/>
    </row>
    <row r="17" spans="1:2">
      <c r="A17" s="39"/>
      <c r="B17" s="40"/>
    </row>
    <row r="18" spans="1:2">
      <c r="A18" s="39"/>
      <c r="B18" s="40"/>
    </row>
    <row r="19" spans="1:2">
      <c r="A19" s="39"/>
      <c r="B19" s="40"/>
    </row>
    <row r="20" spans="1:2">
      <c r="A20" s="39"/>
      <c r="B20" s="40"/>
    </row>
    <row r="21" spans="1:2">
      <c r="A21" s="39"/>
      <c r="B21" s="40"/>
    </row>
    <row r="22" spans="1:2">
      <c r="A22" s="39"/>
      <c r="B22" s="40"/>
    </row>
    <row r="23" spans="1:2">
      <c r="A23" s="39"/>
      <c r="B23" s="40"/>
    </row>
    <row r="24" spans="1:2">
      <c r="A24" s="39"/>
      <c r="B24" s="40"/>
    </row>
    <row r="61" spans="1:2">
      <c r="A61" s="35" t="s">
        <v>1156</v>
      </c>
      <c r="B61" s="35" t="s">
        <v>1199</v>
      </c>
    </row>
    <row r="62" spans="1:2">
      <c r="A62" s="2" t="s">
        <v>64</v>
      </c>
      <c r="B62" s="15">
        <v>11600</v>
      </c>
    </row>
    <row r="63" spans="1:2">
      <c r="A63" s="2" t="s">
        <v>41</v>
      </c>
      <c r="B63" s="15">
        <v>11304</v>
      </c>
    </row>
    <row r="64" spans="1:2">
      <c r="A64" s="2" t="s">
        <v>17</v>
      </c>
      <c r="B64" s="15">
        <v>9874</v>
      </c>
    </row>
    <row r="65" spans="1:2">
      <c r="A65" s="2" t="s">
        <v>44</v>
      </c>
      <c r="B65" s="15">
        <v>9811</v>
      </c>
    </row>
    <row r="66" spans="1:2">
      <c r="A66" s="2" t="s">
        <v>1161</v>
      </c>
      <c r="B66" s="15">
        <v>9768</v>
      </c>
    </row>
    <row r="67" spans="1:2">
      <c r="A67" s="2" t="s">
        <v>83</v>
      </c>
      <c r="B67" s="15">
        <v>9734</v>
      </c>
    </row>
    <row r="68" spans="1:2">
      <c r="A68" s="2" t="s">
        <v>1160</v>
      </c>
      <c r="B68" s="15">
        <v>9483</v>
      </c>
    </row>
    <row r="69" spans="1:2">
      <c r="A69" s="2" t="s">
        <v>26</v>
      </c>
      <c r="B69" s="15">
        <v>9468</v>
      </c>
    </row>
    <row r="70" spans="1:2">
      <c r="A70" s="2" t="s">
        <v>36</v>
      </c>
      <c r="B70" s="15">
        <v>9275</v>
      </c>
    </row>
    <row r="71" spans="1:2">
      <c r="A71" s="2" t="s">
        <v>22</v>
      </c>
      <c r="B71" s="15">
        <v>8566</v>
      </c>
    </row>
    <row r="72" spans="1:2">
      <c r="A72" s="2" t="s">
        <v>59</v>
      </c>
      <c r="B72" s="15">
        <v>7444</v>
      </c>
    </row>
    <row r="73" spans="1:2">
      <c r="A73" s="36" t="s">
        <v>1158</v>
      </c>
      <c r="B73" s="37">
        <v>106327</v>
      </c>
    </row>
    <row r="75" spans="1:2">
      <c r="A75" s="1" t="s">
        <v>1156</v>
      </c>
      <c r="B75" t="s">
        <v>1199</v>
      </c>
    </row>
    <row r="76" spans="1:2">
      <c r="A76" s="2" t="s">
        <v>1203</v>
      </c>
      <c r="B76" s="15">
        <v>17687</v>
      </c>
    </row>
    <row r="77" spans="1:2">
      <c r="A77" s="2" t="s">
        <v>1204</v>
      </c>
      <c r="B77" s="15">
        <v>20436</v>
      </c>
    </row>
    <row r="78" spans="1:2">
      <c r="A78" s="2" t="s">
        <v>1205</v>
      </c>
      <c r="B78" s="15">
        <v>8321</v>
      </c>
    </row>
    <row r="79" spans="1:2">
      <c r="A79" s="2" t="s">
        <v>1206</v>
      </c>
      <c r="B79" s="15">
        <v>7646</v>
      </c>
    </row>
    <row r="80" spans="1:2">
      <c r="A80" s="2" t="s">
        <v>1207</v>
      </c>
      <c r="B80" s="15">
        <v>10696</v>
      </c>
    </row>
    <row r="81" spans="1:3">
      <c r="A81" s="2" t="s">
        <v>1208</v>
      </c>
      <c r="B81" s="15">
        <v>24632</v>
      </c>
    </row>
    <row r="82" spans="1:3">
      <c r="A82" s="2" t="s">
        <v>1209</v>
      </c>
      <c r="B82" s="15">
        <v>16909</v>
      </c>
    </row>
    <row r="83" spans="1:3">
      <c r="A83" s="2" t="s">
        <v>1158</v>
      </c>
      <c r="B83" s="15">
        <v>106327</v>
      </c>
    </row>
    <row r="86" spans="1:3">
      <c r="A86" s="1" t="s">
        <v>1156</v>
      </c>
      <c r="B86" t="s">
        <v>1199</v>
      </c>
      <c r="C86" t="s">
        <v>1223</v>
      </c>
    </row>
    <row r="87" spans="1:3">
      <c r="A87" s="2" t="s">
        <v>1222</v>
      </c>
      <c r="B87" s="15">
        <v>86724</v>
      </c>
      <c r="C87" s="44">
        <v>4.9353376580173025E-2</v>
      </c>
    </row>
    <row r="88" spans="1:3">
      <c r="A88" s="43" t="s">
        <v>10</v>
      </c>
      <c r="B88" s="15">
        <v>50000</v>
      </c>
      <c r="C88" s="44">
        <v>4.7705009795689916E-2</v>
      </c>
    </row>
    <row r="89" spans="1:3">
      <c r="A89" s="43" t="s">
        <v>32</v>
      </c>
      <c r="B89" s="15">
        <v>18872</v>
      </c>
      <c r="C89" s="44">
        <v>5.3442246203037579E-2</v>
      </c>
    </row>
    <row r="90" spans="1:3">
      <c r="A90" s="43" t="s">
        <v>15</v>
      </c>
      <c r="B90" s="15">
        <v>17852</v>
      </c>
      <c r="C90" s="44">
        <v>5.0005260942760942E-2</v>
      </c>
    </row>
    <row r="91" spans="1:3">
      <c r="A91" s="2" t="s">
        <v>1202</v>
      </c>
      <c r="B91" s="15">
        <v>19603</v>
      </c>
      <c r="C91" s="44">
        <v>9.1806958473625175E-2</v>
      </c>
    </row>
    <row r="92" spans="1:3">
      <c r="A92" s="43" t="s">
        <v>10</v>
      </c>
      <c r="B92" s="15">
        <v>12781</v>
      </c>
      <c r="C92" s="44">
        <v>9.3133960573476698E-2</v>
      </c>
    </row>
    <row r="93" spans="1:3">
      <c r="A93" s="43" t="s">
        <v>32</v>
      </c>
      <c r="B93" s="15">
        <v>3820</v>
      </c>
      <c r="C93" s="44">
        <v>9.4965277777777787E-2</v>
      </c>
    </row>
    <row r="94" spans="1:3">
      <c r="A94" s="43" t="s">
        <v>15</v>
      </c>
      <c r="B94" s="15">
        <v>3002</v>
      </c>
      <c r="C94" s="44">
        <v>8.3251633986928114E-2</v>
      </c>
    </row>
    <row r="95" spans="1:3">
      <c r="A95" s="2" t="s">
        <v>1158</v>
      </c>
      <c r="B95" s="15">
        <v>106327</v>
      </c>
      <c r="C95" s="44">
        <v>5.4833043604230088E-2</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B9FD1-231E-3A4D-8BB3-093848B17120}">
  <dimension ref="A2:J158"/>
  <sheetViews>
    <sheetView showGridLines="0" topLeftCell="A15" workbookViewId="0">
      <selection activeCell="J41" sqref="J41"/>
    </sheetView>
  </sheetViews>
  <sheetFormatPr baseColWidth="10" defaultRowHeight="15"/>
  <cols>
    <col min="1" max="1" width="16.1640625" bestFit="1" customWidth="1"/>
    <col min="2" max="2" width="14.1640625" bestFit="1" customWidth="1"/>
    <col min="3" max="3" width="20" bestFit="1" customWidth="1"/>
    <col min="4" max="5" width="5.6640625" bestFit="1" customWidth="1"/>
    <col min="6" max="8" width="6.6640625" bestFit="1" customWidth="1"/>
    <col min="9" max="9" width="11.1640625" bestFit="1" customWidth="1"/>
    <col min="10" max="11" width="24.6640625" bestFit="1" customWidth="1"/>
    <col min="12" max="602" width="6.5" bestFit="1" customWidth="1"/>
    <col min="603" max="603" width="11.1640625" bestFit="1" customWidth="1"/>
    <col min="604" max="608" width="6.5" bestFit="1" customWidth="1"/>
    <col min="609" max="609" width="9.33203125" bestFit="1" customWidth="1"/>
    <col min="610" max="610" width="11.1640625" bestFit="1" customWidth="1"/>
  </cols>
  <sheetData>
    <row r="2" spans="1:3">
      <c r="A2" s="17" t="s">
        <v>1176</v>
      </c>
    </row>
    <row r="3" spans="1:3">
      <c r="A3" s="1" t="s">
        <v>1156</v>
      </c>
      <c r="B3" t="s">
        <v>1199</v>
      </c>
      <c r="C3" t="s">
        <v>1200</v>
      </c>
    </row>
    <row r="4" spans="1:3">
      <c r="A4" s="2" t="s">
        <v>10</v>
      </c>
      <c r="B4" s="15">
        <v>62781</v>
      </c>
      <c r="C4" s="18">
        <v>0.59045209589285885</v>
      </c>
    </row>
    <row r="5" spans="1:3">
      <c r="A5" s="2" t="s">
        <v>32</v>
      </c>
      <c r="B5" s="15">
        <v>22692</v>
      </c>
      <c r="C5" s="18">
        <v>0.21341710007806108</v>
      </c>
    </row>
    <row r="6" spans="1:3">
      <c r="A6" s="2" t="s">
        <v>15</v>
      </c>
      <c r="B6" s="15">
        <v>20854</v>
      </c>
      <c r="C6" s="18">
        <v>0.19613080402908009</v>
      </c>
    </row>
    <row r="7" spans="1:3">
      <c r="A7" s="2" t="s">
        <v>1158</v>
      </c>
      <c r="B7" s="15">
        <v>106327</v>
      </c>
      <c r="C7" s="18">
        <v>1</v>
      </c>
    </row>
    <row r="9" spans="1:3">
      <c r="A9" s="17" t="s">
        <v>1177</v>
      </c>
    </row>
    <row r="10" spans="1:3">
      <c r="A10" s="1" t="s">
        <v>1156</v>
      </c>
      <c r="B10" t="s">
        <v>1201</v>
      </c>
      <c r="C10" t="s">
        <v>1199</v>
      </c>
    </row>
    <row r="11" spans="1:3">
      <c r="A11" s="2" t="s">
        <v>1125</v>
      </c>
      <c r="B11" s="38">
        <v>525</v>
      </c>
      <c r="C11" s="18">
        <v>0.6863825745107075</v>
      </c>
    </row>
    <row r="12" spans="1:3">
      <c r="A12" s="2" t="s">
        <v>1124</v>
      </c>
      <c r="B12" s="38">
        <v>150</v>
      </c>
      <c r="C12" s="18">
        <v>0.19911217282534069</v>
      </c>
    </row>
    <row r="13" spans="1:3">
      <c r="A13" s="2" t="s">
        <v>16</v>
      </c>
      <c r="B13" s="38">
        <v>92</v>
      </c>
      <c r="C13" s="18">
        <v>0.11450525266395177</v>
      </c>
    </row>
    <row r="14" spans="1:3">
      <c r="A14" s="2" t="s">
        <v>1158</v>
      </c>
      <c r="B14" s="38">
        <v>767</v>
      </c>
      <c r="C14" s="18">
        <v>1</v>
      </c>
    </row>
    <row r="16" spans="1:3">
      <c r="A16" s="17" t="s">
        <v>1178</v>
      </c>
    </row>
    <row r="17" spans="1:9">
      <c r="A17" s="1" t="s">
        <v>1199</v>
      </c>
      <c r="B17" s="1" t="s">
        <v>1210</v>
      </c>
    </row>
    <row r="18" spans="1:9">
      <c r="A18" s="1" t="s">
        <v>1156</v>
      </c>
      <c r="B18" s="19" t="s">
        <v>1203</v>
      </c>
      <c r="C18" s="19" t="s">
        <v>1204</v>
      </c>
      <c r="D18" s="19" t="s">
        <v>1205</v>
      </c>
      <c r="E18" s="19" t="s">
        <v>1206</v>
      </c>
      <c r="F18" s="19" t="s">
        <v>1207</v>
      </c>
      <c r="G18" s="19" t="s">
        <v>1208</v>
      </c>
      <c r="H18" t="s">
        <v>1209</v>
      </c>
      <c r="I18" t="s">
        <v>1158</v>
      </c>
    </row>
    <row r="19" spans="1:9">
      <c r="A19" s="2" t="s">
        <v>10</v>
      </c>
      <c r="B19" s="15">
        <v>10839</v>
      </c>
      <c r="C19" s="15">
        <v>12874</v>
      </c>
      <c r="D19" s="15">
        <v>4790</v>
      </c>
      <c r="E19" s="15">
        <v>3480</v>
      </c>
      <c r="F19" s="15">
        <v>7133</v>
      </c>
      <c r="G19" s="15">
        <v>13487</v>
      </c>
      <c r="H19" s="15">
        <v>10178</v>
      </c>
      <c r="I19" s="15">
        <v>62781</v>
      </c>
    </row>
    <row r="20" spans="1:9">
      <c r="A20" s="2" t="s">
        <v>32</v>
      </c>
      <c r="B20" s="15">
        <v>3730</v>
      </c>
      <c r="C20" s="15">
        <v>4137</v>
      </c>
      <c r="D20" s="15">
        <v>1197</v>
      </c>
      <c r="E20" s="15">
        <v>1689</v>
      </c>
      <c r="F20" s="15">
        <v>2369</v>
      </c>
      <c r="G20" s="15">
        <v>5855</v>
      </c>
      <c r="H20" s="15">
        <v>3715</v>
      </c>
      <c r="I20" s="15">
        <v>22692</v>
      </c>
    </row>
    <row r="21" spans="1:9">
      <c r="A21" s="2" t="s">
        <v>15</v>
      </c>
      <c r="B21" s="15">
        <v>3118</v>
      </c>
      <c r="C21" s="15">
        <v>3425</v>
      </c>
      <c r="D21" s="15">
        <v>2334</v>
      </c>
      <c r="E21" s="15">
        <v>2477</v>
      </c>
      <c r="F21" s="15">
        <v>1194</v>
      </c>
      <c r="G21" s="15">
        <v>5290</v>
      </c>
      <c r="H21" s="15">
        <v>3016</v>
      </c>
      <c r="I21" s="15">
        <v>20854</v>
      </c>
    </row>
    <row r="22" spans="1:9">
      <c r="A22" s="2" t="s">
        <v>1158</v>
      </c>
      <c r="B22" s="15">
        <v>17687</v>
      </c>
      <c r="C22" s="15">
        <v>20436</v>
      </c>
      <c r="D22" s="15">
        <v>8321</v>
      </c>
      <c r="E22" s="15">
        <v>7646</v>
      </c>
      <c r="F22" s="15">
        <v>10696</v>
      </c>
      <c r="G22" s="15">
        <v>24632</v>
      </c>
      <c r="H22" s="15">
        <v>16909</v>
      </c>
      <c r="I22" s="15">
        <v>106327</v>
      </c>
    </row>
    <row r="24" spans="1:9">
      <c r="A24" s="17" t="s">
        <v>1179</v>
      </c>
    </row>
    <row r="25" spans="1:9">
      <c r="A25" s="1" t="s">
        <v>1156</v>
      </c>
      <c r="B25" t="s">
        <v>1199</v>
      </c>
      <c r="C25" t="s">
        <v>1221</v>
      </c>
    </row>
    <row r="26" spans="1:9">
      <c r="A26" s="2" t="s">
        <v>64</v>
      </c>
      <c r="B26" s="15">
        <v>11600</v>
      </c>
      <c r="C26" s="38">
        <v>247</v>
      </c>
    </row>
    <row r="27" spans="1:9">
      <c r="A27" s="2" t="s">
        <v>41</v>
      </c>
      <c r="B27" s="15">
        <v>11304</v>
      </c>
      <c r="C27" s="38">
        <v>268</v>
      </c>
    </row>
    <row r="28" spans="1:9">
      <c r="A28" s="2" t="s">
        <v>17</v>
      </c>
      <c r="B28" s="15">
        <v>9874</v>
      </c>
      <c r="C28" s="38">
        <v>243</v>
      </c>
    </row>
    <row r="29" spans="1:9">
      <c r="A29" s="2" t="s">
        <v>44</v>
      </c>
      <c r="B29" s="15">
        <v>9811</v>
      </c>
      <c r="C29" s="38">
        <v>222</v>
      </c>
    </row>
    <row r="30" spans="1:9">
      <c r="A30" s="2" t="s">
        <v>1161</v>
      </c>
      <c r="B30" s="15">
        <v>9768</v>
      </c>
      <c r="C30" s="38">
        <v>276</v>
      </c>
    </row>
    <row r="31" spans="1:9">
      <c r="A31" s="2" t="s">
        <v>83</v>
      </c>
      <c r="B31" s="15">
        <v>9734</v>
      </c>
      <c r="C31" s="38">
        <v>262</v>
      </c>
    </row>
    <row r="32" spans="1:9">
      <c r="A32" s="2" t="s">
        <v>1160</v>
      </c>
      <c r="B32" s="15">
        <v>9483</v>
      </c>
      <c r="C32" s="38">
        <v>256</v>
      </c>
    </row>
    <row r="33" spans="1:10">
      <c r="A33" s="2" t="s">
        <v>26</v>
      </c>
      <c r="B33" s="15">
        <v>9468</v>
      </c>
      <c r="C33" s="38">
        <v>234</v>
      </c>
    </row>
    <row r="34" spans="1:10">
      <c r="A34" s="2" t="s">
        <v>36</v>
      </c>
      <c r="B34" s="15">
        <v>9275</v>
      </c>
      <c r="C34" s="38">
        <v>243</v>
      </c>
    </row>
    <row r="35" spans="1:10">
      <c r="A35" s="2" t="s">
        <v>22</v>
      </c>
      <c r="B35" s="15">
        <v>8566</v>
      </c>
      <c r="C35" s="38">
        <v>202</v>
      </c>
    </row>
    <row r="36" spans="1:10">
      <c r="A36" s="2" t="s">
        <v>59</v>
      </c>
      <c r="B36" s="15">
        <v>7444</v>
      </c>
      <c r="C36" s="38">
        <v>218</v>
      </c>
    </row>
    <row r="37" spans="1:10">
      <c r="A37" s="2" t="s">
        <v>1158</v>
      </c>
      <c r="B37" s="15">
        <v>106327</v>
      </c>
      <c r="C37" s="38">
        <v>2671</v>
      </c>
    </row>
    <row r="39" spans="1:10">
      <c r="A39" s="17" t="s">
        <v>1180</v>
      </c>
    </row>
    <row r="40" spans="1:10">
      <c r="A40" s="1" t="s">
        <v>1198</v>
      </c>
      <c r="B40" s="1" t="s">
        <v>1133</v>
      </c>
      <c r="C40" s="1" t="s">
        <v>0</v>
      </c>
      <c r="D40" t="s">
        <v>1199</v>
      </c>
      <c r="H40" s="1" t="s">
        <v>1198</v>
      </c>
      <c r="I40" t="s">
        <v>1199</v>
      </c>
      <c r="J40" t="s">
        <v>1200</v>
      </c>
    </row>
    <row r="41" spans="1:10">
      <c r="A41" t="s">
        <v>1202</v>
      </c>
      <c r="B41">
        <v>9</v>
      </c>
      <c r="C41" t="s">
        <v>40</v>
      </c>
      <c r="D41" s="38">
        <v>169</v>
      </c>
      <c r="H41" t="s">
        <v>1222</v>
      </c>
      <c r="I41" s="38">
        <v>86724</v>
      </c>
      <c r="J41" s="18">
        <v>0.81563478702493253</v>
      </c>
    </row>
    <row r="42" spans="1:10">
      <c r="B42">
        <v>14</v>
      </c>
      <c r="C42" t="s">
        <v>52</v>
      </c>
      <c r="D42" s="38">
        <v>129</v>
      </c>
      <c r="H42" t="s">
        <v>1202</v>
      </c>
      <c r="I42" s="38">
        <v>19603</v>
      </c>
      <c r="J42" s="18">
        <v>0.18436521297506747</v>
      </c>
    </row>
    <row r="43" spans="1:10">
      <c r="B43">
        <v>21</v>
      </c>
      <c r="C43" t="s">
        <v>68</v>
      </c>
      <c r="D43" s="38">
        <v>274</v>
      </c>
      <c r="H43" t="s">
        <v>1158</v>
      </c>
      <c r="I43" s="38">
        <v>106327</v>
      </c>
      <c r="J43" s="18">
        <v>1</v>
      </c>
    </row>
    <row r="44" spans="1:10">
      <c r="B44">
        <v>38</v>
      </c>
      <c r="C44" t="s">
        <v>103</v>
      </c>
      <c r="D44" s="38">
        <v>235</v>
      </c>
    </row>
    <row r="45" spans="1:10">
      <c r="B45">
        <v>51</v>
      </c>
      <c r="C45" t="s">
        <v>128</v>
      </c>
      <c r="D45" s="38">
        <v>225</v>
      </c>
    </row>
    <row r="46" spans="1:10">
      <c r="B46">
        <v>53</v>
      </c>
      <c r="C46" t="s">
        <v>132</v>
      </c>
      <c r="D46" s="38">
        <v>267</v>
      </c>
    </row>
    <row r="47" spans="1:10">
      <c r="B47">
        <v>65</v>
      </c>
      <c r="C47" t="s">
        <v>153</v>
      </c>
      <c r="D47" s="38">
        <v>196</v>
      </c>
    </row>
    <row r="48" spans="1:10">
      <c r="B48">
        <v>67</v>
      </c>
      <c r="C48" t="s">
        <v>157</v>
      </c>
      <c r="D48" s="38">
        <v>256</v>
      </c>
    </row>
    <row r="49" spans="2:4">
      <c r="B49">
        <v>85</v>
      </c>
      <c r="C49" t="s">
        <v>192</v>
      </c>
      <c r="D49" s="38">
        <v>208</v>
      </c>
    </row>
    <row r="50" spans="2:4">
      <c r="B50">
        <v>89</v>
      </c>
      <c r="C50" t="s">
        <v>146</v>
      </c>
      <c r="D50" s="38">
        <v>159</v>
      </c>
    </row>
    <row r="51" spans="2:4">
      <c r="B51">
        <v>91</v>
      </c>
      <c r="C51" t="s">
        <v>202</v>
      </c>
      <c r="D51" s="38">
        <v>293</v>
      </c>
    </row>
    <row r="52" spans="2:4">
      <c r="B52">
        <v>101</v>
      </c>
      <c r="C52" t="s">
        <v>219</v>
      </c>
      <c r="D52" s="38">
        <v>138</v>
      </c>
    </row>
    <row r="53" spans="2:4">
      <c r="B53">
        <v>107</v>
      </c>
      <c r="C53" t="s">
        <v>230</v>
      </c>
      <c r="D53" s="38">
        <v>253</v>
      </c>
    </row>
    <row r="54" spans="2:4">
      <c r="B54">
        <v>109</v>
      </c>
      <c r="C54" t="s">
        <v>234</v>
      </c>
      <c r="D54" s="38">
        <v>169</v>
      </c>
    </row>
    <row r="55" spans="2:4">
      <c r="B55">
        <v>118</v>
      </c>
      <c r="C55" t="s">
        <v>249</v>
      </c>
      <c r="D55" s="38">
        <v>209</v>
      </c>
    </row>
    <row r="56" spans="2:4">
      <c r="B56">
        <v>120</v>
      </c>
      <c r="C56" t="s">
        <v>253</v>
      </c>
      <c r="D56" s="38">
        <v>145</v>
      </c>
    </row>
    <row r="57" spans="2:4">
      <c r="B57">
        <v>124</v>
      </c>
      <c r="C57" t="s">
        <v>260</v>
      </c>
      <c r="D57" s="38">
        <v>222</v>
      </c>
    </row>
    <row r="58" spans="2:4">
      <c r="B58">
        <v>128</v>
      </c>
      <c r="C58" t="s">
        <v>267</v>
      </c>
      <c r="D58" s="38">
        <v>239</v>
      </c>
    </row>
    <row r="59" spans="2:4">
      <c r="B59">
        <v>132</v>
      </c>
      <c r="C59" t="s">
        <v>273</v>
      </c>
      <c r="D59" s="38">
        <v>206</v>
      </c>
    </row>
    <row r="60" spans="2:4">
      <c r="B60">
        <v>138</v>
      </c>
      <c r="C60" t="s">
        <v>283</v>
      </c>
      <c r="D60" s="38">
        <v>238</v>
      </c>
    </row>
    <row r="61" spans="2:4">
      <c r="B61">
        <v>145</v>
      </c>
      <c r="C61" t="s">
        <v>294</v>
      </c>
      <c r="D61" s="38">
        <v>126</v>
      </c>
    </row>
    <row r="62" spans="2:4">
      <c r="B62">
        <v>148</v>
      </c>
      <c r="C62" t="s">
        <v>299</v>
      </c>
      <c r="D62" s="38">
        <v>212</v>
      </c>
    </row>
    <row r="63" spans="2:4">
      <c r="B63">
        <v>158</v>
      </c>
      <c r="C63" t="s">
        <v>316</v>
      </c>
      <c r="D63" s="38">
        <v>310</v>
      </c>
    </row>
    <row r="64" spans="2:4">
      <c r="B64">
        <v>177</v>
      </c>
      <c r="C64" t="s">
        <v>348</v>
      </c>
      <c r="D64" s="38">
        <v>173</v>
      </c>
    </row>
    <row r="65" spans="2:4">
      <c r="B65">
        <v>188</v>
      </c>
      <c r="C65" t="s">
        <v>366</v>
      </c>
      <c r="D65" s="38">
        <v>83</v>
      </c>
    </row>
    <row r="66" spans="2:4">
      <c r="B66">
        <v>202</v>
      </c>
      <c r="C66" t="s">
        <v>387</v>
      </c>
      <c r="D66" s="38">
        <v>206</v>
      </c>
    </row>
    <row r="67" spans="2:4">
      <c r="B67">
        <v>203</v>
      </c>
      <c r="C67" t="s">
        <v>389</v>
      </c>
      <c r="D67" s="38">
        <v>156</v>
      </c>
    </row>
    <row r="68" spans="2:4">
      <c r="B68">
        <v>207</v>
      </c>
      <c r="C68" t="s">
        <v>395</v>
      </c>
      <c r="D68" s="38">
        <v>180</v>
      </c>
    </row>
    <row r="69" spans="2:4">
      <c r="B69">
        <v>209</v>
      </c>
      <c r="C69" t="s">
        <v>399</v>
      </c>
      <c r="D69" s="38">
        <v>214</v>
      </c>
    </row>
    <row r="70" spans="2:4">
      <c r="B70">
        <v>210</v>
      </c>
      <c r="C70" t="s">
        <v>401</v>
      </c>
      <c r="D70" s="38">
        <v>195</v>
      </c>
    </row>
    <row r="71" spans="2:4">
      <c r="B71">
        <v>211</v>
      </c>
      <c r="C71" t="s">
        <v>403</v>
      </c>
      <c r="D71" s="38">
        <v>169</v>
      </c>
    </row>
    <row r="72" spans="2:4">
      <c r="B72">
        <v>212</v>
      </c>
      <c r="C72" t="s">
        <v>198</v>
      </c>
      <c r="D72" s="38">
        <v>245</v>
      </c>
    </row>
    <row r="73" spans="2:4">
      <c r="B73">
        <v>221</v>
      </c>
      <c r="C73" t="s">
        <v>418</v>
      </c>
      <c r="D73" s="38">
        <v>193</v>
      </c>
    </row>
    <row r="74" spans="2:4">
      <c r="B74">
        <v>225</v>
      </c>
      <c r="C74" t="s">
        <v>424</v>
      </c>
      <c r="D74" s="38">
        <v>168</v>
      </c>
    </row>
    <row r="75" spans="2:4">
      <c r="B75">
        <v>229</v>
      </c>
      <c r="C75" t="s">
        <v>430</v>
      </c>
      <c r="D75" s="38">
        <v>124</v>
      </c>
    </row>
    <row r="76" spans="2:4">
      <c r="B76">
        <v>231</v>
      </c>
      <c r="C76" t="s">
        <v>433</v>
      </c>
      <c r="D76" s="38">
        <v>208</v>
      </c>
    </row>
    <row r="77" spans="2:4">
      <c r="B77">
        <v>232</v>
      </c>
      <c r="C77" t="s">
        <v>435</v>
      </c>
      <c r="D77" s="38">
        <v>190</v>
      </c>
    </row>
    <row r="78" spans="2:4">
      <c r="B78">
        <v>236</v>
      </c>
      <c r="C78" t="s">
        <v>440</v>
      </c>
      <c r="D78" s="38">
        <v>255</v>
      </c>
    </row>
    <row r="79" spans="2:4">
      <c r="B79">
        <v>242</v>
      </c>
      <c r="C79" t="s">
        <v>449</v>
      </c>
      <c r="D79" s="38">
        <v>134</v>
      </c>
    </row>
    <row r="80" spans="2:4">
      <c r="B80">
        <v>246</v>
      </c>
      <c r="C80" t="s">
        <v>449</v>
      </c>
      <c r="D80" s="38">
        <v>327</v>
      </c>
    </row>
    <row r="81" spans="2:4">
      <c r="B81">
        <v>264</v>
      </c>
      <c r="C81" t="s">
        <v>479</v>
      </c>
      <c r="D81" s="38">
        <v>182</v>
      </c>
    </row>
    <row r="82" spans="2:4">
      <c r="B82">
        <v>266</v>
      </c>
      <c r="C82" t="s">
        <v>483</v>
      </c>
      <c r="D82" s="38">
        <v>99</v>
      </c>
    </row>
    <row r="83" spans="2:4">
      <c r="B83">
        <v>269</v>
      </c>
      <c r="C83" t="s">
        <v>489</v>
      </c>
      <c r="D83" s="38">
        <v>250</v>
      </c>
    </row>
    <row r="84" spans="2:4">
      <c r="B84">
        <v>279</v>
      </c>
      <c r="C84" t="s">
        <v>140</v>
      </c>
      <c r="D84" s="38">
        <v>201</v>
      </c>
    </row>
    <row r="85" spans="2:4">
      <c r="B85">
        <v>284</v>
      </c>
      <c r="C85" t="s">
        <v>509</v>
      </c>
      <c r="D85" s="38">
        <v>158</v>
      </c>
    </row>
    <row r="86" spans="2:4">
      <c r="B86">
        <v>287</v>
      </c>
      <c r="C86" t="s">
        <v>289</v>
      </c>
      <c r="D86" s="38">
        <v>202</v>
      </c>
    </row>
    <row r="87" spans="2:4">
      <c r="B87">
        <v>293</v>
      </c>
      <c r="C87" t="s">
        <v>520</v>
      </c>
      <c r="D87" s="38">
        <v>216</v>
      </c>
    </row>
    <row r="88" spans="2:4">
      <c r="B88">
        <v>295</v>
      </c>
      <c r="C88" t="s">
        <v>523</v>
      </c>
      <c r="D88" s="38">
        <v>247</v>
      </c>
    </row>
    <row r="89" spans="2:4">
      <c r="B89">
        <v>298</v>
      </c>
      <c r="C89" t="s">
        <v>528</v>
      </c>
      <c r="D89" s="38">
        <v>255</v>
      </c>
    </row>
    <row r="90" spans="2:4">
      <c r="B90">
        <v>299</v>
      </c>
      <c r="C90" t="s">
        <v>530</v>
      </c>
      <c r="D90" s="38">
        <v>182</v>
      </c>
    </row>
    <row r="91" spans="2:4">
      <c r="B91">
        <v>301</v>
      </c>
      <c r="C91" t="s">
        <v>533</v>
      </c>
      <c r="D91" s="38">
        <v>223</v>
      </c>
    </row>
    <row r="92" spans="2:4">
      <c r="B92">
        <v>304</v>
      </c>
      <c r="C92" t="s">
        <v>537</v>
      </c>
      <c r="D92" s="38">
        <v>279</v>
      </c>
    </row>
    <row r="93" spans="2:4">
      <c r="B93">
        <v>308</v>
      </c>
      <c r="C93" t="s">
        <v>542</v>
      </c>
      <c r="D93" s="38">
        <v>222</v>
      </c>
    </row>
    <row r="94" spans="2:4">
      <c r="B94">
        <v>324</v>
      </c>
      <c r="C94" t="s">
        <v>570</v>
      </c>
      <c r="D94" s="38">
        <v>137</v>
      </c>
    </row>
    <row r="95" spans="2:4">
      <c r="B95">
        <v>363</v>
      </c>
      <c r="C95" t="s">
        <v>628</v>
      </c>
      <c r="D95" s="38">
        <v>240</v>
      </c>
    </row>
    <row r="96" spans="2:4">
      <c r="B96">
        <v>409</v>
      </c>
      <c r="C96" t="s">
        <v>688</v>
      </c>
      <c r="D96" s="38">
        <v>203</v>
      </c>
    </row>
    <row r="97" spans="2:4">
      <c r="B97">
        <v>417</v>
      </c>
      <c r="C97" t="s">
        <v>699</v>
      </c>
      <c r="D97" s="38">
        <v>142</v>
      </c>
    </row>
    <row r="98" spans="2:4">
      <c r="B98">
        <v>426</v>
      </c>
      <c r="C98" t="s">
        <v>714</v>
      </c>
      <c r="D98" s="38">
        <v>247</v>
      </c>
    </row>
    <row r="99" spans="2:4">
      <c r="B99">
        <v>427</v>
      </c>
      <c r="C99" t="s">
        <v>305</v>
      </c>
      <c r="D99" s="38">
        <v>206</v>
      </c>
    </row>
    <row r="100" spans="2:4">
      <c r="B100">
        <v>428</v>
      </c>
      <c r="C100" t="s">
        <v>717</v>
      </c>
      <c r="D100" s="38">
        <v>175</v>
      </c>
    </row>
    <row r="101" spans="2:4">
      <c r="B101">
        <v>442</v>
      </c>
      <c r="C101" t="s">
        <v>735</v>
      </c>
      <c r="D101" s="38">
        <v>235</v>
      </c>
    </row>
    <row r="102" spans="2:4">
      <c r="B102">
        <v>443</v>
      </c>
      <c r="C102" t="s">
        <v>713</v>
      </c>
      <c r="D102" s="38">
        <v>217</v>
      </c>
    </row>
    <row r="103" spans="2:4">
      <c r="B103">
        <v>451</v>
      </c>
      <c r="C103" t="s">
        <v>412</v>
      </c>
      <c r="D103" s="38">
        <v>92</v>
      </c>
    </row>
    <row r="104" spans="2:4">
      <c r="B104">
        <v>453</v>
      </c>
      <c r="C104" t="s">
        <v>749</v>
      </c>
      <c r="D104" s="38">
        <v>130</v>
      </c>
    </row>
    <row r="105" spans="2:4">
      <c r="B105">
        <v>454</v>
      </c>
      <c r="C105" t="s">
        <v>711</v>
      </c>
      <c r="D105" s="38">
        <v>233</v>
      </c>
    </row>
    <row r="106" spans="2:4">
      <c r="B106">
        <v>474</v>
      </c>
      <c r="C106" t="s">
        <v>779</v>
      </c>
      <c r="D106" s="38">
        <v>178</v>
      </c>
    </row>
    <row r="107" spans="2:4">
      <c r="B107">
        <v>477</v>
      </c>
      <c r="C107" t="s">
        <v>784</v>
      </c>
      <c r="D107" s="38">
        <v>204</v>
      </c>
    </row>
    <row r="108" spans="2:4">
      <c r="B108">
        <v>488</v>
      </c>
      <c r="C108" t="s">
        <v>797</v>
      </c>
      <c r="D108" s="38">
        <v>185</v>
      </c>
    </row>
    <row r="109" spans="2:4">
      <c r="B109">
        <v>490</v>
      </c>
      <c r="C109" t="s">
        <v>760</v>
      </c>
      <c r="D109" s="38">
        <v>212</v>
      </c>
    </row>
    <row r="110" spans="2:4">
      <c r="B110">
        <v>502</v>
      </c>
      <c r="C110" t="s">
        <v>415</v>
      </c>
      <c r="D110" s="38">
        <v>139</v>
      </c>
    </row>
    <row r="111" spans="2:4">
      <c r="B111">
        <v>507</v>
      </c>
      <c r="C111" t="s">
        <v>756</v>
      </c>
      <c r="D111" s="38">
        <v>210</v>
      </c>
    </row>
    <row r="112" spans="2:4">
      <c r="B112">
        <v>516</v>
      </c>
      <c r="C112" t="s">
        <v>825</v>
      </c>
      <c r="D112" s="38">
        <v>146</v>
      </c>
    </row>
    <row r="113" spans="2:4">
      <c r="B113">
        <v>528</v>
      </c>
      <c r="C113" t="s">
        <v>839</v>
      </c>
      <c r="D113" s="38">
        <v>78</v>
      </c>
    </row>
    <row r="114" spans="2:4">
      <c r="B114">
        <v>531</v>
      </c>
      <c r="C114" t="s">
        <v>645</v>
      </c>
      <c r="D114" s="38">
        <v>244</v>
      </c>
    </row>
    <row r="115" spans="2:4">
      <c r="B115">
        <v>536</v>
      </c>
      <c r="C115" t="s">
        <v>850</v>
      </c>
      <c r="D115" s="38">
        <v>212</v>
      </c>
    </row>
    <row r="116" spans="2:4">
      <c r="B116">
        <v>538</v>
      </c>
      <c r="C116" t="s">
        <v>485</v>
      </c>
      <c r="D116" s="38">
        <v>142</v>
      </c>
    </row>
    <row r="117" spans="2:4">
      <c r="B117">
        <v>551</v>
      </c>
      <c r="C117" t="s">
        <v>872</v>
      </c>
      <c r="D117" s="38">
        <v>171</v>
      </c>
    </row>
    <row r="118" spans="2:4">
      <c r="B118">
        <v>553</v>
      </c>
      <c r="C118" t="s">
        <v>876</v>
      </c>
      <c r="D118" s="38">
        <v>203</v>
      </c>
    </row>
    <row r="119" spans="2:4">
      <c r="B119">
        <v>574</v>
      </c>
      <c r="C119" t="s">
        <v>899</v>
      </c>
      <c r="D119" s="38">
        <v>207</v>
      </c>
    </row>
    <row r="120" spans="2:4">
      <c r="B120">
        <v>585</v>
      </c>
      <c r="C120" t="s">
        <v>762</v>
      </c>
      <c r="D120" s="38">
        <v>128</v>
      </c>
    </row>
    <row r="121" spans="2:4">
      <c r="B121">
        <v>594</v>
      </c>
      <c r="C121" t="s">
        <v>922</v>
      </c>
      <c r="D121" s="38">
        <v>139</v>
      </c>
    </row>
    <row r="122" spans="2:4">
      <c r="B122">
        <v>596</v>
      </c>
      <c r="C122" t="s">
        <v>925</v>
      </c>
      <c r="D122" s="38">
        <v>240</v>
      </c>
    </row>
    <row r="123" spans="2:4">
      <c r="B123">
        <v>613</v>
      </c>
      <c r="C123" t="s">
        <v>111</v>
      </c>
      <c r="D123" s="38">
        <v>285</v>
      </c>
    </row>
    <row r="124" spans="2:4">
      <c r="B124">
        <v>615</v>
      </c>
      <c r="C124" t="s">
        <v>946</v>
      </c>
      <c r="D124" s="38">
        <v>333</v>
      </c>
    </row>
    <row r="125" spans="2:4">
      <c r="B125">
        <v>633</v>
      </c>
      <c r="C125" t="s">
        <v>965</v>
      </c>
      <c r="D125" s="38">
        <v>236</v>
      </c>
    </row>
    <row r="126" spans="2:4">
      <c r="B126">
        <v>636</v>
      </c>
      <c r="C126" t="s">
        <v>969</v>
      </c>
      <c r="D126" s="38">
        <v>126</v>
      </c>
    </row>
    <row r="127" spans="2:4">
      <c r="B127">
        <v>640</v>
      </c>
      <c r="C127" t="s">
        <v>975</v>
      </c>
      <c r="D127" s="38">
        <v>219</v>
      </c>
    </row>
    <row r="128" spans="2:4">
      <c r="B128">
        <v>653</v>
      </c>
      <c r="C128" t="s">
        <v>992</v>
      </c>
      <c r="D128" s="38">
        <v>244</v>
      </c>
    </row>
    <row r="129" spans="1:4">
      <c r="B129">
        <v>671</v>
      </c>
      <c r="C129" t="s">
        <v>415</v>
      </c>
      <c r="D129" s="38">
        <v>184</v>
      </c>
    </row>
    <row r="130" spans="1:4">
      <c r="B130">
        <v>677</v>
      </c>
      <c r="C130" t="s">
        <v>391</v>
      </c>
      <c r="D130" s="38">
        <v>144</v>
      </c>
    </row>
    <row r="131" spans="1:4">
      <c r="B131">
        <v>684</v>
      </c>
      <c r="C131" t="s">
        <v>1035</v>
      </c>
      <c r="D131" s="38">
        <v>180</v>
      </c>
    </row>
    <row r="132" spans="1:4">
      <c r="B132">
        <v>710</v>
      </c>
      <c r="C132" t="s">
        <v>1060</v>
      </c>
      <c r="D132" s="38">
        <v>138</v>
      </c>
    </row>
    <row r="133" spans="1:4">
      <c r="B133">
        <v>738</v>
      </c>
      <c r="C133" t="s">
        <v>815</v>
      </c>
      <c r="D133" s="38">
        <v>134</v>
      </c>
    </row>
    <row r="134" spans="1:4">
      <c r="B134">
        <v>742</v>
      </c>
      <c r="C134" t="s">
        <v>855</v>
      </c>
      <c r="D134" s="38">
        <v>166</v>
      </c>
    </row>
    <row r="135" spans="1:4">
      <c r="B135">
        <v>750</v>
      </c>
      <c r="C135" t="s">
        <v>1101</v>
      </c>
      <c r="D135" s="38">
        <v>119</v>
      </c>
    </row>
    <row r="136" spans="1:4">
      <c r="B136">
        <v>754</v>
      </c>
      <c r="C136" t="s">
        <v>648</v>
      </c>
      <c r="D136" s="38">
        <v>237</v>
      </c>
    </row>
    <row r="137" spans="1:4">
      <c r="B137">
        <v>759</v>
      </c>
      <c r="C137" t="s">
        <v>1111</v>
      </c>
      <c r="D137" s="38">
        <v>342</v>
      </c>
    </row>
    <row r="138" spans="1:4">
      <c r="B138">
        <v>761</v>
      </c>
      <c r="C138" t="s">
        <v>932</v>
      </c>
      <c r="D138" s="38">
        <v>174</v>
      </c>
    </row>
    <row r="139" spans="1:4">
      <c r="B139">
        <v>765</v>
      </c>
      <c r="C139" t="s">
        <v>887</v>
      </c>
      <c r="D139" s="38">
        <v>233</v>
      </c>
    </row>
    <row r="140" spans="1:4">
      <c r="A140" t="s">
        <v>1158</v>
      </c>
      <c r="D140" s="38">
        <v>19603</v>
      </c>
    </row>
    <row r="142" spans="1:4">
      <c r="A142" s="17" t="s">
        <v>1181</v>
      </c>
    </row>
    <row r="143" spans="1:4">
      <c r="A143" s="1" t="s">
        <v>3</v>
      </c>
      <c r="B143" t="s">
        <v>1212</v>
      </c>
      <c r="C143" t="s">
        <v>1213</v>
      </c>
    </row>
    <row r="144" spans="1:4">
      <c r="A144" t="s">
        <v>20</v>
      </c>
      <c r="B144" s="15">
        <v>5692.8000000000011</v>
      </c>
      <c r="C144" s="18">
        <v>0.24938625957408786</v>
      </c>
    </row>
    <row r="145" spans="1:3">
      <c r="A145" t="s">
        <v>9</v>
      </c>
      <c r="B145" s="15">
        <v>4590.1400000000003</v>
      </c>
      <c r="C145" s="18">
        <v>0.20108169012110097</v>
      </c>
    </row>
    <row r="146" spans="1:3">
      <c r="A146" t="s">
        <v>29</v>
      </c>
      <c r="B146" s="15">
        <v>4500.0899999999983</v>
      </c>
      <c r="C146" s="18">
        <v>0.1971368417732498</v>
      </c>
    </row>
    <row r="147" spans="1:3">
      <c r="A147" t="s">
        <v>14</v>
      </c>
      <c r="B147" s="15">
        <v>4221.6400000000003</v>
      </c>
      <c r="C147" s="18">
        <v>0.18493869604910626</v>
      </c>
    </row>
    <row r="148" spans="1:3">
      <c r="A148" t="s">
        <v>25</v>
      </c>
      <c r="B148" s="15">
        <v>3822.5700000000006</v>
      </c>
      <c r="C148" s="18">
        <v>0.16745651248245522</v>
      </c>
    </row>
    <row r="149" spans="1:3">
      <c r="A149" t="s">
        <v>1158</v>
      </c>
      <c r="B149" s="15">
        <v>22827.239999999998</v>
      </c>
      <c r="C149" s="18">
        <v>1</v>
      </c>
    </row>
    <row r="151" spans="1:3">
      <c r="A151" s="17" t="s">
        <v>1182</v>
      </c>
    </row>
    <row r="152" spans="1:3">
      <c r="A152" s="1" t="s">
        <v>1156</v>
      </c>
      <c r="B152" t="s">
        <v>1212</v>
      </c>
      <c r="C152" t="s">
        <v>1211</v>
      </c>
    </row>
    <row r="153" spans="1:3">
      <c r="A153" s="2" t="s">
        <v>20</v>
      </c>
      <c r="B153" s="15">
        <v>5692.8000000000011</v>
      </c>
      <c r="C153" s="38">
        <v>192</v>
      </c>
    </row>
    <row r="154" spans="1:3">
      <c r="A154" s="2" t="s">
        <v>9</v>
      </c>
      <c r="B154" s="15">
        <v>4590.1400000000003</v>
      </c>
      <c r="C154" s="38">
        <v>158</v>
      </c>
    </row>
    <row r="155" spans="1:3">
      <c r="A155" s="2" t="s">
        <v>29</v>
      </c>
      <c r="B155" s="15">
        <v>4500.0899999999983</v>
      </c>
      <c r="C155" s="38">
        <v>149</v>
      </c>
    </row>
    <row r="156" spans="1:3">
      <c r="A156" s="2" t="s">
        <v>14</v>
      </c>
      <c r="B156" s="15">
        <v>4221.6400000000003</v>
      </c>
      <c r="C156" s="38">
        <v>138</v>
      </c>
    </row>
    <row r="157" spans="1:3">
      <c r="A157" s="2" t="s">
        <v>25</v>
      </c>
      <c r="B157" s="15">
        <v>3822.5700000000006</v>
      </c>
      <c r="C157" s="38">
        <v>130</v>
      </c>
    </row>
    <row r="158" spans="1:3">
      <c r="A158" s="2" t="s">
        <v>1158</v>
      </c>
      <c r="B158" s="15">
        <v>22827.239999999987</v>
      </c>
      <c r="C158" s="38">
        <v>767</v>
      </c>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485AB29B-7DB7-42EA-9736-9AE1FB831252}">
          <x14:colorSeries rgb="FF376092"/>
          <x14:colorNegative rgb="FFD00000"/>
          <x14:colorAxis rgb="FF000000"/>
          <x14:colorMarkers rgb="FFD00000"/>
          <x14:colorFirst rgb="FFD00000"/>
          <x14:colorLast rgb="FFD00000"/>
          <x14:colorHigh rgb="FFD00000"/>
          <x14:colorLow rgb="FFD00000"/>
          <x14:sparklines>
            <x14:sparkline>
              <xm:f>tabla_dinamica!B20:H20</xm:f>
              <xm:sqref>J20</xm:sqref>
            </x14:sparkline>
          </x14:sparklines>
        </x14:sparklineGroup>
        <x14:sparklineGroup displayEmptyCellsAs="gap" xr2:uid="{BBCCD368-8186-4018-BA40-0AF295C489C4}">
          <x14:colorSeries rgb="FF376092"/>
          <x14:colorNegative rgb="FFD00000"/>
          <x14:colorAxis rgb="FF000000"/>
          <x14:colorMarkers rgb="FFD00000"/>
          <x14:colorFirst rgb="FFD00000"/>
          <x14:colorLast rgb="FFD00000"/>
          <x14:colorHigh rgb="FFD00000"/>
          <x14:colorLow rgb="FFD00000"/>
          <x14:sparklines>
            <x14:sparkline>
              <xm:f>tabla_dinamica!B19:H19</xm:f>
              <xm:sqref>J19</xm:sqref>
            </x14:sparkline>
          </x14:sparklines>
        </x14:sparklineGroup>
        <x14:sparklineGroup displayEmptyCellsAs="gap" xr2:uid="{299AB745-69EB-45E8-8284-A5C2D9E89FB6}">
          <x14:colorSeries rgb="FF376092"/>
          <x14:colorNegative rgb="FFD00000"/>
          <x14:colorAxis rgb="FF000000"/>
          <x14:colorMarkers rgb="FFD00000"/>
          <x14:colorFirst rgb="FFD00000"/>
          <x14:colorLast rgb="FFD00000"/>
          <x14:colorHigh rgb="FFD00000"/>
          <x14:colorLow rgb="FFD00000"/>
          <x14:sparklines>
            <x14:sparkline>
              <xm:f>tabla_dinamica!B21:H21</xm:f>
              <xm:sqref>J21</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A90F4-0008-4F18-8A12-2F5B102D7CAE}">
  <dimension ref="A1:S768"/>
  <sheetViews>
    <sheetView showGridLines="0" topLeftCell="E1" workbookViewId="0">
      <selection activeCell="G4" sqref="G4"/>
    </sheetView>
  </sheetViews>
  <sheetFormatPr baseColWidth="10" defaultRowHeight="15"/>
  <cols>
    <col min="1" max="1" width="13.83203125" customWidth="1"/>
    <col min="2" max="2" width="13" customWidth="1"/>
    <col min="3" max="3" width="18.83203125" customWidth="1"/>
    <col min="4" max="4" width="18.6640625" customWidth="1"/>
    <col min="5" max="5" width="15.6640625" style="4" customWidth="1"/>
    <col min="6" max="6" width="14.5" style="4" customWidth="1"/>
    <col min="7" max="7" width="22.1640625" style="14" customWidth="1"/>
    <col min="8" max="8" width="16.6640625" style="4" customWidth="1"/>
    <col min="9" max="9" width="15.83203125" customWidth="1"/>
    <col min="10" max="10" width="16.5" bestFit="1" customWidth="1"/>
    <col min="11" max="11" width="9.5" style="24" customWidth="1"/>
    <col min="12" max="12" width="17.1640625" customWidth="1"/>
    <col min="13" max="13" width="14.5" customWidth="1"/>
    <col min="14" max="14" width="31.6640625" bestFit="1" customWidth="1"/>
    <col min="15" max="15" width="24.5" customWidth="1"/>
    <col min="16" max="16" width="18.6640625" style="6" customWidth="1"/>
    <col min="17" max="17" width="22.5" style="42" bestFit="1" customWidth="1"/>
    <col min="18" max="18" width="23" customWidth="1"/>
    <col min="19" max="19" width="17.1640625" customWidth="1"/>
  </cols>
  <sheetData>
    <row r="1" spans="1:19" s="6" customFormat="1">
      <c r="A1" s="5" t="s">
        <v>1133</v>
      </c>
      <c r="B1" s="5" t="s">
        <v>1123</v>
      </c>
      <c r="C1" s="5" t="s">
        <v>0</v>
      </c>
      <c r="D1" s="5" t="s">
        <v>1122</v>
      </c>
      <c r="E1" s="5" t="s">
        <v>1</v>
      </c>
      <c r="F1" s="5" t="s">
        <v>2</v>
      </c>
      <c r="G1" s="13" t="s">
        <v>1194</v>
      </c>
      <c r="H1" s="5" t="s">
        <v>3</v>
      </c>
      <c r="I1" s="5" t="s">
        <v>4</v>
      </c>
      <c r="J1" s="5" t="s">
        <v>1159</v>
      </c>
      <c r="K1" s="25" t="s">
        <v>5</v>
      </c>
      <c r="L1" s="5" t="s">
        <v>6</v>
      </c>
      <c r="M1" s="5" t="s">
        <v>1193</v>
      </c>
      <c r="N1" s="5" t="s">
        <v>7</v>
      </c>
      <c r="O1" s="5" t="s">
        <v>1195</v>
      </c>
      <c r="P1" s="5" t="s">
        <v>1191</v>
      </c>
      <c r="Q1" s="41" t="s">
        <v>1192</v>
      </c>
      <c r="R1" s="5" t="s">
        <v>1197</v>
      </c>
      <c r="S1" s="5" t="s">
        <v>1198</v>
      </c>
    </row>
    <row r="2" spans="1:19">
      <c r="A2">
        <v>1</v>
      </c>
      <c r="B2">
        <v>10</v>
      </c>
      <c r="C2" t="s">
        <v>8</v>
      </c>
      <c r="D2">
        <v>6</v>
      </c>
      <c r="E2" s="23">
        <v>45017.046527777777</v>
      </c>
      <c r="F2" s="23">
        <v>45017.159722222219</v>
      </c>
      <c r="G2" s="22">
        <f>+IF(L2="Ocupada",(F2-E2)+(15/1440),F2-E2)</f>
        <v>0.1131944444423425</v>
      </c>
      <c r="H2" t="s">
        <v>9</v>
      </c>
      <c r="I2" t="s">
        <v>10</v>
      </c>
      <c r="J2" t="s">
        <v>1124</v>
      </c>
      <c r="K2" s="24">
        <v>48.55</v>
      </c>
      <c r="L2" t="s">
        <v>11</v>
      </c>
      <c r="M2" t="s">
        <v>1160</v>
      </c>
      <c r="N2" t="s">
        <v>12</v>
      </c>
      <c r="O2" s="20">
        <f>VLOOKUP(A2,sum_cocina!$A$4:$D$772,4,FALSE)</f>
        <v>3.9583333333333331E-2</v>
      </c>
      <c r="P2" s="21">
        <f>+VLOOKUP(A2,sum_cocina!$A$4:$B$772,2,FALSE)</f>
        <v>138</v>
      </c>
      <c r="Q2" s="42">
        <f>+E2</f>
        <v>45017.046527777777</v>
      </c>
      <c r="R2" s="20">
        <f>IF((G2 - (O2 )) &lt; 0, 0, G2 - (O2))</f>
        <v>7.361111110900917E-2</v>
      </c>
      <c r="S2" t="str">
        <f>IF(R2&gt;0,"COBRADO","NO COBRADO")</f>
        <v>COBRADO</v>
      </c>
    </row>
    <row r="3" spans="1:19">
      <c r="A3">
        <v>2</v>
      </c>
      <c r="B3">
        <v>6</v>
      </c>
      <c r="C3" t="s">
        <v>13</v>
      </c>
      <c r="D3">
        <v>6</v>
      </c>
      <c r="E3" s="23">
        <v>45017.061111111114</v>
      </c>
      <c r="F3" s="23">
        <v>45017.15902777778</v>
      </c>
      <c r="G3" s="22">
        <f>+IF(L3="Ocupada",(F3-E3)+(15/1440),F3-E3)</f>
        <v>9.7916666665696539E-2</v>
      </c>
      <c r="H3" t="s">
        <v>14</v>
      </c>
      <c r="I3" t="s">
        <v>15</v>
      </c>
      <c r="J3" t="s">
        <v>16</v>
      </c>
      <c r="K3" s="24">
        <v>43.3</v>
      </c>
      <c r="L3" t="s">
        <v>11</v>
      </c>
      <c r="M3" t="s">
        <v>17</v>
      </c>
      <c r="N3" t="s">
        <v>18</v>
      </c>
      <c r="O3" s="20">
        <f>VLOOKUP(A3,sum_cocina!$A$4:$D$772,4,FALSE)</f>
        <v>5.9027777777777776E-2</v>
      </c>
      <c r="P3" s="21">
        <f>+VLOOKUP(A3,sum_cocina!$A$4:$B$772,2,FALSE)</f>
        <v>58</v>
      </c>
      <c r="Q3" s="42">
        <f t="shared" ref="Q3:Q66" si="0">+E3</f>
        <v>45017.061111111114</v>
      </c>
      <c r="R3" s="20">
        <f t="shared" ref="R3:R66" si="1">IF((G3 - (O3 )) &lt; 0, 0, G3 - (O3))</f>
        <v>3.8888888887918763E-2</v>
      </c>
      <c r="S3" t="str">
        <f t="shared" ref="S3:S66" si="2">IF(R3&gt;0,"COBRADO","NO COBRADO")</f>
        <v>COBRADO</v>
      </c>
    </row>
    <row r="4" spans="1:19">
      <c r="A4">
        <v>3</v>
      </c>
      <c r="B4">
        <v>20</v>
      </c>
      <c r="C4" t="s">
        <v>19</v>
      </c>
      <c r="D4">
        <v>1</v>
      </c>
      <c r="E4" s="23">
        <v>45017.020138888889</v>
      </c>
      <c r="F4" s="23">
        <v>45017.163888888892</v>
      </c>
      <c r="G4" s="22">
        <f t="shared" ref="G4:G16" si="3">+IF(L4="Ocupada",(F4-E4)+(15/1440),F4-E4)</f>
        <v>0.14375000000291038</v>
      </c>
      <c r="H4" t="s">
        <v>20</v>
      </c>
      <c r="I4" t="s">
        <v>15</v>
      </c>
      <c r="J4" t="s">
        <v>1125</v>
      </c>
      <c r="K4" s="24">
        <v>30.87</v>
      </c>
      <c r="L4" t="s">
        <v>21</v>
      </c>
      <c r="M4" t="s">
        <v>22</v>
      </c>
      <c r="N4" t="s">
        <v>23</v>
      </c>
      <c r="O4" s="20">
        <f>VLOOKUP(A4,sum_cocina!$A$4:$D$772,4,FALSE)</f>
        <v>8.7499999999999994E-2</v>
      </c>
      <c r="P4" s="21">
        <f>+VLOOKUP(A4,sum_cocina!$A$4:$B$772,2,FALSE)</f>
        <v>165</v>
      </c>
      <c r="Q4" s="42">
        <f t="shared" si="0"/>
        <v>45017.020138888889</v>
      </c>
      <c r="R4" s="20">
        <f t="shared" si="1"/>
        <v>5.6250000002910389E-2</v>
      </c>
      <c r="S4" t="str">
        <f t="shared" si="2"/>
        <v>COBRADO</v>
      </c>
    </row>
    <row r="5" spans="1:19">
      <c r="A5">
        <v>4</v>
      </c>
      <c r="B5">
        <v>3</v>
      </c>
      <c r="C5" t="s">
        <v>24</v>
      </c>
      <c r="D5">
        <v>1</v>
      </c>
      <c r="E5" s="23">
        <v>45017.127083333333</v>
      </c>
      <c r="F5" s="23">
        <v>45017.188194444447</v>
      </c>
      <c r="G5" s="22">
        <f t="shared" si="3"/>
        <v>6.1111111113859806E-2</v>
      </c>
      <c r="H5" t="s">
        <v>25</v>
      </c>
      <c r="I5" t="s">
        <v>10</v>
      </c>
      <c r="J5" t="s">
        <v>1125</v>
      </c>
      <c r="K5" s="24">
        <v>34.68</v>
      </c>
      <c r="L5" t="s">
        <v>21</v>
      </c>
      <c r="M5" t="s">
        <v>26</v>
      </c>
      <c r="N5" t="s">
        <v>27</v>
      </c>
      <c r="O5" s="20">
        <f>VLOOKUP(A5,sum_cocina!$A$4:$D$772,4,FALSE)</f>
        <v>2.7777777777777776E-2</v>
      </c>
      <c r="P5" s="21">
        <f>+VLOOKUP(A5,sum_cocina!$A$4:$B$772,2,FALSE)</f>
        <v>183</v>
      </c>
      <c r="Q5" s="42">
        <f t="shared" si="0"/>
        <v>45017.127083333333</v>
      </c>
      <c r="R5" s="20">
        <f t="shared" si="1"/>
        <v>3.333333333608203E-2</v>
      </c>
      <c r="S5" t="str">
        <f t="shared" si="2"/>
        <v>COBRADO</v>
      </c>
    </row>
    <row r="6" spans="1:19">
      <c r="A6">
        <v>5</v>
      </c>
      <c r="B6">
        <v>8</v>
      </c>
      <c r="C6" t="s">
        <v>28</v>
      </c>
      <c r="D6">
        <v>2</v>
      </c>
      <c r="E6" s="23">
        <v>45017.000694444447</v>
      </c>
      <c r="F6" s="23">
        <v>45017.087500000001</v>
      </c>
      <c r="G6" s="22">
        <f t="shared" si="3"/>
        <v>8.6805555554747116E-2</v>
      </c>
      <c r="H6" t="s">
        <v>29</v>
      </c>
      <c r="I6" t="s">
        <v>10</v>
      </c>
      <c r="J6" t="s">
        <v>1125</v>
      </c>
      <c r="K6" s="24">
        <v>24.33</v>
      </c>
      <c r="L6" t="s">
        <v>21</v>
      </c>
      <c r="M6" t="s">
        <v>1161</v>
      </c>
      <c r="N6" t="s">
        <v>30</v>
      </c>
      <c r="O6" s="20">
        <f>VLOOKUP(A6,sum_cocina!$A$4:$D$772,4,FALSE)</f>
        <v>1.1805555555555555E-2</v>
      </c>
      <c r="P6" s="21">
        <f>+VLOOKUP(A6,sum_cocina!$A$4:$B$772,2,FALSE)</f>
        <v>67</v>
      </c>
      <c r="Q6" s="42">
        <f t="shared" si="0"/>
        <v>45017.000694444447</v>
      </c>
      <c r="R6" s="20">
        <f t="shared" si="1"/>
        <v>7.4999999999191561E-2</v>
      </c>
      <c r="S6" t="str">
        <f t="shared" si="2"/>
        <v>COBRADO</v>
      </c>
    </row>
    <row r="7" spans="1:19">
      <c r="A7">
        <v>6</v>
      </c>
      <c r="B7">
        <v>7</v>
      </c>
      <c r="C7" t="s">
        <v>31</v>
      </c>
      <c r="D7">
        <v>5</v>
      </c>
      <c r="E7" s="23">
        <v>45017.058333333334</v>
      </c>
      <c r="F7" s="23">
        <v>45017.147222222222</v>
      </c>
      <c r="G7" s="22">
        <f t="shared" si="3"/>
        <v>8.8888888887595385E-2</v>
      </c>
      <c r="H7" t="s">
        <v>29</v>
      </c>
      <c r="I7" t="s">
        <v>32</v>
      </c>
      <c r="J7" t="s">
        <v>1125</v>
      </c>
      <c r="K7" s="24">
        <v>26.57</v>
      </c>
      <c r="L7" t="s">
        <v>21</v>
      </c>
      <c r="M7" t="s">
        <v>1161</v>
      </c>
      <c r="N7" t="s">
        <v>33</v>
      </c>
      <c r="O7" s="20">
        <f>VLOOKUP(A7,sum_cocina!$A$4:$D$772,4,FALSE)</f>
        <v>7.6388888888888886E-3</v>
      </c>
      <c r="P7" s="21">
        <f>+VLOOKUP(A7,sum_cocina!$A$4:$B$772,2,FALSE)</f>
        <v>70</v>
      </c>
      <c r="Q7" s="42">
        <f t="shared" si="0"/>
        <v>45017.058333333334</v>
      </c>
      <c r="R7" s="20">
        <f t="shared" si="1"/>
        <v>8.1249999998706496E-2</v>
      </c>
      <c r="S7" t="str">
        <f t="shared" si="2"/>
        <v>COBRADO</v>
      </c>
    </row>
    <row r="8" spans="1:19">
      <c r="A8">
        <v>7</v>
      </c>
      <c r="B8">
        <v>17</v>
      </c>
      <c r="C8" t="s">
        <v>34</v>
      </c>
      <c r="D8">
        <v>6</v>
      </c>
      <c r="E8" s="23">
        <v>45017.081250000003</v>
      </c>
      <c r="F8" s="23">
        <v>45017.181944444441</v>
      </c>
      <c r="G8" s="22">
        <f t="shared" si="3"/>
        <v>0.1111111111046436</v>
      </c>
      <c r="H8" t="s">
        <v>20</v>
      </c>
      <c r="I8" t="s">
        <v>32</v>
      </c>
      <c r="J8" t="s">
        <v>1125</v>
      </c>
      <c r="K8" s="24">
        <v>10.54</v>
      </c>
      <c r="L8" t="s">
        <v>35</v>
      </c>
      <c r="M8" t="s">
        <v>36</v>
      </c>
      <c r="N8" t="s">
        <v>37</v>
      </c>
      <c r="O8" s="20">
        <f>VLOOKUP(A8,sum_cocina!$A$4:$D$772,4,FALSE)</f>
        <v>2.8472222222222222E-2</v>
      </c>
      <c r="P8" s="21">
        <f>+VLOOKUP(A8,sum_cocina!$A$4:$B$772,2,FALSE)</f>
        <v>172</v>
      </c>
      <c r="Q8" s="42">
        <f t="shared" si="0"/>
        <v>45017.081250000003</v>
      </c>
      <c r="R8" s="20">
        <f t="shared" si="1"/>
        <v>8.263888888242138E-2</v>
      </c>
      <c r="S8" t="str">
        <f t="shared" si="2"/>
        <v>COBRADO</v>
      </c>
    </row>
    <row r="9" spans="1:19">
      <c r="A9">
        <v>8</v>
      </c>
      <c r="B9">
        <v>11</v>
      </c>
      <c r="C9" t="s">
        <v>38</v>
      </c>
      <c r="D9">
        <v>1</v>
      </c>
      <c r="E9" s="23">
        <v>45017.09097222222</v>
      </c>
      <c r="F9" s="23">
        <v>45017.200694444444</v>
      </c>
      <c r="G9" s="22">
        <f t="shared" si="3"/>
        <v>0.10972222222335404</v>
      </c>
      <c r="H9" t="s">
        <v>20</v>
      </c>
      <c r="I9" t="s">
        <v>15</v>
      </c>
      <c r="J9" t="s">
        <v>1125</v>
      </c>
      <c r="K9" s="24">
        <v>49.18</v>
      </c>
      <c r="L9" t="s">
        <v>11</v>
      </c>
      <c r="M9" t="s">
        <v>26</v>
      </c>
      <c r="N9" t="s">
        <v>39</v>
      </c>
      <c r="O9" s="20">
        <f>VLOOKUP(A9,sum_cocina!$A$4:$D$772,4,FALSE)</f>
        <v>3.8194444444444448E-2</v>
      </c>
      <c r="P9" s="21">
        <f>+VLOOKUP(A9,sum_cocina!$A$4:$B$772,2,FALSE)</f>
        <v>242</v>
      </c>
      <c r="Q9" s="42">
        <f t="shared" si="0"/>
        <v>45017.09097222222</v>
      </c>
      <c r="R9" s="20">
        <f t="shared" si="1"/>
        <v>7.152777777890959E-2</v>
      </c>
      <c r="S9" t="str">
        <f t="shared" si="2"/>
        <v>COBRADO</v>
      </c>
    </row>
    <row r="10" spans="1:19">
      <c r="A10">
        <v>9</v>
      </c>
      <c r="B10">
        <v>15</v>
      </c>
      <c r="C10" t="s">
        <v>40</v>
      </c>
      <c r="D10">
        <v>5</v>
      </c>
      <c r="E10" s="23">
        <v>45017.085416666669</v>
      </c>
      <c r="F10" s="23">
        <v>45017.184027777781</v>
      </c>
      <c r="G10" s="22">
        <f t="shared" si="3"/>
        <v>9.8611111112404615E-2</v>
      </c>
      <c r="H10" t="s">
        <v>20</v>
      </c>
      <c r="I10" t="s">
        <v>10</v>
      </c>
      <c r="J10" t="s">
        <v>1124</v>
      </c>
      <c r="K10" s="24">
        <v>46.85</v>
      </c>
      <c r="L10" t="s">
        <v>21</v>
      </c>
      <c r="M10" t="s">
        <v>41</v>
      </c>
      <c r="N10" t="s">
        <v>42</v>
      </c>
      <c r="O10" s="20">
        <f>VLOOKUP(A10,sum_cocina!$A$4:$D$772,4,FALSE)</f>
        <v>0.10138888888888889</v>
      </c>
      <c r="P10" s="21">
        <f>+VLOOKUP(A10,sum_cocina!$A$4:$B$772,2,FALSE)</f>
        <v>169</v>
      </c>
      <c r="Q10" s="42">
        <f t="shared" si="0"/>
        <v>45017.085416666669</v>
      </c>
      <c r="R10" s="20">
        <f t="shared" si="1"/>
        <v>0</v>
      </c>
      <c r="S10" t="str">
        <f t="shared" si="2"/>
        <v>NO COBRADO</v>
      </c>
    </row>
    <row r="11" spans="1:19">
      <c r="A11">
        <v>10</v>
      </c>
      <c r="B11">
        <v>17</v>
      </c>
      <c r="C11" t="s">
        <v>43</v>
      </c>
      <c r="D11">
        <v>1</v>
      </c>
      <c r="E11" s="23">
        <v>45017.001388888886</v>
      </c>
      <c r="F11" s="23">
        <v>45017.078472222223</v>
      </c>
      <c r="G11" s="22">
        <f t="shared" si="3"/>
        <v>8.7500000003880515E-2</v>
      </c>
      <c r="H11" t="s">
        <v>29</v>
      </c>
      <c r="I11" t="s">
        <v>10</v>
      </c>
      <c r="J11" t="s">
        <v>1125</v>
      </c>
      <c r="K11" s="24">
        <v>16.600000000000001</v>
      </c>
      <c r="L11" t="s">
        <v>35</v>
      </c>
      <c r="M11" t="s">
        <v>44</v>
      </c>
      <c r="N11" t="s">
        <v>45</v>
      </c>
      <c r="O11" s="20">
        <f>VLOOKUP(A11,sum_cocina!$A$4:$D$772,4,FALSE)</f>
        <v>2.013888888888889E-2</v>
      </c>
      <c r="P11" s="21">
        <f>+VLOOKUP(A11,sum_cocina!$A$4:$B$772,2,FALSE)</f>
        <v>148</v>
      </c>
      <c r="Q11" s="42">
        <f t="shared" si="0"/>
        <v>45017.001388888886</v>
      </c>
      <c r="R11" s="20">
        <f t="shared" si="1"/>
        <v>6.7361111114991629E-2</v>
      </c>
      <c r="S11" t="str">
        <f t="shared" si="2"/>
        <v>COBRADO</v>
      </c>
    </row>
    <row r="12" spans="1:19">
      <c r="A12">
        <v>11</v>
      </c>
      <c r="B12">
        <v>14</v>
      </c>
      <c r="C12" t="s">
        <v>46</v>
      </c>
      <c r="D12">
        <v>1</v>
      </c>
      <c r="E12" s="23">
        <v>45017.156944444447</v>
      </c>
      <c r="F12" s="23">
        <v>45017.272916666669</v>
      </c>
      <c r="G12" s="22">
        <f t="shared" si="3"/>
        <v>0.11597222222189885</v>
      </c>
      <c r="H12" t="s">
        <v>14</v>
      </c>
      <c r="I12" t="s">
        <v>10</v>
      </c>
      <c r="J12" t="s">
        <v>1125</v>
      </c>
      <c r="K12" s="24">
        <v>32.89</v>
      </c>
      <c r="L12" t="s">
        <v>21</v>
      </c>
      <c r="M12" t="s">
        <v>1161</v>
      </c>
      <c r="N12" t="s">
        <v>47</v>
      </c>
      <c r="O12" s="20">
        <f>VLOOKUP(A12,sum_cocina!$A$4:$D$772,4,FALSE)</f>
        <v>3.888888888888889E-2</v>
      </c>
      <c r="P12" s="21">
        <f>+VLOOKUP(A12,sum_cocina!$A$4:$B$772,2,FALSE)</f>
        <v>88</v>
      </c>
      <c r="Q12" s="42">
        <f t="shared" si="0"/>
        <v>45017.156944444447</v>
      </c>
      <c r="R12" s="20">
        <f t="shared" si="1"/>
        <v>7.7083333333009957E-2</v>
      </c>
      <c r="S12" t="str">
        <f t="shared" si="2"/>
        <v>COBRADO</v>
      </c>
    </row>
    <row r="13" spans="1:19">
      <c r="A13">
        <v>12</v>
      </c>
      <c r="B13">
        <v>14</v>
      </c>
      <c r="C13" t="s">
        <v>48</v>
      </c>
      <c r="D13">
        <v>6</v>
      </c>
      <c r="E13" s="23">
        <v>45017.00277777778</v>
      </c>
      <c r="F13" s="23">
        <v>45017.140972222223</v>
      </c>
      <c r="G13" s="22">
        <f t="shared" si="3"/>
        <v>0.14861111111046435</v>
      </c>
      <c r="H13" t="s">
        <v>29</v>
      </c>
      <c r="I13" t="s">
        <v>32</v>
      </c>
      <c r="J13" t="s">
        <v>1125</v>
      </c>
      <c r="K13" s="24">
        <v>45.27</v>
      </c>
      <c r="L13" t="s">
        <v>35</v>
      </c>
      <c r="M13" t="s">
        <v>17</v>
      </c>
      <c r="N13" t="s">
        <v>49</v>
      </c>
      <c r="O13" s="20">
        <f>VLOOKUP(A13,sum_cocina!$A$4:$D$772,4,FALSE)</f>
        <v>6.5972222222222224E-2</v>
      </c>
      <c r="P13" s="21">
        <f>+VLOOKUP(A13,sum_cocina!$A$4:$B$772,2,FALSE)</f>
        <v>326</v>
      </c>
      <c r="Q13" s="42">
        <f t="shared" si="0"/>
        <v>45017.00277777778</v>
      </c>
      <c r="R13" s="20">
        <f t="shared" si="1"/>
        <v>8.2638888888242126E-2</v>
      </c>
      <c r="S13" t="str">
        <f t="shared" si="2"/>
        <v>COBRADO</v>
      </c>
    </row>
    <row r="14" spans="1:19">
      <c r="A14">
        <v>13</v>
      </c>
      <c r="B14">
        <v>2</v>
      </c>
      <c r="C14" t="s">
        <v>50</v>
      </c>
      <c r="D14">
        <v>1</v>
      </c>
      <c r="E14" s="23">
        <v>45017.131249999999</v>
      </c>
      <c r="F14" s="23">
        <v>45017.230555555558</v>
      </c>
      <c r="G14" s="22">
        <f t="shared" si="3"/>
        <v>0.10972222222577936</v>
      </c>
      <c r="H14" t="s">
        <v>25</v>
      </c>
      <c r="I14" t="s">
        <v>10</v>
      </c>
      <c r="J14" t="s">
        <v>16</v>
      </c>
      <c r="K14" s="24">
        <v>22.06</v>
      </c>
      <c r="L14" t="s">
        <v>35</v>
      </c>
      <c r="M14" t="s">
        <v>22</v>
      </c>
      <c r="N14" t="s">
        <v>51</v>
      </c>
      <c r="O14" s="20">
        <f>VLOOKUP(A14,sum_cocina!$A$4:$D$772,4,FALSE)</f>
        <v>4.0972222222222222E-2</v>
      </c>
      <c r="P14" s="21">
        <f>+VLOOKUP(A14,sum_cocina!$A$4:$B$772,2,FALSE)</f>
        <v>87</v>
      </c>
      <c r="Q14" s="42">
        <f t="shared" si="0"/>
        <v>45017.131249999999</v>
      </c>
      <c r="R14" s="20">
        <f t="shared" si="1"/>
        <v>6.8750000003557132E-2</v>
      </c>
      <c r="S14" t="str">
        <f t="shared" si="2"/>
        <v>COBRADO</v>
      </c>
    </row>
    <row r="15" spans="1:19">
      <c r="A15">
        <v>14</v>
      </c>
      <c r="B15">
        <v>16</v>
      </c>
      <c r="C15" t="s">
        <v>52</v>
      </c>
      <c r="D15">
        <v>6</v>
      </c>
      <c r="E15" s="23">
        <v>45017.012499999997</v>
      </c>
      <c r="F15" s="23">
        <v>45017.081944444442</v>
      </c>
      <c r="G15" s="22">
        <f t="shared" si="3"/>
        <v>6.9444444445252884E-2</v>
      </c>
      <c r="H15" t="s">
        <v>20</v>
      </c>
      <c r="I15" t="s">
        <v>10</v>
      </c>
      <c r="J15" t="s">
        <v>16</v>
      </c>
      <c r="K15" s="24">
        <v>48.76</v>
      </c>
      <c r="L15" t="s">
        <v>21</v>
      </c>
      <c r="M15" t="s">
        <v>1161</v>
      </c>
      <c r="N15" t="s">
        <v>53</v>
      </c>
      <c r="O15" s="20">
        <f>VLOOKUP(A15,sum_cocina!$A$4:$D$772,4,FALSE)</f>
        <v>0.10694444444444444</v>
      </c>
      <c r="P15" s="21">
        <f>+VLOOKUP(A15,sum_cocina!$A$4:$B$772,2,FALSE)</f>
        <v>129</v>
      </c>
      <c r="Q15" s="42">
        <f t="shared" si="0"/>
        <v>45017.012499999997</v>
      </c>
      <c r="R15" s="20">
        <f t="shared" si="1"/>
        <v>0</v>
      </c>
      <c r="S15" t="str">
        <f t="shared" si="2"/>
        <v>NO COBRADO</v>
      </c>
    </row>
    <row r="16" spans="1:19">
      <c r="A16">
        <v>15</v>
      </c>
      <c r="B16">
        <v>6</v>
      </c>
      <c r="C16" t="s">
        <v>54</v>
      </c>
      <c r="D16">
        <v>4</v>
      </c>
      <c r="E16" s="23">
        <v>45017.14166666667</v>
      </c>
      <c r="F16" s="23">
        <v>45017.207638888889</v>
      </c>
      <c r="G16" s="22">
        <f t="shared" si="3"/>
        <v>7.6388888885655135E-2</v>
      </c>
      <c r="H16" t="s">
        <v>14</v>
      </c>
      <c r="I16" t="s">
        <v>15</v>
      </c>
      <c r="J16" t="s">
        <v>1125</v>
      </c>
      <c r="K16" s="24">
        <v>28.77</v>
      </c>
      <c r="L16" t="s">
        <v>35</v>
      </c>
      <c r="M16" t="s">
        <v>44</v>
      </c>
      <c r="N16" t="s">
        <v>55</v>
      </c>
      <c r="O16" s="20">
        <f>VLOOKUP(A16,sum_cocina!$A$4:$D$772,4,FALSE)</f>
        <v>7.1527777777777773E-2</v>
      </c>
      <c r="P16" s="21">
        <f>+VLOOKUP(A16,sum_cocina!$A$4:$B$772,2,FALSE)</f>
        <v>224</v>
      </c>
      <c r="Q16" s="42">
        <f t="shared" si="0"/>
        <v>45017.14166666667</v>
      </c>
      <c r="R16" s="20">
        <f t="shared" si="1"/>
        <v>4.8611111078773611E-3</v>
      </c>
      <c r="S16" t="str">
        <f t="shared" si="2"/>
        <v>COBRADO</v>
      </c>
    </row>
    <row r="17" spans="1:19">
      <c r="A17">
        <v>16</v>
      </c>
      <c r="B17">
        <v>20</v>
      </c>
      <c r="C17" t="s">
        <v>56</v>
      </c>
      <c r="D17">
        <v>5</v>
      </c>
      <c r="E17" s="23">
        <v>45017.104861111111</v>
      </c>
      <c r="F17" s="23">
        <v>45017.183333333334</v>
      </c>
      <c r="G17" s="22">
        <f t="shared" ref="G17:G66" si="4">+IF(L17="Ocupada",(F17-E17)+(15/1440),(F17-E17))</f>
        <v>7.8472222223354038E-2</v>
      </c>
      <c r="H17" t="s">
        <v>29</v>
      </c>
      <c r="I17" t="s">
        <v>10</v>
      </c>
      <c r="J17" t="s">
        <v>16</v>
      </c>
      <c r="K17" s="24">
        <v>37.9</v>
      </c>
      <c r="L17" t="s">
        <v>11</v>
      </c>
      <c r="M17" t="s">
        <v>41</v>
      </c>
      <c r="N17" t="s">
        <v>57</v>
      </c>
      <c r="O17" s="20">
        <f>VLOOKUP(A17,sum_cocina!$A$4:$D$772,4,FALSE)</f>
        <v>2.6388888888888889E-2</v>
      </c>
      <c r="P17" s="21">
        <f>+VLOOKUP(A17,sum_cocina!$A$4:$B$772,2,FALSE)</f>
        <v>28</v>
      </c>
      <c r="Q17" s="42">
        <f t="shared" si="0"/>
        <v>45017.104861111111</v>
      </c>
      <c r="R17" s="20">
        <f t="shared" si="1"/>
        <v>5.2083333334465146E-2</v>
      </c>
      <c r="S17" t="str">
        <f t="shared" si="2"/>
        <v>COBRADO</v>
      </c>
    </row>
    <row r="18" spans="1:19">
      <c r="A18">
        <v>17</v>
      </c>
      <c r="B18">
        <v>14</v>
      </c>
      <c r="C18" t="s">
        <v>58</v>
      </c>
      <c r="D18">
        <v>6</v>
      </c>
      <c r="E18" s="23">
        <v>45017.006249999999</v>
      </c>
      <c r="F18" s="23">
        <v>45017.143750000003</v>
      </c>
      <c r="G18" s="22">
        <f t="shared" si="4"/>
        <v>0.13750000000436557</v>
      </c>
      <c r="H18" t="s">
        <v>20</v>
      </c>
      <c r="I18" t="s">
        <v>15</v>
      </c>
      <c r="J18" t="s">
        <v>1125</v>
      </c>
      <c r="K18" s="24">
        <v>12.17</v>
      </c>
      <c r="L18" t="s">
        <v>21</v>
      </c>
      <c r="M18" t="s">
        <v>59</v>
      </c>
      <c r="N18" t="s">
        <v>60</v>
      </c>
      <c r="O18" s="20">
        <f>VLOOKUP(A18,sum_cocina!$A$4:$D$772,4,FALSE)</f>
        <v>0.10972222222222222</v>
      </c>
      <c r="P18" s="21">
        <f>+VLOOKUP(A18,sum_cocina!$A$4:$B$772,2,FALSE)</f>
        <v>137</v>
      </c>
      <c r="Q18" s="42">
        <f t="shared" si="0"/>
        <v>45017.006249999999</v>
      </c>
      <c r="R18" s="20">
        <f t="shared" si="1"/>
        <v>2.7777777782143354E-2</v>
      </c>
      <c r="S18" t="str">
        <f t="shared" si="2"/>
        <v>COBRADO</v>
      </c>
    </row>
    <row r="19" spans="1:19">
      <c r="A19">
        <v>18</v>
      </c>
      <c r="B19">
        <v>9</v>
      </c>
      <c r="C19" t="s">
        <v>61</v>
      </c>
      <c r="D19">
        <v>2</v>
      </c>
      <c r="E19" s="23">
        <v>45017.087500000001</v>
      </c>
      <c r="F19" s="23">
        <v>45017.18472222222</v>
      </c>
      <c r="G19" s="22">
        <f t="shared" si="4"/>
        <v>9.7222222218988463E-2</v>
      </c>
      <c r="H19" t="s">
        <v>20</v>
      </c>
      <c r="I19" t="s">
        <v>15</v>
      </c>
      <c r="J19" t="s">
        <v>1125</v>
      </c>
      <c r="K19" s="24">
        <v>33.090000000000003</v>
      </c>
      <c r="L19" t="s">
        <v>21</v>
      </c>
      <c r="M19" t="s">
        <v>17</v>
      </c>
      <c r="N19" t="s">
        <v>62</v>
      </c>
      <c r="O19" s="20">
        <f>VLOOKUP(A19,sum_cocina!$A$4:$D$772,4,FALSE)</f>
        <v>9.3055555555555558E-2</v>
      </c>
      <c r="P19" s="21">
        <f>+VLOOKUP(A19,sum_cocina!$A$4:$B$772,2,FALSE)</f>
        <v>251</v>
      </c>
      <c r="Q19" s="42">
        <f t="shared" si="0"/>
        <v>45017.087500000001</v>
      </c>
      <c r="R19" s="20">
        <f t="shared" si="1"/>
        <v>4.1666666634329053E-3</v>
      </c>
      <c r="S19" t="str">
        <f t="shared" si="2"/>
        <v>COBRADO</v>
      </c>
    </row>
    <row r="20" spans="1:19">
      <c r="A20">
        <v>19</v>
      </c>
      <c r="B20">
        <v>18</v>
      </c>
      <c r="C20" t="s">
        <v>63</v>
      </c>
      <c r="D20">
        <v>3</v>
      </c>
      <c r="E20" s="23">
        <v>45017.024305555555</v>
      </c>
      <c r="F20" s="23">
        <v>45017.145138888889</v>
      </c>
      <c r="G20" s="22">
        <f t="shared" si="4"/>
        <v>0.12083333333430346</v>
      </c>
      <c r="H20" t="s">
        <v>20</v>
      </c>
      <c r="I20" t="s">
        <v>10</v>
      </c>
      <c r="J20" t="s">
        <v>1125</v>
      </c>
      <c r="K20" s="24">
        <v>17.45</v>
      </c>
      <c r="L20" t="s">
        <v>21</v>
      </c>
      <c r="M20" t="s">
        <v>64</v>
      </c>
      <c r="N20" t="s">
        <v>65</v>
      </c>
      <c r="O20" s="20">
        <f>VLOOKUP(A20,sum_cocina!$A$4:$D$772,4,FALSE)</f>
        <v>3.0555555555555555E-2</v>
      </c>
      <c r="P20" s="21">
        <f>+VLOOKUP(A20,sum_cocina!$A$4:$B$772,2,FALSE)</f>
        <v>80</v>
      </c>
      <c r="Q20" s="42">
        <f t="shared" si="0"/>
        <v>45017.024305555555</v>
      </c>
      <c r="R20" s="20">
        <f t="shared" si="1"/>
        <v>9.0277777778747903E-2</v>
      </c>
      <c r="S20" t="str">
        <f t="shared" si="2"/>
        <v>COBRADO</v>
      </c>
    </row>
    <row r="21" spans="1:19">
      <c r="A21">
        <v>20</v>
      </c>
      <c r="B21">
        <v>8</v>
      </c>
      <c r="C21" t="s">
        <v>66</v>
      </c>
      <c r="D21">
        <v>2</v>
      </c>
      <c r="E21" s="23">
        <v>45017.059027777781</v>
      </c>
      <c r="F21" s="23">
        <v>45017.216666666667</v>
      </c>
      <c r="G21" s="22">
        <f t="shared" si="4"/>
        <v>0.15763888888614019</v>
      </c>
      <c r="H21" t="s">
        <v>9</v>
      </c>
      <c r="I21" t="s">
        <v>10</v>
      </c>
      <c r="J21" t="s">
        <v>1125</v>
      </c>
      <c r="K21" s="24">
        <v>31.7</v>
      </c>
      <c r="L21" t="s">
        <v>11</v>
      </c>
      <c r="M21" t="s">
        <v>64</v>
      </c>
      <c r="N21" t="s">
        <v>67</v>
      </c>
      <c r="O21" s="20">
        <f>VLOOKUP(A21,sum_cocina!$A$4:$D$772,4,FALSE)</f>
        <v>4.8611111111111112E-2</v>
      </c>
      <c r="P21" s="21">
        <f>+VLOOKUP(A21,sum_cocina!$A$4:$B$772,2,FALSE)</f>
        <v>178</v>
      </c>
      <c r="Q21" s="42">
        <f t="shared" si="0"/>
        <v>45017.059027777781</v>
      </c>
      <c r="R21" s="20">
        <f t="shared" si="1"/>
        <v>0.10902777777502909</v>
      </c>
      <c r="S21" t="str">
        <f t="shared" si="2"/>
        <v>COBRADO</v>
      </c>
    </row>
    <row r="22" spans="1:19">
      <c r="A22">
        <v>21</v>
      </c>
      <c r="B22">
        <v>12</v>
      </c>
      <c r="C22" t="s">
        <v>68</v>
      </c>
      <c r="D22">
        <v>2</v>
      </c>
      <c r="E22" s="23">
        <v>45017.152083333334</v>
      </c>
      <c r="F22" s="23">
        <v>45017.244444444441</v>
      </c>
      <c r="G22" s="22">
        <f t="shared" si="4"/>
        <v>9.2361111106583849E-2</v>
      </c>
      <c r="H22" t="s">
        <v>9</v>
      </c>
      <c r="I22" t="s">
        <v>10</v>
      </c>
      <c r="J22" t="s">
        <v>1125</v>
      </c>
      <c r="K22" s="24">
        <v>20.53</v>
      </c>
      <c r="L22" t="s">
        <v>11</v>
      </c>
      <c r="M22" t="s">
        <v>44</v>
      </c>
      <c r="N22" t="s">
        <v>69</v>
      </c>
      <c r="O22" s="20">
        <f>VLOOKUP(A22,sum_cocina!$A$4:$D$772,4,FALSE)</f>
        <v>0.10555555555555556</v>
      </c>
      <c r="P22" s="21">
        <f>+VLOOKUP(A22,sum_cocina!$A$4:$B$772,2,FALSE)</f>
        <v>274</v>
      </c>
      <c r="Q22" s="42">
        <f t="shared" si="0"/>
        <v>45017.152083333334</v>
      </c>
      <c r="R22" s="20">
        <f t="shared" si="1"/>
        <v>0</v>
      </c>
      <c r="S22" t="str">
        <f t="shared" si="2"/>
        <v>NO COBRADO</v>
      </c>
    </row>
    <row r="23" spans="1:19">
      <c r="A23">
        <v>22</v>
      </c>
      <c r="B23">
        <v>15</v>
      </c>
      <c r="C23" t="s">
        <v>70</v>
      </c>
      <c r="D23">
        <v>1</v>
      </c>
      <c r="E23" s="23">
        <v>45017.094444444447</v>
      </c>
      <c r="F23" s="23">
        <v>45017.199305555558</v>
      </c>
      <c r="G23" s="22">
        <f t="shared" si="4"/>
        <v>0.10486111111094942</v>
      </c>
      <c r="H23" t="s">
        <v>29</v>
      </c>
      <c r="I23" t="s">
        <v>10</v>
      </c>
      <c r="J23" t="s">
        <v>1125</v>
      </c>
      <c r="K23" s="24">
        <v>45.41</v>
      </c>
      <c r="L23" t="s">
        <v>21</v>
      </c>
      <c r="M23" t="s">
        <v>59</v>
      </c>
      <c r="N23" t="s">
        <v>71</v>
      </c>
      <c r="O23" s="20">
        <f>VLOOKUP(A23,sum_cocina!$A$4:$D$772,4,FALSE)</f>
        <v>8.5416666666666669E-2</v>
      </c>
      <c r="P23" s="21">
        <f>+VLOOKUP(A23,sum_cocina!$A$4:$B$772,2,FALSE)</f>
        <v>213</v>
      </c>
      <c r="Q23" s="42">
        <f t="shared" si="0"/>
        <v>45017.094444444447</v>
      </c>
      <c r="R23" s="20">
        <f t="shared" si="1"/>
        <v>1.9444444444282755E-2</v>
      </c>
      <c r="S23" t="str">
        <f t="shared" si="2"/>
        <v>COBRADO</v>
      </c>
    </row>
    <row r="24" spans="1:19">
      <c r="A24">
        <v>23</v>
      </c>
      <c r="B24">
        <v>1</v>
      </c>
      <c r="C24" t="s">
        <v>72</v>
      </c>
      <c r="D24">
        <v>5</v>
      </c>
      <c r="E24" s="23">
        <v>45017.113888888889</v>
      </c>
      <c r="F24" s="23">
        <v>45017.17291666667</v>
      </c>
      <c r="G24" s="22">
        <f t="shared" si="4"/>
        <v>5.9027777781011537E-2</v>
      </c>
      <c r="H24" t="s">
        <v>25</v>
      </c>
      <c r="I24" t="s">
        <v>32</v>
      </c>
      <c r="J24" t="s">
        <v>1125</v>
      </c>
      <c r="K24" s="24">
        <v>38.46</v>
      </c>
      <c r="L24" t="s">
        <v>21</v>
      </c>
      <c r="M24" t="s">
        <v>64</v>
      </c>
      <c r="N24" t="s">
        <v>73</v>
      </c>
      <c r="O24" s="20">
        <f>VLOOKUP(A24,sum_cocina!$A$4:$D$772,4,FALSE)</f>
        <v>4.3749999999999997E-2</v>
      </c>
      <c r="P24" s="21">
        <f>+VLOOKUP(A24,sum_cocina!$A$4:$B$772,2,FALSE)</f>
        <v>138</v>
      </c>
      <c r="Q24" s="42">
        <f t="shared" si="0"/>
        <v>45017.113888888889</v>
      </c>
      <c r="R24" s="20">
        <f t="shared" si="1"/>
        <v>1.5277777781011539E-2</v>
      </c>
      <c r="S24" t="str">
        <f t="shared" si="2"/>
        <v>COBRADO</v>
      </c>
    </row>
    <row r="25" spans="1:19">
      <c r="A25">
        <v>24</v>
      </c>
      <c r="B25">
        <v>5</v>
      </c>
      <c r="C25" t="s">
        <v>74</v>
      </c>
      <c r="D25">
        <v>5</v>
      </c>
      <c r="E25" s="23">
        <v>45017.125694444447</v>
      </c>
      <c r="F25" s="23">
        <v>45017.263888888891</v>
      </c>
      <c r="G25" s="22">
        <f t="shared" si="4"/>
        <v>0.14861111111046435</v>
      </c>
      <c r="H25" t="s">
        <v>9</v>
      </c>
      <c r="I25" t="s">
        <v>10</v>
      </c>
      <c r="J25" t="s">
        <v>1125</v>
      </c>
      <c r="K25" s="24">
        <v>38.18</v>
      </c>
      <c r="L25" t="s">
        <v>35</v>
      </c>
      <c r="M25" t="s">
        <v>36</v>
      </c>
      <c r="N25" t="s">
        <v>75</v>
      </c>
      <c r="O25" s="20">
        <f>VLOOKUP(A25,sum_cocina!$A$4:$D$772,4,FALSE)</f>
        <v>0.125</v>
      </c>
      <c r="P25" s="21">
        <f>+VLOOKUP(A25,sum_cocina!$A$4:$B$772,2,FALSE)</f>
        <v>233</v>
      </c>
      <c r="Q25" s="42">
        <f t="shared" si="0"/>
        <v>45017.125694444447</v>
      </c>
      <c r="R25" s="20">
        <f t="shared" si="1"/>
        <v>2.361111111046435E-2</v>
      </c>
      <c r="S25" t="str">
        <f t="shared" si="2"/>
        <v>COBRADO</v>
      </c>
    </row>
    <row r="26" spans="1:19">
      <c r="A26">
        <v>25</v>
      </c>
      <c r="B26">
        <v>12</v>
      </c>
      <c r="C26" t="s">
        <v>76</v>
      </c>
      <c r="D26">
        <v>5</v>
      </c>
      <c r="E26" s="23">
        <v>45017.125694444447</v>
      </c>
      <c r="F26" s="23">
        <v>45017.207638888889</v>
      </c>
      <c r="G26" s="22">
        <f t="shared" si="4"/>
        <v>9.2361111109009172E-2</v>
      </c>
      <c r="H26" t="s">
        <v>25</v>
      </c>
      <c r="I26" t="s">
        <v>32</v>
      </c>
      <c r="J26" t="s">
        <v>1124</v>
      </c>
      <c r="K26" s="24">
        <v>46.15</v>
      </c>
      <c r="L26" t="s">
        <v>35</v>
      </c>
      <c r="M26" t="s">
        <v>17</v>
      </c>
      <c r="N26" t="s">
        <v>77</v>
      </c>
      <c r="O26" s="20">
        <f>VLOOKUP(A26,sum_cocina!$A$4:$D$772,4,FALSE)</f>
        <v>2.4305555555555556E-2</v>
      </c>
      <c r="P26" s="21">
        <f>+VLOOKUP(A26,sum_cocina!$A$4:$B$772,2,FALSE)</f>
        <v>34</v>
      </c>
      <c r="Q26" s="42">
        <f t="shared" si="0"/>
        <v>45017.125694444447</v>
      </c>
      <c r="R26" s="20">
        <f t="shared" si="1"/>
        <v>6.805555555345362E-2</v>
      </c>
      <c r="S26" t="str">
        <f t="shared" si="2"/>
        <v>COBRADO</v>
      </c>
    </row>
    <row r="27" spans="1:19">
      <c r="A27">
        <v>26</v>
      </c>
      <c r="B27">
        <v>18</v>
      </c>
      <c r="C27" t="s">
        <v>78</v>
      </c>
      <c r="D27">
        <v>2</v>
      </c>
      <c r="E27" s="23">
        <v>45017.086111111108</v>
      </c>
      <c r="F27" s="23">
        <v>45017.240972222222</v>
      </c>
      <c r="G27" s="22">
        <f t="shared" si="4"/>
        <v>0.16527777778052646</v>
      </c>
      <c r="H27" t="s">
        <v>25</v>
      </c>
      <c r="I27" t="s">
        <v>15</v>
      </c>
      <c r="J27" t="s">
        <v>1125</v>
      </c>
      <c r="K27" s="24">
        <v>10.37</v>
      </c>
      <c r="L27" t="s">
        <v>35</v>
      </c>
      <c r="M27" t="s">
        <v>44</v>
      </c>
      <c r="N27" t="s">
        <v>79</v>
      </c>
      <c r="O27" s="20">
        <f>VLOOKUP(A27,sum_cocina!$A$4:$D$772,4,FALSE)</f>
        <v>7.5694444444444439E-2</v>
      </c>
      <c r="P27" s="21">
        <f>+VLOOKUP(A27,sum_cocina!$A$4:$B$772,2,FALSE)</f>
        <v>126</v>
      </c>
      <c r="Q27" s="42">
        <f t="shared" si="0"/>
        <v>45017.086111111108</v>
      </c>
      <c r="R27" s="20">
        <f t="shared" si="1"/>
        <v>8.9583333336082024E-2</v>
      </c>
      <c r="S27" t="str">
        <f t="shared" si="2"/>
        <v>COBRADO</v>
      </c>
    </row>
    <row r="28" spans="1:19">
      <c r="A28">
        <v>27</v>
      </c>
      <c r="B28">
        <v>4</v>
      </c>
      <c r="C28" t="s">
        <v>80</v>
      </c>
      <c r="D28">
        <v>2</v>
      </c>
      <c r="E28" s="23">
        <v>45017.054861111108</v>
      </c>
      <c r="F28" s="23">
        <v>45017.102083333331</v>
      </c>
      <c r="G28" s="22">
        <f t="shared" si="4"/>
        <v>5.7638888890020702E-2</v>
      </c>
      <c r="H28" t="s">
        <v>25</v>
      </c>
      <c r="I28" t="s">
        <v>10</v>
      </c>
      <c r="J28" t="s">
        <v>1125</v>
      </c>
      <c r="K28" s="24">
        <v>19.27</v>
      </c>
      <c r="L28" t="s">
        <v>35</v>
      </c>
      <c r="M28" t="s">
        <v>22</v>
      </c>
      <c r="N28" t="s">
        <v>81</v>
      </c>
      <c r="O28" s="20">
        <f>VLOOKUP(A28,sum_cocina!$A$4:$D$772,4,FALSE)</f>
        <v>3.8194444444444448E-2</v>
      </c>
      <c r="P28" s="21">
        <f>+VLOOKUP(A28,sum_cocina!$A$4:$B$772,2,FALSE)</f>
        <v>61</v>
      </c>
      <c r="Q28" s="42">
        <f t="shared" si="0"/>
        <v>45017.054861111108</v>
      </c>
      <c r="R28" s="20">
        <f t="shared" si="1"/>
        <v>1.9444444445576255E-2</v>
      </c>
      <c r="S28" t="str">
        <f t="shared" si="2"/>
        <v>COBRADO</v>
      </c>
    </row>
    <row r="29" spans="1:19">
      <c r="A29">
        <v>28</v>
      </c>
      <c r="B29">
        <v>2</v>
      </c>
      <c r="C29" t="s">
        <v>82</v>
      </c>
      <c r="D29">
        <v>2</v>
      </c>
      <c r="E29" s="23">
        <v>45017.03402777778</v>
      </c>
      <c r="F29" s="23">
        <v>45017.136111111111</v>
      </c>
      <c r="G29" s="22">
        <f t="shared" si="4"/>
        <v>0.10208333333139308</v>
      </c>
      <c r="H29" t="s">
        <v>29</v>
      </c>
      <c r="I29" t="s">
        <v>32</v>
      </c>
      <c r="J29" t="s">
        <v>1125</v>
      </c>
      <c r="K29" s="24">
        <v>41.22</v>
      </c>
      <c r="L29" t="s">
        <v>11</v>
      </c>
      <c r="M29" t="s">
        <v>83</v>
      </c>
      <c r="N29" t="s">
        <v>84</v>
      </c>
      <c r="O29" s="20">
        <f>VLOOKUP(A29,sum_cocina!$A$4:$D$772,4,FALSE)</f>
        <v>3.888888888888889E-2</v>
      </c>
      <c r="P29" s="21">
        <f>+VLOOKUP(A29,sum_cocina!$A$4:$B$772,2,FALSE)</f>
        <v>94</v>
      </c>
      <c r="Q29" s="42">
        <f t="shared" si="0"/>
        <v>45017.03402777778</v>
      </c>
      <c r="R29" s="20">
        <f t="shared" si="1"/>
        <v>6.3194444442504188E-2</v>
      </c>
      <c r="S29" t="str">
        <f t="shared" si="2"/>
        <v>COBRADO</v>
      </c>
    </row>
    <row r="30" spans="1:19">
      <c r="A30">
        <v>29</v>
      </c>
      <c r="B30">
        <v>20</v>
      </c>
      <c r="C30" t="s">
        <v>85</v>
      </c>
      <c r="D30">
        <v>5</v>
      </c>
      <c r="E30" s="23">
        <v>45017.126388888886</v>
      </c>
      <c r="F30" s="23">
        <v>45017.256944444445</v>
      </c>
      <c r="G30" s="22">
        <f t="shared" si="4"/>
        <v>0.14097222222577935</v>
      </c>
      <c r="H30" t="s">
        <v>20</v>
      </c>
      <c r="I30" t="s">
        <v>10</v>
      </c>
      <c r="J30" t="s">
        <v>1125</v>
      </c>
      <c r="K30" s="24">
        <v>14.83</v>
      </c>
      <c r="L30" t="s">
        <v>35</v>
      </c>
      <c r="M30" t="s">
        <v>59</v>
      </c>
      <c r="N30" t="s">
        <v>86</v>
      </c>
      <c r="O30" s="20">
        <f>VLOOKUP(A30,sum_cocina!$A$4:$D$772,4,FALSE)</f>
        <v>4.9305555555555554E-2</v>
      </c>
      <c r="P30" s="21">
        <f>+VLOOKUP(A30,sum_cocina!$A$4:$B$772,2,FALSE)</f>
        <v>173</v>
      </c>
      <c r="Q30" s="42">
        <f t="shared" si="0"/>
        <v>45017.126388888886</v>
      </c>
      <c r="R30" s="20">
        <f t="shared" si="1"/>
        <v>9.1666666670223801E-2</v>
      </c>
      <c r="S30" t="str">
        <f t="shared" si="2"/>
        <v>COBRADO</v>
      </c>
    </row>
    <row r="31" spans="1:19">
      <c r="A31">
        <v>30</v>
      </c>
      <c r="B31">
        <v>14</v>
      </c>
      <c r="C31" t="s">
        <v>87</v>
      </c>
      <c r="D31">
        <v>4</v>
      </c>
      <c r="E31" s="23">
        <v>45017.121527777781</v>
      </c>
      <c r="F31" s="23">
        <v>45017.259027777778</v>
      </c>
      <c r="G31" s="22">
        <f t="shared" si="4"/>
        <v>0.13749999999708962</v>
      </c>
      <c r="H31" t="s">
        <v>29</v>
      </c>
      <c r="I31" t="s">
        <v>10</v>
      </c>
      <c r="J31" t="s">
        <v>16</v>
      </c>
      <c r="K31" s="24">
        <v>26.29</v>
      </c>
      <c r="L31" t="s">
        <v>21</v>
      </c>
      <c r="M31" t="s">
        <v>36</v>
      </c>
      <c r="N31" t="s">
        <v>88</v>
      </c>
      <c r="O31" s="20">
        <f>VLOOKUP(A31,sum_cocina!$A$4:$D$772,4,FALSE)</f>
        <v>4.791666666666667E-2</v>
      </c>
      <c r="P31" s="21">
        <f>+VLOOKUP(A31,sum_cocina!$A$4:$B$772,2,FALSE)</f>
        <v>112</v>
      </c>
      <c r="Q31" s="42">
        <f t="shared" si="0"/>
        <v>45017.121527777781</v>
      </c>
      <c r="R31" s="20">
        <f t="shared" si="1"/>
        <v>8.9583333330422954E-2</v>
      </c>
      <c r="S31" t="str">
        <f t="shared" si="2"/>
        <v>COBRADO</v>
      </c>
    </row>
    <row r="32" spans="1:19">
      <c r="A32">
        <v>31</v>
      </c>
      <c r="B32">
        <v>13</v>
      </c>
      <c r="C32" t="s">
        <v>89</v>
      </c>
      <c r="D32">
        <v>3</v>
      </c>
      <c r="E32" s="23">
        <v>45017.118750000001</v>
      </c>
      <c r="F32" s="23">
        <v>45017.251388888886</v>
      </c>
      <c r="G32" s="22">
        <f t="shared" si="4"/>
        <v>0.14305555555135166</v>
      </c>
      <c r="H32" t="s">
        <v>20</v>
      </c>
      <c r="I32" t="s">
        <v>15</v>
      </c>
      <c r="J32" t="s">
        <v>1125</v>
      </c>
      <c r="K32" s="24">
        <v>19.809999999999999</v>
      </c>
      <c r="L32" t="s">
        <v>35</v>
      </c>
      <c r="M32" t="s">
        <v>83</v>
      </c>
      <c r="N32" t="s">
        <v>90</v>
      </c>
      <c r="O32" s="20">
        <f>VLOOKUP(A32,sum_cocina!$A$4:$D$772,4,FALSE)</f>
        <v>7.2916666666666671E-2</v>
      </c>
      <c r="P32" s="21">
        <f>+VLOOKUP(A32,sum_cocina!$A$4:$B$772,2,FALSE)</f>
        <v>67</v>
      </c>
      <c r="Q32" s="42">
        <f t="shared" si="0"/>
        <v>45017.118750000001</v>
      </c>
      <c r="R32" s="20">
        <f t="shared" si="1"/>
        <v>7.0138888884684988E-2</v>
      </c>
      <c r="S32" t="str">
        <f t="shared" si="2"/>
        <v>COBRADO</v>
      </c>
    </row>
    <row r="33" spans="1:19">
      <c r="A33">
        <v>32</v>
      </c>
      <c r="B33">
        <v>5</v>
      </c>
      <c r="C33" t="s">
        <v>91</v>
      </c>
      <c r="D33">
        <v>1</v>
      </c>
      <c r="E33" s="23">
        <v>45017.130555555559</v>
      </c>
      <c r="F33" s="23">
        <v>45017.28402777778</v>
      </c>
      <c r="G33" s="22">
        <f t="shared" si="4"/>
        <v>0.16388888888711031</v>
      </c>
      <c r="H33" t="s">
        <v>14</v>
      </c>
      <c r="I33" t="s">
        <v>10</v>
      </c>
      <c r="J33" t="s">
        <v>1125</v>
      </c>
      <c r="K33" s="24">
        <v>28.25</v>
      </c>
      <c r="L33" t="s">
        <v>35</v>
      </c>
      <c r="M33" t="s">
        <v>44</v>
      </c>
      <c r="N33" t="s">
        <v>92</v>
      </c>
      <c r="O33" s="20">
        <f>VLOOKUP(A33,sum_cocina!$A$4:$D$772,4,FALSE)</f>
        <v>8.8888888888888892E-2</v>
      </c>
      <c r="P33" s="21">
        <f>+VLOOKUP(A33,sum_cocina!$A$4:$B$772,2,FALSE)</f>
        <v>211</v>
      </c>
      <c r="Q33" s="42">
        <f t="shared" si="0"/>
        <v>45017.130555555559</v>
      </c>
      <c r="R33" s="20">
        <f t="shared" si="1"/>
        <v>7.499999999822142E-2</v>
      </c>
      <c r="S33" t="str">
        <f t="shared" si="2"/>
        <v>COBRADO</v>
      </c>
    </row>
    <row r="34" spans="1:19">
      <c r="A34">
        <v>33</v>
      </c>
      <c r="B34">
        <v>4</v>
      </c>
      <c r="C34" t="s">
        <v>93</v>
      </c>
      <c r="D34">
        <v>5</v>
      </c>
      <c r="E34" s="23">
        <v>45017.147916666669</v>
      </c>
      <c r="F34" s="23">
        <v>45017.26458333333</v>
      </c>
      <c r="G34" s="22">
        <f t="shared" si="4"/>
        <v>0.12708333332799762</v>
      </c>
      <c r="H34" t="s">
        <v>29</v>
      </c>
      <c r="I34" t="s">
        <v>32</v>
      </c>
      <c r="J34" t="s">
        <v>1124</v>
      </c>
      <c r="K34" s="24">
        <v>20.38</v>
      </c>
      <c r="L34" t="s">
        <v>35</v>
      </c>
      <c r="M34" t="s">
        <v>1161</v>
      </c>
      <c r="N34" t="s">
        <v>94</v>
      </c>
      <c r="O34" s="20">
        <f>VLOOKUP(A34,sum_cocina!$A$4:$D$772,4,FALSE)</f>
        <v>9.0277777777777776E-2</v>
      </c>
      <c r="P34" s="21">
        <f>+VLOOKUP(A34,sum_cocina!$A$4:$B$772,2,FALSE)</f>
        <v>306</v>
      </c>
      <c r="Q34" s="42">
        <f t="shared" si="0"/>
        <v>45017.147916666669</v>
      </c>
      <c r="R34" s="20">
        <f t="shared" si="1"/>
        <v>3.6805555550219846E-2</v>
      </c>
      <c r="S34" t="str">
        <f t="shared" si="2"/>
        <v>COBRADO</v>
      </c>
    </row>
    <row r="35" spans="1:19">
      <c r="A35">
        <v>34</v>
      </c>
      <c r="B35">
        <v>15</v>
      </c>
      <c r="C35" t="s">
        <v>95</v>
      </c>
      <c r="D35">
        <v>1</v>
      </c>
      <c r="E35" s="23">
        <v>45017.094444444447</v>
      </c>
      <c r="F35" s="23">
        <v>45017.254861111112</v>
      </c>
      <c r="G35" s="22">
        <f t="shared" si="4"/>
        <v>0.16041666666569654</v>
      </c>
      <c r="H35" t="s">
        <v>29</v>
      </c>
      <c r="I35" t="s">
        <v>15</v>
      </c>
      <c r="J35" t="s">
        <v>1125</v>
      </c>
      <c r="K35" s="24">
        <v>13.08</v>
      </c>
      <c r="L35" t="s">
        <v>21</v>
      </c>
      <c r="M35" t="s">
        <v>1161</v>
      </c>
      <c r="N35" t="s">
        <v>96</v>
      </c>
      <c r="O35" s="20">
        <f>VLOOKUP(A35,sum_cocina!$A$4:$D$772,4,FALSE)</f>
        <v>4.5138888888888888E-2</v>
      </c>
      <c r="P35" s="21">
        <f>+VLOOKUP(A35,sum_cocina!$A$4:$B$772,2,FALSE)</f>
        <v>112</v>
      </c>
      <c r="Q35" s="42">
        <f t="shared" si="0"/>
        <v>45017.094444444447</v>
      </c>
      <c r="R35" s="20">
        <f t="shared" si="1"/>
        <v>0.11527777777680764</v>
      </c>
      <c r="S35" t="str">
        <f t="shared" si="2"/>
        <v>COBRADO</v>
      </c>
    </row>
    <row r="36" spans="1:19">
      <c r="A36">
        <v>35</v>
      </c>
      <c r="B36">
        <v>13</v>
      </c>
      <c r="C36" t="s">
        <v>97</v>
      </c>
      <c r="D36">
        <v>2</v>
      </c>
      <c r="E36" s="23">
        <v>45017.137499999997</v>
      </c>
      <c r="F36" s="23">
        <v>45017.246527777781</v>
      </c>
      <c r="G36" s="22">
        <f t="shared" si="4"/>
        <v>0.11944444445058859</v>
      </c>
      <c r="H36" t="s">
        <v>9</v>
      </c>
      <c r="I36" t="s">
        <v>10</v>
      </c>
      <c r="J36" t="s">
        <v>1125</v>
      </c>
      <c r="K36" s="24">
        <v>15.75</v>
      </c>
      <c r="L36" t="s">
        <v>35</v>
      </c>
      <c r="M36" t="s">
        <v>1161</v>
      </c>
      <c r="N36" t="s">
        <v>98</v>
      </c>
      <c r="O36" s="20">
        <f>VLOOKUP(A36,sum_cocina!$A$4:$D$772,4,FALSE)</f>
        <v>4.5138888888888888E-2</v>
      </c>
      <c r="P36" s="21">
        <f>+VLOOKUP(A36,sum_cocina!$A$4:$B$772,2,FALSE)</f>
        <v>214</v>
      </c>
      <c r="Q36" s="42">
        <f t="shared" si="0"/>
        <v>45017.137499999997</v>
      </c>
      <c r="R36" s="20">
        <f t="shared" si="1"/>
        <v>7.430555556169971E-2</v>
      </c>
      <c r="S36" t="str">
        <f t="shared" si="2"/>
        <v>COBRADO</v>
      </c>
    </row>
    <row r="37" spans="1:19">
      <c r="A37">
        <v>36</v>
      </c>
      <c r="B37">
        <v>5</v>
      </c>
      <c r="C37" t="s">
        <v>99</v>
      </c>
      <c r="D37">
        <v>5</v>
      </c>
      <c r="E37" s="23">
        <v>45017.143750000003</v>
      </c>
      <c r="F37" s="23">
        <v>45017.268055555556</v>
      </c>
      <c r="G37" s="22">
        <f t="shared" si="4"/>
        <v>0.13472222221995858</v>
      </c>
      <c r="H37" t="s">
        <v>20</v>
      </c>
      <c r="I37" t="s">
        <v>10</v>
      </c>
      <c r="J37" t="s">
        <v>1125</v>
      </c>
      <c r="K37" s="24">
        <v>45.28</v>
      </c>
      <c r="L37" t="s">
        <v>35</v>
      </c>
      <c r="M37" t="s">
        <v>41</v>
      </c>
      <c r="N37" t="s">
        <v>100</v>
      </c>
      <c r="O37" s="20">
        <f>VLOOKUP(A37,sum_cocina!$A$4:$D$772,4,FALSE)</f>
        <v>2.6388888888888889E-2</v>
      </c>
      <c r="P37" s="21">
        <f>+VLOOKUP(A37,sum_cocina!$A$4:$B$772,2,FALSE)</f>
        <v>30</v>
      </c>
      <c r="Q37" s="42">
        <f t="shared" si="0"/>
        <v>45017.143750000003</v>
      </c>
      <c r="R37" s="20">
        <f t="shared" si="1"/>
        <v>0.10833333333106969</v>
      </c>
      <c r="S37" t="str">
        <f t="shared" si="2"/>
        <v>COBRADO</v>
      </c>
    </row>
    <row r="38" spans="1:19">
      <c r="A38">
        <v>37</v>
      </c>
      <c r="B38">
        <v>20</v>
      </c>
      <c r="C38" t="s">
        <v>101</v>
      </c>
      <c r="D38">
        <v>1</v>
      </c>
      <c r="E38" s="23">
        <v>45017.14166666667</v>
      </c>
      <c r="F38" s="23">
        <v>45017.251388888886</v>
      </c>
      <c r="G38" s="22">
        <f t="shared" si="4"/>
        <v>0.12013888888274475</v>
      </c>
      <c r="H38" t="s">
        <v>25</v>
      </c>
      <c r="I38" t="s">
        <v>32</v>
      </c>
      <c r="J38" t="s">
        <v>1125</v>
      </c>
      <c r="K38" s="24">
        <v>10.39</v>
      </c>
      <c r="L38" t="s">
        <v>35</v>
      </c>
      <c r="M38" t="s">
        <v>22</v>
      </c>
      <c r="N38" t="s">
        <v>102</v>
      </c>
      <c r="O38" s="20">
        <f>VLOOKUP(A38,sum_cocina!$A$4:$D$772,4,FALSE)</f>
        <v>3.2638888888888891E-2</v>
      </c>
      <c r="P38" s="21">
        <f>+VLOOKUP(A38,sum_cocina!$A$4:$B$772,2,FALSE)</f>
        <v>21</v>
      </c>
      <c r="Q38" s="42">
        <f t="shared" si="0"/>
        <v>45017.14166666667</v>
      </c>
      <c r="R38" s="20">
        <f t="shared" si="1"/>
        <v>8.7499999993855854E-2</v>
      </c>
      <c r="S38" t="str">
        <f t="shared" si="2"/>
        <v>COBRADO</v>
      </c>
    </row>
    <row r="39" spans="1:19">
      <c r="A39">
        <v>38</v>
      </c>
      <c r="B39">
        <v>10</v>
      </c>
      <c r="C39" t="s">
        <v>103</v>
      </c>
      <c r="D39">
        <v>6</v>
      </c>
      <c r="E39" s="23">
        <v>45017.109722222223</v>
      </c>
      <c r="F39" s="23">
        <v>45017.161805555559</v>
      </c>
      <c r="G39" s="22">
        <f t="shared" si="4"/>
        <v>5.2083333335758653E-2</v>
      </c>
      <c r="H39" t="s">
        <v>29</v>
      </c>
      <c r="I39" t="s">
        <v>10</v>
      </c>
      <c r="J39" t="s">
        <v>1124</v>
      </c>
      <c r="K39" s="24">
        <v>16.309999999999999</v>
      </c>
      <c r="L39" t="s">
        <v>11</v>
      </c>
      <c r="M39" t="s">
        <v>64</v>
      </c>
      <c r="N39" t="s">
        <v>104</v>
      </c>
      <c r="O39" s="20">
        <f>VLOOKUP(A39,sum_cocina!$A$4:$D$772,4,FALSE)</f>
        <v>6.805555555555555E-2</v>
      </c>
      <c r="P39" s="21">
        <f>+VLOOKUP(A39,sum_cocina!$A$4:$B$772,2,FALSE)</f>
        <v>235</v>
      </c>
      <c r="Q39" s="42">
        <f t="shared" si="0"/>
        <v>45017.109722222223</v>
      </c>
      <c r="R39" s="20">
        <f t="shared" si="1"/>
        <v>0</v>
      </c>
      <c r="S39" t="str">
        <f t="shared" si="2"/>
        <v>NO COBRADO</v>
      </c>
    </row>
    <row r="40" spans="1:19">
      <c r="A40">
        <v>39</v>
      </c>
      <c r="B40">
        <v>15</v>
      </c>
      <c r="C40" t="s">
        <v>105</v>
      </c>
      <c r="D40">
        <v>3</v>
      </c>
      <c r="E40" s="23">
        <v>45017.15347222222</v>
      </c>
      <c r="F40" s="23">
        <v>45017.318749999999</v>
      </c>
      <c r="G40" s="22">
        <f t="shared" si="4"/>
        <v>0.17569444444476781</v>
      </c>
      <c r="H40" t="s">
        <v>20</v>
      </c>
      <c r="I40" t="s">
        <v>32</v>
      </c>
      <c r="J40" t="s">
        <v>16</v>
      </c>
      <c r="K40" s="24">
        <v>48.36</v>
      </c>
      <c r="L40" t="s">
        <v>35</v>
      </c>
      <c r="M40" t="s">
        <v>41</v>
      </c>
      <c r="N40" t="s">
        <v>106</v>
      </c>
      <c r="O40" s="20">
        <f>VLOOKUP(A40,sum_cocina!$A$4:$D$772,4,FALSE)</f>
        <v>3.9583333333333331E-2</v>
      </c>
      <c r="P40" s="21">
        <f>+VLOOKUP(A40,sum_cocina!$A$4:$B$772,2,FALSE)</f>
        <v>108</v>
      </c>
      <c r="Q40" s="42">
        <f t="shared" si="0"/>
        <v>45017.15347222222</v>
      </c>
      <c r="R40" s="20">
        <f t="shared" si="1"/>
        <v>0.13611111111143448</v>
      </c>
      <c r="S40" t="str">
        <f t="shared" si="2"/>
        <v>COBRADO</v>
      </c>
    </row>
    <row r="41" spans="1:19">
      <c r="A41">
        <v>40</v>
      </c>
      <c r="B41">
        <v>1</v>
      </c>
      <c r="C41" t="s">
        <v>107</v>
      </c>
      <c r="D41">
        <v>1</v>
      </c>
      <c r="E41" s="23">
        <v>45017.083333333336</v>
      </c>
      <c r="F41" s="23">
        <v>45017.170138888891</v>
      </c>
      <c r="G41" s="22">
        <f t="shared" si="4"/>
        <v>8.6805555554747116E-2</v>
      </c>
      <c r="H41" t="s">
        <v>9</v>
      </c>
      <c r="I41" t="s">
        <v>10</v>
      </c>
      <c r="J41" t="s">
        <v>16</v>
      </c>
      <c r="K41" s="24">
        <v>13.68</v>
      </c>
      <c r="L41" t="s">
        <v>21</v>
      </c>
      <c r="M41" t="s">
        <v>83</v>
      </c>
      <c r="N41" t="s">
        <v>108</v>
      </c>
      <c r="O41" s="20">
        <f>VLOOKUP(A41,sum_cocina!$A$4:$D$772,4,FALSE)</f>
        <v>5.4166666666666669E-2</v>
      </c>
      <c r="P41" s="21">
        <f>+VLOOKUP(A41,sum_cocina!$A$4:$B$772,2,FALSE)</f>
        <v>148</v>
      </c>
      <c r="Q41" s="42">
        <f t="shared" si="0"/>
        <v>45017.083333333336</v>
      </c>
      <c r="R41" s="20">
        <f t="shared" si="1"/>
        <v>3.2638888888080447E-2</v>
      </c>
      <c r="S41" t="str">
        <f t="shared" si="2"/>
        <v>COBRADO</v>
      </c>
    </row>
    <row r="42" spans="1:19">
      <c r="A42">
        <v>41</v>
      </c>
      <c r="B42">
        <v>7</v>
      </c>
      <c r="C42" t="s">
        <v>109</v>
      </c>
      <c r="D42">
        <v>4</v>
      </c>
      <c r="E42" s="23">
        <v>45017.093055555553</v>
      </c>
      <c r="F42" s="23">
        <v>45017.180555555555</v>
      </c>
      <c r="G42" s="22">
        <f t="shared" si="4"/>
        <v>9.7916666668121863E-2</v>
      </c>
      <c r="H42" t="s">
        <v>20</v>
      </c>
      <c r="I42" t="s">
        <v>10</v>
      </c>
      <c r="J42" t="s">
        <v>1125</v>
      </c>
      <c r="K42" s="24">
        <v>15.24</v>
      </c>
      <c r="L42" t="s">
        <v>35</v>
      </c>
      <c r="M42" t="s">
        <v>1161</v>
      </c>
      <c r="N42" t="s">
        <v>110</v>
      </c>
      <c r="O42" s="20">
        <f>VLOOKUP(A42,sum_cocina!$A$4:$D$772,4,FALSE)</f>
        <v>6.1805555555555558E-2</v>
      </c>
      <c r="P42" s="21">
        <f>+VLOOKUP(A42,sum_cocina!$A$4:$B$772,2,FALSE)</f>
        <v>204</v>
      </c>
      <c r="Q42" s="42">
        <f t="shared" si="0"/>
        <v>45017.093055555553</v>
      </c>
      <c r="R42" s="20">
        <f t="shared" si="1"/>
        <v>3.6111111112566305E-2</v>
      </c>
      <c r="S42" t="str">
        <f t="shared" si="2"/>
        <v>COBRADO</v>
      </c>
    </row>
    <row r="43" spans="1:19">
      <c r="A43">
        <v>42</v>
      </c>
      <c r="B43">
        <v>14</v>
      </c>
      <c r="C43" t="s">
        <v>111</v>
      </c>
      <c r="D43">
        <v>1</v>
      </c>
      <c r="E43" s="23">
        <v>45017.017361111109</v>
      </c>
      <c r="F43" s="23">
        <v>45017.073611111111</v>
      </c>
      <c r="G43" s="22">
        <f t="shared" si="4"/>
        <v>5.6250000001455192E-2</v>
      </c>
      <c r="H43" t="s">
        <v>20</v>
      </c>
      <c r="I43" t="s">
        <v>10</v>
      </c>
      <c r="J43" t="s">
        <v>1125</v>
      </c>
      <c r="K43" s="24">
        <v>49.58</v>
      </c>
      <c r="L43" t="s">
        <v>11</v>
      </c>
      <c r="M43" t="s">
        <v>41</v>
      </c>
      <c r="N43" t="s">
        <v>112</v>
      </c>
      <c r="O43" s="20">
        <f>VLOOKUP(A43,sum_cocina!$A$4:$D$772,4,FALSE)</f>
        <v>4.791666666666667E-2</v>
      </c>
      <c r="P43" s="21">
        <f>+VLOOKUP(A43,sum_cocina!$A$4:$B$772,2,FALSE)</f>
        <v>102</v>
      </c>
      <c r="Q43" s="42">
        <f t="shared" si="0"/>
        <v>45017.017361111109</v>
      </c>
      <c r="R43" s="20">
        <f t="shared" si="1"/>
        <v>8.3333333347885216E-3</v>
      </c>
      <c r="S43" t="str">
        <f t="shared" si="2"/>
        <v>COBRADO</v>
      </c>
    </row>
    <row r="44" spans="1:19">
      <c r="A44">
        <v>43</v>
      </c>
      <c r="B44">
        <v>8</v>
      </c>
      <c r="C44" t="s">
        <v>113</v>
      </c>
      <c r="D44">
        <v>6</v>
      </c>
      <c r="E44" s="23">
        <v>45017.043055555558</v>
      </c>
      <c r="F44" s="23">
        <v>45017.134722222225</v>
      </c>
      <c r="G44" s="22">
        <f t="shared" si="4"/>
        <v>0.1020833333338184</v>
      </c>
      <c r="H44" t="s">
        <v>29</v>
      </c>
      <c r="I44" t="s">
        <v>10</v>
      </c>
      <c r="J44" t="s">
        <v>1125</v>
      </c>
      <c r="K44" s="24">
        <v>32.19</v>
      </c>
      <c r="L44" t="s">
        <v>35</v>
      </c>
      <c r="M44" t="s">
        <v>1161</v>
      </c>
      <c r="N44" t="s">
        <v>114</v>
      </c>
      <c r="O44" s="20">
        <f>VLOOKUP(A44,sum_cocina!$A$4:$D$772,4,FALSE)</f>
        <v>0.10138888888888889</v>
      </c>
      <c r="P44" s="21">
        <f>+VLOOKUP(A44,sum_cocina!$A$4:$B$772,2,FALSE)</f>
        <v>203</v>
      </c>
      <c r="Q44" s="42">
        <f t="shared" si="0"/>
        <v>45017.043055555558</v>
      </c>
      <c r="R44" s="20">
        <f t="shared" si="1"/>
        <v>6.9444444492951229E-4</v>
      </c>
      <c r="S44" t="str">
        <f t="shared" si="2"/>
        <v>COBRADO</v>
      </c>
    </row>
    <row r="45" spans="1:19">
      <c r="A45">
        <v>44</v>
      </c>
      <c r="B45">
        <v>18</v>
      </c>
      <c r="C45" t="s">
        <v>107</v>
      </c>
      <c r="D45">
        <v>1</v>
      </c>
      <c r="E45" s="23">
        <v>45017.129166666666</v>
      </c>
      <c r="F45" s="23">
        <v>45017.262499999997</v>
      </c>
      <c r="G45" s="22">
        <f t="shared" si="4"/>
        <v>0.13333333333139308</v>
      </c>
      <c r="H45" t="s">
        <v>29</v>
      </c>
      <c r="I45" t="s">
        <v>10</v>
      </c>
      <c r="J45" t="s">
        <v>1125</v>
      </c>
      <c r="K45" s="24">
        <v>42.6</v>
      </c>
      <c r="L45" t="s">
        <v>21</v>
      </c>
      <c r="M45" t="s">
        <v>1160</v>
      </c>
      <c r="N45" t="s">
        <v>115</v>
      </c>
      <c r="O45" s="20">
        <f>VLOOKUP(A45,sum_cocina!$A$4:$D$772,4,FALSE)</f>
        <v>5.9027777777777776E-2</v>
      </c>
      <c r="P45" s="21">
        <f>+VLOOKUP(A45,sum_cocina!$A$4:$B$772,2,FALSE)</f>
        <v>122</v>
      </c>
      <c r="Q45" s="42">
        <f t="shared" si="0"/>
        <v>45017.129166666666</v>
      </c>
      <c r="R45" s="20">
        <f t="shared" si="1"/>
        <v>7.4305555553615302E-2</v>
      </c>
      <c r="S45" t="str">
        <f t="shared" si="2"/>
        <v>COBRADO</v>
      </c>
    </row>
    <row r="46" spans="1:19">
      <c r="A46">
        <v>45</v>
      </c>
      <c r="B46">
        <v>17</v>
      </c>
      <c r="C46" t="s">
        <v>116</v>
      </c>
      <c r="D46">
        <v>2</v>
      </c>
      <c r="E46" s="23">
        <v>45017.09375</v>
      </c>
      <c r="F46" s="23">
        <v>45017.167361111111</v>
      </c>
      <c r="G46" s="22">
        <f t="shared" si="4"/>
        <v>7.3611111110949423E-2</v>
      </c>
      <c r="H46" t="s">
        <v>20</v>
      </c>
      <c r="I46" t="s">
        <v>10</v>
      </c>
      <c r="J46" t="s">
        <v>1125</v>
      </c>
      <c r="K46" s="24">
        <v>25.41</v>
      </c>
      <c r="L46" t="s">
        <v>11</v>
      </c>
      <c r="M46" t="s">
        <v>1161</v>
      </c>
      <c r="N46" t="s">
        <v>117</v>
      </c>
      <c r="O46" s="20">
        <f>VLOOKUP(A46,sum_cocina!$A$4:$D$772,4,FALSE)</f>
        <v>3.2638888888888891E-2</v>
      </c>
      <c r="P46" s="21">
        <f>+VLOOKUP(A46,sum_cocina!$A$4:$B$772,2,FALSE)</f>
        <v>54</v>
      </c>
      <c r="Q46" s="42">
        <f t="shared" si="0"/>
        <v>45017.09375</v>
      </c>
      <c r="R46" s="20">
        <f t="shared" si="1"/>
        <v>4.0972222222060532E-2</v>
      </c>
      <c r="S46" t="str">
        <f t="shared" si="2"/>
        <v>COBRADO</v>
      </c>
    </row>
    <row r="47" spans="1:19">
      <c r="A47">
        <v>46</v>
      </c>
      <c r="B47">
        <v>10</v>
      </c>
      <c r="C47" t="s">
        <v>118</v>
      </c>
      <c r="D47">
        <v>1</v>
      </c>
      <c r="E47" s="23">
        <v>45017.074305555558</v>
      </c>
      <c r="F47" s="23">
        <v>45017.152083333334</v>
      </c>
      <c r="G47" s="22">
        <f t="shared" si="4"/>
        <v>7.7777777776645962E-2</v>
      </c>
      <c r="H47" t="s">
        <v>25</v>
      </c>
      <c r="I47" t="s">
        <v>10</v>
      </c>
      <c r="J47" t="s">
        <v>1125</v>
      </c>
      <c r="K47" s="24">
        <v>27.97</v>
      </c>
      <c r="L47" t="s">
        <v>21</v>
      </c>
      <c r="M47" t="s">
        <v>64</v>
      </c>
      <c r="N47" t="s">
        <v>119</v>
      </c>
      <c r="O47" s="20">
        <f>VLOOKUP(A47,sum_cocina!$A$4:$D$772,4,FALSE)</f>
        <v>5.9722222222222225E-2</v>
      </c>
      <c r="P47" s="21">
        <f>+VLOOKUP(A47,sum_cocina!$A$4:$B$772,2,FALSE)</f>
        <v>140</v>
      </c>
      <c r="Q47" s="42">
        <f t="shared" si="0"/>
        <v>45017.074305555558</v>
      </c>
      <c r="R47" s="20">
        <f t="shared" si="1"/>
        <v>1.8055555554423737E-2</v>
      </c>
      <c r="S47" t="str">
        <f t="shared" si="2"/>
        <v>COBRADO</v>
      </c>
    </row>
    <row r="48" spans="1:19">
      <c r="A48">
        <v>47</v>
      </c>
      <c r="B48">
        <v>18</v>
      </c>
      <c r="C48" t="s">
        <v>120</v>
      </c>
      <c r="D48">
        <v>3</v>
      </c>
      <c r="E48" s="23">
        <v>45017.145833333336</v>
      </c>
      <c r="F48" s="23">
        <v>45017.311805555553</v>
      </c>
      <c r="G48" s="22">
        <f t="shared" si="4"/>
        <v>0.17638888888419993</v>
      </c>
      <c r="H48" t="s">
        <v>20</v>
      </c>
      <c r="I48" t="s">
        <v>10</v>
      </c>
      <c r="J48" t="s">
        <v>1125</v>
      </c>
      <c r="K48" s="24">
        <v>10.98</v>
      </c>
      <c r="L48" t="s">
        <v>35</v>
      </c>
      <c r="M48" t="s">
        <v>22</v>
      </c>
      <c r="N48" t="s">
        <v>121</v>
      </c>
      <c r="O48" s="20">
        <f>VLOOKUP(A48,sum_cocina!$A$4:$D$772,4,FALSE)</f>
        <v>6.0416666666666667E-2</v>
      </c>
      <c r="P48" s="21">
        <f>+VLOOKUP(A48,sum_cocina!$A$4:$B$772,2,FALSE)</f>
        <v>109</v>
      </c>
      <c r="Q48" s="42">
        <f t="shared" si="0"/>
        <v>45017.145833333336</v>
      </c>
      <c r="R48" s="20">
        <f t="shared" si="1"/>
        <v>0.11597222221753326</v>
      </c>
      <c r="S48" t="str">
        <f t="shared" si="2"/>
        <v>COBRADO</v>
      </c>
    </row>
    <row r="49" spans="1:19">
      <c r="A49">
        <v>48</v>
      </c>
      <c r="B49">
        <v>17</v>
      </c>
      <c r="C49" t="s">
        <v>122</v>
      </c>
      <c r="D49">
        <v>2</v>
      </c>
      <c r="E49" s="23">
        <v>45017.019444444442</v>
      </c>
      <c r="F49" s="23">
        <v>45017.168055555558</v>
      </c>
      <c r="G49" s="22">
        <f t="shared" si="4"/>
        <v>0.148611111115315</v>
      </c>
      <c r="H49" t="s">
        <v>9</v>
      </c>
      <c r="I49" t="s">
        <v>15</v>
      </c>
      <c r="J49" t="s">
        <v>1125</v>
      </c>
      <c r="K49" s="24">
        <v>25.31</v>
      </c>
      <c r="L49" t="s">
        <v>21</v>
      </c>
      <c r="M49" t="s">
        <v>41</v>
      </c>
      <c r="N49" t="s">
        <v>123</v>
      </c>
      <c r="O49" s="20">
        <f>VLOOKUP(A49,sum_cocina!$A$4:$D$772,4,FALSE)</f>
        <v>8.611111111111111E-2</v>
      </c>
      <c r="P49" s="21">
        <f>+VLOOKUP(A49,sum_cocina!$A$4:$B$772,2,FALSE)</f>
        <v>158</v>
      </c>
      <c r="Q49" s="42">
        <f t="shared" si="0"/>
        <v>45017.019444444442</v>
      </c>
      <c r="R49" s="20">
        <f t="shared" si="1"/>
        <v>6.2500000004203887E-2</v>
      </c>
      <c r="S49" t="str">
        <f t="shared" si="2"/>
        <v>COBRADO</v>
      </c>
    </row>
    <row r="50" spans="1:19">
      <c r="A50">
        <v>49</v>
      </c>
      <c r="B50">
        <v>8</v>
      </c>
      <c r="C50" t="s">
        <v>124</v>
      </c>
      <c r="D50">
        <v>3</v>
      </c>
      <c r="E50" s="23">
        <v>45017.072222222225</v>
      </c>
      <c r="F50" s="23">
        <v>45017.228472222225</v>
      </c>
      <c r="G50" s="22">
        <f t="shared" si="4"/>
        <v>0.15625</v>
      </c>
      <c r="H50" t="s">
        <v>20</v>
      </c>
      <c r="I50" t="s">
        <v>10</v>
      </c>
      <c r="J50" t="s">
        <v>1125</v>
      </c>
      <c r="K50" s="24">
        <v>20.92</v>
      </c>
      <c r="L50" t="s">
        <v>21</v>
      </c>
      <c r="M50" t="s">
        <v>44</v>
      </c>
      <c r="N50" t="s">
        <v>125</v>
      </c>
      <c r="O50" s="20">
        <f>VLOOKUP(A50,sum_cocina!$A$4:$D$772,4,FALSE)</f>
        <v>5.6250000000000001E-2</v>
      </c>
      <c r="P50" s="21">
        <f>+VLOOKUP(A50,sum_cocina!$A$4:$B$772,2,FALSE)</f>
        <v>186</v>
      </c>
      <c r="Q50" s="42">
        <f t="shared" si="0"/>
        <v>45017.072222222225</v>
      </c>
      <c r="R50" s="20">
        <f t="shared" si="1"/>
        <v>0.1</v>
      </c>
      <c r="S50" t="str">
        <f t="shared" si="2"/>
        <v>COBRADO</v>
      </c>
    </row>
    <row r="51" spans="1:19">
      <c r="A51">
        <v>50</v>
      </c>
      <c r="B51">
        <v>19</v>
      </c>
      <c r="C51" t="s">
        <v>126</v>
      </c>
      <c r="D51">
        <v>5</v>
      </c>
      <c r="E51" s="23">
        <v>45017.162499999999</v>
      </c>
      <c r="F51" s="23">
        <v>45017.289583333331</v>
      </c>
      <c r="G51" s="22">
        <f t="shared" si="4"/>
        <v>0.13749999999951493</v>
      </c>
      <c r="H51" t="s">
        <v>29</v>
      </c>
      <c r="I51" t="s">
        <v>10</v>
      </c>
      <c r="J51" t="s">
        <v>1124</v>
      </c>
      <c r="K51" s="24">
        <v>16.739999999999998</v>
      </c>
      <c r="L51" t="s">
        <v>35</v>
      </c>
      <c r="M51" t="s">
        <v>83</v>
      </c>
      <c r="N51" t="s">
        <v>127</v>
      </c>
      <c r="O51" s="20">
        <f>VLOOKUP(A51,sum_cocina!$A$4:$D$772,4,FALSE)</f>
        <v>1.4583333333333334E-2</v>
      </c>
      <c r="P51" s="21">
        <f>+VLOOKUP(A51,sum_cocina!$A$4:$B$772,2,FALSE)</f>
        <v>76</v>
      </c>
      <c r="Q51" s="42">
        <f t="shared" si="0"/>
        <v>45017.162499999999</v>
      </c>
      <c r="R51" s="20">
        <f t="shared" si="1"/>
        <v>0.12291666666618159</v>
      </c>
      <c r="S51" t="str">
        <f t="shared" si="2"/>
        <v>COBRADO</v>
      </c>
    </row>
    <row r="52" spans="1:19">
      <c r="A52">
        <v>51</v>
      </c>
      <c r="B52">
        <v>12</v>
      </c>
      <c r="C52" t="s">
        <v>128</v>
      </c>
      <c r="D52">
        <v>1</v>
      </c>
      <c r="E52" s="23">
        <v>45017.070833333331</v>
      </c>
      <c r="F52" s="23">
        <v>45017.126388888886</v>
      </c>
      <c r="G52" s="22">
        <f t="shared" si="4"/>
        <v>5.5555555554747116E-2</v>
      </c>
      <c r="H52" t="s">
        <v>25</v>
      </c>
      <c r="I52" t="s">
        <v>32</v>
      </c>
      <c r="J52" t="s">
        <v>1125</v>
      </c>
      <c r="K52" s="24">
        <v>37.08</v>
      </c>
      <c r="L52" t="s">
        <v>11</v>
      </c>
      <c r="M52" t="s">
        <v>1160</v>
      </c>
      <c r="N52" t="s">
        <v>129</v>
      </c>
      <c r="O52" s="20">
        <f>VLOOKUP(A52,sum_cocina!$A$4:$D$772,4,FALSE)</f>
        <v>0.11388888888888889</v>
      </c>
      <c r="P52" s="21">
        <f>+VLOOKUP(A52,sum_cocina!$A$4:$B$772,2,FALSE)</f>
        <v>225</v>
      </c>
      <c r="Q52" s="42">
        <f t="shared" si="0"/>
        <v>45017.070833333331</v>
      </c>
      <c r="R52" s="20">
        <f t="shared" si="1"/>
        <v>0</v>
      </c>
      <c r="S52" t="str">
        <f t="shared" si="2"/>
        <v>NO COBRADO</v>
      </c>
    </row>
    <row r="53" spans="1:19">
      <c r="A53">
        <v>52</v>
      </c>
      <c r="B53">
        <v>7</v>
      </c>
      <c r="C53" t="s">
        <v>130</v>
      </c>
      <c r="D53">
        <v>4</v>
      </c>
      <c r="E53" s="23">
        <v>45017.000694444447</v>
      </c>
      <c r="F53" s="23">
        <v>45017.049305555556</v>
      </c>
      <c r="G53" s="22">
        <f t="shared" si="4"/>
        <v>4.8611111109494232E-2</v>
      </c>
      <c r="H53" t="s">
        <v>9</v>
      </c>
      <c r="I53" t="s">
        <v>10</v>
      </c>
      <c r="J53" t="s">
        <v>1125</v>
      </c>
      <c r="K53" s="24">
        <v>46.88</v>
      </c>
      <c r="L53" t="s">
        <v>21</v>
      </c>
      <c r="M53" t="s">
        <v>26</v>
      </c>
      <c r="N53" t="s">
        <v>131</v>
      </c>
      <c r="O53" s="20">
        <f>VLOOKUP(A53,sum_cocina!$A$4:$D$772,4,FALSE)</f>
        <v>4.3055555555555555E-2</v>
      </c>
      <c r="P53" s="21">
        <f>+VLOOKUP(A53,sum_cocina!$A$4:$B$772,2,FALSE)</f>
        <v>263</v>
      </c>
      <c r="Q53" s="42">
        <f t="shared" si="0"/>
        <v>45017.000694444447</v>
      </c>
      <c r="R53" s="20">
        <f t="shared" si="1"/>
        <v>5.5555555539386764E-3</v>
      </c>
      <c r="S53" t="str">
        <f t="shared" si="2"/>
        <v>COBRADO</v>
      </c>
    </row>
    <row r="54" spans="1:19">
      <c r="A54">
        <v>53</v>
      </c>
      <c r="B54">
        <v>16</v>
      </c>
      <c r="C54" t="s">
        <v>132</v>
      </c>
      <c r="D54">
        <v>5</v>
      </c>
      <c r="E54" s="23">
        <v>45017.125694444447</v>
      </c>
      <c r="F54" s="23">
        <v>45017.197222222225</v>
      </c>
      <c r="G54" s="22">
        <f t="shared" si="4"/>
        <v>7.1527777778101154E-2</v>
      </c>
      <c r="H54" t="s">
        <v>25</v>
      </c>
      <c r="I54" t="s">
        <v>10</v>
      </c>
      <c r="J54" t="s">
        <v>1124</v>
      </c>
      <c r="K54" s="24">
        <v>36.880000000000003</v>
      </c>
      <c r="L54" t="s">
        <v>21</v>
      </c>
      <c r="M54" t="s">
        <v>26</v>
      </c>
      <c r="N54" t="s">
        <v>133</v>
      </c>
      <c r="O54" s="20">
        <f>VLOOKUP(A54,sum_cocina!$A$4:$D$772,4,FALSE)</f>
        <v>7.7777777777777779E-2</v>
      </c>
      <c r="P54" s="21">
        <f>+VLOOKUP(A54,sum_cocina!$A$4:$B$772,2,FALSE)</f>
        <v>267</v>
      </c>
      <c r="Q54" s="42">
        <f t="shared" si="0"/>
        <v>45017.125694444447</v>
      </c>
      <c r="R54" s="20">
        <f t="shared" si="1"/>
        <v>0</v>
      </c>
      <c r="S54" t="str">
        <f t="shared" si="2"/>
        <v>NO COBRADO</v>
      </c>
    </row>
    <row r="55" spans="1:19">
      <c r="A55">
        <v>54</v>
      </c>
      <c r="B55">
        <v>6</v>
      </c>
      <c r="C55" t="s">
        <v>134</v>
      </c>
      <c r="D55">
        <v>6</v>
      </c>
      <c r="E55" s="23">
        <v>45017.027777777781</v>
      </c>
      <c r="F55" s="23">
        <v>45017.176388888889</v>
      </c>
      <c r="G55" s="22">
        <f t="shared" si="4"/>
        <v>0.14861111110803904</v>
      </c>
      <c r="H55" t="s">
        <v>29</v>
      </c>
      <c r="I55" t="s">
        <v>32</v>
      </c>
      <c r="J55" t="s">
        <v>1125</v>
      </c>
      <c r="K55" s="24">
        <v>23.36</v>
      </c>
      <c r="L55" t="s">
        <v>11</v>
      </c>
      <c r="M55" t="s">
        <v>41</v>
      </c>
      <c r="N55" t="s">
        <v>135</v>
      </c>
      <c r="O55" s="20">
        <f>VLOOKUP(A55,sum_cocina!$A$4:$D$772,4,FALSE)</f>
        <v>0.14097222222222222</v>
      </c>
      <c r="P55" s="21">
        <f>+VLOOKUP(A55,sum_cocina!$A$4:$B$772,2,FALSE)</f>
        <v>187</v>
      </c>
      <c r="Q55" s="42">
        <f t="shared" si="0"/>
        <v>45017.027777777781</v>
      </c>
      <c r="R55" s="20">
        <f t="shared" si="1"/>
        <v>7.6388888858168191E-3</v>
      </c>
      <c r="S55" t="str">
        <f t="shared" si="2"/>
        <v>COBRADO</v>
      </c>
    </row>
    <row r="56" spans="1:19">
      <c r="A56">
        <v>55</v>
      </c>
      <c r="B56">
        <v>20</v>
      </c>
      <c r="C56" t="s">
        <v>136</v>
      </c>
      <c r="D56">
        <v>5</v>
      </c>
      <c r="E56" s="23">
        <v>45017.0625</v>
      </c>
      <c r="F56" s="23">
        <v>45017.208333333336</v>
      </c>
      <c r="G56" s="22">
        <f t="shared" si="4"/>
        <v>0.15625000000242531</v>
      </c>
      <c r="H56" t="s">
        <v>29</v>
      </c>
      <c r="I56" t="s">
        <v>32</v>
      </c>
      <c r="J56" t="s">
        <v>1125</v>
      </c>
      <c r="K56" s="24">
        <v>45.49</v>
      </c>
      <c r="L56" t="s">
        <v>35</v>
      </c>
      <c r="M56" t="s">
        <v>1161</v>
      </c>
      <c r="N56" t="s">
        <v>137</v>
      </c>
      <c r="O56" s="20">
        <f>VLOOKUP(A56,sum_cocina!$A$4:$D$772,4,FALSE)</f>
        <v>6.6666666666666666E-2</v>
      </c>
      <c r="P56" s="21">
        <f>+VLOOKUP(A56,sum_cocina!$A$4:$B$772,2,FALSE)</f>
        <v>255</v>
      </c>
      <c r="Q56" s="42">
        <f t="shared" si="0"/>
        <v>45017.0625</v>
      </c>
      <c r="R56" s="20">
        <f t="shared" si="1"/>
        <v>8.9583333335758644E-2</v>
      </c>
      <c r="S56" t="str">
        <f t="shared" si="2"/>
        <v>COBRADO</v>
      </c>
    </row>
    <row r="57" spans="1:19">
      <c r="A57">
        <v>56</v>
      </c>
      <c r="B57">
        <v>1</v>
      </c>
      <c r="C57" t="s">
        <v>54</v>
      </c>
      <c r="D57">
        <v>3</v>
      </c>
      <c r="E57" s="23">
        <v>45017.055555555555</v>
      </c>
      <c r="F57" s="23">
        <v>45017.206250000003</v>
      </c>
      <c r="G57" s="22">
        <f t="shared" si="4"/>
        <v>0.15069444444816327</v>
      </c>
      <c r="H57" t="s">
        <v>25</v>
      </c>
      <c r="I57" t="s">
        <v>10</v>
      </c>
      <c r="J57" t="s">
        <v>1124</v>
      </c>
      <c r="K57" s="24">
        <v>43.2</v>
      </c>
      <c r="L57" t="s">
        <v>21</v>
      </c>
      <c r="M57" t="s">
        <v>59</v>
      </c>
      <c r="N57" t="s">
        <v>90</v>
      </c>
      <c r="O57" s="20">
        <f>VLOOKUP(A57,sum_cocina!$A$4:$D$772,4,FALSE)</f>
        <v>5.4166666666666669E-2</v>
      </c>
      <c r="P57" s="21">
        <f>+VLOOKUP(A57,sum_cocina!$A$4:$B$772,2,FALSE)</f>
        <v>48</v>
      </c>
      <c r="Q57" s="42">
        <f t="shared" si="0"/>
        <v>45017.055555555555</v>
      </c>
      <c r="R57" s="20">
        <f t="shared" si="1"/>
        <v>9.6527777781496599E-2</v>
      </c>
      <c r="S57" t="str">
        <f t="shared" si="2"/>
        <v>COBRADO</v>
      </c>
    </row>
    <row r="58" spans="1:19">
      <c r="A58">
        <v>57</v>
      </c>
      <c r="B58">
        <v>18</v>
      </c>
      <c r="C58" t="s">
        <v>138</v>
      </c>
      <c r="D58">
        <v>2</v>
      </c>
      <c r="E58" s="23">
        <v>45017.12777777778</v>
      </c>
      <c r="F58" s="23">
        <v>45017.202777777777</v>
      </c>
      <c r="G58" s="22">
        <f t="shared" si="4"/>
        <v>7.4999999997089617E-2</v>
      </c>
      <c r="H58" t="s">
        <v>20</v>
      </c>
      <c r="I58" t="s">
        <v>10</v>
      </c>
      <c r="J58" t="s">
        <v>1125</v>
      </c>
      <c r="K58" s="24">
        <v>45.45</v>
      </c>
      <c r="L58" t="s">
        <v>21</v>
      </c>
      <c r="M58" t="s">
        <v>17</v>
      </c>
      <c r="N58" t="s">
        <v>139</v>
      </c>
      <c r="O58" s="20">
        <f>VLOOKUP(A58,sum_cocina!$A$4:$D$772,4,FALSE)</f>
        <v>4.7222222222222221E-2</v>
      </c>
      <c r="P58" s="21">
        <f>+VLOOKUP(A58,sum_cocina!$A$4:$B$772,2,FALSE)</f>
        <v>169</v>
      </c>
      <c r="Q58" s="42">
        <f t="shared" si="0"/>
        <v>45017.12777777778</v>
      </c>
      <c r="R58" s="20">
        <f t="shared" si="1"/>
        <v>2.7777777774867396E-2</v>
      </c>
      <c r="S58" t="str">
        <f t="shared" si="2"/>
        <v>COBRADO</v>
      </c>
    </row>
    <row r="59" spans="1:19">
      <c r="A59">
        <v>58</v>
      </c>
      <c r="B59">
        <v>8</v>
      </c>
      <c r="C59" t="s">
        <v>140</v>
      </c>
      <c r="D59">
        <v>3</v>
      </c>
      <c r="E59" s="23">
        <v>45017.063194444447</v>
      </c>
      <c r="F59" s="23">
        <v>45017.181250000001</v>
      </c>
      <c r="G59" s="22">
        <f t="shared" si="4"/>
        <v>0.11805555555474712</v>
      </c>
      <c r="H59" t="s">
        <v>14</v>
      </c>
      <c r="I59" t="s">
        <v>32</v>
      </c>
      <c r="J59" t="s">
        <v>1125</v>
      </c>
      <c r="K59" s="24">
        <v>30.7</v>
      </c>
      <c r="L59" t="s">
        <v>11</v>
      </c>
      <c r="M59" t="s">
        <v>22</v>
      </c>
      <c r="N59" t="s">
        <v>141</v>
      </c>
      <c r="O59" s="20">
        <f>VLOOKUP(A59,sum_cocina!$A$4:$D$772,4,FALSE)</f>
        <v>5.0694444444444445E-2</v>
      </c>
      <c r="P59" s="21">
        <f>+VLOOKUP(A59,sum_cocina!$A$4:$B$772,2,FALSE)</f>
        <v>82</v>
      </c>
      <c r="Q59" s="42">
        <f t="shared" si="0"/>
        <v>45017.063194444447</v>
      </c>
      <c r="R59" s="20">
        <f t="shared" si="1"/>
        <v>6.7361111110302671E-2</v>
      </c>
      <c r="S59" t="str">
        <f t="shared" si="2"/>
        <v>COBRADO</v>
      </c>
    </row>
    <row r="60" spans="1:19">
      <c r="A60">
        <v>59</v>
      </c>
      <c r="B60">
        <v>8</v>
      </c>
      <c r="C60" t="s">
        <v>142</v>
      </c>
      <c r="D60">
        <v>4</v>
      </c>
      <c r="E60" s="23">
        <v>45017.056250000001</v>
      </c>
      <c r="F60" s="23">
        <v>45017.211111111108</v>
      </c>
      <c r="G60" s="22">
        <f t="shared" si="4"/>
        <v>0.15486111110658385</v>
      </c>
      <c r="H60" t="s">
        <v>14</v>
      </c>
      <c r="I60" t="s">
        <v>10</v>
      </c>
      <c r="J60" t="s">
        <v>16</v>
      </c>
      <c r="K60" s="24">
        <v>33.89</v>
      </c>
      <c r="L60" t="s">
        <v>21</v>
      </c>
      <c r="M60" t="s">
        <v>17</v>
      </c>
      <c r="N60" t="s">
        <v>143</v>
      </c>
      <c r="O60" s="20">
        <f>VLOOKUP(A60,sum_cocina!$A$4:$D$772,4,FALSE)</f>
        <v>3.3333333333333333E-2</v>
      </c>
      <c r="P60" s="21">
        <f>+VLOOKUP(A60,sum_cocina!$A$4:$B$772,2,FALSE)</f>
        <v>160</v>
      </c>
      <c r="Q60" s="42">
        <f t="shared" si="0"/>
        <v>45017.056250000001</v>
      </c>
      <c r="R60" s="20">
        <f t="shared" si="1"/>
        <v>0.12152777777325052</v>
      </c>
      <c r="S60" t="str">
        <f t="shared" si="2"/>
        <v>COBRADO</v>
      </c>
    </row>
    <row r="61" spans="1:19">
      <c r="A61">
        <v>60</v>
      </c>
      <c r="B61">
        <v>6</v>
      </c>
      <c r="C61" t="s">
        <v>144</v>
      </c>
      <c r="D61">
        <v>1</v>
      </c>
      <c r="E61" s="23">
        <v>45017.089583333334</v>
      </c>
      <c r="F61" s="23">
        <v>45017.240277777775</v>
      </c>
      <c r="G61" s="22">
        <f t="shared" si="4"/>
        <v>0.15069444444088731</v>
      </c>
      <c r="H61" t="s">
        <v>14</v>
      </c>
      <c r="I61" t="s">
        <v>10</v>
      </c>
      <c r="J61" t="s">
        <v>1125</v>
      </c>
      <c r="K61" s="24">
        <v>19.54</v>
      </c>
      <c r="L61" t="s">
        <v>11</v>
      </c>
      <c r="M61" t="s">
        <v>41</v>
      </c>
      <c r="N61" t="s">
        <v>145</v>
      </c>
      <c r="O61" s="20">
        <f>VLOOKUP(A61,sum_cocina!$A$4:$D$772,4,FALSE)</f>
        <v>2.9861111111111113E-2</v>
      </c>
      <c r="P61" s="21">
        <f>+VLOOKUP(A61,sum_cocina!$A$4:$B$772,2,FALSE)</f>
        <v>102</v>
      </c>
      <c r="Q61" s="42">
        <f t="shared" si="0"/>
        <v>45017.089583333334</v>
      </c>
      <c r="R61" s="20">
        <f t="shared" si="1"/>
        <v>0.12083333332977619</v>
      </c>
      <c r="S61" t="str">
        <f t="shared" si="2"/>
        <v>COBRADO</v>
      </c>
    </row>
    <row r="62" spans="1:19">
      <c r="A62">
        <v>61</v>
      </c>
      <c r="B62">
        <v>10</v>
      </c>
      <c r="C62" t="s">
        <v>146</v>
      </c>
      <c r="D62">
        <v>5</v>
      </c>
      <c r="E62" s="23">
        <v>45017.15902777778</v>
      </c>
      <c r="F62" s="23">
        <v>45017.265277777777</v>
      </c>
      <c r="G62" s="22">
        <f t="shared" si="4"/>
        <v>0.11666666666375629</v>
      </c>
      <c r="H62" t="s">
        <v>20</v>
      </c>
      <c r="I62" t="s">
        <v>10</v>
      </c>
      <c r="J62" t="s">
        <v>1125</v>
      </c>
      <c r="K62" s="24">
        <v>42.87</v>
      </c>
      <c r="L62" t="s">
        <v>35</v>
      </c>
      <c r="M62" t="s">
        <v>64</v>
      </c>
      <c r="N62" t="s">
        <v>147</v>
      </c>
      <c r="O62" s="20">
        <f>VLOOKUP(A62,sum_cocina!$A$4:$D$772,4,FALSE)</f>
        <v>0.11041666666666666</v>
      </c>
      <c r="P62" s="21">
        <f>+VLOOKUP(A62,sum_cocina!$A$4:$B$772,2,FALSE)</f>
        <v>242</v>
      </c>
      <c r="Q62" s="42">
        <f t="shared" si="0"/>
        <v>45017.15902777778</v>
      </c>
      <c r="R62" s="20">
        <f t="shared" si="1"/>
        <v>6.2499999970896253E-3</v>
      </c>
      <c r="S62" t="str">
        <f t="shared" si="2"/>
        <v>COBRADO</v>
      </c>
    </row>
    <row r="63" spans="1:19">
      <c r="A63">
        <v>62</v>
      </c>
      <c r="B63">
        <v>2</v>
      </c>
      <c r="C63" t="s">
        <v>148</v>
      </c>
      <c r="D63">
        <v>1</v>
      </c>
      <c r="E63" s="23">
        <v>45017.115972222222</v>
      </c>
      <c r="F63" s="23">
        <v>45017.26666666667</v>
      </c>
      <c r="G63" s="22">
        <f t="shared" si="4"/>
        <v>0.16111111111482992</v>
      </c>
      <c r="H63" t="s">
        <v>14</v>
      </c>
      <c r="I63" t="s">
        <v>32</v>
      </c>
      <c r="J63" t="s">
        <v>1125</v>
      </c>
      <c r="K63" s="24">
        <v>37.93</v>
      </c>
      <c r="L63" t="s">
        <v>35</v>
      </c>
      <c r="M63" t="s">
        <v>83</v>
      </c>
      <c r="N63" t="s">
        <v>149</v>
      </c>
      <c r="O63" s="20">
        <f>VLOOKUP(A63,sum_cocina!$A$4:$D$772,4,FALSE)</f>
        <v>0.1076388888888889</v>
      </c>
      <c r="P63" s="21">
        <f>+VLOOKUP(A63,sum_cocina!$A$4:$B$772,2,FALSE)</f>
        <v>148</v>
      </c>
      <c r="Q63" s="42">
        <f t="shared" si="0"/>
        <v>45017.115972222222</v>
      </c>
      <c r="R63" s="20">
        <f t="shared" si="1"/>
        <v>5.347222222594103E-2</v>
      </c>
      <c r="S63" t="str">
        <f t="shared" si="2"/>
        <v>COBRADO</v>
      </c>
    </row>
    <row r="64" spans="1:19">
      <c r="A64">
        <v>63</v>
      </c>
      <c r="B64">
        <v>17</v>
      </c>
      <c r="C64" t="s">
        <v>46</v>
      </c>
      <c r="D64">
        <v>4</v>
      </c>
      <c r="E64" s="23">
        <v>45017.02847222222</v>
      </c>
      <c r="F64" s="23">
        <v>45017.17083333333</v>
      </c>
      <c r="G64" s="22">
        <f t="shared" si="4"/>
        <v>0.14236111110949423</v>
      </c>
      <c r="H64" t="s">
        <v>29</v>
      </c>
      <c r="I64" t="s">
        <v>10</v>
      </c>
      <c r="J64" t="s">
        <v>1125</v>
      </c>
      <c r="K64" s="24">
        <v>33.340000000000003</v>
      </c>
      <c r="L64" t="s">
        <v>11</v>
      </c>
      <c r="M64" t="s">
        <v>17</v>
      </c>
      <c r="N64" t="s">
        <v>150</v>
      </c>
      <c r="O64" s="20">
        <f>VLOOKUP(A64,sum_cocina!$A$4:$D$772,4,FALSE)</f>
        <v>2.0833333333333332E-2</v>
      </c>
      <c r="P64" s="21">
        <f>+VLOOKUP(A64,sum_cocina!$A$4:$B$772,2,FALSE)</f>
        <v>55</v>
      </c>
      <c r="Q64" s="42">
        <f t="shared" si="0"/>
        <v>45017.02847222222</v>
      </c>
      <c r="R64" s="20">
        <f t="shared" si="1"/>
        <v>0.1215277777761609</v>
      </c>
      <c r="S64" t="str">
        <f t="shared" si="2"/>
        <v>COBRADO</v>
      </c>
    </row>
    <row r="65" spans="1:19">
      <c r="A65">
        <v>64</v>
      </c>
      <c r="B65">
        <v>3</v>
      </c>
      <c r="C65" t="s">
        <v>151</v>
      </c>
      <c r="D65">
        <v>3</v>
      </c>
      <c r="E65" s="23">
        <v>45017.069444444445</v>
      </c>
      <c r="F65" s="23">
        <v>45017.168055555558</v>
      </c>
      <c r="G65" s="22">
        <f t="shared" si="4"/>
        <v>9.8611111112404615E-2</v>
      </c>
      <c r="H65" t="s">
        <v>25</v>
      </c>
      <c r="I65" t="s">
        <v>15</v>
      </c>
      <c r="J65" t="s">
        <v>16</v>
      </c>
      <c r="K65" s="24">
        <v>34.770000000000003</v>
      </c>
      <c r="L65" t="s">
        <v>11</v>
      </c>
      <c r="M65" t="s">
        <v>1161</v>
      </c>
      <c r="N65" t="s">
        <v>152</v>
      </c>
      <c r="O65" s="20">
        <f>VLOOKUP(A65,sum_cocina!$A$4:$D$772,4,FALSE)</f>
        <v>5.6944444444444443E-2</v>
      </c>
      <c r="P65" s="21">
        <f>+VLOOKUP(A65,sum_cocina!$A$4:$B$772,2,FALSE)</f>
        <v>288</v>
      </c>
      <c r="Q65" s="42">
        <f t="shared" si="0"/>
        <v>45017.069444444445</v>
      </c>
      <c r="R65" s="20">
        <f t="shared" si="1"/>
        <v>4.1666666667960171E-2</v>
      </c>
      <c r="S65" t="str">
        <f t="shared" si="2"/>
        <v>COBRADO</v>
      </c>
    </row>
    <row r="66" spans="1:19">
      <c r="A66">
        <v>65</v>
      </c>
      <c r="B66">
        <v>5</v>
      </c>
      <c r="C66" t="s">
        <v>153</v>
      </c>
      <c r="D66">
        <v>1</v>
      </c>
      <c r="E66" s="23">
        <v>45017.07916666667</v>
      </c>
      <c r="F66" s="23">
        <v>45017.127083333333</v>
      </c>
      <c r="G66" s="22">
        <f t="shared" si="4"/>
        <v>5.833333332945282E-2</v>
      </c>
      <c r="H66" t="s">
        <v>9</v>
      </c>
      <c r="I66" t="s">
        <v>10</v>
      </c>
      <c r="J66" t="s">
        <v>1124</v>
      </c>
      <c r="K66" s="24">
        <v>14</v>
      </c>
      <c r="L66" t="s">
        <v>35</v>
      </c>
      <c r="M66" t="s">
        <v>41</v>
      </c>
      <c r="N66" t="s">
        <v>154</v>
      </c>
      <c r="O66" s="20">
        <f>VLOOKUP(A66,sum_cocina!$A$4:$D$772,4,FALSE)</f>
        <v>0.1076388888888889</v>
      </c>
      <c r="P66" s="21">
        <f>+VLOOKUP(A66,sum_cocina!$A$4:$B$772,2,FALSE)</f>
        <v>196</v>
      </c>
      <c r="Q66" s="42">
        <f t="shared" si="0"/>
        <v>45017.07916666667</v>
      </c>
      <c r="R66" s="20">
        <f t="shared" si="1"/>
        <v>0</v>
      </c>
      <c r="S66" t="str">
        <f t="shared" si="2"/>
        <v>NO COBRADO</v>
      </c>
    </row>
    <row r="67" spans="1:19">
      <c r="A67">
        <v>66</v>
      </c>
      <c r="B67">
        <v>18</v>
      </c>
      <c r="C67" t="s">
        <v>155</v>
      </c>
      <c r="D67">
        <v>2</v>
      </c>
      <c r="E67" s="23">
        <v>45017.102777777778</v>
      </c>
      <c r="F67" s="23">
        <v>45017.262499999997</v>
      </c>
      <c r="G67" s="22">
        <f t="shared" ref="G67:G130" si="5">+IF(L67="Ocupada",(F67-E67)+(15/1440),(F67-E67))</f>
        <v>0.15972222221898846</v>
      </c>
      <c r="H67" t="s">
        <v>25</v>
      </c>
      <c r="I67" t="s">
        <v>10</v>
      </c>
      <c r="J67" t="s">
        <v>1125</v>
      </c>
      <c r="K67" s="24">
        <v>10.88</v>
      </c>
      <c r="L67" t="s">
        <v>11</v>
      </c>
      <c r="M67" t="s">
        <v>1160</v>
      </c>
      <c r="N67" t="s">
        <v>156</v>
      </c>
      <c r="O67" s="20">
        <f>VLOOKUP(A67,sum_cocina!$A$4:$D$772,4,FALSE)</f>
        <v>7.9166666666666663E-2</v>
      </c>
      <c r="P67" s="21">
        <f>+VLOOKUP(A67,sum_cocina!$A$4:$B$772,2,FALSE)</f>
        <v>210</v>
      </c>
      <c r="Q67" s="42">
        <f t="shared" ref="Q67:Q130" si="6">+E67</f>
        <v>45017.102777777778</v>
      </c>
      <c r="R67" s="20">
        <f t="shared" ref="R67:R130" si="7">IF((G67 - (O67 )) &lt; 0, 0, G67 - (O67))</f>
        <v>8.05555555523218E-2</v>
      </c>
      <c r="S67" t="str">
        <f t="shared" ref="S67:S130" si="8">IF(R67&gt;0,"COBRADO","NO COBRADO")</f>
        <v>COBRADO</v>
      </c>
    </row>
    <row r="68" spans="1:19">
      <c r="A68">
        <v>67</v>
      </c>
      <c r="B68">
        <v>2</v>
      </c>
      <c r="C68" t="s">
        <v>157</v>
      </c>
      <c r="D68">
        <v>6</v>
      </c>
      <c r="E68" s="23">
        <v>45017.15625</v>
      </c>
      <c r="F68" s="23">
        <v>45017.215277777781</v>
      </c>
      <c r="G68" s="22">
        <f t="shared" si="5"/>
        <v>5.9027777781011537E-2</v>
      </c>
      <c r="H68" t="s">
        <v>20</v>
      </c>
      <c r="I68" t="s">
        <v>10</v>
      </c>
      <c r="J68" t="s">
        <v>1124</v>
      </c>
      <c r="K68" s="24">
        <v>21.25</v>
      </c>
      <c r="L68" t="s">
        <v>11</v>
      </c>
      <c r="M68" t="s">
        <v>1161</v>
      </c>
      <c r="N68" t="s">
        <v>158</v>
      </c>
      <c r="O68" s="20">
        <f>VLOOKUP(A68,sum_cocina!$A$4:$D$772,4,FALSE)</f>
        <v>9.0972222222222218E-2</v>
      </c>
      <c r="P68" s="21">
        <f>+VLOOKUP(A68,sum_cocina!$A$4:$B$772,2,FALSE)</f>
        <v>256</v>
      </c>
      <c r="Q68" s="42">
        <f t="shared" si="6"/>
        <v>45017.15625</v>
      </c>
      <c r="R68" s="20">
        <f t="shared" si="7"/>
        <v>0</v>
      </c>
      <c r="S68" t="str">
        <f t="shared" si="8"/>
        <v>NO COBRADO</v>
      </c>
    </row>
    <row r="69" spans="1:19">
      <c r="A69">
        <v>68</v>
      </c>
      <c r="B69">
        <v>8</v>
      </c>
      <c r="C69" t="s">
        <v>159</v>
      </c>
      <c r="D69">
        <v>4</v>
      </c>
      <c r="E69" s="23">
        <v>45017.001388888886</v>
      </c>
      <c r="F69" s="23">
        <v>45017.135416666664</v>
      </c>
      <c r="G69" s="22">
        <f t="shared" si="5"/>
        <v>0.14444444444476781</v>
      </c>
      <c r="H69" t="s">
        <v>25</v>
      </c>
      <c r="I69" t="s">
        <v>32</v>
      </c>
      <c r="J69" t="s">
        <v>1125</v>
      </c>
      <c r="K69" s="24">
        <v>45.65</v>
      </c>
      <c r="L69" t="s">
        <v>35</v>
      </c>
      <c r="M69" t="s">
        <v>22</v>
      </c>
      <c r="N69" t="s">
        <v>160</v>
      </c>
      <c r="O69" s="20">
        <f>VLOOKUP(A69,sum_cocina!$A$4:$D$772,4,FALSE)</f>
        <v>0.10069444444444445</v>
      </c>
      <c r="P69" s="21">
        <f>+VLOOKUP(A69,sum_cocina!$A$4:$B$772,2,FALSE)</f>
        <v>218</v>
      </c>
      <c r="Q69" s="42">
        <f t="shared" si="6"/>
        <v>45017.001388888886</v>
      </c>
      <c r="R69" s="20">
        <f t="shared" si="7"/>
        <v>4.3750000000323364E-2</v>
      </c>
      <c r="S69" t="str">
        <f t="shared" si="8"/>
        <v>COBRADO</v>
      </c>
    </row>
    <row r="70" spans="1:19">
      <c r="A70">
        <v>69</v>
      </c>
      <c r="B70">
        <v>5</v>
      </c>
      <c r="C70" t="s">
        <v>161</v>
      </c>
      <c r="D70">
        <v>4</v>
      </c>
      <c r="E70" s="23">
        <v>45017.084722222222</v>
      </c>
      <c r="F70" s="23">
        <v>45017.164583333331</v>
      </c>
      <c r="G70" s="22">
        <f t="shared" si="5"/>
        <v>7.9861111109494232E-2</v>
      </c>
      <c r="H70" t="s">
        <v>20</v>
      </c>
      <c r="I70" t="s">
        <v>10</v>
      </c>
      <c r="J70" t="s">
        <v>1125</v>
      </c>
      <c r="K70" s="24">
        <v>31.49</v>
      </c>
      <c r="L70" t="s">
        <v>21</v>
      </c>
      <c r="M70" t="s">
        <v>1161</v>
      </c>
      <c r="N70" t="s">
        <v>162</v>
      </c>
      <c r="O70" s="20">
        <f>VLOOKUP(A70,sum_cocina!$A$4:$D$772,4,FALSE)</f>
        <v>6.3888888888888884E-2</v>
      </c>
      <c r="P70" s="21">
        <f>+VLOOKUP(A70,sum_cocina!$A$4:$B$772,2,FALSE)</f>
        <v>234</v>
      </c>
      <c r="Q70" s="42">
        <f t="shared" si="6"/>
        <v>45017.084722222222</v>
      </c>
      <c r="R70" s="20">
        <f t="shared" si="7"/>
        <v>1.5972222220605348E-2</v>
      </c>
      <c r="S70" t="str">
        <f t="shared" si="8"/>
        <v>COBRADO</v>
      </c>
    </row>
    <row r="71" spans="1:19">
      <c r="A71">
        <v>70</v>
      </c>
      <c r="B71">
        <v>17</v>
      </c>
      <c r="C71" t="s">
        <v>163</v>
      </c>
      <c r="D71">
        <v>4</v>
      </c>
      <c r="E71" s="23">
        <v>45017.007638888892</v>
      </c>
      <c r="F71" s="23">
        <v>45017.056944444441</v>
      </c>
      <c r="G71" s="22">
        <f t="shared" si="5"/>
        <v>4.930555554892635E-2</v>
      </c>
      <c r="H71" t="s">
        <v>29</v>
      </c>
      <c r="I71" t="s">
        <v>10</v>
      </c>
      <c r="J71" t="s">
        <v>1124</v>
      </c>
      <c r="K71" s="24">
        <v>28.26</v>
      </c>
      <c r="L71" t="s">
        <v>21</v>
      </c>
      <c r="M71" t="s">
        <v>26</v>
      </c>
      <c r="N71" t="s">
        <v>164</v>
      </c>
      <c r="O71" s="20">
        <f>VLOOKUP(A71,sum_cocina!$A$4:$D$772,4,FALSE)</f>
        <v>2.7777777777777776E-2</v>
      </c>
      <c r="P71" s="21">
        <f>+VLOOKUP(A71,sum_cocina!$A$4:$B$772,2,FALSE)</f>
        <v>118</v>
      </c>
      <c r="Q71" s="42">
        <f t="shared" si="6"/>
        <v>45017.007638888892</v>
      </c>
      <c r="R71" s="20">
        <f t="shared" si="7"/>
        <v>2.1527777771148573E-2</v>
      </c>
      <c r="S71" t="str">
        <f t="shared" si="8"/>
        <v>COBRADO</v>
      </c>
    </row>
    <row r="72" spans="1:19">
      <c r="A72">
        <v>71</v>
      </c>
      <c r="B72">
        <v>18</v>
      </c>
      <c r="C72" t="s">
        <v>165</v>
      </c>
      <c r="D72">
        <v>4</v>
      </c>
      <c r="E72" s="23">
        <v>45017.081250000003</v>
      </c>
      <c r="F72" s="23">
        <v>45017.24722222222</v>
      </c>
      <c r="G72" s="22">
        <f t="shared" si="5"/>
        <v>0.17638888888419993</v>
      </c>
      <c r="H72" t="s">
        <v>9</v>
      </c>
      <c r="I72" t="s">
        <v>10</v>
      </c>
      <c r="J72" t="s">
        <v>1125</v>
      </c>
      <c r="K72" s="24">
        <v>24.01</v>
      </c>
      <c r="L72" t="s">
        <v>35</v>
      </c>
      <c r="M72" t="s">
        <v>26</v>
      </c>
      <c r="N72" t="s">
        <v>166</v>
      </c>
      <c r="O72" s="20">
        <f>VLOOKUP(A72,sum_cocina!$A$4:$D$772,4,FALSE)</f>
        <v>3.4027777777777775E-2</v>
      </c>
      <c r="P72" s="21">
        <f>+VLOOKUP(A72,sum_cocina!$A$4:$B$772,2,FALSE)</f>
        <v>136</v>
      </c>
      <c r="Q72" s="42">
        <f t="shared" si="6"/>
        <v>45017.081250000003</v>
      </c>
      <c r="R72" s="20">
        <f t="shared" si="7"/>
        <v>0.14236111110642216</v>
      </c>
      <c r="S72" t="str">
        <f t="shared" si="8"/>
        <v>COBRADO</v>
      </c>
    </row>
    <row r="73" spans="1:19">
      <c r="A73">
        <v>72</v>
      </c>
      <c r="B73">
        <v>17</v>
      </c>
      <c r="C73" t="s">
        <v>167</v>
      </c>
      <c r="D73">
        <v>1</v>
      </c>
      <c r="E73" s="23">
        <v>45017.112500000003</v>
      </c>
      <c r="F73" s="23">
        <v>45017.243750000001</v>
      </c>
      <c r="G73" s="22">
        <f t="shared" si="5"/>
        <v>0.13124999999854481</v>
      </c>
      <c r="H73" t="s">
        <v>20</v>
      </c>
      <c r="I73" t="s">
        <v>10</v>
      </c>
      <c r="J73" t="s">
        <v>1125</v>
      </c>
      <c r="K73" s="24">
        <v>15.28</v>
      </c>
      <c r="L73" t="s">
        <v>11</v>
      </c>
      <c r="M73" t="s">
        <v>1161</v>
      </c>
      <c r="N73" t="s">
        <v>168</v>
      </c>
      <c r="O73" s="20">
        <f>VLOOKUP(A73,sum_cocina!$A$4:$D$772,4,FALSE)</f>
        <v>3.7499999999999999E-2</v>
      </c>
      <c r="P73" s="21">
        <f>+VLOOKUP(A73,sum_cocina!$A$4:$B$772,2,FALSE)</f>
        <v>75</v>
      </c>
      <c r="Q73" s="42">
        <f t="shared" si="6"/>
        <v>45017.112500000003</v>
      </c>
      <c r="R73" s="20">
        <f t="shared" si="7"/>
        <v>9.3749999998544803E-2</v>
      </c>
      <c r="S73" t="str">
        <f t="shared" si="8"/>
        <v>COBRADO</v>
      </c>
    </row>
    <row r="74" spans="1:19">
      <c r="A74">
        <v>73</v>
      </c>
      <c r="B74">
        <v>1</v>
      </c>
      <c r="C74" t="s">
        <v>169</v>
      </c>
      <c r="D74">
        <v>4</v>
      </c>
      <c r="E74" s="23">
        <v>45017.11041666667</v>
      </c>
      <c r="F74" s="23">
        <v>45017.256249999999</v>
      </c>
      <c r="G74" s="22">
        <f t="shared" si="5"/>
        <v>0.14583333332848269</v>
      </c>
      <c r="H74" t="s">
        <v>29</v>
      </c>
      <c r="I74" t="s">
        <v>15</v>
      </c>
      <c r="J74" t="s">
        <v>1125</v>
      </c>
      <c r="K74" s="24">
        <v>34.51</v>
      </c>
      <c r="L74" t="s">
        <v>21</v>
      </c>
      <c r="M74" t="s">
        <v>83</v>
      </c>
      <c r="N74" t="s">
        <v>170</v>
      </c>
      <c r="O74" s="20">
        <f>VLOOKUP(A74,sum_cocina!$A$4:$D$772,4,FALSE)</f>
        <v>1.3888888888888888E-2</v>
      </c>
      <c r="P74" s="21">
        <f>+VLOOKUP(A74,sum_cocina!$A$4:$B$772,2,FALSE)</f>
        <v>81</v>
      </c>
      <c r="Q74" s="42">
        <f t="shared" si="6"/>
        <v>45017.11041666667</v>
      </c>
      <c r="R74" s="20">
        <f t="shared" si="7"/>
        <v>0.1319444444395938</v>
      </c>
      <c r="S74" t="str">
        <f t="shared" si="8"/>
        <v>COBRADO</v>
      </c>
    </row>
    <row r="75" spans="1:19">
      <c r="A75">
        <v>74</v>
      </c>
      <c r="B75">
        <v>19</v>
      </c>
      <c r="C75" t="s">
        <v>171</v>
      </c>
      <c r="D75">
        <v>4</v>
      </c>
      <c r="E75" s="23">
        <v>45017.044444444444</v>
      </c>
      <c r="F75" s="23">
        <v>45017.175694444442</v>
      </c>
      <c r="G75" s="22">
        <f t="shared" si="5"/>
        <v>0.13124999999854481</v>
      </c>
      <c r="H75" t="s">
        <v>29</v>
      </c>
      <c r="I75" t="s">
        <v>10</v>
      </c>
      <c r="J75" t="s">
        <v>1125</v>
      </c>
      <c r="K75" s="24">
        <v>30.83</v>
      </c>
      <c r="L75" t="s">
        <v>21</v>
      </c>
      <c r="M75" t="s">
        <v>22</v>
      </c>
      <c r="N75" t="s">
        <v>172</v>
      </c>
      <c r="O75" s="20">
        <f>VLOOKUP(A75,sum_cocina!$A$4:$D$772,4,FALSE)</f>
        <v>6.9444444444444448E-2</v>
      </c>
      <c r="P75" s="21">
        <f>+VLOOKUP(A75,sum_cocina!$A$4:$B$772,2,FALSE)</f>
        <v>218</v>
      </c>
      <c r="Q75" s="42">
        <f t="shared" si="6"/>
        <v>45017.044444444444</v>
      </c>
      <c r="R75" s="20">
        <f t="shared" si="7"/>
        <v>6.1805555554100361E-2</v>
      </c>
      <c r="S75" t="str">
        <f t="shared" si="8"/>
        <v>COBRADO</v>
      </c>
    </row>
    <row r="76" spans="1:19">
      <c r="A76">
        <v>75</v>
      </c>
      <c r="B76">
        <v>19</v>
      </c>
      <c r="C76" t="s">
        <v>173</v>
      </c>
      <c r="D76">
        <v>5</v>
      </c>
      <c r="E76" s="23">
        <v>45017.15</v>
      </c>
      <c r="F76" s="23">
        <v>45017.200694444444</v>
      </c>
      <c r="G76" s="22">
        <f t="shared" si="5"/>
        <v>6.1111111109009165E-2</v>
      </c>
      <c r="H76" t="s">
        <v>25</v>
      </c>
      <c r="I76" t="s">
        <v>10</v>
      </c>
      <c r="J76" t="s">
        <v>1125</v>
      </c>
      <c r="K76" s="24">
        <v>45.23</v>
      </c>
      <c r="L76" t="s">
        <v>35</v>
      </c>
      <c r="M76" t="s">
        <v>36</v>
      </c>
      <c r="N76" t="s">
        <v>174</v>
      </c>
      <c r="O76" s="20">
        <f>VLOOKUP(A76,sum_cocina!$A$4:$D$772,4,FALSE)</f>
        <v>3.5416666666666666E-2</v>
      </c>
      <c r="P76" s="21">
        <f>+VLOOKUP(A76,sum_cocina!$A$4:$B$772,2,FALSE)</f>
        <v>109</v>
      </c>
      <c r="Q76" s="42">
        <f t="shared" si="6"/>
        <v>45017.15</v>
      </c>
      <c r="R76" s="20">
        <f t="shared" si="7"/>
        <v>2.56944444423425E-2</v>
      </c>
      <c r="S76" t="str">
        <f t="shared" si="8"/>
        <v>COBRADO</v>
      </c>
    </row>
    <row r="77" spans="1:19">
      <c r="A77">
        <v>76</v>
      </c>
      <c r="B77">
        <v>17</v>
      </c>
      <c r="C77" t="s">
        <v>175</v>
      </c>
      <c r="D77">
        <v>3</v>
      </c>
      <c r="E77" s="23">
        <v>45017.122916666667</v>
      </c>
      <c r="F77" s="23">
        <v>45017.224999999999</v>
      </c>
      <c r="G77" s="22">
        <f t="shared" si="5"/>
        <v>0.10208333333139308</v>
      </c>
      <c r="H77" t="s">
        <v>14</v>
      </c>
      <c r="I77" t="s">
        <v>10</v>
      </c>
      <c r="J77" t="s">
        <v>1125</v>
      </c>
      <c r="K77" s="24">
        <v>17.760000000000002</v>
      </c>
      <c r="L77" t="s">
        <v>11</v>
      </c>
      <c r="M77" t="s">
        <v>83</v>
      </c>
      <c r="N77" t="s">
        <v>176</v>
      </c>
      <c r="O77" s="20">
        <f>VLOOKUP(A77,sum_cocina!$A$4:$D$772,4,FALSE)</f>
        <v>6.7361111111111108E-2</v>
      </c>
      <c r="P77" s="21">
        <f>+VLOOKUP(A77,sum_cocina!$A$4:$B$772,2,FALSE)</f>
        <v>158</v>
      </c>
      <c r="Q77" s="42">
        <f t="shared" si="6"/>
        <v>45017.122916666667</v>
      </c>
      <c r="R77" s="20">
        <f t="shared" si="7"/>
        <v>3.472222222028197E-2</v>
      </c>
      <c r="S77" t="str">
        <f t="shared" si="8"/>
        <v>COBRADO</v>
      </c>
    </row>
    <row r="78" spans="1:19">
      <c r="A78">
        <v>77</v>
      </c>
      <c r="B78">
        <v>3</v>
      </c>
      <c r="C78" t="s">
        <v>177</v>
      </c>
      <c r="D78">
        <v>1</v>
      </c>
      <c r="E78" s="23">
        <v>45017.115277777775</v>
      </c>
      <c r="F78" s="23">
        <v>45017.260416666664</v>
      </c>
      <c r="G78" s="22">
        <f t="shared" si="5"/>
        <v>0.14513888888905058</v>
      </c>
      <c r="H78" t="s">
        <v>9</v>
      </c>
      <c r="I78" t="s">
        <v>32</v>
      </c>
      <c r="J78" t="s">
        <v>1125</v>
      </c>
      <c r="K78" s="24">
        <v>19.88</v>
      </c>
      <c r="L78" t="s">
        <v>21</v>
      </c>
      <c r="M78" t="s">
        <v>41</v>
      </c>
      <c r="N78" t="s">
        <v>178</v>
      </c>
      <c r="O78" s="20">
        <f>VLOOKUP(A78,sum_cocina!$A$4:$D$772,4,FALSE)</f>
        <v>6.7361111111111108E-2</v>
      </c>
      <c r="P78" s="21">
        <f>+VLOOKUP(A78,sum_cocina!$A$4:$B$772,2,FALSE)</f>
        <v>99</v>
      </c>
      <c r="Q78" s="42">
        <f t="shared" si="6"/>
        <v>45017.115277777775</v>
      </c>
      <c r="R78" s="20">
        <f t="shared" si="7"/>
        <v>7.7777777777939469E-2</v>
      </c>
      <c r="S78" t="str">
        <f t="shared" si="8"/>
        <v>COBRADO</v>
      </c>
    </row>
    <row r="79" spans="1:19">
      <c r="A79">
        <v>78</v>
      </c>
      <c r="B79">
        <v>7</v>
      </c>
      <c r="C79" t="s">
        <v>179</v>
      </c>
      <c r="D79">
        <v>4</v>
      </c>
      <c r="E79" s="23">
        <v>45017.06527777778</v>
      </c>
      <c r="F79" s="23">
        <v>45017.127083333333</v>
      </c>
      <c r="G79" s="22">
        <f t="shared" si="5"/>
        <v>6.1805555553291924E-2</v>
      </c>
      <c r="H79" t="s">
        <v>9</v>
      </c>
      <c r="I79" t="s">
        <v>10</v>
      </c>
      <c r="J79" t="s">
        <v>1125</v>
      </c>
      <c r="K79" s="24">
        <v>20.02</v>
      </c>
      <c r="L79" t="s">
        <v>21</v>
      </c>
      <c r="M79" t="s">
        <v>17</v>
      </c>
      <c r="N79" t="s">
        <v>180</v>
      </c>
      <c r="O79" s="20">
        <f>VLOOKUP(A79,sum_cocina!$A$4:$D$772,4,FALSE)</f>
        <v>3.7499999999999999E-2</v>
      </c>
      <c r="P79" s="21">
        <f>+VLOOKUP(A79,sum_cocina!$A$4:$B$772,2,FALSE)</f>
        <v>57</v>
      </c>
      <c r="Q79" s="42">
        <f t="shared" si="6"/>
        <v>45017.06527777778</v>
      </c>
      <c r="R79" s="20">
        <f t="shared" si="7"/>
        <v>2.4305555553291926E-2</v>
      </c>
      <c r="S79" t="str">
        <f t="shared" si="8"/>
        <v>COBRADO</v>
      </c>
    </row>
    <row r="80" spans="1:19">
      <c r="A80">
        <v>79</v>
      </c>
      <c r="B80">
        <v>16</v>
      </c>
      <c r="C80" t="s">
        <v>181</v>
      </c>
      <c r="D80">
        <v>2</v>
      </c>
      <c r="E80" s="23">
        <v>45017.06527777778</v>
      </c>
      <c r="F80" s="23">
        <v>45017.213888888888</v>
      </c>
      <c r="G80" s="22">
        <f t="shared" si="5"/>
        <v>0.14861111110803904</v>
      </c>
      <c r="H80" t="s">
        <v>9</v>
      </c>
      <c r="I80" t="s">
        <v>10</v>
      </c>
      <c r="J80" t="s">
        <v>1125</v>
      </c>
      <c r="K80" s="24">
        <v>34.01</v>
      </c>
      <c r="L80" t="s">
        <v>21</v>
      </c>
      <c r="M80" t="s">
        <v>36</v>
      </c>
      <c r="N80" t="s">
        <v>182</v>
      </c>
      <c r="O80" s="20">
        <f>VLOOKUP(A80,sum_cocina!$A$4:$D$772,4,FALSE)</f>
        <v>6.6666666666666666E-2</v>
      </c>
      <c r="P80" s="21">
        <f>+VLOOKUP(A80,sum_cocina!$A$4:$B$772,2,FALSE)</f>
        <v>309</v>
      </c>
      <c r="Q80" s="42">
        <f t="shared" si="6"/>
        <v>45017.06527777778</v>
      </c>
      <c r="R80" s="20">
        <f t="shared" si="7"/>
        <v>8.1944444441372374E-2</v>
      </c>
      <c r="S80" t="str">
        <f t="shared" si="8"/>
        <v>COBRADO</v>
      </c>
    </row>
    <row r="81" spans="1:19">
      <c r="A81">
        <v>80</v>
      </c>
      <c r="B81">
        <v>18</v>
      </c>
      <c r="C81" t="s">
        <v>183</v>
      </c>
      <c r="D81">
        <v>6</v>
      </c>
      <c r="E81" s="23">
        <v>45017.093055555553</v>
      </c>
      <c r="F81" s="23">
        <v>45017.156944444447</v>
      </c>
      <c r="G81" s="22">
        <f t="shared" si="5"/>
        <v>6.3888888893416151E-2</v>
      </c>
      <c r="H81" t="s">
        <v>29</v>
      </c>
      <c r="I81" t="s">
        <v>10</v>
      </c>
      <c r="J81" t="s">
        <v>1125</v>
      </c>
      <c r="K81" s="24">
        <v>39.049999999999997</v>
      </c>
      <c r="L81" t="s">
        <v>21</v>
      </c>
      <c r="M81" t="s">
        <v>36</v>
      </c>
      <c r="N81" t="s">
        <v>184</v>
      </c>
      <c r="O81" s="20">
        <f>VLOOKUP(A81,sum_cocina!$A$4:$D$772,4,FALSE)</f>
        <v>4.6527777777777779E-2</v>
      </c>
      <c r="P81" s="21">
        <f>+VLOOKUP(A81,sum_cocina!$A$4:$B$772,2,FALSE)</f>
        <v>121</v>
      </c>
      <c r="Q81" s="42">
        <f t="shared" si="6"/>
        <v>45017.093055555553</v>
      </c>
      <c r="R81" s="20">
        <f t="shared" si="7"/>
        <v>1.7361111115638372E-2</v>
      </c>
      <c r="S81" t="str">
        <f t="shared" si="8"/>
        <v>COBRADO</v>
      </c>
    </row>
    <row r="82" spans="1:19">
      <c r="A82">
        <v>81</v>
      </c>
      <c r="B82">
        <v>17</v>
      </c>
      <c r="C82" t="s">
        <v>185</v>
      </c>
      <c r="D82">
        <v>4</v>
      </c>
      <c r="E82" s="23">
        <v>45017.152777777781</v>
      </c>
      <c r="F82" s="23">
        <v>45017.271527777775</v>
      </c>
      <c r="G82" s="22">
        <f t="shared" si="5"/>
        <v>0.12916666666084589</v>
      </c>
      <c r="H82" t="s">
        <v>25</v>
      </c>
      <c r="I82" t="s">
        <v>32</v>
      </c>
      <c r="J82" t="s">
        <v>1125</v>
      </c>
      <c r="K82" s="24">
        <v>23.69</v>
      </c>
      <c r="L82" t="s">
        <v>35</v>
      </c>
      <c r="M82" t="s">
        <v>44</v>
      </c>
      <c r="N82" t="s">
        <v>186</v>
      </c>
      <c r="O82" s="20">
        <f>VLOOKUP(A82,sum_cocina!$A$4:$D$772,4,FALSE)</f>
        <v>4.0972222222222222E-2</v>
      </c>
      <c r="P82" s="21">
        <f>+VLOOKUP(A82,sum_cocina!$A$4:$B$772,2,FALSE)</f>
        <v>62</v>
      </c>
      <c r="Q82" s="42">
        <f t="shared" si="6"/>
        <v>45017.152777777781</v>
      </c>
      <c r="R82" s="20">
        <f t="shared" si="7"/>
        <v>8.8194444438623676E-2</v>
      </c>
      <c r="S82" t="str">
        <f t="shared" si="8"/>
        <v>COBRADO</v>
      </c>
    </row>
    <row r="83" spans="1:19">
      <c r="A83">
        <v>82</v>
      </c>
      <c r="B83">
        <v>16</v>
      </c>
      <c r="C83" t="s">
        <v>187</v>
      </c>
      <c r="D83">
        <v>3</v>
      </c>
      <c r="E83" s="23">
        <v>45017.142361111109</v>
      </c>
      <c r="F83" s="23">
        <v>45017.298611111109</v>
      </c>
      <c r="G83" s="22">
        <f t="shared" si="5"/>
        <v>0.15625</v>
      </c>
      <c r="H83" t="s">
        <v>25</v>
      </c>
      <c r="I83" t="s">
        <v>15</v>
      </c>
      <c r="J83" t="s">
        <v>1125</v>
      </c>
      <c r="K83" s="24">
        <v>38.6</v>
      </c>
      <c r="L83" t="s">
        <v>21</v>
      </c>
      <c r="M83" t="s">
        <v>26</v>
      </c>
      <c r="N83" t="s">
        <v>188</v>
      </c>
      <c r="O83" s="20">
        <f>VLOOKUP(A83,sum_cocina!$A$4:$D$772,4,FALSE)</f>
        <v>1.3194444444444444E-2</v>
      </c>
      <c r="P83" s="21">
        <f>+VLOOKUP(A83,sum_cocina!$A$4:$B$772,2,FALSE)</f>
        <v>80</v>
      </c>
      <c r="Q83" s="42">
        <f t="shared" si="6"/>
        <v>45017.142361111109</v>
      </c>
      <c r="R83" s="20">
        <f t="shared" si="7"/>
        <v>0.14305555555555555</v>
      </c>
      <c r="S83" t="str">
        <f t="shared" si="8"/>
        <v>COBRADO</v>
      </c>
    </row>
    <row r="84" spans="1:19">
      <c r="A84">
        <v>83</v>
      </c>
      <c r="B84">
        <v>15</v>
      </c>
      <c r="C84" t="s">
        <v>189</v>
      </c>
      <c r="D84">
        <v>1</v>
      </c>
      <c r="E84" s="23">
        <v>45017.154166666667</v>
      </c>
      <c r="F84" s="23">
        <v>45017.277083333334</v>
      </c>
      <c r="G84" s="22">
        <f t="shared" si="5"/>
        <v>0.13333333333381839</v>
      </c>
      <c r="H84" t="s">
        <v>14</v>
      </c>
      <c r="I84" t="s">
        <v>32</v>
      </c>
      <c r="J84" t="s">
        <v>1125</v>
      </c>
      <c r="K84" s="24">
        <v>24.94</v>
      </c>
      <c r="L84" t="s">
        <v>35</v>
      </c>
      <c r="M84" t="s">
        <v>83</v>
      </c>
      <c r="N84" t="s">
        <v>190</v>
      </c>
      <c r="O84" s="20">
        <f>VLOOKUP(A84,sum_cocina!$A$4:$D$772,4,FALSE)</f>
        <v>6.5277777777777782E-2</v>
      </c>
      <c r="P84" s="21">
        <f>+VLOOKUP(A84,sum_cocina!$A$4:$B$772,2,FALSE)</f>
        <v>170</v>
      </c>
      <c r="Q84" s="42">
        <f t="shared" si="6"/>
        <v>45017.154166666667</v>
      </c>
      <c r="R84" s="20">
        <f t="shared" si="7"/>
        <v>6.8055555556040606E-2</v>
      </c>
      <c r="S84" t="str">
        <f t="shared" si="8"/>
        <v>COBRADO</v>
      </c>
    </row>
    <row r="85" spans="1:19">
      <c r="A85">
        <v>84</v>
      </c>
      <c r="B85">
        <v>19</v>
      </c>
      <c r="C85" t="s">
        <v>191</v>
      </c>
      <c r="D85">
        <v>5</v>
      </c>
      <c r="E85" s="23">
        <v>45017.070833333331</v>
      </c>
      <c r="F85" s="23">
        <v>45017.137499999997</v>
      </c>
      <c r="G85" s="22">
        <f t="shared" si="5"/>
        <v>7.708333333236321E-2</v>
      </c>
      <c r="H85" t="s">
        <v>29</v>
      </c>
      <c r="I85" t="s">
        <v>10</v>
      </c>
      <c r="J85" t="s">
        <v>1125</v>
      </c>
      <c r="K85" s="24">
        <v>15.11</v>
      </c>
      <c r="L85" t="s">
        <v>35</v>
      </c>
      <c r="M85" t="s">
        <v>1161</v>
      </c>
      <c r="N85" t="s">
        <v>100</v>
      </c>
      <c r="O85" s="20">
        <f>VLOOKUP(A85,sum_cocina!$A$4:$D$772,4,FALSE)</f>
        <v>6.9444444444444441E-3</v>
      </c>
      <c r="P85" s="21">
        <f>+VLOOKUP(A85,sum_cocina!$A$4:$B$772,2,FALSE)</f>
        <v>60</v>
      </c>
      <c r="Q85" s="42">
        <f t="shared" si="6"/>
        <v>45017.070833333331</v>
      </c>
      <c r="R85" s="20">
        <f t="shared" si="7"/>
        <v>7.0138888887918763E-2</v>
      </c>
      <c r="S85" t="str">
        <f t="shared" si="8"/>
        <v>COBRADO</v>
      </c>
    </row>
    <row r="86" spans="1:19">
      <c r="A86">
        <v>85</v>
      </c>
      <c r="B86">
        <v>8</v>
      </c>
      <c r="C86" t="s">
        <v>192</v>
      </c>
      <c r="D86">
        <v>3</v>
      </c>
      <c r="E86" s="23">
        <v>45017.107638888891</v>
      </c>
      <c r="F86" s="23">
        <v>45017.188194444447</v>
      </c>
      <c r="G86" s="22">
        <f t="shared" si="5"/>
        <v>8.0555555556202307E-2</v>
      </c>
      <c r="H86" t="s">
        <v>20</v>
      </c>
      <c r="I86" t="s">
        <v>32</v>
      </c>
      <c r="J86" t="s">
        <v>1125</v>
      </c>
      <c r="K86" s="24">
        <v>45.96</v>
      </c>
      <c r="L86" t="s">
        <v>21</v>
      </c>
      <c r="M86" t="s">
        <v>59</v>
      </c>
      <c r="N86" t="s">
        <v>193</v>
      </c>
      <c r="O86" s="20">
        <f>VLOOKUP(A86,sum_cocina!$A$4:$D$772,4,FALSE)</f>
        <v>9.8611111111111108E-2</v>
      </c>
      <c r="P86" s="21">
        <f>+VLOOKUP(A86,sum_cocina!$A$4:$B$772,2,FALSE)</f>
        <v>208</v>
      </c>
      <c r="Q86" s="42">
        <f t="shared" si="6"/>
        <v>45017.107638888891</v>
      </c>
      <c r="R86" s="20">
        <f t="shared" si="7"/>
        <v>0</v>
      </c>
      <c r="S86" t="str">
        <f t="shared" si="8"/>
        <v>NO COBRADO</v>
      </c>
    </row>
    <row r="87" spans="1:19">
      <c r="A87">
        <v>86</v>
      </c>
      <c r="B87">
        <v>20</v>
      </c>
      <c r="C87" t="s">
        <v>194</v>
      </c>
      <c r="D87">
        <v>3</v>
      </c>
      <c r="E87" s="23">
        <v>45017.001388888886</v>
      </c>
      <c r="F87" s="23">
        <v>45017.088888888888</v>
      </c>
      <c r="G87" s="22">
        <f t="shared" si="5"/>
        <v>8.7500000001455192E-2</v>
      </c>
      <c r="H87" t="s">
        <v>25</v>
      </c>
      <c r="I87" t="s">
        <v>10</v>
      </c>
      <c r="J87" t="s">
        <v>1124</v>
      </c>
      <c r="K87" s="24">
        <v>11.84</v>
      </c>
      <c r="L87" t="s">
        <v>21</v>
      </c>
      <c r="M87" t="s">
        <v>1160</v>
      </c>
      <c r="N87" t="s">
        <v>195</v>
      </c>
      <c r="O87" s="20">
        <f>VLOOKUP(A87,sum_cocina!$A$4:$D$772,4,FALSE)</f>
        <v>5.5555555555555558E-3</v>
      </c>
      <c r="P87" s="21">
        <f>+VLOOKUP(A87,sum_cocina!$A$4:$B$772,2,FALSE)</f>
        <v>50</v>
      </c>
      <c r="Q87" s="42">
        <f t="shared" si="6"/>
        <v>45017.001388888886</v>
      </c>
      <c r="R87" s="20">
        <f t="shared" si="7"/>
        <v>8.1944444445899642E-2</v>
      </c>
      <c r="S87" t="str">
        <f t="shared" si="8"/>
        <v>COBRADO</v>
      </c>
    </row>
    <row r="88" spans="1:19">
      <c r="A88">
        <v>87</v>
      </c>
      <c r="B88">
        <v>3</v>
      </c>
      <c r="C88" t="s">
        <v>196</v>
      </c>
      <c r="D88">
        <v>2</v>
      </c>
      <c r="E88" s="23">
        <v>45017.073611111111</v>
      </c>
      <c r="F88" s="23">
        <v>45017.137499999997</v>
      </c>
      <c r="G88" s="22">
        <f t="shared" si="5"/>
        <v>7.4305555552806865E-2</v>
      </c>
      <c r="H88" t="s">
        <v>29</v>
      </c>
      <c r="I88" t="s">
        <v>10</v>
      </c>
      <c r="J88" t="s">
        <v>1125</v>
      </c>
      <c r="K88" s="24">
        <v>29.46</v>
      </c>
      <c r="L88" t="s">
        <v>35</v>
      </c>
      <c r="M88" t="s">
        <v>36</v>
      </c>
      <c r="N88" t="s">
        <v>197</v>
      </c>
      <c r="O88" s="20">
        <f>VLOOKUP(A88,sum_cocina!$A$4:$D$772,4,FALSE)</f>
        <v>4.9305555555555554E-2</v>
      </c>
      <c r="P88" s="21">
        <f>+VLOOKUP(A88,sum_cocina!$A$4:$B$772,2,FALSE)</f>
        <v>99</v>
      </c>
      <c r="Q88" s="42">
        <f t="shared" si="6"/>
        <v>45017.073611111111</v>
      </c>
      <c r="R88" s="20">
        <f t="shared" si="7"/>
        <v>2.4999999997251311E-2</v>
      </c>
      <c r="S88" t="str">
        <f t="shared" si="8"/>
        <v>COBRADO</v>
      </c>
    </row>
    <row r="89" spans="1:19">
      <c r="A89">
        <v>88</v>
      </c>
      <c r="B89">
        <v>18</v>
      </c>
      <c r="C89" t="s">
        <v>198</v>
      </c>
      <c r="D89">
        <v>1</v>
      </c>
      <c r="E89" s="23">
        <v>45017.145833333336</v>
      </c>
      <c r="F89" s="23">
        <v>45017.277777777781</v>
      </c>
      <c r="G89" s="22">
        <f t="shared" si="5"/>
        <v>0.13194444444525288</v>
      </c>
      <c r="H89" t="s">
        <v>29</v>
      </c>
      <c r="I89" t="s">
        <v>10</v>
      </c>
      <c r="J89" t="s">
        <v>1124</v>
      </c>
      <c r="K89" s="24">
        <v>23.93</v>
      </c>
      <c r="L89" t="s">
        <v>11</v>
      </c>
      <c r="M89" t="s">
        <v>59</v>
      </c>
      <c r="N89" t="s">
        <v>199</v>
      </c>
      <c r="O89" s="20">
        <f>VLOOKUP(A89,sum_cocina!$A$4:$D$772,4,FALSE)</f>
        <v>8.1250000000000003E-2</v>
      </c>
      <c r="P89" s="21">
        <f>+VLOOKUP(A89,sum_cocina!$A$4:$B$772,2,FALSE)</f>
        <v>123</v>
      </c>
      <c r="Q89" s="42">
        <f t="shared" si="6"/>
        <v>45017.145833333336</v>
      </c>
      <c r="R89" s="20">
        <f t="shared" si="7"/>
        <v>5.0694444445252881E-2</v>
      </c>
      <c r="S89" t="str">
        <f t="shared" si="8"/>
        <v>COBRADO</v>
      </c>
    </row>
    <row r="90" spans="1:19">
      <c r="A90">
        <v>89</v>
      </c>
      <c r="B90">
        <v>11</v>
      </c>
      <c r="C90" t="s">
        <v>146</v>
      </c>
      <c r="D90">
        <v>4</v>
      </c>
      <c r="E90" s="23">
        <v>45017.029166666667</v>
      </c>
      <c r="F90" s="23">
        <v>45017.09652777778</v>
      </c>
      <c r="G90" s="22">
        <f t="shared" si="5"/>
        <v>6.7361111112404615E-2</v>
      </c>
      <c r="H90" t="s">
        <v>25</v>
      </c>
      <c r="I90" t="s">
        <v>15</v>
      </c>
      <c r="J90" t="s">
        <v>1124</v>
      </c>
      <c r="K90" s="24">
        <v>12.28</v>
      </c>
      <c r="L90" t="s">
        <v>21</v>
      </c>
      <c r="M90" t="s">
        <v>44</v>
      </c>
      <c r="N90" t="s">
        <v>200</v>
      </c>
      <c r="O90" s="20">
        <f>VLOOKUP(A90,sum_cocina!$A$4:$D$772,4,FALSE)</f>
        <v>9.8611111111111108E-2</v>
      </c>
      <c r="P90" s="21">
        <f>+VLOOKUP(A90,sum_cocina!$A$4:$B$772,2,FALSE)</f>
        <v>159</v>
      </c>
      <c r="Q90" s="42">
        <f t="shared" si="6"/>
        <v>45017.029166666667</v>
      </c>
      <c r="R90" s="20">
        <f t="shared" si="7"/>
        <v>0</v>
      </c>
      <c r="S90" t="str">
        <f t="shared" si="8"/>
        <v>NO COBRADO</v>
      </c>
    </row>
    <row r="91" spans="1:19">
      <c r="A91">
        <v>90</v>
      </c>
      <c r="B91">
        <v>6</v>
      </c>
      <c r="C91" t="s">
        <v>201</v>
      </c>
      <c r="D91">
        <v>3</v>
      </c>
      <c r="E91" s="23">
        <v>45017.053472222222</v>
      </c>
      <c r="F91" s="23">
        <v>45017.134027777778</v>
      </c>
      <c r="G91" s="22">
        <f t="shared" si="5"/>
        <v>8.0555555556202307E-2</v>
      </c>
      <c r="H91" t="s">
        <v>25</v>
      </c>
      <c r="I91" t="s">
        <v>10</v>
      </c>
      <c r="J91" t="s">
        <v>1124</v>
      </c>
      <c r="K91" s="24">
        <v>30.69</v>
      </c>
      <c r="L91" t="s">
        <v>11</v>
      </c>
      <c r="M91" t="s">
        <v>59</v>
      </c>
      <c r="N91" t="s">
        <v>77</v>
      </c>
      <c r="O91" s="20">
        <f>VLOOKUP(A91,sum_cocina!$A$4:$D$772,4,FALSE)</f>
        <v>3.3333333333333333E-2</v>
      </c>
      <c r="P91" s="21">
        <f>+VLOOKUP(A91,sum_cocina!$A$4:$B$772,2,FALSE)</f>
        <v>34</v>
      </c>
      <c r="Q91" s="42">
        <f t="shared" si="6"/>
        <v>45017.053472222222</v>
      </c>
      <c r="R91" s="20">
        <f t="shared" si="7"/>
        <v>4.7222222222868974E-2</v>
      </c>
      <c r="S91" t="str">
        <f t="shared" si="8"/>
        <v>COBRADO</v>
      </c>
    </row>
    <row r="92" spans="1:19">
      <c r="A92">
        <v>91</v>
      </c>
      <c r="B92">
        <v>1</v>
      </c>
      <c r="C92" t="s">
        <v>202</v>
      </c>
      <c r="D92">
        <v>5</v>
      </c>
      <c r="E92" s="23">
        <v>45017.151388888888</v>
      </c>
      <c r="F92" s="23">
        <v>45017.224999999999</v>
      </c>
      <c r="G92" s="22">
        <f t="shared" si="5"/>
        <v>7.3611111110949423E-2</v>
      </c>
      <c r="H92" t="s">
        <v>25</v>
      </c>
      <c r="I92" t="s">
        <v>10</v>
      </c>
      <c r="J92" t="s">
        <v>1125</v>
      </c>
      <c r="K92" s="24">
        <v>39.1</v>
      </c>
      <c r="L92" t="s">
        <v>11</v>
      </c>
      <c r="M92" t="s">
        <v>1160</v>
      </c>
      <c r="N92" t="s">
        <v>203</v>
      </c>
      <c r="O92" s="20">
        <f>VLOOKUP(A92,sum_cocina!$A$4:$D$772,4,FALSE)</f>
        <v>9.166666666666666E-2</v>
      </c>
      <c r="P92" s="21">
        <f>+VLOOKUP(A92,sum_cocina!$A$4:$B$772,2,FALSE)</f>
        <v>293</v>
      </c>
      <c r="Q92" s="42">
        <f t="shared" si="6"/>
        <v>45017.151388888888</v>
      </c>
      <c r="R92" s="20">
        <f t="shared" si="7"/>
        <v>0</v>
      </c>
      <c r="S92" t="str">
        <f t="shared" si="8"/>
        <v>NO COBRADO</v>
      </c>
    </row>
    <row r="93" spans="1:19">
      <c r="A93">
        <v>92</v>
      </c>
      <c r="B93">
        <v>6</v>
      </c>
      <c r="C93" t="s">
        <v>204</v>
      </c>
      <c r="D93">
        <v>2</v>
      </c>
      <c r="E93" s="23">
        <v>45017.149305555555</v>
      </c>
      <c r="F93" s="23">
        <v>45017.256249999999</v>
      </c>
      <c r="G93" s="22">
        <f t="shared" si="5"/>
        <v>0.10694444444379769</v>
      </c>
      <c r="H93" t="s">
        <v>20</v>
      </c>
      <c r="I93" t="s">
        <v>15</v>
      </c>
      <c r="J93" t="s">
        <v>1125</v>
      </c>
      <c r="K93" s="24">
        <v>12.75</v>
      </c>
      <c r="L93" t="s">
        <v>21</v>
      </c>
      <c r="M93" t="s">
        <v>36</v>
      </c>
      <c r="N93" t="s">
        <v>205</v>
      </c>
      <c r="O93" s="20">
        <f>VLOOKUP(A93,sum_cocina!$A$4:$D$772,4,FALSE)</f>
        <v>2.9166666666666667E-2</v>
      </c>
      <c r="P93" s="21">
        <f>+VLOOKUP(A93,sum_cocina!$A$4:$B$772,2,FALSE)</f>
        <v>82</v>
      </c>
      <c r="Q93" s="42">
        <f t="shared" si="6"/>
        <v>45017.149305555555</v>
      </c>
      <c r="R93" s="20">
        <f t="shared" si="7"/>
        <v>7.7777777777131019E-2</v>
      </c>
      <c r="S93" t="str">
        <f t="shared" si="8"/>
        <v>COBRADO</v>
      </c>
    </row>
    <row r="94" spans="1:19">
      <c r="A94">
        <v>93</v>
      </c>
      <c r="B94">
        <v>2</v>
      </c>
      <c r="C94" t="s">
        <v>206</v>
      </c>
      <c r="D94">
        <v>2</v>
      </c>
      <c r="E94" s="23">
        <v>45017.068749999999</v>
      </c>
      <c r="F94" s="23">
        <v>45017.158333333333</v>
      </c>
      <c r="G94" s="22">
        <f t="shared" si="5"/>
        <v>8.9583333334303461E-2</v>
      </c>
      <c r="H94" t="s">
        <v>20</v>
      </c>
      <c r="I94" t="s">
        <v>10</v>
      </c>
      <c r="J94" t="s">
        <v>1125</v>
      </c>
      <c r="K94" s="24">
        <v>45.66</v>
      </c>
      <c r="L94" t="s">
        <v>21</v>
      </c>
      <c r="M94" t="s">
        <v>1161</v>
      </c>
      <c r="N94" t="s">
        <v>51</v>
      </c>
      <c r="O94" s="20">
        <f>VLOOKUP(A94,sum_cocina!$A$4:$D$772,4,FALSE)</f>
        <v>1.2500000000000001E-2</v>
      </c>
      <c r="P94" s="21">
        <f>+VLOOKUP(A94,sum_cocina!$A$4:$B$772,2,FALSE)</f>
        <v>29</v>
      </c>
      <c r="Q94" s="42">
        <f t="shared" si="6"/>
        <v>45017.068749999999</v>
      </c>
      <c r="R94" s="20">
        <f t="shared" si="7"/>
        <v>7.7083333334303464E-2</v>
      </c>
      <c r="S94" t="str">
        <f t="shared" si="8"/>
        <v>COBRADO</v>
      </c>
    </row>
    <row r="95" spans="1:19">
      <c r="A95">
        <v>94</v>
      </c>
      <c r="B95">
        <v>12</v>
      </c>
      <c r="C95" t="s">
        <v>207</v>
      </c>
      <c r="D95">
        <v>1</v>
      </c>
      <c r="E95" s="23">
        <v>45017.077777777777</v>
      </c>
      <c r="F95" s="23">
        <v>45017.203472222223</v>
      </c>
      <c r="G95" s="22">
        <f t="shared" si="5"/>
        <v>0.13611111111337473</v>
      </c>
      <c r="H95" t="s">
        <v>29</v>
      </c>
      <c r="I95" t="s">
        <v>10</v>
      </c>
      <c r="J95" t="s">
        <v>1125</v>
      </c>
      <c r="K95" s="24">
        <v>28.36</v>
      </c>
      <c r="L95" t="s">
        <v>35</v>
      </c>
      <c r="M95" t="s">
        <v>64</v>
      </c>
      <c r="N95" t="s">
        <v>208</v>
      </c>
      <c r="O95" s="20">
        <f>VLOOKUP(A95,sum_cocina!$A$4:$D$772,4,FALSE)</f>
        <v>8.9583333333333334E-2</v>
      </c>
      <c r="P95" s="21">
        <f>+VLOOKUP(A95,sum_cocina!$A$4:$B$772,2,FALSE)</f>
        <v>253</v>
      </c>
      <c r="Q95" s="42">
        <f t="shared" si="6"/>
        <v>45017.077777777777</v>
      </c>
      <c r="R95" s="20">
        <f t="shared" si="7"/>
        <v>4.6527777780041399E-2</v>
      </c>
      <c r="S95" t="str">
        <f t="shared" si="8"/>
        <v>COBRADO</v>
      </c>
    </row>
    <row r="96" spans="1:19">
      <c r="A96">
        <v>95</v>
      </c>
      <c r="B96">
        <v>12</v>
      </c>
      <c r="C96" t="s">
        <v>209</v>
      </c>
      <c r="D96">
        <v>5</v>
      </c>
      <c r="E96" s="23">
        <v>45017.138194444444</v>
      </c>
      <c r="F96" s="23">
        <v>45017.254861111112</v>
      </c>
      <c r="G96" s="22">
        <f t="shared" si="5"/>
        <v>0.12708333333527358</v>
      </c>
      <c r="H96" t="s">
        <v>20</v>
      </c>
      <c r="I96" t="s">
        <v>32</v>
      </c>
      <c r="J96" t="s">
        <v>1125</v>
      </c>
      <c r="K96" s="24">
        <v>24.68</v>
      </c>
      <c r="L96" t="s">
        <v>35</v>
      </c>
      <c r="M96" t="s">
        <v>1160</v>
      </c>
      <c r="N96" t="s">
        <v>210</v>
      </c>
      <c r="O96" s="20">
        <f>VLOOKUP(A96,sum_cocina!$A$4:$D$772,4,FALSE)</f>
        <v>2.8472222222222222E-2</v>
      </c>
      <c r="P96" s="21">
        <f>+VLOOKUP(A96,sum_cocina!$A$4:$B$772,2,FALSE)</f>
        <v>153</v>
      </c>
      <c r="Q96" s="42">
        <f t="shared" si="6"/>
        <v>45017.138194444444</v>
      </c>
      <c r="R96" s="20">
        <f t="shared" si="7"/>
        <v>9.8611111113051361E-2</v>
      </c>
      <c r="S96" t="str">
        <f t="shared" si="8"/>
        <v>COBRADO</v>
      </c>
    </row>
    <row r="97" spans="1:19">
      <c r="A97">
        <v>96</v>
      </c>
      <c r="B97">
        <v>16</v>
      </c>
      <c r="C97" t="s">
        <v>211</v>
      </c>
      <c r="D97">
        <v>5</v>
      </c>
      <c r="E97" s="23">
        <v>45017.082638888889</v>
      </c>
      <c r="F97" s="23">
        <v>45017.226388888892</v>
      </c>
      <c r="G97" s="22">
        <f t="shared" si="5"/>
        <v>0.14375000000291038</v>
      </c>
      <c r="H97" t="s">
        <v>29</v>
      </c>
      <c r="I97" t="s">
        <v>15</v>
      </c>
      <c r="J97" t="s">
        <v>1125</v>
      </c>
      <c r="K97" s="24">
        <v>33.630000000000003</v>
      </c>
      <c r="L97" t="s">
        <v>21</v>
      </c>
      <c r="M97" t="s">
        <v>41</v>
      </c>
      <c r="N97" t="s">
        <v>212</v>
      </c>
      <c r="O97" s="20">
        <f>VLOOKUP(A97,sum_cocina!$A$4:$D$772,4,FALSE)</f>
        <v>5.2777777777777778E-2</v>
      </c>
      <c r="P97" s="21">
        <f>+VLOOKUP(A97,sum_cocina!$A$4:$B$772,2,FALSE)</f>
        <v>176</v>
      </c>
      <c r="Q97" s="42">
        <f t="shared" si="6"/>
        <v>45017.082638888889</v>
      </c>
      <c r="R97" s="20">
        <f t="shared" si="7"/>
        <v>9.0972222225132598E-2</v>
      </c>
      <c r="S97" t="str">
        <f t="shared" si="8"/>
        <v>COBRADO</v>
      </c>
    </row>
    <row r="98" spans="1:19">
      <c r="A98">
        <v>97</v>
      </c>
      <c r="B98">
        <v>14</v>
      </c>
      <c r="C98" t="s">
        <v>213</v>
      </c>
      <c r="D98">
        <v>2</v>
      </c>
      <c r="E98" s="23">
        <v>45017.073611111111</v>
      </c>
      <c r="F98" s="23">
        <v>45017.127083333333</v>
      </c>
      <c r="G98" s="22">
        <f t="shared" si="5"/>
        <v>6.3888888888565518E-2</v>
      </c>
      <c r="H98" t="s">
        <v>20</v>
      </c>
      <c r="I98" t="s">
        <v>32</v>
      </c>
      <c r="J98" t="s">
        <v>1125</v>
      </c>
      <c r="K98" s="24">
        <v>19.22</v>
      </c>
      <c r="L98" t="s">
        <v>35</v>
      </c>
      <c r="M98" t="s">
        <v>59</v>
      </c>
      <c r="N98" t="s">
        <v>214</v>
      </c>
      <c r="O98" s="20">
        <f>VLOOKUP(A98,sum_cocina!$A$4:$D$772,4,FALSE)</f>
        <v>5.486111111111111E-2</v>
      </c>
      <c r="P98" s="21">
        <f>+VLOOKUP(A98,sum_cocina!$A$4:$B$772,2,FALSE)</f>
        <v>188</v>
      </c>
      <c r="Q98" s="42">
        <f t="shared" si="6"/>
        <v>45017.073611111111</v>
      </c>
      <c r="R98" s="20">
        <f t="shared" si="7"/>
        <v>9.0277777774544071E-3</v>
      </c>
      <c r="S98" t="str">
        <f t="shared" si="8"/>
        <v>COBRADO</v>
      </c>
    </row>
    <row r="99" spans="1:19">
      <c r="A99">
        <v>98</v>
      </c>
      <c r="B99">
        <v>7</v>
      </c>
      <c r="C99" t="s">
        <v>215</v>
      </c>
      <c r="D99">
        <v>3</v>
      </c>
      <c r="E99" s="23">
        <v>45017.042361111111</v>
      </c>
      <c r="F99" s="23">
        <v>45017.140277777777</v>
      </c>
      <c r="G99" s="22">
        <f t="shared" si="5"/>
        <v>0.10833333333236321</v>
      </c>
      <c r="H99" t="s">
        <v>25</v>
      </c>
      <c r="I99" t="s">
        <v>10</v>
      </c>
      <c r="J99" t="s">
        <v>1125</v>
      </c>
      <c r="K99" s="24">
        <v>17.149999999999999</v>
      </c>
      <c r="L99" t="s">
        <v>35</v>
      </c>
      <c r="M99" t="s">
        <v>41</v>
      </c>
      <c r="N99" t="s">
        <v>216</v>
      </c>
      <c r="O99" s="20">
        <f>VLOOKUP(A99,sum_cocina!$A$4:$D$772,4,FALSE)</f>
        <v>9.7222222222222224E-2</v>
      </c>
      <c r="P99" s="21">
        <f>+VLOOKUP(A99,sum_cocina!$A$4:$B$772,2,FALSE)</f>
        <v>166</v>
      </c>
      <c r="Q99" s="42">
        <f t="shared" si="6"/>
        <v>45017.042361111111</v>
      </c>
      <c r="R99" s="20">
        <f t="shared" si="7"/>
        <v>1.1111111110140987E-2</v>
      </c>
      <c r="S99" t="str">
        <f t="shared" si="8"/>
        <v>COBRADO</v>
      </c>
    </row>
    <row r="100" spans="1:19">
      <c r="A100">
        <v>99</v>
      </c>
      <c r="B100">
        <v>2</v>
      </c>
      <c r="C100" t="s">
        <v>50</v>
      </c>
      <c r="D100">
        <v>6</v>
      </c>
      <c r="E100" s="23">
        <v>45017.098611111112</v>
      </c>
      <c r="F100" s="23">
        <v>45017.262499999997</v>
      </c>
      <c r="G100" s="22">
        <f t="shared" si="5"/>
        <v>0.17430555555135166</v>
      </c>
      <c r="H100" t="s">
        <v>20</v>
      </c>
      <c r="I100" t="s">
        <v>10</v>
      </c>
      <c r="J100" t="s">
        <v>1125</v>
      </c>
      <c r="K100" s="24">
        <v>33.549999999999997</v>
      </c>
      <c r="L100" t="s">
        <v>35</v>
      </c>
      <c r="M100" t="s">
        <v>64</v>
      </c>
      <c r="N100" t="s">
        <v>217</v>
      </c>
      <c r="O100" s="20">
        <f>VLOOKUP(A100,sum_cocina!$A$4:$D$772,4,FALSE)</f>
        <v>5.9722222222222225E-2</v>
      </c>
      <c r="P100" s="21">
        <f>+VLOOKUP(A100,sum_cocina!$A$4:$B$772,2,FALSE)</f>
        <v>139</v>
      </c>
      <c r="Q100" s="42">
        <f t="shared" si="6"/>
        <v>45017.098611111112</v>
      </c>
      <c r="R100" s="20">
        <f t="shared" si="7"/>
        <v>0.11458333332912943</v>
      </c>
      <c r="S100" t="str">
        <f t="shared" si="8"/>
        <v>COBRADO</v>
      </c>
    </row>
    <row r="101" spans="1:19">
      <c r="A101">
        <v>100</v>
      </c>
      <c r="B101">
        <v>18</v>
      </c>
      <c r="C101" t="s">
        <v>31</v>
      </c>
      <c r="D101">
        <v>1</v>
      </c>
      <c r="E101" s="23">
        <v>45017.147222222222</v>
      </c>
      <c r="F101" s="23">
        <v>45017.28125</v>
      </c>
      <c r="G101" s="22">
        <f t="shared" si="5"/>
        <v>0.13402777777810115</v>
      </c>
      <c r="H101" t="s">
        <v>14</v>
      </c>
      <c r="I101" t="s">
        <v>10</v>
      </c>
      <c r="J101" t="s">
        <v>1125</v>
      </c>
      <c r="K101" s="24">
        <v>15.15</v>
      </c>
      <c r="L101" t="s">
        <v>11</v>
      </c>
      <c r="M101" t="s">
        <v>26</v>
      </c>
      <c r="N101" t="s">
        <v>218</v>
      </c>
      <c r="O101" s="20">
        <f>VLOOKUP(A101,sum_cocina!$A$4:$D$772,4,FALSE)</f>
        <v>7.1527777777777773E-2</v>
      </c>
      <c r="P101" s="21">
        <f>+VLOOKUP(A101,sum_cocina!$A$4:$B$772,2,FALSE)</f>
        <v>166</v>
      </c>
      <c r="Q101" s="42">
        <f t="shared" si="6"/>
        <v>45017.147222222222</v>
      </c>
      <c r="R101" s="20">
        <f t="shared" si="7"/>
        <v>6.250000000032338E-2</v>
      </c>
      <c r="S101" t="str">
        <f t="shared" si="8"/>
        <v>COBRADO</v>
      </c>
    </row>
    <row r="102" spans="1:19">
      <c r="A102">
        <v>101</v>
      </c>
      <c r="B102">
        <v>1</v>
      </c>
      <c r="C102" t="s">
        <v>219</v>
      </c>
      <c r="D102">
        <v>5</v>
      </c>
      <c r="E102" s="23">
        <v>45017.009722222225</v>
      </c>
      <c r="F102" s="23">
        <v>45017.09375</v>
      </c>
      <c r="G102" s="22">
        <f t="shared" si="5"/>
        <v>8.4027777775190771E-2</v>
      </c>
      <c r="H102" t="s">
        <v>29</v>
      </c>
      <c r="I102" t="s">
        <v>10</v>
      </c>
      <c r="J102" t="s">
        <v>1125</v>
      </c>
      <c r="K102" s="24">
        <v>15.09</v>
      </c>
      <c r="L102" t="s">
        <v>21</v>
      </c>
      <c r="M102" t="s">
        <v>36</v>
      </c>
      <c r="N102" t="s">
        <v>220</v>
      </c>
      <c r="O102" s="20">
        <f>VLOOKUP(A102,sum_cocina!$A$4:$D$772,4,FALSE)</f>
        <v>9.3055555555555558E-2</v>
      </c>
      <c r="P102" s="21">
        <f>+VLOOKUP(A102,sum_cocina!$A$4:$B$772,2,FALSE)</f>
        <v>138</v>
      </c>
      <c r="Q102" s="42">
        <f t="shared" si="6"/>
        <v>45017.009722222225</v>
      </c>
      <c r="R102" s="20">
        <f t="shared" si="7"/>
        <v>0</v>
      </c>
      <c r="S102" t="str">
        <f t="shared" si="8"/>
        <v>NO COBRADO</v>
      </c>
    </row>
    <row r="103" spans="1:19">
      <c r="A103">
        <v>102</v>
      </c>
      <c r="B103">
        <v>19</v>
      </c>
      <c r="C103" t="s">
        <v>221</v>
      </c>
      <c r="D103">
        <v>2</v>
      </c>
      <c r="E103" s="23">
        <v>45017.064583333333</v>
      </c>
      <c r="F103" s="23">
        <v>45017.176388888889</v>
      </c>
      <c r="G103" s="22">
        <f t="shared" si="5"/>
        <v>0.11180555555620231</v>
      </c>
      <c r="H103" t="s">
        <v>9</v>
      </c>
      <c r="I103" t="s">
        <v>10</v>
      </c>
      <c r="J103" t="s">
        <v>1125</v>
      </c>
      <c r="K103" s="24">
        <v>12.65</v>
      </c>
      <c r="L103" t="s">
        <v>11</v>
      </c>
      <c r="M103" t="s">
        <v>36</v>
      </c>
      <c r="N103" t="s">
        <v>222</v>
      </c>
      <c r="O103" s="20">
        <f>VLOOKUP(A103,sum_cocina!$A$4:$D$772,4,FALSE)</f>
        <v>3.1944444444444442E-2</v>
      </c>
      <c r="P103" s="21">
        <f>+VLOOKUP(A103,sum_cocina!$A$4:$B$772,2,FALSE)</f>
        <v>171</v>
      </c>
      <c r="Q103" s="42">
        <f t="shared" si="6"/>
        <v>45017.064583333333</v>
      </c>
      <c r="R103" s="20">
        <f t="shared" si="7"/>
        <v>7.9861111111757865E-2</v>
      </c>
      <c r="S103" t="str">
        <f t="shared" si="8"/>
        <v>COBRADO</v>
      </c>
    </row>
    <row r="104" spans="1:19">
      <c r="A104">
        <v>103</v>
      </c>
      <c r="B104">
        <v>13</v>
      </c>
      <c r="C104" t="s">
        <v>223</v>
      </c>
      <c r="D104">
        <v>3</v>
      </c>
      <c r="E104" s="23">
        <v>45017.070833333331</v>
      </c>
      <c r="F104" s="23">
        <v>45017.215277777781</v>
      </c>
      <c r="G104" s="22">
        <f t="shared" si="5"/>
        <v>0.14444444444961846</v>
      </c>
      <c r="H104" t="s">
        <v>29</v>
      </c>
      <c r="I104" t="s">
        <v>10</v>
      </c>
      <c r="J104" t="s">
        <v>1124</v>
      </c>
      <c r="K104" s="24">
        <v>26.75</v>
      </c>
      <c r="L104" t="s">
        <v>11</v>
      </c>
      <c r="M104" t="s">
        <v>22</v>
      </c>
      <c r="N104" t="s">
        <v>224</v>
      </c>
      <c r="O104" s="20">
        <f>VLOOKUP(A104,sum_cocina!$A$4:$D$772,4,FALSE)</f>
        <v>6.8750000000000006E-2</v>
      </c>
      <c r="P104" s="21">
        <f>+VLOOKUP(A104,sum_cocina!$A$4:$B$772,2,FALSE)</f>
        <v>73</v>
      </c>
      <c r="Q104" s="42">
        <f t="shared" si="6"/>
        <v>45017.070833333331</v>
      </c>
      <c r="R104" s="20">
        <f t="shared" si="7"/>
        <v>7.5694444449618453E-2</v>
      </c>
      <c r="S104" t="str">
        <f t="shared" si="8"/>
        <v>COBRADO</v>
      </c>
    </row>
    <row r="105" spans="1:19">
      <c r="A105">
        <v>104</v>
      </c>
      <c r="B105">
        <v>14</v>
      </c>
      <c r="C105" t="s">
        <v>225</v>
      </c>
      <c r="D105">
        <v>4</v>
      </c>
      <c r="E105" s="23">
        <v>45017.061111111114</v>
      </c>
      <c r="F105" s="23">
        <v>45017.113888888889</v>
      </c>
      <c r="G105" s="22">
        <f t="shared" si="5"/>
        <v>5.2777777775190771E-2</v>
      </c>
      <c r="H105" t="s">
        <v>9</v>
      </c>
      <c r="I105" t="s">
        <v>15</v>
      </c>
      <c r="J105" t="s">
        <v>1124</v>
      </c>
      <c r="K105" s="24">
        <v>11.12</v>
      </c>
      <c r="L105" t="s">
        <v>11</v>
      </c>
      <c r="M105" t="s">
        <v>44</v>
      </c>
      <c r="N105" t="s">
        <v>226</v>
      </c>
      <c r="O105" s="20">
        <f>VLOOKUP(A105,sum_cocina!$A$4:$D$772,4,FALSE)</f>
        <v>3.8194444444444448E-2</v>
      </c>
      <c r="P105" s="21">
        <f>+VLOOKUP(A105,sum_cocina!$A$4:$B$772,2,FALSE)</f>
        <v>77</v>
      </c>
      <c r="Q105" s="42">
        <f t="shared" si="6"/>
        <v>45017.061111111114</v>
      </c>
      <c r="R105" s="20">
        <f t="shared" si="7"/>
        <v>1.4583333330746323E-2</v>
      </c>
      <c r="S105" t="str">
        <f t="shared" si="8"/>
        <v>COBRADO</v>
      </c>
    </row>
    <row r="106" spans="1:19">
      <c r="A106">
        <v>105</v>
      </c>
      <c r="B106">
        <v>14</v>
      </c>
      <c r="C106" t="s">
        <v>227</v>
      </c>
      <c r="D106">
        <v>6</v>
      </c>
      <c r="E106" s="23">
        <v>45017.054166666669</v>
      </c>
      <c r="F106" s="23">
        <v>45017.166666666664</v>
      </c>
      <c r="G106" s="22">
        <f t="shared" si="5"/>
        <v>0.11249999999563443</v>
      </c>
      <c r="H106" t="s">
        <v>9</v>
      </c>
      <c r="I106" t="s">
        <v>10</v>
      </c>
      <c r="J106" t="s">
        <v>1125</v>
      </c>
      <c r="K106" s="24">
        <v>15.64</v>
      </c>
      <c r="L106" t="s">
        <v>21</v>
      </c>
      <c r="M106" t="s">
        <v>22</v>
      </c>
      <c r="N106" t="s">
        <v>228</v>
      </c>
      <c r="O106" s="20">
        <f>VLOOKUP(A106,sum_cocina!$A$4:$D$772,4,FALSE)</f>
        <v>2.9861111111111113E-2</v>
      </c>
      <c r="P106" s="21">
        <f>+VLOOKUP(A106,sum_cocina!$A$4:$B$772,2,FALSE)</f>
        <v>141</v>
      </c>
      <c r="Q106" s="42">
        <f t="shared" si="6"/>
        <v>45017.054166666669</v>
      </c>
      <c r="R106" s="20">
        <f t="shared" si="7"/>
        <v>8.2638888884523309E-2</v>
      </c>
      <c r="S106" t="str">
        <f t="shared" si="8"/>
        <v>COBRADO</v>
      </c>
    </row>
    <row r="107" spans="1:19">
      <c r="A107">
        <v>106</v>
      </c>
      <c r="B107">
        <v>15</v>
      </c>
      <c r="C107" t="s">
        <v>229</v>
      </c>
      <c r="D107">
        <v>3</v>
      </c>
      <c r="E107" s="23">
        <v>45017.083333333336</v>
      </c>
      <c r="F107" s="23">
        <v>45017.213888888888</v>
      </c>
      <c r="G107" s="22">
        <f t="shared" si="5"/>
        <v>0.13055555555183673</v>
      </c>
      <c r="H107" t="s">
        <v>29</v>
      </c>
      <c r="I107" t="s">
        <v>15</v>
      </c>
      <c r="J107" t="s">
        <v>16</v>
      </c>
      <c r="K107" s="24">
        <v>22.72</v>
      </c>
      <c r="L107" t="s">
        <v>21</v>
      </c>
      <c r="M107" t="s">
        <v>44</v>
      </c>
      <c r="N107" t="s">
        <v>77</v>
      </c>
      <c r="O107" s="20">
        <f>VLOOKUP(A107,sum_cocina!$A$4:$D$772,4,FALSE)</f>
        <v>2.013888888888889E-2</v>
      </c>
      <c r="P107" s="21">
        <f>+VLOOKUP(A107,sum_cocina!$A$4:$B$772,2,FALSE)</f>
        <v>68</v>
      </c>
      <c r="Q107" s="42">
        <f t="shared" si="6"/>
        <v>45017.083333333336</v>
      </c>
      <c r="R107" s="20">
        <f t="shared" si="7"/>
        <v>0.11041666666294785</v>
      </c>
      <c r="S107" t="str">
        <f t="shared" si="8"/>
        <v>COBRADO</v>
      </c>
    </row>
    <row r="108" spans="1:19">
      <c r="A108">
        <v>107</v>
      </c>
      <c r="B108">
        <v>11</v>
      </c>
      <c r="C108" t="s">
        <v>230</v>
      </c>
      <c r="D108">
        <v>5</v>
      </c>
      <c r="E108" s="23">
        <v>45017.061805555553</v>
      </c>
      <c r="F108" s="23">
        <v>45017.123611111114</v>
      </c>
      <c r="G108" s="22">
        <f t="shared" si="5"/>
        <v>6.1805555560567882E-2</v>
      </c>
      <c r="H108" t="s">
        <v>20</v>
      </c>
      <c r="I108" t="s">
        <v>10</v>
      </c>
      <c r="J108" t="s">
        <v>1124</v>
      </c>
      <c r="K108" s="24">
        <v>48.77</v>
      </c>
      <c r="L108" t="s">
        <v>11</v>
      </c>
      <c r="M108" t="s">
        <v>41</v>
      </c>
      <c r="N108" t="s">
        <v>231</v>
      </c>
      <c r="O108" s="20">
        <f>VLOOKUP(A108,sum_cocina!$A$4:$D$772,4,FALSE)</f>
        <v>9.7916666666666666E-2</v>
      </c>
      <c r="P108" s="21">
        <f>+VLOOKUP(A108,sum_cocina!$A$4:$B$772,2,FALSE)</f>
        <v>253</v>
      </c>
      <c r="Q108" s="42">
        <f t="shared" si="6"/>
        <v>45017.061805555553</v>
      </c>
      <c r="R108" s="20">
        <f t="shared" si="7"/>
        <v>0</v>
      </c>
      <c r="S108" t="str">
        <f t="shared" si="8"/>
        <v>NO COBRADO</v>
      </c>
    </row>
    <row r="109" spans="1:19">
      <c r="A109">
        <v>108</v>
      </c>
      <c r="B109">
        <v>3</v>
      </c>
      <c r="C109" t="s">
        <v>232</v>
      </c>
      <c r="D109">
        <v>3</v>
      </c>
      <c r="E109" s="23">
        <v>45017.063888888886</v>
      </c>
      <c r="F109" s="23">
        <v>45017.150694444441</v>
      </c>
      <c r="G109" s="22">
        <f t="shared" si="5"/>
        <v>8.6805555554747116E-2</v>
      </c>
      <c r="H109" t="s">
        <v>29</v>
      </c>
      <c r="I109" t="s">
        <v>15</v>
      </c>
      <c r="J109" t="s">
        <v>1124</v>
      </c>
      <c r="K109" s="24">
        <v>23.26</v>
      </c>
      <c r="L109" t="s">
        <v>11</v>
      </c>
      <c r="M109" t="s">
        <v>26</v>
      </c>
      <c r="N109" t="s">
        <v>233</v>
      </c>
      <c r="O109" s="20">
        <f>VLOOKUP(A109,sum_cocina!$A$4:$D$772,4,FALSE)</f>
        <v>7.9861111111111105E-2</v>
      </c>
      <c r="P109" s="21">
        <f>+VLOOKUP(A109,sum_cocina!$A$4:$B$772,2,FALSE)</f>
        <v>124</v>
      </c>
      <c r="Q109" s="42">
        <f t="shared" si="6"/>
        <v>45017.063888888886</v>
      </c>
      <c r="R109" s="20">
        <f t="shared" si="7"/>
        <v>6.9444444436360109E-3</v>
      </c>
      <c r="S109" t="str">
        <f t="shared" si="8"/>
        <v>COBRADO</v>
      </c>
    </row>
    <row r="110" spans="1:19">
      <c r="A110">
        <v>109</v>
      </c>
      <c r="B110">
        <v>10</v>
      </c>
      <c r="C110" t="s">
        <v>234</v>
      </c>
      <c r="D110">
        <v>2</v>
      </c>
      <c r="E110" s="23">
        <v>45017.059027777781</v>
      </c>
      <c r="F110" s="23">
        <v>45017.101388888892</v>
      </c>
      <c r="G110" s="22">
        <f t="shared" si="5"/>
        <v>4.2361111110949423E-2</v>
      </c>
      <c r="H110" t="s">
        <v>29</v>
      </c>
      <c r="I110" t="s">
        <v>15</v>
      </c>
      <c r="J110" t="s">
        <v>1125</v>
      </c>
      <c r="K110" s="24">
        <v>42.95</v>
      </c>
      <c r="L110" t="s">
        <v>21</v>
      </c>
      <c r="M110" t="s">
        <v>59</v>
      </c>
      <c r="N110" t="s">
        <v>235</v>
      </c>
      <c r="O110" s="20">
        <f>VLOOKUP(A110,sum_cocina!$A$4:$D$772,4,FALSE)</f>
        <v>8.1944444444444445E-2</v>
      </c>
      <c r="P110" s="21">
        <f>+VLOOKUP(A110,sum_cocina!$A$4:$B$772,2,FALSE)</f>
        <v>169</v>
      </c>
      <c r="Q110" s="42">
        <f t="shared" si="6"/>
        <v>45017.059027777781</v>
      </c>
      <c r="R110" s="20">
        <f t="shared" si="7"/>
        <v>0</v>
      </c>
      <c r="S110" t="str">
        <f t="shared" si="8"/>
        <v>NO COBRADO</v>
      </c>
    </row>
    <row r="111" spans="1:19">
      <c r="A111">
        <v>110</v>
      </c>
      <c r="B111">
        <v>5</v>
      </c>
      <c r="C111" t="s">
        <v>236</v>
      </c>
      <c r="D111">
        <v>1</v>
      </c>
      <c r="E111" s="23">
        <v>45017.147222222222</v>
      </c>
      <c r="F111" s="23">
        <v>45017.275694444441</v>
      </c>
      <c r="G111" s="22">
        <f t="shared" si="5"/>
        <v>0.12847222221898846</v>
      </c>
      <c r="H111" t="s">
        <v>14</v>
      </c>
      <c r="I111" t="s">
        <v>10</v>
      </c>
      <c r="J111" t="s">
        <v>1125</v>
      </c>
      <c r="K111" s="24">
        <v>47.91</v>
      </c>
      <c r="L111" t="s">
        <v>11</v>
      </c>
      <c r="M111" t="s">
        <v>26</v>
      </c>
      <c r="N111" t="s">
        <v>237</v>
      </c>
      <c r="O111" s="20">
        <f>VLOOKUP(A111,sum_cocina!$A$4:$D$772,4,FALSE)</f>
        <v>8.4027777777777785E-2</v>
      </c>
      <c r="P111" s="21">
        <f>+VLOOKUP(A111,sum_cocina!$A$4:$B$772,2,FALSE)</f>
        <v>163</v>
      </c>
      <c r="Q111" s="42">
        <f t="shared" si="6"/>
        <v>45017.147222222222</v>
      </c>
      <c r="R111" s="20">
        <f t="shared" si="7"/>
        <v>4.4444444441210679E-2</v>
      </c>
      <c r="S111" t="str">
        <f t="shared" si="8"/>
        <v>COBRADO</v>
      </c>
    </row>
    <row r="112" spans="1:19">
      <c r="A112">
        <v>111</v>
      </c>
      <c r="B112">
        <v>3</v>
      </c>
      <c r="C112" t="s">
        <v>238</v>
      </c>
      <c r="D112">
        <v>2</v>
      </c>
      <c r="E112" s="23">
        <v>45017.074999999997</v>
      </c>
      <c r="F112" s="23">
        <v>45017.213194444441</v>
      </c>
      <c r="G112" s="22">
        <f t="shared" si="5"/>
        <v>0.13819444444379769</v>
      </c>
      <c r="H112" t="s">
        <v>9</v>
      </c>
      <c r="I112" t="s">
        <v>15</v>
      </c>
      <c r="J112" t="s">
        <v>1125</v>
      </c>
      <c r="K112" s="24">
        <v>18.82</v>
      </c>
      <c r="L112" t="s">
        <v>11</v>
      </c>
      <c r="M112" t="s">
        <v>59</v>
      </c>
      <c r="N112" t="s">
        <v>239</v>
      </c>
      <c r="O112" s="20">
        <f>VLOOKUP(A112,sum_cocina!$A$4:$D$772,4,FALSE)</f>
        <v>9.5138888888888884E-2</v>
      </c>
      <c r="P112" s="21">
        <f>+VLOOKUP(A112,sum_cocina!$A$4:$B$772,2,FALSE)</f>
        <v>204</v>
      </c>
      <c r="Q112" s="42">
        <f t="shared" si="6"/>
        <v>45017.074999999997</v>
      </c>
      <c r="R112" s="20">
        <f t="shared" si="7"/>
        <v>4.3055555554908809E-2</v>
      </c>
      <c r="S112" t="str">
        <f t="shared" si="8"/>
        <v>COBRADO</v>
      </c>
    </row>
    <row r="113" spans="1:19">
      <c r="A113">
        <v>112</v>
      </c>
      <c r="B113">
        <v>6</v>
      </c>
      <c r="C113" t="s">
        <v>240</v>
      </c>
      <c r="D113">
        <v>2</v>
      </c>
      <c r="E113" s="23">
        <v>45017.075694444444</v>
      </c>
      <c r="F113" s="23">
        <v>45017.167361111111</v>
      </c>
      <c r="G113" s="22">
        <f t="shared" si="5"/>
        <v>0.1020833333338184</v>
      </c>
      <c r="H113" t="s">
        <v>20</v>
      </c>
      <c r="I113" t="s">
        <v>32</v>
      </c>
      <c r="J113" t="s">
        <v>16</v>
      </c>
      <c r="K113" s="24">
        <v>35.36</v>
      </c>
      <c r="L113" t="s">
        <v>35</v>
      </c>
      <c r="M113" t="s">
        <v>1161</v>
      </c>
      <c r="N113" t="s">
        <v>241</v>
      </c>
      <c r="O113" s="20">
        <f>VLOOKUP(A113,sum_cocina!$A$4:$D$772,4,FALSE)</f>
        <v>1.1111111111111112E-2</v>
      </c>
      <c r="P113" s="21">
        <f>+VLOOKUP(A113,sum_cocina!$A$4:$B$772,2,FALSE)</f>
        <v>20</v>
      </c>
      <c r="Q113" s="42">
        <f t="shared" si="6"/>
        <v>45017.075694444444</v>
      </c>
      <c r="R113" s="20">
        <f t="shared" si="7"/>
        <v>9.0972222222707289E-2</v>
      </c>
      <c r="S113" t="str">
        <f t="shared" si="8"/>
        <v>COBRADO</v>
      </c>
    </row>
    <row r="114" spans="1:19">
      <c r="A114">
        <v>113</v>
      </c>
      <c r="B114">
        <v>4</v>
      </c>
      <c r="C114" t="s">
        <v>242</v>
      </c>
      <c r="D114">
        <v>2</v>
      </c>
      <c r="E114" s="23">
        <v>45017.05</v>
      </c>
      <c r="F114" s="23">
        <v>45017.181250000001</v>
      </c>
      <c r="G114" s="22">
        <f t="shared" si="5"/>
        <v>0.14166666666521147</v>
      </c>
      <c r="H114" t="s">
        <v>9</v>
      </c>
      <c r="I114" t="s">
        <v>10</v>
      </c>
      <c r="J114" t="s">
        <v>1125</v>
      </c>
      <c r="K114" s="24">
        <v>29.74</v>
      </c>
      <c r="L114" t="s">
        <v>35</v>
      </c>
      <c r="M114" t="s">
        <v>22</v>
      </c>
      <c r="N114" t="s">
        <v>77</v>
      </c>
      <c r="O114" s="20">
        <f>VLOOKUP(A114,sum_cocina!$A$4:$D$772,4,FALSE)</f>
        <v>3.5416666666666666E-2</v>
      </c>
      <c r="P114" s="21">
        <f>+VLOOKUP(A114,sum_cocina!$A$4:$B$772,2,FALSE)</f>
        <v>68</v>
      </c>
      <c r="Q114" s="42">
        <f t="shared" si="6"/>
        <v>45017.05</v>
      </c>
      <c r="R114" s="20">
        <f t="shared" si="7"/>
        <v>0.1062499999985448</v>
      </c>
      <c r="S114" t="str">
        <f t="shared" si="8"/>
        <v>COBRADO</v>
      </c>
    </row>
    <row r="115" spans="1:19">
      <c r="A115">
        <v>114</v>
      </c>
      <c r="B115">
        <v>7</v>
      </c>
      <c r="C115" t="s">
        <v>243</v>
      </c>
      <c r="D115">
        <v>6</v>
      </c>
      <c r="E115" s="23">
        <v>45017.03402777778</v>
      </c>
      <c r="F115" s="23">
        <v>45017.145833333336</v>
      </c>
      <c r="G115" s="22">
        <f t="shared" si="5"/>
        <v>0.12222222222286898</v>
      </c>
      <c r="H115" t="s">
        <v>14</v>
      </c>
      <c r="I115" t="s">
        <v>10</v>
      </c>
      <c r="J115" t="s">
        <v>1125</v>
      </c>
      <c r="K115" s="24">
        <v>38.81</v>
      </c>
      <c r="L115" t="s">
        <v>35</v>
      </c>
      <c r="M115" t="s">
        <v>64</v>
      </c>
      <c r="N115" t="s">
        <v>244</v>
      </c>
      <c r="O115" s="20">
        <f>VLOOKUP(A115,sum_cocina!$A$4:$D$772,4,FALSE)</f>
        <v>9.0972222222222218E-2</v>
      </c>
      <c r="P115" s="21">
        <f>+VLOOKUP(A115,sum_cocina!$A$4:$B$772,2,FALSE)</f>
        <v>253</v>
      </c>
      <c r="Q115" s="42">
        <f t="shared" si="6"/>
        <v>45017.03402777778</v>
      </c>
      <c r="R115" s="20">
        <f t="shared" si="7"/>
        <v>3.125000000064676E-2</v>
      </c>
      <c r="S115" t="str">
        <f t="shared" si="8"/>
        <v>COBRADO</v>
      </c>
    </row>
    <row r="116" spans="1:19">
      <c r="A116">
        <v>115</v>
      </c>
      <c r="B116">
        <v>12</v>
      </c>
      <c r="C116" t="s">
        <v>219</v>
      </c>
      <c r="D116">
        <v>6</v>
      </c>
      <c r="E116" s="23">
        <v>45017.154861111114</v>
      </c>
      <c r="F116" s="23">
        <v>45017.268055555556</v>
      </c>
      <c r="G116" s="22">
        <f t="shared" si="5"/>
        <v>0.12361111110900917</v>
      </c>
      <c r="H116" t="s">
        <v>14</v>
      </c>
      <c r="I116" t="s">
        <v>32</v>
      </c>
      <c r="J116" t="s">
        <v>1124</v>
      </c>
      <c r="K116" s="24">
        <v>46.46</v>
      </c>
      <c r="L116" t="s">
        <v>35</v>
      </c>
      <c r="M116" t="s">
        <v>44</v>
      </c>
      <c r="N116" t="s">
        <v>245</v>
      </c>
      <c r="O116" s="20">
        <f>VLOOKUP(A116,sum_cocina!$A$4:$D$772,4,FALSE)</f>
        <v>6.805555555555555E-2</v>
      </c>
      <c r="P116" s="21">
        <f>+VLOOKUP(A116,sum_cocina!$A$4:$B$772,2,FALSE)</f>
        <v>237</v>
      </c>
      <c r="Q116" s="42">
        <f t="shared" si="6"/>
        <v>45017.154861111114</v>
      </c>
      <c r="R116" s="20">
        <f t="shared" si="7"/>
        <v>5.5555555553453623E-2</v>
      </c>
      <c r="S116" t="str">
        <f t="shared" si="8"/>
        <v>COBRADO</v>
      </c>
    </row>
    <row r="117" spans="1:19">
      <c r="A117">
        <v>116</v>
      </c>
      <c r="B117">
        <v>8</v>
      </c>
      <c r="C117" t="s">
        <v>246</v>
      </c>
      <c r="D117">
        <v>5</v>
      </c>
      <c r="E117" s="23">
        <v>45017.135416666664</v>
      </c>
      <c r="F117" s="23">
        <v>45017.272916666669</v>
      </c>
      <c r="G117" s="22">
        <f t="shared" si="5"/>
        <v>0.14791666667103223</v>
      </c>
      <c r="H117" t="s">
        <v>14</v>
      </c>
      <c r="I117" t="s">
        <v>10</v>
      </c>
      <c r="J117" t="s">
        <v>1125</v>
      </c>
      <c r="K117" s="24">
        <v>47.69</v>
      </c>
      <c r="L117" t="s">
        <v>35</v>
      </c>
      <c r="M117" t="s">
        <v>64</v>
      </c>
      <c r="N117" t="s">
        <v>247</v>
      </c>
      <c r="O117" s="20">
        <f>VLOOKUP(A117,sum_cocina!$A$4:$D$772,4,FALSE)</f>
        <v>8.9583333333333334E-2</v>
      </c>
      <c r="P117" s="21">
        <f>+VLOOKUP(A117,sum_cocina!$A$4:$B$772,2,FALSE)</f>
        <v>269</v>
      </c>
      <c r="Q117" s="42">
        <f t="shared" si="6"/>
        <v>45017.135416666664</v>
      </c>
      <c r="R117" s="20">
        <f t="shared" si="7"/>
        <v>5.8333333337698898E-2</v>
      </c>
      <c r="S117" t="str">
        <f t="shared" si="8"/>
        <v>COBRADO</v>
      </c>
    </row>
    <row r="118" spans="1:19">
      <c r="A118">
        <v>117</v>
      </c>
      <c r="B118">
        <v>8</v>
      </c>
      <c r="C118" t="s">
        <v>248</v>
      </c>
      <c r="D118">
        <v>4</v>
      </c>
      <c r="E118" s="23">
        <v>45017.121527777781</v>
      </c>
      <c r="F118" s="23">
        <v>45017.239583333336</v>
      </c>
      <c r="G118" s="22">
        <f t="shared" si="5"/>
        <v>0.12847222222141377</v>
      </c>
      <c r="H118" t="s">
        <v>9</v>
      </c>
      <c r="I118" t="s">
        <v>15</v>
      </c>
      <c r="J118" t="s">
        <v>1125</v>
      </c>
      <c r="K118" s="24">
        <v>11.65</v>
      </c>
      <c r="L118" t="s">
        <v>35</v>
      </c>
      <c r="M118" t="s">
        <v>64</v>
      </c>
      <c r="N118" t="s">
        <v>33</v>
      </c>
      <c r="O118" s="20">
        <f>VLOOKUP(A118,sum_cocina!$A$4:$D$772,4,FALSE)</f>
        <v>5.5555555555555558E-3</v>
      </c>
      <c r="P118" s="21">
        <f>+VLOOKUP(A118,sum_cocina!$A$4:$B$772,2,FALSE)</f>
        <v>70</v>
      </c>
      <c r="Q118" s="42">
        <f t="shared" si="6"/>
        <v>45017.121527777781</v>
      </c>
      <c r="R118" s="20">
        <f t="shared" si="7"/>
        <v>0.12291666666585822</v>
      </c>
      <c r="S118" t="str">
        <f t="shared" si="8"/>
        <v>COBRADO</v>
      </c>
    </row>
    <row r="119" spans="1:19">
      <c r="A119">
        <v>118</v>
      </c>
      <c r="B119">
        <v>13</v>
      </c>
      <c r="C119" t="s">
        <v>249</v>
      </c>
      <c r="D119">
        <v>1</v>
      </c>
      <c r="E119" s="23">
        <v>45017.023611111108</v>
      </c>
      <c r="F119" s="23">
        <v>45017.072916666664</v>
      </c>
      <c r="G119" s="22">
        <f t="shared" si="5"/>
        <v>4.9305555556202307E-2</v>
      </c>
      <c r="H119" t="s">
        <v>25</v>
      </c>
      <c r="I119" t="s">
        <v>32</v>
      </c>
      <c r="J119" t="s">
        <v>1124</v>
      </c>
      <c r="K119" s="24">
        <v>49.32</v>
      </c>
      <c r="L119" t="s">
        <v>21</v>
      </c>
      <c r="M119" t="s">
        <v>41</v>
      </c>
      <c r="N119" t="s">
        <v>250</v>
      </c>
      <c r="O119" s="20">
        <f>VLOOKUP(A119,sum_cocina!$A$4:$D$772,4,FALSE)</f>
        <v>9.4444444444444442E-2</v>
      </c>
      <c r="P119" s="21">
        <f>+VLOOKUP(A119,sum_cocina!$A$4:$B$772,2,FALSE)</f>
        <v>209</v>
      </c>
      <c r="Q119" s="42">
        <f t="shared" si="6"/>
        <v>45017.023611111108</v>
      </c>
      <c r="R119" s="20">
        <f t="shared" si="7"/>
        <v>0</v>
      </c>
      <c r="S119" t="str">
        <f t="shared" si="8"/>
        <v>NO COBRADO</v>
      </c>
    </row>
    <row r="120" spans="1:19">
      <c r="A120">
        <v>119</v>
      </c>
      <c r="B120">
        <v>17</v>
      </c>
      <c r="C120" t="s">
        <v>251</v>
      </c>
      <c r="D120">
        <v>3</v>
      </c>
      <c r="E120" s="23">
        <v>45018.14166666667</v>
      </c>
      <c r="F120" s="23">
        <v>45018.210416666669</v>
      </c>
      <c r="G120" s="22">
        <f t="shared" si="5"/>
        <v>6.8749999998544808E-2</v>
      </c>
      <c r="H120" t="s">
        <v>20</v>
      </c>
      <c r="I120" t="s">
        <v>15</v>
      </c>
      <c r="J120" t="s">
        <v>1125</v>
      </c>
      <c r="K120" s="24">
        <v>11.5</v>
      </c>
      <c r="L120" t="s">
        <v>11</v>
      </c>
      <c r="M120" t="s">
        <v>1161</v>
      </c>
      <c r="N120" t="s">
        <v>252</v>
      </c>
      <c r="O120" s="20">
        <f>VLOOKUP(A120,sum_cocina!$A$4:$D$772,4,FALSE)</f>
        <v>3.7499999999999999E-2</v>
      </c>
      <c r="P120" s="21">
        <f>+VLOOKUP(A120,sum_cocina!$A$4:$B$772,2,FALSE)</f>
        <v>134</v>
      </c>
      <c r="Q120" s="42">
        <f t="shared" si="6"/>
        <v>45018.14166666667</v>
      </c>
      <c r="R120" s="20">
        <f t="shared" si="7"/>
        <v>3.124999999854481E-2</v>
      </c>
      <c r="S120" t="str">
        <f t="shared" si="8"/>
        <v>COBRADO</v>
      </c>
    </row>
    <row r="121" spans="1:19">
      <c r="A121">
        <v>120</v>
      </c>
      <c r="B121">
        <v>4</v>
      </c>
      <c r="C121" t="s">
        <v>253</v>
      </c>
      <c r="D121">
        <v>2</v>
      </c>
      <c r="E121" s="23">
        <v>45018.026388888888</v>
      </c>
      <c r="F121" s="23">
        <v>45018.070833333331</v>
      </c>
      <c r="G121" s="22">
        <f t="shared" si="5"/>
        <v>4.4444444443797693E-2</v>
      </c>
      <c r="H121" t="s">
        <v>14</v>
      </c>
      <c r="I121" t="s">
        <v>10</v>
      </c>
      <c r="J121" t="s">
        <v>16</v>
      </c>
      <c r="K121" s="24">
        <v>12.51</v>
      </c>
      <c r="L121" t="s">
        <v>11</v>
      </c>
      <c r="M121" t="s">
        <v>44</v>
      </c>
      <c r="N121" t="s">
        <v>254</v>
      </c>
      <c r="O121" s="20">
        <f>VLOOKUP(A121,sum_cocina!$A$4:$D$772,4,FALSE)</f>
        <v>6.7361111111111108E-2</v>
      </c>
      <c r="P121" s="21">
        <f>+VLOOKUP(A121,sum_cocina!$A$4:$B$772,2,FALSE)</f>
        <v>145</v>
      </c>
      <c r="Q121" s="42">
        <f t="shared" si="6"/>
        <v>45018.026388888888</v>
      </c>
      <c r="R121" s="20">
        <f t="shared" si="7"/>
        <v>0</v>
      </c>
      <c r="S121" t="str">
        <f t="shared" si="8"/>
        <v>NO COBRADO</v>
      </c>
    </row>
    <row r="122" spans="1:19">
      <c r="A122">
        <v>121</v>
      </c>
      <c r="B122">
        <v>5</v>
      </c>
      <c r="C122" t="s">
        <v>255</v>
      </c>
      <c r="D122">
        <v>4</v>
      </c>
      <c r="E122" s="23">
        <v>45018.15625</v>
      </c>
      <c r="F122" s="23">
        <v>45018.259027777778</v>
      </c>
      <c r="G122" s="22">
        <f t="shared" si="5"/>
        <v>0.10277777777810115</v>
      </c>
      <c r="H122" t="s">
        <v>29</v>
      </c>
      <c r="I122" t="s">
        <v>10</v>
      </c>
      <c r="J122" t="s">
        <v>1125</v>
      </c>
      <c r="K122" s="24">
        <v>12.3</v>
      </c>
      <c r="L122" t="s">
        <v>11</v>
      </c>
      <c r="M122" t="s">
        <v>26</v>
      </c>
      <c r="N122" t="s">
        <v>256</v>
      </c>
      <c r="O122" s="20">
        <f>VLOOKUP(A122,sum_cocina!$A$4:$D$772,4,FALSE)</f>
        <v>2.6388888888888889E-2</v>
      </c>
      <c r="P122" s="21">
        <f>+VLOOKUP(A122,sum_cocina!$A$4:$B$772,2,FALSE)</f>
        <v>52</v>
      </c>
      <c r="Q122" s="42">
        <f t="shared" si="6"/>
        <v>45018.15625</v>
      </c>
      <c r="R122" s="20">
        <f t="shared" si="7"/>
        <v>7.6388888889212261E-2</v>
      </c>
      <c r="S122" t="str">
        <f t="shared" si="8"/>
        <v>COBRADO</v>
      </c>
    </row>
    <row r="123" spans="1:19">
      <c r="A123">
        <v>122</v>
      </c>
      <c r="B123">
        <v>6</v>
      </c>
      <c r="C123" t="s">
        <v>257</v>
      </c>
      <c r="D123">
        <v>6</v>
      </c>
      <c r="E123" s="23">
        <v>45018.057638888888</v>
      </c>
      <c r="F123" s="23">
        <v>45018.116666666669</v>
      </c>
      <c r="G123" s="22">
        <f t="shared" si="5"/>
        <v>6.9444444447678208E-2</v>
      </c>
      <c r="H123" t="s">
        <v>14</v>
      </c>
      <c r="I123" t="s">
        <v>10</v>
      </c>
      <c r="J123" t="s">
        <v>1124</v>
      </c>
      <c r="K123" s="24">
        <v>20.38</v>
      </c>
      <c r="L123" t="s">
        <v>35</v>
      </c>
      <c r="M123" t="s">
        <v>17</v>
      </c>
      <c r="N123" t="s">
        <v>33</v>
      </c>
      <c r="O123" s="20">
        <f>VLOOKUP(A123,sum_cocina!$A$4:$D$772,4,FALSE)</f>
        <v>2.2222222222222223E-2</v>
      </c>
      <c r="P123" s="21">
        <f>+VLOOKUP(A123,sum_cocina!$A$4:$B$772,2,FALSE)</f>
        <v>105</v>
      </c>
      <c r="Q123" s="42">
        <f t="shared" si="6"/>
        <v>45018.057638888888</v>
      </c>
      <c r="R123" s="20">
        <f t="shared" si="7"/>
        <v>4.7222222225455981E-2</v>
      </c>
      <c r="S123" t="str">
        <f t="shared" si="8"/>
        <v>COBRADO</v>
      </c>
    </row>
    <row r="124" spans="1:19">
      <c r="A124">
        <v>123</v>
      </c>
      <c r="B124">
        <v>16</v>
      </c>
      <c r="C124" t="s">
        <v>258</v>
      </c>
      <c r="D124">
        <v>6</v>
      </c>
      <c r="E124" s="23">
        <v>45018.131249999999</v>
      </c>
      <c r="F124" s="23">
        <v>45018.173611111109</v>
      </c>
      <c r="G124" s="22">
        <f t="shared" si="5"/>
        <v>4.2361111110949423E-2</v>
      </c>
      <c r="H124" t="s">
        <v>29</v>
      </c>
      <c r="I124" t="s">
        <v>10</v>
      </c>
      <c r="J124" t="s">
        <v>1124</v>
      </c>
      <c r="K124" s="24">
        <v>46.88</v>
      </c>
      <c r="L124" t="s">
        <v>11</v>
      </c>
      <c r="M124" t="s">
        <v>83</v>
      </c>
      <c r="N124" t="s">
        <v>259</v>
      </c>
      <c r="O124" s="20">
        <f>VLOOKUP(A124,sum_cocina!$A$4:$D$772,4,FALSE)</f>
        <v>2.2916666666666665E-2</v>
      </c>
      <c r="P124" s="21">
        <f>+VLOOKUP(A124,sum_cocina!$A$4:$B$772,2,FALSE)</f>
        <v>24</v>
      </c>
      <c r="Q124" s="42">
        <f t="shared" si="6"/>
        <v>45018.131249999999</v>
      </c>
      <c r="R124" s="20">
        <f t="shared" si="7"/>
        <v>1.9444444444282758E-2</v>
      </c>
      <c r="S124" t="str">
        <f t="shared" si="8"/>
        <v>COBRADO</v>
      </c>
    </row>
    <row r="125" spans="1:19">
      <c r="A125">
        <v>124</v>
      </c>
      <c r="B125">
        <v>16</v>
      </c>
      <c r="C125" t="s">
        <v>260</v>
      </c>
      <c r="D125">
        <v>5</v>
      </c>
      <c r="E125" s="23">
        <v>45018.152083333334</v>
      </c>
      <c r="F125" s="23">
        <v>45018.223611111112</v>
      </c>
      <c r="G125" s="22">
        <f t="shared" si="5"/>
        <v>7.1527777778101154E-2</v>
      </c>
      <c r="H125" t="s">
        <v>9</v>
      </c>
      <c r="I125" t="s">
        <v>10</v>
      </c>
      <c r="J125" t="s">
        <v>1124</v>
      </c>
      <c r="K125" s="24">
        <v>10.85</v>
      </c>
      <c r="L125" t="s">
        <v>21</v>
      </c>
      <c r="M125" t="s">
        <v>1160</v>
      </c>
      <c r="N125" t="s">
        <v>261</v>
      </c>
      <c r="O125" s="20">
        <f>VLOOKUP(A125,sum_cocina!$A$4:$D$772,4,FALSE)</f>
        <v>9.583333333333334E-2</v>
      </c>
      <c r="P125" s="21">
        <f>+VLOOKUP(A125,sum_cocina!$A$4:$B$772,2,FALSE)</f>
        <v>222</v>
      </c>
      <c r="Q125" s="42">
        <f t="shared" si="6"/>
        <v>45018.152083333334</v>
      </c>
      <c r="R125" s="20">
        <f t="shared" si="7"/>
        <v>0</v>
      </c>
      <c r="S125" t="str">
        <f t="shared" si="8"/>
        <v>NO COBRADO</v>
      </c>
    </row>
    <row r="126" spans="1:19">
      <c r="A126">
        <v>125</v>
      </c>
      <c r="B126">
        <v>14</v>
      </c>
      <c r="C126" t="s">
        <v>262</v>
      </c>
      <c r="D126">
        <v>2</v>
      </c>
      <c r="E126" s="23">
        <v>45018.12222222222</v>
      </c>
      <c r="F126" s="23">
        <v>45018.259027777778</v>
      </c>
      <c r="G126" s="22">
        <f t="shared" si="5"/>
        <v>0.1368055555576575</v>
      </c>
      <c r="H126" t="s">
        <v>9</v>
      </c>
      <c r="I126" t="s">
        <v>10</v>
      </c>
      <c r="J126" t="s">
        <v>1125</v>
      </c>
      <c r="K126" s="24">
        <v>24.66</v>
      </c>
      <c r="L126" t="s">
        <v>21</v>
      </c>
      <c r="M126" t="s">
        <v>41</v>
      </c>
      <c r="N126" t="s">
        <v>263</v>
      </c>
      <c r="O126" s="20">
        <f>VLOOKUP(A126,sum_cocina!$A$4:$D$772,4,FALSE)</f>
        <v>5.8333333333333334E-2</v>
      </c>
      <c r="P126" s="21">
        <f>+VLOOKUP(A126,sum_cocina!$A$4:$B$772,2,FALSE)</f>
        <v>184</v>
      </c>
      <c r="Q126" s="42">
        <f t="shared" si="6"/>
        <v>45018.12222222222</v>
      </c>
      <c r="R126" s="20">
        <f t="shared" si="7"/>
        <v>7.8472222224324165E-2</v>
      </c>
      <c r="S126" t="str">
        <f t="shared" si="8"/>
        <v>COBRADO</v>
      </c>
    </row>
    <row r="127" spans="1:19">
      <c r="A127">
        <v>126</v>
      </c>
      <c r="B127">
        <v>18</v>
      </c>
      <c r="C127" t="s">
        <v>264</v>
      </c>
      <c r="D127">
        <v>3</v>
      </c>
      <c r="E127" s="23">
        <v>45018.114583333336</v>
      </c>
      <c r="F127" s="23">
        <v>45018.216666666667</v>
      </c>
      <c r="G127" s="22">
        <f t="shared" si="5"/>
        <v>0.10208333333139308</v>
      </c>
      <c r="H127" t="s">
        <v>14</v>
      </c>
      <c r="I127" t="s">
        <v>10</v>
      </c>
      <c r="J127" t="s">
        <v>1125</v>
      </c>
      <c r="K127" s="24">
        <v>41.82</v>
      </c>
      <c r="L127" t="s">
        <v>21</v>
      </c>
      <c r="M127" t="s">
        <v>1161</v>
      </c>
      <c r="N127" t="s">
        <v>265</v>
      </c>
      <c r="O127" s="20">
        <f>VLOOKUP(A127,sum_cocina!$A$4:$D$772,4,FALSE)</f>
        <v>9.6527777777777782E-2</v>
      </c>
      <c r="P127" s="21">
        <f>+VLOOKUP(A127,sum_cocina!$A$4:$B$772,2,FALSE)</f>
        <v>165</v>
      </c>
      <c r="Q127" s="42">
        <f t="shared" si="6"/>
        <v>45018.114583333336</v>
      </c>
      <c r="R127" s="20">
        <f t="shared" si="7"/>
        <v>5.5555555536152962E-3</v>
      </c>
      <c r="S127" t="str">
        <f t="shared" si="8"/>
        <v>COBRADO</v>
      </c>
    </row>
    <row r="128" spans="1:19">
      <c r="A128">
        <v>127</v>
      </c>
      <c r="B128">
        <v>6</v>
      </c>
      <c r="C128" t="s">
        <v>266</v>
      </c>
      <c r="D128">
        <v>4</v>
      </c>
      <c r="E128" s="23">
        <v>45018.029166666667</v>
      </c>
      <c r="F128" s="23">
        <v>45018.102777777778</v>
      </c>
      <c r="G128" s="22">
        <f t="shared" si="5"/>
        <v>7.3611111110949423E-2</v>
      </c>
      <c r="H128" t="s">
        <v>29</v>
      </c>
      <c r="I128" t="s">
        <v>10</v>
      </c>
      <c r="J128" t="s">
        <v>1125</v>
      </c>
      <c r="K128" s="24">
        <v>32.82</v>
      </c>
      <c r="L128" t="s">
        <v>21</v>
      </c>
      <c r="M128" t="s">
        <v>83</v>
      </c>
      <c r="N128" t="s">
        <v>106</v>
      </c>
      <c r="O128" s="20">
        <f>VLOOKUP(A128,sum_cocina!$A$4:$D$772,4,FALSE)</f>
        <v>2.0833333333333332E-2</v>
      </c>
      <c r="P128" s="21">
        <f>+VLOOKUP(A128,sum_cocina!$A$4:$B$772,2,FALSE)</f>
        <v>72</v>
      </c>
      <c r="Q128" s="42">
        <f t="shared" si="6"/>
        <v>45018.029166666667</v>
      </c>
      <c r="R128" s="20">
        <f t="shared" si="7"/>
        <v>5.2777777777616094E-2</v>
      </c>
      <c r="S128" t="str">
        <f t="shared" si="8"/>
        <v>COBRADO</v>
      </c>
    </row>
    <row r="129" spans="1:19">
      <c r="A129">
        <v>128</v>
      </c>
      <c r="B129">
        <v>2</v>
      </c>
      <c r="C129" t="s">
        <v>267</v>
      </c>
      <c r="D129">
        <v>5</v>
      </c>
      <c r="E129" s="23">
        <v>45018.063194444447</v>
      </c>
      <c r="F129" s="23">
        <v>45018.144444444442</v>
      </c>
      <c r="G129" s="22">
        <f t="shared" si="5"/>
        <v>9.1666666662301097E-2</v>
      </c>
      <c r="H129" t="s">
        <v>20</v>
      </c>
      <c r="I129" t="s">
        <v>10</v>
      </c>
      <c r="J129" t="s">
        <v>16</v>
      </c>
      <c r="K129" s="24">
        <v>49.36</v>
      </c>
      <c r="L129" t="s">
        <v>35</v>
      </c>
      <c r="M129" t="s">
        <v>44</v>
      </c>
      <c r="N129" t="s">
        <v>268</v>
      </c>
      <c r="O129" s="20">
        <f>VLOOKUP(A129,sum_cocina!$A$4:$D$772,4,FALSE)</f>
        <v>0.11944444444444445</v>
      </c>
      <c r="P129" s="21">
        <f>+VLOOKUP(A129,sum_cocina!$A$4:$B$772,2,FALSE)</f>
        <v>239</v>
      </c>
      <c r="Q129" s="42">
        <f t="shared" si="6"/>
        <v>45018.063194444447</v>
      </c>
      <c r="R129" s="20">
        <f t="shared" si="7"/>
        <v>0</v>
      </c>
      <c r="S129" t="str">
        <f t="shared" si="8"/>
        <v>NO COBRADO</v>
      </c>
    </row>
    <row r="130" spans="1:19">
      <c r="A130">
        <v>129</v>
      </c>
      <c r="B130">
        <v>16</v>
      </c>
      <c r="C130" t="s">
        <v>269</v>
      </c>
      <c r="D130">
        <v>5</v>
      </c>
      <c r="E130" s="23">
        <v>45018.02847222222</v>
      </c>
      <c r="F130" s="23">
        <v>45018.111805555556</v>
      </c>
      <c r="G130" s="22">
        <f t="shared" si="5"/>
        <v>8.3333333335758653E-2</v>
      </c>
      <c r="H130" t="s">
        <v>20</v>
      </c>
      <c r="I130" t="s">
        <v>10</v>
      </c>
      <c r="J130" t="s">
        <v>1125</v>
      </c>
      <c r="K130" s="24">
        <v>49.3</v>
      </c>
      <c r="L130" t="s">
        <v>11</v>
      </c>
      <c r="M130" t="s">
        <v>1161</v>
      </c>
      <c r="N130" t="s">
        <v>270</v>
      </c>
      <c r="O130" s="20">
        <f>VLOOKUP(A130,sum_cocina!$A$4:$D$772,4,FALSE)</f>
        <v>5.5555555555555552E-2</v>
      </c>
      <c r="P130" s="21">
        <f>+VLOOKUP(A130,sum_cocina!$A$4:$B$772,2,FALSE)</f>
        <v>106</v>
      </c>
      <c r="Q130" s="42">
        <f t="shared" si="6"/>
        <v>45018.02847222222</v>
      </c>
      <c r="R130" s="20">
        <f t="shared" si="7"/>
        <v>2.77777777802031E-2</v>
      </c>
      <c r="S130" t="str">
        <f t="shared" si="8"/>
        <v>COBRADO</v>
      </c>
    </row>
    <row r="131" spans="1:19">
      <c r="A131">
        <v>130</v>
      </c>
      <c r="B131">
        <v>10</v>
      </c>
      <c r="C131" t="s">
        <v>271</v>
      </c>
      <c r="D131">
        <v>4</v>
      </c>
      <c r="E131" s="23">
        <v>45018.018055555556</v>
      </c>
      <c r="F131" s="23">
        <v>45018.063888888886</v>
      </c>
      <c r="G131" s="22">
        <f t="shared" ref="G131:G194" si="9">+IF(L131="Ocupada",(F131-E131)+(15/1440),(F131-E131))</f>
        <v>4.5833333329937886E-2</v>
      </c>
      <c r="H131" t="s">
        <v>20</v>
      </c>
      <c r="I131" t="s">
        <v>10</v>
      </c>
      <c r="J131" t="s">
        <v>1125</v>
      </c>
      <c r="K131" s="24">
        <v>38.130000000000003</v>
      </c>
      <c r="L131" t="s">
        <v>21</v>
      </c>
      <c r="M131" t="s">
        <v>17</v>
      </c>
      <c r="N131" t="s">
        <v>33</v>
      </c>
      <c r="O131" s="20">
        <f>VLOOKUP(A131,sum_cocina!$A$4:$D$772,4,FALSE)</f>
        <v>1.7361111111111112E-2</v>
      </c>
      <c r="P131" s="21">
        <f>+VLOOKUP(A131,sum_cocina!$A$4:$B$772,2,FALSE)</f>
        <v>35</v>
      </c>
      <c r="Q131" s="42">
        <f t="shared" ref="Q131:Q194" si="10">+E131</f>
        <v>45018.018055555556</v>
      </c>
      <c r="R131" s="20">
        <f t="shared" ref="R131:R194" si="11">IF((G131 - (O131 )) &lt; 0, 0, G131 - (O131))</f>
        <v>2.8472222218826775E-2</v>
      </c>
      <c r="S131" t="str">
        <f t="shared" ref="S131:S194" si="12">IF(R131&gt;0,"COBRADO","NO COBRADO")</f>
        <v>COBRADO</v>
      </c>
    </row>
    <row r="132" spans="1:19">
      <c r="A132">
        <v>131</v>
      </c>
      <c r="B132">
        <v>7</v>
      </c>
      <c r="C132" t="s">
        <v>54</v>
      </c>
      <c r="D132">
        <v>5</v>
      </c>
      <c r="E132" s="23">
        <v>45018.029861111114</v>
      </c>
      <c r="F132" s="23">
        <v>45018.179166666669</v>
      </c>
      <c r="G132" s="22">
        <f t="shared" si="9"/>
        <v>0.15972222222141377</v>
      </c>
      <c r="H132" t="s">
        <v>29</v>
      </c>
      <c r="I132" t="s">
        <v>10</v>
      </c>
      <c r="J132" t="s">
        <v>1125</v>
      </c>
      <c r="K132" s="24">
        <v>42.41</v>
      </c>
      <c r="L132" t="s">
        <v>35</v>
      </c>
      <c r="M132" t="s">
        <v>59</v>
      </c>
      <c r="N132" t="s">
        <v>272</v>
      </c>
      <c r="O132" s="20">
        <f>VLOOKUP(A132,sum_cocina!$A$4:$D$772,4,FALSE)</f>
        <v>8.3333333333333329E-2</v>
      </c>
      <c r="P132" s="21">
        <f>+VLOOKUP(A132,sum_cocina!$A$4:$B$772,2,FALSE)</f>
        <v>157</v>
      </c>
      <c r="Q132" s="42">
        <f t="shared" si="10"/>
        <v>45018.029861111114</v>
      </c>
      <c r="R132" s="20">
        <f t="shared" si="11"/>
        <v>7.6388888888080445E-2</v>
      </c>
      <c r="S132" t="str">
        <f t="shared" si="12"/>
        <v>COBRADO</v>
      </c>
    </row>
    <row r="133" spans="1:19">
      <c r="A133">
        <v>132</v>
      </c>
      <c r="B133">
        <v>9</v>
      </c>
      <c r="C133" t="s">
        <v>273</v>
      </c>
      <c r="D133">
        <v>2</v>
      </c>
      <c r="E133" s="23">
        <v>45018.05972222222</v>
      </c>
      <c r="F133" s="23">
        <v>45018.113194444442</v>
      </c>
      <c r="G133" s="22">
        <f t="shared" si="9"/>
        <v>5.3472222221898846E-2</v>
      </c>
      <c r="H133" t="s">
        <v>9</v>
      </c>
      <c r="I133" t="s">
        <v>32</v>
      </c>
      <c r="J133" t="s">
        <v>1124</v>
      </c>
      <c r="K133" s="24">
        <v>30.96</v>
      </c>
      <c r="L133" t="s">
        <v>11</v>
      </c>
      <c r="M133" t="s">
        <v>41</v>
      </c>
      <c r="N133" t="s">
        <v>274</v>
      </c>
      <c r="O133" s="20">
        <f>VLOOKUP(A133,sum_cocina!$A$4:$D$772,4,FALSE)</f>
        <v>7.0833333333333331E-2</v>
      </c>
      <c r="P133" s="21">
        <f>+VLOOKUP(A133,sum_cocina!$A$4:$B$772,2,FALSE)</f>
        <v>206</v>
      </c>
      <c r="Q133" s="42">
        <f t="shared" si="10"/>
        <v>45018.05972222222</v>
      </c>
      <c r="R133" s="20">
        <f t="shared" si="11"/>
        <v>0</v>
      </c>
      <c r="S133" t="str">
        <f t="shared" si="12"/>
        <v>NO COBRADO</v>
      </c>
    </row>
    <row r="134" spans="1:19">
      <c r="A134">
        <v>133</v>
      </c>
      <c r="B134">
        <v>20</v>
      </c>
      <c r="C134" t="s">
        <v>275</v>
      </c>
      <c r="D134">
        <v>6</v>
      </c>
      <c r="E134" s="23">
        <v>45018.037499999999</v>
      </c>
      <c r="F134" s="23">
        <v>45018.161111111112</v>
      </c>
      <c r="G134" s="22">
        <f t="shared" si="9"/>
        <v>0.13402777778052646</v>
      </c>
      <c r="H134" t="s">
        <v>20</v>
      </c>
      <c r="I134" t="s">
        <v>10</v>
      </c>
      <c r="J134" t="s">
        <v>1125</v>
      </c>
      <c r="K134" s="24">
        <v>39.74</v>
      </c>
      <c r="L134" t="s">
        <v>35</v>
      </c>
      <c r="M134" t="s">
        <v>64</v>
      </c>
      <c r="N134" t="s">
        <v>276</v>
      </c>
      <c r="O134" s="20">
        <f>VLOOKUP(A134,sum_cocina!$A$4:$D$772,4,FALSE)</f>
        <v>7.4305555555555555E-2</v>
      </c>
      <c r="P134" s="21">
        <f>+VLOOKUP(A134,sum_cocina!$A$4:$B$772,2,FALSE)</f>
        <v>182</v>
      </c>
      <c r="Q134" s="42">
        <f t="shared" si="10"/>
        <v>45018.037499999999</v>
      </c>
      <c r="R134" s="20">
        <f t="shared" si="11"/>
        <v>5.9722222224970908E-2</v>
      </c>
      <c r="S134" t="str">
        <f t="shared" si="12"/>
        <v>COBRADO</v>
      </c>
    </row>
    <row r="135" spans="1:19">
      <c r="A135">
        <v>134</v>
      </c>
      <c r="B135">
        <v>3</v>
      </c>
      <c r="C135" t="s">
        <v>277</v>
      </c>
      <c r="D135">
        <v>6</v>
      </c>
      <c r="E135" s="23">
        <v>45018.004861111112</v>
      </c>
      <c r="F135" s="23">
        <v>45018.161111111112</v>
      </c>
      <c r="G135" s="22">
        <f t="shared" si="9"/>
        <v>0.15625</v>
      </c>
      <c r="H135" t="s">
        <v>14</v>
      </c>
      <c r="I135" t="s">
        <v>32</v>
      </c>
      <c r="J135" t="s">
        <v>1125</v>
      </c>
      <c r="K135" s="24">
        <v>30.1</v>
      </c>
      <c r="L135" t="s">
        <v>21</v>
      </c>
      <c r="M135" t="s">
        <v>44</v>
      </c>
      <c r="N135" t="s">
        <v>278</v>
      </c>
      <c r="O135" s="20">
        <f>VLOOKUP(A135,sum_cocina!$A$4:$D$772,4,FALSE)</f>
        <v>3.3333333333333333E-2</v>
      </c>
      <c r="P135" s="21">
        <f>+VLOOKUP(A135,sum_cocina!$A$4:$B$772,2,FALSE)</f>
        <v>120</v>
      </c>
      <c r="Q135" s="42">
        <f t="shared" si="10"/>
        <v>45018.004861111112</v>
      </c>
      <c r="R135" s="20">
        <f t="shared" si="11"/>
        <v>0.12291666666666667</v>
      </c>
      <c r="S135" t="str">
        <f t="shared" si="12"/>
        <v>COBRADO</v>
      </c>
    </row>
    <row r="136" spans="1:19">
      <c r="A136">
        <v>135</v>
      </c>
      <c r="B136">
        <v>11</v>
      </c>
      <c r="C136" t="s">
        <v>279</v>
      </c>
      <c r="D136">
        <v>1</v>
      </c>
      <c r="E136" s="23">
        <v>45018.041666666664</v>
      </c>
      <c r="F136" s="23">
        <v>45018.125694444447</v>
      </c>
      <c r="G136" s="22">
        <f t="shared" si="9"/>
        <v>9.44444444491334E-2</v>
      </c>
      <c r="H136" t="s">
        <v>25</v>
      </c>
      <c r="I136" t="s">
        <v>32</v>
      </c>
      <c r="J136" t="s">
        <v>1125</v>
      </c>
      <c r="K136" s="24">
        <v>34.700000000000003</v>
      </c>
      <c r="L136" t="s">
        <v>35</v>
      </c>
      <c r="M136" t="s">
        <v>22</v>
      </c>
      <c r="N136" t="s">
        <v>280</v>
      </c>
      <c r="O136" s="20">
        <f>VLOOKUP(A136,sum_cocina!$A$4:$D$772,4,FALSE)</f>
        <v>6.1111111111111109E-2</v>
      </c>
      <c r="P136" s="21">
        <f>+VLOOKUP(A136,sum_cocina!$A$4:$B$772,2,FALSE)</f>
        <v>260</v>
      </c>
      <c r="Q136" s="42">
        <f t="shared" si="10"/>
        <v>45018.041666666664</v>
      </c>
      <c r="R136" s="20">
        <f t="shared" si="11"/>
        <v>3.333333333802229E-2</v>
      </c>
      <c r="S136" t="str">
        <f t="shared" si="12"/>
        <v>COBRADO</v>
      </c>
    </row>
    <row r="137" spans="1:19">
      <c r="A137">
        <v>136</v>
      </c>
      <c r="B137">
        <v>6</v>
      </c>
      <c r="C137" t="s">
        <v>281</v>
      </c>
      <c r="D137">
        <v>1</v>
      </c>
      <c r="E137" s="23">
        <v>45018.076388888891</v>
      </c>
      <c r="F137" s="23">
        <v>45018.209027777775</v>
      </c>
      <c r="G137" s="22">
        <f t="shared" si="9"/>
        <v>0.14305555555135166</v>
      </c>
      <c r="H137" t="s">
        <v>14</v>
      </c>
      <c r="I137" t="s">
        <v>10</v>
      </c>
      <c r="J137" t="s">
        <v>1125</v>
      </c>
      <c r="K137" s="24">
        <v>30.25</v>
      </c>
      <c r="L137" t="s">
        <v>35</v>
      </c>
      <c r="M137" t="s">
        <v>41</v>
      </c>
      <c r="N137" t="s">
        <v>65</v>
      </c>
      <c r="O137" s="20">
        <f>VLOOKUP(A137,sum_cocina!$A$4:$D$772,4,FALSE)</f>
        <v>9.0277777777777769E-3</v>
      </c>
      <c r="P137" s="21">
        <f>+VLOOKUP(A137,sum_cocina!$A$4:$B$772,2,FALSE)</f>
        <v>80</v>
      </c>
      <c r="Q137" s="42">
        <f t="shared" si="10"/>
        <v>45018.076388888891</v>
      </c>
      <c r="R137" s="20">
        <f t="shared" si="11"/>
        <v>0.13402777777357389</v>
      </c>
      <c r="S137" t="str">
        <f t="shared" si="12"/>
        <v>COBRADO</v>
      </c>
    </row>
    <row r="138" spans="1:19">
      <c r="A138">
        <v>137</v>
      </c>
      <c r="B138">
        <v>13</v>
      </c>
      <c r="C138" t="s">
        <v>282</v>
      </c>
      <c r="D138">
        <v>3</v>
      </c>
      <c r="E138" s="23">
        <v>45018.056250000001</v>
      </c>
      <c r="F138" s="23">
        <v>45018.174305555556</v>
      </c>
      <c r="G138" s="22">
        <f t="shared" si="9"/>
        <v>0.12847222222141377</v>
      </c>
      <c r="H138" t="s">
        <v>29</v>
      </c>
      <c r="I138" t="s">
        <v>15</v>
      </c>
      <c r="J138" t="s">
        <v>1125</v>
      </c>
      <c r="K138" s="24">
        <v>12.4</v>
      </c>
      <c r="L138" t="s">
        <v>35</v>
      </c>
      <c r="M138" t="s">
        <v>17</v>
      </c>
      <c r="N138" t="s">
        <v>102</v>
      </c>
      <c r="O138" s="20">
        <f>VLOOKUP(A138,sum_cocina!$A$4:$D$772,4,FALSE)</f>
        <v>2.8472222222222222E-2</v>
      </c>
      <c r="P138" s="21">
        <f>+VLOOKUP(A138,sum_cocina!$A$4:$B$772,2,FALSE)</f>
        <v>63</v>
      </c>
      <c r="Q138" s="42">
        <f t="shared" si="10"/>
        <v>45018.056250000001</v>
      </c>
      <c r="R138" s="20">
        <f t="shared" si="11"/>
        <v>9.9999999999191555E-2</v>
      </c>
      <c r="S138" t="str">
        <f t="shared" si="12"/>
        <v>COBRADO</v>
      </c>
    </row>
    <row r="139" spans="1:19">
      <c r="A139">
        <v>138</v>
      </c>
      <c r="B139">
        <v>6</v>
      </c>
      <c r="C139" t="s">
        <v>283</v>
      </c>
      <c r="D139">
        <v>2</v>
      </c>
      <c r="E139" s="23">
        <v>45018.158333333333</v>
      </c>
      <c r="F139" s="23">
        <v>45018.214583333334</v>
      </c>
      <c r="G139" s="22">
        <f t="shared" si="9"/>
        <v>6.6666666668121863E-2</v>
      </c>
      <c r="H139" t="s">
        <v>20</v>
      </c>
      <c r="I139" t="s">
        <v>15</v>
      </c>
      <c r="J139" t="s">
        <v>1124</v>
      </c>
      <c r="K139" s="24">
        <v>32.79</v>
      </c>
      <c r="L139" t="s">
        <v>35</v>
      </c>
      <c r="M139" t="s">
        <v>36</v>
      </c>
      <c r="N139" t="s">
        <v>284</v>
      </c>
      <c r="O139" s="20">
        <f>VLOOKUP(A139,sum_cocina!$A$4:$D$772,4,FALSE)</f>
        <v>6.7361111111111108E-2</v>
      </c>
      <c r="P139" s="21">
        <f>+VLOOKUP(A139,sum_cocina!$A$4:$B$772,2,FALSE)</f>
        <v>238</v>
      </c>
      <c r="Q139" s="42">
        <f t="shared" si="10"/>
        <v>45018.158333333333</v>
      </c>
      <c r="R139" s="20">
        <f t="shared" si="11"/>
        <v>0</v>
      </c>
      <c r="S139" t="str">
        <f t="shared" si="12"/>
        <v>NO COBRADO</v>
      </c>
    </row>
    <row r="140" spans="1:19">
      <c r="A140">
        <v>139</v>
      </c>
      <c r="B140">
        <v>16</v>
      </c>
      <c r="C140" t="s">
        <v>285</v>
      </c>
      <c r="D140">
        <v>3</v>
      </c>
      <c r="E140" s="23">
        <v>45018.027777777781</v>
      </c>
      <c r="F140" s="23">
        <v>45018.193749999999</v>
      </c>
      <c r="G140" s="22">
        <f t="shared" si="9"/>
        <v>0.16597222221753327</v>
      </c>
      <c r="H140" t="s">
        <v>20</v>
      </c>
      <c r="I140" t="s">
        <v>10</v>
      </c>
      <c r="J140" t="s">
        <v>1125</v>
      </c>
      <c r="K140" s="24">
        <v>47.2</v>
      </c>
      <c r="L140" t="s">
        <v>21</v>
      </c>
      <c r="M140" t="s">
        <v>64</v>
      </c>
      <c r="N140" t="s">
        <v>33</v>
      </c>
      <c r="O140" s="20">
        <f>VLOOKUP(A140,sum_cocina!$A$4:$D$772,4,FALSE)</f>
        <v>1.8055555555555554E-2</v>
      </c>
      <c r="P140" s="21">
        <f>+VLOOKUP(A140,sum_cocina!$A$4:$B$772,2,FALSE)</f>
        <v>35</v>
      </c>
      <c r="Q140" s="42">
        <f t="shared" si="10"/>
        <v>45018.027777777781</v>
      </c>
      <c r="R140" s="20">
        <f t="shared" si="11"/>
        <v>0.14791666666197772</v>
      </c>
      <c r="S140" t="str">
        <f t="shared" si="12"/>
        <v>COBRADO</v>
      </c>
    </row>
    <row r="141" spans="1:19">
      <c r="A141">
        <v>140</v>
      </c>
      <c r="B141">
        <v>11</v>
      </c>
      <c r="C141" t="s">
        <v>286</v>
      </c>
      <c r="D141">
        <v>4</v>
      </c>
      <c r="E141" s="23">
        <v>45018.15902777778</v>
      </c>
      <c r="F141" s="23">
        <v>45018.270138888889</v>
      </c>
      <c r="G141" s="22">
        <f t="shared" si="9"/>
        <v>0.11111111110949423</v>
      </c>
      <c r="H141" t="s">
        <v>20</v>
      </c>
      <c r="I141" t="s">
        <v>10</v>
      </c>
      <c r="J141" t="s">
        <v>16</v>
      </c>
      <c r="K141" s="24">
        <v>32.130000000000003</v>
      </c>
      <c r="L141" t="s">
        <v>21</v>
      </c>
      <c r="M141" t="s">
        <v>26</v>
      </c>
      <c r="N141" t="s">
        <v>287</v>
      </c>
      <c r="O141" s="20">
        <f>VLOOKUP(A141,sum_cocina!$A$4:$D$772,4,FALSE)</f>
        <v>8.1944444444444445E-2</v>
      </c>
      <c r="P141" s="21">
        <f>+VLOOKUP(A141,sum_cocina!$A$4:$B$772,2,FALSE)</f>
        <v>191</v>
      </c>
      <c r="Q141" s="42">
        <f t="shared" si="10"/>
        <v>45018.15902777778</v>
      </c>
      <c r="R141" s="20">
        <f t="shared" si="11"/>
        <v>2.9166666665049787E-2</v>
      </c>
      <c r="S141" t="str">
        <f t="shared" si="12"/>
        <v>COBRADO</v>
      </c>
    </row>
    <row r="142" spans="1:19">
      <c r="A142">
        <v>141</v>
      </c>
      <c r="B142">
        <v>4</v>
      </c>
      <c r="C142" t="s">
        <v>288</v>
      </c>
      <c r="D142">
        <v>4</v>
      </c>
      <c r="E142" s="23">
        <v>45018.081944444442</v>
      </c>
      <c r="F142" s="23">
        <v>45018.239583333336</v>
      </c>
      <c r="G142" s="22">
        <f t="shared" si="9"/>
        <v>0.15763888889341615</v>
      </c>
      <c r="H142" t="s">
        <v>9</v>
      </c>
      <c r="I142" t="s">
        <v>15</v>
      </c>
      <c r="J142" t="s">
        <v>1125</v>
      </c>
      <c r="K142" s="24">
        <v>41.56</v>
      </c>
      <c r="L142" t="s">
        <v>11</v>
      </c>
      <c r="M142" t="s">
        <v>59</v>
      </c>
      <c r="N142" t="s">
        <v>102</v>
      </c>
      <c r="O142" s="20">
        <f>VLOOKUP(A142,sum_cocina!$A$4:$D$772,4,FALSE)</f>
        <v>1.9444444444444445E-2</v>
      </c>
      <c r="P142" s="21">
        <f>+VLOOKUP(A142,sum_cocina!$A$4:$B$772,2,FALSE)</f>
        <v>21</v>
      </c>
      <c r="Q142" s="42">
        <f t="shared" si="10"/>
        <v>45018.081944444442</v>
      </c>
      <c r="R142" s="20">
        <f t="shared" si="11"/>
        <v>0.13819444444897172</v>
      </c>
      <c r="S142" t="str">
        <f t="shared" si="12"/>
        <v>COBRADO</v>
      </c>
    </row>
    <row r="143" spans="1:19">
      <c r="A143">
        <v>142</v>
      </c>
      <c r="B143">
        <v>14</v>
      </c>
      <c r="C143" t="s">
        <v>289</v>
      </c>
      <c r="D143">
        <v>3</v>
      </c>
      <c r="E143" s="23">
        <v>45018.086805555555</v>
      </c>
      <c r="F143" s="23">
        <v>45018.170138888891</v>
      </c>
      <c r="G143" s="22">
        <f t="shared" si="9"/>
        <v>9.3750000002425324E-2</v>
      </c>
      <c r="H143" t="s">
        <v>29</v>
      </c>
      <c r="I143" t="s">
        <v>10</v>
      </c>
      <c r="J143" t="s">
        <v>1125</v>
      </c>
      <c r="K143" s="24">
        <v>16.29</v>
      </c>
      <c r="L143" t="s">
        <v>35</v>
      </c>
      <c r="M143" t="s">
        <v>83</v>
      </c>
      <c r="N143" t="s">
        <v>290</v>
      </c>
      <c r="O143" s="20">
        <f>VLOOKUP(A143,sum_cocina!$A$4:$D$772,4,FALSE)</f>
        <v>4.8611111111111112E-2</v>
      </c>
      <c r="P143" s="21">
        <f>+VLOOKUP(A143,sum_cocina!$A$4:$B$772,2,FALSE)</f>
        <v>181</v>
      </c>
      <c r="Q143" s="42">
        <f t="shared" si="10"/>
        <v>45018.086805555555</v>
      </c>
      <c r="R143" s="20">
        <f t="shared" si="11"/>
        <v>4.5138888891314212E-2</v>
      </c>
      <c r="S143" t="str">
        <f t="shared" si="12"/>
        <v>COBRADO</v>
      </c>
    </row>
    <row r="144" spans="1:19">
      <c r="A144">
        <v>143</v>
      </c>
      <c r="B144">
        <v>9</v>
      </c>
      <c r="C144" t="s">
        <v>291</v>
      </c>
      <c r="D144">
        <v>4</v>
      </c>
      <c r="E144" s="23">
        <v>45018.022222222222</v>
      </c>
      <c r="F144" s="23">
        <v>45018.1875</v>
      </c>
      <c r="G144" s="22">
        <f t="shared" si="9"/>
        <v>0.16527777777810115</v>
      </c>
      <c r="H144" t="s">
        <v>29</v>
      </c>
      <c r="I144" t="s">
        <v>10</v>
      </c>
      <c r="J144" t="s">
        <v>16</v>
      </c>
      <c r="K144" s="24">
        <v>48.26</v>
      </c>
      <c r="L144" t="s">
        <v>21</v>
      </c>
      <c r="M144" t="s">
        <v>1161</v>
      </c>
      <c r="N144" t="s">
        <v>195</v>
      </c>
      <c r="O144" s="20">
        <f>VLOOKUP(A144,sum_cocina!$A$4:$D$772,4,FALSE)</f>
        <v>1.1111111111111112E-2</v>
      </c>
      <c r="P144" s="21">
        <f>+VLOOKUP(A144,sum_cocina!$A$4:$B$772,2,FALSE)</f>
        <v>50</v>
      </c>
      <c r="Q144" s="42">
        <f t="shared" si="10"/>
        <v>45018.022222222222</v>
      </c>
      <c r="R144" s="20">
        <f t="shared" si="11"/>
        <v>0.15416666666699005</v>
      </c>
      <c r="S144" t="str">
        <f t="shared" si="12"/>
        <v>COBRADO</v>
      </c>
    </row>
    <row r="145" spans="1:19">
      <c r="A145">
        <v>144</v>
      </c>
      <c r="B145">
        <v>18</v>
      </c>
      <c r="C145" t="s">
        <v>292</v>
      </c>
      <c r="D145">
        <v>1</v>
      </c>
      <c r="E145" s="23">
        <v>45018.123611111114</v>
      </c>
      <c r="F145" s="23">
        <v>45018.230555555558</v>
      </c>
      <c r="G145" s="22">
        <f t="shared" si="9"/>
        <v>0.11736111111046436</v>
      </c>
      <c r="H145" t="s">
        <v>29</v>
      </c>
      <c r="I145" t="s">
        <v>32</v>
      </c>
      <c r="J145" t="s">
        <v>1125</v>
      </c>
      <c r="K145" s="24">
        <v>11.22</v>
      </c>
      <c r="L145" t="s">
        <v>35</v>
      </c>
      <c r="M145" t="s">
        <v>1161</v>
      </c>
      <c r="N145" t="s">
        <v>293</v>
      </c>
      <c r="O145" s="20">
        <f>VLOOKUP(A145,sum_cocina!$A$4:$D$772,4,FALSE)</f>
        <v>0.10416666666666667</v>
      </c>
      <c r="P145" s="21">
        <f>+VLOOKUP(A145,sum_cocina!$A$4:$B$772,2,FALSE)</f>
        <v>185</v>
      </c>
      <c r="Q145" s="42">
        <f t="shared" si="10"/>
        <v>45018.123611111114</v>
      </c>
      <c r="R145" s="20">
        <f t="shared" si="11"/>
        <v>1.3194444443797693E-2</v>
      </c>
      <c r="S145" t="str">
        <f t="shared" si="12"/>
        <v>COBRADO</v>
      </c>
    </row>
    <row r="146" spans="1:19">
      <c r="A146">
        <v>145</v>
      </c>
      <c r="B146">
        <v>2</v>
      </c>
      <c r="C146" t="s">
        <v>294</v>
      </c>
      <c r="D146">
        <v>5</v>
      </c>
      <c r="E146" s="23">
        <v>45018.025694444441</v>
      </c>
      <c r="F146" s="23">
        <v>45018.070833333331</v>
      </c>
      <c r="G146" s="22">
        <f t="shared" si="9"/>
        <v>5.5555555557172433E-2</v>
      </c>
      <c r="H146" t="s">
        <v>20</v>
      </c>
      <c r="I146" t="s">
        <v>32</v>
      </c>
      <c r="J146" t="s">
        <v>1125</v>
      </c>
      <c r="K146" s="24">
        <v>11.32</v>
      </c>
      <c r="L146" t="s">
        <v>35</v>
      </c>
      <c r="M146" t="s">
        <v>36</v>
      </c>
      <c r="N146" t="s">
        <v>295</v>
      </c>
      <c r="O146" s="20">
        <f>VLOOKUP(A146,sum_cocina!$A$4:$D$772,4,FALSE)</f>
        <v>7.3611111111111113E-2</v>
      </c>
      <c r="P146" s="21">
        <f>+VLOOKUP(A146,sum_cocina!$A$4:$B$772,2,FALSE)</f>
        <v>126</v>
      </c>
      <c r="Q146" s="42">
        <f t="shared" si="10"/>
        <v>45018.025694444441</v>
      </c>
      <c r="R146" s="20">
        <f t="shared" si="11"/>
        <v>0</v>
      </c>
      <c r="S146" t="str">
        <f t="shared" si="12"/>
        <v>NO COBRADO</v>
      </c>
    </row>
    <row r="147" spans="1:19">
      <c r="A147">
        <v>146</v>
      </c>
      <c r="B147">
        <v>8</v>
      </c>
      <c r="C147" t="s">
        <v>296</v>
      </c>
      <c r="D147">
        <v>6</v>
      </c>
      <c r="E147" s="23">
        <v>45018.069444444445</v>
      </c>
      <c r="F147" s="23">
        <v>45018.120833333334</v>
      </c>
      <c r="G147" s="22">
        <f t="shared" si="9"/>
        <v>5.1388888889050577E-2</v>
      </c>
      <c r="H147" t="s">
        <v>9</v>
      </c>
      <c r="I147" t="s">
        <v>10</v>
      </c>
      <c r="J147" t="s">
        <v>1125</v>
      </c>
      <c r="K147" s="24">
        <v>38.4</v>
      </c>
      <c r="L147" t="s">
        <v>11</v>
      </c>
      <c r="M147" t="s">
        <v>26</v>
      </c>
      <c r="N147" t="s">
        <v>186</v>
      </c>
      <c r="O147" s="20">
        <f>VLOOKUP(A147,sum_cocina!$A$4:$D$772,4,FALSE)</f>
        <v>3.2638888888888891E-2</v>
      </c>
      <c r="P147" s="21">
        <f>+VLOOKUP(A147,sum_cocina!$A$4:$B$772,2,FALSE)</f>
        <v>62</v>
      </c>
      <c r="Q147" s="42">
        <f t="shared" si="10"/>
        <v>45018.069444444445</v>
      </c>
      <c r="R147" s="20">
        <f t="shared" si="11"/>
        <v>1.8750000000161686E-2</v>
      </c>
      <c r="S147" t="str">
        <f t="shared" si="12"/>
        <v>COBRADO</v>
      </c>
    </row>
    <row r="148" spans="1:19">
      <c r="A148">
        <v>147</v>
      </c>
      <c r="B148">
        <v>5</v>
      </c>
      <c r="C148" t="s">
        <v>297</v>
      </c>
      <c r="D148">
        <v>4</v>
      </c>
      <c r="E148" s="23">
        <v>45018.137499999997</v>
      </c>
      <c r="F148" s="23">
        <v>45018.206944444442</v>
      </c>
      <c r="G148" s="22">
        <f t="shared" si="9"/>
        <v>6.9444444445252884E-2</v>
      </c>
      <c r="H148" t="s">
        <v>9</v>
      </c>
      <c r="I148" t="s">
        <v>15</v>
      </c>
      <c r="J148" t="s">
        <v>1125</v>
      </c>
      <c r="K148" s="24">
        <v>27.14</v>
      </c>
      <c r="L148" t="s">
        <v>11</v>
      </c>
      <c r="M148" t="s">
        <v>17</v>
      </c>
      <c r="N148" t="s">
        <v>298</v>
      </c>
      <c r="O148" s="20">
        <f>VLOOKUP(A148,sum_cocina!$A$4:$D$772,4,FALSE)</f>
        <v>2.2916666666666665E-2</v>
      </c>
      <c r="P148" s="21">
        <f>+VLOOKUP(A148,sum_cocina!$A$4:$B$772,2,FALSE)</f>
        <v>84</v>
      </c>
      <c r="Q148" s="42">
        <f t="shared" si="10"/>
        <v>45018.137499999997</v>
      </c>
      <c r="R148" s="20">
        <f t="shared" si="11"/>
        <v>4.6527777778586216E-2</v>
      </c>
      <c r="S148" t="str">
        <f t="shared" si="12"/>
        <v>COBRADO</v>
      </c>
    </row>
    <row r="149" spans="1:19">
      <c r="A149">
        <v>148</v>
      </c>
      <c r="B149">
        <v>10</v>
      </c>
      <c r="C149" t="s">
        <v>299</v>
      </c>
      <c r="D149">
        <v>6</v>
      </c>
      <c r="E149" s="23">
        <v>45018.161111111112</v>
      </c>
      <c r="F149" s="23">
        <v>45018.249305555553</v>
      </c>
      <c r="G149" s="22">
        <f t="shared" si="9"/>
        <v>9.8611111107553981E-2</v>
      </c>
      <c r="H149" t="s">
        <v>9</v>
      </c>
      <c r="I149" t="s">
        <v>10</v>
      </c>
      <c r="J149" t="s">
        <v>1124</v>
      </c>
      <c r="K149" s="24">
        <v>46.26</v>
      </c>
      <c r="L149" t="s">
        <v>35</v>
      </c>
      <c r="M149" t="s">
        <v>17</v>
      </c>
      <c r="N149" t="s">
        <v>300</v>
      </c>
      <c r="O149" s="20">
        <f>VLOOKUP(A149,sum_cocina!$A$4:$D$772,4,FALSE)</f>
        <v>0.11041666666666666</v>
      </c>
      <c r="P149" s="21">
        <f>+VLOOKUP(A149,sum_cocina!$A$4:$B$772,2,FALSE)</f>
        <v>212</v>
      </c>
      <c r="Q149" s="42">
        <f t="shared" si="10"/>
        <v>45018.161111111112</v>
      </c>
      <c r="R149" s="20">
        <f t="shared" si="11"/>
        <v>0</v>
      </c>
      <c r="S149" t="str">
        <f t="shared" si="12"/>
        <v>NO COBRADO</v>
      </c>
    </row>
    <row r="150" spans="1:19">
      <c r="A150">
        <v>149</v>
      </c>
      <c r="B150">
        <v>18</v>
      </c>
      <c r="C150" t="s">
        <v>301</v>
      </c>
      <c r="D150">
        <v>4</v>
      </c>
      <c r="E150" s="23">
        <v>45018.065972222219</v>
      </c>
      <c r="F150" s="23">
        <v>45018.201388888891</v>
      </c>
      <c r="G150" s="22">
        <f t="shared" si="9"/>
        <v>0.14583333333818396</v>
      </c>
      <c r="H150" t="s">
        <v>25</v>
      </c>
      <c r="I150" t="s">
        <v>15</v>
      </c>
      <c r="J150" t="s">
        <v>1125</v>
      </c>
      <c r="K150" s="24">
        <v>15.92</v>
      </c>
      <c r="L150" t="s">
        <v>35</v>
      </c>
      <c r="M150" t="s">
        <v>22</v>
      </c>
      <c r="N150" t="s">
        <v>302</v>
      </c>
      <c r="O150" s="20">
        <f>VLOOKUP(A150,sum_cocina!$A$4:$D$772,4,FALSE)</f>
        <v>9.6527777777777782E-2</v>
      </c>
      <c r="P150" s="21">
        <f>+VLOOKUP(A150,sum_cocina!$A$4:$B$772,2,FALSE)</f>
        <v>226</v>
      </c>
      <c r="Q150" s="42">
        <f t="shared" si="10"/>
        <v>45018.065972222219</v>
      </c>
      <c r="R150" s="20">
        <f t="shared" si="11"/>
        <v>4.9305555560406181E-2</v>
      </c>
      <c r="S150" t="str">
        <f t="shared" si="12"/>
        <v>COBRADO</v>
      </c>
    </row>
    <row r="151" spans="1:19">
      <c r="A151">
        <v>150</v>
      </c>
      <c r="B151">
        <v>18</v>
      </c>
      <c r="C151" t="s">
        <v>303</v>
      </c>
      <c r="D151">
        <v>6</v>
      </c>
      <c r="E151" s="23">
        <v>45018.025694444441</v>
      </c>
      <c r="F151" s="23">
        <v>45018.131944444445</v>
      </c>
      <c r="G151" s="22">
        <f t="shared" si="9"/>
        <v>0.10625000000436557</v>
      </c>
      <c r="H151" t="s">
        <v>14</v>
      </c>
      <c r="I151" t="s">
        <v>10</v>
      </c>
      <c r="J151" t="s">
        <v>1124</v>
      </c>
      <c r="K151" s="24">
        <v>48.43</v>
      </c>
      <c r="L151" t="s">
        <v>21</v>
      </c>
      <c r="M151" t="s">
        <v>83</v>
      </c>
      <c r="N151" t="s">
        <v>304</v>
      </c>
      <c r="O151" s="20">
        <f>VLOOKUP(A151,sum_cocina!$A$4:$D$772,4,FALSE)</f>
        <v>7.3611111111111113E-2</v>
      </c>
      <c r="P151" s="21">
        <f>+VLOOKUP(A151,sum_cocina!$A$4:$B$772,2,FALSE)</f>
        <v>150</v>
      </c>
      <c r="Q151" s="42">
        <f t="shared" si="10"/>
        <v>45018.025694444441</v>
      </c>
      <c r="R151" s="20">
        <f t="shared" si="11"/>
        <v>3.2638888893254461E-2</v>
      </c>
      <c r="S151" t="str">
        <f t="shared" si="12"/>
        <v>COBRADO</v>
      </c>
    </row>
    <row r="152" spans="1:19">
      <c r="A152">
        <v>151</v>
      </c>
      <c r="B152">
        <v>6</v>
      </c>
      <c r="C152" t="s">
        <v>305</v>
      </c>
      <c r="D152">
        <v>2</v>
      </c>
      <c r="E152" s="23">
        <v>45018.135416666664</v>
      </c>
      <c r="F152" s="23">
        <v>45018.286805555559</v>
      </c>
      <c r="G152" s="22">
        <f t="shared" si="9"/>
        <v>0.161805555561538</v>
      </c>
      <c r="H152" t="s">
        <v>29</v>
      </c>
      <c r="I152" t="s">
        <v>32</v>
      </c>
      <c r="J152" t="s">
        <v>1125</v>
      </c>
      <c r="K152" s="24">
        <v>41.51</v>
      </c>
      <c r="L152" t="s">
        <v>35</v>
      </c>
      <c r="M152" t="s">
        <v>59</v>
      </c>
      <c r="N152" t="s">
        <v>306</v>
      </c>
      <c r="O152" s="20">
        <f>VLOOKUP(A152,sum_cocina!$A$4:$D$772,4,FALSE)</f>
        <v>1.3194444444444444E-2</v>
      </c>
      <c r="P152" s="21">
        <f>+VLOOKUP(A152,sum_cocina!$A$4:$B$772,2,FALSE)</f>
        <v>132</v>
      </c>
      <c r="Q152" s="42">
        <f t="shared" si="10"/>
        <v>45018.135416666664</v>
      </c>
      <c r="R152" s="20">
        <f t="shared" si="11"/>
        <v>0.14861111111709355</v>
      </c>
      <c r="S152" t="str">
        <f t="shared" si="12"/>
        <v>COBRADO</v>
      </c>
    </row>
    <row r="153" spans="1:19">
      <c r="A153">
        <v>152</v>
      </c>
      <c r="B153">
        <v>5</v>
      </c>
      <c r="C153" t="s">
        <v>307</v>
      </c>
      <c r="D153">
        <v>6</v>
      </c>
      <c r="E153" s="23">
        <v>45018.051388888889</v>
      </c>
      <c r="F153" s="23">
        <v>45018.119444444441</v>
      </c>
      <c r="G153" s="22">
        <f t="shared" si="9"/>
        <v>6.8055555551836733E-2</v>
      </c>
      <c r="H153" t="s">
        <v>29</v>
      </c>
      <c r="I153" t="s">
        <v>10</v>
      </c>
      <c r="J153" t="s">
        <v>1124</v>
      </c>
      <c r="K153" s="24">
        <v>25.57</v>
      </c>
      <c r="L153" t="s">
        <v>11</v>
      </c>
      <c r="M153" t="s">
        <v>59</v>
      </c>
      <c r="N153" t="s">
        <v>57</v>
      </c>
      <c r="O153" s="20">
        <f>VLOOKUP(A153,sum_cocina!$A$4:$D$772,4,FALSE)</f>
        <v>8.3333333333333332E-3</v>
      </c>
      <c r="P153" s="21">
        <f>+VLOOKUP(A153,sum_cocina!$A$4:$B$772,2,FALSE)</f>
        <v>56</v>
      </c>
      <c r="Q153" s="42">
        <f t="shared" si="10"/>
        <v>45018.051388888889</v>
      </c>
      <c r="R153" s="20">
        <f t="shared" si="11"/>
        <v>5.9722222218503401E-2</v>
      </c>
      <c r="S153" t="str">
        <f t="shared" si="12"/>
        <v>COBRADO</v>
      </c>
    </row>
    <row r="154" spans="1:19">
      <c r="A154">
        <v>153</v>
      </c>
      <c r="B154">
        <v>10</v>
      </c>
      <c r="C154" t="s">
        <v>109</v>
      </c>
      <c r="D154">
        <v>1</v>
      </c>
      <c r="E154" s="23">
        <v>45018.129166666666</v>
      </c>
      <c r="F154" s="23">
        <v>45018.226388888892</v>
      </c>
      <c r="G154" s="22">
        <f t="shared" si="9"/>
        <v>0.10763888889293109</v>
      </c>
      <c r="H154" t="s">
        <v>20</v>
      </c>
      <c r="I154" t="s">
        <v>15</v>
      </c>
      <c r="J154" t="s">
        <v>1124</v>
      </c>
      <c r="K154" s="24">
        <v>42.84</v>
      </c>
      <c r="L154" t="s">
        <v>35</v>
      </c>
      <c r="M154" t="s">
        <v>26</v>
      </c>
      <c r="N154" t="s">
        <v>308</v>
      </c>
      <c r="O154" s="20">
        <f>VLOOKUP(A154,sum_cocina!$A$4:$D$772,4,FALSE)</f>
        <v>6.1805555555555558E-2</v>
      </c>
      <c r="P154" s="21">
        <f>+VLOOKUP(A154,sum_cocina!$A$4:$B$772,2,FALSE)</f>
        <v>203</v>
      </c>
      <c r="Q154" s="42">
        <f t="shared" si="10"/>
        <v>45018.129166666666</v>
      </c>
      <c r="R154" s="20">
        <f t="shared" si="11"/>
        <v>4.5833333337375534E-2</v>
      </c>
      <c r="S154" t="str">
        <f t="shared" si="12"/>
        <v>COBRADO</v>
      </c>
    </row>
    <row r="155" spans="1:19">
      <c r="A155">
        <v>154</v>
      </c>
      <c r="B155">
        <v>11</v>
      </c>
      <c r="C155" t="s">
        <v>309</v>
      </c>
      <c r="D155">
        <v>6</v>
      </c>
      <c r="E155" s="23">
        <v>45018.089583333334</v>
      </c>
      <c r="F155" s="23">
        <v>45018.15</v>
      </c>
      <c r="G155" s="22">
        <f t="shared" si="9"/>
        <v>6.0416666667151731E-2</v>
      </c>
      <c r="H155" t="s">
        <v>14</v>
      </c>
      <c r="I155" t="s">
        <v>15</v>
      </c>
      <c r="J155" t="s">
        <v>1125</v>
      </c>
      <c r="K155" s="24">
        <v>17.2</v>
      </c>
      <c r="L155" t="s">
        <v>21</v>
      </c>
      <c r="M155" t="s">
        <v>59</v>
      </c>
      <c r="N155" t="s">
        <v>310</v>
      </c>
      <c r="O155" s="20">
        <f>VLOOKUP(A155,sum_cocina!$A$4:$D$772,4,FALSE)</f>
        <v>5.6944444444444443E-2</v>
      </c>
      <c r="P155" s="21">
        <f>+VLOOKUP(A155,sum_cocina!$A$4:$B$772,2,FALSE)</f>
        <v>144</v>
      </c>
      <c r="Q155" s="42">
        <f t="shared" si="10"/>
        <v>45018.089583333334</v>
      </c>
      <c r="R155" s="20">
        <f t="shared" si="11"/>
        <v>3.4722222227072871E-3</v>
      </c>
      <c r="S155" t="str">
        <f t="shared" si="12"/>
        <v>COBRADO</v>
      </c>
    </row>
    <row r="156" spans="1:19">
      <c r="A156">
        <v>155</v>
      </c>
      <c r="B156">
        <v>7</v>
      </c>
      <c r="C156" t="s">
        <v>311</v>
      </c>
      <c r="D156">
        <v>2</v>
      </c>
      <c r="E156" s="23">
        <v>45018.078472222223</v>
      </c>
      <c r="F156" s="23">
        <v>45018.197222222225</v>
      </c>
      <c r="G156" s="22">
        <f t="shared" si="9"/>
        <v>0.11875000000145519</v>
      </c>
      <c r="H156" t="s">
        <v>25</v>
      </c>
      <c r="I156" t="s">
        <v>10</v>
      </c>
      <c r="J156" t="s">
        <v>1125</v>
      </c>
      <c r="K156" s="24">
        <v>25.72</v>
      </c>
      <c r="L156" t="s">
        <v>11</v>
      </c>
      <c r="M156" t="s">
        <v>36</v>
      </c>
      <c r="N156" t="s">
        <v>312</v>
      </c>
      <c r="O156" s="20">
        <f>VLOOKUP(A156,sum_cocina!$A$4:$D$772,4,FALSE)</f>
        <v>6.9444444444444448E-2</v>
      </c>
      <c r="P156" s="21">
        <f>+VLOOKUP(A156,sum_cocina!$A$4:$B$772,2,FALSE)</f>
        <v>136</v>
      </c>
      <c r="Q156" s="42">
        <f t="shared" si="10"/>
        <v>45018.078472222223</v>
      </c>
      <c r="R156" s="20">
        <f t="shared" si="11"/>
        <v>4.9305555557010744E-2</v>
      </c>
      <c r="S156" t="str">
        <f t="shared" si="12"/>
        <v>COBRADO</v>
      </c>
    </row>
    <row r="157" spans="1:19">
      <c r="A157">
        <v>156</v>
      </c>
      <c r="B157">
        <v>6</v>
      </c>
      <c r="C157" t="s">
        <v>313</v>
      </c>
      <c r="D157">
        <v>4</v>
      </c>
      <c r="E157" s="23">
        <v>45018.027777777781</v>
      </c>
      <c r="F157" s="23">
        <v>45018.178472222222</v>
      </c>
      <c r="G157" s="22">
        <f t="shared" si="9"/>
        <v>0.15069444444088731</v>
      </c>
      <c r="H157" t="s">
        <v>9</v>
      </c>
      <c r="I157" t="s">
        <v>32</v>
      </c>
      <c r="J157" t="s">
        <v>1125</v>
      </c>
      <c r="K157" s="24">
        <v>19.03</v>
      </c>
      <c r="L157" t="s">
        <v>21</v>
      </c>
      <c r="M157" t="s">
        <v>1160</v>
      </c>
      <c r="N157" t="s">
        <v>57</v>
      </c>
      <c r="O157" s="20">
        <f>VLOOKUP(A157,sum_cocina!$A$4:$D$772,4,FALSE)</f>
        <v>4.1666666666666666E-3</v>
      </c>
      <c r="P157" s="21">
        <f>+VLOOKUP(A157,sum_cocina!$A$4:$B$772,2,FALSE)</f>
        <v>56</v>
      </c>
      <c r="Q157" s="42">
        <f t="shared" si="10"/>
        <v>45018.027777777781</v>
      </c>
      <c r="R157" s="20">
        <f t="shared" si="11"/>
        <v>0.14652777777422063</v>
      </c>
      <c r="S157" t="str">
        <f t="shared" si="12"/>
        <v>COBRADO</v>
      </c>
    </row>
    <row r="158" spans="1:19">
      <c r="A158">
        <v>157</v>
      </c>
      <c r="B158">
        <v>13</v>
      </c>
      <c r="C158" t="s">
        <v>314</v>
      </c>
      <c r="D158">
        <v>5</v>
      </c>
      <c r="E158" s="23">
        <v>45018.140277777777</v>
      </c>
      <c r="F158" s="23">
        <v>45018.260416666664</v>
      </c>
      <c r="G158" s="22">
        <f t="shared" si="9"/>
        <v>0.13055555555426204</v>
      </c>
      <c r="H158" t="s">
        <v>9</v>
      </c>
      <c r="I158" t="s">
        <v>15</v>
      </c>
      <c r="J158" t="s">
        <v>1125</v>
      </c>
      <c r="K158" s="24">
        <v>28.48</v>
      </c>
      <c r="L158" t="s">
        <v>35</v>
      </c>
      <c r="M158" t="s">
        <v>1161</v>
      </c>
      <c r="N158" t="s">
        <v>315</v>
      </c>
      <c r="O158" s="20">
        <f>VLOOKUP(A158,sum_cocina!$A$4:$D$772,4,FALSE)</f>
        <v>0.10416666666666667</v>
      </c>
      <c r="P158" s="21">
        <f>+VLOOKUP(A158,sum_cocina!$A$4:$B$772,2,FALSE)</f>
        <v>271</v>
      </c>
      <c r="Q158" s="42">
        <f t="shared" si="10"/>
        <v>45018.140277777777</v>
      </c>
      <c r="R158" s="20">
        <f t="shared" si="11"/>
        <v>2.6388888887595371E-2</v>
      </c>
      <c r="S158" t="str">
        <f t="shared" si="12"/>
        <v>COBRADO</v>
      </c>
    </row>
    <row r="159" spans="1:19">
      <c r="A159">
        <v>158</v>
      </c>
      <c r="B159">
        <v>5</v>
      </c>
      <c r="C159" t="s">
        <v>316</v>
      </c>
      <c r="D159">
        <v>5</v>
      </c>
      <c r="E159" s="23">
        <v>45018.114583333336</v>
      </c>
      <c r="F159" s="23">
        <v>45018.165972222225</v>
      </c>
      <c r="G159" s="22">
        <f t="shared" si="9"/>
        <v>5.1388888889050577E-2</v>
      </c>
      <c r="H159" t="s">
        <v>9</v>
      </c>
      <c r="I159" t="s">
        <v>10</v>
      </c>
      <c r="J159" t="s">
        <v>1125</v>
      </c>
      <c r="K159" s="24">
        <v>48.75</v>
      </c>
      <c r="L159" t="s">
        <v>21</v>
      </c>
      <c r="M159" t="s">
        <v>64</v>
      </c>
      <c r="N159" t="s">
        <v>317</v>
      </c>
      <c r="O159" s="20">
        <f>VLOOKUP(A159,sum_cocina!$A$4:$D$772,4,FALSE)</f>
        <v>9.375E-2</v>
      </c>
      <c r="P159" s="21">
        <f>+VLOOKUP(A159,sum_cocina!$A$4:$B$772,2,FALSE)</f>
        <v>310</v>
      </c>
      <c r="Q159" s="42">
        <f t="shared" si="10"/>
        <v>45018.114583333336</v>
      </c>
      <c r="R159" s="20">
        <f t="shared" si="11"/>
        <v>0</v>
      </c>
      <c r="S159" t="str">
        <f t="shared" si="12"/>
        <v>NO COBRADO</v>
      </c>
    </row>
    <row r="160" spans="1:19">
      <c r="A160">
        <v>159</v>
      </c>
      <c r="B160">
        <v>16</v>
      </c>
      <c r="C160" t="s">
        <v>318</v>
      </c>
      <c r="D160">
        <v>1</v>
      </c>
      <c r="E160" s="23">
        <v>45018.006944444445</v>
      </c>
      <c r="F160" s="23">
        <v>45018.052083333336</v>
      </c>
      <c r="G160" s="22">
        <f t="shared" si="9"/>
        <v>5.5555555557172433E-2</v>
      </c>
      <c r="H160" t="s">
        <v>9</v>
      </c>
      <c r="I160" t="s">
        <v>15</v>
      </c>
      <c r="J160" t="s">
        <v>1125</v>
      </c>
      <c r="K160" s="24">
        <v>47.81</v>
      </c>
      <c r="L160" t="s">
        <v>35</v>
      </c>
      <c r="M160" t="s">
        <v>22</v>
      </c>
      <c r="N160" t="s">
        <v>319</v>
      </c>
      <c r="O160" s="20">
        <f>VLOOKUP(A160,sum_cocina!$A$4:$D$772,4,FALSE)</f>
        <v>5.1388888888888887E-2</v>
      </c>
      <c r="P160" s="21">
        <f>+VLOOKUP(A160,sum_cocina!$A$4:$B$772,2,FALSE)</f>
        <v>253</v>
      </c>
      <c r="Q160" s="42">
        <f t="shared" si="10"/>
        <v>45018.006944444445</v>
      </c>
      <c r="R160" s="20">
        <f t="shared" si="11"/>
        <v>4.166666668283546E-3</v>
      </c>
      <c r="S160" t="str">
        <f t="shared" si="12"/>
        <v>COBRADO</v>
      </c>
    </row>
    <row r="161" spans="1:19">
      <c r="A161">
        <v>160</v>
      </c>
      <c r="B161">
        <v>19</v>
      </c>
      <c r="C161" t="s">
        <v>320</v>
      </c>
      <c r="D161">
        <v>6</v>
      </c>
      <c r="E161" s="23">
        <v>45018.04583333333</v>
      </c>
      <c r="F161" s="23">
        <v>45018.189583333333</v>
      </c>
      <c r="G161" s="22">
        <f t="shared" si="9"/>
        <v>0.14375000000291038</v>
      </c>
      <c r="H161" t="s">
        <v>20</v>
      </c>
      <c r="I161" t="s">
        <v>10</v>
      </c>
      <c r="J161" t="s">
        <v>1125</v>
      </c>
      <c r="K161" s="24">
        <v>26.02</v>
      </c>
      <c r="L161" t="s">
        <v>11</v>
      </c>
      <c r="M161" t="s">
        <v>17</v>
      </c>
      <c r="N161" t="s">
        <v>321</v>
      </c>
      <c r="O161" s="20">
        <f>VLOOKUP(A161,sum_cocina!$A$4:$D$772,4,FALSE)</f>
        <v>4.6527777777777779E-2</v>
      </c>
      <c r="P161" s="21">
        <f>+VLOOKUP(A161,sum_cocina!$A$4:$B$772,2,FALSE)</f>
        <v>156</v>
      </c>
      <c r="Q161" s="42">
        <f t="shared" si="10"/>
        <v>45018.04583333333</v>
      </c>
      <c r="R161" s="20">
        <f t="shared" si="11"/>
        <v>9.7222222225132604E-2</v>
      </c>
      <c r="S161" t="str">
        <f t="shared" si="12"/>
        <v>COBRADO</v>
      </c>
    </row>
    <row r="162" spans="1:19">
      <c r="A162">
        <v>161</v>
      </c>
      <c r="B162">
        <v>13</v>
      </c>
      <c r="C162" t="s">
        <v>322</v>
      </c>
      <c r="D162">
        <v>6</v>
      </c>
      <c r="E162" s="23">
        <v>45018.03125</v>
      </c>
      <c r="F162" s="23">
        <v>45018.182638888888</v>
      </c>
      <c r="G162" s="22">
        <f t="shared" si="9"/>
        <v>0.15138888888759539</v>
      </c>
      <c r="H162" t="s">
        <v>20</v>
      </c>
      <c r="I162" t="s">
        <v>10</v>
      </c>
      <c r="J162" t="s">
        <v>1125</v>
      </c>
      <c r="K162" s="24">
        <v>18.86</v>
      </c>
      <c r="L162" t="s">
        <v>11</v>
      </c>
      <c r="M162" t="s">
        <v>26</v>
      </c>
      <c r="N162" t="s">
        <v>57</v>
      </c>
      <c r="O162" s="20">
        <f>VLOOKUP(A162,sum_cocina!$A$4:$D$772,4,FALSE)</f>
        <v>3.9583333333333331E-2</v>
      </c>
      <c r="P162" s="21">
        <f>+VLOOKUP(A162,sum_cocina!$A$4:$B$772,2,FALSE)</f>
        <v>84</v>
      </c>
      <c r="Q162" s="42">
        <f t="shared" si="10"/>
        <v>45018.03125</v>
      </c>
      <c r="R162" s="20">
        <f t="shared" si="11"/>
        <v>0.11180555555426205</v>
      </c>
      <c r="S162" t="str">
        <f t="shared" si="12"/>
        <v>COBRADO</v>
      </c>
    </row>
    <row r="163" spans="1:19">
      <c r="A163">
        <v>162</v>
      </c>
      <c r="B163">
        <v>14</v>
      </c>
      <c r="C163" t="s">
        <v>323</v>
      </c>
      <c r="D163">
        <v>4</v>
      </c>
      <c r="E163" s="23">
        <v>45018.039583333331</v>
      </c>
      <c r="F163" s="23">
        <v>45018.106944444444</v>
      </c>
      <c r="G163" s="22">
        <f t="shared" si="9"/>
        <v>6.7361111112404615E-2</v>
      </c>
      <c r="H163" t="s">
        <v>14</v>
      </c>
      <c r="I163" t="s">
        <v>10</v>
      </c>
      <c r="J163" t="s">
        <v>1125</v>
      </c>
      <c r="K163" s="24">
        <v>17.55</v>
      </c>
      <c r="L163" t="s">
        <v>11</v>
      </c>
      <c r="M163" t="s">
        <v>26</v>
      </c>
      <c r="N163" t="s">
        <v>259</v>
      </c>
      <c r="O163" s="20">
        <f>VLOOKUP(A163,sum_cocina!$A$4:$D$772,4,FALSE)</f>
        <v>1.7361111111111112E-2</v>
      </c>
      <c r="P163" s="21">
        <f>+VLOOKUP(A163,sum_cocina!$A$4:$B$772,2,FALSE)</f>
        <v>72</v>
      </c>
      <c r="Q163" s="42">
        <f t="shared" si="10"/>
        <v>45018.039583333331</v>
      </c>
      <c r="R163" s="20">
        <f t="shared" si="11"/>
        <v>5.0000000001293503E-2</v>
      </c>
      <c r="S163" t="str">
        <f t="shared" si="12"/>
        <v>COBRADO</v>
      </c>
    </row>
    <row r="164" spans="1:19">
      <c r="A164">
        <v>163</v>
      </c>
      <c r="B164">
        <v>6</v>
      </c>
      <c r="C164" t="s">
        <v>324</v>
      </c>
      <c r="D164">
        <v>1</v>
      </c>
      <c r="E164" s="23">
        <v>45018.065972222219</v>
      </c>
      <c r="F164" s="23">
        <v>45018.17291666667</v>
      </c>
      <c r="G164" s="22">
        <f t="shared" si="9"/>
        <v>0.11736111111774032</v>
      </c>
      <c r="H164" t="s">
        <v>25</v>
      </c>
      <c r="I164" t="s">
        <v>10</v>
      </c>
      <c r="J164" t="s">
        <v>1125</v>
      </c>
      <c r="K164" s="24">
        <v>14.94</v>
      </c>
      <c r="L164" t="s">
        <v>35</v>
      </c>
      <c r="M164" t="s">
        <v>64</v>
      </c>
      <c r="N164" t="s">
        <v>325</v>
      </c>
      <c r="O164" s="20">
        <f>VLOOKUP(A164,sum_cocina!$A$4:$D$772,4,FALSE)</f>
        <v>4.9305555555555554E-2</v>
      </c>
      <c r="P164" s="21">
        <f>+VLOOKUP(A164,sum_cocina!$A$4:$B$772,2,FALSE)</f>
        <v>271</v>
      </c>
      <c r="Q164" s="42">
        <f t="shared" si="10"/>
        <v>45018.065972222219</v>
      </c>
      <c r="R164" s="20">
        <f t="shared" si="11"/>
        <v>6.8055555562184761E-2</v>
      </c>
      <c r="S164" t="str">
        <f t="shared" si="12"/>
        <v>COBRADO</v>
      </c>
    </row>
    <row r="165" spans="1:19">
      <c r="A165">
        <v>164</v>
      </c>
      <c r="B165">
        <v>8</v>
      </c>
      <c r="C165" t="s">
        <v>326</v>
      </c>
      <c r="D165">
        <v>2</v>
      </c>
      <c r="E165" s="23">
        <v>45018.106944444444</v>
      </c>
      <c r="F165" s="23">
        <v>45018.251388888886</v>
      </c>
      <c r="G165" s="22">
        <f t="shared" si="9"/>
        <v>0.1444444444423425</v>
      </c>
      <c r="H165" t="s">
        <v>29</v>
      </c>
      <c r="I165" t="s">
        <v>32</v>
      </c>
      <c r="J165" t="s">
        <v>1125</v>
      </c>
      <c r="K165" s="24">
        <v>47.53</v>
      </c>
      <c r="L165" t="s">
        <v>11</v>
      </c>
      <c r="M165" t="s">
        <v>17</v>
      </c>
      <c r="N165" t="s">
        <v>327</v>
      </c>
      <c r="O165" s="20">
        <f>VLOOKUP(A165,sum_cocina!$A$4:$D$772,4,FALSE)</f>
        <v>7.2916666666666671E-2</v>
      </c>
      <c r="P165" s="21">
        <f>+VLOOKUP(A165,sum_cocina!$A$4:$B$772,2,FALSE)</f>
        <v>170</v>
      </c>
      <c r="Q165" s="42">
        <f t="shared" si="10"/>
        <v>45018.106944444444</v>
      </c>
      <c r="R165" s="20">
        <f t="shared" si="11"/>
        <v>7.152777777567583E-2</v>
      </c>
      <c r="S165" t="str">
        <f t="shared" si="12"/>
        <v>COBRADO</v>
      </c>
    </row>
    <row r="166" spans="1:19">
      <c r="A166">
        <v>165</v>
      </c>
      <c r="B166">
        <v>10</v>
      </c>
      <c r="C166" t="s">
        <v>328</v>
      </c>
      <c r="D166">
        <v>3</v>
      </c>
      <c r="E166" s="23">
        <v>45018.097916666666</v>
      </c>
      <c r="F166" s="23">
        <v>45018.216666666667</v>
      </c>
      <c r="G166" s="22">
        <f t="shared" si="9"/>
        <v>0.12916666666812185</v>
      </c>
      <c r="H166" t="s">
        <v>9</v>
      </c>
      <c r="I166" t="s">
        <v>32</v>
      </c>
      <c r="J166" t="s">
        <v>1125</v>
      </c>
      <c r="K166" s="24">
        <v>41.9</v>
      </c>
      <c r="L166" t="s">
        <v>35</v>
      </c>
      <c r="M166" t="s">
        <v>1161</v>
      </c>
      <c r="N166" t="s">
        <v>329</v>
      </c>
      <c r="O166" s="20">
        <f>VLOOKUP(A166,sum_cocina!$A$4:$D$772,4,FALSE)</f>
        <v>3.888888888888889E-2</v>
      </c>
      <c r="P166" s="21">
        <f>+VLOOKUP(A166,sum_cocina!$A$4:$B$772,2,FALSE)</f>
        <v>90</v>
      </c>
      <c r="Q166" s="42">
        <f t="shared" si="10"/>
        <v>45018.097916666666</v>
      </c>
      <c r="R166" s="20">
        <f t="shared" si="11"/>
        <v>9.0277777779232959E-2</v>
      </c>
      <c r="S166" t="str">
        <f t="shared" si="12"/>
        <v>COBRADO</v>
      </c>
    </row>
    <row r="167" spans="1:19">
      <c r="A167">
        <v>166</v>
      </c>
      <c r="B167">
        <v>12</v>
      </c>
      <c r="C167" t="s">
        <v>330</v>
      </c>
      <c r="D167">
        <v>1</v>
      </c>
      <c r="E167" s="23">
        <v>45018.054166666669</v>
      </c>
      <c r="F167" s="23">
        <v>45018.113888888889</v>
      </c>
      <c r="G167" s="22">
        <f t="shared" si="9"/>
        <v>7.0138888887110326E-2</v>
      </c>
      <c r="H167" t="s">
        <v>29</v>
      </c>
      <c r="I167" t="s">
        <v>10</v>
      </c>
      <c r="J167" t="s">
        <v>16</v>
      </c>
      <c r="K167" s="24">
        <v>43.95</v>
      </c>
      <c r="L167" t="s">
        <v>35</v>
      </c>
      <c r="M167" t="s">
        <v>1161</v>
      </c>
      <c r="N167" t="s">
        <v>331</v>
      </c>
      <c r="O167" s="20">
        <f>VLOOKUP(A167,sum_cocina!$A$4:$D$772,4,FALSE)</f>
        <v>1.5277777777777777E-2</v>
      </c>
      <c r="P167" s="21">
        <f>+VLOOKUP(A167,sum_cocina!$A$4:$B$772,2,FALSE)</f>
        <v>46</v>
      </c>
      <c r="Q167" s="42">
        <f t="shared" si="10"/>
        <v>45018.054166666669</v>
      </c>
      <c r="R167" s="20">
        <f t="shared" si="11"/>
        <v>5.4861111109332547E-2</v>
      </c>
      <c r="S167" t="str">
        <f t="shared" si="12"/>
        <v>COBRADO</v>
      </c>
    </row>
    <row r="168" spans="1:19">
      <c r="A168">
        <v>167</v>
      </c>
      <c r="B168">
        <v>5</v>
      </c>
      <c r="C168" t="s">
        <v>332</v>
      </c>
      <c r="D168">
        <v>6</v>
      </c>
      <c r="E168" s="23">
        <v>45018.054861111108</v>
      </c>
      <c r="F168" s="23">
        <v>45018.115277777775</v>
      </c>
      <c r="G168" s="22">
        <f t="shared" si="9"/>
        <v>6.0416666667151731E-2</v>
      </c>
      <c r="H168" t="s">
        <v>20</v>
      </c>
      <c r="I168" t="s">
        <v>10</v>
      </c>
      <c r="J168" t="s">
        <v>1124</v>
      </c>
      <c r="K168" s="24">
        <v>42.74</v>
      </c>
      <c r="L168" t="s">
        <v>11</v>
      </c>
      <c r="M168" t="s">
        <v>83</v>
      </c>
      <c r="N168" t="s">
        <v>333</v>
      </c>
      <c r="O168" s="20">
        <f>VLOOKUP(A168,sum_cocina!$A$4:$D$772,4,FALSE)</f>
        <v>5.2777777777777778E-2</v>
      </c>
      <c r="P168" s="21">
        <f>+VLOOKUP(A168,sum_cocina!$A$4:$B$772,2,FALSE)</f>
        <v>152</v>
      </c>
      <c r="Q168" s="42">
        <f t="shared" si="10"/>
        <v>45018.054861111108</v>
      </c>
      <c r="R168" s="20">
        <f t="shared" si="11"/>
        <v>7.6388888893739529E-3</v>
      </c>
      <c r="S168" t="str">
        <f t="shared" si="12"/>
        <v>COBRADO</v>
      </c>
    </row>
    <row r="169" spans="1:19">
      <c r="A169">
        <v>168</v>
      </c>
      <c r="B169">
        <v>17</v>
      </c>
      <c r="C169" t="s">
        <v>334</v>
      </c>
      <c r="D169">
        <v>4</v>
      </c>
      <c r="E169" s="23">
        <v>45018.086805555555</v>
      </c>
      <c r="F169" s="23">
        <v>45018.140972222223</v>
      </c>
      <c r="G169" s="22">
        <f t="shared" si="9"/>
        <v>5.4166666668606922E-2</v>
      </c>
      <c r="H169" t="s">
        <v>14</v>
      </c>
      <c r="I169" t="s">
        <v>10</v>
      </c>
      <c r="J169" t="s">
        <v>1125</v>
      </c>
      <c r="K169" s="24">
        <v>17.09</v>
      </c>
      <c r="L169" t="s">
        <v>11</v>
      </c>
      <c r="M169" t="s">
        <v>36</v>
      </c>
      <c r="N169" t="s">
        <v>335</v>
      </c>
      <c r="O169" s="20">
        <f>VLOOKUP(A169,sum_cocina!$A$4:$D$772,4,FALSE)</f>
        <v>4.8611111111111112E-3</v>
      </c>
      <c r="P169" s="21">
        <f>+VLOOKUP(A169,sum_cocina!$A$4:$B$772,2,FALSE)</f>
        <v>44</v>
      </c>
      <c r="Q169" s="42">
        <f t="shared" si="10"/>
        <v>45018.086805555555</v>
      </c>
      <c r="R169" s="20">
        <f t="shared" si="11"/>
        <v>4.9305555557495814E-2</v>
      </c>
      <c r="S169" t="str">
        <f t="shared" si="12"/>
        <v>COBRADO</v>
      </c>
    </row>
    <row r="170" spans="1:19">
      <c r="A170">
        <v>169</v>
      </c>
      <c r="B170">
        <v>19</v>
      </c>
      <c r="C170" t="s">
        <v>336</v>
      </c>
      <c r="D170">
        <v>1</v>
      </c>
      <c r="E170" s="23">
        <v>45018.080555555556</v>
      </c>
      <c r="F170" s="23">
        <v>45018.218055555553</v>
      </c>
      <c r="G170" s="22">
        <f t="shared" si="9"/>
        <v>0.13749999999708962</v>
      </c>
      <c r="H170" t="s">
        <v>9</v>
      </c>
      <c r="I170" t="s">
        <v>10</v>
      </c>
      <c r="J170" t="s">
        <v>1124</v>
      </c>
      <c r="K170" s="24">
        <v>16.62</v>
      </c>
      <c r="L170" t="s">
        <v>21</v>
      </c>
      <c r="M170" t="s">
        <v>26</v>
      </c>
      <c r="N170" t="s">
        <v>337</v>
      </c>
      <c r="O170" s="20">
        <f>VLOOKUP(A170,sum_cocina!$A$4:$D$772,4,FALSE)</f>
        <v>7.6388888888888895E-2</v>
      </c>
      <c r="P170" s="21">
        <f>+VLOOKUP(A170,sum_cocina!$A$4:$B$772,2,FALSE)</f>
        <v>154</v>
      </c>
      <c r="Q170" s="42">
        <f t="shared" si="10"/>
        <v>45018.080555555556</v>
      </c>
      <c r="R170" s="20">
        <f t="shared" si="11"/>
        <v>6.1111111108200722E-2</v>
      </c>
      <c r="S170" t="str">
        <f t="shared" si="12"/>
        <v>COBRADO</v>
      </c>
    </row>
    <row r="171" spans="1:19">
      <c r="A171">
        <v>170</v>
      </c>
      <c r="B171">
        <v>12</v>
      </c>
      <c r="C171" t="s">
        <v>338</v>
      </c>
      <c r="D171">
        <v>2</v>
      </c>
      <c r="E171" s="23">
        <v>45018.109027777777</v>
      </c>
      <c r="F171" s="23">
        <v>45018.226388888892</v>
      </c>
      <c r="G171" s="22">
        <f t="shared" si="9"/>
        <v>0.117361111115315</v>
      </c>
      <c r="H171" t="s">
        <v>20</v>
      </c>
      <c r="I171" t="s">
        <v>32</v>
      </c>
      <c r="J171" t="s">
        <v>1125</v>
      </c>
      <c r="K171" s="24">
        <v>25.98</v>
      </c>
      <c r="L171" t="s">
        <v>21</v>
      </c>
      <c r="M171" t="s">
        <v>17</v>
      </c>
      <c r="N171" t="s">
        <v>339</v>
      </c>
      <c r="O171" s="20">
        <f>VLOOKUP(A171,sum_cocina!$A$4:$D$772,4,FALSE)</f>
        <v>5.0694444444444445E-2</v>
      </c>
      <c r="P171" s="21">
        <f>+VLOOKUP(A171,sum_cocina!$A$4:$B$772,2,FALSE)</f>
        <v>243</v>
      </c>
      <c r="Q171" s="42">
        <f t="shared" si="10"/>
        <v>45018.109027777777</v>
      </c>
      <c r="R171" s="20">
        <f t="shared" si="11"/>
        <v>6.6666666670870553E-2</v>
      </c>
      <c r="S171" t="str">
        <f t="shared" si="12"/>
        <v>COBRADO</v>
      </c>
    </row>
    <row r="172" spans="1:19">
      <c r="A172">
        <v>171</v>
      </c>
      <c r="B172">
        <v>16</v>
      </c>
      <c r="C172" t="s">
        <v>340</v>
      </c>
      <c r="D172">
        <v>6</v>
      </c>
      <c r="E172" s="23">
        <v>45018.078472222223</v>
      </c>
      <c r="F172" s="23">
        <v>45018.12777777778</v>
      </c>
      <c r="G172" s="22">
        <f t="shared" si="9"/>
        <v>4.9305555556202307E-2</v>
      </c>
      <c r="H172" t="s">
        <v>20</v>
      </c>
      <c r="I172" t="s">
        <v>32</v>
      </c>
      <c r="J172" t="s">
        <v>1125</v>
      </c>
      <c r="K172" s="24">
        <v>46.56</v>
      </c>
      <c r="L172" t="s">
        <v>21</v>
      </c>
      <c r="M172" t="s">
        <v>22</v>
      </c>
      <c r="N172" t="s">
        <v>341</v>
      </c>
      <c r="O172" s="20">
        <f>VLOOKUP(A172,sum_cocina!$A$4:$D$772,4,FALSE)</f>
        <v>3.5416666666666666E-2</v>
      </c>
      <c r="P172" s="21">
        <f>+VLOOKUP(A172,sum_cocina!$A$4:$B$772,2,FALSE)</f>
        <v>139</v>
      </c>
      <c r="Q172" s="42">
        <f t="shared" si="10"/>
        <v>45018.078472222223</v>
      </c>
      <c r="R172" s="20">
        <f t="shared" si="11"/>
        <v>1.3888888889535642E-2</v>
      </c>
      <c r="S172" t="str">
        <f t="shared" si="12"/>
        <v>COBRADO</v>
      </c>
    </row>
    <row r="173" spans="1:19">
      <c r="A173">
        <v>172</v>
      </c>
      <c r="B173">
        <v>12</v>
      </c>
      <c r="C173" t="s">
        <v>342</v>
      </c>
      <c r="D173">
        <v>3</v>
      </c>
      <c r="E173" s="23">
        <v>45018.117361111108</v>
      </c>
      <c r="F173" s="23">
        <v>45018.254166666666</v>
      </c>
      <c r="G173" s="22">
        <f t="shared" si="9"/>
        <v>0.14722222222432416</v>
      </c>
      <c r="H173" t="s">
        <v>14</v>
      </c>
      <c r="I173" t="s">
        <v>10</v>
      </c>
      <c r="J173" t="s">
        <v>1125</v>
      </c>
      <c r="K173" s="24">
        <v>45.17</v>
      </c>
      <c r="L173" t="s">
        <v>35</v>
      </c>
      <c r="M173" t="s">
        <v>41</v>
      </c>
      <c r="N173" t="s">
        <v>77</v>
      </c>
      <c r="O173" s="20">
        <f>VLOOKUP(A173,sum_cocina!$A$4:$D$772,4,FALSE)</f>
        <v>1.8749999999999999E-2</v>
      </c>
      <c r="P173" s="21">
        <f>+VLOOKUP(A173,sum_cocina!$A$4:$B$772,2,FALSE)</f>
        <v>68</v>
      </c>
      <c r="Q173" s="42">
        <f t="shared" si="10"/>
        <v>45018.117361111108</v>
      </c>
      <c r="R173" s="20">
        <f t="shared" si="11"/>
        <v>0.12847222222432417</v>
      </c>
      <c r="S173" t="str">
        <f t="shared" si="12"/>
        <v>COBRADO</v>
      </c>
    </row>
    <row r="174" spans="1:19">
      <c r="A174">
        <v>173</v>
      </c>
      <c r="B174">
        <v>11</v>
      </c>
      <c r="C174" t="s">
        <v>343</v>
      </c>
      <c r="D174">
        <v>3</v>
      </c>
      <c r="E174" s="23">
        <v>45018.012499999997</v>
      </c>
      <c r="F174" s="23">
        <v>45018.154861111114</v>
      </c>
      <c r="G174" s="22">
        <f t="shared" si="9"/>
        <v>0.15277777778343685</v>
      </c>
      <c r="H174" t="s">
        <v>29</v>
      </c>
      <c r="I174" t="s">
        <v>10</v>
      </c>
      <c r="J174" t="s">
        <v>1125</v>
      </c>
      <c r="K174" s="24">
        <v>48.73</v>
      </c>
      <c r="L174" t="s">
        <v>35</v>
      </c>
      <c r="M174" t="s">
        <v>64</v>
      </c>
      <c r="N174" t="s">
        <v>344</v>
      </c>
      <c r="O174" s="20">
        <f>VLOOKUP(A174,sum_cocina!$A$4:$D$772,4,FALSE)</f>
        <v>4.6527777777777779E-2</v>
      </c>
      <c r="P174" s="21">
        <f>+VLOOKUP(A174,sum_cocina!$A$4:$B$772,2,FALSE)</f>
        <v>177</v>
      </c>
      <c r="Q174" s="42">
        <f t="shared" si="10"/>
        <v>45018.012499999997</v>
      </c>
      <c r="R174" s="20">
        <f t="shared" si="11"/>
        <v>0.10625000000565907</v>
      </c>
      <c r="S174" t="str">
        <f t="shared" si="12"/>
        <v>COBRADO</v>
      </c>
    </row>
    <row r="175" spans="1:19">
      <c r="A175">
        <v>174</v>
      </c>
      <c r="B175">
        <v>10</v>
      </c>
      <c r="C175" t="s">
        <v>345</v>
      </c>
      <c r="D175">
        <v>5</v>
      </c>
      <c r="E175" s="23">
        <v>45018.006249999999</v>
      </c>
      <c r="F175" s="23">
        <v>45018.05</v>
      </c>
      <c r="G175" s="22">
        <f t="shared" si="9"/>
        <v>4.3750000004365575E-2</v>
      </c>
      <c r="H175" t="s">
        <v>29</v>
      </c>
      <c r="I175" t="s">
        <v>10</v>
      </c>
      <c r="J175" t="s">
        <v>1125</v>
      </c>
      <c r="K175" s="24">
        <v>48.24</v>
      </c>
      <c r="L175" t="s">
        <v>11</v>
      </c>
      <c r="M175" t="s">
        <v>36</v>
      </c>
      <c r="N175" t="s">
        <v>100</v>
      </c>
      <c r="O175" s="20">
        <f>VLOOKUP(A175,sum_cocina!$A$4:$D$772,4,FALSE)</f>
        <v>8.3333333333333332E-3</v>
      </c>
      <c r="P175" s="21">
        <f>+VLOOKUP(A175,sum_cocina!$A$4:$B$772,2,FALSE)</f>
        <v>60</v>
      </c>
      <c r="Q175" s="42">
        <f t="shared" si="10"/>
        <v>45018.006249999999</v>
      </c>
      <c r="R175" s="20">
        <f t="shared" si="11"/>
        <v>3.5416666671032243E-2</v>
      </c>
      <c r="S175" t="str">
        <f t="shared" si="12"/>
        <v>COBRADO</v>
      </c>
    </row>
    <row r="176" spans="1:19">
      <c r="A176">
        <v>175</v>
      </c>
      <c r="B176">
        <v>14</v>
      </c>
      <c r="C176" t="s">
        <v>192</v>
      </c>
      <c r="D176">
        <v>3</v>
      </c>
      <c r="E176" s="23">
        <v>45018.060416666667</v>
      </c>
      <c r="F176" s="23">
        <v>45018.12777777778</v>
      </c>
      <c r="G176" s="22">
        <f t="shared" si="9"/>
        <v>6.7361111112404615E-2</v>
      </c>
      <c r="H176" t="s">
        <v>9</v>
      </c>
      <c r="I176" t="s">
        <v>10</v>
      </c>
      <c r="J176" t="s">
        <v>1125</v>
      </c>
      <c r="K176" s="24">
        <v>27.94</v>
      </c>
      <c r="L176" t="s">
        <v>11</v>
      </c>
      <c r="M176" t="s">
        <v>17</v>
      </c>
      <c r="N176" t="s">
        <v>346</v>
      </c>
      <c r="O176" s="20">
        <f>VLOOKUP(A176,sum_cocina!$A$4:$D$772,4,FALSE)</f>
        <v>3.2638888888888891E-2</v>
      </c>
      <c r="P176" s="21">
        <f>+VLOOKUP(A176,sum_cocina!$A$4:$B$772,2,FALSE)</f>
        <v>144</v>
      </c>
      <c r="Q176" s="42">
        <f t="shared" si="10"/>
        <v>45018.060416666667</v>
      </c>
      <c r="R176" s="20">
        <f t="shared" si="11"/>
        <v>3.4722222223515724E-2</v>
      </c>
      <c r="S176" t="str">
        <f t="shared" si="12"/>
        <v>COBRADO</v>
      </c>
    </row>
    <row r="177" spans="1:19">
      <c r="A177">
        <v>176</v>
      </c>
      <c r="B177">
        <v>20</v>
      </c>
      <c r="C177" t="s">
        <v>347</v>
      </c>
      <c r="D177">
        <v>4</v>
      </c>
      <c r="E177" s="23">
        <v>45018.102083333331</v>
      </c>
      <c r="F177" s="23">
        <v>45018.188888888886</v>
      </c>
      <c r="G177" s="22">
        <f t="shared" si="9"/>
        <v>9.7222222221413787E-2</v>
      </c>
      <c r="H177" t="s">
        <v>20</v>
      </c>
      <c r="I177" t="s">
        <v>10</v>
      </c>
      <c r="J177" t="s">
        <v>1125</v>
      </c>
      <c r="K177" s="24">
        <v>30.5</v>
      </c>
      <c r="L177" t="s">
        <v>35</v>
      </c>
      <c r="M177" t="s">
        <v>64</v>
      </c>
      <c r="N177" t="s">
        <v>102</v>
      </c>
      <c r="O177" s="20">
        <f>VLOOKUP(A177,sum_cocina!$A$4:$D$772,4,FALSE)</f>
        <v>3.3333333333333333E-2</v>
      </c>
      <c r="P177" s="21">
        <f>+VLOOKUP(A177,sum_cocina!$A$4:$B$772,2,FALSE)</f>
        <v>63</v>
      </c>
      <c r="Q177" s="42">
        <f t="shared" si="10"/>
        <v>45018.102083333331</v>
      </c>
      <c r="R177" s="20">
        <f t="shared" si="11"/>
        <v>6.3888888888080447E-2</v>
      </c>
      <c r="S177" t="str">
        <f t="shared" si="12"/>
        <v>COBRADO</v>
      </c>
    </row>
    <row r="178" spans="1:19">
      <c r="A178">
        <v>177</v>
      </c>
      <c r="B178">
        <v>4</v>
      </c>
      <c r="C178" t="s">
        <v>348</v>
      </c>
      <c r="D178">
        <v>1</v>
      </c>
      <c r="E178" s="23">
        <v>45018.009722222225</v>
      </c>
      <c r="F178" s="23">
        <v>45018.051388888889</v>
      </c>
      <c r="G178" s="22">
        <f t="shared" si="9"/>
        <v>5.2083333330908012E-2</v>
      </c>
      <c r="H178" t="s">
        <v>29</v>
      </c>
      <c r="I178" t="s">
        <v>32</v>
      </c>
      <c r="J178" t="s">
        <v>1125</v>
      </c>
      <c r="K178" s="24">
        <v>10.39</v>
      </c>
      <c r="L178" t="s">
        <v>35</v>
      </c>
      <c r="M178" t="s">
        <v>1161</v>
      </c>
      <c r="N178" t="s">
        <v>349</v>
      </c>
      <c r="O178" s="20">
        <f>VLOOKUP(A178,sum_cocina!$A$4:$D$772,4,FALSE)</f>
        <v>9.8611111111111108E-2</v>
      </c>
      <c r="P178" s="21">
        <f>+VLOOKUP(A178,sum_cocina!$A$4:$B$772,2,FALSE)</f>
        <v>173</v>
      </c>
      <c r="Q178" s="42">
        <f t="shared" si="10"/>
        <v>45018.009722222225</v>
      </c>
      <c r="R178" s="20">
        <f t="shared" si="11"/>
        <v>0</v>
      </c>
      <c r="S178" t="str">
        <f t="shared" si="12"/>
        <v>NO COBRADO</v>
      </c>
    </row>
    <row r="179" spans="1:19">
      <c r="A179">
        <v>178</v>
      </c>
      <c r="B179">
        <v>11</v>
      </c>
      <c r="C179" t="s">
        <v>350</v>
      </c>
      <c r="D179">
        <v>6</v>
      </c>
      <c r="E179" s="23">
        <v>45018.078472222223</v>
      </c>
      <c r="F179" s="23">
        <v>45018.220833333333</v>
      </c>
      <c r="G179" s="22">
        <f t="shared" si="9"/>
        <v>0.14236111110949423</v>
      </c>
      <c r="H179" t="s">
        <v>9</v>
      </c>
      <c r="I179" t="s">
        <v>32</v>
      </c>
      <c r="J179" t="s">
        <v>1125</v>
      </c>
      <c r="K179" s="24">
        <v>31.6</v>
      </c>
      <c r="L179" t="s">
        <v>11</v>
      </c>
      <c r="M179" t="s">
        <v>36</v>
      </c>
      <c r="N179" t="s">
        <v>351</v>
      </c>
      <c r="O179" s="20">
        <f>VLOOKUP(A179,sum_cocina!$A$4:$D$772,4,FALSE)</f>
        <v>0.10138888888888889</v>
      </c>
      <c r="P179" s="21">
        <f>+VLOOKUP(A179,sum_cocina!$A$4:$B$772,2,FALSE)</f>
        <v>208</v>
      </c>
      <c r="Q179" s="42">
        <f t="shared" si="10"/>
        <v>45018.078472222223</v>
      </c>
      <c r="R179" s="20">
        <f t="shared" si="11"/>
        <v>4.0972222220605342E-2</v>
      </c>
      <c r="S179" t="str">
        <f t="shared" si="12"/>
        <v>COBRADO</v>
      </c>
    </row>
    <row r="180" spans="1:19">
      <c r="A180">
        <v>179</v>
      </c>
      <c r="B180">
        <v>12</v>
      </c>
      <c r="C180" t="s">
        <v>352</v>
      </c>
      <c r="D180">
        <v>2</v>
      </c>
      <c r="E180" s="23">
        <v>45018.030555555553</v>
      </c>
      <c r="F180" s="23">
        <v>45018.130555555559</v>
      </c>
      <c r="G180" s="22">
        <f t="shared" si="9"/>
        <v>0.10000000000582077</v>
      </c>
      <c r="H180" t="s">
        <v>29</v>
      </c>
      <c r="I180" t="s">
        <v>15</v>
      </c>
      <c r="J180" t="s">
        <v>1125</v>
      </c>
      <c r="K180" s="24">
        <v>13.3</v>
      </c>
      <c r="L180" t="s">
        <v>11</v>
      </c>
      <c r="M180" t="s">
        <v>17</v>
      </c>
      <c r="N180" t="s">
        <v>186</v>
      </c>
      <c r="O180" s="20">
        <f>VLOOKUP(A180,sum_cocina!$A$4:$D$772,4,FALSE)</f>
        <v>1.8055555555555554E-2</v>
      </c>
      <c r="P180" s="21">
        <f>+VLOOKUP(A180,sum_cocina!$A$4:$B$772,2,FALSE)</f>
        <v>62</v>
      </c>
      <c r="Q180" s="42">
        <f t="shared" si="10"/>
        <v>45018.030555555553</v>
      </c>
      <c r="R180" s="20">
        <f t="shared" si="11"/>
        <v>8.1944444450265219E-2</v>
      </c>
      <c r="S180" t="str">
        <f t="shared" si="12"/>
        <v>COBRADO</v>
      </c>
    </row>
    <row r="181" spans="1:19">
      <c r="A181">
        <v>180</v>
      </c>
      <c r="B181">
        <v>10</v>
      </c>
      <c r="C181" t="s">
        <v>353</v>
      </c>
      <c r="D181">
        <v>1</v>
      </c>
      <c r="E181" s="23">
        <v>45018.097916666666</v>
      </c>
      <c r="F181" s="23">
        <v>45018.214583333334</v>
      </c>
      <c r="G181" s="22">
        <f t="shared" si="9"/>
        <v>0.11666666666860692</v>
      </c>
      <c r="H181" t="s">
        <v>20</v>
      </c>
      <c r="I181" t="s">
        <v>32</v>
      </c>
      <c r="J181" t="s">
        <v>1125</v>
      </c>
      <c r="K181" s="24">
        <v>46.61</v>
      </c>
      <c r="L181" t="s">
        <v>11</v>
      </c>
      <c r="M181" t="s">
        <v>22</v>
      </c>
      <c r="N181" t="s">
        <v>354</v>
      </c>
      <c r="O181" s="20">
        <f>VLOOKUP(A181,sum_cocina!$A$4:$D$772,4,FALSE)</f>
        <v>0.11180555555555556</v>
      </c>
      <c r="P181" s="21">
        <f>+VLOOKUP(A181,sum_cocina!$A$4:$B$772,2,FALSE)</f>
        <v>166</v>
      </c>
      <c r="Q181" s="42">
        <f t="shared" si="10"/>
        <v>45018.097916666666</v>
      </c>
      <c r="R181" s="20">
        <f t="shared" si="11"/>
        <v>4.8611111130513612E-3</v>
      </c>
      <c r="S181" t="str">
        <f t="shared" si="12"/>
        <v>COBRADO</v>
      </c>
    </row>
    <row r="182" spans="1:19">
      <c r="A182">
        <v>181</v>
      </c>
      <c r="B182">
        <v>15</v>
      </c>
      <c r="C182" t="s">
        <v>355</v>
      </c>
      <c r="D182">
        <v>1</v>
      </c>
      <c r="E182" s="23">
        <v>45018.114583333336</v>
      </c>
      <c r="F182" s="23">
        <v>45018.162499999999</v>
      </c>
      <c r="G182" s="22">
        <f t="shared" si="9"/>
        <v>5.833333332945282E-2</v>
      </c>
      <c r="H182" t="s">
        <v>14</v>
      </c>
      <c r="I182" t="s">
        <v>32</v>
      </c>
      <c r="J182" t="s">
        <v>1125</v>
      </c>
      <c r="K182" s="24">
        <v>42.58</v>
      </c>
      <c r="L182" t="s">
        <v>35</v>
      </c>
      <c r="M182" t="s">
        <v>26</v>
      </c>
      <c r="N182" t="s">
        <v>170</v>
      </c>
      <c r="O182" s="20">
        <f>VLOOKUP(A182,sum_cocina!$A$4:$D$772,4,FALSE)</f>
        <v>3.8194444444444448E-2</v>
      </c>
      <c r="P182" s="21">
        <f>+VLOOKUP(A182,sum_cocina!$A$4:$B$772,2,FALSE)</f>
        <v>27</v>
      </c>
      <c r="Q182" s="42">
        <f t="shared" si="10"/>
        <v>45018.114583333336</v>
      </c>
      <c r="R182" s="20">
        <f t="shared" si="11"/>
        <v>2.0138888885008373E-2</v>
      </c>
      <c r="S182" t="str">
        <f t="shared" si="12"/>
        <v>COBRADO</v>
      </c>
    </row>
    <row r="183" spans="1:19">
      <c r="A183">
        <v>182</v>
      </c>
      <c r="B183">
        <v>18</v>
      </c>
      <c r="C183" t="s">
        <v>356</v>
      </c>
      <c r="D183">
        <v>2</v>
      </c>
      <c r="E183" s="23">
        <v>45018.161805555559</v>
      </c>
      <c r="F183" s="23">
        <v>45018.270833333336</v>
      </c>
      <c r="G183" s="22">
        <f t="shared" si="9"/>
        <v>0.10902777777664596</v>
      </c>
      <c r="H183" t="s">
        <v>9</v>
      </c>
      <c r="I183" t="s">
        <v>10</v>
      </c>
      <c r="J183" t="s">
        <v>1124</v>
      </c>
      <c r="K183" s="24">
        <v>38.36</v>
      </c>
      <c r="L183" t="s">
        <v>21</v>
      </c>
      <c r="M183" t="s">
        <v>26</v>
      </c>
      <c r="N183" t="s">
        <v>180</v>
      </c>
      <c r="O183" s="20">
        <f>VLOOKUP(A183,sum_cocina!$A$4:$D$772,4,FALSE)</f>
        <v>7.6388888888888886E-3</v>
      </c>
      <c r="P183" s="21">
        <f>+VLOOKUP(A183,sum_cocina!$A$4:$B$772,2,FALSE)</f>
        <v>38</v>
      </c>
      <c r="Q183" s="42">
        <f t="shared" si="10"/>
        <v>45018.161805555559</v>
      </c>
      <c r="R183" s="20">
        <f t="shared" si="11"/>
        <v>0.10138888888775707</v>
      </c>
      <c r="S183" t="str">
        <f t="shared" si="12"/>
        <v>COBRADO</v>
      </c>
    </row>
    <row r="184" spans="1:19">
      <c r="A184">
        <v>183</v>
      </c>
      <c r="B184">
        <v>18</v>
      </c>
      <c r="C184" t="s">
        <v>357</v>
      </c>
      <c r="D184">
        <v>1</v>
      </c>
      <c r="E184" s="23">
        <v>45018.115277777775</v>
      </c>
      <c r="F184" s="23">
        <v>45018.269444444442</v>
      </c>
      <c r="G184" s="22">
        <f t="shared" si="9"/>
        <v>0.16458333333381839</v>
      </c>
      <c r="H184" t="s">
        <v>14</v>
      </c>
      <c r="I184" t="s">
        <v>10</v>
      </c>
      <c r="J184" t="s">
        <v>1125</v>
      </c>
      <c r="K184" s="24">
        <v>11.69</v>
      </c>
      <c r="L184" t="s">
        <v>35</v>
      </c>
      <c r="M184" t="s">
        <v>44</v>
      </c>
      <c r="N184" t="s">
        <v>358</v>
      </c>
      <c r="O184" s="20">
        <f>VLOOKUP(A184,sum_cocina!$A$4:$D$772,4,FALSE)</f>
        <v>0.11527777777777778</v>
      </c>
      <c r="P184" s="21">
        <f>+VLOOKUP(A184,sum_cocina!$A$4:$B$772,2,FALSE)</f>
        <v>255</v>
      </c>
      <c r="Q184" s="42">
        <f t="shared" si="10"/>
        <v>45018.115277777775</v>
      </c>
      <c r="R184" s="20">
        <f t="shared" si="11"/>
        <v>4.9305555556040603E-2</v>
      </c>
      <c r="S184" t="str">
        <f t="shared" si="12"/>
        <v>COBRADO</v>
      </c>
    </row>
    <row r="185" spans="1:19">
      <c r="A185">
        <v>184</v>
      </c>
      <c r="B185">
        <v>4</v>
      </c>
      <c r="C185" t="s">
        <v>359</v>
      </c>
      <c r="D185">
        <v>6</v>
      </c>
      <c r="E185" s="23">
        <v>45018.163194444445</v>
      </c>
      <c r="F185" s="23">
        <v>45018.292361111111</v>
      </c>
      <c r="G185" s="22">
        <f t="shared" si="9"/>
        <v>0.1395833333323632</v>
      </c>
      <c r="H185" t="s">
        <v>25</v>
      </c>
      <c r="I185" t="s">
        <v>10</v>
      </c>
      <c r="J185" t="s">
        <v>1125</v>
      </c>
      <c r="K185" s="24">
        <v>24.24</v>
      </c>
      <c r="L185" t="s">
        <v>35</v>
      </c>
      <c r="M185" t="s">
        <v>64</v>
      </c>
      <c r="N185" t="s">
        <v>360</v>
      </c>
      <c r="O185" s="20">
        <f>VLOOKUP(A185,sum_cocina!$A$4:$D$772,4,FALSE)</f>
        <v>2.013888888888889E-2</v>
      </c>
      <c r="P185" s="21">
        <f>+VLOOKUP(A185,sum_cocina!$A$4:$B$772,2,FALSE)</f>
        <v>205</v>
      </c>
      <c r="Q185" s="42">
        <f t="shared" si="10"/>
        <v>45018.163194444445</v>
      </c>
      <c r="R185" s="20">
        <f t="shared" si="11"/>
        <v>0.11944444444347431</v>
      </c>
      <c r="S185" t="str">
        <f t="shared" si="12"/>
        <v>COBRADO</v>
      </c>
    </row>
    <row r="186" spans="1:19">
      <c r="A186">
        <v>185</v>
      </c>
      <c r="B186">
        <v>16</v>
      </c>
      <c r="C186" t="s">
        <v>296</v>
      </c>
      <c r="D186">
        <v>2</v>
      </c>
      <c r="E186" s="23">
        <v>45018.115972222222</v>
      </c>
      <c r="F186" s="23">
        <v>45018.268055555556</v>
      </c>
      <c r="G186" s="22">
        <f t="shared" si="9"/>
        <v>0.15208333333430346</v>
      </c>
      <c r="H186" t="s">
        <v>14</v>
      </c>
      <c r="I186" t="s">
        <v>15</v>
      </c>
      <c r="J186" t="s">
        <v>1125</v>
      </c>
      <c r="K186" s="24">
        <v>28.07</v>
      </c>
      <c r="L186" t="s">
        <v>21</v>
      </c>
      <c r="M186" t="s">
        <v>44</v>
      </c>
      <c r="N186" t="s">
        <v>361</v>
      </c>
      <c r="O186" s="20">
        <f>VLOOKUP(A186,sum_cocina!$A$4:$D$772,4,FALSE)</f>
        <v>2.7777777777777776E-2</v>
      </c>
      <c r="P186" s="21">
        <f>+VLOOKUP(A186,sum_cocina!$A$4:$B$772,2,FALSE)</f>
        <v>91</v>
      </c>
      <c r="Q186" s="42">
        <f t="shared" si="10"/>
        <v>45018.115972222222</v>
      </c>
      <c r="R186" s="20">
        <f t="shared" si="11"/>
        <v>0.12430555555652568</v>
      </c>
      <c r="S186" t="str">
        <f t="shared" si="12"/>
        <v>COBRADO</v>
      </c>
    </row>
    <row r="187" spans="1:19">
      <c r="A187">
        <v>186</v>
      </c>
      <c r="B187">
        <v>13</v>
      </c>
      <c r="C187" t="s">
        <v>362</v>
      </c>
      <c r="D187">
        <v>6</v>
      </c>
      <c r="E187" s="23">
        <v>45018.027777777781</v>
      </c>
      <c r="F187" s="23">
        <v>45018.176388888889</v>
      </c>
      <c r="G187" s="22">
        <f t="shared" si="9"/>
        <v>0.14861111110803904</v>
      </c>
      <c r="H187" t="s">
        <v>14</v>
      </c>
      <c r="I187" t="s">
        <v>10</v>
      </c>
      <c r="J187" t="s">
        <v>1125</v>
      </c>
      <c r="K187" s="24">
        <v>17.55</v>
      </c>
      <c r="L187" t="s">
        <v>11</v>
      </c>
      <c r="M187" t="s">
        <v>17</v>
      </c>
      <c r="N187" t="s">
        <v>363</v>
      </c>
      <c r="O187" s="20">
        <f>VLOOKUP(A187,sum_cocina!$A$4:$D$772,4,FALSE)</f>
        <v>6.458333333333334E-2</v>
      </c>
      <c r="P187" s="21">
        <f>+VLOOKUP(A187,sum_cocina!$A$4:$B$772,2,FALSE)</f>
        <v>270</v>
      </c>
      <c r="Q187" s="42">
        <f t="shared" si="10"/>
        <v>45018.027777777781</v>
      </c>
      <c r="R187" s="20">
        <f t="shared" si="11"/>
        <v>8.40277777747057E-2</v>
      </c>
      <c r="S187" t="str">
        <f t="shared" si="12"/>
        <v>COBRADO</v>
      </c>
    </row>
    <row r="188" spans="1:19">
      <c r="A188">
        <v>187</v>
      </c>
      <c r="B188">
        <v>5</v>
      </c>
      <c r="C188" t="s">
        <v>364</v>
      </c>
      <c r="D188">
        <v>1</v>
      </c>
      <c r="E188" s="23">
        <v>45018.099305555559</v>
      </c>
      <c r="F188" s="23">
        <v>45018.227777777778</v>
      </c>
      <c r="G188" s="22">
        <f t="shared" si="9"/>
        <v>0.12847222221898846</v>
      </c>
      <c r="H188" t="s">
        <v>29</v>
      </c>
      <c r="I188" t="s">
        <v>10</v>
      </c>
      <c r="J188" t="s">
        <v>1125</v>
      </c>
      <c r="K188" s="24">
        <v>17.399999999999999</v>
      </c>
      <c r="L188" t="s">
        <v>21</v>
      </c>
      <c r="M188" t="s">
        <v>36</v>
      </c>
      <c r="N188" t="s">
        <v>365</v>
      </c>
      <c r="O188" s="20">
        <f>VLOOKUP(A188,sum_cocina!$A$4:$D$772,4,FALSE)</f>
        <v>8.7499999999999994E-2</v>
      </c>
      <c r="P188" s="21">
        <f>+VLOOKUP(A188,sum_cocina!$A$4:$B$772,2,FALSE)</f>
        <v>208</v>
      </c>
      <c r="Q188" s="42">
        <f t="shared" si="10"/>
        <v>45018.099305555559</v>
      </c>
      <c r="R188" s="20">
        <f t="shared" si="11"/>
        <v>4.0972222218988469E-2</v>
      </c>
      <c r="S188" t="str">
        <f t="shared" si="12"/>
        <v>COBRADO</v>
      </c>
    </row>
    <row r="189" spans="1:19">
      <c r="A189">
        <v>188</v>
      </c>
      <c r="B189">
        <v>20</v>
      </c>
      <c r="C189" t="s">
        <v>366</v>
      </c>
      <c r="D189">
        <v>4</v>
      </c>
      <c r="E189" s="23">
        <v>45018.152777777781</v>
      </c>
      <c r="F189" s="23">
        <v>45018.222916666666</v>
      </c>
      <c r="G189" s="22">
        <f t="shared" si="9"/>
        <v>7.0138888884685002E-2</v>
      </c>
      <c r="H189" t="s">
        <v>9</v>
      </c>
      <c r="I189" t="s">
        <v>15</v>
      </c>
      <c r="J189" t="s">
        <v>1125</v>
      </c>
      <c r="K189" s="24">
        <v>13.95</v>
      </c>
      <c r="L189" t="s">
        <v>11</v>
      </c>
      <c r="M189" t="s">
        <v>17</v>
      </c>
      <c r="N189" t="s">
        <v>254</v>
      </c>
      <c r="O189" s="20">
        <f>VLOOKUP(A189,sum_cocina!$A$4:$D$772,4,FALSE)</f>
        <v>7.2916666666666671E-2</v>
      </c>
      <c r="P189" s="21">
        <f>+VLOOKUP(A189,sum_cocina!$A$4:$B$772,2,FALSE)</f>
        <v>83</v>
      </c>
      <c r="Q189" s="42">
        <f t="shared" si="10"/>
        <v>45018.152777777781</v>
      </c>
      <c r="R189" s="20">
        <f t="shared" si="11"/>
        <v>0</v>
      </c>
      <c r="S189" t="str">
        <f t="shared" si="12"/>
        <v>NO COBRADO</v>
      </c>
    </row>
    <row r="190" spans="1:19">
      <c r="A190">
        <v>189</v>
      </c>
      <c r="B190">
        <v>11</v>
      </c>
      <c r="C190" t="s">
        <v>367</v>
      </c>
      <c r="D190">
        <v>4</v>
      </c>
      <c r="E190" s="23">
        <v>45018.158333333333</v>
      </c>
      <c r="F190" s="23">
        <v>45018.256944444445</v>
      </c>
      <c r="G190" s="22">
        <f t="shared" si="9"/>
        <v>9.8611111112404615E-2</v>
      </c>
      <c r="H190" t="s">
        <v>20</v>
      </c>
      <c r="I190" t="s">
        <v>10</v>
      </c>
      <c r="J190" t="s">
        <v>1125</v>
      </c>
      <c r="K190" s="24">
        <v>41.66</v>
      </c>
      <c r="L190" t="s">
        <v>11</v>
      </c>
      <c r="M190" t="s">
        <v>1160</v>
      </c>
      <c r="N190" t="s">
        <v>368</v>
      </c>
      <c r="O190" s="20">
        <f>VLOOKUP(A190,sum_cocina!$A$4:$D$772,4,FALSE)</f>
        <v>8.1250000000000003E-2</v>
      </c>
      <c r="P190" s="21">
        <f>+VLOOKUP(A190,sum_cocina!$A$4:$B$772,2,FALSE)</f>
        <v>192</v>
      </c>
      <c r="Q190" s="42">
        <f t="shared" si="10"/>
        <v>45018.158333333333</v>
      </c>
      <c r="R190" s="20">
        <f t="shared" si="11"/>
        <v>1.7361111112404612E-2</v>
      </c>
      <c r="S190" t="str">
        <f t="shared" si="12"/>
        <v>COBRADO</v>
      </c>
    </row>
    <row r="191" spans="1:19">
      <c r="A191">
        <v>190</v>
      </c>
      <c r="B191">
        <v>5</v>
      </c>
      <c r="C191" t="s">
        <v>301</v>
      </c>
      <c r="D191">
        <v>2</v>
      </c>
      <c r="E191" s="23">
        <v>45018.063194444447</v>
      </c>
      <c r="F191" s="23">
        <v>45018.140277777777</v>
      </c>
      <c r="G191" s="22">
        <f t="shared" si="9"/>
        <v>7.7083333329937886E-2</v>
      </c>
      <c r="H191" t="s">
        <v>20</v>
      </c>
      <c r="I191" t="s">
        <v>10</v>
      </c>
      <c r="J191" t="s">
        <v>1125</v>
      </c>
      <c r="K191" s="24">
        <v>38.880000000000003</v>
      </c>
      <c r="L191" t="s">
        <v>21</v>
      </c>
      <c r="M191" t="s">
        <v>17</v>
      </c>
      <c r="N191" t="s">
        <v>369</v>
      </c>
      <c r="O191" s="20">
        <f>VLOOKUP(A191,sum_cocina!$A$4:$D$772,4,FALSE)</f>
        <v>7.0833333333333331E-2</v>
      </c>
      <c r="P191" s="21">
        <f>+VLOOKUP(A191,sum_cocina!$A$4:$B$772,2,FALSE)</f>
        <v>202</v>
      </c>
      <c r="Q191" s="42">
        <f t="shared" si="10"/>
        <v>45018.063194444447</v>
      </c>
      <c r="R191" s="20">
        <f t="shared" si="11"/>
        <v>6.249999996604555E-3</v>
      </c>
      <c r="S191" t="str">
        <f t="shared" si="12"/>
        <v>COBRADO</v>
      </c>
    </row>
    <row r="192" spans="1:19">
      <c r="A192">
        <v>191</v>
      </c>
      <c r="B192">
        <v>12</v>
      </c>
      <c r="C192" t="s">
        <v>370</v>
      </c>
      <c r="D192">
        <v>6</v>
      </c>
      <c r="E192" s="23">
        <v>45018</v>
      </c>
      <c r="F192" s="23">
        <v>45018.10833333333</v>
      </c>
      <c r="G192" s="22">
        <f t="shared" si="9"/>
        <v>0.11874999999660456</v>
      </c>
      <c r="H192" t="s">
        <v>20</v>
      </c>
      <c r="I192" t="s">
        <v>10</v>
      </c>
      <c r="J192" t="s">
        <v>1125</v>
      </c>
      <c r="K192" s="24">
        <v>24.36</v>
      </c>
      <c r="L192" t="s">
        <v>35</v>
      </c>
      <c r="M192" t="s">
        <v>26</v>
      </c>
      <c r="N192" t="s">
        <v>371</v>
      </c>
      <c r="O192" s="20">
        <f>VLOOKUP(A192,sum_cocina!$A$4:$D$772,4,FALSE)</f>
        <v>6.0416666666666667E-2</v>
      </c>
      <c r="P192" s="21">
        <f>+VLOOKUP(A192,sum_cocina!$A$4:$B$772,2,FALSE)</f>
        <v>162</v>
      </c>
      <c r="Q192" s="42">
        <f t="shared" si="10"/>
        <v>45018</v>
      </c>
      <c r="R192" s="20">
        <f t="shared" si="11"/>
        <v>5.8333333329937891E-2</v>
      </c>
      <c r="S192" t="str">
        <f t="shared" si="12"/>
        <v>COBRADO</v>
      </c>
    </row>
    <row r="193" spans="1:19">
      <c r="A193">
        <v>192</v>
      </c>
      <c r="B193">
        <v>17</v>
      </c>
      <c r="C193" t="s">
        <v>372</v>
      </c>
      <c r="D193">
        <v>4</v>
      </c>
      <c r="E193" s="23">
        <v>45018.10833333333</v>
      </c>
      <c r="F193" s="23">
        <v>45018.203472222223</v>
      </c>
      <c r="G193" s="22">
        <f t="shared" si="9"/>
        <v>9.5138888893416151E-2</v>
      </c>
      <c r="H193" t="s">
        <v>20</v>
      </c>
      <c r="I193" t="s">
        <v>15</v>
      </c>
      <c r="J193" t="s">
        <v>16</v>
      </c>
      <c r="K193" s="24">
        <v>15.99</v>
      </c>
      <c r="L193" t="s">
        <v>21</v>
      </c>
      <c r="M193" t="s">
        <v>64</v>
      </c>
      <c r="N193" t="s">
        <v>195</v>
      </c>
      <c r="O193" s="20">
        <f>VLOOKUP(A193,sum_cocina!$A$4:$D$772,4,FALSE)</f>
        <v>1.8055555555555554E-2</v>
      </c>
      <c r="P193" s="21">
        <f>+VLOOKUP(A193,sum_cocina!$A$4:$B$772,2,FALSE)</f>
        <v>75</v>
      </c>
      <c r="Q193" s="42">
        <f t="shared" si="10"/>
        <v>45018.10833333333</v>
      </c>
      <c r="R193" s="20">
        <f t="shared" si="11"/>
        <v>7.7083333337860604E-2</v>
      </c>
      <c r="S193" t="str">
        <f t="shared" si="12"/>
        <v>COBRADO</v>
      </c>
    </row>
    <row r="194" spans="1:19">
      <c r="A194">
        <v>193</v>
      </c>
      <c r="B194">
        <v>3</v>
      </c>
      <c r="C194" t="s">
        <v>373</v>
      </c>
      <c r="D194">
        <v>5</v>
      </c>
      <c r="E194" s="23">
        <v>45018.008333333331</v>
      </c>
      <c r="F194" s="23">
        <v>45018.12777777778</v>
      </c>
      <c r="G194" s="22">
        <f t="shared" si="9"/>
        <v>0.11944444444816327</v>
      </c>
      <c r="H194" t="s">
        <v>25</v>
      </c>
      <c r="I194" t="s">
        <v>15</v>
      </c>
      <c r="J194" t="s">
        <v>1125</v>
      </c>
      <c r="K194" s="24">
        <v>24.85</v>
      </c>
      <c r="L194" t="s">
        <v>11</v>
      </c>
      <c r="M194" t="s">
        <v>83</v>
      </c>
      <c r="N194" t="s">
        <v>374</v>
      </c>
      <c r="O194" s="20">
        <f>VLOOKUP(A194,sum_cocina!$A$4:$D$772,4,FALSE)</f>
        <v>0.11874999999999999</v>
      </c>
      <c r="P194" s="21">
        <f>+VLOOKUP(A194,sum_cocina!$A$4:$B$772,2,FALSE)</f>
        <v>220</v>
      </c>
      <c r="Q194" s="42">
        <f t="shared" si="10"/>
        <v>45018.008333333331</v>
      </c>
      <c r="R194" s="20">
        <f t="shared" si="11"/>
        <v>6.9444444816327278E-4</v>
      </c>
      <c r="S194" t="str">
        <f t="shared" si="12"/>
        <v>COBRADO</v>
      </c>
    </row>
    <row r="195" spans="1:19">
      <c r="A195">
        <v>194</v>
      </c>
      <c r="B195">
        <v>3</v>
      </c>
      <c r="C195" t="s">
        <v>375</v>
      </c>
      <c r="D195">
        <v>6</v>
      </c>
      <c r="E195" s="23">
        <v>45018.111111111109</v>
      </c>
      <c r="F195" s="23">
        <v>45018.163888888892</v>
      </c>
      <c r="G195" s="22">
        <f t="shared" ref="G195:G258" si="13">+IF(L195="Ocupada",(F195-E195)+(15/1440),(F195-E195))</f>
        <v>5.2777777782466728E-2</v>
      </c>
      <c r="H195" t="s">
        <v>25</v>
      </c>
      <c r="I195" t="s">
        <v>10</v>
      </c>
      <c r="J195" t="s">
        <v>1124</v>
      </c>
      <c r="K195" s="24">
        <v>11.41</v>
      </c>
      <c r="L195" t="s">
        <v>11</v>
      </c>
      <c r="M195" t="s">
        <v>1161</v>
      </c>
      <c r="N195" t="s">
        <v>376</v>
      </c>
      <c r="O195" s="20">
        <f>VLOOKUP(A195,sum_cocina!$A$4:$D$772,4,FALSE)</f>
        <v>4.7222222222222221E-2</v>
      </c>
      <c r="P195" s="21">
        <f>+VLOOKUP(A195,sum_cocina!$A$4:$B$772,2,FALSE)</f>
        <v>96</v>
      </c>
      <c r="Q195" s="42">
        <f t="shared" ref="Q195:Q258" si="14">+E195</f>
        <v>45018.111111111109</v>
      </c>
      <c r="R195" s="20">
        <f t="shared" ref="R195:R258" si="15">IF((G195 - (O195 )) &lt; 0, 0, G195 - (O195))</f>
        <v>5.5555555602445073E-3</v>
      </c>
      <c r="S195" t="str">
        <f t="shared" ref="S195:S258" si="16">IF(R195&gt;0,"COBRADO","NO COBRADO")</f>
        <v>COBRADO</v>
      </c>
    </row>
    <row r="196" spans="1:19">
      <c r="A196">
        <v>195</v>
      </c>
      <c r="B196">
        <v>2</v>
      </c>
      <c r="C196" t="s">
        <v>377</v>
      </c>
      <c r="D196">
        <v>1</v>
      </c>
      <c r="E196" s="23">
        <v>45018.12777777778</v>
      </c>
      <c r="F196" s="23">
        <v>45018.17291666667</v>
      </c>
      <c r="G196" s="22">
        <f t="shared" si="13"/>
        <v>5.5555555557172433E-2</v>
      </c>
      <c r="H196" t="s">
        <v>9</v>
      </c>
      <c r="I196" t="s">
        <v>10</v>
      </c>
      <c r="J196" t="s">
        <v>1124</v>
      </c>
      <c r="K196" s="24">
        <v>10.06</v>
      </c>
      <c r="L196" t="s">
        <v>35</v>
      </c>
      <c r="M196" t="s">
        <v>17</v>
      </c>
      <c r="N196" t="s">
        <v>195</v>
      </c>
      <c r="O196" s="20">
        <f>VLOOKUP(A196,sum_cocina!$A$4:$D$772,4,FALSE)</f>
        <v>3.5416666666666666E-2</v>
      </c>
      <c r="P196" s="21">
        <f>+VLOOKUP(A196,sum_cocina!$A$4:$B$772,2,FALSE)</f>
        <v>50</v>
      </c>
      <c r="Q196" s="42">
        <f t="shared" si="14"/>
        <v>45018.12777777778</v>
      </c>
      <c r="R196" s="20">
        <f t="shared" si="15"/>
        <v>2.0138888890505767E-2</v>
      </c>
      <c r="S196" t="str">
        <f t="shared" si="16"/>
        <v>COBRADO</v>
      </c>
    </row>
    <row r="197" spans="1:19">
      <c r="A197">
        <v>196</v>
      </c>
      <c r="B197">
        <v>4</v>
      </c>
      <c r="C197" t="s">
        <v>31</v>
      </c>
      <c r="D197">
        <v>3</v>
      </c>
      <c r="E197" s="23">
        <v>45018.007638888892</v>
      </c>
      <c r="F197" s="23">
        <v>45018.173611111109</v>
      </c>
      <c r="G197" s="22">
        <f t="shared" si="13"/>
        <v>0.16597222221753327</v>
      </c>
      <c r="H197" t="s">
        <v>20</v>
      </c>
      <c r="I197" t="s">
        <v>10</v>
      </c>
      <c r="J197" t="s">
        <v>1125</v>
      </c>
      <c r="K197" s="24">
        <v>42.65</v>
      </c>
      <c r="L197" t="s">
        <v>11</v>
      </c>
      <c r="M197" t="s">
        <v>1160</v>
      </c>
      <c r="N197" t="s">
        <v>378</v>
      </c>
      <c r="O197" s="20">
        <f>VLOOKUP(A197,sum_cocina!$A$4:$D$772,4,FALSE)</f>
        <v>0.12222222222222222</v>
      </c>
      <c r="P197" s="21">
        <f>+VLOOKUP(A197,sum_cocina!$A$4:$B$772,2,FALSE)</f>
        <v>191</v>
      </c>
      <c r="Q197" s="42">
        <f t="shared" si="14"/>
        <v>45018.007638888892</v>
      </c>
      <c r="R197" s="20">
        <f t="shared" si="15"/>
        <v>4.3749999995311054E-2</v>
      </c>
      <c r="S197" t="str">
        <f t="shared" si="16"/>
        <v>COBRADO</v>
      </c>
    </row>
    <row r="198" spans="1:19">
      <c r="A198">
        <v>197</v>
      </c>
      <c r="B198">
        <v>5</v>
      </c>
      <c r="C198" t="s">
        <v>379</v>
      </c>
      <c r="D198">
        <v>6</v>
      </c>
      <c r="E198" s="23">
        <v>45018.115277777775</v>
      </c>
      <c r="F198" s="23">
        <v>45018.20416666667</v>
      </c>
      <c r="G198" s="22">
        <f t="shared" si="13"/>
        <v>9.9305555561538014E-2</v>
      </c>
      <c r="H198" t="s">
        <v>20</v>
      </c>
      <c r="I198" t="s">
        <v>15</v>
      </c>
      <c r="J198" t="s">
        <v>1124</v>
      </c>
      <c r="K198" s="24">
        <v>20.11</v>
      </c>
      <c r="L198" t="s">
        <v>35</v>
      </c>
      <c r="M198" t="s">
        <v>17</v>
      </c>
      <c r="N198" t="s">
        <v>380</v>
      </c>
      <c r="O198" s="20">
        <f>VLOOKUP(A198,sum_cocina!$A$4:$D$772,4,FALSE)</f>
        <v>0.05</v>
      </c>
      <c r="P198" s="21">
        <f>+VLOOKUP(A198,sum_cocina!$A$4:$B$772,2,FALSE)</f>
        <v>129</v>
      </c>
      <c r="Q198" s="42">
        <f t="shared" si="14"/>
        <v>45018.115277777775</v>
      </c>
      <c r="R198" s="20">
        <f t="shared" si="15"/>
        <v>4.9305555561538011E-2</v>
      </c>
      <c r="S198" t="str">
        <f t="shared" si="16"/>
        <v>COBRADO</v>
      </c>
    </row>
    <row r="199" spans="1:19">
      <c r="A199">
        <v>198</v>
      </c>
      <c r="B199">
        <v>9</v>
      </c>
      <c r="C199" t="s">
        <v>381</v>
      </c>
      <c r="D199">
        <v>4</v>
      </c>
      <c r="E199" s="23">
        <v>45018.025000000001</v>
      </c>
      <c r="F199" s="23">
        <v>45018.128472222219</v>
      </c>
      <c r="G199" s="22">
        <f t="shared" si="13"/>
        <v>0.10347222221753327</v>
      </c>
      <c r="H199" t="s">
        <v>14</v>
      </c>
      <c r="I199" t="s">
        <v>10</v>
      </c>
      <c r="J199" t="s">
        <v>1125</v>
      </c>
      <c r="K199" s="24">
        <v>36.72</v>
      </c>
      <c r="L199" t="s">
        <v>11</v>
      </c>
      <c r="M199" t="s">
        <v>1160</v>
      </c>
      <c r="N199" t="s">
        <v>170</v>
      </c>
      <c r="O199" s="20">
        <f>VLOOKUP(A199,sum_cocina!$A$4:$D$772,4,FALSE)</f>
        <v>2.2916666666666665E-2</v>
      </c>
      <c r="P199" s="21">
        <f>+VLOOKUP(A199,sum_cocina!$A$4:$B$772,2,FALSE)</f>
        <v>54</v>
      </c>
      <c r="Q199" s="42">
        <f t="shared" si="14"/>
        <v>45018.025000000001</v>
      </c>
      <c r="R199" s="20">
        <f t="shared" si="15"/>
        <v>8.0555555550866603E-2</v>
      </c>
      <c r="S199" t="str">
        <f t="shared" si="16"/>
        <v>COBRADO</v>
      </c>
    </row>
    <row r="200" spans="1:19">
      <c r="A200">
        <v>199</v>
      </c>
      <c r="B200">
        <v>11</v>
      </c>
      <c r="C200" t="s">
        <v>382</v>
      </c>
      <c r="D200">
        <v>5</v>
      </c>
      <c r="E200" s="23">
        <v>45018.080555555556</v>
      </c>
      <c r="F200" s="23">
        <v>45018.236111111109</v>
      </c>
      <c r="G200" s="22">
        <f t="shared" si="13"/>
        <v>0.15555555555329192</v>
      </c>
      <c r="H200" t="s">
        <v>20</v>
      </c>
      <c r="I200" t="s">
        <v>32</v>
      </c>
      <c r="J200" t="s">
        <v>1124</v>
      </c>
      <c r="K200" s="24">
        <v>13.26</v>
      </c>
      <c r="L200" t="s">
        <v>21</v>
      </c>
      <c r="M200" t="s">
        <v>26</v>
      </c>
      <c r="N200" t="s">
        <v>383</v>
      </c>
      <c r="O200" s="20">
        <f>VLOOKUP(A200,sum_cocina!$A$4:$D$772,4,FALSE)</f>
        <v>9.8611111111111108E-2</v>
      </c>
      <c r="P200" s="21">
        <f>+VLOOKUP(A200,sum_cocina!$A$4:$B$772,2,FALSE)</f>
        <v>261</v>
      </c>
      <c r="Q200" s="42">
        <f t="shared" si="14"/>
        <v>45018.080555555556</v>
      </c>
      <c r="R200" s="20">
        <f t="shared" si="15"/>
        <v>5.6944444442180817E-2</v>
      </c>
      <c r="S200" t="str">
        <f t="shared" si="16"/>
        <v>COBRADO</v>
      </c>
    </row>
    <row r="201" spans="1:19">
      <c r="A201">
        <v>200</v>
      </c>
      <c r="B201">
        <v>11</v>
      </c>
      <c r="C201" t="s">
        <v>384</v>
      </c>
      <c r="D201">
        <v>4</v>
      </c>
      <c r="E201" s="23">
        <v>45018.107638888891</v>
      </c>
      <c r="F201" s="23">
        <v>45018.226388888892</v>
      </c>
      <c r="G201" s="22">
        <f t="shared" si="13"/>
        <v>0.11875000000145519</v>
      </c>
      <c r="H201" t="s">
        <v>9</v>
      </c>
      <c r="I201" t="s">
        <v>10</v>
      </c>
      <c r="J201" t="s">
        <v>1125</v>
      </c>
      <c r="K201" s="24">
        <v>48.73</v>
      </c>
      <c r="L201" t="s">
        <v>11</v>
      </c>
      <c r="M201" t="s">
        <v>17</v>
      </c>
      <c r="N201" t="s">
        <v>385</v>
      </c>
      <c r="O201" s="20">
        <f>VLOOKUP(A201,sum_cocina!$A$4:$D$772,4,FALSE)</f>
        <v>4.6527777777777779E-2</v>
      </c>
      <c r="P201" s="21">
        <f>+VLOOKUP(A201,sum_cocina!$A$4:$B$772,2,FALSE)</f>
        <v>88</v>
      </c>
      <c r="Q201" s="42">
        <f t="shared" si="14"/>
        <v>45018.107638888891</v>
      </c>
      <c r="R201" s="20">
        <f t="shared" si="15"/>
        <v>7.2222222223677413E-2</v>
      </c>
      <c r="S201" t="str">
        <f t="shared" si="16"/>
        <v>COBRADO</v>
      </c>
    </row>
    <row r="202" spans="1:19">
      <c r="A202">
        <v>201</v>
      </c>
      <c r="B202">
        <v>3</v>
      </c>
      <c r="C202" t="s">
        <v>386</v>
      </c>
      <c r="D202">
        <v>5</v>
      </c>
      <c r="E202" s="23">
        <v>45018.012499999997</v>
      </c>
      <c r="F202" s="23">
        <v>45018.076388888891</v>
      </c>
      <c r="G202" s="22">
        <f t="shared" si="13"/>
        <v>6.3888888893416151E-2</v>
      </c>
      <c r="H202" t="s">
        <v>14</v>
      </c>
      <c r="I202" t="s">
        <v>32</v>
      </c>
      <c r="J202" t="s">
        <v>1125</v>
      </c>
      <c r="K202" s="24">
        <v>19.84</v>
      </c>
      <c r="L202" t="s">
        <v>11</v>
      </c>
      <c r="M202" t="s">
        <v>1161</v>
      </c>
      <c r="N202" t="s">
        <v>259</v>
      </c>
      <c r="O202" s="20">
        <f>VLOOKUP(A202,sum_cocina!$A$4:$D$772,4,FALSE)</f>
        <v>4.027777777777778E-2</v>
      </c>
      <c r="P202" s="21">
        <f>+VLOOKUP(A202,sum_cocina!$A$4:$B$772,2,FALSE)</f>
        <v>72</v>
      </c>
      <c r="Q202" s="42">
        <f t="shared" si="14"/>
        <v>45018.012499999997</v>
      </c>
      <c r="R202" s="20">
        <f t="shared" si="15"/>
        <v>2.3611111115638371E-2</v>
      </c>
      <c r="S202" t="str">
        <f t="shared" si="16"/>
        <v>COBRADO</v>
      </c>
    </row>
    <row r="203" spans="1:19">
      <c r="A203">
        <v>202</v>
      </c>
      <c r="B203">
        <v>16</v>
      </c>
      <c r="C203" t="s">
        <v>387</v>
      </c>
      <c r="D203">
        <v>5</v>
      </c>
      <c r="E203" s="23">
        <v>45018.040277777778</v>
      </c>
      <c r="F203" s="23">
        <v>45018.083333333336</v>
      </c>
      <c r="G203" s="22">
        <f t="shared" si="13"/>
        <v>5.3472222224324163E-2</v>
      </c>
      <c r="H203" t="s">
        <v>9</v>
      </c>
      <c r="I203" t="s">
        <v>10</v>
      </c>
      <c r="J203" t="s">
        <v>1125</v>
      </c>
      <c r="K203" s="24">
        <v>24.19</v>
      </c>
      <c r="L203" t="s">
        <v>35</v>
      </c>
      <c r="M203" t="s">
        <v>41</v>
      </c>
      <c r="N203" t="s">
        <v>388</v>
      </c>
      <c r="O203" s="20">
        <f>VLOOKUP(A203,sum_cocina!$A$4:$D$772,4,FALSE)</f>
        <v>0.10833333333333334</v>
      </c>
      <c r="P203" s="21">
        <f>+VLOOKUP(A203,sum_cocina!$A$4:$B$772,2,FALSE)</f>
        <v>206</v>
      </c>
      <c r="Q203" s="42">
        <f t="shared" si="14"/>
        <v>45018.040277777778</v>
      </c>
      <c r="R203" s="20">
        <f t="shared" si="15"/>
        <v>0</v>
      </c>
      <c r="S203" t="str">
        <f t="shared" si="16"/>
        <v>NO COBRADO</v>
      </c>
    </row>
    <row r="204" spans="1:19">
      <c r="A204">
        <v>203</v>
      </c>
      <c r="B204">
        <v>5</v>
      </c>
      <c r="C204" t="s">
        <v>389</v>
      </c>
      <c r="D204">
        <v>2</v>
      </c>
      <c r="E204" s="23">
        <v>45018.164583333331</v>
      </c>
      <c r="F204" s="23">
        <v>45018.222916666666</v>
      </c>
      <c r="G204" s="22">
        <f t="shared" si="13"/>
        <v>5.8333333334303461E-2</v>
      </c>
      <c r="H204" t="s">
        <v>14</v>
      </c>
      <c r="I204" t="s">
        <v>10</v>
      </c>
      <c r="J204" t="s">
        <v>1125</v>
      </c>
      <c r="K204" s="24">
        <v>40.19</v>
      </c>
      <c r="L204" t="s">
        <v>21</v>
      </c>
      <c r="M204" t="s">
        <v>1161</v>
      </c>
      <c r="N204" t="s">
        <v>390</v>
      </c>
      <c r="O204" s="20">
        <f>VLOOKUP(A204,sum_cocina!$A$4:$D$772,4,FALSE)</f>
        <v>5.9027777777777776E-2</v>
      </c>
      <c r="P204" s="21">
        <f>+VLOOKUP(A204,sum_cocina!$A$4:$B$772,2,FALSE)</f>
        <v>156</v>
      </c>
      <c r="Q204" s="42">
        <f t="shared" si="14"/>
        <v>45018.164583333331</v>
      </c>
      <c r="R204" s="20">
        <f t="shared" si="15"/>
        <v>0</v>
      </c>
      <c r="S204" t="str">
        <f t="shared" si="16"/>
        <v>NO COBRADO</v>
      </c>
    </row>
    <row r="205" spans="1:19">
      <c r="A205">
        <v>204</v>
      </c>
      <c r="B205">
        <v>16</v>
      </c>
      <c r="C205" t="s">
        <v>391</v>
      </c>
      <c r="D205">
        <v>5</v>
      </c>
      <c r="E205" s="23">
        <v>45018.011805555558</v>
      </c>
      <c r="F205" s="23">
        <v>45018.100694444445</v>
      </c>
      <c r="G205" s="22">
        <f t="shared" si="13"/>
        <v>8.8888888887595385E-2</v>
      </c>
      <c r="H205" t="s">
        <v>14</v>
      </c>
      <c r="I205" t="s">
        <v>10</v>
      </c>
      <c r="J205" t="s">
        <v>16</v>
      </c>
      <c r="K205" s="24">
        <v>49.56</v>
      </c>
      <c r="L205" t="s">
        <v>21</v>
      </c>
      <c r="M205" t="s">
        <v>44</v>
      </c>
      <c r="N205" t="s">
        <v>259</v>
      </c>
      <c r="O205" s="20">
        <f>VLOOKUP(A205,sum_cocina!$A$4:$D$772,4,FALSE)</f>
        <v>1.4583333333333334E-2</v>
      </c>
      <c r="P205" s="21">
        <f>+VLOOKUP(A205,sum_cocina!$A$4:$B$772,2,FALSE)</f>
        <v>48</v>
      </c>
      <c r="Q205" s="42">
        <f t="shared" si="14"/>
        <v>45018.011805555558</v>
      </c>
      <c r="R205" s="20">
        <f t="shared" si="15"/>
        <v>7.4305555554262048E-2</v>
      </c>
      <c r="S205" t="str">
        <f t="shared" si="16"/>
        <v>COBRADO</v>
      </c>
    </row>
    <row r="206" spans="1:19">
      <c r="A206">
        <v>205</v>
      </c>
      <c r="B206">
        <v>14</v>
      </c>
      <c r="C206" t="s">
        <v>392</v>
      </c>
      <c r="D206">
        <v>1</v>
      </c>
      <c r="E206" s="23">
        <v>45018.09375</v>
      </c>
      <c r="F206" s="23">
        <v>45018.259722222225</v>
      </c>
      <c r="G206" s="22">
        <f t="shared" si="13"/>
        <v>0.16597222222480923</v>
      </c>
      <c r="H206" t="s">
        <v>20</v>
      </c>
      <c r="I206" t="s">
        <v>10</v>
      </c>
      <c r="J206" t="s">
        <v>1124</v>
      </c>
      <c r="K206" s="24">
        <v>26.49</v>
      </c>
      <c r="L206" t="s">
        <v>21</v>
      </c>
      <c r="M206" t="s">
        <v>64</v>
      </c>
      <c r="N206" t="s">
        <v>393</v>
      </c>
      <c r="O206" s="20">
        <f>VLOOKUP(A206,sum_cocina!$A$4:$D$772,4,FALSE)</f>
        <v>5.9722222222222225E-2</v>
      </c>
      <c r="P206" s="21">
        <f>+VLOOKUP(A206,sum_cocina!$A$4:$B$772,2,FALSE)</f>
        <v>61</v>
      </c>
      <c r="Q206" s="42">
        <f t="shared" si="14"/>
        <v>45018.09375</v>
      </c>
      <c r="R206" s="20">
        <f t="shared" si="15"/>
        <v>0.106250000002587</v>
      </c>
      <c r="S206" t="str">
        <f t="shared" si="16"/>
        <v>COBRADO</v>
      </c>
    </row>
    <row r="207" spans="1:19">
      <c r="A207">
        <v>206</v>
      </c>
      <c r="B207">
        <v>4</v>
      </c>
      <c r="C207" t="s">
        <v>394</v>
      </c>
      <c r="D207">
        <v>6</v>
      </c>
      <c r="E207" s="23">
        <v>45018.143750000003</v>
      </c>
      <c r="F207" s="23">
        <v>45018.256249999999</v>
      </c>
      <c r="G207" s="22">
        <f t="shared" si="13"/>
        <v>0.1229166666623011</v>
      </c>
      <c r="H207" t="s">
        <v>29</v>
      </c>
      <c r="I207" t="s">
        <v>10</v>
      </c>
      <c r="J207" t="s">
        <v>1125</v>
      </c>
      <c r="K207" s="24">
        <v>36.96</v>
      </c>
      <c r="L207" t="s">
        <v>35</v>
      </c>
      <c r="M207" t="s">
        <v>41</v>
      </c>
      <c r="N207" t="s">
        <v>100</v>
      </c>
      <c r="O207" s="20">
        <f>VLOOKUP(A207,sum_cocina!$A$4:$D$772,4,FALSE)</f>
        <v>4.027777777777778E-2</v>
      </c>
      <c r="P207" s="21">
        <f>+VLOOKUP(A207,sum_cocina!$A$4:$B$772,2,FALSE)</f>
        <v>30</v>
      </c>
      <c r="Q207" s="42">
        <f t="shared" si="14"/>
        <v>45018.143750000003</v>
      </c>
      <c r="R207" s="20">
        <f t="shared" si="15"/>
        <v>8.2638888884523309E-2</v>
      </c>
      <c r="S207" t="str">
        <f t="shared" si="16"/>
        <v>COBRADO</v>
      </c>
    </row>
    <row r="208" spans="1:19">
      <c r="A208">
        <v>207</v>
      </c>
      <c r="B208">
        <v>20</v>
      </c>
      <c r="C208" t="s">
        <v>395</v>
      </c>
      <c r="D208">
        <v>3</v>
      </c>
      <c r="E208" s="23">
        <v>45018.117361111108</v>
      </c>
      <c r="F208" s="23">
        <v>45018.168055555558</v>
      </c>
      <c r="G208" s="22">
        <f t="shared" si="13"/>
        <v>5.0694444449618459E-2</v>
      </c>
      <c r="H208" t="s">
        <v>25</v>
      </c>
      <c r="I208" t="s">
        <v>32</v>
      </c>
      <c r="J208" t="s">
        <v>1125</v>
      </c>
      <c r="K208" s="24">
        <v>46.54</v>
      </c>
      <c r="L208" t="s">
        <v>11</v>
      </c>
      <c r="M208" t="s">
        <v>22</v>
      </c>
      <c r="N208" t="s">
        <v>396</v>
      </c>
      <c r="O208" s="20">
        <f>VLOOKUP(A208,sum_cocina!$A$4:$D$772,4,FALSE)</f>
        <v>7.7083333333333337E-2</v>
      </c>
      <c r="P208" s="21">
        <f>+VLOOKUP(A208,sum_cocina!$A$4:$B$772,2,FALSE)</f>
        <v>180</v>
      </c>
      <c r="Q208" s="42">
        <f t="shared" si="14"/>
        <v>45018.117361111108</v>
      </c>
      <c r="R208" s="20">
        <f t="shared" si="15"/>
        <v>0</v>
      </c>
      <c r="S208" t="str">
        <f t="shared" si="16"/>
        <v>NO COBRADO</v>
      </c>
    </row>
    <row r="209" spans="1:19">
      <c r="A209">
        <v>208</v>
      </c>
      <c r="B209">
        <v>16</v>
      </c>
      <c r="C209" t="s">
        <v>397</v>
      </c>
      <c r="D209">
        <v>4</v>
      </c>
      <c r="E209" s="23">
        <v>45018.147916666669</v>
      </c>
      <c r="F209" s="23">
        <v>45018.275000000001</v>
      </c>
      <c r="G209" s="22">
        <f t="shared" si="13"/>
        <v>0.13749999999951493</v>
      </c>
      <c r="H209" t="s">
        <v>14</v>
      </c>
      <c r="I209" t="s">
        <v>10</v>
      </c>
      <c r="J209" t="s">
        <v>1124</v>
      </c>
      <c r="K209" s="24">
        <v>36.700000000000003</v>
      </c>
      <c r="L209" t="s">
        <v>35</v>
      </c>
      <c r="M209" t="s">
        <v>1161</v>
      </c>
      <c r="N209" t="s">
        <v>398</v>
      </c>
      <c r="O209" s="20">
        <f>VLOOKUP(A209,sum_cocina!$A$4:$D$772,4,FALSE)</f>
        <v>6.9444444444444448E-2</v>
      </c>
      <c r="P209" s="21">
        <f>+VLOOKUP(A209,sum_cocina!$A$4:$B$772,2,FALSE)</f>
        <v>180</v>
      </c>
      <c r="Q209" s="42">
        <f t="shared" si="14"/>
        <v>45018.147916666669</v>
      </c>
      <c r="R209" s="20">
        <f t="shared" si="15"/>
        <v>6.8055555555070479E-2</v>
      </c>
      <c r="S209" t="str">
        <f t="shared" si="16"/>
        <v>COBRADO</v>
      </c>
    </row>
    <row r="210" spans="1:19">
      <c r="A210">
        <v>209</v>
      </c>
      <c r="B210">
        <v>9</v>
      </c>
      <c r="C210" t="s">
        <v>399</v>
      </c>
      <c r="D210">
        <v>6</v>
      </c>
      <c r="E210" s="23">
        <v>45018.063194444447</v>
      </c>
      <c r="F210" s="23">
        <v>45018.17083333333</v>
      </c>
      <c r="G210" s="22">
        <f t="shared" si="13"/>
        <v>0.10763888888322981</v>
      </c>
      <c r="H210" t="s">
        <v>14</v>
      </c>
      <c r="I210" t="s">
        <v>32</v>
      </c>
      <c r="J210" t="s">
        <v>16</v>
      </c>
      <c r="K210" s="24">
        <v>34.49</v>
      </c>
      <c r="L210" t="s">
        <v>11</v>
      </c>
      <c r="M210" t="s">
        <v>41</v>
      </c>
      <c r="N210" t="s">
        <v>400</v>
      </c>
      <c r="O210" s="20">
        <f>VLOOKUP(A210,sum_cocina!$A$4:$D$772,4,FALSE)</f>
        <v>0.11874999999999999</v>
      </c>
      <c r="P210" s="21">
        <f>+VLOOKUP(A210,sum_cocina!$A$4:$B$772,2,FALSE)</f>
        <v>214</v>
      </c>
      <c r="Q210" s="42">
        <f t="shared" si="14"/>
        <v>45018.063194444447</v>
      </c>
      <c r="R210" s="20">
        <f t="shared" si="15"/>
        <v>0</v>
      </c>
      <c r="S210" t="str">
        <f t="shared" si="16"/>
        <v>NO COBRADO</v>
      </c>
    </row>
    <row r="211" spans="1:19">
      <c r="A211">
        <v>210</v>
      </c>
      <c r="B211">
        <v>10</v>
      </c>
      <c r="C211" t="s">
        <v>401</v>
      </c>
      <c r="D211">
        <v>4</v>
      </c>
      <c r="E211" s="23">
        <v>45018.113194444442</v>
      </c>
      <c r="F211" s="23">
        <v>45018.186805555553</v>
      </c>
      <c r="G211" s="22">
        <f t="shared" si="13"/>
        <v>7.3611111110949423E-2</v>
      </c>
      <c r="H211" t="s">
        <v>20</v>
      </c>
      <c r="I211" t="s">
        <v>15</v>
      </c>
      <c r="J211" t="s">
        <v>1125</v>
      </c>
      <c r="K211" s="24">
        <v>14.67</v>
      </c>
      <c r="L211" t="s">
        <v>21</v>
      </c>
      <c r="M211" t="s">
        <v>36</v>
      </c>
      <c r="N211" t="s">
        <v>402</v>
      </c>
      <c r="O211" s="20">
        <f>VLOOKUP(A211,sum_cocina!$A$4:$D$772,4,FALSE)</f>
        <v>0.10972222222222222</v>
      </c>
      <c r="P211" s="21">
        <f>+VLOOKUP(A211,sum_cocina!$A$4:$B$772,2,FALSE)</f>
        <v>195</v>
      </c>
      <c r="Q211" s="42">
        <f t="shared" si="14"/>
        <v>45018.113194444442</v>
      </c>
      <c r="R211" s="20">
        <f t="shared" si="15"/>
        <v>0</v>
      </c>
      <c r="S211" t="str">
        <f t="shared" si="16"/>
        <v>NO COBRADO</v>
      </c>
    </row>
    <row r="212" spans="1:19">
      <c r="A212">
        <v>211</v>
      </c>
      <c r="B212">
        <v>1</v>
      </c>
      <c r="C212" t="s">
        <v>403</v>
      </c>
      <c r="D212">
        <v>2</v>
      </c>
      <c r="E212" s="23">
        <v>45018.152777777781</v>
      </c>
      <c r="F212" s="23">
        <v>45018.226388888892</v>
      </c>
      <c r="G212" s="22">
        <f t="shared" si="13"/>
        <v>7.3611111110949423E-2</v>
      </c>
      <c r="H212" t="s">
        <v>14</v>
      </c>
      <c r="I212" t="s">
        <v>10</v>
      </c>
      <c r="J212" t="s">
        <v>1124</v>
      </c>
      <c r="K212" s="24">
        <v>11.13</v>
      </c>
      <c r="L212" t="s">
        <v>11</v>
      </c>
      <c r="M212" t="s">
        <v>83</v>
      </c>
      <c r="N212" t="s">
        <v>404</v>
      </c>
      <c r="O212" s="20">
        <f>VLOOKUP(A212,sum_cocina!$A$4:$D$772,4,FALSE)</f>
        <v>9.375E-2</v>
      </c>
      <c r="P212" s="21">
        <f>+VLOOKUP(A212,sum_cocina!$A$4:$B$772,2,FALSE)</f>
        <v>169</v>
      </c>
      <c r="Q212" s="42">
        <f t="shared" si="14"/>
        <v>45018.152777777781</v>
      </c>
      <c r="R212" s="20">
        <f t="shared" si="15"/>
        <v>0</v>
      </c>
      <c r="S212" t="str">
        <f t="shared" si="16"/>
        <v>NO COBRADO</v>
      </c>
    </row>
    <row r="213" spans="1:19">
      <c r="A213">
        <v>212</v>
      </c>
      <c r="B213">
        <v>14</v>
      </c>
      <c r="C213" t="s">
        <v>198</v>
      </c>
      <c r="D213">
        <v>6</v>
      </c>
      <c r="E213" s="23">
        <v>45018.107638888891</v>
      </c>
      <c r="F213" s="23">
        <v>45018.152777777781</v>
      </c>
      <c r="G213" s="22">
        <f t="shared" si="13"/>
        <v>5.5555555557172433E-2</v>
      </c>
      <c r="H213" t="s">
        <v>29</v>
      </c>
      <c r="I213" t="s">
        <v>10</v>
      </c>
      <c r="J213" t="s">
        <v>1124</v>
      </c>
      <c r="K213" s="24">
        <v>18.850000000000001</v>
      </c>
      <c r="L213" t="s">
        <v>35</v>
      </c>
      <c r="M213" t="s">
        <v>1161</v>
      </c>
      <c r="N213" t="s">
        <v>405</v>
      </c>
      <c r="O213" s="20">
        <f>VLOOKUP(A213,sum_cocina!$A$4:$D$772,4,FALSE)</f>
        <v>0.11388888888888889</v>
      </c>
      <c r="P213" s="21">
        <f>+VLOOKUP(A213,sum_cocina!$A$4:$B$772,2,FALSE)</f>
        <v>245</v>
      </c>
      <c r="Q213" s="42">
        <f t="shared" si="14"/>
        <v>45018.107638888891</v>
      </c>
      <c r="R213" s="20">
        <f t="shared" si="15"/>
        <v>0</v>
      </c>
      <c r="S213" t="str">
        <f t="shared" si="16"/>
        <v>NO COBRADO</v>
      </c>
    </row>
    <row r="214" spans="1:19">
      <c r="A214">
        <v>213</v>
      </c>
      <c r="B214">
        <v>13</v>
      </c>
      <c r="C214" t="s">
        <v>406</v>
      </c>
      <c r="D214">
        <v>6</v>
      </c>
      <c r="E214" s="23">
        <v>45018.073611111111</v>
      </c>
      <c r="F214" s="23">
        <v>45018.206944444442</v>
      </c>
      <c r="G214" s="22">
        <f t="shared" si="13"/>
        <v>0.13333333333139308</v>
      </c>
      <c r="H214" t="s">
        <v>25</v>
      </c>
      <c r="I214" t="s">
        <v>10</v>
      </c>
      <c r="J214" t="s">
        <v>1125</v>
      </c>
      <c r="K214" s="24">
        <v>28.1</v>
      </c>
      <c r="L214" t="s">
        <v>21</v>
      </c>
      <c r="M214" t="s">
        <v>1161</v>
      </c>
      <c r="N214" t="s">
        <v>407</v>
      </c>
      <c r="O214" s="20">
        <f>VLOOKUP(A214,sum_cocina!$A$4:$D$772,4,FALSE)</f>
        <v>6.9444444444444448E-2</v>
      </c>
      <c r="P214" s="21">
        <f>+VLOOKUP(A214,sum_cocina!$A$4:$B$772,2,FALSE)</f>
        <v>87</v>
      </c>
      <c r="Q214" s="42">
        <f t="shared" si="14"/>
        <v>45018.073611111111</v>
      </c>
      <c r="R214" s="20">
        <f t="shared" si="15"/>
        <v>6.388888888694863E-2</v>
      </c>
      <c r="S214" t="str">
        <f t="shared" si="16"/>
        <v>COBRADO</v>
      </c>
    </row>
    <row r="215" spans="1:19">
      <c r="A215">
        <v>214</v>
      </c>
      <c r="B215">
        <v>2</v>
      </c>
      <c r="C215" t="s">
        <v>408</v>
      </c>
      <c r="D215">
        <v>4</v>
      </c>
      <c r="E215" s="23">
        <v>45018.137499999997</v>
      </c>
      <c r="F215" s="23">
        <v>45018.214583333334</v>
      </c>
      <c r="G215" s="22">
        <f t="shared" si="13"/>
        <v>8.7500000003880515E-2</v>
      </c>
      <c r="H215" t="s">
        <v>14</v>
      </c>
      <c r="I215" t="s">
        <v>10</v>
      </c>
      <c r="J215" t="s">
        <v>1124</v>
      </c>
      <c r="K215" s="24">
        <v>33.39</v>
      </c>
      <c r="L215" t="s">
        <v>35</v>
      </c>
      <c r="M215" t="s">
        <v>83</v>
      </c>
      <c r="N215" t="s">
        <v>409</v>
      </c>
      <c r="O215" s="20">
        <f>VLOOKUP(A215,sum_cocina!$A$4:$D$772,4,FALSE)</f>
        <v>2.6388888888888889E-2</v>
      </c>
      <c r="P215" s="21">
        <f>+VLOOKUP(A215,sum_cocina!$A$4:$B$772,2,FALSE)</f>
        <v>228</v>
      </c>
      <c r="Q215" s="42">
        <f t="shared" si="14"/>
        <v>45018.137499999997</v>
      </c>
      <c r="R215" s="20">
        <f t="shared" si="15"/>
        <v>6.1111111114991623E-2</v>
      </c>
      <c r="S215" t="str">
        <f t="shared" si="16"/>
        <v>COBRADO</v>
      </c>
    </row>
    <row r="216" spans="1:19">
      <c r="A216">
        <v>215</v>
      </c>
      <c r="B216">
        <v>6</v>
      </c>
      <c r="C216" t="s">
        <v>410</v>
      </c>
      <c r="D216">
        <v>4</v>
      </c>
      <c r="E216" s="23">
        <v>45018.161111111112</v>
      </c>
      <c r="F216" s="23">
        <v>45018.267361111109</v>
      </c>
      <c r="G216" s="22">
        <f t="shared" si="13"/>
        <v>0.11666666666375629</v>
      </c>
      <c r="H216" t="s">
        <v>9</v>
      </c>
      <c r="I216" t="s">
        <v>10</v>
      </c>
      <c r="J216" t="s">
        <v>1124</v>
      </c>
      <c r="K216" s="24">
        <v>35.64</v>
      </c>
      <c r="L216" t="s">
        <v>35</v>
      </c>
      <c r="M216" t="s">
        <v>44</v>
      </c>
      <c r="N216" t="s">
        <v>411</v>
      </c>
      <c r="O216" s="20">
        <f>VLOOKUP(A216,sum_cocina!$A$4:$D$772,4,FALSE)</f>
        <v>3.1944444444444442E-2</v>
      </c>
      <c r="P216" s="21">
        <f>+VLOOKUP(A216,sum_cocina!$A$4:$B$772,2,FALSE)</f>
        <v>158</v>
      </c>
      <c r="Q216" s="42">
        <f t="shared" si="14"/>
        <v>45018.161111111112</v>
      </c>
      <c r="R216" s="20">
        <f t="shared" si="15"/>
        <v>8.4722222219311846E-2</v>
      </c>
      <c r="S216" t="str">
        <f t="shared" si="16"/>
        <v>COBRADO</v>
      </c>
    </row>
    <row r="217" spans="1:19">
      <c r="A217">
        <v>216</v>
      </c>
      <c r="B217">
        <v>17</v>
      </c>
      <c r="C217" t="s">
        <v>412</v>
      </c>
      <c r="D217">
        <v>6</v>
      </c>
      <c r="E217" s="23">
        <v>45018.073611111111</v>
      </c>
      <c r="F217" s="23">
        <v>45018.23333333333</v>
      </c>
      <c r="G217" s="22">
        <f t="shared" si="13"/>
        <v>0.15972222221898846</v>
      </c>
      <c r="H217" t="s">
        <v>20</v>
      </c>
      <c r="I217" t="s">
        <v>10</v>
      </c>
      <c r="J217" t="s">
        <v>1125</v>
      </c>
      <c r="K217" s="24">
        <v>35.69</v>
      </c>
      <c r="L217" t="s">
        <v>21</v>
      </c>
      <c r="M217" t="s">
        <v>44</v>
      </c>
      <c r="N217" t="s">
        <v>413</v>
      </c>
      <c r="O217" s="20">
        <f>VLOOKUP(A217,sum_cocina!$A$4:$D$772,4,FALSE)</f>
        <v>8.3333333333333329E-2</v>
      </c>
      <c r="P217" s="21">
        <f>+VLOOKUP(A217,sum_cocina!$A$4:$B$772,2,FALSE)</f>
        <v>142</v>
      </c>
      <c r="Q217" s="42">
        <f t="shared" si="14"/>
        <v>45018.073611111111</v>
      </c>
      <c r="R217" s="20">
        <f t="shared" si="15"/>
        <v>7.6388888885655135E-2</v>
      </c>
      <c r="S217" t="str">
        <f t="shared" si="16"/>
        <v>COBRADO</v>
      </c>
    </row>
    <row r="218" spans="1:19">
      <c r="A218">
        <v>217</v>
      </c>
      <c r="B218">
        <v>1</v>
      </c>
      <c r="C218" t="s">
        <v>345</v>
      </c>
      <c r="D218">
        <v>2</v>
      </c>
      <c r="E218" s="23">
        <v>45018.037499999999</v>
      </c>
      <c r="F218" s="23">
        <v>45018.197916666664</v>
      </c>
      <c r="G218" s="22">
        <f t="shared" si="13"/>
        <v>0.1708333333323632</v>
      </c>
      <c r="H218" t="s">
        <v>9</v>
      </c>
      <c r="I218" t="s">
        <v>32</v>
      </c>
      <c r="J218" t="s">
        <v>1125</v>
      </c>
      <c r="K218" s="24">
        <v>31.17</v>
      </c>
      <c r="L218" t="s">
        <v>35</v>
      </c>
      <c r="M218" t="s">
        <v>17</v>
      </c>
      <c r="N218" t="s">
        <v>414</v>
      </c>
      <c r="O218" s="20">
        <f>VLOOKUP(A218,sum_cocina!$A$4:$D$772,4,FALSE)</f>
        <v>9.0277777777777769E-3</v>
      </c>
      <c r="P218" s="21">
        <f>+VLOOKUP(A218,sum_cocina!$A$4:$B$772,2,FALSE)</f>
        <v>96</v>
      </c>
      <c r="Q218" s="42">
        <f t="shared" si="14"/>
        <v>45018.037499999999</v>
      </c>
      <c r="R218" s="20">
        <f t="shared" si="15"/>
        <v>0.16180555555458542</v>
      </c>
      <c r="S218" t="str">
        <f t="shared" si="16"/>
        <v>COBRADO</v>
      </c>
    </row>
    <row r="219" spans="1:19">
      <c r="A219">
        <v>218</v>
      </c>
      <c r="B219">
        <v>13</v>
      </c>
      <c r="C219" t="s">
        <v>415</v>
      </c>
      <c r="D219">
        <v>3</v>
      </c>
      <c r="E219" s="23">
        <v>45018.018750000003</v>
      </c>
      <c r="F219" s="23">
        <v>45018.15347222222</v>
      </c>
      <c r="G219" s="22">
        <f t="shared" si="13"/>
        <v>0.14513888888419993</v>
      </c>
      <c r="H219" t="s">
        <v>25</v>
      </c>
      <c r="I219" t="s">
        <v>10</v>
      </c>
      <c r="J219" t="s">
        <v>1125</v>
      </c>
      <c r="K219" s="24">
        <v>23.34</v>
      </c>
      <c r="L219" t="s">
        <v>35</v>
      </c>
      <c r="M219" t="s">
        <v>83</v>
      </c>
      <c r="N219" t="s">
        <v>416</v>
      </c>
      <c r="O219" s="20">
        <f>VLOOKUP(A219,sum_cocina!$A$4:$D$772,4,FALSE)</f>
        <v>3.1944444444444442E-2</v>
      </c>
      <c r="P219" s="21">
        <f>+VLOOKUP(A219,sum_cocina!$A$4:$B$772,2,FALSE)</f>
        <v>184</v>
      </c>
      <c r="Q219" s="42">
        <f t="shared" si="14"/>
        <v>45018.018750000003</v>
      </c>
      <c r="R219" s="20">
        <f t="shared" si="15"/>
        <v>0.11319444443975549</v>
      </c>
      <c r="S219" t="str">
        <f t="shared" si="16"/>
        <v>COBRADO</v>
      </c>
    </row>
    <row r="220" spans="1:19">
      <c r="A220">
        <v>219</v>
      </c>
      <c r="B220">
        <v>1</v>
      </c>
      <c r="C220" t="s">
        <v>417</v>
      </c>
      <c r="D220">
        <v>5</v>
      </c>
      <c r="E220" s="23">
        <v>45018.106249999997</v>
      </c>
      <c r="F220" s="23">
        <v>45018.200694444444</v>
      </c>
      <c r="G220" s="22">
        <f t="shared" si="13"/>
        <v>9.4444444446708076E-2</v>
      </c>
      <c r="H220" t="s">
        <v>9</v>
      </c>
      <c r="I220" t="s">
        <v>10</v>
      </c>
      <c r="J220" t="s">
        <v>1125</v>
      </c>
      <c r="K220" s="24">
        <v>46.96</v>
      </c>
      <c r="L220" t="s">
        <v>21</v>
      </c>
      <c r="M220" t="s">
        <v>36</v>
      </c>
      <c r="N220" t="s">
        <v>226</v>
      </c>
      <c r="O220" s="20">
        <f>VLOOKUP(A220,sum_cocina!$A$4:$D$772,4,FALSE)</f>
        <v>1.5972222222222221E-2</v>
      </c>
      <c r="P220" s="21">
        <f>+VLOOKUP(A220,sum_cocina!$A$4:$B$772,2,FALSE)</f>
        <v>139</v>
      </c>
      <c r="Q220" s="42">
        <f t="shared" si="14"/>
        <v>45018.106249999997</v>
      </c>
      <c r="R220" s="20">
        <f t="shared" si="15"/>
        <v>7.8472222224485855E-2</v>
      </c>
      <c r="S220" t="str">
        <f t="shared" si="16"/>
        <v>COBRADO</v>
      </c>
    </row>
    <row r="221" spans="1:19">
      <c r="A221">
        <v>220</v>
      </c>
      <c r="B221">
        <v>15</v>
      </c>
      <c r="C221" t="s">
        <v>375</v>
      </c>
      <c r="D221">
        <v>6</v>
      </c>
      <c r="E221" s="23">
        <v>45018.042361111111</v>
      </c>
      <c r="F221" s="23">
        <v>45018.206250000003</v>
      </c>
      <c r="G221" s="22">
        <f t="shared" si="13"/>
        <v>0.16388888889196096</v>
      </c>
      <c r="H221" t="s">
        <v>25</v>
      </c>
      <c r="I221" t="s">
        <v>10</v>
      </c>
      <c r="J221" t="s">
        <v>1125</v>
      </c>
      <c r="K221" s="24">
        <v>48.5</v>
      </c>
      <c r="L221" t="s">
        <v>11</v>
      </c>
      <c r="M221" t="s">
        <v>59</v>
      </c>
      <c r="N221" t="s">
        <v>259</v>
      </c>
      <c r="O221" s="20">
        <f>VLOOKUP(A221,sum_cocina!$A$4:$D$772,4,FALSE)</f>
        <v>9.0277777777777769E-3</v>
      </c>
      <c r="P221" s="21">
        <f>+VLOOKUP(A221,sum_cocina!$A$4:$B$772,2,FALSE)</f>
        <v>24</v>
      </c>
      <c r="Q221" s="42">
        <f t="shared" si="14"/>
        <v>45018.042361111111</v>
      </c>
      <c r="R221" s="20">
        <f t="shared" si="15"/>
        <v>0.15486111111418319</v>
      </c>
      <c r="S221" t="str">
        <f t="shared" si="16"/>
        <v>COBRADO</v>
      </c>
    </row>
    <row r="222" spans="1:19">
      <c r="A222">
        <v>221</v>
      </c>
      <c r="B222">
        <v>16</v>
      </c>
      <c r="C222" t="s">
        <v>418</v>
      </c>
      <c r="D222">
        <v>1</v>
      </c>
      <c r="E222" s="23">
        <v>45018.07708333333</v>
      </c>
      <c r="F222" s="23">
        <v>45018.128472222219</v>
      </c>
      <c r="G222" s="22">
        <f t="shared" si="13"/>
        <v>5.1388888889050577E-2</v>
      </c>
      <c r="H222" t="s">
        <v>9</v>
      </c>
      <c r="I222" t="s">
        <v>10</v>
      </c>
      <c r="J222" t="s">
        <v>1125</v>
      </c>
      <c r="K222" s="24">
        <v>17.829999999999998</v>
      </c>
      <c r="L222" t="s">
        <v>21</v>
      </c>
      <c r="M222" t="s">
        <v>64</v>
      </c>
      <c r="N222" t="s">
        <v>419</v>
      </c>
      <c r="O222" s="20">
        <f>VLOOKUP(A222,sum_cocina!$A$4:$D$772,4,FALSE)</f>
        <v>7.4999999999999997E-2</v>
      </c>
      <c r="P222" s="21">
        <f>+VLOOKUP(A222,sum_cocina!$A$4:$B$772,2,FALSE)</f>
        <v>193</v>
      </c>
      <c r="Q222" s="42">
        <f t="shared" si="14"/>
        <v>45018.07708333333</v>
      </c>
      <c r="R222" s="20">
        <f t="shared" si="15"/>
        <v>0</v>
      </c>
      <c r="S222" t="str">
        <f t="shared" si="16"/>
        <v>NO COBRADO</v>
      </c>
    </row>
    <row r="223" spans="1:19">
      <c r="A223">
        <v>222</v>
      </c>
      <c r="B223">
        <v>3</v>
      </c>
      <c r="C223" t="s">
        <v>420</v>
      </c>
      <c r="D223">
        <v>3</v>
      </c>
      <c r="E223" s="23">
        <v>45018.151388888888</v>
      </c>
      <c r="F223" s="23">
        <v>45018.279166666667</v>
      </c>
      <c r="G223" s="22">
        <f t="shared" si="13"/>
        <v>0.12777777777955635</v>
      </c>
      <c r="H223" t="s">
        <v>25</v>
      </c>
      <c r="I223" t="s">
        <v>32</v>
      </c>
      <c r="J223" t="s">
        <v>1124</v>
      </c>
      <c r="K223" s="24">
        <v>32.58</v>
      </c>
      <c r="L223" t="s">
        <v>21</v>
      </c>
      <c r="M223" t="s">
        <v>59</v>
      </c>
      <c r="N223" t="s">
        <v>421</v>
      </c>
      <c r="O223" s="20">
        <f>VLOOKUP(A223,sum_cocina!$A$4:$D$772,4,FALSE)</f>
        <v>5.9027777777777776E-2</v>
      </c>
      <c r="P223" s="21">
        <f>+VLOOKUP(A223,sum_cocina!$A$4:$B$772,2,FALSE)</f>
        <v>97</v>
      </c>
      <c r="Q223" s="42">
        <f t="shared" si="14"/>
        <v>45018.151388888888</v>
      </c>
      <c r="R223" s="20">
        <f t="shared" si="15"/>
        <v>6.8750000001778569E-2</v>
      </c>
      <c r="S223" t="str">
        <f t="shared" si="16"/>
        <v>COBRADO</v>
      </c>
    </row>
    <row r="224" spans="1:19">
      <c r="A224">
        <v>223</v>
      </c>
      <c r="B224">
        <v>19</v>
      </c>
      <c r="C224" t="s">
        <v>422</v>
      </c>
      <c r="D224">
        <v>2</v>
      </c>
      <c r="E224" s="23">
        <v>45018.052777777775</v>
      </c>
      <c r="F224" s="23">
        <v>45018.118055555555</v>
      </c>
      <c r="G224" s="22">
        <f t="shared" si="13"/>
        <v>6.5277777779556345E-2</v>
      </c>
      <c r="H224" t="s">
        <v>25</v>
      </c>
      <c r="I224" t="s">
        <v>32</v>
      </c>
      <c r="J224" t="s">
        <v>1125</v>
      </c>
      <c r="K224" s="24">
        <v>49.62</v>
      </c>
      <c r="L224" t="s">
        <v>11</v>
      </c>
      <c r="M224" t="s">
        <v>83</v>
      </c>
      <c r="N224" t="s">
        <v>414</v>
      </c>
      <c r="O224" s="20">
        <f>VLOOKUP(A224,sum_cocina!$A$4:$D$772,4,FALSE)</f>
        <v>3.6805555555555557E-2</v>
      </c>
      <c r="P224" s="21">
        <f>+VLOOKUP(A224,sum_cocina!$A$4:$B$772,2,FALSE)</f>
        <v>32</v>
      </c>
      <c r="Q224" s="42">
        <f t="shared" si="14"/>
        <v>45018.052777777775</v>
      </c>
      <c r="R224" s="20">
        <f t="shared" si="15"/>
        <v>2.8472222224000789E-2</v>
      </c>
      <c r="S224" t="str">
        <f t="shared" si="16"/>
        <v>COBRADO</v>
      </c>
    </row>
    <row r="225" spans="1:19">
      <c r="A225">
        <v>224</v>
      </c>
      <c r="B225">
        <v>7</v>
      </c>
      <c r="C225" t="s">
        <v>423</v>
      </c>
      <c r="D225">
        <v>6</v>
      </c>
      <c r="E225" s="23">
        <v>45018.088194444441</v>
      </c>
      <c r="F225" s="23">
        <v>45018.240972222222</v>
      </c>
      <c r="G225" s="22">
        <f t="shared" si="13"/>
        <v>0.16319444444767819</v>
      </c>
      <c r="H225" t="s">
        <v>9</v>
      </c>
      <c r="I225" t="s">
        <v>10</v>
      </c>
      <c r="J225" t="s">
        <v>1125</v>
      </c>
      <c r="K225" s="24">
        <v>17.61</v>
      </c>
      <c r="L225" t="s">
        <v>35</v>
      </c>
      <c r="M225" t="s">
        <v>41</v>
      </c>
      <c r="N225" t="s">
        <v>256</v>
      </c>
      <c r="O225" s="20">
        <f>VLOOKUP(A225,sum_cocina!$A$4:$D$772,4,FALSE)</f>
        <v>1.3888888888888888E-2</v>
      </c>
      <c r="P225" s="21">
        <f>+VLOOKUP(A225,sum_cocina!$A$4:$B$772,2,FALSE)</f>
        <v>52</v>
      </c>
      <c r="Q225" s="42">
        <f t="shared" si="14"/>
        <v>45018.088194444441</v>
      </c>
      <c r="R225" s="20">
        <f t="shared" si="15"/>
        <v>0.1493055555587893</v>
      </c>
      <c r="S225" t="str">
        <f t="shared" si="16"/>
        <v>COBRADO</v>
      </c>
    </row>
    <row r="226" spans="1:19">
      <c r="A226">
        <v>225</v>
      </c>
      <c r="B226">
        <v>19</v>
      </c>
      <c r="C226" t="s">
        <v>424</v>
      </c>
      <c r="D226">
        <v>4</v>
      </c>
      <c r="E226" s="23">
        <v>45018.009722222225</v>
      </c>
      <c r="F226" s="23">
        <v>45018.058333333334</v>
      </c>
      <c r="G226" s="22">
        <f t="shared" si="13"/>
        <v>4.8611111109494232E-2</v>
      </c>
      <c r="H226" t="s">
        <v>9</v>
      </c>
      <c r="I226" t="s">
        <v>15</v>
      </c>
      <c r="J226" t="s">
        <v>1125</v>
      </c>
      <c r="K226" s="24">
        <v>35.020000000000003</v>
      </c>
      <c r="L226" t="s">
        <v>11</v>
      </c>
      <c r="M226" t="s">
        <v>1161</v>
      </c>
      <c r="N226" t="s">
        <v>425</v>
      </c>
      <c r="O226" s="20">
        <f>VLOOKUP(A226,sum_cocina!$A$4:$D$772,4,FALSE)</f>
        <v>6.5277777777777782E-2</v>
      </c>
      <c r="P226" s="21">
        <f>+VLOOKUP(A226,sum_cocina!$A$4:$B$772,2,FALSE)</f>
        <v>168</v>
      </c>
      <c r="Q226" s="42">
        <f t="shared" si="14"/>
        <v>45018.009722222225</v>
      </c>
      <c r="R226" s="20">
        <f t="shared" si="15"/>
        <v>0</v>
      </c>
      <c r="S226" t="str">
        <f t="shared" si="16"/>
        <v>NO COBRADO</v>
      </c>
    </row>
    <row r="227" spans="1:19">
      <c r="A227">
        <v>226</v>
      </c>
      <c r="B227">
        <v>7</v>
      </c>
      <c r="C227" t="s">
        <v>426</v>
      </c>
      <c r="D227">
        <v>6</v>
      </c>
      <c r="E227" s="23">
        <v>45018.040277777778</v>
      </c>
      <c r="F227" s="23">
        <v>45018.17291666667</v>
      </c>
      <c r="G227" s="22">
        <f t="shared" si="13"/>
        <v>0.13263888889196096</v>
      </c>
      <c r="H227" t="s">
        <v>14</v>
      </c>
      <c r="I227" t="s">
        <v>32</v>
      </c>
      <c r="J227" t="s">
        <v>1125</v>
      </c>
      <c r="K227" s="24">
        <v>39.479999999999997</v>
      </c>
      <c r="L227" t="s">
        <v>11</v>
      </c>
      <c r="M227" t="s">
        <v>36</v>
      </c>
      <c r="N227" t="s">
        <v>427</v>
      </c>
      <c r="O227" s="20">
        <f>VLOOKUP(A227,sum_cocina!$A$4:$D$772,4,FALSE)</f>
        <v>0.10138888888888889</v>
      </c>
      <c r="P227" s="21">
        <f>+VLOOKUP(A227,sum_cocina!$A$4:$B$772,2,FALSE)</f>
        <v>171</v>
      </c>
      <c r="Q227" s="42">
        <f t="shared" si="14"/>
        <v>45018.040277777778</v>
      </c>
      <c r="R227" s="20">
        <f t="shared" si="15"/>
        <v>3.125000000307207E-2</v>
      </c>
      <c r="S227" t="str">
        <f t="shared" si="16"/>
        <v>COBRADO</v>
      </c>
    </row>
    <row r="228" spans="1:19">
      <c r="A228">
        <v>227</v>
      </c>
      <c r="B228">
        <v>17</v>
      </c>
      <c r="C228" t="s">
        <v>204</v>
      </c>
      <c r="D228">
        <v>6</v>
      </c>
      <c r="E228" s="23">
        <v>45018.075694444444</v>
      </c>
      <c r="F228" s="23">
        <v>45018.202777777777</v>
      </c>
      <c r="G228" s="22">
        <f t="shared" si="13"/>
        <v>0.12708333333284827</v>
      </c>
      <c r="H228" t="s">
        <v>25</v>
      </c>
      <c r="I228" t="s">
        <v>10</v>
      </c>
      <c r="J228" t="s">
        <v>1125</v>
      </c>
      <c r="K228" s="24">
        <v>41.05</v>
      </c>
      <c r="L228" t="s">
        <v>21</v>
      </c>
      <c r="M228" t="s">
        <v>64</v>
      </c>
      <c r="N228" t="s">
        <v>428</v>
      </c>
      <c r="O228" s="20">
        <f>VLOOKUP(A228,sum_cocina!$A$4:$D$772,4,FALSE)</f>
        <v>8.2638888888888887E-2</v>
      </c>
      <c r="P228" s="21">
        <f>+VLOOKUP(A228,sum_cocina!$A$4:$B$772,2,FALSE)</f>
        <v>211</v>
      </c>
      <c r="Q228" s="42">
        <f t="shared" si="14"/>
        <v>45018.075694444444</v>
      </c>
      <c r="R228" s="20">
        <f t="shared" si="15"/>
        <v>4.4444444443959383E-2</v>
      </c>
      <c r="S228" t="str">
        <f t="shared" si="16"/>
        <v>COBRADO</v>
      </c>
    </row>
    <row r="229" spans="1:19">
      <c r="A229">
        <v>228</v>
      </c>
      <c r="B229">
        <v>16</v>
      </c>
      <c r="C229" t="s">
        <v>429</v>
      </c>
      <c r="D229">
        <v>4</v>
      </c>
      <c r="E229" s="23">
        <v>45018.069444444445</v>
      </c>
      <c r="F229" s="23">
        <v>45018.168055555558</v>
      </c>
      <c r="G229" s="22">
        <f t="shared" si="13"/>
        <v>0.10902777777907129</v>
      </c>
      <c r="H229" t="s">
        <v>9</v>
      </c>
      <c r="I229" t="s">
        <v>10</v>
      </c>
      <c r="J229" t="s">
        <v>1125</v>
      </c>
      <c r="K229" s="24">
        <v>10.66</v>
      </c>
      <c r="L229" t="s">
        <v>35</v>
      </c>
      <c r="M229" t="s">
        <v>59</v>
      </c>
      <c r="N229" t="s">
        <v>331</v>
      </c>
      <c r="O229" s="20">
        <f>VLOOKUP(A229,sum_cocina!$A$4:$D$772,4,FALSE)</f>
        <v>2.4305555555555556E-2</v>
      </c>
      <c r="P229" s="21">
        <f>+VLOOKUP(A229,sum_cocina!$A$4:$B$772,2,FALSE)</f>
        <v>69</v>
      </c>
      <c r="Q229" s="42">
        <f t="shared" si="14"/>
        <v>45018.069444444445</v>
      </c>
      <c r="R229" s="20">
        <f t="shared" si="15"/>
        <v>8.4722222223515734E-2</v>
      </c>
      <c r="S229" t="str">
        <f t="shared" si="16"/>
        <v>COBRADO</v>
      </c>
    </row>
    <row r="230" spans="1:19">
      <c r="A230">
        <v>229</v>
      </c>
      <c r="B230">
        <v>14</v>
      </c>
      <c r="C230" t="s">
        <v>430</v>
      </c>
      <c r="D230">
        <v>3</v>
      </c>
      <c r="E230" s="23">
        <v>45018.106944444444</v>
      </c>
      <c r="F230" s="23">
        <v>45018.1875</v>
      </c>
      <c r="G230" s="22">
        <f t="shared" si="13"/>
        <v>8.0555555556202307E-2</v>
      </c>
      <c r="H230" t="s">
        <v>20</v>
      </c>
      <c r="I230" t="s">
        <v>32</v>
      </c>
      <c r="J230" t="s">
        <v>1125</v>
      </c>
      <c r="K230" s="24">
        <v>28.58</v>
      </c>
      <c r="L230" t="s">
        <v>11</v>
      </c>
      <c r="M230" t="s">
        <v>41</v>
      </c>
      <c r="N230" t="s">
        <v>431</v>
      </c>
      <c r="O230" s="20">
        <f>VLOOKUP(A230,sum_cocina!$A$4:$D$772,4,FALSE)</f>
        <v>8.1250000000000003E-2</v>
      </c>
      <c r="P230" s="21">
        <f>+VLOOKUP(A230,sum_cocina!$A$4:$B$772,2,FALSE)</f>
        <v>124</v>
      </c>
      <c r="Q230" s="42">
        <f t="shared" si="14"/>
        <v>45018.106944444444</v>
      </c>
      <c r="R230" s="20">
        <f t="shared" si="15"/>
        <v>0</v>
      </c>
      <c r="S230" t="str">
        <f t="shared" si="16"/>
        <v>NO COBRADO</v>
      </c>
    </row>
    <row r="231" spans="1:19">
      <c r="A231">
        <v>230</v>
      </c>
      <c r="B231">
        <v>5</v>
      </c>
      <c r="C231" t="s">
        <v>103</v>
      </c>
      <c r="D231">
        <v>5</v>
      </c>
      <c r="E231" s="23">
        <v>45018.09375</v>
      </c>
      <c r="F231" s="23">
        <v>45018.2</v>
      </c>
      <c r="G231" s="22">
        <f t="shared" si="13"/>
        <v>0.10624999999708962</v>
      </c>
      <c r="H231" t="s">
        <v>20</v>
      </c>
      <c r="I231" t="s">
        <v>10</v>
      </c>
      <c r="J231" t="s">
        <v>1125</v>
      </c>
      <c r="K231" s="24">
        <v>15.84</v>
      </c>
      <c r="L231" t="s">
        <v>21</v>
      </c>
      <c r="M231" t="s">
        <v>36</v>
      </c>
      <c r="N231" t="s">
        <v>432</v>
      </c>
      <c r="O231" s="20">
        <f>VLOOKUP(A231,sum_cocina!$A$4:$D$772,4,FALSE)</f>
        <v>6.3194444444444442E-2</v>
      </c>
      <c r="P231" s="21">
        <f>+VLOOKUP(A231,sum_cocina!$A$4:$B$772,2,FALSE)</f>
        <v>214</v>
      </c>
      <c r="Q231" s="42">
        <f t="shared" si="14"/>
        <v>45018.09375</v>
      </c>
      <c r="R231" s="20">
        <f t="shared" si="15"/>
        <v>4.3055555552645175E-2</v>
      </c>
      <c r="S231" t="str">
        <f t="shared" si="16"/>
        <v>COBRADO</v>
      </c>
    </row>
    <row r="232" spans="1:19">
      <c r="A232">
        <v>231</v>
      </c>
      <c r="B232">
        <v>8</v>
      </c>
      <c r="C232" t="s">
        <v>433</v>
      </c>
      <c r="D232">
        <v>2</v>
      </c>
      <c r="E232" s="23">
        <v>45018.05</v>
      </c>
      <c r="F232" s="23">
        <v>45018.131944444445</v>
      </c>
      <c r="G232" s="22">
        <f t="shared" si="13"/>
        <v>9.2361111109009172E-2</v>
      </c>
      <c r="H232" t="s">
        <v>20</v>
      </c>
      <c r="I232" t="s">
        <v>10</v>
      </c>
      <c r="J232" t="s">
        <v>1125</v>
      </c>
      <c r="K232" s="24">
        <v>49.1</v>
      </c>
      <c r="L232" t="s">
        <v>35</v>
      </c>
      <c r="M232" t="s">
        <v>1161</v>
      </c>
      <c r="N232" t="s">
        <v>434</v>
      </c>
      <c r="O232" s="20">
        <f>VLOOKUP(A232,sum_cocina!$A$4:$D$772,4,FALSE)</f>
        <v>0.10416666666666667</v>
      </c>
      <c r="P232" s="21">
        <f>+VLOOKUP(A232,sum_cocina!$A$4:$B$772,2,FALSE)</f>
        <v>208</v>
      </c>
      <c r="Q232" s="42">
        <f t="shared" si="14"/>
        <v>45018.05</v>
      </c>
      <c r="R232" s="20">
        <f t="shared" si="15"/>
        <v>0</v>
      </c>
      <c r="S232" t="str">
        <f t="shared" si="16"/>
        <v>NO COBRADO</v>
      </c>
    </row>
    <row r="233" spans="1:19">
      <c r="A233">
        <v>232</v>
      </c>
      <c r="B233">
        <v>2</v>
      </c>
      <c r="C233" t="s">
        <v>435</v>
      </c>
      <c r="D233">
        <v>2</v>
      </c>
      <c r="E233" s="23">
        <v>45018.086111111108</v>
      </c>
      <c r="F233" s="23">
        <v>45018.142361111109</v>
      </c>
      <c r="G233" s="22">
        <f t="shared" si="13"/>
        <v>5.6250000001455192E-2</v>
      </c>
      <c r="H233" t="s">
        <v>14</v>
      </c>
      <c r="I233" t="s">
        <v>10</v>
      </c>
      <c r="J233" t="s">
        <v>1125</v>
      </c>
      <c r="K233" s="24">
        <v>15.43</v>
      </c>
      <c r="L233" t="s">
        <v>11</v>
      </c>
      <c r="M233" t="s">
        <v>83</v>
      </c>
      <c r="N233" t="s">
        <v>436</v>
      </c>
      <c r="O233" s="20">
        <f>VLOOKUP(A233,sum_cocina!$A$4:$D$772,4,FALSE)</f>
        <v>9.6527777777777782E-2</v>
      </c>
      <c r="P233" s="21">
        <f>+VLOOKUP(A233,sum_cocina!$A$4:$B$772,2,FALSE)</f>
        <v>190</v>
      </c>
      <c r="Q233" s="42">
        <f t="shared" si="14"/>
        <v>45018.086111111108</v>
      </c>
      <c r="R233" s="20">
        <f t="shared" si="15"/>
        <v>0</v>
      </c>
      <c r="S233" t="str">
        <f t="shared" si="16"/>
        <v>NO COBRADO</v>
      </c>
    </row>
    <row r="234" spans="1:19">
      <c r="A234">
        <v>233</v>
      </c>
      <c r="B234">
        <v>8</v>
      </c>
      <c r="C234" t="s">
        <v>46</v>
      </c>
      <c r="D234">
        <v>1</v>
      </c>
      <c r="E234" s="23">
        <v>45018.036111111112</v>
      </c>
      <c r="F234" s="23">
        <v>45018.11041666667</v>
      </c>
      <c r="G234" s="22">
        <f t="shared" si="13"/>
        <v>7.4305555557657499E-2</v>
      </c>
      <c r="H234" t="s">
        <v>20</v>
      </c>
      <c r="I234" t="s">
        <v>15</v>
      </c>
      <c r="J234" t="s">
        <v>1124</v>
      </c>
      <c r="K234" s="24">
        <v>45.64</v>
      </c>
      <c r="L234" t="s">
        <v>21</v>
      </c>
      <c r="M234" t="s">
        <v>83</v>
      </c>
      <c r="N234" t="s">
        <v>180</v>
      </c>
      <c r="O234" s="20">
        <f>VLOOKUP(A234,sum_cocina!$A$4:$D$772,4,FALSE)</f>
        <v>2.1527777777777778E-2</v>
      </c>
      <c r="P234" s="21">
        <f>+VLOOKUP(A234,sum_cocina!$A$4:$B$772,2,FALSE)</f>
        <v>38</v>
      </c>
      <c r="Q234" s="42">
        <f t="shared" si="14"/>
        <v>45018.036111111112</v>
      </c>
      <c r="R234" s="20">
        <f t="shared" si="15"/>
        <v>5.2777777779879721E-2</v>
      </c>
      <c r="S234" t="str">
        <f t="shared" si="16"/>
        <v>COBRADO</v>
      </c>
    </row>
    <row r="235" spans="1:19">
      <c r="A235">
        <v>234</v>
      </c>
      <c r="B235">
        <v>17</v>
      </c>
      <c r="C235" t="s">
        <v>437</v>
      </c>
      <c r="D235">
        <v>6</v>
      </c>
      <c r="E235" s="23">
        <v>45018.115277777775</v>
      </c>
      <c r="F235" s="23">
        <v>45018.227777777778</v>
      </c>
      <c r="G235" s="22">
        <f t="shared" si="13"/>
        <v>0.11250000000291038</v>
      </c>
      <c r="H235" t="s">
        <v>9</v>
      </c>
      <c r="I235" t="s">
        <v>15</v>
      </c>
      <c r="J235" t="s">
        <v>1125</v>
      </c>
      <c r="K235" s="24">
        <v>10.220000000000001</v>
      </c>
      <c r="L235" t="s">
        <v>21</v>
      </c>
      <c r="M235" t="s">
        <v>22</v>
      </c>
      <c r="N235" t="s">
        <v>438</v>
      </c>
      <c r="O235" s="20">
        <f>VLOOKUP(A235,sum_cocina!$A$4:$D$772,4,FALSE)</f>
        <v>6.8750000000000006E-2</v>
      </c>
      <c r="P235" s="21">
        <f>+VLOOKUP(A235,sum_cocina!$A$4:$B$772,2,FALSE)</f>
        <v>225</v>
      </c>
      <c r="Q235" s="42">
        <f t="shared" si="14"/>
        <v>45018.115277777775</v>
      </c>
      <c r="R235" s="20">
        <f t="shared" si="15"/>
        <v>4.3750000002910377E-2</v>
      </c>
      <c r="S235" t="str">
        <f t="shared" si="16"/>
        <v>COBRADO</v>
      </c>
    </row>
    <row r="236" spans="1:19">
      <c r="A236">
        <v>235</v>
      </c>
      <c r="B236">
        <v>13</v>
      </c>
      <c r="C236" t="s">
        <v>111</v>
      </c>
      <c r="D236">
        <v>5</v>
      </c>
      <c r="E236" s="23">
        <v>45018.015277777777</v>
      </c>
      <c r="F236" s="23">
        <v>45018.116666666669</v>
      </c>
      <c r="G236" s="22">
        <f t="shared" si="13"/>
        <v>0.10138888889196096</v>
      </c>
      <c r="H236" t="s">
        <v>9</v>
      </c>
      <c r="I236" t="s">
        <v>32</v>
      </c>
      <c r="J236" t="s">
        <v>1125</v>
      </c>
      <c r="K236" s="24">
        <v>26.37</v>
      </c>
      <c r="L236" t="s">
        <v>11</v>
      </c>
      <c r="M236" t="s">
        <v>1160</v>
      </c>
      <c r="N236" t="s">
        <v>439</v>
      </c>
      <c r="O236" s="20">
        <f>VLOOKUP(A236,sum_cocina!$A$4:$D$772,4,FALSE)</f>
        <v>1.7361111111111112E-2</v>
      </c>
      <c r="P236" s="21">
        <f>+VLOOKUP(A236,sum_cocina!$A$4:$B$772,2,FALSE)</f>
        <v>33</v>
      </c>
      <c r="Q236" s="42">
        <f t="shared" si="14"/>
        <v>45018.015277777777</v>
      </c>
      <c r="R236" s="20">
        <f t="shared" si="15"/>
        <v>8.4027777780849855E-2</v>
      </c>
      <c r="S236" t="str">
        <f t="shared" si="16"/>
        <v>COBRADO</v>
      </c>
    </row>
    <row r="237" spans="1:19">
      <c r="A237">
        <v>236</v>
      </c>
      <c r="B237">
        <v>12</v>
      </c>
      <c r="C237" t="s">
        <v>440</v>
      </c>
      <c r="D237">
        <v>2</v>
      </c>
      <c r="E237" s="23">
        <v>45018.036111111112</v>
      </c>
      <c r="F237" s="23">
        <v>45018.101388888892</v>
      </c>
      <c r="G237" s="22">
        <f t="shared" si="13"/>
        <v>6.5277777779556345E-2</v>
      </c>
      <c r="H237" t="s">
        <v>9</v>
      </c>
      <c r="I237" t="s">
        <v>10</v>
      </c>
      <c r="J237" t="s">
        <v>1125</v>
      </c>
      <c r="K237" s="24">
        <v>39.81</v>
      </c>
      <c r="L237" t="s">
        <v>21</v>
      </c>
      <c r="M237" t="s">
        <v>83</v>
      </c>
      <c r="N237" t="s">
        <v>441</v>
      </c>
      <c r="O237" s="20">
        <f>VLOOKUP(A237,sum_cocina!$A$4:$D$772,4,FALSE)</f>
        <v>7.013888888888889E-2</v>
      </c>
      <c r="P237" s="21">
        <f>+VLOOKUP(A237,sum_cocina!$A$4:$B$772,2,FALSE)</f>
        <v>255</v>
      </c>
      <c r="Q237" s="42">
        <f t="shared" si="14"/>
        <v>45018.036111111112</v>
      </c>
      <c r="R237" s="20">
        <f t="shared" si="15"/>
        <v>0</v>
      </c>
      <c r="S237" t="str">
        <f t="shared" si="16"/>
        <v>NO COBRADO</v>
      </c>
    </row>
    <row r="238" spans="1:19">
      <c r="A238">
        <v>237</v>
      </c>
      <c r="B238">
        <v>4</v>
      </c>
      <c r="C238" t="s">
        <v>353</v>
      </c>
      <c r="D238">
        <v>6</v>
      </c>
      <c r="E238" s="23">
        <v>45018.114583333336</v>
      </c>
      <c r="F238" s="23">
        <v>45018.25</v>
      </c>
      <c r="G238" s="22">
        <f t="shared" si="13"/>
        <v>0.145833333330908</v>
      </c>
      <c r="H238" t="s">
        <v>20</v>
      </c>
      <c r="I238" t="s">
        <v>10</v>
      </c>
      <c r="J238" t="s">
        <v>1125</v>
      </c>
      <c r="K238" s="24">
        <v>13.15</v>
      </c>
      <c r="L238" t="s">
        <v>35</v>
      </c>
      <c r="M238" t="s">
        <v>1161</v>
      </c>
      <c r="N238" t="s">
        <v>442</v>
      </c>
      <c r="O238" s="20">
        <f>VLOOKUP(A238,sum_cocina!$A$4:$D$772,4,FALSE)</f>
        <v>2.5694444444444443E-2</v>
      </c>
      <c r="P238" s="21">
        <f>+VLOOKUP(A238,sum_cocina!$A$4:$B$772,2,FALSE)</f>
        <v>106</v>
      </c>
      <c r="Q238" s="42">
        <f t="shared" si="14"/>
        <v>45018.114583333336</v>
      </c>
      <c r="R238" s="20">
        <f t="shared" si="15"/>
        <v>0.12013888888646357</v>
      </c>
      <c r="S238" t="str">
        <f t="shared" si="16"/>
        <v>COBRADO</v>
      </c>
    </row>
    <row r="239" spans="1:19">
      <c r="A239">
        <v>238</v>
      </c>
      <c r="B239">
        <v>13</v>
      </c>
      <c r="C239" t="s">
        <v>443</v>
      </c>
      <c r="D239">
        <v>6</v>
      </c>
      <c r="E239" s="23">
        <v>45018.095138888886</v>
      </c>
      <c r="F239" s="23">
        <v>45018.205555555556</v>
      </c>
      <c r="G239" s="22">
        <f t="shared" si="13"/>
        <v>0.11041666667006211</v>
      </c>
      <c r="H239" t="s">
        <v>20</v>
      </c>
      <c r="I239" t="s">
        <v>15</v>
      </c>
      <c r="J239" t="s">
        <v>1125</v>
      </c>
      <c r="K239" s="24">
        <v>33.020000000000003</v>
      </c>
      <c r="L239" t="s">
        <v>21</v>
      </c>
      <c r="M239" t="s">
        <v>22</v>
      </c>
      <c r="N239" t="s">
        <v>106</v>
      </c>
      <c r="O239" s="20">
        <f>VLOOKUP(A239,sum_cocina!$A$4:$D$772,4,FALSE)</f>
        <v>3.125E-2</v>
      </c>
      <c r="P239" s="21">
        <f>+VLOOKUP(A239,sum_cocina!$A$4:$B$772,2,FALSE)</f>
        <v>72</v>
      </c>
      <c r="Q239" s="42">
        <f t="shared" si="14"/>
        <v>45018.095138888886</v>
      </c>
      <c r="R239" s="20">
        <f t="shared" si="15"/>
        <v>7.9166666670062114E-2</v>
      </c>
      <c r="S239" t="str">
        <f t="shared" si="16"/>
        <v>COBRADO</v>
      </c>
    </row>
    <row r="240" spans="1:19">
      <c r="A240">
        <v>239</v>
      </c>
      <c r="B240">
        <v>12</v>
      </c>
      <c r="C240" t="s">
        <v>444</v>
      </c>
      <c r="D240">
        <v>6</v>
      </c>
      <c r="E240" s="23">
        <v>45018.115277777775</v>
      </c>
      <c r="F240" s="23">
        <v>45018.254861111112</v>
      </c>
      <c r="G240" s="22">
        <f t="shared" si="13"/>
        <v>0.13958333333721384</v>
      </c>
      <c r="H240" t="s">
        <v>29</v>
      </c>
      <c r="I240" t="s">
        <v>10</v>
      </c>
      <c r="J240" t="s">
        <v>16</v>
      </c>
      <c r="K240" s="24">
        <v>11.76</v>
      </c>
      <c r="L240" t="s">
        <v>11</v>
      </c>
      <c r="M240" t="s">
        <v>22</v>
      </c>
      <c r="N240" t="s">
        <v>445</v>
      </c>
      <c r="O240" s="20">
        <f>VLOOKUP(A240,sum_cocina!$A$4:$D$772,4,FALSE)</f>
        <v>5.0694444444444445E-2</v>
      </c>
      <c r="P240" s="21">
        <f>+VLOOKUP(A240,sum_cocina!$A$4:$B$772,2,FALSE)</f>
        <v>74</v>
      </c>
      <c r="Q240" s="42">
        <f t="shared" si="14"/>
        <v>45018.115277777775</v>
      </c>
      <c r="R240" s="20">
        <f t="shared" si="15"/>
        <v>8.8888888892769399E-2</v>
      </c>
      <c r="S240" t="str">
        <f t="shared" si="16"/>
        <v>COBRADO</v>
      </c>
    </row>
    <row r="241" spans="1:19">
      <c r="A241">
        <v>240</v>
      </c>
      <c r="B241">
        <v>9</v>
      </c>
      <c r="C241" t="s">
        <v>446</v>
      </c>
      <c r="D241">
        <v>1</v>
      </c>
      <c r="E241" s="23">
        <v>45018.011111111111</v>
      </c>
      <c r="F241" s="23">
        <v>45018.131944444445</v>
      </c>
      <c r="G241" s="22">
        <f t="shared" si="13"/>
        <v>0.12083333333430346</v>
      </c>
      <c r="H241" t="s">
        <v>9</v>
      </c>
      <c r="I241" t="s">
        <v>10</v>
      </c>
      <c r="J241" t="s">
        <v>1124</v>
      </c>
      <c r="K241" s="24">
        <v>33.81</v>
      </c>
      <c r="L241" t="s">
        <v>21</v>
      </c>
      <c r="M241" t="s">
        <v>1161</v>
      </c>
      <c r="N241" t="s">
        <v>447</v>
      </c>
      <c r="O241" s="20">
        <f>VLOOKUP(A241,sum_cocina!$A$4:$D$772,4,FALSE)</f>
        <v>8.9583333333333334E-2</v>
      </c>
      <c r="P241" s="21">
        <f>+VLOOKUP(A241,sum_cocina!$A$4:$B$772,2,FALSE)</f>
        <v>294</v>
      </c>
      <c r="Q241" s="42">
        <f t="shared" si="14"/>
        <v>45018.011111111111</v>
      </c>
      <c r="R241" s="20">
        <f t="shared" si="15"/>
        <v>3.1250000000970127E-2</v>
      </c>
      <c r="S241" t="str">
        <f t="shared" si="16"/>
        <v>COBRADO</v>
      </c>
    </row>
    <row r="242" spans="1:19">
      <c r="A242">
        <v>241</v>
      </c>
      <c r="B242">
        <v>12</v>
      </c>
      <c r="C242" t="s">
        <v>448</v>
      </c>
      <c r="D242">
        <v>4</v>
      </c>
      <c r="E242" s="23">
        <v>45018.00277777778</v>
      </c>
      <c r="F242" s="23">
        <v>45018.044444444444</v>
      </c>
      <c r="G242" s="22">
        <f t="shared" si="13"/>
        <v>5.2083333330908012E-2</v>
      </c>
      <c r="H242" t="s">
        <v>25</v>
      </c>
      <c r="I242" t="s">
        <v>10</v>
      </c>
      <c r="J242" t="s">
        <v>1125</v>
      </c>
      <c r="K242" s="24">
        <v>38.97</v>
      </c>
      <c r="L242" t="s">
        <v>35</v>
      </c>
      <c r="M242" t="s">
        <v>22</v>
      </c>
      <c r="N242" t="s">
        <v>117</v>
      </c>
      <c r="O242" s="20">
        <f>VLOOKUP(A242,sum_cocina!$A$4:$D$772,4,FALSE)</f>
        <v>7.6388888888888886E-3</v>
      </c>
      <c r="P242" s="21">
        <f>+VLOOKUP(A242,sum_cocina!$A$4:$B$772,2,FALSE)</f>
        <v>18</v>
      </c>
      <c r="Q242" s="42">
        <f t="shared" si="14"/>
        <v>45018.00277777778</v>
      </c>
      <c r="R242" s="20">
        <f t="shared" si="15"/>
        <v>4.4444444442019122E-2</v>
      </c>
      <c r="S242" t="str">
        <f t="shared" si="16"/>
        <v>COBRADO</v>
      </c>
    </row>
    <row r="243" spans="1:19">
      <c r="A243">
        <v>242</v>
      </c>
      <c r="B243">
        <v>12</v>
      </c>
      <c r="C243" t="s">
        <v>449</v>
      </c>
      <c r="D243">
        <v>2</v>
      </c>
      <c r="E243" s="23">
        <v>45018.154166666667</v>
      </c>
      <c r="F243" s="23">
        <v>45018.214583333334</v>
      </c>
      <c r="G243" s="22">
        <f t="shared" si="13"/>
        <v>6.0416666667151731E-2</v>
      </c>
      <c r="H243" t="s">
        <v>20</v>
      </c>
      <c r="I243" t="s">
        <v>10</v>
      </c>
      <c r="J243" t="s">
        <v>1125</v>
      </c>
      <c r="K243" s="24">
        <v>31.29</v>
      </c>
      <c r="L243" t="s">
        <v>11</v>
      </c>
      <c r="M243" t="s">
        <v>36</v>
      </c>
      <c r="N243" t="s">
        <v>450</v>
      </c>
      <c r="O243" s="20">
        <f>VLOOKUP(A243,sum_cocina!$A$4:$D$772,4,FALSE)</f>
        <v>6.8750000000000006E-2</v>
      </c>
      <c r="P243" s="21">
        <f>+VLOOKUP(A243,sum_cocina!$A$4:$B$772,2,FALSE)</f>
        <v>134</v>
      </c>
      <c r="Q243" s="42">
        <f t="shared" si="14"/>
        <v>45018.154166666667</v>
      </c>
      <c r="R243" s="20">
        <f t="shared" si="15"/>
        <v>0</v>
      </c>
      <c r="S243" t="str">
        <f t="shared" si="16"/>
        <v>NO COBRADO</v>
      </c>
    </row>
    <row r="244" spans="1:19">
      <c r="A244">
        <v>243</v>
      </c>
      <c r="B244">
        <v>4</v>
      </c>
      <c r="C244" t="s">
        <v>451</v>
      </c>
      <c r="D244">
        <v>4</v>
      </c>
      <c r="E244" s="23">
        <v>45018.029166666667</v>
      </c>
      <c r="F244" s="23">
        <v>45018.174305555556</v>
      </c>
      <c r="G244" s="22">
        <f t="shared" si="13"/>
        <v>0.14513888888905058</v>
      </c>
      <c r="H244" t="s">
        <v>20</v>
      </c>
      <c r="I244" t="s">
        <v>10</v>
      </c>
      <c r="J244" t="s">
        <v>1125</v>
      </c>
      <c r="K244" s="24">
        <v>21.45</v>
      </c>
      <c r="L244" t="s">
        <v>21</v>
      </c>
      <c r="M244" t="s">
        <v>1160</v>
      </c>
      <c r="N244" t="s">
        <v>65</v>
      </c>
      <c r="O244" s="20">
        <f>VLOOKUP(A244,sum_cocina!$A$4:$D$772,4,FALSE)</f>
        <v>1.5277777777777777E-2</v>
      </c>
      <c r="P244" s="21">
        <f>+VLOOKUP(A244,sum_cocina!$A$4:$B$772,2,FALSE)</f>
        <v>120</v>
      </c>
      <c r="Q244" s="42">
        <f t="shared" si="14"/>
        <v>45018.029166666667</v>
      </c>
      <c r="R244" s="20">
        <f t="shared" si="15"/>
        <v>0.1298611111112728</v>
      </c>
      <c r="S244" t="str">
        <f t="shared" si="16"/>
        <v>COBRADO</v>
      </c>
    </row>
    <row r="245" spans="1:19">
      <c r="A245">
        <v>244</v>
      </c>
      <c r="B245">
        <v>17</v>
      </c>
      <c r="C245" t="s">
        <v>136</v>
      </c>
      <c r="D245">
        <v>6</v>
      </c>
      <c r="E245" s="23">
        <v>45018.155555555553</v>
      </c>
      <c r="F245" s="23">
        <v>45018.250694444447</v>
      </c>
      <c r="G245" s="22">
        <f t="shared" si="13"/>
        <v>9.5138888893416151E-2</v>
      </c>
      <c r="H245" t="s">
        <v>9</v>
      </c>
      <c r="I245" t="s">
        <v>10</v>
      </c>
      <c r="J245" t="s">
        <v>16</v>
      </c>
      <c r="K245" s="24">
        <v>17.649999999999999</v>
      </c>
      <c r="L245" t="s">
        <v>11</v>
      </c>
      <c r="M245" t="s">
        <v>1161</v>
      </c>
      <c r="N245" t="s">
        <v>452</v>
      </c>
      <c r="O245" s="20">
        <f>VLOOKUP(A245,sum_cocina!$A$4:$D$772,4,FALSE)</f>
        <v>6.1805555555555558E-2</v>
      </c>
      <c r="P245" s="21">
        <f>+VLOOKUP(A245,sum_cocina!$A$4:$B$772,2,FALSE)</f>
        <v>158</v>
      </c>
      <c r="Q245" s="42">
        <f t="shared" si="14"/>
        <v>45018.155555555553</v>
      </c>
      <c r="R245" s="20">
        <f t="shared" si="15"/>
        <v>3.3333333337860593E-2</v>
      </c>
      <c r="S245" t="str">
        <f t="shared" si="16"/>
        <v>COBRADO</v>
      </c>
    </row>
    <row r="246" spans="1:19">
      <c r="A246">
        <v>245</v>
      </c>
      <c r="B246">
        <v>11</v>
      </c>
      <c r="C246" t="s">
        <v>453</v>
      </c>
      <c r="D246">
        <v>1</v>
      </c>
      <c r="E246" s="23">
        <v>45018.146527777775</v>
      </c>
      <c r="F246" s="23">
        <v>45018.289583333331</v>
      </c>
      <c r="G246" s="22">
        <f t="shared" si="13"/>
        <v>0.14305555555620231</v>
      </c>
      <c r="H246" t="s">
        <v>14</v>
      </c>
      <c r="I246" t="s">
        <v>10</v>
      </c>
      <c r="J246" t="s">
        <v>1125</v>
      </c>
      <c r="K246" s="24">
        <v>14.82</v>
      </c>
      <c r="L246" t="s">
        <v>11</v>
      </c>
      <c r="M246" t="s">
        <v>41</v>
      </c>
      <c r="N246" t="s">
        <v>454</v>
      </c>
      <c r="O246" s="20">
        <f>VLOOKUP(A246,sum_cocina!$A$4:$D$772,4,FALSE)</f>
        <v>8.0555555555555561E-2</v>
      </c>
      <c r="P246" s="21">
        <f>+VLOOKUP(A246,sum_cocina!$A$4:$B$772,2,FALSE)</f>
        <v>273</v>
      </c>
      <c r="Q246" s="42">
        <f t="shared" si="14"/>
        <v>45018.146527777775</v>
      </c>
      <c r="R246" s="20">
        <f t="shared" si="15"/>
        <v>6.2500000000646747E-2</v>
      </c>
      <c r="S246" t="str">
        <f t="shared" si="16"/>
        <v>COBRADO</v>
      </c>
    </row>
    <row r="247" spans="1:19">
      <c r="A247">
        <v>246</v>
      </c>
      <c r="B247">
        <v>2</v>
      </c>
      <c r="C247" t="s">
        <v>449</v>
      </c>
      <c r="D247">
        <v>6</v>
      </c>
      <c r="E247" s="23">
        <v>45018.076388888891</v>
      </c>
      <c r="F247" s="23">
        <v>45018.17291666667</v>
      </c>
      <c r="G247" s="22">
        <f t="shared" si="13"/>
        <v>9.6527777779556345E-2</v>
      </c>
      <c r="H247" t="s">
        <v>20</v>
      </c>
      <c r="I247" t="s">
        <v>10</v>
      </c>
      <c r="J247" t="s">
        <v>1125</v>
      </c>
      <c r="K247" s="24">
        <v>42.75</v>
      </c>
      <c r="L247" t="s">
        <v>21</v>
      </c>
      <c r="M247" t="s">
        <v>41</v>
      </c>
      <c r="N247" t="s">
        <v>455</v>
      </c>
      <c r="O247" s="20">
        <f>VLOOKUP(A247,sum_cocina!$A$4:$D$772,4,FALSE)</f>
        <v>0.10138888888888889</v>
      </c>
      <c r="P247" s="21">
        <f>+VLOOKUP(A247,sum_cocina!$A$4:$B$772,2,FALSE)</f>
        <v>327</v>
      </c>
      <c r="Q247" s="42">
        <f t="shared" si="14"/>
        <v>45018.076388888891</v>
      </c>
      <c r="R247" s="20">
        <f t="shared" si="15"/>
        <v>0</v>
      </c>
      <c r="S247" t="str">
        <f t="shared" si="16"/>
        <v>NO COBRADO</v>
      </c>
    </row>
    <row r="248" spans="1:19">
      <c r="A248">
        <v>247</v>
      </c>
      <c r="B248">
        <v>11</v>
      </c>
      <c r="C248" t="s">
        <v>320</v>
      </c>
      <c r="D248">
        <v>6</v>
      </c>
      <c r="E248" s="23">
        <v>45018.106944444444</v>
      </c>
      <c r="F248" s="23">
        <v>45018.222916666666</v>
      </c>
      <c r="G248" s="22">
        <f t="shared" si="13"/>
        <v>0.1263888888885655</v>
      </c>
      <c r="H248" t="s">
        <v>20</v>
      </c>
      <c r="I248" t="s">
        <v>10</v>
      </c>
      <c r="J248" t="s">
        <v>1125</v>
      </c>
      <c r="K248" s="24">
        <v>49.07</v>
      </c>
      <c r="L248" t="s">
        <v>35</v>
      </c>
      <c r="M248" t="s">
        <v>59</v>
      </c>
      <c r="N248" t="s">
        <v>439</v>
      </c>
      <c r="O248" s="20">
        <f>VLOOKUP(A248,sum_cocina!$A$4:$D$772,4,FALSE)</f>
        <v>4.0972222222222222E-2</v>
      </c>
      <c r="P248" s="21">
        <f>+VLOOKUP(A248,sum_cocina!$A$4:$B$772,2,FALSE)</f>
        <v>66</v>
      </c>
      <c r="Q248" s="42">
        <f t="shared" si="14"/>
        <v>45018.106944444444</v>
      </c>
      <c r="R248" s="20">
        <f t="shared" si="15"/>
        <v>8.5416666666343288E-2</v>
      </c>
      <c r="S248" t="str">
        <f t="shared" si="16"/>
        <v>COBRADO</v>
      </c>
    </row>
    <row r="249" spans="1:19">
      <c r="A249">
        <v>248</v>
      </c>
      <c r="B249">
        <v>12</v>
      </c>
      <c r="C249" t="s">
        <v>456</v>
      </c>
      <c r="D249">
        <v>6</v>
      </c>
      <c r="E249" s="23">
        <v>45018.018055555556</v>
      </c>
      <c r="F249" s="23">
        <v>45018.095833333333</v>
      </c>
      <c r="G249" s="22">
        <f t="shared" si="13"/>
        <v>8.8194444443312633E-2</v>
      </c>
      <c r="H249" t="s">
        <v>20</v>
      </c>
      <c r="I249" t="s">
        <v>10</v>
      </c>
      <c r="J249" t="s">
        <v>1124</v>
      </c>
      <c r="K249" s="24">
        <v>18.690000000000001</v>
      </c>
      <c r="L249" t="s">
        <v>35</v>
      </c>
      <c r="M249" t="s">
        <v>64</v>
      </c>
      <c r="N249" t="s">
        <v>457</v>
      </c>
      <c r="O249" s="20">
        <f>VLOOKUP(A249,sum_cocina!$A$4:$D$772,4,FALSE)</f>
        <v>8.3333333333333329E-2</v>
      </c>
      <c r="P249" s="21">
        <f>+VLOOKUP(A249,sum_cocina!$A$4:$B$772,2,FALSE)</f>
        <v>225</v>
      </c>
      <c r="Q249" s="42">
        <f t="shared" si="14"/>
        <v>45018.018055555556</v>
      </c>
      <c r="R249" s="20">
        <f t="shared" si="15"/>
        <v>4.8611111099793047E-3</v>
      </c>
      <c r="S249" t="str">
        <f t="shared" si="16"/>
        <v>COBRADO</v>
      </c>
    </row>
    <row r="250" spans="1:19">
      <c r="A250">
        <v>249</v>
      </c>
      <c r="B250">
        <v>8</v>
      </c>
      <c r="C250" t="s">
        <v>458</v>
      </c>
      <c r="D250">
        <v>6</v>
      </c>
      <c r="E250" s="23">
        <v>45018.040277777778</v>
      </c>
      <c r="F250" s="23">
        <v>45018.163194444445</v>
      </c>
      <c r="G250" s="22">
        <f t="shared" si="13"/>
        <v>0.13333333333381839</v>
      </c>
      <c r="H250" t="s">
        <v>20</v>
      </c>
      <c r="I250" t="s">
        <v>32</v>
      </c>
      <c r="J250" t="s">
        <v>1125</v>
      </c>
      <c r="K250" s="24">
        <v>47.71</v>
      </c>
      <c r="L250" t="s">
        <v>35</v>
      </c>
      <c r="M250" t="s">
        <v>1160</v>
      </c>
      <c r="N250" t="s">
        <v>459</v>
      </c>
      <c r="O250" s="20">
        <f>VLOOKUP(A250,sum_cocina!$A$4:$D$772,4,FALSE)</f>
        <v>7.5694444444444439E-2</v>
      </c>
      <c r="P250" s="21">
        <f>+VLOOKUP(A250,sum_cocina!$A$4:$B$772,2,FALSE)</f>
        <v>80</v>
      </c>
      <c r="Q250" s="42">
        <f t="shared" si="14"/>
        <v>45018.040277777778</v>
      </c>
      <c r="R250" s="20">
        <f t="shared" si="15"/>
        <v>5.7638888889373949E-2</v>
      </c>
      <c r="S250" t="str">
        <f t="shared" si="16"/>
        <v>COBRADO</v>
      </c>
    </row>
    <row r="251" spans="1:19">
      <c r="A251">
        <v>250</v>
      </c>
      <c r="B251">
        <v>8</v>
      </c>
      <c r="C251" t="s">
        <v>460</v>
      </c>
      <c r="D251">
        <v>2</v>
      </c>
      <c r="E251" s="23">
        <v>45018.12222222222</v>
      </c>
      <c r="F251" s="23">
        <v>45018.272916666669</v>
      </c>
      <c r="G251" s="22">
        <f t="shared" si="13"/>
        <v>0.15069444444816327</v>
      </c>
      <c r="H251" t="s">
        <v>29</v>
      </c>
      <c r="I251" t="s">
        <v>10</v>
      </c>
      <c r="J251" t="s">
        <v>1125</v>
      </c>
      <c r="K251" s="24">
        <v>23.21</v>
      </c>
      <c r="L251" t="s">
        <v>21</v>
      </c>
      <c r="M251" t="s">
        <v>1160</v>
      </c>
      <c r="N251" t="s">
        <v>241</v>
      </c>
      <c r="O251" s="20">
        <f>VLOOKUP(A251,sum_cocina!$A$4:$D$772,4,FALSE)</f>
        <v>2.013888888888889E-2</v>
      </c>
      <c r="P251" s="21">
        <f>+VLOOKUP(A251,sum_cocina!$A$4:$B$772,2,FALSE)</f>
        <v>20</v>
      </c>
      <c r="Q251" s="42">
        <f t="shared" si="14"/>
        <v>45018.12222222222</v>
      </c>
      <c r="R251" s="20">
        <f t="shared" si="15"/>
        <v>0.13055555555927437</v>
      </c>
      <c r="S251" t="str">
        <f t="shared" si="16"/>
        <v>COBRADO</v>
      </c>
    </row>
    <row r="252" spans="1:19">
      <c r="A252">
        <v>251</v>
      </c>
      <c r="B252">
        <v>12</v>
      </c>
      <c r="C252" t="s">
        <v>461</v>
      </c>
      <c r="D252">
        <v>6</v>
      </c>
      <c r="E252" s="23">
        <v>45018.055555555555</v>
      </c>
      <c r="F252" s="23">
        <v>45018.183333333334</v>
      </c>
      <c r="G252" s="22">
        <f t="shared" si="13"/>
        <v>0.138194444446223</v>
      </c>
      <c r="H252" t="s">
        <v>14</v>
      </c>
      <c r="I252" t="s">
        <v>10</v>
      </c>
      <c r="J252" t="s">
        <v>1125</v>
      </c>
      <c r="K252" s="24">
        <v>13.69</v>
      </c>
      <c r="L252" t="s">
        <v>35</v>
      </c>
      <c r="M252" t="s">
        <v>44</v>
      </c>
      <c r="N252" t="s">
        <v>462</v>
      </c>
      <c r="O252" s="20">
        <f>VLOOKUP(A252,sum_cocina!$A$4:$D$772,4,FALSE)</f>
        <v>8.4722222222222227E-2</v>
      </c>
      <c r="P252" s="21">
        <f>+VLOOKUP(A252,sum_cocina!$A$4:$B$772,2,FALSE)</f>
        <v>109</v>
      </c>
      <c r="Q252" s="42">
        <f t="shared" si="14"/>
        <v>45018.055555555555</v>
      </c>
      <c r="R252" s="20">
        <f t="shared" si="15"/>
        <v>5.3472222224000776E-2</v>
      </c>
      <c r="S252" t="str">
        <f t="shared" si="16"/>
        <v>COBRADO</v>
      </c>
    </row>
    <row r="253" spans="1:19">
      <c r="A253">
        <v>252</v>
      </c>
      <c r="B253">
        <v>4</v>
      </c>
      <c r="C253" t="s">
        <v>463</v>
      </c>
      <c r="D253">
        <v>3</v>
      </c>
      <c r="E253" s="23">
        <v>45018.027083333334</v>
      </c>
      <c r="F253" s="23">
        <v>45018.183333333334</v>
      </c>
      <c r="G253" s="22">
        <f t="shared" si="13"/>
        <v>0.15625</v>
      </c>
      <c r="H253" t="s">
        <v>29</v>
      </c>
      <c r="I253" t="s">
        <v>10</v>
      </c>
      <c r="J253" t="s">
        <v>1125</v>
      </c>
      <c r="K253" s="24">
        <v>43.81</v>
      </c>
      <c r="L253" t="s">
        <v>21</v>
      </c>
      <c r="M253" t="s">
        <v>17</v>
      </c>
      <c r="N253" t="s">
        <v>464</v>
      </c>
      <c r="O253" s="20">
        <f>VLOOKUP(A253,sum_cocina!$A$4:$D$772,4,FALSE)</f>
        <v>5.8333333333333334E-2</v>
      </c>
      <c r="P253" s="21">
        <f>+VLOOKUP(A253,sum_cocina!$A$4:$B$772,2,FALSE)</f>
        <v>102</v>
      </c>
      <c r="Q253" s="42">
        <f t="shared" si="14"/>
        <v>45018.027083333334</v>
      </c>
      <c r="R253" s="20">
        <f t="shared" si="15"/>
        <v>9.7916666666666666E-2</v>
      </c>
      <c r="S253" t="str">
        <f t="shared" si="16"/>
        <v>COBRADO</v>
      </c>
    </row>
    <row r="254" spans="1:19">
      <c r="A254">
        <v>253</v>
      </c>
      <c r="B254">
        <v>8</v>
      </c>
      <c r="C254" t="s">
        <v>465</v>
      </c>
      <c r="D254">
        <v>2</v>
      </c>
      <c r="E254" s="23">
        <v>45018.037499999999</v>
      </c>
      <c r="F254" s="23">
        <v>45018.15625</v>
      </c>
      <c r="G254" s="22">
        <f t="shared" si="13"/>
        <v>0.12916666666812185</v>
      </c>
      <c r="H254" t="s">
        <v>9</v>
      </c>
      <c r="I254" t="s">
        <v>32</v>
      </c>
      <c r="J254" t="s">
        <v>1125</v>
      </c>
      <c r="K254" s="24">
        <v>34.69</v>
      </c>
      <c r="L254" t="s">
        <v>35</v>
      </c>
      <c r="M254" t="s">
        <v>83</v>
      </c>
      <c r="N254" t="s">
        <v>466</v>
      </c>
      <c r="O254" s="20">
        <f>VLOOKUP(A254,sum_cocina!$A$4:$D$772,4,FALSE)</f>
        <v>3.8194444444444448E-2</v>
      </c>
      <c r="P254" s="21">
        <f>+VLOOKUP(A254,sum_cocina!$A$4:$B$772,2,FALSE)</f>
        <v>154</v>
      </c>
      <c r="Q254" s="42">
        <f t="shared" si="14"/>
        <v>45018.037499999999</v>
      </c>
      <c r="R254" s="20">
        <f t="shared" si="15"/>
        <v>9.0972222223677401E-2</v>
      </c>
      <c r="S254" t="str">
        <f t="shared" si="16"/>
        <v>COBRADO</v>
      </c>
    </row>
    <row r="255" spans="1:19">
      <c r="A255">
        <v>254</v>
      </c>
      <c r="B255">
        <v>10</v>
      </c>
      <c r="C255" t="s">
        <v>467</v>
      </c>
      <c r="D255">
        <v>6</v>
      </c>
      <c r="E255" s="23">
        <v>45018.128472222219</v>
      </c>
      <c r="F255" s="23">
        <v>45018.240972222222</v>
      </c>
      <c r="G255" s="22">
        <f t="shared" si="13"/>
        <v>0.11250000000291038</v>
      </c>
      <c r="H255" t="s">
        <v>14</v>
      </c>
      <c r="I255" t="s">
        <v>32</v>
      </c>
      <c r="J255" t="s">
        <v>1125</v>
      </c>
      <c r="K255" s="24">
        <v>36.43</v>
      </c>
      <c r="L255" t="s">
        <v>11</v>
      </c>
      <c r="M255" t="s">
        <v>26</v>
      </c>
      <c r="N255" t="s">
        <v>468</v>
      </c>
      <c r="O255" s="20">
        <f>VLOOKUP(A255,sum_cocina!$A$4:$D$772,4,FALSE)</f>
        <v>9.7916666666666666E-2</v>
      </c>
      <c r="P255" s="21">
        <f>+VLOOKUP(A255,sum_cocina!$A$4:$B$772,2,FALSE)</f>
        <v>297</v>
      </c>
      <c r="Q255" s="42">
        <f t="shared" si="14"/>
        <v>45018.128472222219</v>
      </c>
      <c r="R255" s="20">
        <f t="shared" si="15"/>
        <v>1.4583333336243717E-2</v>
      </c>
      <c r="S255" t="str">
        <f t="shared" si="16"/>
        <v>COBRADO</v>
      </c>
    </row>
    <row r="256" spans="1:19">
      <c r="A256">
        <v>255</v>
      </c>
      <c r="B256">
        <v>8</v>
      </c>
      <c r="C256" t="s">
        <v>469</v>
      </c>
      <c r="D256">
        <v>4</v>
      </c>
      <c r="E256" s="23">
        <v>45018.099305555559</v>
      </c>
      <c r="F256" s="23">
        <v>45018.165972222225</v>
      </c>
      <c r="G256" s="22">
        <f t="shared" si="13"/>
        <v>6.6666666665696539E-2</v>
      </c>
      <c r="H256" t="s">
        <v>20</v>
      </c>
      <c r="I256" t="s">
        <v>32</v>
      </c>
      <c r="J256" t="s">
        <v>16</v>
      </c>
      <c r="K256" s="24">
        <v>13.34</v>
      </c>
      <c r="L256" t="s">
        <v>11</v>
      </c>
      <c r="M256" t="s">
        <v>44</v>
      </c>
      <c r="N256" t="s">
        <v>195</v>
      </c>
      <c r="O256" s="20">
        <f>VLOOKUP(A256,sum_cocina!$A$4:$D$772,4,FALSE)</f>
        <v>2.5694444444444443E-2</v>
      </c>
      <c r="P256" s="21">
        <f>+VLOOKUP(A256,sum_cocina!$A$4:$B$772,2,FALSE)</f>
        <v>25</v>
      </c>
      <c r="Q256" s="42">
        <f t="shared" si="14"/>
        <v>45018.099305555559</v>
      </c>
      <c r="R256" s="20">
        <f t="shared" si="15"/>
        <v>4.0972222221252096E-2</v>
      </c>
      <c r="S256" t="str">
        <f t="shared" si="16"/>
        <v>COBRADO</v>
      </c>
    </row>
    <row r="257" spans="1:19">
      <c r="A257">
        <v>256</v>
      </c>
      <c r="B257">
        <v>5</v>
      </c>
      <c r="C257" t="s">
        <v>470</v>
      </c>
      <c r="D257">
        <v>2</v>
      </c>
      <c r="E257" s="23">
        <v>45018.015972222223</v>
      </c>
      <c r="F257" s="23">
        <v>45018.143750000003</v>
      </c>
      <c r="G257" s="22">
        <f t="shared" si="13"/>
        <v>0.12777777777955635</v>
      </c>
      <c r="H257" t="s">
        <v>25</v>
      </c>
      <c r="I257" t="s">
        <v>15</v>
      </c>
      <c r="J257" t="s">
        <v>16</v>
      </c>
      <c r="K257" s="24">
        <v>49.88</v>
      </c>
      <c r="L257" t="s">
        <v>11</v>
      </c>
      <c r="M257" t="s">
        <v>83</v>
      </c>
      <c r="N257" t="s">
        <v>102</v>
      </c>
      <c r="O257" s="20">
        <f>VLOOKUP(A257,sum_cocina!$A$4:$D$772,4,FALSE)</f>
        <v>1.1111111111111112E-2</v>
      </c>
      <c r="P257" s="21">
        <f>+VLOOKUP(A257,sum_cocina!$A$4:$B$772,2,FALSE)</f>
        <v>21</v>
      </c>
      <c r="Q257" s="42">
        <f t="shared" si="14"/>
        <v>45018.015972222223</v>
      </c>
      <c r="R257" s="20">
        <f t="shared" si="15"/>
        <v>0.11666666666844523</v>
      </c>
      <c r="S257" t="str">
        <f t="shared" si="16"/>
        <v>COBRADO</v>
      </c>
    </row>
    <row r="258" spans="1:19">
      <c r="A258">
        <v>257</v>
      </c>
      <c r="B258">
        <v>12</v>
      </c>
      <c r="C258" t="s">
        <v>471</v>
      </c>
      <c r="D258">
        <v>5</v>
      </c>
      <c r="E258" s="23">
        <v>45018.088888888888</v>
      </c>
      <c r="F258" s="23">
        <v>45018.136805555558</v>
      </c>
      <c r="G258" s="22">
        <f t="shared" si="13"/>
        <v>4.7916666670062114E-2</v>
      </c>
      <c r="H258" t="s">
        <v>20</v>
      </c>
      <c r="I258" t="s">
        <v>10</v>
      </c>
      <c r="J258" t="s">
        <v>1125</v>
      </c>
      <c r="K258" s="24">
        <v>26.78</v>
      </c>
      <c r="L258" t="s">
        <v>11</v>
      </c>
      <c r="M258" t="s">
        <v>59</v>
      </c>
      <c r="N258" t="s">
        <v>331</v>
      </c>
      <c r="O258" s="20">
        <f>VLOOKUP(A258,sum_cocina!$A$4:$D$772,4,FALSE)</f>
        <v>1.9444444444444445E-2</v>
      </c>
      <c r="P258" s="21">
        <f>+VLOOKUP(A258,sum_cocina!$A$4:$B$772,2,FALSE)</f>
        <v>46</v>
      </c>
      <c r="Q258" s="42">
        <f t="shared" si="14"/>
        <v>45018.088888888888</v>
      </c>
      <c r="R258" s="20">
        <f t="shared" si="15"/>
        <v>2.8472222225617669E-2</v>
      </c>
      <c r="S258" t="str">
        <f t="shared" si="16"/>
        <v>COBRADO</v>
      </c>
    </row>
    <row r="259" spans="1:19">
      <c r="A259">
        <v>258</v>
      </c>
      <c r="B259">
        <v>12</v>
      </c>
      <c r="C259" t="s">
        <v>472</v>
      </c>
      <c r="D259">
        <v>1</v>
      </c>
      <c r="E259" s="23">
        <v>45018.027083333334</v>
      </c>
      <c r="F259" s="23">
        <v>45018.188888888886</v>
      </c>
      <c r="G259" s="22">
        <f t="shared" ref="G259:G322" si="17">+IF(L259="Ocupada",(F259-E259)+(15/1440),(F259-E259))</f>
        <v>0.16180555555183673</v>
      </c>
      <c r="H259" t="s">
        <v>20</v>
      </c>
      <c r="I259" t="s">
        <v>15</v>
      </c>
      <c r="J259" t="s">
        <v>1125</v>
      </c>
      <c r="K259" s="24">
        <v>47.99</v>
      </c>
      <c r="L259" t="s">
        <v>11</v>
      </c>
      <c r="M259" t="s">
        <v>41</v>
      </c>
      <c r="N259" t="s">
        <v>473</v>
      </c>
      <c r="O259" s="20">
        <f>VLOOKUP(A259,sum_cocina!$A$4:$D$772,4,FALSE)</f>
        <v>7.2916666666666671E-2</v>
      </c>
      <c r="P259" s="21">
        <f>+VLOOKUP(A259,sum_cocina!$A$4:$B$772,2,FALSE)</f>
        <v>117</v>
      </c>
      <c r="Q259" s="42">
        <f t="shared" ref="Q259:Q322" si="18">+E259</f>
        <v>45018.027083333334</v>
      </c>
      <c r="R259" s="20">
        <f t="shared" ref="R259:R322" si="19">IF((G259 - (O259 )) &lt; 0, 0, G259 - (O259))</f>
        <v>8.8888888885170061E-2</v>
      </c>
      <c r="S259" t="str">
        <f t="shared" ref="S259:S322" si="20">IF(R259&gt;0,"COBRADO","NO COBRADO")</f>
        <v>COBRADO</v>
      </c>
    </row>
    <row r="260" spans="1:19">
      <c r="A260">
        <v>259</v>
      </c>
      <c r="B260">
        <v>10</v>
      </c>
      <c r="C260" t="s">
        <v>146</v>
      </c>
      <c r="D260">
        <v>5</v>
      </c>
      <c r="E260" s="23">
        <v>45018.143750000003</v>
      </c>
      <c r="F260" s="23">
        <v>45018.261111111111</v>
      </c>
      <c r="G260" s="22">
        <f t="shared" si="17"/>
        <v>0.1277777777747057</v>
      </c>
      <c r="H260" t="s">
        <v>14</v>
      </c>
      <c r="I260" t="s">
        <v>10</v>
      </c>
      <c r="J260" t="s">
        <v>1125</v>
      </c>
      <c r="K260" s="24">
        <v>46.72</v>
      </c>
      <c r="L260" t="s">
        <v>35</v>
      </c>
      <c r="M260" t="s">
        <v>36</v>
      </c>
      <c r="N260" t="s">
        <v>170</v>
      </c>
      <c r="O260" s="20">
        <f>VLOOKUP(A260,sum_cocina!$A$4:$D$772,4,FALSE)</f>
        <v>7.6388888888888886E-3</v>
      </c>
      <c r="P260" s="21">
        <f>+VLOOKUP(A260,sum_cocina!$A$4:$B$772,2,FALSE)</f>
        <v>81</v>
      </c>
      <c r="Q260" s="42">
        <f t="shared" si="18"/>
        <v>45018.143750000003</v>
      </c>
      <c r="R260" s="20">
        <f t="shared" si="19"/>
        <v>0.12013888888581681</v>
      </c>
      <c r="S260" t="str">
        <f t="shared" si="20"/>
        <v>COBRADO</v>
      </c>
    </row>
    <row r="261" spans="1:19">
      <c r="A261">
        <v>260</v>
      </c>
      <c r="B261">
        <v>20</v>
      </c>
      <c r="C261" t="s">
        <v>474</v>
      </c>
      <c r="D261">
        <v>6</v>
      </c>
      <c r="E261" s="23">
        <v>45018.057638888888</v>
      </c>
      <c r="F261" s="23">
        <v>45018.193055555559</v>
      </c>
      <c r="G261" s="22">
        <f t="shared" si="17"/>
        <v>0.14583333333818396</v>
      </c>
      <c r="H261" t="s">
        <v>25</v>
      </c>
      <c r="I261" t="s">
        <v>10</v>
      </c>
      <c r="J261" t="s">
        <v>16</v>
      </c>
      <c r="K261" s="24">
        <v>47.55</v>
      </c>
      <c r="L261" t="s">
        <v>35</v>
      </c>
      <c r="M261" t="s">
        <v>44</v>
      </c>
      <c r="N261" t="s">
        <v>331</v>
      </c>
      <c r="O261" s="20">
        <f>VLOOKUP(A261,sum_cocina!$A$4:$D$772,4,FALSE)</f>
        <v>3.4027777777777775E-2</v>
      </c>
      <c r="P261" s="21">
        <f>+VLOOKUP(A261,sum_cocina!$A$4:$B$772,2,FALSE)</f>
        <v>69</v>
      </c>
      <c r="Q261" s="42">
        <f t="shared" si="18"/>
        <v>45018.057638888888</v>
      </c>
      <c r="R261" s="20">
        <f t="shared" si="19"/>
        <v>0.11180555556040619</v>
      </c>
      <c r="S261" t="str">
        <f t="shared" si="20"/>
        <v>COBRADO</v>
      </c>
    </row>
    <row r="262" spans="1:19">
      <c r="A262">
        <v>261</v>
      </c>
      <c r="B262">
        <v>8</v>
      </c>
      <c r="C262" t="s">
        <v>475</v>
      </c>
      <c r="D262">
        <v>1</v>
      </c>
      <c r="E262" s="23">
        <v>45018.047222222223</v>
      </c>
      <c r="F262" s="23">
        <v>45018.121527777781</v>
      </c>
      <c r="G262" s="22">
        <f t="shared" si="17"/>
        <v>8.472222222432417E-2</v>
      </c>
      <c r="H262" t="s">
        <v>29</v>
      </c>
      <c r="I262" t="s">
        <v>10</v>
      </c>
      <c r="J262" t="s">
        <v>1125</v>
      </c>
      <c r="K262" s="24">
        <v>32.42</v>
      </c>
      <c r="L262" t="s">
        <v>35</v>
      </c>
      <c r="M262" t="s">
        <v>64</v>
      </c>
      <c r="N262" t="s">
        <v>393</v>
      </c>
      <c r="O262" s="20">
        <f>VLOOKUP(A262,sum_cocina!$A$4:$D$772,4,FALSE)</f>
        <v>3.8194444444444448E-2</v>
      </c>
      <c r="P262" s="21">
        <f>+VLOOKUP(A262,sum_cocina!$A$4:$B$772,2,FALSE)</f>
        <v>154</v>
      </c>
      <c r="Q262" s="42">
        <f t="shared" si="18"/>
        <v>45018.047222222223</v>
      </c>
      <c r="R262" s="20">
        <f t="shared" si="19"/>
        <v>4.6527777779879723E-2</v>
      </c>
      <c r="S262" t="str">
        <f t="shared" si="20"/>
        <v>COBRADO</v>
      </c>
    </row>
    <row r="263" spans="1:19">
      <c r="A263">
        <v>262</v>
      </c>
      <c r="B263">
        <v>18</v>
      </c>
      <c r="C263" t="s">
        <v>476</v>
      </c>
      <c r="D263">
        <v>4</v>
      </c>
      <c r="E263" s="23">
        <v>45018.155555555553</v>
      </c>
      <c r="F263" s="23">
        <v>45018.306250000001</v>
      </c>
      <c r="G263" s="22">
        <f t="shared" si="17"/>
        <v>0.16111111111482992</v>
      </c>
      <c r="H263" t="s">
        <v>20</v>
      </c>
      <c r="I263" t="s">
        <v>10</v>
      </c>
      <c r="J263" t="s">
        <v>1125</v>
      </c>
      <c r="K263" s="24">
        <v>42.83</v>
      </c>
      <c r="L263" t="s">
        <v>35</v>
      </c>
      <c r="M263" t="s">
        <v>36</v>
      </c>
      <c r="N263" t="s">
        <v>477</v>
      </c>
      <c r="O263" s="20">
        <f>VLOOKUP(A263,sum_cocina!$A$4:$D$772,4,FALSE)</f>
        <v>3.3333333333333333E-2</v>
      </c>
      <c r="P263" s="21">
        <f>+VLOOKUP(A263,sum_cocina!$A$4:$B$772,2,FALSE)</f>
        <v>115</v>
      </c>
      <c r="Q263" s="42">
        <f t="shared" si="18"/>
        <v>45018.155555555553</v>
      </c>
      <c r="R263" s="20">
        <f t="shared" si="19"/>
        <v>0.1277777777814966</v>
      </c>
      <c r="S263" t="str">
        <f t="shared" si="20"/>
        <v>COBRADO</v>
      </c>
    </row>
    <row r="264" spans="1:19">
      <c r="A264">
        <v>263</v>
      </c>
      <c r="B264">
        <v>5</v>
      </c>
      <c r="C264" t="s">
        <v>262</v>
      </c>
      <c r="D264">
        <v>1</v>
      </c>
      <c r="E264" s="23">
        <v>45018.120138888888</v>
      </c>
      <c r="F264" s="23">
        <v>45018.226388888892</v>
      </c>
      <c r="G264" s="22">
        <f t="shared" si="17"/>
        <v>0.10625000000436557</v>
      </c>
      <c r="H264" t="s">
        <v>14</v>
      </c>
      <c r="I264" t="s">
        <v>15</v>
      </c>
      <c r="J264" t="s">
        <v>1125</v>
      </c>
      <c r="K264" s="24">
        <v>42.96</v>
      </c>
      <c r="L264" t="s">
        <v>21</v>
      </c>
      <c r="M264" t="s">
        <v>44</v>
      </c>
      <c r="N264" t="s">
        <v>478</v>
      </c>
      <c r="O264" s="20">
        <f>VLOOKUP(A264,sum_cocina!$A$4:$D$772,4,FALSE)</f>
        <v>0.10347222222222222</v>
      </c>
      <c r="P264" s="21">
        <f>+VLOOKUP(A264,sum_cocina!$A$4:$B$772,2,FALSE)</f>
        <v>121</v>
      </c>
      <c r="Q264" s="42">
        <f t="shared" si="18"/>
        <v>45018.120138888888</v>
      </c>
      <c r="R264" s="20">
        <f t="shared" si="19"/>
        <v>2.7777777821433591E-3</v>
      </c>
      <c r="S264" t="str">
        <f t="shared" si="20"/>
        <v>COBRADO</v>
      </c>
    </row>
    <row r="265" spans="1:19">
      <c r="A265">
        <v>264</v>
      </c>
      <c r="B265">
        <v>2</v>
      </c>
      <c r="C265" t="s">
        <v>479</v>
      </c>
      <c r="D265">
        <v>1</v>
      </c>
      <c r="E265" s="23">
        <v>45018.132638888892</v>
      </c>
      <c r="F265" s="23">
        <v>45018.18472222222</v>
      </c>
      <c r="G265" s="22">
        <f t="shared" si="17"/>
        <v>5.2083333328482695E-2</v>
      </c>
      <c r="H265" t="s">
        <v>14</v>
      </c>
      <c r="I265" t="s">
        <v>10</v>
      </c>
      <c r="J265" t="s">
        <v>1125</v>
      </c>
      <c r="K265" s="24">
        <v>49.21</v>
      </c>
      <c r="L265" t="s">
        <v>21</v>
      </c>
      <c r="M265" t="s">
        <v>41</v>
      </c>
      <c r="N265" t="s">
        <v>480</v>
      </c>
      <c r="O265" s="20">
        <f>VLOOKUP(A265,sum_cocina!$A$4:$D$772,4,FALSE)</f>
        <v>8.1250000000000003E-2</v>
      </c>
      <c r="P265" s="21">
        <f>+VLOOKUP(A265,sum_cocina!$A$4:$B$772,2,FALSE)</f>
        <v>182</v>
      </c>
      <c r="Q265" s="42">
        <f t="shared" si="18"/>
        <v>45018.132638888892</v>
      </c>
      <c r="R265" s="20">
        <f t="shared" si="19"/>
        <v>0</v>
      </c>
      <c r="S265" t="str">
        <f t="shared" si="20"/>
        <v>NO COBRADO</v>
      </c>
    </row>
    <row r="266" spans="1:19">
      <c r="A266">
        <v>265</v>
      </c>
      <c r="B266">
        <v>6</v>
      </c>
      <c r="C266" t="s">
        <v>481</v>
      </c>
      <c r="D266">
        <v>1</v>
      </c>
      <c r="E266" s="23">
        <v>45018.120833333334</v>
      </c>
      <c r="F266" s="23">
        <v>45018.260416666664</v>
      </c>
      <c r="G266" s="22">
        <f t="shared" si="17"/>
        <v>0.13958333332993789</v>
      </c>
      <c r="H266" t="s">
        <v>20</v>
      </c>
      <c r="I266" t="s">
        <v>15</v>
      </c>
      <c r="J266" t="s">
        <v>1124</v>
      </c>
      <c r="K266" s="24">
        <v>21.48</v>
      </c>
      <c r="L266" t="s">
        <v>21</v>
      </c>
      <c r="M266" t="s">
        <v>64</v>
      </c>
      <c r="N266" t="s">
        <v>482</v>
      </c>
      <c r="O266" s="20">
        <f>VLOOKUP(A266,sum_cocina!$A$4:$D$772,4,FALSE)</f>
        <v>9.375E-2</v>
      </c>
      <c r="P266" s="21">
        <f>+VLOOKUP(A266,sum_cocina!$A$4:$B$772,2,FALSE)</f>
        <v>171</v>
      </c>
      <c r="Q266" s="42">
        <f t="shared" si="18"/>
        <v>45018.120833333334</v>
      </c>
      <c r="R266" s="20">
        <f t="shared" si="19"/>
        <v>4.5833333329937886E-2</v>
      </c>
      <c r="S266" t="str">
        <f t="shared" si="20"/>
        <v>COBRADO</v>
      </c>
    </row>
    <row r="267" spans="1:19">
      <c r="A267">
        <v>266</v>
      </c>
      <c r="B267">
        <v>4</v>
      </c>
      <c r="C267" t="s">
        <v>483</v>
      </c>
      <c r="D267">
        <v>4</v>
      </c>
      <c r="E267" s="23">
        <v>45018.020833333336</v>
      </c>
      <c r="F267" s="23">
        <v>45018.086111111108</v>
      </c>
      <c r="G267" s="22">
        <f t="shared" si="17"/>
        <v>6.5277777772280388E-2</v>
      </c>
      <c r="H267" t="s">
        <v>20</v>
      </c>
      <c r="I267" t="s">
        <v>10</v>
      </c>
      <c r="J267" t="s">
        <v>1125</v>
      </c>
      <c r="K267" s="24">
        <v>24.75</v>
      </c>
      <c r="L267" t="s">
        <v>11</v>
      </c>
      <c r="M267" t="s">
        <v>26</v>
      </c>
      <c r="N267" t="s">
        <v>484</v>
      </c>
      <c r="O267" s="20">
        <f>VLOOKUP(A267,sum_cocina!$A$4:$D$772,4,FALSE)</f>
        <v>7.3611111111111113E-2</v>
      </c>
      <c r="P267" s="21">
        <f>+VLOOKUP(A267,sum_cocina!$A$4:$B$772,2,FALSE)</f>
        <v>99</v>
      </c>
      <c r="Q267" s="42">
        <f t="shared" si="18"/>
        <v>45018.020833333336</v>
      </c>
      <c r="R267" s="20">
        <f t="shared" si="19"/>
        <v>0</v>
      </c>
      <c r="S267" t="str">
        <f t="shared" si="20"/>
        <v>NO COBRADO</v>
      </c>
    </row>
    <row r="268" spans="1:19">
      <c r="A268">
        <v>267</v>
      </c>
      <c r="B268">
        <v>7</v>
      </c>
      <c r="C268" t="s">
        <v>485</v>
      </c>
      <c r="D268">
        <v>5</v>
      </c>
      <c r="E268" s="23">
        <v>45019.088194444441</v>
      </c>
      <c r="F268" s="23">
        <v>45019.158333333333</v>
      </c>
      <c r="G268" s="22">
        <f t="shared" si="17"/>
        <v>8.0555555558627631E-2</v>
      </c>
      <c r="H268" t="s">
        <v>20</v>
      </c>
      <c r="I268" t="s">
        <v>32</v>
      </c>
      <c r="J268" t="s">
        <v>1125</v>
      </c>
      <c r="K268" s="24">
        <v>44.66</v>
      </c>
      <c r="L268" t="s">
        <v>35</v>
      </c>
      <c r="M268" t="s">
        <v>1160</v>
      </c>
      <c r="N268" t="s">
        <v>486</v>
      </c>
      <c r="O268" s="20">
        <f>VLOOKUP(A268,sum_cocina!$A$4:$D$772,4,FALSE)</f>
        <v>6.6666666666666666E-2</v>
      </c>
      <c r="P268" s="21">
        <f>+VLOOKUP(A268,sum_cocina!$A$4:$B$772,2,FALSE)</f>
        <v>118</v>
      </c>
      <c r="Q268" s="42">
        <f t="shared" si="18"/>
        <v>45019.088194444441</v>
      </c>
      <c r="R268" s="20">
        <f t="shared" si="19"/>
        <v>1.3888888891960965E-2</v>
      </c>
      <c r="S268" t="str">
        <f t="shared" si="20"/>
        <v>COBRADO</v>
      </c>
    </row>
    <row r="269" spans="1:19">
      <c r="A269">
        <v>268</v>
      </c>
      <c r="B269">
        <v>14</v>
      </c>
      <c r="C269" t="s">
        <v>487</v>
      </c>
      <c r="D269">
        <v>1</v>
      </c>
      <c r="E269" s="23">
        <v>45019.031944444447</v>
      </c>
      <c r="F269" s="23">
        <v>45019.155555555553</v>
      </c>
      <c r="G269" s="22">
        <f t="shared" si="17"/>
        <v>0.12361111110658385</v>
      </c>
      <c r="H269" t="s">
        <v>9</v>
      </c>
      <c r="I269" t="s">
        <v>10</v>
      </c>
      <c r="J269" t="s">
        <v>1124</v>
      </c>
      <c r="K269" s="24">
        <v>23.16</v>
      </c>
      <c r="L269" t="s">
        <v>21</v>
      </c>
      <c r="M269" t="s">
        <v>44</v>
      </c>
      <c r="N269" t="s">
        <v>488</v>
      </c>
      <c r="O269" s="20">
        <f>VLOOKUP(A269,sum_cocina!$A$4:$D$772,4,FALSE)</f>
        <v>5.7638888888888892E-2</v>
      </c>
      <c r="P269" s="21">
        <f>+VLOOKUP(A269,sum_cocina!$A$4:$B$772,2,FALSE)</f>
        <v>68</v>
      </c>
      <c r="Q269" s="42">
        <f t="shared" si="18"/>
        <v>45019.031944444447</v>
      </c>
      <c r="R269" s="20">
        <f t="shared" si="19"/>
        <v>6.5972222217694956E-2</v>
      </c>
      <c r="S269" t="str">
        <f t="shared" si="20"/>
        <v>COBRADO</v>
      </c>
    </row>
    <row r="270" spans="1:19">
      <c r="A270">
        <v>269</v>
      </c>
      <c r="B270">
        <v>11</v>
      </c>
      <c r="C270" t="s">
        <v>489</v>
      </c>
      <c r="D270">
        <v>2</v>
      </c>
      <c r="E270" s="23">
        <v>45019.123611111114</v>
      </c>
      <c r="F270" s="23">
        <v>45019.177083333336</v>
      </c>
      <c r="G270" s="22">
        <f t="shared" si="17"/>
        <v>5.3472222221898846E-2</v>
      </c>
      <c r="H270" t="s">
        <v>20</v>
      </c>
      <c r="I270" t="s">
        <v>10</v>
      </c>
      <c r="J270" t="s">
        <v>1124</v>
      </c>
      <c r="K270" s="24">
        <v>39.17</v>
      </c>
      <c r="L270" t="s">
        <v>21</v>
      </c>
      <c r="M270" t="s">
        <v>36</v>
      </c>
      <c r="N270" t="s">
        <v>490</v>
      </c>
      <c r="O270" s="20">
        <f>VLOOKUP(A270,sum_cocina!$A$4:$D$772,4,FALSE)</f>
        <v>7.013888888888889E-2</v>
      </c>
      <c r="P270" s="21">
        <f>+VLOOKUP(A270,sum_cocina!$A$4:$B$772,2,FALSE)</f>
        <v>250</v>
      </c>
      <c r="Q270" s="42">
        <f t="shared" si="18"/>
        <v>45019.123611111114</v>
      </c>
      <c r="R270" s="20">
        <f t="shared" si="19"/>
        <v>0</v>
      </c>
      <c r="S270" t="str">
        <f t="shared" si="20"/>
        <v>NO COBRADO</v>
      </c>
    </row>
    <row r="271" spans="1:19">
      <c r="A271">
        <v>270</v>
      </c>
      <c r="B271">
        <v>10</v>
      </c>
      <c r="C271" t="s">
        <v>80</v>
      </c>
      <c r="D271">
        <v>1</v>
      </c>
      <c r="E271" s="23">
        <v>45019.049305555556</v>
      </c>
      <c r="F271" s="23">
        <v>45019.207638888889</v>
      </c>
      <c r="G271" s="22">
        <f t="shared" si="17"/>
        <v>0.15833333333284827</v>
      </c>
      <c r="H271" t="s">
        <v>29</v>
      </c>
      <c r="I271" t="s">
        <v>10</v>
      </c>
      <c r="J271" t="s">
        <v>1125</v>
      </c>
      <c r="K271" s="24">
        <v>10.130000000000001</v>
      </c>
      <c r="L271" t="s">
        <v>21</v>
      </c>
      <c r="M271" t="s">
        <v>59</v>
      </c>
      <c r="N271" t="s">
        <v>77</v>
      </c>
      <c r="O271" s="20">
        <f>VLOOKUP(A271,sum_cocina!$A$4:$D$772,4,FALSE)</f>
        <v>1.8055555555555554E-2</v>
      </c>
      <c r="P271" s="21">
        <f>+VLOOKUP(A271,sum_cocina!$A$4:$B$772,2,FALSE)</f>
        <v>102</v>
      </c>
      <c r="Q271" s="42">
        <f t="shared" si="18"/>
        <v>45019.049305555556</v>
      </c>
      <c r="R271" s="20">
        <f t="shared" si="19"/>
        <v>0.14027777777729272</v>
      </c>
      <c r="S271" t="str">
        <f t="shared" si="20"/>
        <v>COBRADO</v>
      </c>
    </row>
    <row r="272" spans="1:19">
      <c r="A272">
        <v>271</v>
      </c>
      <c r="B272">
        <v>3</v>
      </c>
      <c r="C272" t="s">
        <v>491</v>
      </c>
      <c r="D272">
        <v>3</v>
      </c>
      <c r="E272" s="23">
        <v>45019.069444444445</v>
      </c>
      <c r="F272" s="23">
        <v>45019.215277777781</v>
      </c>
      <c r="G272" s="22">
        <f t="shared" si="17"/>
        <v>0.15625000000242531</v>
      </c>
      <c r="H272" t="s">
        <v>9</v>
      </c>
      <c r="I272" t="s">
        <v>10</v>
      </c>
      <c r="J272" t="s">
        <v>1125</v>
      </c>
      <c r="K272" s="24">
        <v>16.11</v>
      </c>
      <c r="L272" t="s">
        <v>35</v>
      </c>
      <c r="M272" t="s">
        <v>41</v>
      </c>
      <c r="N272" t="s">
        <v>335</v>
      </c>
      <c r="O272" s="20">
        <f>VLOOKUP(A272,sum_cocina!$A$4:$D$772,4,FALSE)</f>
        <v>3.8194444444444448E-2</v>
      </c>
      <c r="P272" s="21">
        <f>+VLOOKUP(A272,sum_cocina!$A$4:$B$772,2,FALSE)</f>
        <v>44</v>
      </c>
      <c r="Q272" s="42">
        <f t="shared" si="18"/>
        <v>45019.069444444445</v>
      </c>
      <c r="R272" s="20">
        <f t="shared" si="19"/>
        <v>0.11805555555798086</v>
      </c>
      <c r="S272" t="str">
        <f t="shared" si="20"/>
        <v>COBRADO</v>
      </c>
    </row>
    <row r="273" spans="1:19">
      <c r="A273">
        <v>272</v>
      </c>
      <c r="B273">
        <v>7</v>
      </c>
      <c r="C273" t="s">
        <v>492</v>
      </c>
      <c r="D273">
        <v>1</v>
      </c>
      <c r="E273" s="23">
        <v>45019.023611111108</v>
      </c>
      <c r="F273" s="23">
        <v>45019.183333333334</v>
      </c>
      <c r="G273" s="22">
        <f t="shared" si="17"/>
        <v>0.15972222222626442</v>
      </c>
      <c r="H273" t="s">
        <v>29</v>
      </c>
      <c r="I273" t="s">
        <v>10</v>
      </c>
      <c r="J273" t="s">
        <v>1125</v>
      </c>
      <c r="K273" s="24">
        <v>42.73</v>
      </c>
      <c r="L273" t="s">
        <v>11</v>
      </c>
      <c r="M273" t="s">
        <v>1160</v>
      </c>
      <c r="N273" t="s">
        <v>493</v>
      </c>
      <c r="O273" s="20">
        <f>VLOOKUP(A273,sum_cocina!$A$4:$D$772,4,FALSE)</f>
        <v>5.7638888888888892E-2</v>
      </c>
      <c r="P273" s="21">
        <f>+VLOOKUP(A273,sum_cocina!$A$4:$B$772,2,FALSE)</f>
        <v>83</v>
      </c>
      <c r="Q273" s="42">
        <f t="shared" si="18"/>
        <v>45019.023611111108</v>
      </c>
      <c r="R273" s="20">
        <f t="shared" si="19"/>
        <v>0.10208333333737553</v>
      </c>
      <c r="S273" t="str">
        <f t="shared" si="20"/>
        <v>COBRADO</v>
      </c>
    </row>
    <row r="274" spans="1:19">
      <c r="A274">
        <v>273</v>
      </c>
      <c r="B274">
        <v>20</v>
      </c>
      <c r="C274" t="s">
        <v>301</v>
      </c>
      <c r="D274">
        <v>5</v>
      </c>
      <c r="E274" s="23">
        <v>45019.074305555558</v>
      </c>
      <c r="F274" s="23">
        <v>45019.145138888889</v>
      </c>
      <c r="G274" s="22">
        <f t="shared" si="17"/>
        <v>8.1249999998059749E-2</v>
      </c>
      <c r="H274" t="s">
        <v>20</v>
      </c>
      <c r="I274" t="s">
        <v>10</v>
      </c>
      <c r="J274" t="s">
        <v>16</v>
      </c>
      <c r="K274" s="24">
        <v>36.299999999999997</v>
      </c>
      <c r="L274" t="s">
        <v>35</v>
      </c>
      <c r="M274" t="s">
        <v>17</v>
      </c>
      <c r="N274" t="s">
        <v>494</v>
      </c>
      <c r="O274" s="20">
        <f>VLOOKUP(A274,sum_cocina!$A$4:$D$772,4,FALSE)</f>
        <v>4.6527777777777779E-2</v>
      </c>
      <c r="P274" s="21">
        <f>+VLOOKUP(A274,sum_cocina!$A$4:$B$772,2,FALSE)</f>
        <v>123</v>
      </c>
      <c r="Q274" s="42">
        <f t="shared" si="18"/>
        <v>45019.074305555558</v>
      </c>
      <c r="R274" s="20">
        <f t="shared" si="19"/>
        <v>3.472222222028197E-2</v>
      </c>
      <c r="S274" t="str">
        <f t="shared" si="20"/>
        <v>COBRADO</v>
      </c>
    </row>
    <row r="275" spans="1:19">
      <c r="A275">
        <v>274</v>
      </c>
      <c r="B275">
        <v>7</v>
      </c>
      <c r="C275" t="s">
        <v>495</v>
      </c>
      <c r="D275">
        <v>1</v>
      </c>
      <c r="E275" s="23">
        <v>45019.135416666664</v>
      </c>
      <c r="F275" s="23">
        <v>45019.244444444441</v>
      </c>
      <c r="G275" s="22">
        <f t="shared" si="17"/>
        <v>0.11944444444331263</v>
      </c>
      <c r="H275" t="s">
        <v>14</v>
      </c>
      <c r="I275" t="s">
        <v>10</v>
      </c>
      <c r="J275" t="s">
        <v>1124</v>
      </c>
      <c r="K275" s="24">
        <v>19.93</v>
      </c>
      <c r="L275" t="s">
        <v>35</v>
      </c>
      <c r="M275" t="s">
        <v>22</v>
      </c>
      <c r="N275" t="s">
        <v>496</v>
      </c>
      <c r="O275" s="20">
        <f>VLOOKUP(A275,sum_cocina!$A$4:$D$772,4,FALSE)</f>
        <v>5.2083333333333336E-2</v>
      </c>
      <c r="P275" s="21">
        <f>+VLOOKUP(A275,sum_cocina!$A$4:$B$772,2,FALSE)</f>
        <v>116</v>
      </c>
      <c r="Q275" s="42">
        <f t="shared" si="18"/>
        <v>45019.135416666664</v>
      </c>
      <c r="R275" s="20">
        <f t="shared" si="19"/>
        <v>6.7361111109979305E-2</v>
      </c>
      <c r="S275" t="str">
        <f t="shared" si="20"/>
        <v>COBRADO</v>
      </c>
    </row>
    <row r="276" spans="1:19">
      <c r="A276">
        <v>275</v>
      </c>
      <c r="B276">
        <v>5</v>
      </c>
      <c r="C276" t="s">
        <v>384</v>
      </c>
      <c r="D276">
        <v>3</v>
      </c>
      <c r="E276" s="23">
        <v>45019.092361111114</v>
      </c>
      <c r="F276" s="23">
        <v>45019.248611111114</v>
      </c>
      <c r="G276" s="22">
        <f t="shared" si="17"/>
        <v>0.15625</v>
      </c>
      <c r="H276" t="s">
        <v>20</v>
      </c>
      <c r="I276" t="s">
        <v>10</v>
      </c>
      <c r="J276" t="s">
        <v>1125</v>
      </c>
      <c r="K276" s="24">
        <v>49.67</v>
      </c>
      <c r="L276" t="s">
        <v>11</v>
      </c>
      <c r="M276" t="s">
        <v>41</v>
      </c>
      <c r="N276" t="s">
        <v>497</v>
      </c>
      <c r="O276" s="20">
        <f>VLOOKUP(A276,sum_cocina!$A$4:$D$772,4,FALSE)</f>
        <v>8.4722222222222227E-2</v>
      </c>
      <c r="P276" s="21">
        <f>+VLOOKUP(A276,sum_cocina!$A$4:$B$772,2,FALSE)</f>
        <v>121</v>
      </c>
      <c r="Q276" s="42">
        <f t="shared" si="18"/>
        <v>45019.092361111114</v>
      </c>
      <c r="R276" s="20">
        <f t="shared" si="19"/>
        <v>7.1527777777777773E-2</v>
      </c>
      <c r="S276" t="str">
        <f t="shared" si="20"/>
        <v>COBRADO</v>
      </c>
    </row>
    <row r="277" spans="1:19">
      <c r="A277">
        <v>276</v>
      </c>
      <c r="B277">
        <v>15</v>
      </c>
      <c r="C277" t="s">
        <v>498</v>
      </c>
      <c r="D277">
        <v>6</v>
      </c>
      <c r="E277" s="23">
        <v>45019.107638888891</v>
      </c>
      <c r="F277" s="23">
        <v>45019.231944444444</v>
      </c>
      <c r="G277" s="22">
        <f t="shared" si="17"/>
        <v>0.12430555555329192</v>
      </c>
      <c r="H277" t="s">
        <v>29</v>
      </c>
      <c r="I277" t="s">
        <v>10</v>
      </c>
      <c r="J277" t="s">
        <v>1124</v>
      </c>
      <c r="K277" s="24">
        <v>20.98</v>
      </c>
      <c r="L277" t="s">
        <v>11</v>
      </c>
      <c r="M277" t="s">
        <v>59</v>
      </c>
      <c r="N277" t="s">
        <v>499</v>
      </c>
      <c r="O277" s="20">
        <f>VLOOKUP(A277,sum_cocina!$A$4:$D$772,4,FALSE)</f>
        <v>5.9027777777777776E-2</v>
      </c>
      <c r="P277" s="21">
        <f>+VLOOKUP(A277,sum_cocina!$A$4:$B$772,2,FALSE)</f>
        <v>70</v>
      </c>
      <c r="Q277" s="42">
        <f t="shared" si="18"/>
        <v>45019.107638888891</v>
      </c>
      <c r="R277" s="20">
        <f t="shared" si="19"/>
        <v>6.5277777775514148E-2</v>
      </c>
      <c r="S277" t="str">
        <f t="shared" si="20"/>
        <v>COBRADO</v>
      </c>
    </row>
    <row r="278" spans="1:19">
      <c r="A278">
        <v>277</v>
      </c>
      <c r="B278">
        <v>4</v>
      </c>
      <c r="C278" t="s">
        <v>500</v>
      </c>
      <c r="D278">
        <v>2</v>
      </c>
      <c r="E278" s="23">
        <v>45019.061111111114</v>
      </c>
      <c r="F278" s="23">
        <v>45019.163888888892</v>
      </c>
      <c r="G278" s="22">
        <f t="shared" si="17"/>
        <v>0.10277777777810115</v>
      </c>
      <c r="H278" t="s">
        <v>25</v>
      </c>
      <c r="I278" t="s">
        <v>10</v>
      </c>
      <c r="J278" t="s">
        <v>1125</v>
      </c>
      <c r="K278" s="24">
        <v>10.29</v>
      </c>
      <c r="L278" t="s">
        <v>21</v>
      </c>
      <c r="M278" t="s">
        <v>1160</v>
      </c>
      <c r="N278" t="s">
        <v>186</v>
      </c>
      <c r="O278" s="20">
        <f>VLOOKUP(A278,sum_cocina!$A$4:$D$772,4,FALSE)</f>
        <v>2.013888888888889E-2</v>
      </c>
      <c r="P278" s="21">
        <f>+VLOOKUP(A278,sum_cocina!$A$4:$B$772,2,FALSE)</f>
        <v>93</v>
      </c>
      <c r="Q278" s="42">
        <f t="shared" si="18"/>
        <v>45019.061111111114</v>
      </c>
      <c r="R278" s="20">
        <f t="shared" si="19"/>
        <v>8.2638888889212267E-2</v>
      </c>
      <c r="S278" t="str">
        <f t="shared" si="20"/>
        <v>COBRADO</v>
      </c>
    </row>
    <row r="279" spans="1:19">
      <c r="A279">
        <v>278</v>
      </c>
      <c r="B279">
        <v>5</v>
      </c>
      <c r="C279" t="s">
        <v>101</v>
      </c>
      <c r="D279">
        <v>4</v>
      </c>
      <c r="E279" s="23">
        <v>45019.131944444445</v>
      </c>
      <c r="F279" s="23">
        <v>45019.216666666667</v>
      </c>
      <c r="G279" s="22">
        <f t="shared" si="17"/>
        <v>8.4722222221898846E-2</v>
      </c>
      <c r="H279" t="s">
        <v>9</v>
      </c>
      <c r="I279" t="s">
        <v>10</v>
      </c>
      <c r="J279" t="s">
        <v>16</v>
      </c>
      <c r="K279" s="24">
        <v>41.36</v>
      </c>
      <c r="L279" t="s">
        <v>21</v>
      </c>
      <c r="M279" t="s">
        <v>36</v>
      </c>
      <c r="N279" t="s">
        <v>501</v>
      </c>
      <c r="O279" s="20">
        <f>VLOOKUP(A279,sum_cocina!$A$4:$D$772,4,FALSE)</f>
        <v>4.2361111111111113E-2</v>
      </c>
      <c r="P279" s="21">
        <f>+VLOOKUP(A279,sum_cocina!$A$4:$B$772,2,FALSE)</f>
        <v>141</v>
      </c>
      <c r="Q279" s="42">
        <f t="shared" si="18"/>
        <v>45019.131944444445</v>
      </c>
      <c r="R279" s="20">
        <f t="shared" si="19"/>
        <v>4.2361111110787733E-2</v>
      </c>
      <c r="S279" t="str">
        <f t="shared" si="20"/>
        <v>COBRADO</v>
      </c>
    </row>
    <row r="280" spans="1:19">
      <c r="A280">
        <v>279</v>
      </c>
      <c r="B280">
        <v>11</v>
      </c>
      <c r="C280" t="s">
        <v>140</v>
      </c>
      <c r="D280">
        <v>5</v>
      </c>
      <c r="E280" s="23">
        <v>45019.010416666664</v>
      </c>
      <c r="F280" s="23">
        <v>45019.107638888891</v>
      </c>
      <c r="G280" s="22">
        <f t="shared" si="17"/>
        <v>9.7222222226264421E-2</v>
      </c>
      <c r="H280" t="s">
        <v>20</v>
      </c>
      <c r="I280" t="s">
        <v>32</v>
      </c>
      <c r="J280" t="s">
        <v>1125</v>
      </c>
      <c r="K280" s="24">
        <v>43.53</v>
      </c>
      <c r="L280" t="s">
        <v>21</v>
      </c>
      <c r="M280" t="s">
        <v>36</v>
      </c>
      <c r="N280" t="s">
        <v>502</v>
      </c>
      <c r="O280" s="20">
        <f>VLOOKUP(A280,sum_cocina!$A$4:$D$772,4,FALSE)</f>
        <v>9.8611111111111108E-2</v>
      </c>
      <c r="P280" s="21">
        <f>+VLOOKUP(A280,sum_cocina!$A$4:$B$772,2,FALSE)</f>
        <v>201</v>
      </c>
      <c r="Q280" s="42">
        <f t="shared" si="18"/>
        <v>45019.010416666664</v>
      </c>
      <c r="R280" s="20">
        <f t="shared" si="19"/>
        <v>0</v>
      </c>
      <c r="S280" t="str">
        <f t="shared" si="20"/>
        <v>NO COBRADO</v>
      </c>
    </row>
    <row r="281" spans="1:19">
      <c r="A281">
        <v>280</v>
      </c>
      <c r="B281">
        <v>14</v>
      </c>
      <c r="C281" t="s">
        <v>503</v>
      </c>
      <c r="D281">
        <v>6</v>
      </c>
      <c r="E281" s="23">
        <v>45019.020833333336</v>
      </c>
      <c r="F281" s="23">
        <v>45019.111805555556</v>
      </c>
      <c r="G281" s="22">
        <f t="shared" si="17"/>
        <v>9.0972222220443655E-2</v>
      </c>
      <c r="H281" t="s">
        <v>25</v>
      </c>
      <c r="I281" t="s">
        <v>10</v>
      </c>
      <c r="J281" t="s">
        <v>1125</v>
      </c>
      <c r="K281" s="24">
        <v>36.08</v>
      </c>
      <c r="L281" t="s">
        <v>11</v>
      </c>
      <c r="M281" t="s">
        <v>59</v>
      </c>
      <c r="N281" t="s">
        <v>504</v>
      </c>
      <c r="O281" s="20">
        <f>VLOOKUP(A281,sum_cocina!$A$4:$D$772,4,FALSE)</f>
        <v>5.9722222222222225E-2</v>
      </c>
      <c r="P281" s="21">
        <f>+VLOOKUP(A281,sum_cocina!$A$4:$B$772,2,FALSE)</f>
        <v>117</v>
      </c>
      <c r="Q281" s="42">
        <f t="shared" si="18"/>
        <v>45019.020833333336</v>
      </c>
      <c r="R281" s="20">
        <f t="shared" si="19"/>
        <v>3.124999999822143E-2</v>
      </c>
      <c r="S281" t="str">
        <f t="shared" si="20"/>
        <v>COBRADO</v>
      </c>
    </row>
    <row r="282" spans="1:19">
      <c r="A282">
        <v>281</v>
      </c>
      <c r="B282">
        <v>18</v>
      </c>
      <c r="C282" t="s">
        <v>505</v>
      </c>
      <c r="D282">
        <v>2</v>
      </c>
      <c r="E282" s="23">
        <v>45019.161111111112</v>
      </c>
      <c r="F282" s="23">
        <v>45019.326388888891</v>
      </c>
      <c r="G282" s="22">
        <f t="shared" si="17"/>
        <v>0.17569444444476781</v>
      </c>
      <c r="H282" t="s">
        <v>29</v>
      </c>
      <c r="I282" t="s">
        <v>15</v>
      </c>
      <c r="J282" t="s">
        <v>16</v>
      </c>
      <c r="K282" s="24">
        <v>44.3</v>
      </c>
      <c r="L282" t="s">
        <v>35</v>
      </c>
      <c r="M282" t="s">
        <v>1161</v>
      </c>
      <c r="N282" t="s">
        <v>439</v>
      </c>
      <c r="O282" s="20">
        <f>VLOOKUP(A282,sum_cocina!$A$4:$D$772,4,FALSE)</f>
        <v>6.2500000000000003E-3</v>
      </c>
      <c r="P282" s="21">
        <f>+VLOOKUP(A282,sum_cocina!$A$4:$B$772,2,FALSE)</f>
        <v>66</v>
      </c>
      <c r="Q282" s="42">
        <f t="shared" si="18"/>
        <v>45019.161111111112</v>
      </c>
      <c r="R282" s="20">
        <f t="shared" si="19"/>
        <v>0.16944444444476781</v>
      </c>
      <c r="S282" t="str">
        <f t="shared" si="20"/>
        <v>COBRADO</v>
      </c>
    </row>
    <row r="283" spans="1:19">
      <c r="A283">
        <v>282</v>
      </c>
      <c r="B283">
        <v>6</v>
      </c>
      <c r="C283" t="s">
        <v>506</v>
      </c>
      <c r="D283">
        <v>1</v>
      </c>
      <c r="E283" s="23">
        <v>45019.049305555556</v>
      </c>
      <c r="F283" s="23">
        <v>45019.209722222222</v>
      </c>
      <c r="G283" s="22">
        <f t="shared" si="17"/>
        <v>0.16041666666569654</v>
      </c>
      <c r="H283" t="s">
        <v>29</v>
      </c>
      <c r="I283" t="s">
        <v>10</v>
      </c>
      <c r="J283" t="s">
        <v>1125</v>
      </c>
      <c r="K283" s="24">
        <v>19.05</v>
      </c>
      <c r="L283" t="s">
        <v>21</v>
      </c>
      <c r="M283" t="s">
        <v>44</v>
      </c>
      <c r="N283" t="s">
        <v>507</v>
      </c>
      <c r="O283" s="20">
        <f>VLOOKUP(A283,sum_cocina!$A$4:$D$772,4,FALSE)</f>
        <v>7.9166666666666663E-2</v>
      </c>
      <c r="P283" s="21">
        <f>+VLOOKUP(A283,sum_cocina!$A$4:$B$772,2,FALSE)</f>
        <v>74</v>
      </c>
      <c r="Q283" s="42">
        <f t="shared" si="18"/>
        <v>45019.049305555556</v>
      </c>
      <c r="R283" s="20">
        <f t="shared" si="19"/>
        <v>8.1249999999029876E-2</v>
      </c>
      <c r="S283" t="str">
        <f t="shared" si="20"/>
        <v>COBRADO</v>
      </c>
    </row>
    <row r="284" spans="1:19">
      <c r="A284">
        <v>283</v>
      </c>
      <c r="B284">
        <v>19</v>
      </c>
      <c r="C284" t="s">
        <v>508</v>
      </c>
      <c r="D284">
        <v>5</v>
      </c>
      <c r="E284" s="23">
        <v>45019.044444444444</v>
      </c>
      <c r="F284" s="23">
        <v>45019.199999999997</v>
      </c>
      <c r="G284" s="22">
        <f t="shared" si="17"/>
        <v>0.15555555555329192</v>
      </c>
      <c r="H284" t="s">
        <v>25</v>
      </c>
      <c r="I284" t="s">
        <v>32</v>
      </c>
      <c r="J284" t="s">
        <v>1125</v>
      </c>
      <c r="K284" s="24">
        <v>43.07</v>
      </c>
      <c r="L284" t="s">
        <v>21</v>
      </c>
      <c r="M284" t="s">
        <v>22</v>
      </c>
      <c r="N284" t="s">
        <v>256</v>
      </c>
      <c r="O284" s="20">
        <f>VLOOKUP(A284,sum_cocina!$A$4:$D$772,4,FALSE)</f>
        <v>4.1666666666666666E-3</v>
      </c>
      <c r="P284" s="21">
        <f>+VLOOKUP(A284,sum_cocina!$A$4:$B$772,2,FALSE)</f>
        <v>78</v>
      </c>
      <c r="Q284" s="42">
        <f t="shared" si="18"/>
        <v>45019.044444444444</v>
      </c>
      <c r="R284" s="20">
        <f t="shared" si="19"/>
        <v>0.15138888888662524</v>
      </c>
      <c r="S284" t="str">
        <f t="shared" si="20"/>
        <v>COBRADO</v>
      </c>
    </row>
    <row r="285" spans="1:19">
      <c r="A285">
        <v>284</v>
      </c>
      <c r="B285">
        <v>11</v>
      </c>
      <c r="C285" t="s">
        <v>509</v>
      </c>
      <c r="D285">
        <v>4</v>
      </c>
      <c r="E285" s="23">
        <v>45019.102777777778</v>
      </c>
      <c r="F285" s="23">
        <v>45019.192361111112</v>
      </c>
      <c r="G285" s="22">
        <f t="shared" si="17"/>
        <v>0.10000000000097013</v>
      </c>
      <c r="H285" t="s">
        <v>25</v>
      </c>
      <c r="I285" t="s">
        <v>10</v>
      </c>
      <c r="J285" t="s">
        <v>1124</v>
      </c>
      <c r="K285" s="24">
        <v>29.99</v>
      </c>
      <c r="L285" t="s">
        <v>35</v>
      </c>
      <c r="M285" t="s">
        <v>1161</v>
      </c>
      <c r="N285" t="s">
        <v>510</v>
      </c>
      <c r="O285" s="20">
        <f>VLOOKUP(A285,sum_cocina!$A$4:$D$772,4,FALSE)</f>
        <v>0.13541666666666666</v>
      </c>
      <c r="P285" s="21">
        <f>+VLOOKUP(A285,sum_cocina!$A$4:$B$772,2,FALSE)</f>
        <v>158</v>
      </c>
      <c r="Q285" s="42">
        <f t="shared" si="18"/>
        <v>45019.102777777778</v>
      </c>
      <c r="R285" s="20">
        <f t="shared" si="19"/>
        <v>0</v>
      </c>
      <c r="S285" t="str">
        <f t="shared" si="20"/>
        <v>NO COBRADO</v>
      </c>
    </row>
    <row r="286" spans="1:19">
      <c r="A286">
        <v>285</v>
      </c>
      <c r="B286">
        <v>18</v>
      </c>
      <c r="C286" t="s">
        <v>511</v>
      </c>
      <c r="D286">
        <v>6</v>
      </c>
      <c r="E286" s="23">
        <v>45019.127083333333</v>
      </c>
      <c r="F286" s="23">
        <v>45019.253472222219</v>
      </c>
      <c r="G286" s="22">
        <f t="shared" si="17"/>
        <v>0.12638888888614019</v>
      </c>
      <c r="H286" t="s">
        <v>29</v>
      </c>
      <c r="I286" t="s">
        <v>10</v>
      </c>
      <c r="J286" t="s">
        <v>1124</v>
      </c>
      <c r="K286" s="24">
        <v>10.94</v>
      </c>
      <c r="L286" t="s">
        <v>11</v>
      </c>
      <c r="M286" t="s">
        <v>1160</v>
      </c>
      <c r="N286" t="s">
        <v>102</v>
      </c>
      <c r="O286" s="20">
        <f>VLOOKUP(A286,sum_cocina!$A$4:$D$772,4,FALSE)</f>
        <v>8.3333333333333332E-3</v>
      </c>
      <c r="P286" s="21">
        <f>+VLOOKUP(A286,sum_cocina!$A$4:$B$772,2,FALSE)</f>
        <v>42</v>
      </c>
      <c r="Q286" s="42">
        <f t="shared" si="18"/>
        <v>45019.127083333333</v>
      </c>
      <c r="R286" s="20">
        <f t="shared" si="19"/>
        <v>0.11805555555280686</v>
      </c>
      <c r="S286" t="str">
        <f t="shared" si="20"/>
        <v>COBRADO</v>
      </c>
    </row>
    <row r="287" spans="1:19">
      <c r="A287">
        <v>286</v>
      </c>
      <c r="B287">
        <v>15</v>
      </c>
      <c r="C287" t="s">
        <v>209</v>
      </c>
      <c r="D287">
        <v>6</v>
      </c>
      <c r="E287" s="23">
        <v>45019.015277777777</v>
      </c>
      <c r="F287" s="23">
        <v>45019.102777777778</v>
      </c>
      <c r="G287" s="22">
        <f t="shared" si="17"/>
        <v>9.7916666668121863E-2</v>
      </c>
      <c r="H287" t="s">
        <v>9</v>
      </c>
      <c r="I287" t="s">
        <v>10</v>
      </c>
      <c r="J287" t="s">
        <v>1125</v>
      </c>
      <c r="K287" s="24">
        <v>41.96</v>
      </c>
      <c r="L287" t="s">
        <v>35</v>
      </c>
      <c r="M287" t="s">
        <v>83</v>
      </c>
      <c r="N287" t="s">
        <v>77</v>
      </c>
      <c r="O287" s="20">
        <f>VLOOKUP(A287,sum_cocina!$A$4:$D$772,4,FALSE)</f>
        <v>1.7361111111111112E-2</v>
      </c>
      <c r="P287" s="21">
        <f>+VLOOKUP(A287,sum_cocina!$A$4:$B$772,2,FALSE)</f>
        <v>68</v>
      </c>
      <c r="Q287" s="42">
        <f t="shared" si="18"/>
        <v>45019.015277777777</v>
      </c>
      <c r="R287" s="20">
        <f t="shared" si="19"/>
        <v>8.0555555557010744E-2</v>
      </c>
      <c r="S287" t="str">
        <f t="shared" si="20"/>
        <v>COBRADO</v>
      </c>
    </row>
    <row r="288" spans="1:19">
      <c r="A288">
        <v>287</v>
      </c>
      <c r="B288">
        <v>20</v>
      </c>
      <c r="C288" t="s">
        <v>289</v>
      </c>
      <c r="D288">
        <v>2</v>
      </c>
      <c r="E288" s="23">
        <v>45019.150694444441</v>
      </c>
      <c r="F288" s="23">
        <v>45019.197222222225</v>
      </c>
      <c r="G288" s="22">
        <f t="shared" si="17"/>
        <v>4.652777778392192E-2</v>
      </c>
      <c r="H288" t="s">
        <v>25</v>
      </c>
      <c r="I288" t="s">
        <v>10</v>
      </c>
      <c r="J288" t="s">
        <v>1124</v>
      </c>
      <c r="K288" s="24">
        <v>31.67</v>
      </c>
      <c r="L288" t="s">
        <v>11</v>
      </c>
      <c r="M288" t="s">
        <v>17</v>
      </c>
      <c r="N288" t="s">
        <v>512</v>
      </c>
      <c r="O288" s="20">
        <f>VLOOKUP(A288,sum_cocina!$A$4:$D$772,4,FALSE)</f>
        <v>8.4027777777777785E-2</v>
      </c>
      <c r="P288" s="21">
        <f>+VLOOKUP(A288,sum_cocina!$A$4:$B$772,2,FALSE)</f>
        <v>202</v>
      </c>
      <c r="Q288" s="42">
        <f t="shared" si="18"/>
        <v>45019.150694444441</v>
      </c>
      <c r="R288" s="20">
        <f t="shared" si="19"/>
        <v>0</v>
      </c>
      <c r="S288" t="str">
        <f t="shared" si="20"/>
        <v>NO COBRADO</v>
      </c>
    </row>
    <row r="289" spans="1:19">
      <c r="A289">
        <v>288</v>
      </c>
      <c r="B289">
        <v>15</v>
      </c>
      <c r="C289" t="s">
        <v>513</v>
      </c>
      <c r="D289">
        <v>3</v>
      </c>
      <c r="E289" s="23">
        <v>45019.088888888888</v>
      </c>
      <c r="F289" s="23">
        <v>45019.231249999997</v>
      </c>
      <c r="G289" s="22">
        <f t="shared" si="17"/>
        <v>0.14236111110949423</v>
      </c>
      <c r="H289" t="s">
        <v>25</v>
      </c>
      <c r="I289" t="s">
        <v>32</v>
      </c>
      <c r="J289" t="s">
        <v>1125</v>
      </c>
      <c r="K289" s="24">
        <v>13.3</v>
      </c>
      <c r="L289" t="s">
        <v>11</v>
      </c>
      <c r="M289" t="s">
        <v>44</v>
      </c>
      <c r="N289" t="s">
        <v>514</v>
      </c>
      <c r="O289" s="20">
        <f>VLOOKUP(A289,sum_cocina!$A$4:$D$772,4,FALSE)</f>
        <v>2.6388888888888889E-2</v>
      </c>
      <c r="P289" s="21">
        <f>+VLOOKUP(A289,sum_cocina!$A$4:$B$772,2,FALSE)</f>
        <v>86</v>
      </c>
      <c r="Q289" s="42">
        <f t="shared" si="18"/>
        <v>45019.088888888888</v>
      </c>
      <c r="R289" s="20">
        <f t="shared" si="19"/>
        <v>0.11597222222060534</v>
      </c>
      <c r="S289" t="str">
        <f t="shared" si="20"/>
        <v>COBRADO</v>
      </c>
    </row>
    <row r="290" spans="1:19">
      <c r="A290">
        <v>289</v>
      </c>
      <c r="B290">
        <v>15</v>
      </c>
      <c r="C290" t="s">
        <v>515</v>
      </c>
      <c r="D290">
        <v>5</v>
      </c>
      <c r="E290" s="23">
        <v>45019.130555555559</v>
      </c>
      <c r="F290" s="23">
        <v>45019.265972222223</v>
      </c>
      <c r="G290" s="22">
        <f t="shared" si="17"/>
        <v>0.13541666666424135</v>
      </c>
      <c r="H290" t="s">
        <v>25</v>
      </c>
      <c r="I290" t="s">
        <v>10</v>
      </c>
      <c r="J290" t="s">
        <v>1124</v>
      </c>
      <c r="K290" s="24">
        <v>26.56</v>
      </c>
      <c r="L290" t="s">
        <v>21</v>
      </c>
      <c r="M290" t="s">
        <v>1160</v>
      </c>
      <c r="N290" t="s">
        <v>516</v>
      </c>
      <c r="O290" s="20">
        <f>VLOOKUP(A290,sum_cocina!$A$4:$D$772,4,FALSE)</f>
        <v>4.7222222222222221E-2</v>
      </c>
      <c r="P290" s="21">
        <f>+VLOOKUP(A290,sum_cocina!$A$4:$B$772,2,FALSE)</f>
        <v>138</v>
      </c>
      <c r="Q290" s="42">
        <f t="shared" si="18"/>
        <v>45019.130555555559</v>
      </c>
      <c r="R290" s="20">
        <f t="shared" si="19"/>
        <v>8.8194444442019126E-2</v>
      </c>
      <c r="S290" t="str">
        <f t="shared" si="20"/>
        <v>COBRADO</v>
      </c>
    </row>
    <row r="291" spans="1:19">
      <c r="A291">
        <v>290</v>
      </c>
      <c r="B291">
        <v>19</v>
      </c>
      <c r="C291" t="s">
        <v>275</v>
      </c>
      <c r="D291">
        <v>3</v>
      </c>
      <c r="E291" s="23">
        <v>45019.087500000001</v>
      </c>
      <c r="F291" s="23">
        <v>45019.189583333333</v>
      </c>
      <c r="G291" s="22">
        <f t="shared" si="17"/>
        <v>0.11249999999805975</v>
      </c>
      <c r="H291" t="s">
        <v>9</v>
      </c>
      <c r="I291" t="s">
        <v>10</v>
      </c>
      <c r="J291" t="s">
        <v>1125</v>
      </c>
      <c r="K291" s="24">
        <v>14.59</v>
      </c>
      <c r="L291" t="s">
        <v>35</v>
      </c>
      <c r="M291" t="s">
        <v>1160</v>
      </c>
      <c r="N291" t="s">
        <v>65</v>
      </c>
      <c r="O291" s="20">
        <f>VLOOKUP(A291,sum_cocina!$A$4:$D$772,4,FALSE)</f>
        <v>3.9583333333333331E-2</v>
      </c>
      <c r="P291" s="21">
        <f>+VLOOKUP(A291,sum_cocina!$A$4:$B$772,2,FALSE)</f>
        <v>40</v>
      </c>
      <c r="Q291" s="42">
        <f t="shared" si="18"/>
        <v>45019.087500000001</v>
      </c>
      <c r="R291" s="20">
        <f t="shared" si="19"/>
        <v>7.2916666664726418E-2</v>
      </c>
      <c r="S291" t="str">
        <f t="shared" si="20"/>
        <v>COBRADO</v>
      </c>
    </row>
    <row r="292" spans="1:19">
      <c r="A292">
        <v>291</v>
      </c>
      <c r="B292">
        <v>2</v>
      </c>
      <c r="C292" t="s">
        <v>517</v>
      </c>
      <c r="D292">
        <v>6</v>
      </c>
      <c r="E292" s="23">
        <v>45019.137499999997</v>
      </c>
      <c r="F292" s="23">
        <v>45019.256249999999</v>
      </c>
      <c r="G292" s="22">
        <f t="shared" si="17"/>
        <v>0.12916666666812185</v>
      </c>
      <c r="H292" t="s">
        <v>20</v>
      </c>
      <c r="I292" t="s">
        <v>15</v>
      </c>
      <c r="J292" t="s">
        <v>16</v>
      </c>
      <c r="K292" s="24">
        <v>15.44</v>
      </c>
      <c r="L292" t="s">
        <v>35</v>
      </c>
      <c r="M292" t="s">
        <v>41</v>
      </c>
      <c r="N292" t="s">
        <v>518</v>
      </c>
      <c r="O292" s="20">
        <f>VLOOKUP(A292,sum_cocina!$A$4:$D$772,4,FALSE)</f>
        <v>6.5972222222222224E-2</v>
      </c>
      <c r="P292" s="21">
        <f>+VLOOKUP(A292,sum_cocina!$A$4:$B$772,2,FALSE)</f>
        <v>260</v>
      </c>
      <c r="Q292" s="42">
        <f t="shared" si="18"/>
        <v>45019.137499999997</v>
      </c>
      <c r="R292" s="20">
        <f t="shared" si="19"/>
        <v>6.3194444445899625E-2</v>
      </c>
      <c r="S292" t="str">
        <f t="shared" si="20"/>
        <v>COBRADO</v>
      </c>
    </row>
    <row r="293" spans="1:19">
      <c r="A293">
        <v>292</v>
      </c>
      <c r="B293">
        <v>10</v>
      </c>
      <c r="C293" t="s">
        <v>519</v>
      </c>
      <c r="D293">
        <v>3</v>
      </c>
      <c r="E293" s="23">
        <v>45019.006249999999</v>
      </c>
      <c r="F293" s="23">
        <v>45019.07708333333</v>
      </c>
      <c r="G293" s="22">
        <f t="shared" si="17"/>
        <v>7.0833333331393078E-2</v>
      </c>
      <c r="H293" t="s">
        <v>9</v>
      </c>
      <c r="I293" t="s">
        <v>32</v>
      </c>
      <c r="J293" t="s">
        <v>1124</v>
      </c>
      <c r="K293" s="24">
        <v>29.72</v>
      </c>
      <c r="L293" t="s">
        <v>11</v>
      </c>
      <c r="M293" t="s">
        <v>83</v>
      </c>
      <c r="N293" t="s">
        <v>57</v>
      </c>
      <c r="O293" s="20">
        <f>VLOOKUP(A293,sum_cocina!$A$4:$D$772,4,FALSE)</f>
        <v>1.5972222222222221E-2</v>
      </c>
      <c r="P293" s="21">
        <f>+VLOOKUP(A293,sum_cocina!$A$4:$B$772,2,FALSE)</f>
        <v>84</v>
      </c>
      <c r="Q293" s="42">
        <f t="shared" si="18"/>
        <v>45019.006249999999</v>
      </c>
      <c r="R293" s="20">
        <f t="shared" si="19"/>
        <v>5.4861111109170857E-2</v>
      </c>
      <c r="S293" t="str">
        <f t="shared" si="20"/>
        <v>COBRADO</v>
      </c>
    </row>
    <row r="294" spans="1:19">
      <c r="A294">
        <v>293</v>
      </c>
      <c r="B294">
        <v>16</v>
      </c>
      <c r="C294" t="s">
        <v>520</v>
      </c>
      <c r="D294">
        <v>4</v>
      </c>
      <c r="E294" s="23">
        <v>45019.121527777781</v>
      </c>
      <c r="F294" s="23">
        <v>45019.190972222219</v>
      </c>
      <c r="G294" s="22">
        <f t="shared" si="17"/>
        <v>6.9444444437976927E-2</v>
      </c>
      <c r="H294" t="s">
        <v>9</v>
      </c>
      <c r="I294" t="s">
        <v>10</v>
      </c>
      <c r="J294" t="s">
        <v>1124</v>
      </c>
      <c r="K294" s="24">
        <v>33.11</v>
      </c>
      <c r="L294" t="s">
        <v>11</v>
      </c>
      <c r="M294" t="s">
        <v>83</v>
      </c>
      <c r="N294" t="s">
        <v>521</v>
      </c>
      <c r="O294" s="20">
        <f>VLOOKUP(A294,sum_cocina!$A$4:$D$772,4,FALSE)</f>
        <v>8.3333333333333329E-2</v>
      </c>
      <c r="P294" s="21">
        <f>+VLOOKUP(A294,sum_cocina!$A$4:$B$772,2,FALSE)</f>
        <v>216</v>
      </c>
      <c r="Q294" s="42">
        <f t="shared" si="18"/>
        <v>45019.121527777781</v>
      </c>
      <c r="R294" s="20">
        <f t="shared" si="19"/>
        <v>0</v>
      </c>
      <c r="S294" t="str">
        <f t="shared" si="20"/>
        <v>NO COBRADO</v>
      </c>
    </row>
    <row r="295" spans="1:19">
      <c r="A295">
        <v>294</v>
      </c>
      <c r="B295">
        <v>17</v>
      </c>
      <c r="C295" t="s">
        <v>394</v>
      </c>
      <c r="D295">
        <v>6</v>
      </c>
      <c r="E295" s="23">
        <v>45019.018055555556</v>
      </c>
      <c r="F295" s="23">
        <v>45019.164583333331</v>
      </c>
      <c r="G295" s="22">
        <f t="shared" si="17"/>
        <v>0.14652777777519077</v>
      </c>
      <c r="H295" t="s">
        <v>20</v>
      </c>
      <c r="I295" t="s">
        <v>15</v>
      </c>
      <c r="J295" t="s">
        <v>1125</v>
      </c>
      <c r="K295" s="24">
        <v>20.36</v>
      </c>
      <c r="L295" t="s">
        <v>21</v>
      </c>
      <c r="M295" t="s">
        <v>17</v>
      </c>
      <c r="N295" t="s">
        <v>522</v>
      </c>
      <c r="O295" s="20">
        <f>VLOOKUP(A295,sum_cocina!$A$4:$D$772,4,FALSE)</f>
        <v>5.9722222222222225E-2</v>
      </c>
      <c r="P295" s="21">
        <f>+VLOOKUP(A295,sum_cocina!$A$4:$B$772,2,FALSE)</f>
        <v>326</v>
      </c>
      <c r="Q295" s="42">
        <f t="shared" si="18"/>
        <v>45019.018055555556</v>
      </c>
      <c r="R295" s="20">
        <f t="shared" si="19"/>
        <v>8.6805555552968539E-2</v>
      </c>
      <c r="S295" t="str">
        <f t="shared" si="20"/>
        <v>COBRADO</v>
      </c>
    </row>
    <row r="296" spans="1:19">
      <c r="A296">
        <v>295</v>
      </c>
      <c r="B296">
        <v>3</v>
      </c>
      <c r="C296" t="s">
        <v>523</v>
      </c>
      <c r="D296">
        <v>1</v>
      </c>
      <c r="E296" s="23">
        <v>45019.006944444445</v>
      </c>
      <c r="F296" s="23">
        <v>45019.084027777775</v>
      </c>
      <c r="G296" s="22">
        <f t="shared" si="17"/>
        <v>7.7083333329937886E-2</v>
      </c>
      <c r="H296" t="s">
        <v>20</v>
      </c>
      <c r="I296" t="s">
        <v>10</v>
      </c>
      <c r="J296" t="s">
        <v>1125</v>
      </c>
      <c r="K296" s="24">
        <v>46.42</v>
      </c>
      <c r="L296" t="s">
        <v>11</v>
      </c>
      <c r="M296" t="s">
        <v>44</v>
      </c>
      <c r="N296" t="s">
        <v>524</v>
      </c>
      <c r="O296" s="20">
        <f>VLOOKUP(A296,sum_cocina!$A$4:$D$772,4,FALSE)</f>
        <v>0.12291666666666666</v>
      </c>
      <c r="P296" s="21">
        <f>+VLOOKUP(A296,sum_cocina!$A$4:$B$772,2,FALSE)</f>
        <v>247</v>
      </c>
      <c r="Q296" s="42">
        <f t="shared" si="18"/>
        <v>45019.006944444445</v>
      </c>
      <c r="R296" s="20">
        <f t="shared" si="19"/>
        <v>0</v>
      </c>
      <c r="S296" t="str">
        <f t="shared" si="20"/>
        <v>NO COBRADO</v>
      </c>
    </row>
    <row r="297" spans="1:19">
      <c r="A297">
        <v>296</v>
      </c>
      <c r="B297">
        <v>14</v>
      </c>
      <c r="C297" t="s">
        <v>525</v>
      </c>
      <c r="D297">
        <v>1</v>
      </c>
      <c r="E297" s="23">
        <v>45019.117361111108</v>
      </c>
      <c r="F297" s="23">
        <v>45019.248611111114</v>
      </c>
      <c r="G297" s="22">
        <f t="shared" si="17"/>
        <v>0.14166666667248742</v>
      </c>
      <c r="H297" t="s">
        <v>20</v>
      </c>
      <c r="I297" t="s">
        <v>32</v>
      </c>
      <c r="J297" t="s">
        <v>1125</v>
      </c>
      <c r="K297" s="24">
        <v>29.07</v>
      </c>
      <c r="L297" t="s">
        <v>35</v>
      </c>
      <c r="M297" t="s">
        <v>1160</v>
      </c>
      <c r="N297" t="s">
        <v>526</v>
      </c>
      <c r="O297" s="20">
        <f>VLOOKUP(A297,sum_cocina!$A$4:$D$772,4,FALSE)</f>
        <v>3.1944444444444442E-2</v>
      </c>
      <c r="P297" s="21">
        <f>+VLOOKUP(A297,sum_cocina!$A$4:$B$772,2,FALSE)</f>
        <v>59</v>
      </c>
      <c r="Q297" s="42">
        <f t="shared" si="18"/>
        <v>45019.117361111108</v>
      </c>
      <c r="R297" s="20">
        <f t="shared" si="19"/>
        <v>0.10972222222804298</v>
      </c>
      <c r="S297" t="str">
        <f t="shared" si="20"/>
        <v>COBRADO</v>
      </c>
    </row>
    <row r="298" spans="1:19">
      <c r="A298">
        <v>297</v>
      </c>
      <c r="B298">
        <v>4</v>
      </c>
      <c r="C298" t="s">
        <v>50</v>
      </c>
      <c r="D298">
        <v>3</v>
      </c>
      <c r="E298" s="23">
        <v>45019.043749999997</v>
      </c>
      <c r="F298" s="23">
        <v>45019.185416666667</v>
      </c>
      <c r="G298" s="22">
        <f t="shared" si="17"/>
        <v>0.15208333333672877</v>
      </c>
      <c r="H298" t="s">
        <v>14</v>
      </c>
      <c r="I298" t="s">
        <v>10</v>
      </c>
      <c r="J298" t="s">
        <v>1125</v>
      </c>
      <c r="K298" s="24">
        <v>43.46</v>
      </c>
      <c r="L298" t="s">
        <v>35</v>
      </c>
      <c r="M298" t="s">
        <v>1160</v>
      </c>
      <c r="N298" t="s">
        <v>527</v>
      </c>
      <c r="O298" s="20">
        <f>VLOOKUP(A298,sum_cocina!$A$4:$D$772,4,FALSE)</f>
        <v>7.7777777777777779E-2</v>
      </c>
      <c r="P298" s="21">
        <f>+VLOOKUP(A298,sum_cocina!$A$4:$B$772,2,FALSE)</f>
        <v>175</v>
      </c>
      <c r="Q298" s="42">
        <f t="shared" si="18"/>
        <v>45019.043749999997</v>
      </c>
      <c r="R298" s="20">
        <f t="shared" si="19"/>
        <v>7.4305555558950992E-2</v>
      </c>
      <c r="S298" t="str">
        <f t="shared" si="20"/>
        <v>COBRADO</v>
      </c>
    </row>
    <row r="299" spans="1:19">
      <c r="A299">
        <v>298</v>
      </c>
      <c r="B299">
        <v>11</v>
      </c>
      <c r="C299" t="s">
        <v>528</v>
      </c>
      <c r="D299">
        <v>4</v>
      </c>
      <c r="E299" s="23">
        <v>45019.134722222225</v>
      </c>
      <c r="F299" s="23">
        <v>45019.228472222225</v>
      </c>
      <c r="G299" s="22">
        <f t="shared" si="17"/>
        <v>9.375E-2</v>
      </c>
      <c r="H299" t="s">
        <v>25</v>
      </c>
      <c r="I299" t="s">
        <v>15</v>
      </c>
      <c r="J299" t="s">
        <v>1125</v>
      </c>
      <c r="K299" s="24">
        <v>23.24</v>
      </c>
      <c r="L299" t="s">
        <v>11</v>
      </c>
      <c r="M299" t="s">
        <v>41</v>
      </c>
      <c r="N299" t="s">
        <v>529</v>
      </c>
      <c r="O299" s="20">
        <f>VLOOKUP(A299,sum_cocina!$A$4:$D$772,4,FALSE)</f>
        <v>9.7916666666666666E-2</v>
      </c>
      <c r="P299" s="21">
        <f>+VLOOKUP(A299,sum_cocina!$A$4:$B$772,2,FALSE)</f>
        <v>255</v>
      </c>
      <c r="Q299" s="42">
        <f t="shared" si="18"/>
        <v>45019.134722222225</v>
      </c>
      <c r="R299" s="20">
        <f t="shared" si="19"/>
        <v>0</v>
      </c>
      <c r="S299" t="str">
        <f t="shared" si="20"/>
        <v>NO COBRADO</v>
      </c>
    </row>
    <row r="300" spans="1:19">
      <c r="A300">
        <v>299</v>
      </c>
      <c r="B300">
        <v>6</v>
      </c>
      <c r="C300" t="s">
        <v>530</v>
      </c>
      <c r="D300">
        <v>1</v>
      </c>
      <c r="E300" s="23">
        <v>45019.054861111108</v>
      </c>
      <c r="F300" s="23">
        <v>45019.114583333336</v>
      </c>
      <c r="G300" s="22">
        <f t="shared" si="17"/>
        <v>7.0138888894386284E-2</v>
      </c>
      <c r="H300" t="s">
        <v>25</v>
      </c>
      <c r="I300" t="s">
        <v>32</v>
      </c>
      <c r="J300" t="s">
        <v>16</v>
      </c>
      <c r="K300" s="24">
        <v>29.68</v>
      </c>
      <c r="L300" t="s">
        <v>35</v>
      </c>
      <c r="M300" t="s">
        <v>44</v>
      </c>
      <c r="N300" t="s">
        <v>531</v>
      </c>
      <c r="O300" s="20">
        <f>VLOOKUP(A300,sum_cocina!$A$4:$D$772,4,FALSE)</f>
        <v>7.8472222222222221E-2</v>
      </c>
      <c r="P300" s="21">
        <f>+VLOOKUP(A300,sum_cocina!$A$4:$B$772,2,FALSE)</f>
        <v>182</v>
      </c>
      <c r="Q300" s="42">
        <f t="shared" si="18"/>
        <v>45019.054861111108</v>
      </c>
      <c r="R300" s="20">
        <f t="shared" si="19"/>
        <v>0</v>
      </c>
      <c r="S300" t="str">
        <f t="shared" si="20"/>
        <v>NO COBRADO</v>
      </c>
    </row>
    <row r="301" spans="1:19">
      <c r="A301">
        <v>300</v>
      </c>
      <c r="B301">
        <v>18</v>
      </c>
      <c r="C301" t="s">
        <v>264</v>
      </c>
      <c r="D301">
        <v>6</v>
      </c>
      <c r="E301" s="23">
        <v>45019.095138888886</v>
      </c>
      <c r="F301" s="23">
        <v>45019.179861111108</v>
      </c>
      <c r="G301" s="22">
        <f t="shared" si="17"/>
        <v>8.4722222221898846E-2</v>
      </c>
      <c r="H301" t="s">
        <v>20</v>
      </c>
      <c r="I301" t="s">
        <v>15</v>
      </c>
      <c r="J301" t="s">
        <v>1125</v>
      </c>
      <c r="K301" s="24">
        <v>38.380000000000003</v>
      </c>
      <c r="L301" t="s">
        <v>11</v>
      </c>
      <c r="M301" t="s">
        <v>26</v>
      </c>
      <c r="N301" t="s">
        <v>532</v>
      </c>
      <c r="O301" s="20">
        <f>VLOOKUP(A301,sum_cocina!$A$4:$D$772,4,FALSE)</f>
        <v>8.1944444444444445E-2</v>
      </c>
      <c r="P301" s="21">
        <f>+VLOOKUP(A301,sum_cocina!$A$4:$B$772,2,FALSE)</f>
        <v>290</v>
      </c>
      <c r="Q301" s="42">
        <f t="shared" si="18"/>
        <v>45019.095138888886</v>
      </c>
      <c r="R301" s="20">
        <f t="shared" si="19"/>
        <v>2.7777777774544016E-3</v>
      </c>
      <c r="S301" t="str">
        <f t="shared" si="20"/>
        <v>COBRADO</v>
      </c>
    </row>
    <row r="302" spans="1:19">
      <c r="A302">
        <v>301</v>
      </c>
      <c r="B302">
        <v>8</v>
      </c>
      <c r="C302" t="s">
        <v>533</v>
      </c>
      <c r="D302">
        <v>6</v>
      </c>
      <c r="E302" s="23">
        <v>45019.093055555553</v>
      </c>
      <c r="F302" s="23">
        <v>45019.172222222223</v>
      </c>
      <c r="G302" s="22">
        <f t="shared" si="17"/>
        <v>7.9166666670062114E-2</v>
      </c>
      <c r="H302" t="s">
        <v>25</v>
      </c>
      <c r="I302" t="s">
        <v>10</v>
      </c>
      <c r="J302" t="s">
        <v>1125</v>
      </c>
      <c r="K302" s="24">
        <v>16.52</v>
      </c>
      <c r="L302" t="s">
        <v>11</v>
      </c>
      <c r="M302" t="s">
        <v>44</v>
      </c>
      <c r="N302" t="s">
        <v>534</v>
      </c>
      <c r="O302" s="20">
        <f>VLOOKUP(A302,sum_cocina!$A$4:$D$772,4,FALSE)</f>
        <v>0.12708333333333333</v>
      </c>
      <c r="P302" s="21">
        <f>+VLOOKUP(A302,sum_cocina!$A$4:$B$772,2,FALSE)</f>
        <v>223</v>
      </c>
      <c r="Q302" s="42">
        <f t="shared" si="18"/>
        <v>45019.093055555553</v>
      </c>
      <c r="R302" s="20">
        <f t="shared" si="19"/>
        <v>0</v>
      </c>
      <c r="S302" t="str">
        <f t="shared" si="20"/>
        <v>NO COBRADO</v>
      </c>
    </row>
    <row r="303" spans="1:19">
      <c r="A303">
        <v>302</v>
      </c>
      <c r="B303">
        <v>5</v>
      </c>
      <c r="C303" t="s">
        <v>124</v>
      </c>
      <c r="D303">
        <v>2</v>
      </c>
      <c r="E303" s="23">
        <v>45019.055555555555</v>
      </c>
      <c r="F303" s="23">
        <v>45019.205555555556</v>
      </c>
      <c r="G303" s="22">
        <f t="shared" si="17"/>
        <v>0.15000000000145519</v>
      </c>
      <c r="H303" t="s">
        <v>14</v>
      </c>
      <c r="I303" t="s">
        <v>15</v>
      </c>
      <c r="J303" t="s">
        <v>1125</v>
      </c>
      <c r="K303" s="24">
        <v>39.89</v>
      </c>
      <c r="L303" t="s">
        <v>11</v>
      </c>
      <c r="M303" t="s">
        <v>17</v>
      </c>
      <c r="N303" t="s">
        <v>414</v>
      </c>
      <c r="O303" s="20">
        <f>VLOOKUP(A303,sum_cocina!$A$4:$D$772,4,FALSE)</f>
        <v>1.0416666666666666E-2</v>
      </c>
      <c r="P303" s="21">
        <f>+VLOOKUP(A303,sum_cocina!$A$4:$B$772,2,FALSE)</f>
        <v>96</v>
      </c>
      <c r="Q303" s="42">
        <f t="shared" si="18"/>
        <v>45019.055555555555</v>
      </c>
      <c r="R303" s="20">
        <f t="shared" si="19"/>
        <v>0.13958333333478853</v>
      </c>
      <c r="S303" t="str">
        <f t="shared" si="20"/>
        <v>COBRADO</v>
      </c>
    </row>
    <row r="304" spans="1:19">
      <c r="A304">
        <v>303</v>
      </c>
      <c r="B304">
        <v>14</v>
      </c>
      <c r="C304" t="s">
        <v>535</v>
      </c>
      <c r="D304">
        <v>5</v>
      </c>
      <c r="E304" s="23">
        <v>45019.151388888888</v>
      </c>
      <c r="F304" s="23">
        <v>45019.26666666667</v>
      </c>
      <c r="G304" s="22">
        <f t="shared" si="17"/>
        <v>0.12569444444913339</v>
      </c>
      <c r="H304" t="s">
        <v>25</v>
      </c>
      <c r="I304" t="s">
        <v>15</v>
      </c>
      <c r="J304" t="s">
        <v>1124</v>
      </c>
      <c r="K304" s="24">
        <v>16.489999999999998</v>
      </c>
      <c r="L304" t="s">
        <v>35</v>
      </c>
      <c r="M304" t="s">
        <v>22</v>
      </c>
      <c r="N304" t="s">
        <v>536</v>
      </c>
      <c r="O304" s="20">
        <f>VLOOKUP(A304,sum_cocina!$A$4:$D$772,4,FALSE)</f>
        <v>6.3888888888888884E-2</v>
      </c>
      <c r="P304" s="21">
        <f>+VLOOKUP(A304,sum_cocina!$A$4:$B$772,2,FALSE)</f>
        <v>210</v>
      </c>
      <c r="Q304" s="42">
        <f t="shared" si="18"/>
        <v>45019.151388888888</v>
      </c>
      <c r="R304" s="20">
        <f t="shared" si="19"/>
        <v>6.1805555560244502E-2</v>
      </c>
      <c r="S304" t="str">
        <f t="shared" si="20"/>
        <v>COBRADO</v>
      </c>
    </row>
    <row r="305" spans="1:19">
      <c r="A305">
        <v>304</v>
      </c>
      <c r="B305">
        <v>6</v>
      </c>
      <c r="C305" t="s">
        <v>537</v>
      </c>
      <c r="D305">
        <v>4</v>
      </c>
      <c r="E305" s="23">
        <v>45019.14166666667</v>
      </c>
      <c r="F305" s="23">
        <v>45019.194444444445</v>
      </c>
      <c r="G305" s="22">
        <f t="shared" si="17"/>
        <v>5.2777777775190771E-2</v>
      </c>
      <c r="H305" t="s">
        <v>14</v>
      </c>
      <c r="I305" t="s">
        <v>10</v>
      </c>
      <c r="J305" t="s">
        <v>1125</v>
      </c>
      <c r="K305" s="24">
        <v>22.05</v>
      </c>
      <c r="L305" t="s">
        <v>11</v>
      </c>
      <c r="M305" t="s">
        <v>17</v>
      </c>
      <c r="N305" t="s">
        <v>538</v>
      </c>
      <c r="O305" s="20">
        <f>VLOOKUP(A305,sum_cocina!$A$4:$D$772,4,FALSE)</f>
        <v>5.9027777777777776E-2</v>
      </c>
      <c r="P305" s="21">
        <f>+VLOOKUP(A305,sum_cocina!$A$4:$B$772,2,FALSE)</f>
        <v>279</v>
      </c>
      <c r="Q305" s="42">
        <f t="shared" si="18"/>
        <v>45019.14166666667</v>
      </c>
      <c r="R305" s="20">
        <f t="shared" si="19"/>
        <v>0</v>
      </c>
      <c r="S305" t="str">
        <f t="shared" si="20"/>
        <v>NO COBRADO</v>
      </c>
    </row>
    <row r="306" spans="1:19">
      <c r="A306">
        <v>305</v>
      </c>
      <c r="B306">
        <v>1</v>
      </c>
      <c r="C306" t="s">
        <v>539</v>
      </c>
      <c r="D306">
        <v>2</v>
      </c>
      <c r="E306" s="23">
        <v>45019.03125</v>
      </c>
      <c r="F306" s="23">
        <v>45019.175694444442</v>
      </c>
      <c r="G306" s="22">
        <f t="shared" si="17"/>
        <v>0.1444444444423425</v>
      </c>
      <c r="H306" t="s">
        <v>14</v>
      </c>
      <c r="I306" t="s">
        <v>10</v>
      </c>
      <c r="J306" t="s">
        <v>1125</v>
      </c>
      <c r="K306" s="24">
        <v>37.92</v>
      </c>
      <c r="L306" t="s">
        <v>11</v>
      </c>
      <c r="M306" t="s">
        <v>64</v>
      </c>
      <c r="N306" t="s">
        <v>540</v>
      </c>
      <c r="O306" s="20">
        <f>VLOOKUP(A306,sum_cocina!$A$4:$D$772,4,FALSE)</f>
        <v>4.5138888888888888E-2</v>
      </c>
      <c r="P306" s="21">
        <f>+VLOOKUP(A306,sum_cocina!$A$4:$B$772,2,FALSE)</f>
        <v>128</v>
      </c>
      <c r="Q306" s="42">
        <f t="shared" si="18"/>
        <v>45019.03125</v>
      </c>
      <c r="R306" s="20">
        <f t="shared" si="19"/>
        <v>9.9305555553453606E-2</v>
      </c>
      <c r="S306" t="str">
        <f t="shared" si="20"/>
        <v>COBRADO</v>
      </c>
    </row>
    <row r="307" spans="1:19">
      <c r="A307">
        <v>306</v>
      </c>
      <c r="B307">
        <v>7</v>
      </c>
      <c r="C307" t="s">
        <v>541</v>
      </c>
      <c r="D307">
        <v>4</v>
      </c>
      <c r="E307" s="23">
        <v>45019.002083333333</v>
      </c>
      <c r="F307" s="23">
        <v>45019.105555555558</v>
      </c>
      <c r="G307" s="22">
        <f t="shared" si="17"/>
        <v>0.1138888888914759</v>
      </c>
      <c r="H307" t="s">
        <v>25</v>
      </c>
      <c r="I307" t="s">
        <v>10</v>
      </c>
      <c r="J307" t="s">
        <v>1125</v>
      </c>
      <c r="K307" s="24">
        <v>16.96</v>
      </c>
      <c r="L307" t="s">
        <v>35</v>
      </c>
      <c r="M307" t="s">
        <v>64</v>
      </c>
      <c r="N307" t="s">
        <v>414</v>
      </c>
      <c r="O307" s="20">
        <f>VLOOKUP(A307,sum_cocina!$A$4:$D$772,4,FALSE)</f>
        <v>1.4583333333333334E-2</v>
      </c>
      <c r="P307" s="21">
        <f>+VLOOKUP(A307,sum_cocina!$A$4:$B$772,2,FALSE)</f>
        <v>32</v>
      </c>
      <c r="Q307" s="42">
        <f t="shared" si="18"/>
        <v>45019.002083333333</v>
      </c>
      <c r="R307" s="20">
        <f t="shared" si="19"/>
        <v>9.9305555558142564E-2</v>
      </c>
      <c r="S307" t="str">
        <f t="shared" si="20"/>
        <v>COBRADO</v>
      </c>
    </row>
    <row r="308" spans="1:19">
      <c r="A308">
        <v>307</v>
      </c>
      <c r="B308">
        <v>20</v>
      </c>
      <c r="C308" t="s">
        <v>56</v>
      </c>
      <c r="D308">
        <v>5</v>
      </c>
      <c r="E308" s="23">
        <v>45019.131249999999</v>
      </c>
      <c r="F308" s="23">
        <v>45019.23541666667</v>
      </c>
      <c r="G308" s="22">
        <f t="shared" si="17"/>
        <v>0.10416666667151731</v>
      </c>
      <c r="H308" t="s">
        <v>14</v>
      </c>
      <c r="I308" t="s">
        <v>10</v>
      </c>
      <c r="J308" t="s">
        <v>16</v>
      </c>
      <c r="K308" s="24">
        <v>31.66</v>
      </c>
      <c r="L308" t="s">
        <v>21</v>
      </c>
      <c r="M308" t="s">
        <v>1161</v>
      </c>
      <c r="N308" t="s">
        <v>102</v>
      </c>
      <c r="O308" s="20">
        <f>VLOOKUP(A308,sum_cocina!$A$4:$D$772,4,FALSE)</f>
        <v>2.7083333333333334E-2</v>
      </c>
      <c r="P308" s="21">
        <f>+VLOOKUP(A308,sum_cocina!$A$4:$B$772,2,FALSE)</f>
        <v>63</v>
      </c>
      <c r="Q308" s="42">
        <f t="shared" si="18"/>
        <v>45019.131249999999</v>
      </c>
      <c r="R308" s="20">
        <f t="shared" si="19"/>
        <v>7.7083333338183971E-2</v>
      </c>
      <c r="S308" t="str">
        <f t="shared" si="20"/>
        <v>COBRADO</v>
      </c>
    </row>
    <row r="309" spans="1:19">
      <c r="A309">
        <v>308</v>
      </c>
      <c r="B309">
        <v>14</v>
      </c>
      <c r="C309" t="s">
        <v>542</v>
      </c>
      <c r="D309">
        <v>6</v>
      </c>
      <c r="E309" s="23">
        <v>45019.079861111109</v>
      </c>
      <c r="F309" s="23">
        <v>45019.193749999999</v>
      </c>
      <c r="G309" s="22">
        <f t="shared" si="17"/>
        <v>0.11388888888905058</v>
      </c>
      <c r="H309" t="s">
        <v>20</v>
      </c>
      <c r="I309" t="s">
        <v>10</v>
      </c>
      <c r="J309" t="s">
        <v>1125</v>
      </c>
      <c r="K309" s="24">
        <v>33.79</v>
      </c>
      <c r="L309" t="s">
        <v>11</v>
      </c>
      <c r="M309" t="s">
        <v>44</v>
      </c>
      <c r="N309" t="s">
        <v>543</v>
      </c>
      <c r="O309" s="20">
        <f>VLOOKUP(A309,sum_cocina!$A$4:$D$772,4,FALSE)</f>
        <v>0.12916666666666668</v>
      </c>
      <c r="P309" s="21">
        <f>+VLOOKUP(A309,sum_cocina!$A$4:$B$772,2,FALSE)</f>
        <v>222</v>
      </c>
      <c r="Q309" s="42">
        <f t="shared" si="18"/>
        <v>45019.079861111109</v>
      </c>
      <c r="R309" s="20">
        <f t="shared" si="19"/>
        <v>0</v>
      </c>
      <c r="S309" t="str">
        <f t="shared" si="20"/>
        <v>NO COBRADO</v>
      </c>
    </row>
    <row r="310" spans="1:19">
      <c r="A310">
        <v>309</v>
      </c>
      <c r="B310">
        <v>9</v>
      </c>
      <c r="C310" t="s">
        <v>544</v>
      </c>
      <c r="D310">
        <v>3</v>
      </c>
      <c r="E310" s="23">
        <v>45019.019444444442</v>
      </c>
      <c r="F310" s="23">
        <v>45019.170138888891</v>
      </c>
      <c r="G310" s="22">
        <f t="shared" si="17"/>
        <v>0.15069444444816327</v>
      </c>
      <c r="H310" t="s">
        <v>14</v>
      </c>
      <c r="I310" t="s">
        <v>10</v>
      </c>
      <c r="J310" t="s">
        <v>1125</v>
      </c>
      <c r="K310" s="24">
        <v>36.090000000000003</v>
      </c>
      <c r="L310" t="s">
        <v>11</v>
      </c>
      <c r="M310" t="s">
        <v>83</v>
      </c>
      <c r="N310" t="s">
        <v>545</v>
      </c>
      <c r="O310" s="20">
        <f>VLOOKUP(A310,sum_cocina!$A$4:$D$772,4,FALSE)</f>
        <v>8.5416666666666669E-2</v>
      </c>
      <c r="P310" s="21">
        <f>+VLOOKUP(A310,sum_cocina!$A$4:$B$772,2,FALSE)</f>
        <v>172</v>
      </c>
      <c r="Q310" s="42">
        <f t="shared" si="18"/>
        <v>45019.019444444442</v>
      </c>
      <c r="R310" s="20">
        <f t="shared" si="19"/>
        <v>6.5277777781496599E-2</v>
      </c>
      <c r="S310" t="str">
        <f t="shared" si="20"/>
        <v>COBRADO</v>
      </c>
    </row>
    <row r="311" spans="1:19">
      <c r="A311">
        <v>310</v>
      </c>
      <c r="B311">
        <v>17</v>
      </c>
      <c r="C311" t="s">
        <v>546</v>
      </c>
      <c r="D311">
        <v>3</v>
      </c>
      <c r="E311" s="23">
        <v>45019.12777777778</v>
      </c>
      <c r="F311" s="23">
        <v>45019.265972222223</v>
      </c>
      <c r="G311" s="22">
        <f t="shared" si="17"/>
        <v>0.13819444444379769</v>
      </c>
      <c r="H311" t="s">
        <v>25</v>
      </c>
      <c r="I311" t="s">
        <v>32</v>
      </c>
      <c r="J311" t="s">
        <v>1125</v>
      </c>
      <c r="K311" s="24">
        <v>11.47</v>
      </c>
      <c r="L311" t="s">
        <v>21</v>
      </c>
      <c r="M311" t="s">
        <v>44</v>
      </c>
      <c r="N311" t="s">
        <v>547</v>
      </c>
      <c r="O311" s="20">
        <f>VLOOKUP(A311,sum_cocina!$A$4:$D$772,4,FALSE)</f>
        <v>6.7361111111111108E-2</v>
      </c>
      <c r="P311" s="21">
        <f>+VLOOKUP(A311,sum_cocina!$A$4:$B$772,2,FALSE)</f>
        <v>138</v>
      </c>
      <c r="Q311" s="42">
        <f t="shared" si="18"/>
        <v>45019.12777777778</v>
      </c>
      <c r="R311" s="20">
        <f t="shared" si="19"/>
        <v>7.0833333332686585E-2</v>
      </c>
      <c r="S311" t="str">
        <f t="shared" si="20"/>
        <v>COBRADO</v>
      </c>
    </row>
    <row r="312" spans="1:19">
      <c r="A312">
        <v>311</v>
      </c>
      <c r="B312">
        <v>6</v>
      </c>
      <c r="C312" t="s">
        <v>548</v>
      </c>
      <c r="D312">
        <v>4</v>
      </c>
      <c r="E312" s="23">
        <v>45019.069444444445</v>
      </c>
      <c r="F312" s="23">
        <v>45019.113194444442</v>
      </c>
      <c r="G312" s="22">
        <f t="shared" si="17"/>
        <v>5.4166666663756281E-2</v>
      </c>
      <c r="H312" t="s">
        <v>9</v>
      </c>
      <c r="I312" t="s">
        <v>15</v>
      </c>
      <c r="J312" t="s">
        <v>16</v>
      </c>
      <c r="K312" s="24">
        <v>39.270000000000003</v>
      </c>
      <c r="L312" t="s">
        <v>35</v>
      </c>
      <c r="M312" t="s">
        <v>26</v>
      </c>
      <c r="N312" t="s">
        <v>549</v>
      </c>
      <c r="O312" s="20">
        <f>VLOOKUP(A312,sum_cocina!$A$4:$D$772,4,FALSE)</f>
        <v>5.1388888888888887E-2</v>
      </c>
      <c r="P312" s="21">
        <f>+VLOOKUP(A312,sum_cocina!$A$4:$B$772,2,FALSE)</f>
        <v>53</v>
      </c>
      <c r="Q312" s="42">
        <f t="shared" si="18"/>
        <v>45019.069444444445</v>
      </c>
      <c r="R312" s="20">
        <f t="shared" si="19"/>
        <v>2.7777777748673946E-3</v>
      </c>
      <c r="S312" t="str">
        <f t="shared" si="20"/>
        <v>COBRADO</v>
      </c>
    </row>
    <row r="313" spans="1:19">
      <c r="A313">
        <v>312</v>
      </c>
      <c r="B313">
        <v>2</v>
      </c>
      <c r="C313" t="s">
        <v>550</v>
      </c>
      <c r="D313">
        <v>4</v>
      </c>
      <c r="E313" s="23">
        <v>45019.129861111112</v>
      </c>
      <c r="F313" s="23">
        <v>45019.258333333331</v>
      </c>
      <c r="G313" s="22">
        <f t="shared" si="17"/>
        <v>0.12847222221898846</v>
      </c>
      <c r="H313" t="s">
        <v>9</v>
      </c>
      <c r="I313" t="s">
        <v>10</v>
      </c>
      <c r="J313" t="s">
        <v>1125</v>
      </c>
      <c r="K313" s="24">
        <v>30.89</v>
      </c>
      <c r="L313" t="s">
        <v>11</v>
      </c>
      <c r="M313" t="s">
        <v>44</v>
      </c>
      <c r="N313" t="s">
        <v>551</v>
      </c>
      <c r="O313" s="20">
        <f>VLOOKUP(A313,sum_cocina!$A$4:$D$772,4,FALSE)</f>
        <v>3.8194444444444448E-2</v>
      </c>
      <c r="P313" s="21">
        <f>+VLOOKUP(A313,sum_cocina!$A$4:$B$772,2,FALSE)</f>
        <v>134</v>
      </c>
      <c r="Q313" s="42">
        <f t="shared" si="18"/>
        <v>45019.129861111112</v>
      </c>
      <c r="R313" s="20">
        <f t="shared" si="19"/>
        <v>9.0277777774544016E-2</v>
      </c>
      <c r="S313" t="str">
        <f t="shared" si="20"/>
        <v>COBRADO</v>
      </c>
    </row>
    <row r="314" spans="1:19">
      <c r="A314">
        <v>313</v>
      </c>
      <c r="B314">
        <v>10</v>
      </c>
      <c r="C314" t="s">
        <v>38</v>
      </c>
      <c r="D314">
        <v>3</v>
      </c>
      <c r="E314" s="23">
        <v>45019.099305555559</v>
      </c>
      <c r="F314" s="23">
        <v>45019.240277777775</v>
      </c>
      <c r="G314" s="22">
        <f t="shared" si="17"/>
        <v>0.14097222221607808</v>
      </c>
      <c r="H314" t="s">
        <v>14</v>
      </c>
      <c r="I314" t="s">
        <v>15</v>
      </c>
      <c r="J314" t="s">
        <v>1124</v>
      </c>
      <c r="K314" s="24">
        <v>43.14</v>
      </c>
      <c r="L314" t="s">
        <v>11</v>
      </c>
      <c r="M314" t="s">
        <v>1160</v>
      </c>
      <c r="N314" t="s">
        <v>552</v>
      </c>
      <c r="O314" s="20">
        <f>VLOOKUP(A314,sum_cocina!$A$4:$D$772,4,FALSE)</f>
        <v>7.3611111111111113E-2</v>
      </c>
      <c r="P314" s="21">
        <f>+VLOOKUP(A314,sum_cocina!$A$4:$B$772,2,FALSE)</f>
        <v>232</v>
      </c>
      <c r="Q314" s="42">
        <f t="shared" si="18"/>
        <v>45019.099305555559</v>
      </c>
      <c r="R314" s="20">
        <f t="shared" si="19"/>
        <v>6.7361111104966967E-2</v>
      </c>
      <c r="S314" t="str">
        <f t="shared" si="20"/>
        <v>COBRADO</v>
      </c>
    </row>
    <row r="315" spans="1:19">
      <c r="A315">
        <v>314</v>
      </c>
      <c r="B315">
        <v>20</v>
      </c>
      <c r="C315" t="s">
        <v>553</v>
      </c>
      <c r="D315">
        <v>5</v>
      </c>
      <c r="E315" s="23">
        <v>45019.031944444447</v>
      </c>
      <c r="F315" s="23">
        <v>45019.161805555559</v>
      </c>
      <c r="G315" s="22">
        <f t="shared" si="17"/>
        <v>0.14027777777907127</v>
      </c>
      <c r="H315" t="s">
        <v>29</v>
      </c>
      <c r="I315" t="s">
        <v>10</v>
      </c>
      <c r="J315" t="s">
        <v>1124</v>
      </c>
      <c r="K315" s="24">
        <v>32.18</v>
      </c>
      <c r="L315" t="s">
        <v>35</v>
      </c>
      <c r="M315" t="s">
        <v>64</v>
      </c>
      <c r="N315" t="s">
        <v>170</v>
      </c>
      <c r="O315" s="20">
        <f>VLOOKUP(A315,sum_cocina!$A$4:$D$772,4,FALSE)</f>
        <v>3.472222222222222E-3</v>
      </c>
      <c r="P315" s="21">
        <f>+VLOOKUP(A315,sum_cocina!$A$4:$B$772,2,FALSE)</f>
        <v>27</v>
      </c>
      <c r="Q315" s="42">
        <f t="shared" si="18"/>
        <v>45019.031944444447</v>
      </c>
      <c r="R315" s="20">
        <f t="shared" si="19"/>
        <v>0.13680555555684906</v>
      </c>
      <c r="S315" t="str">
        <f t="shared" si="20"/>
        <v>COBRADO</v>
      </c>
    </row>
    <row r="316" spans="1:19">
      <c r="A316">
        <v>315</v>
      </c>
      <c r="B316">
        <v>14</v>
      </c>
      <c r="C316" t="s">
        <v>554</v>
      </c>
      <c r="D316">
        <v>1</v>
      </c>
      <c r="E316" s="23">
        <v>45019.008333333331</v>
      </c>
      <c r="F316" s="23">
        <v>45019.145138888889</v>
      </c>
      <c r="G316" s="22">
        <f t="shared" si="17"/>
        <v>0.1368055555576575</v>
      </c>
      <c r="H316" t="s">
        <v>20</v>
      </c>
      <c r="I316" t="s">
        <v>10</v>
      </c>
      <c r="J316" t="s">
        <v>1125</v>
      </c>
      <c r="K316" s="24">
        <v>20.6</v>
      </c>
      <c r="L316" t="s">
        <v>21</v>
      </c>
      <c r="M316" t="s">
        <v>64</v>
      </c>
      <c r="N316" t="s">
        <v>555</v>
      </c>
      <c r="O316" s="20">
        <f>VLOOKUP(A316,sum_cocina!$A$4:$D$772,4,FALSE)</f>
        <v>8.7499999999999994E-2</v>
      </c>
      <c r="P316" s="21">
        <f>+VLOOKUP(A316,sum_cocina!$A$4:$B$772,2,FALSE)</f>
        <v>161</v>
      </c>
      <c r="Q316" s="42">
        <f t="shared" si="18"/>
        <v>45019.008333333331</v>
      </c>
      <c r="R316" s="20">
        <f t="shared" si="19"/>
        <v>4.9305555557657504E-2</v>
      </c>
      <c r="S316" t="str">
        <f t="shared" si="20"/>
        <v>COBRADO</v>
      </c>
    </row>
    <row r="317" spans="1:19">
      <c r="A317">
        <v>316</v>
      </c>
      <c r="B317">
        <v>2</v>
      </c>
      <c r="C317" t="s">
        <v>556</v>
      </c>
      <c r="D317">
        <v>2</v>
      </c>
      <c r="E317" s="23">
        <v>45019.068055555559</v>
      </c>
      <c r="F317" s="23">
        <v>45019.230555555558</v>
      </c>
      <c r="G317" s="22">
        <f t="shared" si="17"/>
        <v>0.16249999999854481</v>
      </c>
      <c r="H317" t="s">
        <v>25</v>
      </c>
      <c r="I317" t="s">
        <v>15</v>
      </c>
      <c r="J317" t="s">
        <v>1125</v>
      </c>
      <c r="K317" s="24">
        <v>31.13</v>
      </c>
      <c r="L317" t="s">
        <v>11</v>
      </c>
      <c r="M317" t="s">
        <v>1161</v>
      </c>
      <c r="N317" t="s">
        <v>557</v>
      </c>
      <c r="O317" s="20">
        <f>VLOOKUP(A317,sum_cocina!$A$4:$D$772,4,FALSE)</f>
        <v>0.10972222222222222</v>
      </c>
      <c r="P317" s="21">
        <f>+VLOOKUP(A317,sum_cocina!$A$4:$B$772,2,FALSE)</f>
        <v>160</v>
      </c>
      <c r="Q317" s="42">
        <f t="shared" si="18"/>
        <v>45019.068055555559</v>
      </c>
      <c r="R317" s="20">
        <f t="shared" si="19"/>
        <v>5.2777777776322587E-2</v>
      </c>
      <c r="S317" t="str">
        <f t="shared" si="20"/>
        <v>COBRADO</v>
      </c>
    </row>
    <row r="318" spans="1:19">
      <c r="A318">
        <v>317</v>
      </c>
      <c r="B318">
        <v>17</v>
      </c>
      <c r="C318" t="s">
        <v>165</v>
      </c>
      <c r="D318">
        <v>2</v>
      </c>
      <c r="E318" s="23">
        <v>45019.100694444445</v>
      </c>
      <c r="F318" s="23">
        <v>45019.261111111111</v>
      </c>
      <c r="G318" s="22">
        <f t="shared" si="17"/>
        <v>0.16041666666569654</v>
      </c>
      <c r="H318" t="s">
        <v>20</v>
      </c>
      <c r="I318" t="s">
        <v>15</v>
      </c>
      <c r="J318" t="s">
        <v>16</v>
      </c>
      <c r="K318" s="24">
        <v>24.55</v>
      </c>
      <c r="L318" t="s">
        <v>21</v>
      </c>
      <c r="M318" t="s">
        <v>44</v>
      </c>
      <c r="N318" t="s">
        <v>558</v>
      </c>
      <c r="O318" s="20">
        <f>VLOOKUP(A318,sum_cocina!$A$4:$D$772,4,FALSE)</f>
        <v>6.1111111111111109E-2</v>
      </c>
      <c r="P318" s="21">
        <f>+VLOOKUP(A318,sum_cocina!$A$4:$B$772,2,FALSE)</f>
        <v>178</v>
      </c>
      <c r="Q318" s="42">
        <f t="shared" si="18"/>
        <v>45019.100694444445</v>
      </c>
      <c r="R318" s="20">
        <f t="shared" si="19"/>
        <v>9.9305555554585423E-2</v>
      </c>
      <c r="S318" t="str">
        <f t="shared" si="20"/>
        <v>COBRADO</v>
      </c>
    </row>
    <row r="319" spans="1:19">
      <c r="A319">
        <v>318</v>
      </c>
      <c r="B319">
        <v>13</v>
      </c>
      <c r="C319" t="s">
        <v>559</v>
      </c>
      <c r="D319">
        <v>3</v>
      </c>
      <c r="E319" s="23">
        <v>45019.147916666669</v>
      </c>
      <c r="F319" s="23">
        <v>45019.214583333334</v>
      </c>
      <c r="G319" s="22">
        <f t="shared" si="17"/>
        <v>6.6666666665696539E-2</v>
      </c>
      <c r="H319" t="s">
        <v>9</v>
      </c>
      <c r="I319" t="s">
        <v>32</v>
      </c>
      <c r="J319" t="s">
        <v>1125</v>
      </c>
      <c r="K319" s="24">
        <v>10.08</v>
      </c>
      <c r="L319" t="s">
        <v>11</v>
      </c>
      <c r="M319" t="s">
        <v>36</v>
      </c>
      <c r="N319" t="s">
        <v>51</v>
      </c>
      <c r="O319" s="20">
        <f>VLOOKUP(A319,sum_cocina!$A$4:$D$772,4,FALSE)</f>
        <v>2.7083333333333334E-2</v>
      </c>
      <c r="P319" s="21">
        <f>+VLOOKUP(A319,sum_cocina!$A$4:$B$772,2,FALSE)</f>
        <v>29</v>
      </c>
      <c r="Q319" s="42">
        <f t="shared" si="18"/>
        <v>45019.147916666669</v>
      </c>
      <c r="R319" s="20">
        <f t="shared" si="19"/>
        <v>3.9583333332363205E-2</v>
      </c>
      <c r="S319" t="str">
        <f t="shared" si="20"/>
        <v>COBRADO</v>
      </c>
    </row>
    <row r="320" spans="1:19">
      <c r="A320">
        <v>319</v>
      </c>
      <c r="B320">
        <v>1</v>
      </c>
      <c r="C320" t="s">
        <v>560</v>
      </c>
      <c r="D320">
        <v>1</v>
      </c>
      <c r="E320" s="23">
        <v>45019.033333333333</v>
      </c>
      <c r="F320" s="23">
        <v>45019.165972222225</v>
      </c>
      <c r="G320" s="22">
        <f t="shared" si="17"/>
        <v>0.13263888889196096</v>
      </c>
      <c r="H320" t="s">
        <v>14</v>
      </c>
      <c r="I320" t="s">
        <v>10</v>
      </c>
      <c r="J320" t="s">
        <v>16</v>
      </c>
      <c r="K320" s="24">
        <v>30.05</v>
      </c>
      <c r="L320" t="s">
        <v>21</v>
      </c>
      <c r="M320" t="s">
        <v>41</v>
      </c>
      <c r="N320" t="s">
        <v>561</v>
      </c>
      <c r="O320" s="20">
        <f>VLOOKUP(A320,sum_cocina!$A$4:$D$772,4,FALSE)</f>
        <v>8.7499999999999994E-2</v>
      </c>
      <c r="P320" s="21">
        <f>+VLOOKUP(A320,sum_cocina!$A$4:$B$772,2,FALSE)</f>
        <v>268</v>
      </c>
      <c r="Q320" s="42">
        <f t="shared" si="18"/>
        <v>45019.033333333333</v>
      </c>
      <c r="R320" s="20">
        <f t="shared" si="19"/>
        <v>4.5138888891960965E-2</v>
      </c>
      <c r="S320" t="str">
        <f t="shared" si="20"/>
        <v>COBRADO</v>
      </c>
    </row>
    <row r="321" spans="1:19">
      <c r="A321">
        <v>320</v>
      </c>
      <c r="B321">
        <v>9</v>
      </c>
      <c r="C321" t="s">
        <v>562</v>
      </c>
      <c r="D321">
        <v>1</v>
      </c>
      <c r="E321" s="23">
        <v>45019.0625</v>
      </c>
      <c r="F321" s="23">
        <v>45019.178472222222</v>
      </c>
      <c r="G321" s="22">
        <f t="shared" si="17"/>
        <v>0.11597222222189885</v>
      </c>
      <c r="H321" t="s">
        <v>9</v>
      </c>
      <c r="I321" t="s">
        <v>10</v>
      </c>
      <c r="J321" t="s">
        <v>1124</v>
      </c>
      <c r="K321" s="24">
        <v>44.02</v>
      </c>
      <c r="L321" t="s">
        <v>11</v>
      </c>
      <c r="M321" t="s">
        <v>1160</v>
      </c>
      <c r="N321" t="s">
        <v>563</v>
      </c>
      <c r="O321" s="20">
        <f>VLOOKUP(A321,sum_cocina!$A$4:$D$772,4,FALSE)</f>
        <v>9.0277777777777776E-2</v>
      </c>
      <c r="P321" s="21">
        <f>+VLOOKUP(A321,sum_cocina!$A$4:$B$772,2,FALSE)</f>
        <v>98</v>
      </c>
      <c r="Q321" s="42">
        <f t="shared" si="18"/>
        <v>45019.0625</v>
      </c>
      <c r="R321" s="20">
        <f t="shared" si="19"/>
        <v>2.569444444412107E-2</v>
      </c>
      <c r="S321" t="str">
        <f t="shared" si="20"/>
        <v>COBRADO</v>
      </c>
    </row>
    <row r="322" spans="1:19">
      <c r="A322">
        <v>321</v>
      </c>
      <c r="B322">
        <v>18</v>
      </c>
      <c r="C322" t="s">
        <v>564</v>
      </c>
      <c r="D322">
        <v>5</v>
      </c>
      <c r="E322" s="23">
        <v>45019.086111111108</v>
      </c>
      <c r="F322" s="23">
        <v>45019.179166666669</v>
      </c>
      <c r="G322" s="22">
        <f t="shared" si="17"/>
        <v>9.3055555560567882E-2</v>
      </c>
      <c r="H322" t="s">
        <v>14</v>
      </c>
      <c r="I322" t="s">
        <v>10</v>
      </c>
      <c r="J322" t="s">
        <v>1125</v>
      </c>
      <c r="K322" s="24">
        <v>23.59</v>
      </c>
      <c r="L322" t="s">
        <v>21</v>
      </c>
      <c r="M322" t="s">
        <v>36</v>
      </c>
      <c r="N322" t="s">
        <v>565</v>
      </c>
      <c r="O322" s="20">
        <f>VLOOKUP(A322,sum_cocina!$A$4:$D$772,4,FALSE)</f>
        <v>6.5972222222222224E-2</v>
      </c>
      <c r="P322" s="21">
        <f>+VLOOKUP(A322,sum_cocina!$A$4:$B$772,2,FALSE)</f>
        <v>141</v>
      </c>
      <c r="Q322" s="42">
        <f t="shared" si="18"/>
        <v>45019.086111111108</v>
      </c>
      <c r="R322" s="20">
        <f t="shared" si="19"/>
        <v>2.7083333338345658E-2</v>
      </c>
      <c r="S322" t="str">
        <f t="shared" si="20"/>
        <v>COBRADO</v>
      </c>
    </row>
    <row r="323" spans="1:19">
      <c r="A323">
        <v>322</v>
      </c>
      <c r="B323">
        <v>12</v>
      </c>
      <c r="C323" t="s">
        <v>566</v>
      </c>
      <c r="D323">
        <v>1</v>
      </c>
      <c r="E323" s="23">
        <v>45019.15347222222</v>
      </c>
      <c r="F323" s="23">
        <v>45019.240972222222</v>
      </c>
      <c r="G323" s="22">
        <f t="shared" ref="G323:G386" si="21">+IF(L323="Ocupada",(F323-E323)+(15/1440),(F323-E323))</f>
        <v>9.7916666668121863E-2</v>
      </c>
      <c r="H323" t="s">
        <v>20</v>
      </c>
      <c r="I323" t="s">
        <v>32</v>
      </c>
      <c r="J323" t="s">
        <v>1125</v>
      </c>
      <c r="K323" s="24">
        <v>24.69</v>
      </c>
      <c r="L323" t="s">
        <v>35</v>
      </c>
      <c r="M323" t="s">
        <v>59</v>
      </c>
      <c r="N323" t="s">
        <v>567</v>
      </c>
      <c r="O323" s="20">
        <f>VLOOKUP(A323,sum_cocina!$A$4:$D$772,4,FALSE)</f>
        <v>4.1666666666666664E-2</v>
      </c>
      <c r="P323" s="21">
        <f>+VLOOKUP(A323,sum_cocina!$A$4:$B$772,2,FALSE)</f>
        <v>85</v>
      </c>
      <c r="Q323" s="42">
        <f t="shared" ref="Q323:Q386" si="22">+E323</f>
        <v>45019.15347222222</v>
      </c>
      <c r="R323" s="20">
        <f t="shared" ref="R323:R386" si="23">IF((G323 - (O323 )) &lt; 0, 0, G323 - (O323))</f>
        <v>5.6250000001455198E-2</v>
      </c>
      <c r="S323" t="str">
        <f t="shared" ref="S323:S386" si="24">IF(R323&gt;0,"COBRADO","NO COBRADO")</f>
        <v>COBRADO</v>
      </c>
    </row>
    <row r="324" spans="1:19">
      <c r="A324">
        <v>323</v>
      </c>
      <c r="B324">
        <v>8</v>
      </c>
      <c r="C324" t="s">
        <v>568</v>
      </c>
      <c r="D324">
        <v>1</v>
      </c>
      <c r="E324" s="23">
        <v>45019.057638888888</v>
      </c>
      <c r="F324" s="23">
        <v>45019.179861111108</v>
      </c>
      <c r="G324" s="22">
        <f t="shared" si="21"/>
        <v>0.12222222222044365</v>
      </c>
      <c r="H324" t="s">
        <v>25</v>
      </c>
      <c r="I324" t="s">
        <v>15</v>
      </c>
      <c r="J324" t="s">
        <v>16</v>
      </c>
      <c r="K324" s="24">
        <v>44.3</v>
      </c>
      <c r="L324" t="s">
        <v>21</v>
      </c>
      <c r="M324" t="s">
        <v>64</v>
      </c>
      <c r="N324" t="s">
        <v>569</v>
      </c>
      <c r="O324" s="20">
        <f>VLOOKUP(A324,sum_cocina!$A$4:$D$772,4,FALSE)</f>
        <v>8.4722222222222227E-2</v>
      </c>
      <c r="P324" s="21">
        <f>+VLOOKUP(A324,sum_cocina!$A$4:$B$772,2,FALSE)</f>
        <v>208</v>
      </c>
      <c r="Q324" s="42">
        <f t="shared" si="22"/>
        <v>45019.057638888888</v>
      </c>
      <c r="R324" s="20">
        <f t="shared" si="23"/>
        <v>3.7499999998221428E-2</v>
      </c>
      <c r="S324" t="str">
        <f t="shared" si="24"/>
        <v>COBRADO</v>
      </c>
    </row>
    <row r="325" spans="1:19">
      <c r="A325">
        <v>324</v>
      </c>
      <c r="B325">
        <v>9</v>
      </c>
      <c r="C325" t="s">
        <v>570</v>
      </c>
      <c r="D325">
        <v>6</v>
      </c>
      <c r="E325" s="23">
        <v>45019.029861111114</v>
      </c>
      <c r="F325" s="23">
        <v>45019.07708333333</v>
      </c>
      <c r="G325" s="22">
        <f t="shared" si="21"/>
        <v>4.722222221607808E-2</v>
      </c>
      <c r="H325" t="s">
        <v>14</v>
      </c>
      <c r="I325" t="s">
        <v>32</v>
      </c>
      <c r="J325" t="s">
        <v>1125</v>
      </c>
      <c r="K325" s="24">
        <v>21.6</v>
      </c>
      <c r="L325" t="s">
        <v>21</v>
      </c>
      <c r="M325" t="s">
        <v>1161</v>
      </c>
      <c r="N325" t="s">
        <v>571</v>
      </c>
      <c r="O325" s="20">
        <f>VLOOKUP(A325,sum_cocina!$A$4:$D$772,4,FALSE)</f>
        <v>6.25E-2</v>
      </c>
      <c r="P325" s="21">
        <f>+VLOOKUP(A325,sum_cocina!$A$4:$B$772,2,FALSE)</f>
        <v>137</v>
      </c>
      <c r="Q325" s="42">
        <f t="shared" si="22"/>
        <v>45019.029861111114</v>
      </c>
      <c r="R325" s="20">
        <f t="shared" si="23"/>
        <v>0</v>
      </c>
      <c r="S325" t="str">
        <f t="shared" si="24"/>
        <v>NO COBRADO</v>
      </c>
    </row>
    <row r="326" spans="1:19">
      <c r="A326">
        <v>325</v>
      </c>
      <c r="B326">
        <v>18</v>
      </c>
      <c r="C326" t="s">
        <v>572</v>
      </c>
      <c r="D326">
        <v>1</v>
      </c>
      <c r="E326" s="23">
        <v>45019.041666666664</v>
      </c>
      <c r="F326" s="23">
        <v>45019.095833333333</v>
      </c>
      <c r="G326" s="22">
        <f t="shared" si="21"/>
        <v>5.4166666668606922E-2</v>
      </c>
      <c r="H326" t="s">
        <v>20</v>
      </c>
      <c r="I326" t="s">
        <v>10</v>
      </c>
      <c r="J326" t="s">
        <v>1125</v>
      </c>
      <c r="K326" s="24">
        <v>32.5</v>
      </c>
      <c r="L326" t="s">
        <v>11</v>
      </c>
      <c r="M326" t="s">
        <v>1161</v>
      </c>
      <c r="N326" t="s">
        <v>573</v>
      </c>
      <c r="O326" s="20">
        <f>VLOOKUP(A326,sum_cocina!$A$4:$D$772,4,FALSE)</f>
        <v>4.9305555555555554E-2</v>
      </c>
      <c r="P326" s="21">
        <f>+VLOOKUP(A326,sum_cocina!$A$4:$B$772,2,FALSE)</f>
        <v>154</v>
      </c>
      <c r="Q326" s="42">
        <f t="shared" si="22"/>
        <v>45019.041666666664</v>
      </c>
      <c r="R326" s="20">
        <f t="shared" si="23"/>
        <v>4.8611111130513682E-3</v>
      </c>
      <c r="S326" t="str">
        <f t="shared" si="24"/>
        <v>COBRADO</v>
      </c>
    </row>
    <row r="327" spans="1:19">
      <c r="A327">
        <v>326</v>
      </c>
      <c r="B327">
        <v>14</v>
      </c>
      <c r="C327" t="s">
        <v>574</v>
      </c>
      <c r="D327">
        <v>4</v>
      </c>
      <c r="E327" s="23">
        <v>45020.068749999999</v>
      </c>
      <c r="F327" s="23">
        <v>45020.231944444444</v>
      </c>
      <c r="G327" s="22">
        <f t="shared" si="21"/>
        <v>0.17361111111191954</v>
      </c>
      <c r="H327" t="s">
        <v>14</v>
      </c>
      <c r="I327" t="s">
        <v>15</v>
      </c>
      <c r="J327" t="s">
        <v>1124</v>
      </c>
      <c r="K327" s="24">
        <v>13.85</v>
      </c>
      <c r="L327" t="s">
        <v>35</v>
      </c>
      <c r="M327" t="s">
        <v>1161</v>
      </c>
      <c r="N327" t="s">
        <v>575</v>
      </c>
      <c r="O327" s="20">
        <f>VLOOKUP(A327,sum_cocina!$A$4:$D$772,4,FALSE)</f>
        <v>6.3194444444444442E-2</v>
      </c>
      <c r="P327" s="21">
        <f>+VLOOKUP(A327,sum_cocina!$A$4:$B$772,2,FALSE)</f>
        <v>81</v>
      </c>
      <c r="Q327" s="42">
        <f t="shared" si="22"/>
        <v>45020.068749999999</v>
      </c>
      <c r="R327" s="20">
        <f t="shared" si="23"/>
        <v>0.1104166666674751</v>
      </c>
      <c r="S327" t="str">
        <f t="shared" si="24"/>
        <v>COBRADO</v>
      </c>
    </row>
    <row r="328" spans="1:19">
      <c r="A328">
        <v>327</v>
      </c>
      <c r="B328">
        <v>12</v>
      </c>
      <c r="C328" t="s">
        <v>379</v>
      </c>
      <c r="D328">
        <v>5</v>
      </c>
      <c r="E328" s="23">
        <v>45020.124305555553</v>
      </c>
      <c r="F328" s="23">
        <v>45020.191666666666</v>
      </c>
      <c r="G328" s="22">
        <f t="shared" si="21"/>
        <v>6.7361111112404615E-2</v>
      </c>
      <c r="H328" t="s">
        <v>25</v>
      </c>
      <c r="I328" t="s">
        <v>32</v>
      </c>
      <c r="J328" t="s">
        <v>1125</v>
      </c>
      <c r="K328" s="24">
        <v>15.08</v>
      </c>
      <c r="L328" t="s">
        <v>11</v>
      </c>
      <c r="M328" t="s">
        <v>17</v>
      </c>
      <c r="N328" t="s">
        <v>576</v>
      </c>
      <c r="O328" s="20">
        <f>VLOOKUP(A328,sum_cocina!$A$4:$D$772,4,FALSE)</f>
        <v>5.1388888888888887E-2</v>
      </c>
      <c r="P328" s="21">
        <f>+VLOOKUP(A328,sum_cocina!$A$4:$B$772,2,FALSE)</f>
        <v>147</v>
      </c>
      <c r="Q328" s="42">
        <f t="shared" si="22"/>
        <v>45020.124305555553</v>
      </c>
      <c r="R328" s="20">
        <f t="shared" si="23"/>
        <v>1.5972222223515728E-2</v>
      </c>
      <c r="S328" t="str">
        <f t="shared" si="24"/>
        <v>COBRADO</v>
      </c>
    </row>
    <row r="329" spans="1:19">
      <c r="A329">
        <v>328</v>
      </c>
      <c r="B329">
        <v>4</v>
      </c>
      <c r="C329" t="s">
        <v>577</v>
      </c>
      <c r="D329">
        <v>3</v>
      </c>
      <c r="E329" s="23">
        <v>45020.072222222225</v>
      </c>
      <c r="F329" s="23">
        <v>45020.171527777777</v>
      </c>
      <c r="G329" s="22">
        <f t="shared" si="21"/>
        <v>9.9305555551836733E-2</v>
      </c>
      <c r="H329" t="s">
        <v>20</v>
      </c>
      <c r="I329" t="s">
        <v>32</v>
      </c>
      <c r="J329" t="s">
        <v>1125</v>
      </c>
      <c r="K329" s="24">
        <v>13.85</v>
      </c>
      <c r="L329" t="s">
        <v>11</v>
      </c>
      <c r="M329" t="s">
        <v>64</v>
      </c>
      <c r="N329" t="s">
        <v>33</v>
      </c>
      <c r="O329" s="20">
        <f>VLOOKUP(A329,sum_cocina!$A$4:$D$772,4,FALSE)</f>
        <v>1.4583333333333334E-2</v>
      </c>
      <c r="P329" s="21">
        <f>+VLOOKUP(A329,sum_cocina!$A$4:$B$772,2,FALSE)</f>
        <v>35</v>
      </c>
      <c r="Q329" s="42">
        <f t="shared" si="22"/>
        <v>45020.072222222225</v>
      </c>
      <c r="R329" s="20">
        <f t="shared" si="23"/>
        <v>8.4722222218503396E-2</v>
      </c>
      <c r="S329" t="str">
        <f t="shared" si="24"/>
        <v>COBRADO</v>
      </c>
    </row>
    <row r="330" spans="1:19">
      <c r="A330">
        <v>329</v>
      </c>
      <c r="B330">
        <v>13</v>
      </c>
      <c r="C330" t="s">
        <v>578</v>
      </c>
      <c r="D330">
        <v>1</v>
      </c>
      <c r="E330" s="23">
        <v>45020.018055555556</v>
      </c>
      <c r="F330" s="23">
        <v>45020.111805555556</v>
      </c>
      <c r="G330" s="22">
        <f t="shared" si="21"/>
        <v>0.10416666666666667</v>
      </c>
      <c r="H330" t="s">
        <v>20</v>
      </c>
      <c r="I330" t="s">
        <v>10</v>
      </c>
      <c r="J330" t="s">
        <v>1125</v>
      </c>
      <c r="K330" s="24">
        <v>38.89</v>
      </c>
      <c r="L330" t="s">
        <v>35</v>
      </c>
      <c r="M330" t="s">
        <v>41</v>
      </c>
      <c r="N330" t="s">
        <v>579</v>
      </c>
      <c r="O330" s="20">
        <f>VLOOKUP(A330,sum_cocina!$A$4:$D$772,4,FALSE)</f>
        <v>9.6527777777777782E-2</v>
      </c>
      <c r="P330" s="21">
        <f>+VLOOKUP(A330,sum_cocina!$A$4:$B$772,2,FALSE)</f>
        <v>207</v>
      </c>
      <c r="Q330" s="42">
        <f t="shared" si="22"/>
        <v>45020.018055555556</v>
      </c>
      <c r="R330" s="20">
        <f t="shared" si="23"/>
        <v>7.6388888888888895E-3</v>
      </c>
      <c r="S330" t="str">
        <f t="shared" si="24"/>
        <v>COBRADO</v>
      </c>
    </row>
    <row r="331" spans="1:19">
      <c r="A331">
        <v>330</v>
      </c>
      <c r="B331">
        <v>10</v>
      </c>
      <c r="C331" t="s">
        <v>580</v>
      </c>
      <c r="D331">
        <v>6</v>
      </c>
      <c r="E331" s="23">
        <v>45020.076388888891</v>
      </c>
      <c r="F331" s="23">
        <v>45020.164583333331</v>
      </c>
      <c r="G331" s="22">
        <f t="shared" si="21"/>
        <v>9.8611111107553981E-2</v>
      </c>
      <c r="H331" t="s">
        <v>9</v>
      </c>
      <c r="I331" t="s">
        <v>15</v>
      </c>
      <c r="J331" t="s">
        <v>1125</v>
      </c>
      <c r="K331" s="24">
        <v>32.17</v>
      </c>
      <c r="L331" t="s">
        <v>35</v>
      </c>
      <c r="M331" t="s">
        <v>41</v>
      </c>
      <c r="N331" t="s">
        <v>581</v>
      </c>
      <c r="O331" s="20">
        <f>VLOOKUP(A331,sum_cocina!$A$4:$D$772,4,FALSE)</f>
        <v>9.7222222222222224E-2</v>
      </c>
      <c r="P331" s="21">
        <f>+VLOOKUP(A331,sum_cocina!$A$4:$B$772,2,FALSE)</f>
        <v>217</v>
      </c>
      <c r="Q331" s="42">
        <f t="shared" si="22"/>
        <v>45020.076388888891</v>
      </c>
      <c r="R331" s="20">
        <f t="shared" si="23"/>
        <v>1.3888888853317571E-3</v>
      </c>
      <c r="S331" t="str">
        <f t="shared" si="24"/>
        <v>COBRADO</v>
      </c>
    </row>
    <row r="332" spans="1:19">
      <c r="A332">
        <v>331</v>
      </c>
      <c r="B332">
        <v>20</v>
      </c>
      <c r="C332" t="s">
        <v>582</v>
      </c>
      <c r="D332">
        <v>3</v>
      </c>
      <c r="E332" s="23">
        <v>45020.129166666666</v>
      </c>
      <c r="F332" s="23">
        <v>45020.261805555558</v>
      </c>
      <c r="G332" s="22">
        <f t="shared" si="21"/>
        <v>0.13263888889196096</v>
      </c>
      <c r="H332" t="s">
        <v>29</v>
      </c>
      <c r="I332" t="s">
        <v>32</v>
      </c>
      <c r="J332" t="s">
        <v>1124</v>
      </c>
      <c r="K332" s="24">
        <v>36.61</v>
      </c>
      <c r="L332" t="s">
        <v>11</v>
      </c>
      <c r="M332" t="s">
        <v>26</v>
      </c>
      <c r="N332" t="s">
        <v>583</v>
      </c>
      <c r="O332" s="20">
        <f>VLOOKUP(A332,sum_cocina!$A$4:$D$772,4,FALSE)</f>
        <v>8.4027777777777785E-2</v>
      </c>
      <c r="P332" s="21">
        <f>+VLOOKUP(A332,sum_cocina!$A$4:$B$772,2,FALSE)</f>
        <v>173</v>
      </c>
      <c r="Q332" s="42">
        <f t="shared" si="22"/>
        <v>45020.129166666666</v>
      </c>
      <c r="R332" s="20">
        <f t="shared" si="23"/>
        <v>4.8611111114183175E-2</v>
      </c>
      <c r="S332" t="str">
        <f t="shared" si="24"/>
        <v>COBRADO</v>
      </c>
    </row>
    <row r="333" spans="1:19">
      <c r="A333">
        <v>332</v>
      </c>
      <c r="B333">
        <v>6</v>
      </c>
      <c r="C333" t="s">
        <v>584</v>
      </c>
      <c r="D333">
        <v>1</v>
      </c>
      <c r="E333" s="23">
        <v>45020.009722222225</v>
      </c>
      <c r="F333" s="23">
        <v>45020.061805555553</v>
      </c>
      <c r="G333" s="22">
        <f t="shared" si="21"/>
        <v>5.2083333328482695E-2</v>
      </c>
      <c r="H333" t="s">
        <v>20</v>
      </c>
      <c r="I333" t="s">
        <v>10</v>
      </c>
      <c r="J333" t="s">
        <v>1124</v>
      </c>
      <c r="K333" s="24">
        <v>25.21</v>
      </c>
      <c r="L333" t="s">
        <v>11</v>
      </c>
      <c r="M333" t="s">
        <v>83</v>
      </c>
      <c r="N333" t="s">
        <v>65</v>
      </c>
      <c r="O333" s="20">
        <f>VLOOKUP(A333,sum_cocina!$A$4:$D$772,4,FALSE)</f>
        <v>1.1805555555555555E-2</v>
      </c>
      <c r="P333" s="21">
        <f>+VLOOKUP(A333,sum_cocina!$A$4:$B$772,2,FALSE)</f>
        <v>120</v>
      </c>
      <c r="Q333" s="42">
        <f t="shared" si="22"/>
        <v>45020.009722222225</v>
      </c>
      <c r="R333" s="20">
        <f t="shared" si="23"/>
        <v>4.027777777292714E-2</v>
      </c>
      <c r="S333" t="str">
        <f t="shared" si="24"/>
        <v>COBRADO</v>
      </c>
    </row>
    <row r="334" spans="1:19">
      <c r="A334">
        <v>333</v>
      </c>
      <c r="B334">
        <v>6</v>
      </c>
      <c r="C334" t="s">
        <v>585</v>
      </c>
      <c r="D334">
        <v>1</v>
      </c>
      <c r="E334" s="23">
        <v>45020.131944444445</v>
      </c>
      <c r="F334" s="23">
        <v>45020.186805555553</v>
      </c>
      <c r="G334" s="22">
        <f t="shared" si="21"/>
        <v>5.486111110803904E-2</v>
      </c>
      <c r="H334" t="s">
        <v>29</v>
      </c>
      <c r="I334" t="s">
        <v>32</v>
      </c>
      <c r="J334" t="s">
        <v>1125</v>
      </c>
      <c r="K334" s="24">
        <v>13.19</v>
      </c>
      <c r="L334" t="s">
        <v>21</v>
      </c>
      <c r="M334" t="s">
        <v>26</v>
      </c>
      <c r="N334" t="s">
        <v>310</v>
      </c>
      <c r="O334" s="20">
        <f>VLOOKUP(A334,sum_cocina!$A$4:$D$772,4,FALSE)</f>
        <v>4.2361111111111113E-2</v>
      </c>
      <c r="P334" s="21">
        <f>+VLOOKUP(A334,sum_cocina!$A$4:$B$772,2,FALSE)</f>
        <v>72</v>
      </c>
      <c r="Q334" s="42">
        <f t="shared" si="22"/>
        <v>45020.131944444445</v>
      </c>
      <c r="R334" s="20">
        <f t="shared" si="23"/>
        <v>1.2499999996927927E-2</v>
      </c>
      <c r="S334" t="str">
        <f t="shared" si="24"/>
        <v>COBRADO</v>
      </c>
    </row>
    <row r="335" spans="1:19">
      <c r="A335">
        <v>334</v>
      </c>
      <c r="B335">
        <v>12</v>
      </c>
      <c r="C335" t="s">
        <v>586</v>
      </c>
      <c r="D335">
        <v>4</v>
      </c>
      <c r="E335" s="23">
        <v>45020.118750000001</v>
      </c>
      <c r="F335" s="23">
        <v>45020.271527777775</v>
      </c>
      <c r="G335" s="22">
        <f t="shared" si="21"/>
        <v>0.15277777777373558</v>
      </c>
      <c r="H335" t="s">
        <v>14</v>
      </c>
      <c r="I335" t="s">
        <v>15</v>
      </c>
      <c r="J335" t="s">
        <v>1125</v>
      </c>
      <c r="K335" s="24">
        <v>17.5</v>
      </c>
      <c r="L335" t="s">
        <v>21</v>
      </c>
      <c r="M335" t="s">
        <v>83</v>
      </c>
      <c r="N335" t="s">
        <v>587</v>
      </c>
      <c r="O335" s="20">
        <f>VLOOKUP(A335,sum_cocina!$A$4:$D$772,4,FALSE)</f>
        <v>0.10833333333333334</v>
      </c>
      <c r="P335" s="21">
        <f>+VLOOKUP(A335,sum_cocina!$A$4:$B$772,2,FALSE)</f>
        <v>173</v>
      </c>
      <c r="Q335" s="42">
        <f t="shared" si="22"/>
        <v>45020.118750000001</v>
      </c>
      <c r="R335" s="20">
        <f t="shared" si="23"/>
        <v>4.4444444440402242E-2</v>
      </c>
      <c r="S335" t="str">
        <f t="shared" si="24"/>
        <v>COBRADO</v>
      </c>
    </row>
    <row r="336" spans="1:19">
      <c r="A336">
        <v>335</v>
      </c>
      <c r="B336">
        <v>14</v>
      </c>
      <c r="C336" t="s">
        <v>588</v>
      </c>
      <c r="D336">
        <v>3</v>
      </c>
      <c r="E336" s="23">
        <v>45020.080555555556</v>
      </c>
      <c r="F336" s="23">
        <v>45020.131249999999</v>
      </c>
      <c r="G336" s="22">
        <f t="shared" si="21"/>
        <v>5.0694444442342501E-2</v>
      </c>
      <c r="H336" t="s">
        <v>29</v>
      </c>
      <c r="I336" t="s">
        <v>10</v>
      </c>
      <c r="J336" t="s">
        <v>1124</v>
      </c>
      <c r="K336" s="24">
        <v>41.56</v>
      </c>
      <c r="L336" t="s">
        <v>21</v>
      </c>
      <c r="M336" t="s">
        <v>22</v>
      </c>
      <c r="N336" t="s">
        <v>589</v>
      </c>
      <c r="O336" s="20">
        <f>VLOOKUP(A336,sum_cocina!$A$4:$D$772,4,FALSE)</f>
        <v>4.791666666666667E-2</v>
      </c>
      <c r="P336" s="21">
        <f>+VLOOKUP(A336,sum_cocina!$A$4:$B$772,2,FALSE)</f>
        <v>114</v>
      </c>
      <c r="Q336" s="42">
        <f t="shared" si="22"/>
        <v>45020.080555555556</v>
      </c>
      <c r="R336" s="20">
        <f t="shared" si="23"/>
        <v>2.7777777756758312E-3</v>
      </c>
      <c r="S336" t="str">
        <f t="shared" si="24"/>
        <v>COBRADO</v>
      </c>
    </row>
    <row r="337" spans="1:19">
      <c r="A337">
        <v>336</v>
      </c>
      <c r="B337">
        <v>4</v>
      </c>
      <c r="C337" t="s">
        <v>590</v>
      </c>
      <c r="D337">
        <v>5</v>
      </c>
      <c r="E337" s="23">
        <v>45020.065972222219</v>
      </c>
      <c r="F337" s="23">
        <v>45020.20208333333</v>
      </c>
      <c r="G337" s="22">
        <f t="shared" si="21"/>
        <v>0.13611111111094942</v>
      </c>
      <c r="H337" t="s">
        <v>20</v>
      </c>
      <c r="I337" t="s">
        <v>32</v>
      </c>
      <c r="J337" t="s">
        <v>1125</v>
      </c>
      <c r="K337" s="24">
        <v>17.93</v>
      </c>
      <c r="L337" t="s">
        <v>21</v>
      </c>
      <c r="M337" t="s">
        <v>83</v>
      </c>
      <c r="N337" t="s">
        <v>591</v>
      </c>
      <c r="O337" s="20">
        <f>VLOOKUP(A337,sum_cocina!$A$4:$D$772,4,FALSE)</f>
        <v>4.5138888888888888E-2</v>
      </c>
      <c r="P337" s="21">
        <f>+VLOOKUP(A337,sum_cocina!$A$4:$B$772,2,FALSE)</f>
        <v>158</v>
      </c>
      <c r="Q337" s="42">
        <f t="shared" si="22"/>
        <v>45020.065972222219</v>
      </c>
      <c r="R337" s="20">
        <f t="shared" si="23"/>
        <v>9.0972222222060528E-2</v>
      </c>
      <c r="S337" t="str">
        <f t="shared" si="24"/>
        <v>COBRADO</v>
      </c>
    </row>
    <row r="338" spans="1:19">
      <c r="A338">
        <v>337</v>
      </c>
      <c r="B338">
        <v>11</v>
      </c>
      <c r="C338" t="s">
        <v>592</v>
      </c>
      <c r="D338">
        <v>2</v>
      </c>
      <c r="E338" s="23">
        <v>45020.068055555559</v>
      </c>
      <c r="F338" s="23">
        <v>45020.188194444447</v>
      </c>
      <c r="G338" s="22">
        <f t="shared" si="21"/>
        <v>0.12013888888759539</v>
      </c>
      <c r="H338" t="s">
        <v>25</v>
      </c>
      <c r="I338" t="s">
        <v>32</v>
      </c>
      <c r="J338" t="s">
        <v>1125</v>
      </c>
      <c r="K338" s="24">
        <v>19.28</v>
      </c>
      <c r="L338" t="s">
        <v>11</v>
      </c>
      <c r="M338" t="s">
        <v>22</v>
      </c>
      <c r="N338" t="s">
        <v>593</v>
      </c>
      <c r="O338" s="20">
        <f>VLOOKUP(A338,sum_cocina!$A$4:$D$772,4,FALSE)</f>
        <v>4.027777777777778E-2</v>
      </c>
      <c r="P338" s="21">
        <f>+VLOOKUP(A338,sum_cocina!$A$4:$B$772,2,FALSE)</f>
        <v>100</v>
      </c>
      <c r="Q338" s="42">
        <f t="shared" si="22"/>
        <v>45020.068055555559</v>
      </c>
      <c r="R338" s="20">
        <f t="shared" si="23"/>
        <v>7.9861111109817612E-2</v>
      </c>
      <c r="S338" t="str">
        <f t="shared" si="24"/>
        <v>COBRADO</v>
      </c>
    </row>
    <row r="339" spans="1:19">
      <c r="A339">
        <v>338</v>
      </c>
      <c r="B339">
        <v>18</v>
      </c>
      <c r="C339" t="s">
        <v>594</v>
      </c>
      <c r="D339">
        <v>2</v>
      </c>
      <c r="E339" s="23">
        <v>45020.022222222222</v>
      </c>
      <c r="F339" s="23">
        <v>45020.145833333336</v>
      </c>
      <c r="G339" s="22">
        <f t="shared" si="21"/>
        <v>0.12361111111385981</v>
      </c>
      <c r="H339" t="s">
        <v>25</v>
      </c>
      <c r="I339" t="s">
        <v>10</v>
      </c>
      <c r="J339" t="s">
        <v>1124</v>
      </c>
      <c r="K339" s="24">
        <v>30.62</v>
      </c>
      <c r="L339" t="s">
        <v>11</v>
      </c>
      <c r="M339" t="s">
        <v>59</v>
      </c>
      <c r="N339" t="s">
        <v>595</v>
      </c>
      <c r="O339" s="20">
        <f>VLOOKUP(A339,sum_cocina!$A$4:$D$772,4,FALSE)</f>
        <v>9.930555555555555E-2</v>
      </c>
      <c r="P339" s="21">
        <f>+VLOOKUP(A339,sum_cocina!$A$4:$B$772,2,FALSE)</f>
        <v>279</v>
      </c>
      <c r="Q339" s="42">
        <f t="shared" si="22"/>
        <v>45020.022222222222</v>
      </c>
      <c r="R339" s="20">
        <f t="shared" si="23"/>
        <v>2.4305555558304257E-2</v>
      </c>
      <c r="S339" t="str">
        <f t="shared" si="24"/>
        <v>COBRADO</v>
      </c>
    </row>
    <row r="340" spans="1:19">
      <c r="A340">
        <v>339</v>
      </c>
      <c r="B340">
        <v>13</v>
      </c>
      <c r="C340" t="s">
        <v>596</v>
      </c>
      <c r="D340">
        <v>2</v>
      </c>
      <c r="E340" s="23">
        <v>45020</v>
      </c>
      <c r="F340" s="23">
        <v>45020.084027777775</v>
      </c>
      <c r="G340" s="22">
        <f t="shared" si="21"/>
        <v>8.4027777775190771E-2</v>
      </c>
      <c r="H340" t="s">
        <v>9</v>
      </c>
      <c r="I340" t="s">
        <v>15</v>
      </c>
      <c r="J340" t="s">
        <v>1124</v>
      </c>
      <c r="K340" s="24">
        <v>19.600000000000001</v>
      </c>
      <c r="L340" t="s">
        <v>11</v>
      </c>
      <c r="M340" t="s">
        <v>1161</v>
      </c>
      <c r="N340" t="s">
        <v>597</v>
      </c>
      <c r="O340" s="20">
        <f>VLOOKUP(A340,sum_cocina!$A$4:$D$772,4,FALSE)</f>
        <v>3.1944444444444442E-2</v>
      </c>
      <c r="P340" s="21">
        <f>+VLOOKUP(A340,sum_cocina!$A$4:$B$772,2,FALSE)</f>
        <v>104</v>
      </c>
      <c r="Q340" s="42">
        <f t="shared" si="22"/>
        <v>45020</v>
      </c>
      <c r="R340" s="20">
        <f t="shared" si="23"/>
        <v>5.2083333330746329E-2</v>
      </c>
      <c r="S340" t="str">
        <f t="shared" si="24"/>
        <v>COBRADO</v>
      </c>
    </row>
    <row r="341" spans="1:19">
      <c r="A341">
        <v>340</v>
      </c>
      <c r="B341">
        <v>15</v>
      </c>
      <c r="C341" t="s">
        <v>598</v>
      </c>
      <c r="D341">
        <v>1</v>
      </c>
      <c r="E341" s="23">
        <v>45020.05</v>
      </c>
      <c r="F341" s="23">
        <v>45020.193055555559</v>
      </c>
      <c r="G341" s="22">
        <f t="shared" si="21"/>
        <v>0.14305555555620231</v>
      </c>
      <c r="H341" t="s">
        <v>9</v>
      </c>
      <c r="I341" t="s">
        <v>10</v>
      </c>
      <c r="J341" t="s">
        <v>1125</v>
      </c>
      <c r="K341" s="24">
        <v>38.520000000000003</v>
      </c>
      <c r="L341" t="s">
        <v>21</v>
      </c>
      <c r="M341" t="s">
        <v>1160</v>
      </c>
      <c r="N341" t="s">
        <v>599</v>
      </c>
      <c r="O341" s="20">
        <f>VLOOKUP(A341,sum_cocina!$A$4:$D$772,4,FALSE)</f>
        <v>6.3194444444444442E-2</v>
      </c>
      <c r="P341" s="21">
        <f>+VLOOKUP(A341,sum_cocina!$A$4:$B$772,2,FALSE)</f>
        <v>164</v>
      </c>
      <c r="Q341" s="42">
        <f t="shared" si="22"/>
        <v>45020.05</v>
      </c>
      <c r="R341" s="20">
        <f t="shared" si="23"/>
        <v>7.9861111111757865E-2</v>
      </c>
      <c r="S341" t="str">
        <f t="shared" si="24"/>
        <v>COBRADO</v>
      </c>
    </row>
    <row r="342" spans="1:19">
      <c r="A342">
        <v>341</v>
      </c>
      <c r="B342">
        <v>14</v>
      </c>
      <c r="C342" t="s">
        <v>600</v>
      </c>
      <c r="D342">
        <v>5</v>
      </c>
      <c r="E342" s="23">
        <v>45020.086805555555</v>
      </c>
      <c r="F342" s="23">
        <v>45020.179861111108</v>
      </c>
      <c r="G342" s="22">
        <f t="shared" si="21"/>
        <v>9.3055555553291924E-2</v>
      </c>
      <c r="H342" t="s">
        <v>9</v>
      </c>
      <c r="I342" t="s">
        <v>15</v>
      </c>
      <c r="J342" t="s">
        <v>1125</v>
      </c>
      <c r="K342" s="24">
        <v>47.05</v>
      </c>
      <c r="L342" t="s">
        <v>21</v>
      </c>
      <c r="M342" t="s">
        <v>1161</v>
      </c>
      <c r="N342" t="s">
        <v>601</v>
      </c>
      <c r="O342" s="20">
        <f>VLOOKUP(A342,sum_cocina!$A$4:$D$772,4,FALSE)</f>
        <v>6.1111111111111109E-2</v>
      </c>
      <c r="P342" s="21">
        <f>+VLOOKUP(A342,sum_cocina!$A$4:$B$772,2,FALSE)</f>
        <v>177</v>
      </c>
      <c r="Q342" s="42">
        <f t="shared" si="22"/>
        <v>45020.086805555555</v>
      </c>
      <c r="R342" s="20">
        <f t="shared" si="23"/>
        <v>3.1944444442180815E-2</v>
      </c>
      <c r="S342" t="str">
        <f t="shared" si="24"/>
        <v>COBRADO</v>
      </c>
    </row>
    <row r="343" spans="1:19">
      <c r="A343">
        <v>342</v>
      </c>
      <c r="B343">
        <v>19</v>
      </c>
      <c r="C343" t="s">
        <v>602</v>
      </c>
      <c r="D343">
        <v>5</v>
      </c>
      <c r="E343" s="23">
        <v>45020.104166666664</v>
      </c>
      <c r="F343" s="23">
        <v>45020.257638888892</v>
      </c>
      <c r="G343" s="22">
        <f t="shared" si="21"/>
        <v>0.15347222222771961</v>
      </c>
      <c r="H343" t="s">
        <v>9</v>
      </c>
      <c r="I343" t="s">
        <v>15</v>
      </c>
      <c r="J343" t="s">
        <v>1125</v>
      </c>
      <c r="K343" s="24">
        <v>20.059999999999999</v>
      </c>
      <c r="L343" t="s">
        <v>21</v>
      </c>
      <c r="M343" t="s">
        <v>41</v>
      </c>
      <c r="N343" t="s">
        <v>421</v>
      </c>
      <c r="O343" s="20">
        <f>VLOOKUP(A343,sum_cocina!$A$4:$D$772,4,FALSE)</f>
        <v>3.7499999999999999E-2</v>
      </c>
      <c r="P343" s="21">
        <f>+VLOOKUP(A343,sum_cocina!$A$4:$B$772,2,FALSE)</f>
        <v>102</v>
      </c>
      <c r="Q343" s="42">
        <f t="shared" si="22"/>
        <v>45020.104166666664</v>
      </c>
      <c r="R343" s="20">
        <f t="shared" si="23"/>
        <v>0.11597222222771961</v>
      </c>
      <c r="S343" t="str">
        <f t="shared" si="24"/>
        <v>COBRADO</v>
      </c>
    </row>
    <row r="344" spans="1:19">
      <c r="A344">
        <v>343</v>
      </c>
      <c r="B344">
        <v>12</v>
      </c>
      <c r="C344" t="s">
        <v>603</v>
      </c>
      <c r="D344">
        <v>1</v>
      </c>
      <c r="E344" s="23">
        <v>45020.163888888892</v>
      </c>
      <c r="F344" s="23">
        <v>45020.239583333336</v>
      </c>
      <c r="G344" s="22">
        <f t="shared" si="21"/>
        <v>8.6111111110464364E-2</v>
      </c>
      <c r="H344" t="s">
        <v>25</v>
      </c>
      <c r="I344" t="s">
        <v>10</v>
      </c>
      <c r="J344" t="s">
        <v>1125</v>
      </c>
      <c r="K344" s="24">
        <v>23.01</v>
      </c>
      <c r="L344" t="s">
        <v>35</v>
      </c>
      <c r="M344" t="s">
        <v>1161</v>
      </c>
      <c r="N344" t="s">
        <v>604</v>
      </c>
      <c r="O344" s="20">
        <f>VLOOKUP(A344,sum_cocina!$A$4:$D$772,4,FALSE)</f>
        <v>7.013888888888889E-2</v>
      </c>
      <c r="P344" s="21">
        <f>+VLOOKUP(A344,sum_cocina!$A$4:$B$772,2,FALSE)</f>
        <v>137</v>
      </c>
      <c r="Q344" s="42">
        <f t="shared" si="22"/>
        <v>45020.163888888892</v>
      </c>
      <c r="R344" s="20">
        <f t="shared" si="23"/>
        <v>1.5972222221575474E-2</v>
      </c>
      <c r="S344" t="str">
        <f t="shared" si="24"/>
        <v>COBRADO</v>
      </c>
    </row>
    <row r="345" spans="1:19">
      <c r="A345">
        <v>344</v>
      </c>
      <c r="B345">
        <v>15</v>
      </c>
      <c r="C345" t="s">
        <v>605</v>
      </c>
      <c r="D345">
        <v>3</v>
      </c>
      <c r="E345" s="23">
        <v>45020.031944444447</v>
      </c>
      <c r="F345" s="23">
        <v>45020.086111111108</v>
      </c>
      <c r="G345" s="22">
        <f t="shared" si="21"/>
        <v>6.4583333327997636E-2</v>
      </c>
      <c r="H345" t="s">
        <v>20</v>
      </c>
      <c r="I345" t="s">
        <v>10</v>
      </c>
      <c r="J345" t="s">
        <v>1125</v>
      </c>
      <c r="K345" s="24">
        <v>33.01</v>
      </c>
      <c r="L345" t="s">
        <v>35</v>
      </c>
      <c r="M345" t="s">
        <v>64</v>
      </c>
      <c r="N345" t="s">
        <v>606</v>
      </c>
      <c r="O345" s="20">
        <f>VLOOKUP(A345,sum_cocina!$A$4:$D$772,4,FALSE)</f>
        <v>5.9722222222222225E-2</v>
      </c>
      <c r="P345" s="21">
        <f>+VLOOKUP(A345,sum_cocina!$A$4:$B$772,2,FALSE)</f>
        <v>183</v>
      </c>
      <c r="Q345" s="42">
        <f t="shared" si="22"/>
        <v>45020.031944444447</v>
      </c>
      <c r="R345" s="20">
        <f t="shared" si="23"/>
        <v>4.8611111057754106E-3</v>
      </c>
      <c r="S345" t="str">
        <f t="shared" si="24"/>
        <v>COBRADO</v>
      </c>
    </row>
    <row r="346" spans="1:19">
      <c r="A346">
        <v>345</v>
      </c>
      <c r="B346">
        <v>16</v>
      </c>
      <c r="C346" t="s">
        <v>607</v>
      </c>
      <c r="D346">
        <v>3</v>
      </c>
      <c r="E346" s="23">
        <v>45020.054166666669</v>
      </c>
      <c r="F346" s="23">
        <v>45020.179861111108</v>
      </c>
      <c r="G346" s="22">
        <f t="shared" si="21"/>
        <v>0.13611111110609878</v>
      </c>
      <c r="H346" t="s">
        <v>29</v>
      </c>
      <c r="I346" t="s">
        <v>10</v>
      </c>
      <c r="J346" t="s">
        <v>1125</v>
      </c>
      <c r="K346" s="24">
        <v>13.98</v>
      </c>
      <c r="L346" t="s">
        <v>35</v>
      </c>
      <c r="M346" t="s">
        <v>64</v>
      </c>
      <c r="N346" t="s">
        <v>180</v>
      </c>
      <c r="O346" s="20">
        <f>VLOOKUP(A346,sum_cocina!$A$4:$D$772,4,FALSE)</f>
        <v>1.2500000000000001E-2</v>
      </c>
      <c r="P346" s="21">
        <f>+VLOOKUP(A346,sum_cocina!$A$4:$B$772,2,FALSE)</f>
        <v>38</v>
      </c>
      <c r="Q346" s="42">
        <f t="shared" si="22"/>
        <v>45020.054166666669</v>
      </c>
      <c r="R346" s="20">
        <f t="shared" si="23"/>
        <v>0.12361111110609878</v>
      </c>
      <c r="S346" t="str">
        <f t="shared" si="24"/>
        <v>COBRADO</v>
      </c>
    </row>
    <row r="347" spans="1:19">
      <c r="A347">
        <v>346</v>
      </c>
      <c r="B347">
        <v>1</v>
      </c>
      <c r="C347" t="s">
        <v>608</v>
      </c>
      <c r="D347">
        <v>5</v>
      </c>
      <c r="E347" s="23">
        <v>45020.027777777781</v>
      </c>
      <c r="F347" s="23">
        <v>45020.163888888892</v>
      </c>
      <c r="G347" s="22">
        <f t="shared" si="21"/>
        <v>0.13611111111094942</v>
      </c>
      <c r="H347" t="s">
        <v>25</v>
      </c>
      <c r="I347" t="s">
        <v>10</v>
      </c>
      <c r="J347" t="s">
        <v>1124</v>
      </c>
      <c r="K347" s="24">
        <v>35.93</v>
      </c>
      <c r="L347" t="s">
        <v>11</v>
      </c>
      <c r="M347" t="s">
        <v>83</v>
      </c>
      <c r="N347" t="s">
        <v>106</v>
      </c>
      <c r="O347" s="20">
        <f>VLOOKUP(A347,sum_cocina!$A$4:$D$772,4,FALSE)</f>
        <v>1.5277777777777777E-2</v>
      </c>
      <c r="P347" s="21">
        <f>+VLOOKUP(A347,sum_cocina!$A$4:$B$772,2,FALSE)</f>
        <v>72</v>
      </c>
      <c r="Q347" s="42">
        <f t="shared" si="22"/>
        <v>45020.027777777781</v>
      </c>
      <c r="R347" s="20">
        <f t="shared" si="23"/>
        <v>0.12083333333317164</v>
      </c>
      <c r="S347" t="str">
        <f t="shared" si="24"/>
        <v>COBRADO</v>
      </c>
    </row>
    <row r="348" spans="1:19">
      <c r="A348">
        <v>347</v>
      </c>
      <c r="B348">
        <v>7</v>
      </c>
      <c r="C348" t="s">
        <v>609</v>
      </c>
      <c r="D348">
        <v>4</v>
      </c>
      <c r="E348" s="23">
        <v>45020.075694444444</v>
      </c>
      <c r="F348" s="23">
        <v>45020.19027777778</v>
      </c>
      <c r="G348" s="22">
        <f t="shared" si="21"/>
        <v>0.11458333333575865</v>
      </c>
      <c r="H348" t="s">
        <v>29</v>
      </c>
      <c r="I348" t="s">
        <v>10</v>
      </c>
      <c r="J348" t="s">
        <v>1125</v>
      </c>
      <c r="K348" s="24">
        <v>48.52</v>
      </c>
      <c r="L348" t="s">
        <v>11</v>
      </c>
      <c r="M348" t="s">
        <v>64</v>
      </c>
      <c r="N348" t="s">
        <v>33</v>
      </c>
      <c r="O348" s="20">
        <f>VLOOKUP(A348,sum_cocina!$A$4:$D$772,4,FALSE)</f>
        <v>3.0555555555555555E-2</v>
      </c>
      <c r="P348" s="21">
        <f>+VLOOKUP(A348,sum_cocina!$A$4:$B$772,2,FALSE)</f>
        <v>70</v>
      </c>
      <c r="Q348" s="42">
        <f t="shared" si="22"/>
        <v>45020.075694444444</v>
      </c>
      <c r="R348" s="20">
        <f t="shared" si="23"/>
        <v>8.4027777780203095E-2</v>
      </c>
      <c r="S348" t="str">
        <f t="shared" si="24"/>
        <v>COBRADO</v>
      </c>
    </row>
    <row r="349" spans="1:19">
      <c r="A349">
        <v>348</v>
      </c>
      <c r="B349">
        <v>16</v>
      </c>
      <c r="C349" t="s">
        <v>610</v>
      </c>
      <c r="D349">
        <v>2</v>
      </c>
      <c r="E349" s="23">
        <v>45020.053472222222</v>
      </c>
      <c r="F349" s="23">
        <v>45020.207638888889</v>
      </c>
      <c r="G349" s="22">
        <f t="shared" si="21"/>
        <v>0.16458333333381839</v>
      </c>
      <c r="H349" t="s">
        <v>20</v>
      </c>
      <c r="I349" t="s">
        <v>10</v>
      </c>
      <c r="J349" t="s">
        <v>1125</v>
      </c>
      <c r="K349" s="24">
        <v>30.78</v>
      </c>
      <c r="L349" t="s">
        <v>35</v>
      </c>
      <c r="M349" t="s">
        <v>26</v>
      </c>
      <c r="N349" t="s">
        <v>88</v>
      </c>
      <c r="O349" s="20">
        <f>VLOOKUP(A349,sum_cocina!$A$4:$D$772,4,FALSE)</f>
        <v>6.1111111111111109E-2</v>
      </c>
      <c r="P349" s="21">
        <f>+VLOOKUP(A349,sum_cocina!$A$4:$B$772,2,FALSE)</f>
        <v>86</v>
      </c>
      <c r="Q349" s="42">
        <f t="shared" si="22"/>
        <v>45020.053472222222</v>
      </c>
      <c r="R349" s="20">
        <f t="shared" si="23"/>
        <v>0.10347222222270727</v>
      </c>
      <c r="S349" t="str">
        <f t="shared" si="24"/>
        <v>COBRADO</v>
      </c>
    </row>
    <row r="350" spans="1:19">
      <c r="A350">
        <v>349</v>
      </c>
      <c r="B350">
        <v>13</v>
      </c>
      <c r="C350" t="s">
        <v>611</v>
      </c>
      <c r="D350">
        <v>1</v>
      </c>
      <c r="E350" s="23">
        <v>45020.158333333333</v>
      </c>
      <c r="F350" s="23">
        <v>45020.313194444447</v>
      </c>
      <c r="G350" s="22">
        <f t="shared" si="21"/>
        <v>0.16527777778052646</v>
      </c>
      <c r="H350" t="s">
        <v>25</v>
      </c>
      <c r="I350" t="s">
        <v>15</v>
      </c>
      <c r="J350" t="s">
        <v>1125</v>
      </c>
      <c r="K350" s="24">
        <v>40.630000000000003</v>
      </c>
      <c r="L350" t="s">
        <v>35</v>
      </c>
      <c r="M350" t="s">
        <v>22</v>
      </c>
      <c r="N350" t="s">
        <v>612</v>
      </c>
      <c r="O350" s="20">
        <f>VLOOKUP(A350,sum_cocina!$A$4:$D$772,4,FALSE)</f>
        <v>5.9027777777777776E-2</v>
      </c>
      <c r="P350" s="21">
        <f>+VLOOKUP(A350,sum_cocina!$A$4:$B$772,2,FALSE)</f>
        <v>152</v>
      </c>
      <c r="Q350" s="42">
        <f t="shared" si="22"/>
        <v>45020.158333333333</v>
      </c>
      <c r="R350" s="20">
        <f t="shared" si="23"/>
        <v>0.10625000000274869</v>
      </c>
      <c r="S350" t="str">
        <f t="shared" si="24"/>
        <v>COBRADO</v>
      </c>
    </row>
    <row r="351" spans="1:19">
      <c r="A351">
        <v>350</v>
      </c>
      <c r="B351">
        <v>2</v>
      </c>
      <c r="C351" t="s">
        <v>613</v>
      </c>
      <c r="D351">
        <v>6</v>
      </c>
      <c r="E351" s="23">
        <v>45020.024305555555</v>
      </c>
      <c r="F351" s="23">
        <v>45020.124305555553</v>
      </c>
      <c r="G351" s="22">
        <f t="shared" si="21"/>
        <v>9.9999999998544808E-2</v>
      </c>
      <c r="H351" t="s">
        <v>25</v>
      </c>
      <c r="I351" t="s">
        <v>15</v>
      </c>
      <c r="J351" t="s">
        <v>1124</v>
      </c>
      <c r="K351" s="24">
        <v>36.21</v>
      </c>
      <c r="L351" t="s">
        <v>11</v>
      </c>
      <c r="M351" t="s">
        <v>17</v>
      </c>
      <c r="N351" t="s">
        <v>18</v>
      </c>
      <c r="O351" s="20">
        <f>VLOOKUP(A351,sum_cocina!$A$4:$D$772,4,FALSE)</f>
        <v>7.5694444444444439E-2</v>
      </c>
      <c r="P351" s="21">
        <f>+VLOOKUP(A351,sum_cocina!$A$4:$B$772,2,FALSE)</f>
        <v>143</v>
      </c>
      <c r="Q351" s="42">
        <f t="shared" si="22"/>
        <v>45020.024305555555</v>
      </c>
      <c r="R351" s="20">
        <f t="shared" si="23"/>
        <v>2.4305555554100369E-2</v>
      </c>
      <c r="S351" t="str">
        <f t="shared" si="24"/>
        <v>COBRADO</v>
      </c>
    </row>
    <row r="352" spans="1:19">
      <c r="A352">
        <v>351</v>
      </c>
      <c r="B352">
        <v>1</v>
      </c>
      <c r="C352" t="s">
        <v>614</v>
      </c>
      <c r="D352">
        <v>6</v>
      </c>
      <c r="E352" s="23">
        <v>45020.161111111112</v>
      </c>
      <c r="F352" s="23">
        <v>45020.256249999999</v>
      </c>
      <c r="G352" s="22">
        <f t="shared" si="21"/>
        <v>9.5138888886140194E-2</v>
      </c>
      <c r="H352" t="s">
        <v>14</v>
      </c>
      <c r="I352" t="s">
        <v>15</v>
      </c>
      <c r="J352" t="s">
        <v>1125</v>
      </c>
      <c r="K352" s="24">
        <v>48.93</v>
      </c>
      <c r="L352" t="s">
        <v>21</v>
      </c>
      <c r="M352" t="s">
        <v>22</v>
      </c>
      <c r="N352" t="s">
        <v>551</v>
      </c>
      <c r="O352" s="20">
        <f>VLOOKUP(A352,sum_cocina!$A$4:$D$772,4,FALSE)</f>
        <v>1.7361111111111112E-2</v>
      </c>
      <c r="P352" s="21">
        <f>+VLOOKUP(A352,sum_cocina!$A$4:$B$772,2,FALSE)</f>
        <v>201</v>
      </c>
      <c r="Q352" s="42">
        <f t="shared" si="22"/>
        <v>45020.161111111112</v>
      </c>
      <c r="R352" s="20">
        <f t="shared" si="23"/>
        <v>7.7777777775029089E-2</v>
      </c>
      <c r="S352" t="str">
        <f t="shared" si="24"/>
        <v>COBRADO</v>
      </c>
    </row>
    <row r="353" spans="1:19">
      <c r="A353">
        <v>352</v>
      </c>
      <c r="B353">
        <v>1</v>
      </c>
      <c r="C353" t="s">
        <v>52</v>
      </c>
      <c r="D353">
        <v>3</v>
      </c>
      <c r="E353" s="23">
        <v>45020.011805555558</v>
      </c>
      <c r="F353" s="23">
        <v>45020.120138888888</v>
      </c>
      <c r="G353" s="22">
        <f t="shared" si="21"/>
        <v>0.10833333332993789</v>
      </c>
      <c r="H353" t="s">
        <v>9</v>
      </c>
      <c r="I353" t="s">
        <v>15</v>
      </c>
      <c r="J353" t="s">
        <v>16</v>
      </c>
      <c r="K353" s="24">
        <v>17.55</v>
      </c>
      <c r="L353" t="s">
        <v>11</v>
      </c>
      <c r="M353" t="s">
        <v>26</v>
      </c>
      <c r="N353" t="s">
        <v>439</v>
      </c>
      <c r="O353" s="20">
        <f>VLOOKUP(A353,sum_cocina!$A$4:$D$772,4,FALSE)</f>
        <v>4.8611111111111112E-3</v>
      </c>
      <c r="P353" s="21">
        <f>+VLOOKUP(A353,sum_cocina!$A$4:$B$772,2,FALSE)</f>
        <v>99</v>
      </c>
      <c r="Q353" s="42">
        <f t="shared" si="22"/>
        <v>45020.011805555558</v>
      </c>
      <c r="R353" s="20">
        <f t="shared" si="23"/>
        <v>0.10347222221882678</v>
      </c>
      <c r="S353" t="str">
        <f t="shared" si="24"/>
        <v>COBRADO</v>
      </c>
    </row>
    <row r="354" spans="1:19">
      <c r="A354">
        <v>353</v>
      </c>
      <c r="B354">
        <v>7</v>
      </c>
      <c r="C354" t="s">
        <v>615</v>
      </c>
      <c r="D354">
        <v>5</v>
      </c>
      <c r="E354" s="23">
        <v>45020.156944444447</v>
      </c>
      <c r="F354" s="23">
        <v>45020.316666666666</v>
      </c>
      <c r="G354" s="22">
        <f t="shared" si="21"/>
        <v>0.15972222221898846</v>
      </c>
      <c r="H354" t="s">
        <v>25</v>
      </c>
      <c r="I354" t="s">
        <v>32</v>
      </c>
      <c r="J354" t="s">
        <v>1125</v>
      </c>
      <c r="K354" s="24">
        <v>27.37</v>
      </c>
      <c r="L354" t="s">
        <v>11</v>
      </c>
      <c r="M354" t="s">
        <v>22</v>
      </c>
      <c r="N354" t="s">
        <v>616</v>
      </c>
      <c r="O354" s="20">
        <f>VLOOKUP(A354,sum_cocina!$A$4:$D$772,4,FALSE)</f>
        <v>8.8888888888888892E-2</v>
      </c>
      <c r="P354" s="21">
        <f>+VLOOKUP(A354,sum_cocina!$A$4:$B$772,2,FALSE)</f>
        <v>212</v>
      </c>
      <c r="Q354" s="42">
        <f t="shared" si="22"/>
        <v>45020.156944444447</v>
      </c>
      <c r="R354" s="20">
        <f t="shared" si="23"/>
        <v>7.0833333330099571E-2</v>
      </c>
      <c r="S354" t="str">
        <f t="shared" si="24"/>
        <v>COBRADO</v>
      </c>
    </row>
    <row r="355" spans="1:19">
      <c r="A355">
        <v>354</v>
      </c>
      <c r="B355">
        <v>12</v>
      </c>
      <c r="C355" t="s">
        <v>617</v>
      </c>
      <c r="D355">
        <v>6</v>
      </c>
      <c r="E355" s="23">
        <v>45020.018055555556</v>
      </c>
      <c r="F355" s="23">
        <v>45020.14166666667</v>
      </c>
      <c r="G355" s="22">
        <f t="shared" si="21"/>
        <v>0.13402777778052646</v>
      </c>
      <c r="H355" t="s">
        <v>25</v>
      </c>
      <c r="I355" t="s">
        <v>15</v>
      </c>
      <c r="J355" t="s">
        <v>1125</v>
      </c>
      <c r="K355" s="24">
        <v>29.58</v>
      </c>
      <c r="L355" t="s">
        <v>35</v>
      </c>
      <c r="M355" t="s">
        <v>26</v>
      </c>
      <c r="N355" t="s">
        <v>618</v>
      </c>
      <c r="O355" s="20">
        <f>VLOOKUP(A355,sum_cocina!$A$4:$D$772,4,FALSE)</f>
        <v>9.5138888888888884E-2</v>
      </c>
      <c r="P355" s="21">
        <f>+VLOOKUP(A355,sum_cocina!$A$4:$B$772,2,FALSE)</f>
        <v>181</v>
      </c>
      <c r="Q355" s="42">
        <f t="shared" si="22"/>
        <v>45020.018055555556</v>
      </c>
      <c r="R355" s="20">
        <f t="shared" si="23"/>
        <v>3.888888889163758E-2</v>
      </c>
      <c r="S355" t="str">
        <f t="shared" si="24"/>
        <v>COBRADO</v>
      </c>
    </row>
    <row r="356" spans="1:19">
      <c r="A356">
        <v>355</v>
      </c>
      <c r="B356">
        <v>4</v>
      </c>
      <c r="C356" t="s">
        <v>251</v>
      </c>
      <c r="D356">
        <v>4</v>
      </c>
      <c r="E356" s="23">
        <v>45020.070138888892</v>
      </c>
      <c r="F356" s="23">
        <v>45020.213194444441</v>
      </c>
      <c r="G356" s="22">
        <f t="shared" si="21"/>
        <v>0.14305555554892635</v>
      </c>
      <c r="H356" t="s">
        <v>25</v>
      </c>
      <c r="I356" t="s">
        <v>15</v>
      </c>
      <c r="J356" t="s">
        <v>1125</v>
      </c>
      <c r="K356" s="24">
        <v>30.53</v>
      </c>
      <c r="L356" t="s">
        <v>11</v>
      </c>
      <c r="M356" t="s">
        <v>1160</v>
      </c>
      <c r="N356" t="s">
        <v>256</v>
      </c>
      <c r="O356" s="20">
        <f>VLOOKUP(A356,sum_cocina!$A$4:$D$772,4,FALSE)</f>
        <v>4.8611111111111112E-3</v>
      </c>
      <c r="P356" s="21">
        <f>+VLOOKUP(A356,sum_cocina!$A$4:$B$772,2,FALSE)</f>
        <v>26</v>
      </c>
      <c r="Q356" s="42">
        <f t="shared" si="22"/>
        <v>45020.070138888892</v>
      </c>
      <c r="R356" s="20">
        <f t="shared" si="23"/>
        <v>0.13819444443781523</v>
      </c>
      <c r="S356" t="str">
        <f t="shared" si="24"/>
        <v>COBRADO</v>
      </c>
    </row>
    <row r="357" spans="1:19">
      <c r="A357">
        <v>356</v>
      </c>
      <c r="B357">
        <v>1</v>
      </c>
      <c r="C357" t="s">
        <v>619</v>
      </c>
      <c r="D357">
        <v>1</v>
      </c>
      <c r="E357" s="23">
        <v>45020.008333333331</v>
      </c>
      <c r="F357" s="23">
        <v>45020.095833333333</v>
      </c>
      <c r="G357" s="22">
        <f t="shared" si="21"/>
        <v>9.7916666668121863E-2</v>
      </c>
      <c r="H357" t="s">
        <v>9</v>
      </c>
      <c r="I357" t="s">
        <v>15</v>
      </c>
      <c r="J357" t="s">
        <v>1125</v>
      </c>
      <c r="K357" s="24">
        <v>28.92</v>
      </c>
      <c r="L357" t="s">
        <v>35</v>
      </c>
      <c r="M357" t="s">
        <v>22</v>
      </c>
      <c r="N357" t="s">
        <v>117</v>
      </c>
      <c r="O357" s="20">
        <f>VLOOKUP(A357,sum_cocina!$A$4:$D$772,4,FALSE)</f>
        <v>4.8611111111111112E-3</v>
      </c>
      <c r="P357" s="21">
        <f>+VLOOKUP(A357,sum_cocina!$A$4:$B$772,2,FALSE)</f>
        <v>36</v>
      </c>
      <c r="Q357" s="42">
        <f t="shared" si="22"/>
        <v>45020.008333333331</v>
      </c>
      <c r="R357" s="20">
        <f t="shared" si="23"/>
        <v>9.3055555557010755E-2</v>
      </c>
      <c r="S357" t="str">
        <f t="shared" si="24"/>
        <v>COBRADO</v>
      </c>
    </row>
    <row r="358" spans="1:19">
      <c r="A358">
        <v>357</v>
      </c>
      <c r="B358">
        <v>17</v>
      </c>
      <c r="C358" t="s">
        <v>620</v>
      </c>
      <c r="D358">
        <v>2</v>
      </c>
      <c r="E358" s="23">
        <v>45020.054861111108</v>
      </c>
      <c r="F358" s="23">
        <v>45020.18472222222</v>
      </c>
      <c r="G358" s="22">
        <f t="shared" si="21"/>
        <v>0.14027777777907127</v>
      </c>
      <c r="H358" t="s">
        <v>9</v>
      </c>
      <c r="I358" t="s">
        <v>15</v>
      </c>
      <c r="J358" t="s">
        <v>1124</v>
      </c>
      <c r="K358" s="24">
        <v>26.87</v>
      </c>
      <c r="L358" t="s">
        <v>35</v>
      </c>
      <c r="M358" t="s">
        <v>64</v>
      </c>
      <c r="N358" t="s">
        <v>621</v>
      </c>
      <c r="O358" s="20">
        <f>VLOOKUP(A358,sum_cocina!$A$4:$D$772,4,FALSE)</f>
        <v>6.6666666666666666E-2</v>
      </c>
      <c r="P358" s="21">
        <f>+VLOOKUP(A358,sum_cocina!$A$4:$B$772,2,FALSE)</f>
        <v>168</v>
      </c>
      <c r="Q358" s="42">
        <f t="shared" si="22"/>
        <v>45020.054861111108</v>
      </c>
      <c r="R358" s="20">
        <f t="shared" si="23"/>
        <v>7.3611111112404606E-2</v>
      </c>
      <c r="S358" t="str">
        <f t="shared" si="24"/>
        <v>COBRADO</v>
      </c>
    </row>
    <row r="359" spans="1:19">
      <c r="A359">
        <v>358</v>
      </c>
      <c r="B359">
        <v>13</v>
      </c>
      <c r="C359" t="s">
        <v>506</v>
      </c>
      <c r="D359">
        <v>5</v>
      </c>
      <c r="E359" s="23">
        <v>45020.109027777777</v>
      </c>
      <c r="F359" s="23">
        <v>45020.247916666667</v>
      </c>
      <c r="G359" s="22">
        <f t="shared" si="21"/>
        <v>0.13888888889050577</v>
      </c>
      <c r="H359" t="s">
        <v>25</v>
      </c>
      <c r="I359" t="s">
        <v>32</v>
      </c>
      <c r="J359" t="s">
        <v>1125</v>
      </c>
      <c r="K359" s="24">
        <v>42.1</v>
      </c>
      <c r="L359" t="s">
        <v>11</v>
      </c>
      <c r="M359" t="s">
        <v>44</v>
      </c>
      <c r="N359" t="s">
        <v>622</v>
      </c>
      <c r="O359" s="20">
        <f>VLOOKUP(A359,sum_cocina!$A$4:$D$772,4,FALSE)</f>
        <v>0.10555555555555556</v>
      </c>
      <c r="P359" s="21">
        <f>+VLOOKUP(A359,sum_cocina!$A$4:$B$772,2,FALSE)</f>
        <v>166</v>
      </c>
      <c r="Q359" s="42">
        <f t="shared" si="22"/>
        <v>45020.109027777777</v>
      </c>
      <c r="R359" s="20">
        <f t="shared" si="23"/>
        <v>3.3333333334950213E-2</v>
      </c>
      <c r="S359" t="str">
        <f t="shared" si="24"/>
        <v>COBRADO</v>
      </c>
    </row>
    <row r="360" spans="1:19">
      <c r="A360">
        <v>359</v>
      </c>
      <c r="B360">
        <v>11</v>
      </c>
      <c r="C360" t="s">
        <v>238</v>
      </c>
      <c r="D360">
        <v>2</v>
      </c>
      <c r="E360" s="23">
        <v>45020.02847222222</v>
      </c>
      <c r="F360" s="23">
        <v>45020.173611111109</v>
      </c>
      <c r="G360" s="22">
        <f t="shared" si="21"/>
        <v>0.14513888888905058</v>
      </c>
      <c r="H360" t="s">
        <v>20</v>
      </c>
      <c r="I360" t="s">
        <v>10</v>
      </c>
      <c r="J360" t="s">
        <v>1125</v>
      </c>
      <c r="K360" s="24">
        <v>12.2</v>
      </c>
      <c r="L360" t="s">
        <v>11</v>
      </c>
      <c r="M360" t="s">
        <v>1161</v>
      </c>
      <c r="N360" t="s">
        <v>623</v>
      </c>
      <c r="O360" s="20">
        <f>VLOOKUP(A360,sum_cocina!$A$4:$D$772,4,FALSE)</f>
        <v>0.10069444444444445</v>
      </c>
      <c r="P360" s="21">
        <f>+VLOOKUP(A360,sum_cocina!$A$4:$B$772,2,FALSE)</f>
        <v>190</v>
      </c>
      <c r="Q360" s="42">
        <f t="shared" si="22"/>
        <v>45020.02847222222</v>
      </c>
      <c r="R360" s="20">
        <f t="shared" si="23"/>
        <v>4.4444444444606129E-2</v>
      </c>
      <c r="S360" t="str">
        <f t="shared" si="24"/>
        <v>COBRADO</v>
      </c>
    </row>
    <row r="361" spans="1:19">
      <c r="A361">
        <v>360</v>
      </c>
      <c r="B361">
        <v>16</v>
      </c>
      <c r="C361" t="s">
        <v>624</v>
      </c>
      <c r="D361">
        <v>3</v>
      </c>
      <c r="E361" s="23">
        <v>45020.048611111109</v>
      </c>
      <c r="F361" s="23">
        <v>45020.206944444442</v>
      </c>
      <c r="G361" s="22">
        <f t="shared" si="21"/>
        <v>0.16874999999951493</v>
      </c>
      <c r="H361" t="s">
        <v>9</v>
      </c>
      <c r="I361" t="s">
        <v>10</v>
      </c>
      <c r="J361" t="s">
        <v>1125</v>
      </c>
      <c r="K361" s="24">
        <v>39.26</v>
      </c>
      <c r="L361" t="s">
        <v>35</v>
      </c>
      <c r="M361" t="s">
        <v>1161</v>
      </c>
      <c r="N361" t="s">
        <v>625</v>
      </c>
      <c r="O361" s="20">
        <f>VLOOKUP(A361,sum_cocina!$A$4:$D$772,4,FALSE)</f>
        <v>0.11041666666666666</v>
      </c>
      <c r="P361" s="21">
        <f>+VLOOKUP(A361,sum_cocina!$A$4:$B$772,2,FALSE)</f>
        <v>233</v>
      </c>
      <c r="Q361" s="42">
        <f t="shared" si="22"/>
        <v>45020.048611111109</v>
      </c>
      <c r="R361" s="20">
        <f t="shared" si="23"/>
        <v>5.8333333332848264E-2</v>
      </c>
      <c r="S361" t="str">
        <f t="shared" si="24"/>
        <v>COBRADO</v>
      </c>
    </row>
    <row r="362" spans="1:19">
      <c r="A362">
        <v>361</v>
      </c>
      <c r="B362">
        <v>16</v>
      </c>
      <c r="C362" t="s">
        <v>626</v>
      </c>
      <c r="D362">
        <v>1</v>
      </c>
      <c r="E362" s="23">
        <v>45020.078472222223</v>
      </c>
      <c r="F362" s="23">
        <v>45020.227777777778</v>
      </c>
      <c r="G362" s="22">
        <f t="shared" si="21"/>
        <v>0.14930555555474712</v>
      </c>
      <c r="H362" t="s">
        <v>20</v>
      </c>
      <c r="I362" t="s">
        <v>32</v>
      </c>
      <c r="J362" t="s">
        <v>16</v>
      </c>
      <c r="K362" s="24">
        <v>41.73</v>
      </c>
      <c r="L362" t="s">
        <v>21</v>
      </c>
      <c r="M362" t="s">
        <v>17</v>
      </c>
      <c r="N362" t="s">
        <v>205</v>
      </c>
      <c r="O362" s="20">
        <f>VLOOKUP(A362,sum_cocina!$A$4:$D$772,4,FALSE)</f>
        <v>7.7777777777777779E-2</v>
      </c>
      <c r="P362" s="21">
        <f>+VLOOKUP(A362,sum_cocina!$A$4:$B$772,2,FALSE)</f>
        <v>101</v>
      </c>
      <c r="Q362" s="42">
        <f t="shared" si="22"/>
        <v>45020.078472222223</v>
      </c>
      <c r="R362" s="20">
        <f t="shared" si="23"/>
        <v>7.1527777776969337E-2</v>
      </c>
      <c r="S362" t="str">
        <f t="shared" si="24"/>
        <v>COBRADO</v>
      </c>
    </row>
    <row r="363" spans="1:19">
      <c r="A363">
        <v>362</v>
      </c>
      <c r="B363">
        <v>15</v>
      </c>
      <c r="C363" t="s">
        <v>350</v>
      </c>
      <c r="D363">
        <v>2</v>
      </c>
      <c r="E363" s="23">
        <v>45020.085416666669</v>
      </c>
      <c r="F363" s="23">
        <v>45020.249305555553</v>
      </c>
      <c r="G363" s="22">
        <f t="shared" si="21"/>
        <v>0.163888888884685</v>
      </c>
      <c r="H363" t="s">
        <v>14</v>
      </c>
      <c r="I363" t="s">
        <v>10</v>
      </c>
      <c r="J363" t="s">
        <v>1125</v>
      </c>
      <c r="K363" s="24">
        <v>47.21</v>
      </c>
      <c r="L363" t="s">
        <v>21</v>
      </c>
      <c r="M363" t="s">
        <v>44</v>
      </c>
      <c r="N363" t="s">
        <v>627</v>
      </c>
      <c r="O363" s="20">
        <f>VLOOKUP(A363,sum_cocina!$A$4:$D$772,4,FALSE)</f>
        <v>8.5416666666666669E-2</v>
      </c>
      <c r="P363" s="21">
        <f>+VLOOKUP(A363,sum_cocina!$A$4:$B$772,2,FALSE)</f>
        <v>62</v>
      </c>
      <c r="Q363" s="42">
        <f t="shared" si="22"/>
        <v>45020.085416666669</v>
      </c>
      <c r="R363" s="20">
        <f t="shared" si="23"/>
        <v>7.8472222218018334E-2</v>
      </c>
      <c r="S363" t="str">
        <f t="shared" si="24"/>
        <v>COBRADO</v>
      </c>
    </row>
    <row r="364" spans="1:19">
      <c r="A364">
        <v>363</v>
      </c>
      <c r="B364">
        <v>5</v>
      </c>
      <c r="C364" t="s">
        <v>628</v>
      </c>
      <c r="D364">
        <v>2</v>
      </c>
      <c r="E364" s="23">
        <v>45020.073611111111</v>
      </c>
      <c r="F364" s="23">
        <v>45020.145138888889</v>
      </c>
      <c r="G364" s="22">
        <f t="shared" si="21"/>
        <v>8.1944444444767825E-2</v>
      </c>
      <c r="H364" t="s">
        <v>9</v>
      </c>
      <c r="I364" t="s">
        <v>10</v>
      </c>
      <c r="J364" t="s">
        <v>1125</v>
      </c>
      <c r="K364" s="24">
        <v>49.02</v>
      </c>
      <c r="L364" t="s">
        <v>35</v>
      </c>
      <c r="M364" t="s">
        <v>22</v>
      </c>
      <c r="N364" t="s">
        <v>629</v>
      </c>
      <c r="O364" s="20">
        <f>VLOOKUP(A364,sum_cocina!$A$4:$D$772,4,FALSE)</f>
        <v>0.10347222222222222</v>
      </c>
      <c r="P364" s="21">
        <f>+VLOOKUP(A364,sum_cocina!$A$4:$B$772,2,FALSE)</f>
        <v>240</v>
      </c>
      <c r="Q364" s="42">
        <f t="shared" si="22"/>
        <v>45020.073611111111</v>
      </c>
      <c r="R364" s="20">
        <f t="shared" si="23"/>
        <v>0</v>
      </c>
      <c r="S364" t="str">
        <f t="shared" si="24"/>
        <v>NO COBRADO</v>
      </c>
    </row>
    <row r="365" spans="1:19">
      <c r="A365">
        <v>364</v>
      </c>
      <c r="B365">
        <v>15</v>
      </c>
      <c r="C365" t="s">
        <v>630</v>
      </c>
      <c r="D365">
        <v>2</v>
      </c>
      <c r="E365" s="23">
        <v>45020.159722222219</v>
      </c>
      <c r="F365" s="23">
        <v>45020.298611111109</v>
      </c>
      <c r="G365" s="22">
        <f t="shared" si="21"/>
        <v>0.13888888889050577</v>
      </c>
      <c r="H365" t="s">
        <v>25</v>
      </c>
      <c r="I365" t="s">
        <v>10</v>
      </c>
      <c r="J365" t="s">
        <v>1124</v>
      </c>
      <c r="K365" s="24">
        <v>48.28</v>
      </c>
      <c r="L365" t="s">
        <v>11</v>
      </c>
      <c r="M365" t="s">
        <v>22</v>
      </c>
      <c r="N365" t="s">
        <v>631</v>
      </c>
      <c r="O365" s="20">
        <f>VLOOKUP(A365,sum_cocina!$A$4:$D$772,4,FALSE)</f>
        <v>7.7777777777777779E-2</v>
      </c>
      <c r="P365" s="21">
        <f>+VLOOKUP(A365,sum_cocina!$A$4:$B$772,2,FALSE)</f>
        <v>157</v>
      </c>
      <c r="Q365" s="42">
        <f t="shared" si="22"/>
        <v>45020.159722222219</v>
      </c>
      <c r="R365" s="20">
        <f t="shared" si="23"/>
        <v>6.1111111112727989E-2</v>
      </c>
      <c r="S365" t="str">
        <f t="shared" si="24"/>
        <v>COBRADO</v>
      </c>
    </row>
    <row r="366" spans="1:19">
      <c r="A366">
        <v>365</v>
      </c>
      <c r="B366">
        <v>4</v>
      </c>
      <c r="C366" t="s">
        <v>632</v>
      </c>
      <c r="D366">
        <v>1</v>
      </c>
      <c r="E366" s="23">
        <v>45020.043749999997</v>
      </c>
      <c r="F366" s="23">
        <v>45020.189583333333</v>
      </c>
      <c r="G366" s="22">
        <f t="shared" si="21"/>
        <v>0.15625000000242531</v>
      </c>
      <c r="H366" t="s">
        <v>9</v>
      </c>
      <c r="I366" t="s">
        <v>10</v>
      </c>
      <c r="J366" t="s">
        <v>16</v>
      </c>
      <c r="K366" s="24">
        <v>34.97</v>
      </c>
      <c r="L366" t="s">
        <v>35</v>
      </c>
      <c r="M366" t="s">
        <v>64</v>
      </c>
      <c r="N366" t="s">
        <v>106</v>
      </c>
      <c r="O366" s="20">
        <f>VLOOKUP(A366,sum_cocina!$A$4:$D$772,4,FALSE)</f>
        <v>1.7361111111111112E-2</v>
      </c>
      <c r="P366" s="21">
        <f>+VLOOKUP(A366,sum_cocina!$A$4:$B$772,2,FALSE)</f>
        <v>108</v>
      </c>
      <c r="Q366" s="42">
        <f t="shared" si="22"/>
        <v>45020.043749999997</v>
      </c>
      <c r="R366" s="20">
        <f t="shared" si="23"/>
        <v>0.13888888889131421</v>
      </c>
      <c r="S366" t="str">
        <f t="shared" si="24"/>
        <v>COBRADO</v>
      </c>
    </row>
    <row r="367" spans="1:19">
      <c r="A367">
        <v>366</v>
      </c>
      <c r="B367">
        <v>17</v>
      </c>
      <c r="C367" t="s">
        <v>633</v>
      </c>
      <c r="D367">
        <v>5</v>
      </c>
      <c r="E367" s="23">
        <v>45020.064583333333</v>
      </c>
      <c r="F367" s="23">
        <v>45020.198611111111</v>
      </c>
      <c r="G367" s="22">
        <f t="shared" si="21"/>
        <v>0.13402777777810115</v>
      </c>
      <c r="H367" t="s">
        <v>9</v>
      </c>
      <c r="I367" t="s">
        <v>10</v>
      </c>
      <c r="J367" t="s">
        <v>16</v>
      </c>
      <c r="K367" s="24">
        <v>10.57</v>
      </c>
      <c r="L367" t="s">
        <v>11</v>
      </c>
      <c r="M367" t="s">
        <v>64</v>
      </c>
      <c r="N367" t="s">
        <v>634</v>
      </c>
      <c r="O367" s="20">
        <f>VLOOKUP(A367,sum_cocina!$A$4:$D$772,4,FALSE)</f>
        <v>6.25E-2</v>
      </c>
      <c r="P367" s="21">
        <f>+VLOOKUP(A367,sum_cocina!$A$4:$B$772,2,FALSE)</f>
        <v>239</v>
      </c>
      <c r="Q367" s="42">
        <f t="shared" si="22"/>
        <v>45020.064583333333</v>
      </c>
      <c r="R367" s="20">
        <f t="shared" si="23"/>
        <v>7.1527777778101154E-2</v>
      </c>
      <c r="S367" t="str">
        <f t="shared" si="24"/>
        <v>COBRADO</v>
      </c>
    </row>
    <row r="368" spans="1:19">
      <c r="A368">
        <v>367</v>
      </c>
      <c r="B368">
        <v>12</v>
      </c>
      <c r="C368" t="s">
        <v>635</v>
      </c>
      <c r="D368">
        <v>2</v>
      </c>
      <c r="E368" s="23">
        <v>45020.036805555559</v>
      </c>
      <c r="F368" s="23">
        <v>45020.15625</v>
      </c>
      <c r="G368" s="22">
        <f t="shared" si="21"/>
        <v>0.11944444444088731</v>
      </c>
      <c r="H368" t="s">
        <v>9</v>
      </c>
      <c r="I368" t="s">
        <v>32</v>
      </c>
      <c r="J368" t="s">
        <v>1125</v>
      </c>
      <c r="K368" s="24">
        <v>12.62</v>
      </c>
      <c r="L368" t="s">
        <v>21</v>
      </c>
      <c r="M368" t="s">
        <v>64</v>
      </c>
      <c r="N368" t="s">
        <v>636</v>
      </c>
      <c r="O368" s="20">
        <f>VLOOKUP(A368,sum_cocina!$A$4:$D$772,4,FALSE)</f>
        <v>5.0694444444444445E-2</v>
      </c>
      <c r="P368" s="21">
        <f>+VLOOKUP(A368,sum_cocina!$A$4:$B$772,2,FALSE)</f>
        <v>101</v>
      </c>
      <c r="Q368" s="42">
        <f t="shared" si="22"/>
        <v>45020.036805555559</v>
      </c>
      <c r="R368" s="20">
        <f t="shared" si="23"/>
        <v>6.8749999996442865E-2</v>
      </c>
      <c r="S368" t="str">
        <f t="shared" si="24"/>
        <v>COBRADO</v>
      </c>
    </row>
    <row r="369" spans="1:19">
      <c r="A369">
        <v>368</v>
      </c>
      <c r="B369">
        <v>13</v>
      </c>
      <c r="C369" t="s">
        <v>637</v>
      </c>
      <c r="D369">
        <v>1</v>
      </c>
      <c r="E369" s="23">
        <v>45020.14166666667</v>
      </c>
      <c r="F369" s="23">
        <v>45020.231249999997</v>
      </c>
      <c r="G369" s="22">
        <f t="shared" si="21"/>
        <v>9.9999999993694175E-2</v>
      </c>
      <c r="H369" t="s">
        <v>14</v>
      </c>
      <c r="I369" t="s">
        <v>15</v>
      </c>
      <c r="J369" t="s">
        <v>1124</v>
      </c>
      <c r="K369" s="24">
        <v>37.65</v>
      </c>
      <c r="L369" t="s">
        <v>35</v>
      </c>
      <c r="M369" t="s">
        <v>17</v>
      </c>
      <c r="N369" t="s">
        <v>638</v>
      </c>
      <c r="O369" s="20">
        <f>VLOOKUP(A369,sum_cocina!$A$4:$D$772,4,FALSE)</f>
        <v>5.9027777777777776E-2</v>
      </c>
      <c r="P369" s="21">
        <f>+VLOOKUP(A369,sum_cocina!$A$4:$B$772,2,FALSE)</f>
        <v>123</v>
      </c>
      <c r="Q369" s="42">
        <f t="shared" si="22"/>
        <v>45020.14166666667</v>
      </c>
      <c r="R369" s="20">
        <f t="shared" si="23"/>
        <v>4.0972222215916398E-2</v>
      </c>
      <c r="S369" t="str">
        <f t="shared" si="24"/>
        <v>COBRADO</v>
      </c>
    </row>
    <row r="370" spans="1:19">
      <c r="A370">
        <v>369</v>
      </c>
      <c r="B370">
        <v>20</v>
      </c>
      <c r="C370" t="s">
        <v>639</v>
      </c>
      <c r="D370">
        <v>2</v>
      </c>
      <c r="E370" s="23">
        <v>45020.09097222222</v>
      </c>
      <c r="F370" s="23">
        <v>45020.245833333334</v>
      </c>
      <c r="G370" s="22">
        <f t="shared" si="21"/>
        <v>0.15486111111385981</v>
      </c>
      <c r="H370" t="s">
        <v>25</v>
      </c>
      <c r="I370" t="s">
        <v>10</v>
      </c>
      <c r="J370" t="s">
        <v>1125</v>
      </c>
      <c r="K370" s="24">
        <v>34.83</v>
      </c>
      <c r="L370" t="s">
        <v>21</v>
      </c>
      <c r="M370" t="s">
        <v>44</v>
      </c>
      <c r="N370" t="s">
        <v>640</v>
      </c>
      <c r="O370" s="20">
        <f>VLOOKUP(A370,sum_cocina!$A$4:$D$772,4,FALSE)</f>
        <v>2.9166666666666667E-2</v>
      </c>
      <c r="P370" s="21">
        <f>+VLOOKUP(A370,sum_cocina!$A$4:$B$772,2,FALSE)</f>
        <v>242</v>
      </c>
      <c r="Q370" s="42">
        <f t="shared" si="22"/>
        <v>45020.09097222222</v>
      </c>
      <c r="R370" s="20">
        <f t="shared" si="23"/>
        <v>0.12569444444719313</v>
      </c>
      <c r="S370" t="str">
        <f t="shared" si="24"/>
        <v>COBRADO</v>
      </c>
    </row>
    <row r="371" spans="1:19">
      <c r="A371">
        <v>370</v>
      </c>
      <c r="B371">
        <v>13</v>
      </c>
      <c r="C371" t="s">
        <v>641</v>
      </c>
      <c r="D371">
        <v>6</v>
      </c>
      <c r="E371" s="23">
        <v>45020.097222222219</v>
      </c>
      <c r="F371" s="23">
        <v>45020.140972222223</v>
      </c>
      <c r="G371" s="22">
        <f t="shared" si="21"/>
        <v>4.3750000004365575E-2</v>
      </c>
      <c r="H371" t="s">
        <v>9</v>
      </c>
      <c r="I371" t="s">
        <v>10</v>
      </c>
      <c r="J371" t="s">
        <v>1125</v>
      </c>
      <c r="K371" s="24">
        <v>47.79</v>
      </c>
      <c r="L371" t="s">
        <v>21</v>
      </c>
      <c r="M371" t="s">
        <v>44</v>
      </c>
      <c r="N371" t="s">
        <v>106</v>
      </c>
      <c r="O371" s="20">
        <f>VLOOKUP(A371,sum_cocina!$A$4:$D$772,4,FALSE)</f>
        <v>2.2916666666666665E-2</v>
      </c>
      <c r="P371" s="21">
        <f>+VLOOKUP(A371,sum_cocina!$A$4:$B$772,2,FALSE)</f>
        <v>72</v>
      </c>
      <c r="Q371" s="42">
        <f t="shared" si="22"/>
        <v>45020.097222222219</v>
      </c>
      <c r="R371" s="20">
        <f t="shared" si="23"/>
        <v>2.083333333769891E-2</v>
      </c>
      <c r="S371" t="str">
        <f t="shared" si="24"/>
        <v>COBRADO</v>
      </c>
    </row>
    <row r="372" spans="1:19">
      <c r="A372">
        <v>371</v>
      </c>
      <c r="B372">
        <v>4</v>
      </c>
      <c r="C372" t="s">
        <v>642</v>
      </c>
      <c r="D372">
        <v>3</v>
      </c>
      <c r="E372" s="23">
        <v>45020.052777777775</v>
      </c>
      <c r="F372" s="23">
        <v>45020.188194444447</v>
      </c>
      <c r="G372" s="22">
        <f t="shared" si="21"/>
        <v>0.14583333333818396</v>
      </c>
      <c r="H372" t="s">
        <v>29</v>
      </c>
      <c r="I372" t="s">
        <v>32</v>
      </c>
      <c r="J372" t="s">
        <v>1125</v>
      </c>
      <c r="K372" s="24">
        <v>32.51</v>
      </c>
      <c r="L372" t="s">
        <v>35</v>
      </c>
      <c r="M372" t="s">
        <v>59</v>
      </c>
      <c r="N372" t="s">
        <v>643</v>
      </c>
      <c r="O372" s="20">
        <f>VLOOKUP(A372,sum_cocina!$A$4:$D$772,4,FALSE)</f>
        <v>3.4027777777777775E-2</v>
      </c>
      <c r="P372" s="21">
        <f>+VLOOKUP(A372,sum_cocina!$A$4:$B$772,2,FALSE)</f>
        <v>200</v>
      </c>
      <c r="Q372" s="42">
        <f t="shared" si="22"/>
        <v>45020.052777777775</v>
      </c>
      <c r="R372" s="20">
        <f t="shared" si="23"/>
        <v>0.11180555556040619</v>
      </c>
      <c r="S372" t="str">
        <f t="shared" si="24"/>
        <v>COBRADO</v>
      </c>
    </row>
    <row r="373" spans="1:19">
      <c r="A373">
        <v>372</v>
      </c>
      <c r="B373">
        <v>14</v>
      </c>
      <c r="C373" t="s">
        <v>644</v>
      </c>
      <c r="D373">
        <v>5</v>
      </c>
      <c r="E373" s="23">
        <v>45020.115277777775</v>
      </c>
      <c r="F373" s="23">
        <v>45020.259722222225</v>
      </c>
      <c r="G373" s="22">
        <f t="shared" si="21"/>
        <v>0.14444444444961846</v>
      </c>
      <c r="H373" t="s">
        <v>20</v>
      </c>
      <c r="I373" t="s">
        <v>10</v>
      </c>
      <c r="J373" t="s">
        <v>1125</v>
      </c>
      <c r="K373" s="24">
        <v>17.170000000000002</v>
      </c>
      <c r="L373" t="s">
        <v>11</v>
      </c>
      <c r="M373" t="s">
        <v>22</v>
      </c>
      <c r="N373" t="s">
        <v>117</v>
      </c>
      <c r="O373" s="20">
        <f>VLOOKUP(A373,sum_cocina!$A$4:$D$772,4,FALSE)</f>
        <v>1.5277777777777777E-2</v>
      </c>
      <c r="P373" s="21">
        <f>+VLOOKUP(A373,sum_cocina!$A$4:$B$772,2,FALSE)</f>
        <v>36</v>
      </c>
      <c r="Q373" s="42">
        <f t="shared" si="22"/>
        <v>45020.115277777775</v>
      </c>
      <c r="R373" s="20">
        <f t="shared" si="23"/>
        <v>0.12916666667184068</v>
      </c>
      <c r="S373" t="str">
        <f t="shared" si="24"/>
        <v>COBRADO</v>
      </c>
    </row>
    <row r="374" spans="1:19">
      <c r="A374">
        <v>373</v>
      </c>
      <c r="B374">
        <v>19</v>
      </c>
      <c r="C374" t="s">
        <v>645</v>
      </c>
      <c r="D374">
        <v>2</v>
      </c>
      <c r="E374" s="23">
        <v>45020.025694444441</v>
      </c>
      <c r="F374" s="23">
        <v>45020.132638888892</v>
      </c>
      <c r="G374" s="22">
        <f t="shared" si="21"/>
        <v>0.11736111111774032</v>
      </c>
      <c r="H374" t="s">
        <v>25</v>
      </c>
      <c r="I374" t="s">
        <v>15</v>
      </c>
      <c r="J374" t="s">
        <v>1124</v>
      </c>
      <c r="K374" s="24">
        <v>26.62</v>
      </c>
      <c r="L374" t="s">
        <v>35</v>
      </c>
      <c r="M374" t="s">
        <v>83</v>
      </c>
      <c r="N374" t="s">
        <v>646</v>
      </c>
      <c r="O374" s="20">
        <f>VLOOKUP(A374,sum_cocina!$A$4:$D$772,4,FALSE)</f>
        <v>8.0555555555555561E-2</v>
      </c>
      <c r="P374" s="21">
        <f>+VLOOKUP(A374,sum_cocina!$A$4:$B$772,2,FALSE)</f>
        <v>160</v>
      </c>
      <c r="Q374" s="42">
        <f t="shared" si="22"/>
        <v>45020.025694444441</v>
      </c>
      <c r="R374" s="20">
        <f t="shared" si="23"/>
        <v>3.6805555562184761E-2</v>
      </c>
      <c r="S374" t="str">
        <f t="shared" si="24"/>
        <v>COBRADO</v>
      </c>
    </row>
    <row r="375" spans="1:19">
      <c r="A375">
        <v>374</v>
      </c>
      <c r="B375">
        <v>18</v>
      </c>
      <c r="C375" t="s">
        <v>647</v>
      </c>
      <c r="D375">
        <v>3</v>
      </c>
      <c r="E375" s="23">
        <v>45020.138194444444</v>
      </c>
      <c r="F375" s="23">
        <v>45020.183333333334</v>
      </c>
      <c r="G375" s="22">
        <f t="shared" si="21"/>
        <v>4.5138888890505768E-2</v>
      </c>
      <c r="H375" t="s">
        <v>20</v>
      </c>
      <c r="I375" t="s">
        <v>10</v>
      </c>
      <c r="J375" t="s">
        <v>1125</v>
      </c>
      <c r="K375" s="24">
        <v>33.35</v>
      </c>
      <c r="L375" t="s">
        <v>21</v>
      </c>
      <c r="M375" t="s">
        <v>26</v>
      </c>
      <c r="N375" t="s">
        <v>33</v>
      </c>
      <c r="O375" s="20">
        <f>VLOOKUP(A375,sum_cocina!$A$4:$D$772,4,FALSE)</f>
        <v>6.2500000000000003E-3</v>
      </c>
      <c r="P375" s="21">
        <f>+VLOOKUP(A375,sum_cocina!$A$4:$B$772,2,FALSE)</f>
        <v>35</v>
      </c>
      <c r="Q375" s="42">
        <f t="shared" si="22"/>
        <v>45020.138194444444</v>
      </c>
      <c r="R375" s="20">
        <f t="shared" si="23"/>
        <v>3.888888889050577E-2</v>
      </c>
      <c r="S375" t="str">
        <f t="shared" si="24"/>
        <v>COBRADO</v>
      </c>
    </row>
    <row r="376" spans="1:19">
      <c r="A376">
        <v>375</v>
      </c>
      <c r="B376">
        <v>18</v>
      </c>
      <c r="C376" t="s">
        <v>648</v>
      </c>
      <c r="D376">
        <v>1</v>
      </c>
      <c r="E376" s="23">
        <v>45020.011805555558</v>
      </c>
      <c r="F376" s="23">
        <v>45020.131249999999</v>
      </c>
      <c r="G376" s="22">
        <f t="shared" si="21"/>
        <v>0.11944444444088731</v>
      </c>
      <c r="H376" t="s">
        <v>9</v>
      </c>
      <c r="I376" t="s">
        <v>10</v>
      </c>
      <c r="J376" t="s">
        <v>1125</v>
      </c>
      <c r="K376" s="24">
        <v>22.3</v>
      </c>
      <c r="L376" t="s">
        <v>11</v>
      </c>
      <c r="M376" t="s">
        <v>1160</v>
      </c>
      <c r="N376" t="s">
        <v>186</v>
      </c>
      <c r="O376" s="20">
        <f>VLOOKUP(A376,sum_cocina!$A$4:$D$772,4,FALSE)</f>
        <v>1.8749999999999999E-2</v>
      </c>
      <c r="P376" s="21">
        <f>+VLOOKUP(A376,sum_cocina!$A$4:$B$772,2,FALSE)</f>
        <v>93</v>
      </c>
      <c r="Q376" s="42">
        <f t="shared" si="22"/>
        <v>45020.011805555558</v>
      </c>
      <c r="R376" s="20">
        <f t="shared" si="23"/>
        <v>0.10069444444088731</v>
      </c>
      <c r="S376" t="str">
        <f t="shared" si="24"/>
        <v>COBRADO</v>
      </c>
    </row>
    <row r="377" spans="1:19">
      <c r="A377">
        <v>376</v>
      </c>
      <c r="B377">
        <v>16</v>
      </c>
      <c r="C377" t="s">
        <v>626</v>
      </c>
      <c r="D377">
        <v>4</v>
      </c>
      <c r="E377" s="23">
        <v>45020.120138888888</v>
      </c>
      <c r="F377" s="23">
        <v>45020.216666666667</v>
      </c>
      <c r="G377" s="22">
        <f t="shared" si="21"/>
        <v>0.10694444444622302</v>
      </c>
      <c r="H377" t="s">
        <v>14</v>
      </c>
      <c r="I377" t="s">
        <v>10</v>
      </c>
      <c r="J377" t="s">
        <v>16</v>
      </c>
      <c r="K377" s="24">
        <v>27.51</v>
      </c>
      <c r="L377" t="s">
        <v>35</v>
      </c>
      <c r="M377" t="s">
        <v>59</v>
      </c>
      <c r="N377" t="s">
        <v>331</v>
      </c>
      <c r="O377" s="20">
        <f>VLOOKUP(A377,sum_cocina!$A$4:$D$772,4,FALSE)</f>
        <v>3.472222222222222E-3</v>
      </c>
      <c r="P377" s="21">
        <f>+VLOOKUP(A377,sum_cocina!$A$4:$B$772,2,FALSE)</f>
        <v>46</v>
      </c>
      <c r="Q377" s="42">
        <f t="shared" si="22"/>
        <v>45020.120138888888</v>
      </c>
      <c r="R377" s="20">
        <f t="shared" si="23"/>
        <v>0.10347222222400079</v>
      </c>
      <c r="S377" t="str">
        <f t="shared" si="24"/>
        <v>COBRADO</v>
      </c>
    </row>
    <row r="378" spans="1:19">
      <c r="A378">
        <v>377</v>
      </c>
      <c r="B378">
        <v>5</v>
      </c>
      <c r="C378" t="s">
        <v>649</v>
      </c>
      <c r="D378">
        <v>1</v>
      </c>
      <c r="E378" s="23">
        <v>45020.054166666669</v>
      </c>
      <c r="F378" s="23">
        <v>45020.198611111111</v>
      </c>
      <c r="G378" s="22">
        <f t="shared" si="21"/>
        <v>0.1444444444423425</v>
      </c>
      <c r="H378" t="s">
        <v>29</v>
      </c>
      <c r="I378" t="s">
        <v>10</v>
      </c>
      <c r="J378" t="s">
        <v>1125</v>
      </c>
      <c r="K378" s="24">
        <v>14.96</v>
      </c>
      <c r="L378" t="s">
        <v>21</v>
      </c>
      <c r="M378" t="s">
        <v>26</v>
      </c>
      <c r="N378" t="s">
        <v>650</v>
      </c>
      <c r="O378" s="20">
        <f>VLOOKUP(A378,sum_cocina!$A$4:$D$772,4,FALSE)</f>
        <v>3.1944444444444442E-2</v>
      </c>
      <c r="P378" s="21">
        <f>+VLOOKUP(A378,sum_cocina!$A$4:$B$772,2,FALSE)</f>
        <v>100</v>
      </c>
      <c r="Q378" s="42">
        <f t="shared" si="22"/>
        <v>45020.054166666669</v>
      </c>
      <c r="R378" s="20">
        <f t="shared" si="23"/>
        <v>0.11249999999789806</v>
      </c>
      <c r="S378" t="str">
        <f t="shared" si="24"/>
        <v>COBRADO</v>
      </c>
    </row>
    <row r="379" spans="1:19">
      <c r="A379">
        <v>378</v>
      </c>
      <c r="B379">
        <v>3</v>
      </c>
      <c r="C379" t="s">
        <v>651</v>
      </c>
      <c r="D379">
        <v>1</v>
      </c>
      <c r="E379" s="23">
        <v>45020.163194444445</v>
      </c>
      <c r="F379" s="23">
        <v>45020.220833333333</v>
      </c>
      <c r="G379" s="22">
        <f t="shared" si="21"/>
        <v>5.7638888887595385E-2</v>
      </c>
      <c r="H379" t="s">
        <v>14</v>
      </c>
      <c r="I379" t="s">
        <v>10</v>
      </c>
      <c r="J379" t="s">
        <v>16</v>
      </c>
      <c r="K379" s="24">
        <v>40.31</v>
      </c>
      <c r="L379" t="s">
        <v>21</v>
      </c>
      <c r="M379" t="s">
        <v>1161</v>
      </c>
      <c r="N379" t="s">
        <v>652</v>
      </c>
      <c r="O379" s="20">
        <f>VLOOKUP(A379,sum_cocina!$A$4:$D$772,4,FALSE)</f>
        <v>1.4583333333333334E-2</v>
      </c>
      <c r="P379" s="21">
        <f>+VLOOKUP(A379,sum_cocina!$A$4:$B$772,2,FALSE)</f>
        <v>49</v>
      </c>
      <c r="Q379" s="42">
        <f t="shared" si="22"/>
        <v>45020.163194444445</v>
      </c>
      <c r="R379" s="20">
        <f t="shared" si="23"/>
        <v>4.3055555554262048E-2</v>
      </c>
      <c r="S379" t="str">
        <f t="shared" si="24"/>
        <v>COBRADO</v>
      </c>
    </row>
    <row r="380" spans="1:19">
      <c r="A380">
        <v>379</v>
      </c>
      <c r="B380">
        <v>4</v>
      </c>
      <c r="C380" t="s">
        <v>362</v>
      </c>
      <c r="D380">
        <v>2</v>
      </c>
      <c r="E380" s="23">
        <v>45020.063194444447</v>
      </c>
      <c r="F380" s="23">
        <v>45020.164583333331</v>
      </c>
      <c r="G380" s="22">
        <f t="shared" si="21"/>
        <v>0.11180555555135167</v>
      </c>
      <c r="H380" t="s">
        <v>9</v>
      </c>
      <c r="I380" t="s">
        <v>15</v>
      </c>
      <c r="J380" t="s">
        <v>1125</v>
      </c>
      <c r="K380" s="24">
        <v>10.61</v>
      </c>
      <c r="L380" t="s">
        <v>35</v>
      </c>
      <c r="M380" t="s">
        <v>64</v>
      </c>
      <c r="N380" t="s">
        <v>33</v>
      </c>
      <c r="O380" s="20">
        <f>VLOOKUP(A380,sum_cocina!$A$4:$D$772,4,FALSE)</f>
        <v>4.1666666666666666E-3</v>
      </c>
      <c r="P380" s="21">
        <f>+VLOOKUP(A380,sum_cocina!$A$4:$B$772,2,FALSE)</f>
        <v>70</v>
      </c>
      <c r="Q380" s="42">
        <f t="shared" si="22"/>
        <v>45020.063194444447</v>
      </c>
      <c r="R380" s="20">
        <f t="shared" si="23"/>
        <v>0.10763888888468501</v>
      </c>
      <c r="S380" t="str">
        <f t="shared" si="24"/>
        <v>COBRADO</v>
      </c>
    </row>
    <row r="381" spans="1:19">
      <c r="A381">
        <v>380</v>
      </c>
      <c r="B381">
        <v>5</v>
      </c>
      <c r="C381" t="s">
        <v>309</v>
      </c>
      <c r="D381">
        <v>1</v>
      </c>
      <c r="E381" s="23">
        <v>45020.040277777778</v>
      </c>
      <c r="F381" s="23">
        <v>45020.189583333333</v>
      </c>
      <c r="G381" s="22">
        <f t="shared" si="21"/>
        <v>0.14930555555474712</v>
      </c>
      <c r="H381" t="s">
        <v>9</v>
      </c>
      <c r="I381" t="s">
        <v>32</v>
      </c>
      <c r="J381" t="s">
        <v>1124</v>
      </c>
      <c r="K381" s="24">
        <v>22.53</v>
      </c>
      <c r="L381" t="s">
        <v>21</v>
      </c>
      <c r="M381" t="s">
        <v>83</v>
      </c>
      <c r="N381" t="s">
        <v>653</v>
      </c>
      <c r="O381" s="20">
        <f>VLOOKUP(A381,sum_cocina!$A$4:$D$772,4,FALSE)</f>
        <v>6.458333333333334E-2</v>
      </c>
      <c r="P381" s="21">
        <f>+VLOOKUP(A381,sum_cocina!$A$4:$B$772,2,FALSE)</f>
        <v>137</v>
      </c>
      <c r="Q381" s="42">
        <f t="shared" si="22"/>
        <v>45020.040277777778</v>
      </c>
      <c r="R381" s="20">
        <f t="shared" si="23"/>
        <v>8.4722222221413776E-2</v>
      </c>
      <c r="S381" t="str">
        <f t="shared" si="24"/>
        <v>COBRADO</v>
      </c>
    </row>
    <row r="382" spans="1:19">
      <c r="A382">
        <v>381</v>
      </c>
      <c r="B382">
        <v>4</v>
      </c>
      <c r="C382" t="s">
        <v>654</v>
      </c>
      <c r="D382">
        <v>1</v>
      </c>
      <c r="E382" s="23">
        <v>45020.039583333331</v>
      </c>
      <c r="F382" s="23">
        <v>45020.188888888886</v>
      </c>
      <c r="G382" s="22">
        <f t="shared" si="21"/>
        <v>0.14930555555474712</v>
      </c>
      <c r="H382" t="s">
        <v>14</v>
      </c>
      <c r="I382" t="s">
        <v>15</v>
      </c>
      <c r="J382" t="s">
        <v>1124</v>
      </c>
      <c r="K382" s="24">
        <v>27.69</v>
      </c>
      <c r="L382" t="s">
        <v>21</v>
      </c>
      <c r="M382" t="s">
        <v>44</v>
      </c>
      <c r="N382" t="s">
        <v>655</v>
      </c>
      <c r="O382" s="20">
        <f>VLOOKUP(A382,sum_cocina!$A$4:$D$772,4,FALSE)</f>
        <v>3.2638888888888891E-2</v>
      </c>
      <c r="P382" s="21">
        <f>+VLOOKUP(A382,sum_cocina!$A$4:$B$772,2,FALSE)</f>
        <v>144</v>
      </c>
      <c r="Q382" s="42">
        <f t="shared" si="22"/>
        <v>45020.039583333331</v>
      </c>
      <c r="R382" s="20">
        <f t="shared" si="23"/>
        <v>0.11666666666585823</v>
      </c>
      <c r="S382" t="str">
        <f t="shared" si="24"/>
        <v>COBRADO</v>
      </c>
    </row>
    <row r="383" spans="1:19">
      <c r="A383">
        <v>382</v>
      </c>
      <c r="B383">
        <v>20</v>
      </c>
      <c r="C383" t="s">
        <v>169</v>
      </c>
      <c r="D383">
        <v>6</v>
      </c>
      <c r="E383" s="23">
        <v>45020.131249999999</v>
      </c>
      <c r="F383" s="23">
        <v>45020.268750000003</v>
      </c>
      <c r="G383" s="22">
        <f t="shared" si="21"/>
        <v>0.13750000000436557</v>
      </c>
      <c r="H383" t="s">
        <v>20</v>
      </c>
      <c r="I383" t="s">
        <v>32</v>
      </c>
      <c r="J383" t="s">
        <v>1124</v>
      </c>
      <c r="K383" s="24">
        <v>19.8</v>
      </c>
      <c r="L383" t="s">
        <v>11</v>
      </c>
      <c r="M383" t="s">
        <v>59</v>
      </c>
      <c r="N383" t="s">
        <v>51</v>
      </c>
      <c r="O383" s="20">
        <f>VLOOKUP(A383,sum_cocina!$A$4:$D$772,4,FALSE)</f>
        <v>3.7499999999999999E-2</v>
      </c>
      <c r="P383" s="21">
        <f>+VLOOKUP(A383,sum_cocina!$A$4:$B$772,2,FALSE)</f>
        <v>87</v>
      </c>
      <c r="Q383" s="42">
        <f t="shared" si="22"/>
        <v>45020.131249999999</v>
      </c>
      <c r="R383" s="20">
        <f t="shared" si="23"/>
        <v>0.10000000000436557</v>
      </c>
      <c r="S383" t="str">
        <f t="shared" si="24"/>
        <v>COBRADO</v>
      </c>
    </row>
    <row r="384" spans="1:19">
      <c r="A384">
        <v>383</v>
      </c>
      <c r="B384">
        <v>6</v>
      </c>
      <c r="C384" t="s">
        <v>656</v>
      </c>
      <c r="D384">
        <v>6</v>
      </c>
      <c r="E384" s="23">
        <v>45020.145138888889</v>
      </c>
      <c r="F384" s="23">
        <v>45020.272916666669</v>
      </c>
      <c r="G384" s="22">
        <f t="shared" si="21"/>
        <v>0.12777777777955635</v>
      </c>
      <c r="H384" t="s">
        <v>29</v>
      </c>
      <c r="I384" t="s">
        <v>10</v>
      </c>
      <c r="J384" t="s">
        <v>1125</v>
      </c>
      <c r="K384" s="24">
        <v>31.33</v>
      </c>
      <c r="L384" t="s">
        <v>21</v>
      </c>
      <c r="M384" t="s">
        <v>64</v>
      </c>
      <c r="N384" t="s">
        <v>106</v>
      </c>
      <c r="O384" s="20">
        <f>VLOOKUP(A384,sum_cocina!$A$4:$D$772,4,FALSE)</f>
        <v>6.2500000000000003E-3</v>
      </c>
      <c r="P384" s="21">
        <f>+VLOOKUP(A384,sum_cocina!$A$4:$B$772,2,FALSE)</f>
        <v>108</v>
      </c>
      <c r="Q384" s="42">
        <f t="shared" si="22"/>
        <v>45020.145138888889</v>
      </c>
      <c r="R384" s="20">
        <f t="shared" si="23"/>
        <v>0.12152777777955634</v>
      </c>
      <c r="S384" t="str">
        <f t="shared" si="24"/>
        <v>COBRADO</v>
      </c>
    </row>
    <row r="385" spans="1:19">
      <c r="A385">
        <v>384</v>
      </c>
      <c r="B385">
        <v>1</v>
      </c>
      <c r="C385" t="s">
        <v>657</v>
      </c>
      <c r="D385">
        <v>5</v>
      </c>
      <c r="E385" s="23">
        <v>45020.007638888892</v>
      </c>
      <c r="F385" s="23">
        <v>45020.106249999997</v>
      </c>
      <c r="G385" s="22">
        <f t="shared" si="21"/>
        <v>9.8611111105128657E-2</v>
      </c>
      <c r="H385" t="s">
        <v>14</v>
      </c>
      <c r="I385" t="s">
        <v>15</v>
      </c>
      <c r="J385" t="s">
        <v>1124</v>
      </c>
      <c r="K385" s="24">
        <v>39.32</v>
      </c>
      <c r="L385" t="s">
        <v>11</v>
      </c>
      <c r="M385" t="s">
        <v>36</v>
      </c>
      <c r="N385" t="s">
        <v>658</v>
      </c>
      <c r="O385" s="20">
        <f>VLOOKUP(A385,sum_cocina!$A$4:$D$772,4,FALSE)</f>
        <v>7.6388888888888895E-2</v>
      </c>
      <c r="P385" s="21">
        <f>+VLOOKUP(A385,sum_cocina!$A$4:$B$772,2,FALSE)</f>
        <v>120</v>
      </c>
      <c r="Q385" s="42">
        <f t="shared" si="22"/>
        <v>45020.007638888892</v>
      </c>
      <c r="R385" s="20">
        <f t="shared" si="23"/>
        <v>2.2222222216239762E-2</v>
      </c>
      <c r="S385" t="str">
        <f t="shared" si="24"/>
        <v>COBRADO</v>
      </c>
    </row>
    <row r="386" spans="1:19">
      <c r="A386">
        <v>385</v>
      </c>
      <c r="B386">
        <v>6</v>
      </c>
      <c r="C386" t="s">
        <v>659</v>
      </c>
      <c r="D386">
        <v>6</v>
      </c>
      <c r="E386" s="23">
        <v>45021.150694444441</v>
      </c>
      <c r="F386" s="23">
        <v>45021.279861111114</v>
      </c>
      <c r="G386" s="22">
        <f t="shared" si="21"/>
        <v>0.13958333333963915</v>
      </c>
      <c r="H386" t="s">
        <v>9</v>
      </c>
      <c r="I386" t="s">
        <v>15</v>
      </c>
      <c r="J386" t="s">
        <v>1125</v>
      </c>
      <c r="K386" s="24">
        <v>11.14</v>
      </c>
      <c r="L386" t="s">
        <v>35</v>
      </c>
      <c r="M386" t="s">
        <v>1160</v>
      </c>
      <c r="N386" t="s">
        <v>100</v>
      </c>
      <c r="O386" s="20">
        <f>VLOOKUP(A386,sum_cocina!$A$4:$D$772,4,FALSE)</f>
        <v>1.5277777777777777E-2</v>
      </c>
      <c r="P386" s="21">
        <f>+VLOOKUP(A386,sum_cocina!$A$4:$B$772,2,FALSE)</f>
        <v>60</v>
      </c>
      <c r="Q386" s="42">
        <f t="shared" si="22"/>
        <v>45021.150694444441</v>
      </c>
      <c r="R386" s="20">
        <f t="shared" si="23"/>
        <v>0.12430555556186138</v>
      </c>
      <c r="S386" t="str">
        <f t="shared" si="24"/>
        <v>COBRADO</v>
      </c>
    </row>
    <row r="387" spans="1:19">
      <c r="A387">
        <v>386</v>
      </c>
      <c r="B387">
        <v>5</v>
      </c>
      <c r="C387" t="s">
        <v>580</v>
      </c>
      <c r="D387">
        <v>2</v>
      </c>
      <c r="E387" s="23">
        <v>45021.022916666669</v>
      </c>
      <c r="F387" s="23">
        <v>45021.123611111114</v>
      </c>
      <c r="G387" s="22">
        <f t="shared" ref="G387:G450" si="25">+IF(L387="Ocupada",(F387-E387)+(15/1440),(F387-E387))</f>
        <v>0.11111111111191956</v>
      </c>
      <c r="H387" t="s">
        <v>29</v>
      </c>
      <c r="I387" t="s">
        <v>10</v>
      </c>
      <c r="J387" t="s">
        <v>1124</v>
      </c>
      <c r="K387" s="24">
        <v>28.96</v>
      </c>
      <c r="L387" t="s">
        <v>35</v>
      </c>
      <c r="M387" t="s">
        <v>36</v>
      </c>
      <c r="N387" t="s">
        <v>439</v>
      </c>
      <c r="O387" s="20">
        <f>VLOOKUP(A387,sum_cocina!$A$4:$D$772,4,FALSE)</f>
        <v>2.7777777777777776E-2</v>
      </c>
      <c r="P387" s="21">
        <f>+VLOOKUP(A387,sum_cocina!$A$4:$B$772,2,FALSE)</f>
        <v>99</v>
      </c>
      <c r="Q387" s="42">
        <f t="shared" ref="Q387:Q450" si="26">+E387</f>
        <v>45021.022916666669</v>
      </c>
      <c r="R387" s="20">
        <f t="shared" ref="R387:R450" si="27">IF((G387 - (O387 )) &lt; 0, 0, G387 - (O387))</f>
        <v>8.3333333334141779E-2</v>
      </c>
      <c r="S387" t="str">
        <f t="shared" ref="S387:S450" si="28">IF(R387&gt;0,"COBRADO","NO COBRADO")</f>
        <v>COBRADO</v>
      </c>
    </row>
    <row r="388" spans="1:19">
      <c r="A388">
        <v>387</v>
      </c>
      <c r="B388">
        <v>6</v>
      </c>
      <c r="C388" t="s">
        <v>660</v>
      </c>
      <c r="D388">
        <v>5</v>
      </c>
      <c r="E388" s="23">
        <v>45021.131249999999</v>
      </c>
      <c r="F388" s="23">
        <v>45021.256944444445</v>
      </c>
      <c r="G388" s="22">
        <f t="shared" si="25"/>
        <v>0.13611111111337473</v>
      </c>
      <c r="H388" t="s">
        <v>25</v>
      </c>
      <c r="I388" t="s">
        <v>10</v>
      </c>
      <c r="J388" t="s">
        <v>16</v>
      </c>
      <c r="K388" s="24">
        <v>20.84</v>
      </c>
      <c r="L388" t="s">
        <v>35</v>
      </c>
      <c r="M388" t="s">
        <v>36</v>
      </c>
      <c r="N388" t="s">
        <v>186</v>
      </c>
      <c r="O388" s="20">
        <f>VLOOKUP(A388,sum_cocina!$A$4:$D$772,4,FALSE)</f>
        <v>1.2500000000000001E-2</v>
      </c>
      <c r="P388" s="21">
        <f>+VLOOKUP(A388,sum_cocina!$A$4:$B$772,2,FALSE)</f>
        <v>93</v>
      </c>
      <c r="Q388" s="42">
        <f t="shared" si="26"/>
        <v>45021.131249999999</v>
      </c>
      <c r="R388" s="20">
        <f t="shared" si="27"/>
        <v>0.12361111111337474</v>
      </c>
      <c r="S388" t="str">
        <f t="shared" si="28"/>
        <v>COBRADO</v>
      </c>
    </row>
    <row r="389" spans="1:19">
      <c r="A389">
        <v>388</v>
      </c>
      <c r="B389">
        <v>18</v>
      </c>
      <c r="C389" t="s">
        <v>330</v>
      </c>
      <c r="D389">
        <v>2</v>
      </c>
      <c r="E389" s="23">
        <v>45021.022916666669</v>
      </c>
      <c r="F389" s="23">
        <v>45021.149305555555</v>
      </c>
      <c r="G389" s="22">
        <f t="shared" si="25"/>
        <v>0.12638888888614019</v>
      </c>
      <c r="H389" t="s">
        <v>20</v>
      </c>
      <c r="I389" t="s">
        <v>10</v>
      </c>
      <c r="J389" t="s">
        <v>1125</v>
      </c>
      <c r="K389" s="24">
        <v>27.03</v>
      </c>
      <c r="L389" t="s">
        <v>21</v>
      </c>
      <c r="M389" t="s">
        <v>1160</v>
      </c>
      <c r="N389" t="s">
        <v>661</v>
      </c>
      <c r="O389" s="20">
        <f>VLOOKUP(A389,sum_cocina!$A$4:$D$772,4,FALSE)</f>
        <v>0.11874999999999999</v>
      </c>
      <c r="P389" s="21">
        <f>+VLOOKUP(A389,sum_cocina!$A$4:$B$772,2,FALSE)</f>
        <v>291</v>
      </c>
      <c r="Q389" s="42">
        <f t="shared" si="26"/>
        <v>45021.022916666669</v>
      </c>
      <c r="R389" s="20">
        <f t="shared" si="27"/>
        <v>7.6388888861401993E-3</v>
      </c>
      <c r="S389" t="str">
        <f t="shared" si="28"/>
        <v>COBRADO</v>
      </c>
    </row>
    <row r="390" spans="1:19">
      <c r="A390">
        <v>389</v>
      </c>
      <c r="B390">
        <v>19</v>
      </c>
      <c r="C390" t="s">
        <v>662</v>
      </c>
      <c r="D390">
        <v>5</v>
      </c>
      <c r="E390" s="23">
        <v>45021.001388888886</v>
      </c>
      <c r="F390" s="23">
        <v>45021.09375</v>
      </c>
      <c r="G390" s="22">
        <f t="shared" si="25"/>
        <v>9.2361111113859806E-2</v>
      </c>
      <c r="H390" t="s">
        <v>9</v>
      </c>
      <c r="I390" t="s">
        <v>10</v>
      </c>
      <c r="J390" t="s">
        <v>1125</v>
      </c>
      <c r="K390" s="24">
        <v>39.14</v>
      </c>
      <c r="L390" t="s">
        <v>11</v>
      </c>
      <c r="M390" t="s">
        <v>36</v>
      </c>
      <c r="N390" t="s">
        <v>439</v>
      </c>
      <c r="O390" s="20">
        <f>VLOOKUP(A390,sum_cocina!$A$4:$D$772,4,FALSE)</f>
        <v>1.6666666666666666E-2</v>
      </c>
      <c r="P390" s="21">
        <f>+VLOOKUP(A390,sum_cocina!$A$4:$B$772,2,FALSE)</f>
        <v>33</v>
      </c>
      <c r="Q390" s="42">
        <f t="shared" si="26"/>
        <v>45021.001388888886</v>
      </c>
      <c r="R390" s="20">
        <f t="shared" si="27"/>
        <v>7.5694444447193143E-2</v>
      </c>
      <c r="S390" t="str">
        <f t="shared" si="28"/>
        <v>COBRADO</v>
      </c>
    </row>
    <row r="391" spans="1:19">
      <c r="A391">
        <v>390</v>
      </c>
      <c r="B391">
        <v>9</v>
      </c>
      <c r="C391" t="s">
        <v>99</v>
      </c>
      <c r="D391">
        <v>2</v>
      </c>
      <c r="E391" s="23">
        <v>45021.124305555553</v>
      </c>
      <c r="F391" s="23">
        <v>45021.22152777778</v>
      </c>
      <c r="G391" s="22">
        <f t="shared" si="25"/>
        <v>9.7222222226264421E-2</v>
      </c>
      <c r="H391" t="s">
        <v>9</v>
      </c>
      <c r="I391" t="s">
        <v>10</v>
      </c>
      <c r="J391" t="s">
        <v>1125</v>
      </c>
      <c r="K391" s="24">
        <v>42.68</v>
      </c>
      <c r="L391" t="s">
        <v>11</v>
      </c>
      <c r="M391" t="s">
        <v>64</v>
      </c>
      <c r="N391" t="s">
        <v>663</v>
      </c>
      <c r="O391" s="20">
        <f>VLOOKUP(A391,sum_cocina!$A$4:$D$772,4,FALSE)</f>
        <v>6.458333333333334E-2</v>
      </c>
      <c r="P391" s="21">
        <f>+VLOOKUP(A391,sum_cocina!$A$4:$B$772,2,FALSE)</f>
        <v>143</v>
      </c>
      <c r="Q391" s="42">
        <f t="shared" si="26"/>
        <v>45021.124305555553</v>
      </c>
      <c r="R391" s="20">
        <f t="shared" si="27"/>
        <v>3.2638888892931081E-2</v>
      </c>
      <c r="S391" t="str">
        <f t="shared" si="28"/>
        <v>COBRADO</v>
      </c>
    </row>
    <row r="392" spans="1:19">
      <c r="A392">
        <v>391</v>
      </c>
      <c r="B392">
        <v>15</v>
      </c>
      <c r="C392" t="s">
        <v>664</v>
      </c>
      <c r="D392">
        <v>1</v>
      </c>
      <c r="E392" s="23">
        <v>45021.086805555555</v>
      </c>
      <c r="F392" s="23">
        <v>45021.17291666667</v>
      </c>
      <c r="G392" s="22">
        <f t="shared" si="25"/>
        <v>8.6111111115314998E-2</v>
      </c>
      <c r="H392" t="s">
        <v>9</v>
      </c>
      <c r="I392" t="s">
        <v>10</v>
      </c>
      <c r="J392" t="s">
        <v>1125</v>
      </c>
      <c r="K392" s="24">
        <v>48.6</v>
      </c>
      <c r="L392" t="s">
        <v>11</v>
      </c>
      <c r="M392" t="s">
        <v>59</v>
      </c>
      <c r="N392" t="s">
        <v>335</v>
      </c>
      <c r="O392" s="20">
        <f>VLOOKUP(A392,sum_cocina!$A$4:$D$772,4,FALSE)</f>
        <v>2.4305555555555556E-2</v>
      </c>
      <c r="P392" s="21">
        <f>+VLOOKUP(A392,sum_cocina!$A$4:$B$772,2,FALSE)</f>
        <v>22</v>
      </c>
      <c r="Q392" s="42">
        <f t="shared" si="26"/>
        <v>45021.086805555555</v>
      </c>
      <c r="R392" s="20">
        <f t="shared" si="27"/>
        <v>6.1805555559759445E-2</v>
      </c>
      <c r="S392" t="str">
        <f t="shared" si="28"/>
        <v>COBRADO</v>
      </c>
    </row>
    <row r="393" spans="1:19">
      <c r="A393">
        <v>392</v>
      </c>
      <c r="B393">
        <v>14</v>
      </c>
      <c r="C393" t="s">
        <v>665</v>
      </c>
      <c r="D393">
        <v>3</v>
      </c>
      <c r="E393" s="23">
        <v>45021.022916666669</v>
      </c>
      <c r="F393" s="23">
        <v>45021.172222222223</v>
      </c>
      <c r="G393" s="22">
        <f t="shared" si="25"/>
        <v>0.15972222222141377</v>
      </c>
      <c r="H393" t="s">
        <v>20</v>
      </c>
      <c r="I393" t="s">
        <v>10</v>
      </c>
      <c r="J393" t="s">
        <v>1125</v>
      </c>
      <c r="K393" s="24">
        <v>32.729999999999997</v>
      </c>
      <c r="L393" t="s">
        <v>35</v>
      </c>
      <c r="M393" t="s">
        <v>41</v>
      </c>
      <c r="N393" t="s">
        <v>346</v>
      </c>
      <c r="O393" s="20">
        <f>VLOOKUP(A393,sum_cocina!$A$4:$D$772,4,FALSE)</f>
        <v>3.7499999999999999E-2</v>
      </c>
      <c r="P393" s="21">
        <f>+VLOOKUP(A393,sum_cocina!$A$4:$B$772,2,FALSE)</f>
        <v>120</v>
      </c>
      <c r="Q393" s="42">
        <f t="shared" si="26"/>
        <v>45021.022916666669</v>
      </c>
      <c r="R393" s="20">
        <f t="shared" si="27"/>
        <v>0.12222222222141377</v>
      </c>
      <c r="S393" t="str">
        <f t="shared" si="28"/>
        <v>COBRADO</v>
      </c>
    </row>
    <row r="394" spans="1:19">
      <c r="A394">
        <v>393</v>
      </c>
      <c r="B394">
        <v>13</v>
      </c>
      <c r="C394" t="s">
        <v>666</v>
      </c>
      <c r="D394">
        <v>3</v>
      </c>
      <c r="E394" s="23">
        <v>45021.106249999997</v>
      </c>
      <c r="F394" s="23">
        <v>45021.220138888886</v>
      </c>
      <c r="G394" s="22">
        <f t="shared" si="25"/>
        <v>0.12430555555571725</v>
      </c>
      <c r="H394" t="s">
        <v>29</v>
      </c>
      <c r="I394" t="s">
        <v>10</v>
      </c>
      <c r="J394" t="s">
        <v>1125</v>
      </c>
      <c r="K394" s="24">
        <v>12.54</v>
      </c>
      <c r="L394" t="s">
        <v>35</v>
      </c>
      <c r="M394" t="s">
        <v>17</v>
      </c>
      <c r="N394" t="s">
        <v>667</v>
      </c>
      <c r="O394" s="20">
        <f>VLOOKUP(A394,sum_cocina!$A$4:$D$772,4,FALSE)</f>
        <v>7.5694444444444439E-2</v>
      </c>
      <c r="P394" s="21">
        <f>+VLOOKUP(A394,sum_cocina!$A$4:$B$772,2,FALSE)</f>
        <v>208</v>
      </c>
      <c r="Q394" s="42">
        <f t="shared" si="26"/>
        <v>45021.106249999997</v>
      </c>
      <c r="R394" s="20">
        <f t="shared" si="27"/>
        <v>4.8611111111272809E-2</v>
      </c>
      <c r="S394" t="str">
        <f t="shared" si="28"/>
        <v>COBRADO</v>
      </c>
    </row>
    <row r="395" spans="1:19">
      <c r="A395">
        <v>394</v>
      </c>
      <c r="B395">
        <v>17</v>
      </c>
      <c r="C395" t="s">
        <v>40</v>
      </c>
      <c r="D395">
        <v>1</v>
      </c>
      <c r="E395" s="23">
        <v>45021.143055555556</v>
      </c>
      <c r="F395" s="23">
        <v>45021.293055555558</v>
      </c>
      <c r="G395" s="22">
        <f t="shared" si="25"/>
        <v>0.16041666666812185</v>
      </c>
      <c r="H395" t="s">
        <v>9</v>
      </c>
      <c r="I395" t="s">
        <v>10</v>
      </c>
      <c r="J395" t="s">
        <v>1125</v>
      </c>
      <c r="K395" s="24">
        <v>18.05</v>
      </c>
      <c r="L395" t="s">
        <v>35</v>
      </c>
      <c r="M395" t="s">
        <v>22</v>
      </c>
      <c r="N395" t="s">
        <v>549</v>
      </c>
      <c r="O395" s="20">
        <f>VLOOKUP(A395,sum_cocina!$A$4:$D$772,4,FALSE)</f>
        <v>3.2638888888888891E-2</v>
      </c>
      <c r="P395" s="21">
        <f>+VLOOKUP(A395,sum_cocina!$A$4:$B$772,2,FALSE)</f>
        <v>77</v>
      </c>
      <c r="Q395" s="42">
        <f t="shared" si="26"/>
        <v>45021.143055555556</v>
      </c>
      <c r="R395" s="20">
        <f t="shared" si="27"/>
        <v>0.12777777777923296</v>
      </c>
      <c r="S395" t="str">
        <f t="shared" si="28"/>
        <v>COBRADO</v>
      </c>
    </row>
    <row r="396" spans="1:19">
      <c r="A396">
        <v>395</v>
      </c>
      <c r="B396">
        <v>2</v>
      </c>
      <c r="C396" t="s">
        <v>668</v>
      </c>
      <c r="D396">
        <v>1</v>
      </c>
      <c r="E396" s="23">
        <v>45021.067361111112</v>
      </c>
      <c r="F396" s="23">
        <v>45021.231944444444</v>
      </c>
      <c r="G396" s="22">
        <f t="shared" si="25"/>
        <v>0.16458333333139308</v>
      </c>
      <c r="H396" t="s">
        <v>20</v>
      </c>
      <c r="I396" t="s">
        <v>10</v>
      </c>
      <c r="J396" t="s">
        <v>1124</v>
      </c>
      <c r="K396" s="24">
        <v>40.9</v>
      </c>
      <c r="L396" t="s">
        <v>21</v>
      </c>
      <c r="M396" t="s">
        <v>59</v>
      </c>
      <c r="N396" t="s">
        <v>180</v>
      </c>
      <c r="O396" s="20">
        <f>VLOOKUP(A396,sum_cocina!$A$4:$D$772,4,FALSE)</f>
        <v>5.5555555555555558E-3</v>
      </c>
      <c r="P396" s="21">
        <f>+VLOOKUP(A396,sum_cocina!$A$4:$B$772,2,FALSE)</f>
        <v>38</v>
      </c>
      <c r="Q396" s="42">
        <f t="shared" si="26"/>
        <v>45021.067361111112</v>
      </c>
      <c r="R396" s="20">
        <f t="shared" si="27"/>
        <v>0.15902777777583751</v>
      </c>
      <c r="S396" t="str">
        <f t="shared" si="28"/>
        <v>COBRADO</v>
      </c>
    </row>
    <row r="397" spans="1:19">
      <c r="A397">
        <v>396</v>
      </c>
      <c r="B397">
        <v>11</v>
      </c>
      <c r="C397" t="s">
        <v>669</v>
      </c>
      <c r="D397">
        <v>1</v>
      </c>
      <c r="E397" s="23">
        <v>45021.022222222222</v>
      </c>
      <c r="F397" s="23">
        <v>45021.15</v>
      </c>
      <c r="G397" s="22">
        <f t="shared" si="25"/>
        <v>0.12777777777955635</v>
      </c>
      <c r="H397" t="s">
        <v>20</v>
      </c>
      <c r="I397" t="s">
        <v>32</v>
      </c>
      <c r="J397" t="s">
        <v>16</v>
      </c>
      <c r="K397" s="24">
        <v>34.5</v>
      </c>
      <c r="L397" t="s">
        <v>21</v>
      </c>
      <c r="M397" t="s">
        <v>1161</v>
      </c>
      <c r="N397" t="s">
        <v>670</v>
      </c>
      <c r="O397" s="20">
        <f>VLOOKUP(A397,sum_cocina!$A$4:$D$772,4,FALSE)</f>
        <v>3.9583333333333331E-2</v>
      </c>
      <c r="P397" s="21">
        <f>+VLOOKUP(A397,sum_cocina!$A$4:$B$772,2,FALSE)</f>
        <v>83</v>
      </c>
      <c r="Q397" s="42">
        <f t="shared" si="26"/>
        <v>45021.022222222222</v>
      </c>
      <c r="R397" s="20">
        <f t="shared" si="27"/>
        <v>8.8194444446223014E-2</v>
      </c>
      <c r="S397" t="str">
        <f t="shared" si="28"/>
        <v>COBRADO</v>
      </c>
    </row>
    <row r="398" spans="1:19">
      <c r="A398">
        <v>397</v>
      </c>
      <c r="B398">
        <v>4</v>
      </c>
      <c r="C398" t="s">
        <v>608</v>
      </c>
      <c r="D398">
        <v>2</v>
      </c>
      <c r="E398" s="23">
        <v>45021.013888888891</v>
      </c>
      <c r="F398" s="23">
        <v>45021.06527777778</v>
      </c>
      <c r="G398" s="22">
        <f t="shared" si="25"/>
        <v>5.1388888889050577E-2</v>
      </c>
      <c r="H398" t="s">
        <v>29</v>
      </c>
      <c r="I398" t="s">
        <v>15</v>
      </c>
      <c r="J398" t="s">
        <v>1124</v>
      </c>
      <c r="K398" s="24">
        <v>37.79</v>
      </c>
      <c r="L398" t="s">
        <v>21</v>
      </c>
      <c r="M398" t="s">
        <v>64</v>
      </c>
      <c r="N398" t="s">
        <v>671</v>
      </c>
      <c r="O398" s="20">
        <f>VLOOKUP(A398,sum_cocina!$A$4:$D$772,4,FALSE)</f>
        <v>4.791666666666667E-2</v>
      </c>
      <c r="P398" s="21">
        <f>+VLOOKUP(A398,sum_cocina!$A$4:$B$772,2,FALSE)</f>
        <v>147</v>
      </c>
      <c r="Q398" s="42">
        <f t="shared" si="26"/>
        <v>45021.013888888891</v>
      </c>
      <c r="R398" s="20">
        <f t="shared" si="27"/>
        <v>3.4722222223839069E-3</v>
      </c>
      <c r="S398" t="str">
        <f t="shared" si="28"/>
        <v>COBRADO</v>
      </c>
    </row>
    <row r="399" spans="1:19">
      <c r="A399">
        <v>398</v>
      </c>
      <c r="B399">
        <v>9</v>
      </c>
      <c r="C399" t="s">
        <v>672</v>
      </c>
      <c r="D399">
        <v>5</v>
      </c>
      <c r="E399" s="23">
        <v>45021.131944444445</v>
      </c>
      <c r="F399" s="23">
        <v>45021.295138888891</v>
      </c>
      <c r="G399" s="22">
        <f t="shared" si="25"/>
        <v>0.16319444444525288</v>
      </c>
      <c r="H399" t="s">
        <v>14</v>
      </c>
      <c r="I399" t="s">
        <v>15</v>
      </c>
      <c r="J399" t="s">
        <v>1125</v>
      </c>
      <c r="K399" s="24">
        <v>48.96</v>
      </c>
      <c r="L399" t="s">
        <v>21</v>
      </c>
      <c r="M399" t="s">
        <v>1161</v>
      </c>
      <c r="N399" t="s">
        <v>673</v>
      </c>
      <c r="O399" s="20">
        <f>VLOOKUP(A399,sum_cocina!$A$4:$D$772,4,FALSE)</f>
        <v>4.9305555555555554E-2</v>
      </c>
      <c r="P399" s="21">
        <f>+VLOOKUP(A399,sum_cocina!$A$4:$B$772,2,FALSE)</f>
        <v>122</v>
      </c>
      <c r="Q399" s="42">
        <f t="shared" si="26"/>
        <v>45021.131944444445</v>
      </c>
      <c r="R399" s="20">
        <f t="shared" si="27"/>
        <v>0.11388888888969734</v>
      </c>
      <c r="S399" t="str">
        <f t="shared" si="28"/>
        <v>COBRADO</v>
      </c>
    </row>
    <row r="400" spans="1:19">
      <c r="A400">
        <v>399</v>
      </c>
      <c r="B400">
        <v>7</v>
      </c>
      <c r="C400" t="s">
        <v>674</v>
      </c>
      <c r="D400">
        <v>6</v>
      </c>
      <c r="E400" s="23">
        <v>45021.116666666669</v>
      </c>
      <c r="F400" s="23">
        <v>45021.236111111109</v>
      </c>
      <c r="G400" s="22">
        <f t="shared" si="25"/>
        <v>0.11944444444088731</v>
      </c>
      <c r="H400" t="s">
        <v>25</v>
      </c>
      <c r="I400" t="s">
        <v>10</v>
      </c>
      <c r="J400" t="s">
        <v>1125</v>
      </c>
      <c r="K400" s="24">
        <v>27.32</v>
      </c>
      <c r="L400" t="s">
        <v>21</v>
      </c>
      <c r="M400" t="s">
        <v>1160</v>
      </c>
      <c r="N400" t="s">
        <v>675</v>
      </c>
      <c r="O400" s="20">
        <f>VLOOKUP(A400,sum_cocina!$A$4:$D$772,4,FALSE)</f>
        <v>6.3194444444444442E-2</v>
      </c>
      <c r="P400" s="21">
        <f>+VLOOKUP(A400,sum_cocina!$A$4:$B$772,2,FALSE)</f>
        <v>207</v>
      </c>
      <c r="Q400" s="42">
        <f t="shared" si="26"/>
        <v>45021.116666666669</v>
      </c>
      <c r="R400" s="20">
        <f t="shared" si="27"/>
        <v>5.6249999996442868E-2</v>
      </c>
      <c r="S400" t="str">
        <f t="shared" si="28"/>
        <v>COBRADO</v>
      </c>
    </row>
    <row r="401" spans="1:19">
      <c r="A401">
        <v>400</v>
      </c>
      <c r="B401">
        <v>9</v>
      </c>
      <c r="C401" t="s">
        <v>676</v>
      </c>
      <c r="D401">
        <v>4</v>
      </c>
      <c r="E401" s="23">
        <v>45021.09097222222</v>
      </c>
      <c r="F401" s="23">
        <v>45021.176388888889</v>
      </c>
      <c r="G401" s="22">
        <f t="shared" si="25"/>
        <v>8.5416666668606922E-2</v>
      </c>
      <c r="H401" t="s">
        <v>29</v>
      </c>
      <c r="I401" t="s">
        <v>10</v>
      </c>
      <c r="J401" t="s">
        <v>1125</v>
      </c>
      <c r="K401" s="24">
        <v>42.96</v>
      </c>
      <c r="L401" t="s">
        <v>11</v>
      </c>
      <c r="M401" t="s">
        <v>22</v>
      </c>
      <c r="N401" t="s">
        <v>677</v>
      </c>
      <c r="O401" s="20">
        <f>VLOOKUP(A401,sum_cocina!$A$4:$D$772,4,FALSE)</f>
        <v>5.486111111111111E-2</v>
      </c>
      <c r="P401" s="21">
        <f>+VLOOKUP(A401,sum_cocina!$A$4:$B$772,2,FALSE)</f>
        <v>198</v>
      </c>
      <c r="Q401" s="42">
        <f t="shared" si="26"/>
        <v>45021.09097222222</v>
      </c>
      <c r="R401" s="20">
        <f t="shared" si="27"/>
        <v>3.0555555557495812E-2</v>
      </c>
      <c r="S401" t="str">
        <f t="shared" si="28"/>
        <v>COBRADO</v>
      </c>
    </row>
    <row r="402" spans="1:19">
      <c r="A402">
        <v>401</v>
      </c>
      <c r="B402">
        <v>16</v>
      </c>
      <c r="C402" t="s">
        <v>560</v>
      </c>
      <c r="D402">
        <v>2</v>
      </c>
      <c r="E402" s="23">
        <v>45021.160416666666</v>
      </c>
      <c r="F402" s="23">
        <v>45021.289583333331</v>
      </c>
      <c r="G402" s="22">
        <f t="shared" si="25"/>
        <v>0.1395833333323632</v>
      </c>
      <c r="H402" t="s">
        <v>20</v>
      </c>
      <c r="I402" t="s">
        <v>10</v>
      </c>
      <c r="J402" t="s">
        <v>1125</v>
      </c>
      <c r="K402" s="24">
        <v>15.87</v>
      </c>
      <c r="L402" t="s">
        <v>35</v>
      </c>
      <c r="M402" t="s">
        <v>26</v>
      </c>
      <c r="N402" t="s">
        <v>102</v>
      </c>
      <c r="O402" s="20">
        <f>VLOOKUP(A402,sum_cocina!$A$4:$D$772,4,FALSE)</f>
        <v>1.3888888888888888E-2</v>
      </c>
      <c r="P402" s="21">
        <f>+VLOOKUP(A402,sum_cocina!$A$4:$B$772,2,FALSE)</f>
        <v>42</v>
      </c>
      <c r="Q402" s="42">
        <f t="shared" si="26"/>
        <v>45021.160416666666</v>
      </c>
      <c r="R402" s="20">
        <f t="shared" si="27"/>
        <v>0.1256944444434743</v>
      </c>
      <c r="S402" t="str">
        <f t="shared" si="28"/>
        <v>COBRADO</v>
      </c>
    </row>
    <row r="403" spans="1:19">
      <c r="A403">
        <v>402</v>
      </c>
      <c r="B403">
        <v>18</v>
      </c>
      <c r="C403" t="s">
        <v>678</v>
      </c>
      <c r="D403">
        <v>1</v>
      </c>
      <c r="E403" s="23">
        <v>45021.111805555556</v>
      </c>
      <c r="F403" s="23">
        <v>45021.213888888888</v>
      </c>
      <c r="G403" s="22">
        <f t="shared" si="25"/>
        <v>0.10208333333139308</v>
      </c>
      <c r="H403" t="s">
        <v>9</v>
      </c>
      <c r="I403" t="s">
        <v>10</v>
      </c>
      <c r="J403" t="s">
        <v>1125</v>
      </c>
      <c r="K403" s="24">
        <v>31.02</v>
      </c>
      <c r="L403" t="s">
        <v>11</v>
      </c>
      <c r="M403" t="s">
        <v>17</v>
      </c>
      <c r="N403" t="s">
        <v>679</v>
      </c>
      <c r="O403" s="20">
        <f>VLOOKUP(A403,sum_cocina!$A$4:$D$772,4,FALSE)</f>
        <v>4.583333333333333E-2</v>
      </c>
      <c r="P403" s="21">
        <f>+VLOOKUP(A403,sum_cocina!$A$4:$B$772,2,FALSE)</f>
        <v>151</v>
      </c>
      <c r="Q403" s="42">
        <f t="shared" si="26"/>
        <v>45021.111805555556</v>
      </c>
      <c r="R403" s="20">
        <f t="shared" si="27"/>
        <v>5.6249999998059748E-2</v>
      </c>
      <c r="S403" t="str">
        <f t="shared" si="28"/>
        <v>COBRADO</v>
      </c>
    </row>
    <row r="404" spans="1:19">
      <c r="A404">
        <v>403</v>
      </c>
      <c r="B404">
        <v>14</v>
      </c>
      <c r="C404" t="s">
        <v>680</v>
      </c>
      <c r="D404">
        <v>5</v>
      </c>
      <c r="E404" s="23">
        <v>45021.09375</v>
      </c>
      <c r="F404" s="23">
        <v>45021.21875</v>
      </c>
      <c r="G404" s="22">
        <f t="shared" si="25"/>
        <v>0.125</v>
      </c>
      <c r="H404" t="s">
        <v>14</v>
      </c>
      <c r="I404" t="s">
        <v>10</v>
      </c>
      <c r="J404" t="s">
        <v>1125</v>
      </c>
      <c r="K404" s="24">
        <v>14.76</v>
      </c>
      <c r="L404" t="s">
        <v>21</v>
      </c>
      <c r="M404" t="s">
        <v>64</v>
      </c>
      <c r="N404" t="s">
        <v>681</v>
      </c>
      <c r="O404" s="20">
        <f>VLOOKUP(A404,sum_cocina!$A$4:$D$772,4,FALSE)</f>
        <v>5.9027777777777776E-2</v>
      </c>
      <c r="P404" s="21">
        <f>+VLOOKUP(A404,sum_cocina!$A$4:$B$772,2,FALSE)</f>
        <v>190</v>
      </c>
      <c r="Q404" s="42">
        <f t="shared" si="26"/>
        <v>45021.09375</v>
      </c>
      <c r="R404" s="20">
        <f t="shared" si="27"/>
        <v>6.5972222222222224E-2</v>
      </c>
      <c r="S404" t="str">
        <f t="shared" si="28"/>
        <v>COBRADO</v>
      </c>
    </row>
    <row r="405" spans="1:19">
      <c r="A405">
        <v>404</v>
      </c>
      <c r="B405">
        <v>17</v>
      </c>
      <c r="C405" t="s">
        <v>602</v>
      </c>
      <c r="D405">
        <v>2</v>
      </c>
      <c r="E405" s="23">
        <v>45021.026388888888</v>
      </c>
      <c r="F405" s="23">
        <v>45021.186805555553</v>
      </c>
      <c r="G405" s="22">
        <f t="shared" si="25"/>
        <v>0.16041666666569654</v>
      </c>
      <c r="H405" t="s">
        <v>25</v>
      </c>
      <c r="I405" t="s">
        <v>10</v>
      </c>
      <c r="J405" t="s">
        <v>1125</v>
      </c>
      <c r="K405" s="24">
        <v>32.56</v>
      </c>
      <c r="L405" t="s">
        <v>21</v>
      </c>
      <c r="M405" t="s">
        <v>1160</v>
      </c>
      <c r="N405" t="s">
        <v>682</v>
      </c>
      <c r="O405" s="20">
        <f>VLOOKUP(A405,sum_cocina!$A$4:$D$772,4,FALSE)</f>
        <v>7.0833333333333331E-2</v>
      </c>
      <c r="P405" s="21">
        <f>+VLOOKUP(A405,sum_cocina!$A$4:$B$772,2,FALSE)</f>
        <v>182</v>
      </c>
      <c r="Q405" s="42">
        <f t="shared" si="26"/>
        <v>45021.026388888888</v>
      </c>
      <c r="R405" s="20">
        <f t="shared" si="27"/>
        <v>8.9583333332363208E-2</v>
      </c>
      <c r="S405" t="str">
        <f t="shared" si="28"/>
        <v>COBRADO</v>
      </c>
    </row>
    <row r="406" spans="1:19">
      <c r="A406">
        <v>405</v>
      </c>
      <c r="B406">
        <v>5</v>
      </c>
      <c r="C406" t="s">
        <v>683</v>
      </c>
      <c r="D406">
        <v>6</v>
      </c>
      <c r="E406" s="23">
        <v>45021.11041666667</v>
      </c>
      <c r="F406" s="23">
        <v>45021.207638888889</v>
      </c>
      <c r="G406" s="22">
        <f t="shared" si="25"/>
        <v>9.7222222218988463E-2</v>
      </c>
      <c r="H406" t="s">
        <v>20</v>
      </c>
      <c r="I406" t="s">
        <v>32</v>
      </c>
      <c r="J406" t="s">
        <v>1125</v>
      </c>
      <c r="K406" s="24">
        <v>14.56</v>
      </c>
      <c r="L406" t="s">
        <v>11</v>
      </c>
      <c r="M406" t="s">
        <v>83</v>
      </c>
      <c r="N406" t="s">
        <v>684</v>
      </c>
      <c r="O406" s="20">
        <f>VLOOKUP(A406,sum_cocina!$A$4:$D$772,4,FALSE)</f>
        <v>6.805555555555555E-2</v>
      </c>
      <c r="P406" s="21">
        <f>+VLOOKUP(A406,sum_cocina!$A$4:$B$772,2,FALSE)</f>
        <v>106</v>
      </c>
      <c r="Q406" s="42">
        <f t="shared" si="26"/>
        <v>45021.11041666667</v>
      </c>
      <c r="R406" s="20">
        <f t="shared" si="27"/>
        <v>2.9166666663432914E-2</v>
      </c>
      <c r="S406" t="str">
        <f t="shared" si="28"/>
        <v>COBRADO</v>
      </c>
    </row>
    <row r="407" spans="1:19">
      <c r="A407">
        <v>406</v>
      </c>
      <c r="B407">
        <v>14</v>
      </c>
      <c r="C407" t="s">
        <v>458</v>
      </c>
      <c r="D407">
        <v>5</v>
      </c>
      <c r="E407" s="23">
        <v>45021.020138888889</v>
      </c>
      <c r="F407" s="23">
        <v>45021.109027777777</v>
      </c>
      <c r="G407" s="22">
        <f t="shared" si="25"/>
        <v>9.9305555554262057E-2</v>
      </c>
      <c r="H407" t="s">
        <v>20</v>
      </c>
      <c r="I407" t="s">
        <v>32</v>
      </c>
      <c r="J407" t="s">
        <v>16</v>
      </c>
      <c r="K407" s="24">
        <v>34.03</v>
      </c>
      <c r="L407" t="s">
        <v>35</v>
      </c>
      <c r="M407" t="s">
        <v>1160</v>
      </c>
      <c r="N407" t="s">
        <v>685</v>
      </c>
      <c r="O407" s="20">
        <f>VLOOKUP(A407,sum_cocina!$A$4:$D$772,4,FALSE)</f>
        <v>8.1250000000000003E-2</v>
      </c>
      <c r="P407" s="21">
        <f>+VLOOKUP(A407,sum_cocina!$A$4:$B$772,2,FALSE)</f>
        <v>155</v>
      </c>
      <c r="Q407" s="42">
        <f t="shared" si="26"/>
        <v>45021.020138888889</v>
      </c>
      <c r="R407" s="20">
        <f t="shared" si="27"/>
        <v>1.8055555554262054E-2</v>
      </c>
      <c r="S407" t="str">
        <f t="shared" si="28"/>
        <v>COBRADO</v>
      </c>
    </row>
    <row r="408" spans="1:19">
      <c r="A408">
        <v>407</v>
      </c>
      <c r="B408">
        <v>4</v>
      </c>
      <c r="C408" t="s">
        <v>686</v>
      </c>
      <c r="D408">
        <v>1</v>
      </c>
      <c r="E408" s="23">
        <v>45021.092361111114</v>
      </c>
      <c r="F408" s="23">
        <v>45021.20208333333</v>
      </c>
      <c r="G408" s="22">
        <f t="shared" si="25"/>
        <v>0.10972222221607808</v>
      </c>
      <c r="H408" t="s">
        <v>29</v>
      </c>
      <c r="I408" t="s">
        <v>15</v>
      </c>
      <c r="J408" t="s">
        <v>1124</v>
      </c>
      <c r="K408" s="24">
        <v>22.98</v>
      </c>
      <c r="L408" t="s">
        <v>11</v>
      </c>
      <c r="M408" t="s">
        <v>59</v>
      </c>
      <c r="N408" t="s">
        <v>150</v>
      </c>
      <c r="O408" s="20">
        <f>VLOOKUP(A408,sum_cocina!$A$4:$D$772,4,FALSE)</f>
        <v>3.4722222222222224E-2</v>
      </c>
      <c r="P408" s="21">
        <f>+VLOOKUP(A408,sum_cocina!$A$4:$B$772,2,FALSE)</f>
        <v>95</v>
      </c>
      <c r="Q408" s="42">
        <f t="shared" si="26"/>
        <v>45021.092361111114</v>
      </c>
      <c r="R408" s="20">
        <f t="shared" si="27"/>
        <v>7.4999999993855856E-2</v>
      </c>
      <c r="S408" t="str">
        <f t="shared" si="28"/>
        <v>COBRADO</v>
      </c>
    </row>
    <row r="409" spans="1:19">
      <c r="A409">
        <v>408</v>
      </c>
      <c r="B409">
        <v>17</v>
      </c>
      <c r="C409" t="s">
        <v>528</v>
      </c>
      <c r="D409">
        <v>3</v>
      </c>
      <c r="E409" s="23">
        <v>45021.038888888892</v>
      </c>
      <c r="F409" s="23">
        <v>45021.170138888891</v>
      </c>
      <c r="G409" s="22">
        <f t="shared" si="25"/>
        <v>0.14166666666521147</v>
      </c>
      <c r="H409" t="s">
        <v>20</v>
      </c>
      <c r="I409" t="s">
        <v>10</v>
      </c>
      <c r="J409" t="s">
        <v>1125</v>
      </c>
      <c r="K409" s="24">
        <v>10.14</v>
      </c>
      <c r="L409" t="s">
        <v>35</v>
      </c>
      <c r="M409" t="s">
        <v>64</v>
      </c>
      <c r="N409" t="s">
        <v>687</v>
      </c>
      <c r="O409" s="20">
        <f>VLOOKUP(A409,sum_cocina!$A$4:$D$772,4,FALSE)</f>
        <v>7.3611111111111113E-2</v>
      </c>
      <c r="P409" s="21">
        <f>+VLOOKUP(A409,sum_cocina!$A$4:$B$772,2,FALSE)</f>
        <v>131</v>
      </c>
      <c r="Q409" s="42">
        <f t="shared" si="26"/>
        <v>45021.038888888892</v>
      </c>
      <c r="R409" s="20">
        <f t="shared" si="27"/>
        <v>6.8055555554100353E-2</v>
      </c>
      <c r="S409" t="str">
        <f t="shared" si="28"/>
        <v>COBRADO</v>
      </c>
    </row>
    <row r="410" spans="1:19">
      <c r="A410">
        <v>409</v>
      </c>
      <c r="B410">
        <v>15</v>
      </c>
      <c r="C410" t="s">
        <v>688</v>
      </c>
      <c r="D410">
        <v>5</v>
      </c>
      <c r="E410" s="23">
        <v>45021.079861111109</v>
      </c>
      <c r="F410" s="23">
        <v>45021.125694444447</v>
      </c>
      <c r="G410" s="22">
        <f t="shared" si="25"/>
        <v>4.5833333337213844E-2</v>
      </c>
      <c r="H410" t="s">
        <v>14</v>
      </c>
      <c r="I410" t="s">
        <v>10</v>
      </c>
      <c r="J410" t="s">
        <v>1125</v>
      </c>
      <c r="K410" s="24">
        <v>48.7</v>
      </c>
      <c r="L410" t="s">
        <v>11</v>
      </c>
      <c r="M410" t="s">
        <v>64</v>
      </c>
      <c r="N410" t="s">
        <v>689</v>
      </c>
      <c r="O410" s="20">
        <f>VLOOKUP(A410,sum_cocina!$A$4:$D$772,4,FALSE)</f>
        <v>0.11319444444444444</v>
      </c>
      <c r="P410" s="21">
        <f>+VLOOKUP(A410,sum_cocina!$A$4:$B$772,2,FALSE)</f>
        <v>203</v>
      </c>
      <c r="Q410" s="42">
        <f t="shared" si="26"/>
        <v>45021.079861111109</v>
      </c>
      <c r="R410" s="20">
        <f t="shared" si="27"/>
        <v>0</v>
      </c>
      <c r="S410" t="str">
        <f t="shared" si="28"/>
        <v>NO COBRADO</v>
      </c>
    </row>
    <row r="411" spans="1:19">
      <c r="A411">
        <v>410</v>
      </c>
      <c r="B411">
        <v>1</v>
      </c>
      <c r="C411" t="s">
        <v>690</v>
      </c>
      <c r="D411">
        <v>3</v>
      </c>
      <c r="E411" s="23">
        <v>45021.115972222222</v>
      </c>
      <c r="F411" s="23">
        <v>45021.224305555559</v>
      </c>
      <c r="G411" s="22">
        <f t="shared" si="25"/>
        <v>0.10833333333721384</v>
      </c>
      <c r="H411" t="s">
        <v>29</v>
      </c>
      <c r="I411" t="s">
        <v>32</v>
      </c>
      <c r="J411" t="s">
        <v>1125</v>
      </c>
      <c r="K411" s="24">
        <v>43.65</v>
      </c>
      <c r="L411" t="s">
        <v>11</v>
      </c>
      <c r="M411" t="s">
        <v>1161</v>
      </c>
      <c r="N411" t="s">
        <v>691</v>
      </c>
      <c r="O411" s="20">
        <f>VLOOKUP(A411,sum_cocina!$A$4:$D$772,4,FALSE)</f>
        <v>6.3194444444444442E-2</v>
      </c>
      <c r="P411" s="21">
        <f>+VLOOKUP(A411,sum_cocina!$A$4:$B$772,2,FALSE)</f>
        <v>56</v>
      </c>
      <c r="Q411" s="42">
        <f t="shared" si="26"/>
        <v>45021.115972222222</v>
      </c>
      <c r="R411" s="20">
        <f t="shared" si="27"/>
        <v>4.5138888892769402E-2</v>
      </c>
      <c r="S411" t="str">
        <f t="shared" si="28"/>
        <v>COBRADO</v>
      </c>
    </row>
    <row r="412" spans="1:19">
      <c r="A412">
        <v>411</v>
      </c>
      <c r="B412">
        <v>3</v>
      </c>
      <c r="C412" t="s">
        <v>403</v>
      </c>
      <c r="D412">
        <v>3</v>
      </c>
      <c r="E412" s="23">
        <v>45021.09097222222</v>
      </c>
      <c r="F412" s="23">
        <v>45021.211111111108</v>
      </c>
      <c r="G412" s="22">
        <f t="shared" si="25"/>
        <v>0.13055555555426204</v>
      </c>
      <c r="H412" t="s">
        <v>14</v>
      </c>
      <c r="I412" t="s">
        <v>10</v>
      </c>
      <c r="J412" t="s">
        <v>1124</v>
      </c>
      <c r="K412" s="24">
        <v>21.88</v>
      </c>
      <c r="L412" t="s">
        <v>35</v>
      </c>
      <c r="M412" t="s">
        <v>17</v>
      </c>
      <c r="N412" t="s">
        <v>692</v>
      </c>
      <c r="O412" s="20">
        <f>VLOOKUP(A412,sum_cocina!$A$4:$D$772,4,FALSE)</f>
        <v>5.4166666666666669E-2</v>
      </c>
      <c r="P412" s="21">
        <f>+VLOOKUP(A412,sum_cocina!$A$4:$B$772,2,FALSE)</f>
        <v>219</v>
      </c>
      <c r="Q412" s="42">
        <f t="shared" si="26"/>
        <v>45021.09097222222</v>
      </c>
      <c r="R412" s="20">
        <f t="shared" si="27"/>
        <v>7.6388888887595374E-2</v>
      </c>
      <c r="S412" t="str">
        <f t="shared" si="28"/>
        <v>COBRADO</v>
      </c>
    </row>
    <row r="413" spans="1:19">
      <c r="A413">
        <v>412</v>
      </c>
      <c r="B413">
        <v>11</v>
      </c>
      <c r="C413" t="s">
        <v>693</v>
      </c>
      <c r="D413">
        <v>4</v>
      </c>
      <c r="E413" s="23">
        <v>45021.015277777777</v>
      </c>
      <c r="F413" s="23">
        <v>45021.085416666669</v>
      </c>
      <c r="G413" s="22">
        <f t="shared" si="25"/>
        <v>8.0555555558627631E-2</v>
      </c>
      <c r="H413" t="s">
        <v>25</v>
      </c>
      <c r="I413" t="s">
        <v>32</v>
      </c>
      <c r="J413" t="s">
        <v>1125</v>
      </c>
      <c r="K413" s="24">
        <v>12.94</v>
      </c>
      <c r="L413" t="s">
        <v>35</v>
      </c>
      <c r="M413" t="s">
        <v>1161</v>
      </c>
      <c r="N413" t="s">
        <v>186</v>
      </c>
      <c r="O413" s="20">
        <f>VLOOKUP(A413,sum_cocina!$A$4:$D$772,4,FALSE)</f>
        <v>3.9583333333333331E-2</v>
      </c>
      <c r="P413" s="21">
        <f>+VLOOKUP(A413,sum_cocina!$A$4:$B$772,2,FALSE)</f>
        <v>93</v>
      </c>
      <c r="Q413" s="42">
        <f t="shared" si="26"/>
        <v>45021.015277777777</v>
      </c>
      <c r="R413" s="20">
        <f t="shared" si="27"/>
        <v>4.09722222252943E-2</v>
      </c>
      <c r="S413" t="str">
        <f t="shared" si="28"/>
        <v>COBRADO</v>
      </c>
    </row>
    <row r="414" spans="1:19">
      <c r="A414">
        <v>413</v>
      </c>
      <c r="B414">
        <v>13</v>
      </c>
      <c r="C414" t="s">
        <v>694</v>
      </c>
      <c r="D414">
        <v>3</v>
      </c>
      <c r="E414" s="23">
        <v>45021.10833333333</v>
      </c>
      <c r="F414" s="23">
        <v>45021.206944444442</v>
      </c>
      <c r="G414" s="22">
        <f t="shared" si="25"/>
        <v>0.10902777777907129</v>
      </c>
      <c r="H414" t="s">
        <v>29</v>
      </c>
      <c r="I414" t="s">
        <v>32</v>
      </c>
      <c r="J414" t="s">
        <v>1125</v>
      </c>
      <c r="K414" s="24">
        <v>23.01</v>
      </c>
      <c r="L414" t="s">
        <v>35</v>
      </c>
      <c r="M414" t="s">
        <v>83</v>
      </c>
      <c r="N414" t="s">
        <v>33</v>
      </c>
      <c r="O414" s="20">
        <f>VLOOKUP(A414,sum_cocina!$A$4:$D$772,4,FALSE)</f>
        <v>8.3333333333333332E-3</v>
      </c>
      <c r="P414" s="21">
        <f>+VLOOKUP(A414,sum_cocina!$A$4:$B$772,2,FALSE)</f>
        <v>35</v>
      </c>
      <c r="Q414" s="42">
        <f t="shared" si="26"/>
        <v>45021.10833333333</v>
      </c>
      <c r="R414" s="20">
        <f t="shared" si="27"/>
        <v>0.10069444444573795</v>
      </c>
      <c r="S414" t="str">
        <f t="shared" si="28"/>
        <v>COBRADO</v>
      </c>
    </row>
    <row r="415" spans="1:19">
      <c r="A415">
        <v>414</v>
      </c>
      <c r="B415">
        <v>14</v>
      </c>
      <c r="C415" t="s">
        <v>695</v>
      </c>
      <c r="D415">
        <v>6</v>
      </c>
      <c r="E415" s="23">
        <v>45021.154861111114</v>
      </c>
      <c r="F415" s="23">
        <v>45021.3</v>
      </c>
      <c r="G415" s="22">
        <f t="shared" si="25"/>
        <v>0.14513888888905058</v>
      </c>
      <c r="H415" t="s">
        <v>25</v>
      </c>
      <c r="I415" t="s">
        <v>15</v>
      </c>
      <c r="J415" t="s">
        <v>1125</v>
      </c>
      <c r="K415" s="24">
        <v>13.17</v>
      </c>
      <c r="L415" t="s">
        <v>11</v>
      </c>
      <c r="M415" t="s">
        <v>1160</v>
      </c>
      <c r="N415" t="s">
        <v>439</v>
      </c>
      <c r="O415" s="20">
        <f>VLOOKUP(A415,sum_cocina!$A$4:$D$772,4,FALSE)</f>
        <v>2.6388888888888889E-2</v>
      </c>
      <c r="P415" s="21">
        <f>+VLOOKUP(A415,sum_cocina!$A$4:$B$772,2,FALSE)</f>
        <v>33</v>
      </c>
      <c r="Q415" s="42">
        <f t="shared" si="26"/>
        <v>45021.154861111114</v>
      </c>
      <c r="R415" s="20">
        <f t="shared" si="27"/>
        <v>0.11875000000016168</v>
      </c>
      <c r="S415" t="str">
        <f t="shared" si="28"/>
        <v>COBRADO</v>
      </c>
    </row>
    <row r="416" spans="1:19">
      <c r="A416">
        <v>415</v>
      </c>
      <c r="B416">
        <v>14</v>
      </c>
      <c r="C416" t="s">
        <v>696</v>
      </c>
      <c r="D416">
        <v>4</v>
      </c>
      <c r="E416" s="23">
        <v>45021.027083333334</v>
      </c>
      <c r="F416" s="23">
        <v>45021.190972222219</v>
      </c>
      <c r="G416" s="22">
        <f t="shared" si="25"/>
        <v>0.17430555555135166</v>
      </c>
      <c r="H416" t="s">
        <v>29</v>
      </c>
      <c r="I416" t="s">
        <v>32</v>
      </c>
      <c r="J416" t="s">
        <v>1125</v>
      </c>
      <c r="K416" s="24">
        <v>20.51</v>
      </c>
      <c r="L416" t="s">
        <v>35</v>
      </c>
      <c r="M416" t="s">
        <v>22</v>
      </c>
      <c r="N416" t="s">
        <v>697</v>
      </c>
      <c r="O416" s="20">
        <f>VLOOKUP(A416,sum_cocina!$A$4:$D$772,4,FALSE)</f>
        <v>6.0416666666666667E-2</v>
      </c>
      <c r="P416" s="21">
        <f>+VLOOKUP(A416,sum_cocina!$A$4:$B$772,2,FALSE)</f>
        <v>158</v>
      </c>
      <c r="Q416" s="42">
        <f t="shared" si="26"/>
        <v>45021.027083333334</v>
      </c>
      <c r="R416" s="20">
        <f t="shared" si="27"/>
        <v>0.11388888888468499</v>
      </c>
      <c r="S416" t="str">
        <f t="shared" si="28"/>
        <v>COBRADO</v>
      </c>
    </row>
    <row r="417" spans="1:19">
      <c r="A417">
        <v>416</v>
      </c>
      <c r="B417">
        <v>20</v>
      </c>
      <c r="C417" t="s">
        <v>698</v>
      </c>
      <c r="D417">
        <v>2</v>
      </c>
      <c r="E417" s="23">
        <v>45021.127083333333</v>
      </c>
      <c r="F417" s="23">
        <v>45021.275694444441</v>
      </c>
      <c r="G417" s="22">
        <f t="shared" si="25"/>
        <v>0.14861111110803904</v>
      </c>
      <c r="H417" t="s">
        <v>14</v>
      </c>
      <c r="I417" t="s">
        <v>32</v>
      </c>
      <c r="J417" t="s">
        <v>1125</v>
      </c>
      <c r="K417" s="24">
        <v>12.9</v>
      </c>
      <c r="L417" t="s">
        <v>11</v>
      </c>
      <c r="M417" t="s">
        <v>44</v>
      </c>
      <c r="N417" t="s">
        <v>195</v>
      </c>
      <c r="O417" s="20">
        <f>VLOOKUP(A417,sum_cocina!$A$4:$D$772,4,FALSE)</f>
        <v>6.2500000000000003E-3</v>
      </c>
      <c r="P417" s="21">
        <f>+VLOOKUP(A417,sum_cocina!$A$4:$B$772,2,FALSE)</f>
        <v>25</v>
      </c>
      <c r="Q417" s="42">
        <f t="shared" si="26"/>
        <v>45021.127083333333</v>
      </c>
      <c r="R417" s="20">
        <f t="shared" si="27"/>
        <v>0.14236111110803903</v>
      </c>
      <c r="S417" t="str">
        <f t="shared" si="28"/>
        <v>COBRADO</v>
      </c>
    </row>
    <row r="418" spans="1:19">
      <c r="A418">
        <v>417</v>
      </c>
      <c r="B418">
        <v>7</v>
      </c>
      <c r="C418" t="s">
        <v>699</v>
      </c>
      <c r="D418">
        <v>2</v>
      </c>
      <c r="E418" s="23">
        <v>45021.142361111109</v>
      </c>
      <c r="F418" s="23">
        <v>45021.189583333333</v>
      </c>
      <c r="G418" s="22">
        <f t="shared" si="25"/>
        <v>4.7222222223354038E-2</v>
      </c>
      <c r="H418" t="s">
        <v>20</v>
      </c>
      <c r="I418" t="s">
        <v>32</v>
      </c>
      <c r="J418" t="s">
        <v>1125</v>
      </c>
      <c r="K418" s="24">
        <v>35.08</v>
      </c>
      <c r="L418" t="s">
        <v>21</v>
      </c>
      <c r="M418" t="s">
        <v>36</v>
      </c>
      <c r="N418" t="s">
        <v>700</v>
      </c>
      <c r="O418" s="20">
        <f>VLOOKUP(A418,sum_cocina!$A$4:$D$772,4,FALSE)</f>
        <v>6.25E-2</v>
      </c>
      <c r="P418" s="21">
        <f>+VLOOKUP(A418,sum_cocina!$A$4:$B$772,2,FALSE)</f>
        <v>142</v>
      </c>
      <c r="Q418" s="42">
        <f t="shared" si="26"/>
        <v>45021.142361111109</v>
      </c>
      <c r="R418" s="20">
        <f t="shared" si="27"/>
        <v>0</v>
      </c>
      <c r="S418" t="str">
        <f t="shared" si="28"/>
        <v>NO COBRADO</v>
      </c>
    </row>
    <row r="419" spans="1:19">
      <c r="A419">
        <v>418</v>
      </c>
      <c r="B419">
        <v>17</v>
      </c>
      <c r="C419" t="s">
        <v>701</v>
      </c>
      <c r="D419">
        <v>4</v>
      </c>
      <c r="E419" s="23">
        <v>45021.036111111112</v>
      </c>
      <c r="F419" s="23">
        <v>45021.146527777775</v>
      </c>
      <c r="G419" s="22">
        <f t="shared" si="25"/>
        <v>0.11041666666278616</v>
      </c>
      <c r="H419" t="s">
        <v>9</v>
      </c>
      <c r="I419" t="s">
        <v>32</v>
      </c>
      <c r="J419" t="s">
        <v>1125</v>
      </c>
      <c r="K419" s="24">
        <v>35.51</v>
      </c>
      <c r="L419" t="s">
        <v>11</v>
      </c>
      <c r="M419" t="s">
        <v>1160</v>
      </c>
      <c r="N419" t="s">
        <v>702</v>
      </c>
      <c r="O419" s="20">
        <f>VLOOKUP(A419,sum_cocina!$A$4:$D$772,4,FALSE)</f>
        <v>6.9444444444444448E-2</v>
      </c>
      <c r="P419" s="21">
        <f>+VLOOKUP(A419,sum_cocina!$A$4:$B$772,2,FALSE)</f>
        <v>118</v>
      </c>
      <c r="Q419" s="42">
        <f t="shared" si="26"/>
        <v>45021.036111111112</v>
      </c>
      <c r="R419" s="20">
        <f t="shared" si="27"/>
        <v>4.0972222218341708E-2</v>
      </c>
      <c r="S419" t="str">
        <f t="shared" si="28"/>
        <v>COBRADO</v>
      </c>
    </row>
    <row r="420" spans="1:19">
      <c r="A420">
        <v>419</v>
      </c>
      <c r="B420">
        <v>11</v>
      </c>
      <c r="C420" t="s">
        <v>703</v>
      </c>
      <c r="D420">
        <v>4</v>
      </c>
      <c r="E420" s="23">
        <v>45021.134722222225</v>
      </c>
      <c r="F420" s="23">
        <v>45021.238194444442</v>
      </c>
      <c r="G420" s="22">
        <f t="shared" si="25"/>
        <v>0.11388888888419994</v>
      </c>
      <c r="H420" t="s">
        <v>25</v>
      </c>
      <c r="I420" t="s">
        <v>10</v>
      </c>
      <c r="J420" t="s">
        <v>1125</v>
      </c>
      <c r="K420" s="24">
        <v>14.09</v>
      </c>
      <c r="L420" t="s">
        <v>35</v>
      </c>
      <c r="M420" t="s">
        <v>83</v>
      </c>
      <c r="N420" t="s">
        <v>704</v>
      </c>
      <c r="O420" s="20">
        <f>VLOOKUP(A420,sum_cocina!$A$4:$D$772,4,FALSE)</f>
        <v>4.4444444444444446E-2</v>
      </c>
      <c r="P420" s="21">
        <f>+VLOOKUP(A420,sum_cocina!$A$4:$B$772,2,FALSE)</f>
        <v>67</v>
      </c>
      <c r="Q420" s="42">
        <f t="shared" si="26"/>
        <v>45021.134722222225</v>
      </c>
      <c r="R420" s="20">
        <f t="shared" si="27"/>
        <v>6.9444444439755504E-2</v>
      </c>
      <c r="S420" t="str">
        <f t="shared" si="28"/>
        <v>COBRADO</v>
      </c>
    </row>
    <row r="421" spans="1:19">
      <c r="A421">
        <v>420</v>
      </c>
      <c r="B421">
        <v>18</v>
      </c>
      <c r="C421" t="s">
        <v>43</v>
      </c>
      <c r="D421">
        <v>6</v>
      </c>
      <c r="E421" s="23">
        <v>45021.095833333333</v>
      </c>
      <c r="F421" s="23">
        <v>45021.228472222225</v>
      </c>
      <c r="G421" s="22">
        <f t="shared" si="25"/>
        <v>0.14305555555862762</v>
      </c>
      <c r="H421" t="s">
        <v>20</v>
      </c>
      <c r="I421" t="s">
        <v>10</v>
      </c>
      <c r="J421" t="s">
        <v>1125</v>
      </c>
      <c r="K421" s="24">
        <v>31.49</v>
      </c>
      <c r="L421" t="s">
        <v>35</v>
      </c>
      <c r="M421" t="s">
        <v>41</v>
      </c>
      <c r="N421" t="s">
        <v>705</v>
      </c>
      <c r="O421" s="20">
        <f>VLOOKUP(A421,sum_cocina!$A$4:$D$772,4,FALSE)</f>
        <v>7.2916666666666671E-2</v>
      </c>
      <c r="P421" s="21">
        <f>+VLOOKUP(A421,sum_cocina!$A$4:$B$772,2,FALSE)</f>
        <v>242</v>
      </c>
      <c r="Q421" s="42">
        <f t="shared" si="26"/>
        <v>45021.095833333333</v>
      </c>
      <c r="R421" s="20">
        <f t="shared" si="27"/>
        <v>7.0138888891960946E-2</v>
      </c>
      <c r="S421" t="str">
        <f t="shared" si="28"/>
        <v>COBRADO</v>
      </c>
    </row>
    <row r="422" spans="1:19">
      <c r="A422">
        <v>421</v>
      </c>
      <c r="B422">
        <v>10</v>
      </c>
      <c r="C422" t="s">
        <v>706</v>
      </c>
      <c r="D422">
        <v>1</v>
      </c>
      <c r="E422" s="23">
        <v>45021.067361111112</v>
      </c>
      <c r="F422" s="23">
        <v>45021.171527777777</v>
      </c>
      <c r="G422" s="22">
        <f t="shared" si="25"/>
        <v>0.11458333333090802</v>
      </c>
      <c r="H422" t="s">
        <v>14</v>
      </c>
      <c r="I422" t="s">
        <v>10</v>
      </c>
      <c r="J422" t="s">
        <v>1125</v>
      </c>
      <c r="K422" s="24">
        <v>17.57</v>
      </c>
      <c r="L422" t="s">
        <v>35</v>
      </c>
      <c r="M422" t="s">
        <v>64</v>
      </c>
      <c r="N422" t="s">
        <v>707</v>
      </c>
      <c r="O422" s="20">
        <f>VLOOKUP(A422,sum_cocina!$A$4:$D$772,4,FALSE)</f>
        <v>4.9305555555555554E-2</v>
      </c>
      <c r="P422" s="21">
        <f>+VLOOKUP(A422,sum_cocina!$A$4:$B$772,2,FALSE)</f>
        <v>85</v>
      </c>
      <c r="Q422" s="42">
        <f t="shared" si="26"/>
        <v>45021.067361111112</v>
      </c>
      <c r="R422" s="20">
        <f t="shared" si="27"/>
        <v>6.5277777775352458E-2</v>
      </c>
      <c r="S422" t="str">
        <f t="shared" si="28"/>
        <v>COBRADO</v>
      </c>
    </row>
    <row r="423" spans="1:19">
      <c r="A423">
        <v>422</v>
      </c>
      <c r="B423">
        <v>12</v>
      </c>
      <c r="C423" t="s">
        <v>708</v>
      </c>
      <c r="D423">
        <v>6</v>
      </c>
      <c r="E423" s="23">
        <v>45021.025000000001</v>
      </c>
      <c r="F423" s="23">
        <v>45021.131249999999</v>
      </c>
      <c r="G423" s="22">
        <f t="shared" si="25"/>
        <v>0.10624999999708962</v>
      </c>
      <c r="H423" t="s">
        <v>20</v>
      </c>
      <c r="I423" t="s">
        <v>10</v>
      </c>
      <c r="J423" t="s">
        <v>1125</v>
      </c>
      <c r="K423" s="24">
        <v>39.72</v>
      </c>
      <c r="L423" t="s">
        <v>11</v>
      </c>
      <c r="M423" t="s">
        <v>1160</v>
      </c>
      <c r="N423" t="s">
        <v>709</v>
      </c>
      <c r="O423" s="20">
        <f>VLOOKUP(A423,sum_cocina!$A$4:$D$772,4,FALSE)</f>
        <v>2.361111111111111E-2</v>
      </c>
      <c r="P423" s="21">
        <f>+VLOOKUP(A423,sum_cocina!$A$4:$B$772,2,FALSE)</f>
        <v>88</v>
      </c>
      <c r="Q423" s="42">
        <f t="shared" si="26"/>
        <v>45021.025000000001</v>
      </c>
      <c r="R423" s="20">
        <f t="shared" si="27"/>
        <v>8.2638888885978506E-2</v>
      </c>
      <c r="S423" t="str">
        <f t="shared" si="28"/>
        <v>COBRADO</v>
      </c>
    </row>
    <row r="424" spans="1:19">
      <c r="A424">
        <v>423</v>
      </c>
      <c r="B424">
        <v>4</v>
      </c>
      <c r="C424" t="s">
        <v>375</v>
      </c>
      <c r="D424">
        <v>2</v>
      </c>
      <c r="E424" s="23">
        <v>45021.106944444444</v>
      </c>
      <c r="F424" s="23">
        <v>45021.206250000003</v>
      </c>
      <c r="G424" s="22">
        <f t="shared" si="25"/>
        <v>9.930555555911269E-2</v>
      </c>
      <c r="H424" t="s">
        <v>14</v>
      </c>
      <c r="I424" t="s">
        <v>10</v>
      </c>
      <c r="J424" t="s">
        <v>16</v>
      </c>
      <c r="K424" s="24">
        <v>34.130000000000003</v>
      </c>
      <c r="L424" t="s">
        <v>21</v>
      </c>
      <c r="M424" t="s">
        <v>59</v>
      </c>
      <c r="N424" t="s">
        <v>710</v>
      </c>
      <c r="O424" s="20">
        <f>VLOOKUP(A424,sum_cocina!$A$4:$D$772,4,FALSE)</f>
        <v>2.1527777777777778E-2</v>
      </c>
      <c r="P424" s="21">
        <f>+VLOOKUP(A424,sum_cocina!$A$4:$B$772,2,FALSE)</f>
        <v>152</v>
      </c>
      <c r="Q424" s="42">
        <f t="shared" si="26"/>
        <v>45021.106944444444</v>
      </c>
      <c r="R424" s="20">
        <f t="shared" si="27"/>
        <v>7.7777777781334906E-2</v>
      </c>
      <c r="S424" t="str">
        <f t="shared" si="28"/>
        <v>COBRADO</v>
      </c>
    </row>
    <row r="425" spans="1:19">
      <c r="A425">
        <v>424</v>
      </c>
      <c r="B425">
        <v>13</v>
      </c>
      <c r="C425" t="s">
        <v>711</v>
      </c>
      <c r="D425">
        <v>3</v>
      </c>
      <c r="E425" s="23">
        <v>45021.047222222223</v>
      </c>
      <c r="F425" s="23">
        <v>45021.136805555558</v>
      </c>
      <c r="G425" s="22">
        <f t="shared" si="25"/>
        <v>8.9583333334303461E-2</v>
      </c>
      <c r="H425" t="s">
        <v>20</v>
      </c>
      <c r="I425" t="s">
        <v>32</v>
      </c>
      <c r="J425" t="s">
        <v>16</v>
      </c>
      <c r="K425" s="24">
        <v>11.02</v>
      </c>
      <c r="L425" t="s">
        <v>11</v>
      </c>
      <c r="M425" t="s">
        <v>17</v>
      </c>
      <c r="N425" t="s">
        <v>712</v>
      </c>
      <c r="O425" s="20">
        <f>VLOOKUP(A425,sum_cocina!$A$4:$D$772,4,FALSE)</f>
        <v>6.1111111111111109E-2</v>
      </c>
      <c r="P425" s="21">
        <f>+VLOOKUP(A425,sum_cocina!$A$4:$B$772,2,FALSE)</f>
        <v>147</v>
      </c>
      <c r="Q425" s="42">
        <f t="shared" si="26"/>
        <v>45021.047222222223</v>
      </c>
      <c r="R425" s="20">
        <f t="shared" si="27"/>
        <v>2.8472222223192352E-2</v>
      </c>
      <c r="S425" t="str">
        <f t="shared" si="28"/>
        <v>COBRADO</v>
      </c>
    </row>
    <row r="426" spans="1:19">
      <c r="A426">
        <v>425</v>
      </c>
      <c r="B426">
        <v>18</v>
      </c>
      <c r="C426" t="s">
        <v>713</v>
      </c>
      <c r="D426">
        <v>3</v>
      </c>
      <c r="E426" s="23">
        <v>45021.058333333334</v>
      </c>
      <c r="F426" s="23">
        <v>45021.15625</v>
      </c>
      <c r="G426" s="22">
        <f t="shared" si="25"/>
        <v>9.7916666665696539E-2</v>
      </c>
      <c r="H426" t="s">
        <v>20</v>
      </c>
      <c r="I426" t="s">
        <v>10</v>
      </c>
      <c r="J426" t="s">
        <v>1125</v>
      </c>
      <c r="K426" s="24">
        <v>49.43</v>
      </c>
      <c r="L426" t="s">
        <v>11</v>
      </c>
      <c r="M426" t="s">
        <v>1161</v>
      </c>
      <c r="N426" t="s">
        <v>180</v>
      </c>
      <c r="O426" s="20">
        <f>VLOOKUP(A426,sum_cocina!$A$4:$D$772,4,FALSE)</f>
        <v>1.9444444444444445E-2</v>
      </c>
      <c r="P426" s="21">
        <f>+VLOOKUP(A426,sum_cocina!$A$4:$B$772,2,FALSE)</f>
        <v>19</v>
      </c>
      <c r="Q426" s="42">
        <f t="shared" si="26"/>
        <v>45021.058333333334</v>
      </c>
      <c r="R426" s="20">
        <f t="shared" si="27"/>
        <v>7.8472222221252094E-2</v>
      </c>
      <c r="S426" t="str">
        <f t="shared" si="28"/>
        <v>COBRADO</v>
      </c>
    </row>
    <row r="427" spans="1:19">
      <c r="A427">
        <v>426</v>
      </c>
      <c r="B427">
        <v>5</v>
      </c>
      <c r="C427" t="s">
        <v>714</v>
      </c>
      <c r="D427">
        <v>2</v>
      </c>
      <c r="E427" s="23">
        <v>45021.132638888892</v>
      </c>
      <c r="F427" s="23">
        <v>45021.209722222222</v>
      </c>
      <c r="G427" s="22">
        <f t="shared" si="25"/>
        <v>7.7083333329937886E-2</v>
      </c>
      <c r="H427" t="s">
        <v>29</v>
      </c>
      <c r="I427" t="s">
        <v>10</v>
      </c>
      <c r="J427" t="s">
        <v>1125</v>
      </c>
      <c r="K427" s="24">
        <v>47.8</v>
      </c>
      <c r="L427" t="s">
        <v>11</v>
      </c>
      <c r="M427" t="s">
        <v>22</v>
      </c>
      <c r="N427" t="s">
        <v>715</v>
      </c>
      <c r="O427" s="20">
        <f>VLOOKUP(A427,sum_cocina!$A$4:$D$772,4,FALSE)</f>
        <v>8.0555555555555561E-2</v>
      </c>
      <c r="P427" s="21">
        <f>+VLOOKUP(A427,sum_cocina!$A$4:$B$772,2,FALSE)</f>
        <v>247</v>
      </c>
      <c r="Q427" s="42">
        <f t="shared" si="26"/>
        <v>45021.132638888892</v>
      </c>
      <c r="R427" s="20">
        <f t="shared" si="27"/>
        <v>0</v>
      </c>
      <c r="S427" t="str">
        <f t="shared" si="28"/>
        <v>NO COBRADO</v>
      </c>
    </row>
    <row r="428" spans="1:19">
      <c r="A428">
        <v>427</v>
      </c>
      <c r="B428">
        <v>2</v>
      </c>
      <c r="C428" t="s">
        <v>305</v>
      </c>
      <c r="D428">
        <v>4</v>
      </c>
      <c r="E428" s="23">
        <v>45021.106944444444</v>
      </c>
      <c r="F428" s="23">
        <v>45021.154861111114</v>
      </c>
      <c r="G428" s="22">
        <f t="shared" si="25"/>
        <v>4.7916666670062114E-2</v>
      </c>
      <c r="H428" t="s">
        <v>20</v>
      </c>
      <c r="I428" t="s">
        <v>10</v>
      </c>
      <c r="J428" t="s">
        <v>16</v>
      </c>
      <c r="K428" s="24">
        <v>43.74</v>
      </c>
      <c r="L428" t="s">
        <v>21</v>
      </c>
      <c r="M428" t="s">
        <v>41</v>
      </c>
      <c r="N428" t="s">
        <v>716</v>
      </c>
      <c r="O428" s="20">
        <f>VLOOKUP(A428,sum_cocina!$A$4:$D$772,4,FALSE)</f>
        <v>0.11527777777777778</v>
      </c>
      <c r="P428" s="21">
        <f>+VLOOKUP(A428,sum_cocina!$A$4:$B$772,2,FALSE)</f>
        <v>206</v>
      </c>
      <c r="Q428" s="42">
        <f t="shared" si="26"/>
        <v>45021.106944444444</v>
      </c>
      <c r="R428" s="20">
        <f t="shared" si="27"/>
        <v>0</v>
      </c>
      <c r="S428" t="str">
        <f t="shared" si="28"/>
        <v>NO COBRADO</v>
      </c>
    </row>
    <row r="429" spans="1:19">
      <c r="A429">
        <v>428</v>
      </c>
      <c r="B429">
        <v>7</v>
      </c>
      <c r="C429" t="s">
        <v>717</v>
      </c>
      <c r="D429">
        <v>5</v>
      </c>
      <c r="E429" s="23">
        <v>45021.137499999997</v>
      </c>
      <c r="F429" s="23">
        <v>45021.252083333333</v>
      </c>
      <c r="G429" s="22">
        <f t="shared" si="25"/>
        <v>0.11458333333575865</v>
      </c>
      <c r="H429" t="s">
        <v>29</v>
      </c>
      <c r="I429" t="s">
        <v>15</v>
      </c>
      <c r="J429" t="s">
        <v>1125</v>
      </c>
      <c r="K429" s="24">
        <v>15.6</v>
      </c>
      <c r="L429" t="s">
        <v>11</v>
      </c>
      <c r="M429" t="s">
        <v>59</v>
      </c>
      <c r="N429" t="s">
        <v>718</v>
      </c>
      <c r="O429" s="20">
        <f>VLOOKUP(A429,sum_cocina!$A$4:$D$772,4,FALSE)</f>
        <v>0.12430555555555556</v>
      </c>
      <c r="P429" s="21">
        <f>+VLOOKUP(A429,sum_cocina!$A$4:$B$772,2,FALSE)</f>
        <v>175</v>
      </c>
      <c r="Q429" s="42">
        <f t="shared" si="26"/>
        <v>45021.137499999997</v>
      </c>
      <c r="R429" s="20">
        <f t="shared" si="27"/>
        <v>0</v>
      </c>
      <c r="S429" t="str">
        <f t="shared" si="28"/>
        <v>NO COBRADO</v>
      </c>
    </row>
    <row r="430" spans="1:19">
      <c r="A430">
        <v>429</v>
      </c>
      <c r="B430">
        <v>8</v>
      </c>
      <c r="C430" t="s">
        <v>719</v>
      </c>
      <c r="D430">
        <v>1</v>
      </c>
      <c r="E430" s="23">
        <v>45021.006944444445</v>
      </c>
      <c r="F430" s="23">
        <v>45021.156944444447</v>
      </c>
      <c r="G430" s="22">
        <f t="shared" si="25"/>
        <v>0.15000000000145519</v>
      </c>
      <c r="H430" t="s">
        <v>29</v>
      </c>
      <c r="I430" t="s">
        <v>10</v>
      </c>
      <c r="J430" t="s">
        <v>1125</v>
      </c>
      <c r="K430" s="24">
        <v>10.95</v>
      </c>
      <c r="L430" t="s">
        <v>11</v>
      </c>
      <c r="M430" t="s">
        <v>22</v>
      </c>
      <c r="N430" t="s">
        <v>256</v>
      </c>
      <c r="O430" s="20">
        <f>VLOOKUP(A430,sum_cocina!$A$4:$D$772,4,FALSE)</f>
        <v>1.8749999999999999E-2</v>
      </c>
      <c r="P430" s="21">
        <f>+VLOOKUP(A430,sum_cocina!$A$4:$B$772,2,FALSE)</f>
        <v>78</v>
      </c>
      <c r="Q430" s="42">
        <f t="shared" si="26"/>
        <v>45021.006944444445</v>
      </c>
      <c r="R430" s="20">
        <f t="shared" si="27"/>
        <v>0.1312500000014552</v>
      </c>
      <c r="S430" t="str">
        <f t="shared" si="28"/>
        <v>COBRADO</v>
      </c>
    </row>
    <row r="431" spans="1:19">
      <c r="A431">
        <v>430</v>
      </c>
      <c r="B431">
        <v>7</v>
      </c>
      <c r="C431" t="s">
        <v>720</v>
      </c>
      <c r="D431">
        <v>3</v>
      </c>
      <c r="E431" s="23">
        <v>45021.097916666666</v>
      </c>
      <c r="F431" s="23">
        <v>45021.165972222225</v>
      </c>
      <c r="G431" s="22">
        <f t="shared" si="25"/>
        <v>6.805555555911269E-2</v>
      </c>
      <c r="H431" t="s">
        <v>29</v>
      </c>
      <c r="I431" t="s">
        <v>10</v>
      </c>
      <c r="J431" t="s">
        <v>1124</v>
      </c>
      <c r="K431" s="24">
        <v>42.09</v>
      </c>
      <c r="L431" t="s">
        <v>11</v>
      </c>
      <c r="M431" t="s">
        <v>36</v>
      </c>
      <c r="N431" t="s">
        <v>195</v>
      </c>
      <c r="O431" s="20">
        <f>VLOOKUP(A431,sum_cocina!$A$4:$D$772,4,FALSE)</f>
        <v>3.4027777777777775E-2</v>
      </c>
      <c r="P431" s="21">
        <f>+VLOOKUP(A431,sum_cocina!$A$4:$B$772,2,FALSE)</f>
        <v>25</v>
      </c>
      <c r="Q431" s="42">
        <f t="shared" si="26"/>
        <v>45021.097916666666</v>
      </c>
      <c r="R431" s="20">
        <f t="shared" si="27"/>
        <v>3.4027777781334916E-2</v>
      </c>
      <c r="S431" t="str">
        <f t="shared" si="28"/>
        <v>COBRADO</v>
      </c>
    </row>
    <row r="432" spans="1:19">
      <c r="A432">
        <v>431</v>
      </c>
      <c r="B432">
        <v>15</v>
      </c>
      <c r="C432" t="s">
        <v>500</v>
      </c>
      <c r="D432">
        <v>5</v>
      </c>
      <c r="E432" s="23">
        <v>45021.147916666669</v>
      </c>
      <c r="F432" s="23">
        <v>45021.309027777781</v>
      </c>
      <c r="G432" s="22">
        <f t="shared" si="25"/>
        <v>0.16111111111240461</v>
      </c>
      <c r="H432" t="s">
        <v>25</v>
      </c>
      <c r="I432" t="s">
        <v>10</v>
      </c>
      <c r="J432" t="s">
        <v>1125</v>
      </c>
      <c r="K432" s="24">
        <v>39.82</v>
      </c>
      <c r="L432" t="s">
        <v>21</v>
      </c>
      <c r="M432" t="s">
        <v>83</v>
      </c>
      <c r="N432" t="s">
        <v>100</v>
      </c>
      <c r="O432" s="20">
        <f>VLOOKUP(A432,sum_cocina!$A$4:$D$772,4,FALSE)</f>
        <v>1.3888888888888888E-2</v>
      </c>
      <c r="P432" s="21">
        <f>+VLOOKUP(A432,sum_cocina!$A$4:$B$772,2,FALSE)</f>
        <v>60</v>
      </c>
      <c r="Q432" s="42">
        <f t="shared" si="26"/>
        <v>45021.147916666669</v>
      </c>
      <c r="R432" s="20">
        <f t="shared" si="27"/>
        <v>0.14722222222351572</v>
      </c>
      <c r="S432" t="str">
        <f t="shared" si="28"/>
        <v>COBRADO</v>
      </c>
    </row>
    <row r="433" spans="1:19">
      <c r="A433">
        <v>432</v>
      </c>
      <c r="B433">
        <v>10</v>
      </c>
      <c r="C433" t="s">
        <v>721</v>
      </c>
      <c r="D433">
        <v>2</v>
      </c>
      <c r="E433" s="23">
        <v>45021.146527777775</v>
      </c>
      <c r="F433" s="23">
        <v>45021.245833333334</v>
      </c>
      <c r="G433" s="22">
        <f t="shared" si="25"/>
        <v>9.930555555911269E-2</v>
      </c>
      <c r="H433" t="s">
        <v>29</v>
      </c>
      <c r="I433" t="s">
        <v>32</v>
      </c>
      <c r="J433" t="s">
        <v>1125</v>
      </c>
      <c r="K433" s="24">
        <v>18.71</v>
      </c>
      <c r="L433" t="s">
        <v>21</v>
      </c>
      <c r="M433" t="s">
        <v>17</v>
      </c>
      <c r="N433" t="s">
        <v>722</v>
      </c>
      <c r="O433" s="20">
        <f>VLOOKUP(A433,sum_cocina!$A$4:$D$772,4,FALSE)</f>
        <v>5.1388888888888887E-2</v>
      </c>
      <c r="P433" s="21">
        <f>+VLOOKUP(A433,sum_cocina!$A$4:$B$772,2,FALSE)</f>
        <v>109</v>
      </c>
      <c r="Q433" s="42">
        <f t="shared" si="26"/>
        <v>45021.146527777775</v>
      </c>
      <c r="R433" s="20">
        <f t="shared" si="27"/>
        <v>4.7916666670223804E-2</v>
      </c>
      <c r="S433" t="str">
        <f t="shared" si="28"/>
        <v>COBRADO</v>
      </c>
    </row>
    <row r="434" spans="1:19">
      <c r="A434">
        <v>433</v>
      </c>
      <c r="B434">
        <v>10</v>
      </c>
      <c r="C434" t="s">
        <v>34</v>
      </c>
      <c r="D434">
        <v>4</v>
      </c>
      <c r="E434" s="23">
        <v>45021.051388888889</v>
      </c>
      <c r="F434" s="23">
        <v>45021.131249999999</v>
      </c>
      <c r="G434" s="22">
        <f t="shared" si="25"/>
        <v>7.9861111109494232E-2</v>
      </c>
      <c r="H434" t="s">
        <v>29</v>
      </c>
      <c r="I434" t="s">
        <v>10</v>
      </c>
      <c r="J434" t="s">
        <v>1125</v>
      </c>
      <c r="K434" s="24">
        <v>45.77</v>
      </c>
      <c r="L434" t="s">
        <v>11</v>
      </c>
      <c r="M434" t="s">
        <v>41</v>
      </c>
      <c r="N434" t="s">
        <v>723</v>
      </c>
      <c r="O434" s="20">
        <f>VLOOKUP(A434,sum_cocina!$A$4:$D$772,4,FALSE)</f>
        <v>5.1388888888888887E-2</v>
      </c>
      <c r="P434" s="21">
        <f>+VLOOKUP(A434,sum_cocina!$A$4:$B$772,2,FALSE)</f>
        <v>102</v>
      </c>
      <c r="Q434" s="42">
        <f t="shared" si="26"/>
        <v>45021.051388888889</v>
      </c>
      <c r="R434" s="20">
        <f t="shared" si="27"/>
        <v>2.8472222220605345E-2</v>
      </c>
      <c r="S434" t="str">
        <f t="shared" si="28"/>
        <v>COBRADO</v>
      </c>
    </row>
    <row r="435" spans="1:19">
      <c r="A435">
        <v>434</v>
      </c>
      <c r="B435">
        <v>15</v>
      </c>
      <c r="C435" t="s">
        <v>724</v>
      </c>
      <c r="D435">
        <v>4</v>
      </c>
      <c r="E435" s="23">
        <v>45021.010416666664</v>
      </c>
      <c r="F435" s="23">
        <v>45021.163194444445</v>
      </c>
      <c r="G435" s="22">
        <f t="shared" si="25"/>
        <v>0.15277777778101154</v>
      </c>
      <c r="H435" t="s">
        <v>29</v>
      </c>
      <c r="I435" t="s">
        <v>10</v>
      </c>
      <c r="J435" t="s">
        <v>1125</v>
      </c>
      <c r="K435" s="24">
        <v>37.15</v>
      </c>
      <c r="L435" t="s">
        <v>11</v>
      </c>
      <c r="M435" t="s">
        <v>41</v>
      </c>
      <c r="N435" t="s">
        <v>725</v>
      </c>
      <c r="O435" s="20">
        <f>VLOOKUP(A435,sum_cocina!$A$4:$D$772,4,FALSE)</f>
        <v>4.027777777777778E-2</v>
      </c>
      <c r="P435" s="21">
        <f>+VLOOKUP(A435,sum_cocina!$A$4:$B$772,2,FALSE)</f>
        <v>96</v>
      </c>
      <c r="Q435" s="42">
        <f t="shared" si="26"/>
        <v>45021.010416666664</v>
      </c>
      <c r="R435" s="20">
        <f t="shared" si="27"/>
        <v>0.11250000000323376</v>
      </c>
      <c r="S435" t="str">
        <f t="shared" si="28"/>
        <v>COBRADO</v>
      </c>
    </row>
    <row r="436" spans="1:19">
      <c r="A436">
        <v>435</v>
      </c>
      <c r="B436">
        <v>17</v>
      </c>
      <c r="C436" t="s">
        <v>726</v>
      </c>
      <c r="D436">
        <v>6</v>
      </c>
      <c r="E436" s="23">
        <v>45021.161805555559</v>
      </c>
      <c r="F436" s="23">
        <v>45021.250694444447</v>
      </c>
      <c r="G436" s="22">
        <f t="shared" si="25"/>
        <v>9.9305555554262057E-2</v>
      </c>
      <c r="H436" t="s">
        <v>25</v>
      </c>
      <c r="I436" t="s">
        <v>10</v>
      </c>
      <c r="J436" t="s">
        <v>1125</v>
      </c>
      <c r="K436" s="24">
        <v>30.48</v>
      </c>
      <c r="L436" t="s">
        <v>35</v>
      </c>
      <c r="M436" t="s">
        <v>1160</v>
      </c>
      <c r="N436" t="s">
        <v>727</v>
      </c>
      <c r="O436" s="20">
        <f>VLOOKUP(A436,sum_cocina!$A$4:$D$772,4,FALSE)</f>
        <v>7.7083333333333337E-2</v>
      </c>
      <c r="P436" s="21">
        <f>+VLOOKUP(A436,sum_cocina!$A$4:$B$772,2,FALSE)</f>
        <v>154</v>
      </c>
      <c r="Q436" s="42">
        <f t="shared" si="26"/>
        <v>45021.161805555559</v>
      </c>
      <c r="R436" s="20">
        <f t="shared" si="27"/>
        <v>2.222222222092872E-2</v>
      </c>
      <c r="S436" t="str">
        <f t="shared" si="28"/>
        <v>COBRADO</v>
      </c>
    </row>
    <row r="437" spans="1:19">
      <c r="A437">
        <v>436</v>
      </c>
      <c r="B437">
        <v>10</v>
      </c>
      <c r="C437" t="s">
        <v>728</v>
      </c>
      <c r="D437">
        <v>3</v>
      </c>
      <c r="E437" s="23">
        <v>45021.008333333331</v>
      </c>
      <c r="F437" s="23">
        <v>45021.169444444444</v>
      </c>
      <c r="G437" s="22">
        <f t="shared" si="25"/>
        <v>0.17152777777907127</v>
      </c>
      <c r="H437" t="s">
        <v>25</v>
      </c>
      <c r="I437" t="s">
        <v>10</v>
      </c>
      <c r="J437" t="s">
        <v>1125</v>
      </c>
      <c r="K437" s="24">
        <v>10.14</v>
      </c>
      <c r="L437" t="s">
        <v>35</v>
      </c>
      <c r="M437" t="s">
        <v>22</v>
      </c>
      <c r="N437" t="s">
        <v>57</v>
      </c>
      <c r="O437" s="20">
        <f>VLOOKUP(A437,sum_cocina!$A$4:$D$772,4,FALSE)</f>
        <v>3.125E-2</v>
      </c>
      <c r="P437" s="21">
        <f>+VLOOKUP(A437,sum_cocina!$A$4:$B$772,2,FALSE)</f>
        <v>56</v>
      </c>
      <c r="Q437" s="42">
        <f t="shared" si="26"/>
        <v>45021.008333333331</v>
      </c>
      <c r="R437" s="20">
        <f t="shared" si="27"/>
        <v>0.14027777777907127</v>
      </c>
      <c r="S437" t="str">
        <f t="shared" si="28"/>
        <v>COBRADO</v>
      </c>
    </row>
    <row r="438" spans="1:19">
      <c r="A438">
        <v>437</v>
      </c>
      <c r="B438">
        <v>16</v>
      </c>
      <c r="C438" t="s">
        <v>554</v>
      </c>
      <c r="D438">
        <v>6</v>
      </c>
      <c r="E438" s="23">
        <v>45021.126388888886</v>
      </c>
      <c r="F438" s="23">
        <v>45021.225694444445</v>
      </c>
      <c r="G438" s="22">
        <f t="shared" si="25"/>
        <v>9.930555555911269E-2</v>
      </c>
      <c r="H438" t="s">
        <v>9</v>
      </c>
      <c r="I438" t="s">
        <v>10</v>
      </c>
      <c r="J438" t="s">
        <v>1125</v>
      </c>
      <c r="K438" s="24">
        <v>12.56</v>
      </c>
      <c r="L438" t="s">
        <v>11</v>
      </c>
      <c r="M438" t="s">
        <v>26</v>
      </c>
      <c r="N438" t="s">
        <v>33</v>
      </c>
      <c r="O438" s="20">
        <f>VLOOKUP(A438,sum_cocina!$A$4:$D$772,4,FALSE)</f>
        <v>3.5416666666666666E-2</v>
      </c>
      <c r="P438" s="21">
        <f>+VLOOKUP(A438,sum_cocina!$A$4:$B$772,2,FALSE)</f>
        <v>70</v>
      </c>
      <c r="Q438" s="42">
        <f t="shared" si="26"/>
        <v>45021.126388888886</v>
      </c>
      <c r="R438" s="20">
        <f t="shared" si="27"/>
        <v>6.3888888892446025E-2</v>
      </c>
      <c r="S438" t="str">
        <f t="shared" si="28"/>
        <v>COBRADO</v>
      </c>
    </row>
    <row r="439" spans="1:19">
      <c r="A439">
        <v>438</v>
      </c>
      <c r="B439">
        <v>2</v>
      </c>
      <c r="C439" t="s">
        <v>729</v>
      </c>
      <c r="D439">
        <v>1</v>
      </c>
      <c r="E439" s="23">
        <v>45021.165277777778</v>
      </c>
      <c r="F439" s="23">
        <v>45021.314583333333</v>
      </c>
      <c r="G439" s="22">
        <f t="shared" si="25"/>
        <v>0.14930555555474712</v>
      </c>
      <c r="H439" t="s">
        <v>14</v>
      </c>
      <c r="I439" t="s">
        <v>10</v>
      </c>
      <c r="J439" t="s">
        <v>1125</v>
      </c>
      <c r="K439" s="24">
        <v>19.3</v>
      </c>
      <c r="L439" t="s">
        <v>21</v>
      </c>
      <c r="M439" t="s">
        <v>83</v>
      </c>
      <c r="N439" t="s">
        <v>439</v>
      </c>
      <c r="O439" s="20">
        <f>VLOOKUP(A439,sum_cocina!$A$4:$D$772,4,FALSE)</f>
        <v>3.5416666666666666E-2</v>
      </c>
      <c r="P439" s="21">
        <f>+VLOOKUP(A439,sum_cocina!$A$4:$B$772,2,FALSE)</f>
        <v>33</v>
      </c>
      <c r="Q439" s="42">
        <f t="shared" si="26"/>
        <v>45021.165277777778</v>
      </c>
      <c r="R439" s="20">
        <f t="shared" si="27"/>
        <v>0.11388888888808045</v>
      </c>
      <c r="S439" t="str">
        <f t="shared" si="28"/>
        <v>COBRADO</v>
      </c>
    </row>
    <row r="440" spans="1:19">
      <c r="A440">
        <v>439</v>
      </c>
      <c r="B440">
        <v>15</v>
      </c>
      <c r="C440" t="s">
        <v>730</v>
      </c>
      <c r="D440">
        <v>1</v>
      </c>
      <c r="E440" s="23">
        <v>45021</v>
      </c>
      <c r="F440" s="23">
        <v>45021.057638888888</v>
      </c>
      <c r="G440" s="22">
        <f t="shared" si="25"/>
        <v>5.7638888887595385E-2</v>
      </c>
      <c r="H440" t="s">
        <v>9</v>
      </c>
      <c r="I440" t="s">
        <v>32</v>
      </c>
      <c r="J440" t="s">
        <v>1125</v>
      </c>
      <c r="K440" s="24">
        <v>25.56</v>
      </c>
      <c r="L440" t="s">
        <v>21</v>
      </c>
      <c r="M440" t="s">
        <v>41</v>
      </c>
      <c r="N440" t="s">
        <v>731</v>
      </c>
      <c r="O440" s="20">
        <f>VLOOKUP(A440,sum_cocina!$A$4:$D$772,4,FALSE)</f>
        <v>4.4444444444444446E-2</v>
      </c>
      <c r="P440" s="21">
        <f>+VLOOKUP(A440,sum_cocina!$A$4:$B$772,2,FALSE)</f>
        <v>177</v>
      </c>
      <c r="Q440" s="42">
        <f t="shared" si="26"/>
        <v>45021</v>
      </c>
      <c r="R440" s="20">
        <f t="shared" si="27"/>
        <v>1.3194444443150939E-2</v>
      </c>
      <c r="S440" t="str">
        <f t="shared" si="28"/>
        <v>COBRADO</v>
      </c>
    </row>
    <row r="441" spans="1:19">
      <c r="A441">
        <v>440</v>
      </c>
      <c r="B441">
        <v>13</v>
      </c>
      <c r="C441" t="s">
        <v>732</v>
      </c>
      <c r="D441">
        <v>1</v>
      </c>
      <c r="E441" s="23">
        <v>45021.082638888889</v>
      </c>
      <c r="F441" s="23">
        <v>45021.241666666669</v>
      </c>
      <c r="G441" s="22">
        <f t="shared" si="25"/>
        <v>0.169444444446223</v>
      </c>
      <c r="H441" t="s">
        <v>20</v>
      </c>
      <c r="I441" t="s">
        <v>10</v>
      </c>
      <c r="J441" t="s">
        <v>1125</v>
      </c>
      <c r="K441" s="24">
        <v>38.85</v>
      </c>
      <c r="L441" t="s">
        <v>35</v>
      </c>
      <c r="M441" t="s">
        <v>83</v>
      </c>
      <c r="N441" t="s">
        <v>733</v>
      </c>
      <c r="O441" s="20">
        <f>VLOOKUP(A441,sum_cocina!$A$4:$D$772,4,FALSE)</f>
        <v>3.125E-2</v>
      </c>
      <c r="P441" s="21">
        <f>+VLOOKUP(A441,sum_cocina!$A$4:$B$772,2,FALSE)</f>
        <v>84</v>
      </c>
      <c r="Q441" s="42">
        <f t="shared" si="26"/>
        <v>45021.082638888889</v>
      </c>
      <c r="R441" s="20">
        <f t="shared" si="27"/>
        <v>0.138194444446223</v>
      </c>
      <c r="S441" t="str">
        <f t="shared" si="28"/>
        <v>COBRADO</v>
      </c>
    </row>
    <row r="442" spans="1:19">
      <c r="A442">
        <v>441</v>
      </c>
      <c r="B442">
        <v>13</v>
      </c>
      <c r="C442" t="s">
        <v>734</v>
      </c>
      <c r="D442">
        <v>6</v>
      </c>
      <c r="E442" s="23">
        <v>45021.044444444444</v>
      </c>
      <c r="F442" s="23">
        <v>45021.140972222223</v>
      </c>
      <c r="G442" s="22">
        <f t="shared" si="25"/>
        <v>0.10694444444622302</v>
      </c>
      <c r="H442" t="s">
        <v>20</v>
      </c>
      <c r="I442" t="s">
        <v>10</v>
      </c>
      <c r="J442" t="s">
        <v>16</v>
      </c>
      <c r="K442" s="24">
        <v>23.31</v>
      </c>
      <c r="L442" t="s">
        <v>35</v>
      </c>
      <c r="M442" t="s">
        <v>1160</v>
      </c>
      <c r="N442" t="s">
        <v>81</v>
      </c>
      <c r="O442" s="20">
        <f>VLOOKUP(A442,sum_cocina!$A$4:$D$772,4,FALSE)</f>
        <v>6.25E-2</v>
      </c>
      <c r="P442" s="21">
        <f>+VLOOKUP(A442,sum_cocina!$A$4:$B$772,2,FALSE)</f>
        <v>183</v>
      </c>
      <c r="Q442" s="42">
        <f t="shared" si="26"/>
        <v>45021.044444444444</v>
      </c>
      <c r="R442" s="20">
        <f t="shared" si="27"/>
        <v>4.4444444446223016E-2</v>
      </c>
      <c r="S442" t="str">
        <f t="shared" si="28"/>
        <v>COBRADO</v>
      </c>
    </row>
    <row r="443" spans="1:19">
      <c r="A443">
        <v>442</v>
      </c>
      <c r="B443">
        <v>15</v>
      </c>
      <c r="C443" t="s">
        <v>735</v>
      </c>
      <c r="D443">
        <v>3</v>
      </c>
      <c r="E443" s="23">
        <v>45021.086111111108</v>
      </c>
      <c r="F443" s="23">
        <v>45021.137499999997</v>
      </c>
      <c r="G443" s="22">
        <f t="shared" si="25"/>
        <v>6.1805555555717241E-2</v>
      </c>
      <c r="H443" t="s">
        <v>29</v>
      </c>
      <c r="I443" t="s">
        <v>32</v>
      </c>
      <c r="J443" t="s">
        <v>1125</v>
      </c>
      <c r="K443" s="24">
        <v>21.07</v>
      </c>
      <c r="L443" t="s">
        <v>35</v>
      </c>
      <c r="M443" t="s">
        <v>44</v>
      </c>
      <c r="N443" t="s">
        <v>736</v>
      </c>
      <c r="O443" s="20">
        <f>VLOOKUP(A443,sum_cocina!$A$4:$D$772,4,FALSE)</f>
        <v>9.0972222222222218E-2</v>
      </c>
      <c r="P443" s="21">
        <f>+VLOOKUP(A443,sum_cocina!$A$4:$B$772,2,FALSE)</f>
        <v>235</v>
      </c>
      <c r="Q443" s="42">
        <f t="shared" si="26"/>
        <v>45021.086111111108</v>
      </c>
      <c r="R443" s="20">
        <f t="shared" si="27"/>
        <v>0</v>
      </c>
      <c r="S443" t="str">
        <f t="shared" si="28"/>
        <v>NO COBRADO</v>
      </c>
    </row>
    <row r="444" spans="1:19">
      <c r="A444">
        <v>443</v>
      </c>
      <c r="B444">
        <v>4</v>
      </c>
      <c r="C444" t="s">
        <v>713</v>
      </c>
      <c r="D444">
        <v>2</v>
      </c>
      <c r="E444" s="23">
        <v>45021.052083333336</v>
      </c>
      <c r="F444" s="23">
        <v>45021.134722222225</v>
      </c>
      <c r="G444" s="22">
        <f t="shared" si="25"/>
        <v>8.2638888889050577E-2</v>
      </c>
      <c r="H444" t="s">
        <v>20</v>
      </c>
      <c r="I444" t="s">
        <v>10</v>
      </c>
      <c r="J444" t="s">
        <v>1124</v>
      </c>
      <c r="K444" s="24">
        <v>14.48</v>
      </c>
      <c r="L444" t="s">
        <v>21</v>
      </c>
      <c r="M444" t="s">
        <v>36</v>
      </c>
      <c r="N444" t="s">
        <v>737</v>
      </c>
      <c r="O444" s="20">
        <f>VLOOKUP(A444,sum_cocina!$A$4:$D$772,4,FALSE)</f>
        <v>0.1076388888888889</v>
      </c>
      <c r="P444" s="21">
        <f>+VLOOKUP(A444,sum_cocina!$A$4:$B$772,2,FALSE)</f>
        <v>217</v>
      </c>
      <c r="Q444" s="42">
        <f t="shared" si="26"/>
        <v>45021.052083333336</v>
      </c>
      <c r="R444" s="20">
        <f t="shared" si="27"/>
        <v>0</v>
      </c>
      <c r="S444" t="str">
        <f t="shared" si="28"/>
        <v>NO COBRADO</v>
      </c>
    </row>
    <row r="445" spans="1:19">
      <c r="A445">
        <v>444</v>
      </c>
      <c r="B445">
        <v>8</v>
      </c>
      <c r="C445" t="s">
        <v>130</v>
      </c>
      <c r="D445">
        <v>5</v>
      </c>
      <c r="E445" s="23">
        <v>45021.140972222223</v>
      </c>
      <c r="F445" s="23">
        <v>45021.255555555559</v>
      </c>
      <c r="G445" s="22">
        <f t="shared" si="25"/>
        <v>0.11458333333575865</v>
      </c>
      <c r="H445" t="s">
        <v>14</v>
      </c>
      <c r="I445" t="s">
        <v>10</v>
      </c>
      <c r="J445" t="s">
        <v>1125</v>
      </c>
      <c r="K445" s="24">
        <v>25.26</v>
      </c>
      <c r="L445" t="s">
        <v>21</v>
      </c>
      <c r="M445" t="s">
        <v>83</v>
      </c>
      <c r="N445" t="s">
        <v>738</v>
      </c>
      <c r="O445" s="20">
        <f>VLOOKUP(A445,sum_cocina!$A$4:$D$772,4,FALSE)</f>
        <v>5.6250000000000001E-2</v>
      </c>
      <c r="P445" s="21">
        <f>+VLOOKUP(A445,sum_cocina!$A$4:$B$772,2,FALSE)</f>
        <v>95</v>
      </c>
      <c r="Q445" s="42">
        <f t="shared" si="26"/>
        <v>45021.140972222223</v>
      </c>
      <c r="R445" s="20">
        <f t="shared" si="27"/>
        <v>5.8333333335758651E-2</v>
      </c>
      <c r="S445" t="str">
        <f t="shared" si="28"/>
        <v>COBRADO</v>
      </c>
    </row>
    <row r="446" spans="1:19">
      <c r="A446">
        <v>445</v>
      </c>
      <c r="B446">
        <v>6</v>
      </c>
      <c r="C446" t="s">
        <v>739</v>
      </c>
      <c r="D446">
        <v>5</v>
      </c>
      <c r="E446" s="23">
        <v>45021.042361111111</v>
      </c>
      <c r="F446" s="23">
        <v>45021.131249999999</v>
      </c>
      <c r="G446" s="22">
        <f t="shared" si="25"/>
        <v>8.8888888887595385E-2</v>
      </c>
      <c r="H446" t="s">
        <v>14</v>
      </c>
      <c r="I446" t="s">
        <v>15</v>
      </c>
      <c r="J446" t="s">
        <v>1125</v>
      </c>
      <c r="K446" s="24">
        <v>14.28</v>
      </c>
      <c r="L446" t="s">
        <v>21</v>
      </c>
      <c r="M446" t="s">
        <v>26</v>
      </c>
      <c r="N446" t="s">
        <v>170</v>
      </c>
      <c r="O446" s="20">
        <f>VLOOKUP(A446,sum_cocina!$A$4:$D$772,4,FALSE)</f>
        <v>1.8055555555555554E-2</v>
      </c>
      <c r="P446" s="21">
        <f>+VLOOKUP(A446,sum_cocina!$A$4:$B$772,2,FALSE)</f>
        <v>81</v>
      </c>
      <c r="Q446" s="42">
        <f t="shared" si="26"/>
        <v>45021.042361111111</v>
      </c>
      <c r="R446" s="20">
        <f t="shared" si="27"/>
        <v>7.0833333332039838E-2</v>
      </c>
      <c r="S446" t="str">
        <f t="shared" si="28"/>
        <v>COBRADO</v>
      </c>
    </row>
    <row r="447" spans="1:19">
      <c r="A447">
        <v>446</v>
      </c>
      <c r="B447">
        <v>12</v>
      </c>
      <c r="C447" t="s">
        <v>105</v>
      </c>
      <c r="D447">
        <v>2</v>
      </c>
      <c r="E447" s="23">
        <v>45021.116666666669</v>
      </c>
      <c r="F447" s="23">
        <v>45021.259027777778</v>
      </c>
      <c r="G447" s="22">
        <f t="shared" si="25"/>
        <v>0.14236111110949423</v>
      </c>
      <c r="H447" t="s">
        <v>14</v>
      </c>
      <c r="I447" t="s">
        <v>10</v>
      </c>
      <c r="J447" t="s">
        <v>1125</v>
      </c>
      <c r="K447" s="24">
        <v>35.24</v>
      </c>
      <c r="L447" t="s">
        <v>21</v>
      </c>
      <c r="M447" t="s">
        <v>59</v>
      </c>
      <c r="N447" t="s">
        <v>102</v>
      </c>
      <c r="O447" s="20">
        <f>VLOOKUP(A447,sum_cocina!$A$4:$D$772,4,FALSE)</f>
        <v>5.5555555555555558E-3</v>
      </c>
      <c r="P447" s="21">
        <f>+VLOOKUP(A447,sum_cocina!$A$4:$B$772,2,FALSE)</f>
        <v>21</v>
      </c>
      <c r="Q447" s="42">
        <f t="shared" si="26"/>
        <v>45021.116666666669</v>
      </c>
      <c r="R447" s="20">
        <f t="shared" si="27"/>
        <v>0.13680555555393867</v>
      </c>
      <c r="S447" t="str">
        <f t="shared" si="28"/>
        <v>COBRADO</v>
      </c>
    </row>
    <row r="448" spans="1:19">
      <c r="A448">
        <v>447</v>
      </c>
      <c r="B448">
        <v>8</v>
      </c>
      <c r="C448" t="s">
        <v>740</v>
      </c>
      <c r="D448">
        <v>2</v>
      </c>
      <c r="E448" s="23">
        <v>45021.161805555559</v>
      </c>
      <c r="F448" s="23">
        <v>45021.308333333334</v>
      </c>
      <c r="G448" s="22">
        <f t="shared" si="25"/>
        <v>0.14652777777519077</v>
      </c>
      <c r="H448" t="s">
        <v>29</v>
      </c>
      <c r="I448" t="s">
        <v>32</v>
      </c>
      <c r="J448" t="s">
        <v>1125</v>
      </c>
      <c r="K448" s="24">
        <v>28.68</v>
      </c>
      <c r="L448" t="s">
        <v>21</v>
      </c>
      <c r="M448" t="s">
        <v>1160</v>
      </c>
      <c r="N448" t="s">
        <v>741</v>
      </c>
      <c r="O448" s="20">
        <f>VLOOKUP(A448,sum_cocina!$A$4:$D$772,4,FALSE)</f>
        <v>5.9722222222222225E-2</v>
      </c>
      <c r="P448" s="21">
        <f>+VLOOKUP(A448,sum_cocina!$A$4:$B$772,2,FALSE)</f>
        <v>181</v>
      </c>
      <c r="Q448" s="42">
        <f t="shared" si="26"/>
        <v>45021.161805555559</v>
      </c>
      <c r="R448" s="20">
        <f t="shared" si="27"/>
        <v>8.6805555552968539E-2</v>
      </c>
      <c r="S448" t="str">
        <f t="shared" si="28"/>
        <v>COBRADO</v>
      </c>
    </row>
    <row r="449" spans="1:19">
      <c r="A449">
        <v>448</v>
      </c>
      <c r="B449">
        <v>4</v>
      </c>
      <c r="C449" t="s">
        <v>586</v>
      </c>
      <c r="D449">
        <v>5</v>
      </c>
      <c r="E449" s="23">
        <v>45021.004861111112</v>
      </c>
      <c r="F449" s="23">
        <v>45021.149305555555</v>
      </c>
      <c r="G449" s="22">
        <f t="shared" si="25"/>
        <v>0.15486111110900916</v>
      </c>
      <c r="H449" t="s">
        <v>29</v>
      </c>
      <c r="I449" t="s">
        <v>32</v>
      </c>
      <c r="J449" t="s">
        <v>1125</v>
      </c>
      <c r="K449" s="24">
        <v>35.68</v>
      </c>
      <c r="L449" t="s">
        <v>35</v>
      </c>
      <c r="M449" t="s">
        <v>36</v>
      </c>
      <c r="N449" t="s">
        <v>742</v>
      </c>
      <c r="O449" s="20">
        <f>VLOOKUP(A449,sum_cocina!$A$4:$D$772,4,FALSE)</f>
        <v>4.583333333333333E-2</v>
      </c>
      <c r="P449" s="21">
        <f>+VLOOKUP(A449,sum_cocina!$A$4:$B$772,2,FALSE)</f>
        <v>137</v>
      </c>
      <c r="Q449" s="42">
        <f t="shared" si="26"/>
        <v>45021.004861111112</v>
      </c>
      <c r="R449" s="20">
        <f t="shared" si="27"/>
        <v>0.10902777777567582</v>
      </c>
      <c r="S449" t="str">
        <f t="shared" si="28"/>
        <v>COBRADO</v>
      </c>
    </row>
    <row r="450" spans="1:19">
      <c r="A450">
        <v>449</v>
      </c>
      <c r="B450">
        <v>3</v>
      </c>
      <c r="C450" t="s">
        <v>743</v>
      </c>
      <c r="D450">
        <v>3</v>
      </c>
      <c r="E450" s="23">
        <v>45021.142361111109</v>
      </c>
      <c r="F450" s="23">
        <v>45021.209722222222</v>
      </c>
      <c r="G450" s="22">
        <f t="shared" si="25"/>
        <v>7.7777777779071286E-2</v>
      </c>
      <c r="H450" t="s">
        <v>9</v>
      </c>
      <c r="I450" t="s">
        <v>10</v>
      </c>
      <c r="J450" t="s">
        <v>16</v>
      </c>
      <c r="K450" s="24">
        <v>42.25</v>
      </c>
      <c r="L450" t="s">
        <v>35</v>
      </c>
      <c r="M450" t="s">
        <v>22</v>
      </c>
      <c r="N450" t="s">
        <v>414</v>
      </c>
      <c r="O450" s="20">
        <f>VLOOKUP(A450,sum_cocina!$A$4:$D$772,4,FALSE)</f>
        <v>2.2916666666666665E-2</v>
      </c>
      <c r="P450" s="21">
        <f>+VLOOKUP(A450,sum_cocina!$A$4:$B$772,2,FALSE)</f>
        <v>64</v>
      </c>
      <c r="Q450" s="42">
        <f t="shared" si="26"/>
        <v>45021.142361111109</v>
      </c>
      <c r="R450" s="20">
        <f t="shared" si="27"/>
        <v>5.4861111112404617E-2</v>
      </c>
      <c r="S450" t="str">
        <f t="shared" si="28"/>
        <v>COBRADO</v>
      </c>
    </row>
    <row r="451" spans="1:19">
      <c r="A451">
        <v>450</v>
      </c>
      <c r="B451">
        <v>9</v>
      </c>
      <c r="C451" t="s">
        <v>744</v>
      </c>
      <c r="D451">
        <v>6</v>
      </c>
      <c r="E451" s="23">
        <v>45021.160416666666</v>
      </c>
      <c r="F451" s="23">
        <v>45021.209027777775</v>
      </c>
      <c r="G451" s="22">
        <f t="shared" ref="G451:G514" si="29">+IF(L451="Ocupada",(F451-E451)+(15/1440),(F451-E451))</f>
        <v>5.9027777776160896E-2</v>
      </c>
      <c r="H451" t="s">
        <v>9</v>
      </c>
      <c r="I451" t="s">
        <v>10</v>
      </c>
      <c r="J451" t="s">
        <v>1125</v>
      </c>
      <c r="K451" s="24">
        <v>48.9</v>
      </c>
      <c r="L451" t="s">
        <v>35</v>
      </c>
      <c r="M451" t="s">
        <v>41</v>
      </c>
      <c r="N451" t="s">
        <v>745</v>
      </c>
      <c r="O451" s="20">
        <f>VLOOKUP(A451,sum_cocina!$A$4:$D$772,4,FALSE)</f>
        <v>2.361111111111111E-2</v>
      </c>
      <c r="P451" s="21">
        <f>+VLOOKUP(A451,sum_cocina!$A$4:$B$772,2,FALSE)</f>
        <v>72</v>
      </c>
      <c r="Q451" s="42">
        <f t="shared" ref="Q451:Q514" si="30">+E451</f>
        <v>45021.160416666666</v>
      </c>
      <c r="R451" s="20">
        <f t="shared" ref="R451:R514" si="31">IF((G451 - (O451 )) &lt; 0, 0, G451 - (O451))</f>
        <v>3.5416666665049786E-2</v>
      </c>
      <c r="S451" t="str">
        <f t="shared" ref="S451:S514" si="32">IF(R451&gt;0,"COBRADO","NO COBRADO")</f>
        <v>COBRADO</v>
      </c>
    </row>
    <row r="452" spans="1:19">
      <c r="A452">
        <v>451</v>
      </c>
      <c r="B452">
        <v>3</v>
      </c>
      <c r="C452" t="s">
        <v>412</v>
      </c>
      <c r="D452">
        <v>1</v>
      </c>
      <c r="E452" s="23">
        <v>45021.053472222222</v>
      </c>
      <c r="F452" s="23">
        <v>45021.101388888892</v>
      </c>
      <c r="G452" s="22">
        <f t="shared" si="29"/>
        <v>4.7916666670062114E-2</v>
      </c>
      <c r="H452" t="s">
        <v>25</v>
      </c>
      <c r="I452" t="s">
        <v>15</v>
      </c>
      <c r="J452" t="s">
        <v>1125</v>
      </c>
      <c r="K452" s="24">
        <v>46.37</v>
      </c>
      <c r="L452" t="s">
        <v>21</v>
      </c>
      <c r="M452" t="s">
        <v>41</v>
      </c>
      <c r="N452" t="s">
        <v>746</v>
      </c>
      <c r="O452" s="20">
        <f>VLOOKUP(A452,sum_cocina!$A$4:$D$772,4,FALSE)</f>
        <v>7.1527777777777773E-2</v>
      </c>
      <c r="P452" s="21">
        <f>+VLOOKUP(A452,sum_cocina!$A$4:$B$772,2,FALSE)</f>
        <v>92</v>
      </c>
      <c r="Q452" s="42">
        <f t="shared" si="30"/>
        <v>45021.053472222222</v>
      </c>
      <c r="R452" s="20">
        <f t="shared" si="31"/>
        <v>0</v>
      </c>
      <c r="S452" t="str">
        <f t="shared" si="32"/>
        <v>NO COBRADO</v>
      </c>
    </row>
    <row r="453" spans="1:19">
      <c r="A453">
        <v>452</v>
      </c>
      <c r="B453">
        <v>9</v>
      </c>
      <c r="C453" t="s">
        <v>747</v>
      </c>
      <c r="D453">
        <v>1</v>
      </c>
      <c r="E453" s="23">
        <v>45021.120138888888</v>
      </c>
      <c r="F453" s="23">
        <v>45021.22152777778</v>
      </c>
      <c r="G453" s="22">
        <f t="shared" si="29"/>
        <v>0.10138888889196096</v>
      </c>
      <c r="H453" t="s">
        <v>29</v>
      </c>
      <c r="I453" t="s">
        <v>10</v>
      </c>
      <c r="J453" t="s">
        <v>1125</v>
      </c>
      <c r="K453" s="24">
        <v>43.48</v>
      </c>
      <c r="L453" t="s">
        <v>11</v>
      </c>
      <c r="M453" t="s">
        <v>44</v>
      </c>
      <c r="N453" t="s">
        <v>748</v>
      </c>
      <c r="O453" s="20">
        <f>VLOOKUP(A453,sum_cocina!$A$4:$D$772,4,FALSE)</f>
        <v>8.5416666666666669E-2</v>
      </c>
      <c r="P453" s="21">
        <f>+VLOOKUP(A453,sum_cocina!$A$4:$B$772,2,FALSE)</f>
        <v>158</v>
      </c>
      <c r="Q453" s="42">
        <f t="shared" si="30"/>
        <v>45021.120138888888</v>
      </c>
      <c r="R453" s="20">
        <f t="shared" si="31"/>
        <v>1.5972222225294291E-2</v>
      </c>
      <c r="S453" t="str">
        <f t="shared" si="32"/>
        <v>COBRADO</v>
      </c>
    </row>
    <row r="454" spans="1:19">
      <c r="A454">
        <v>453</v>
      </c>
      <c r="B454">
        <v>6</v>
      </c>
      <c r="C454" t="s">
        <v>749</v>
      </c>
      <c r="D454">
        <v>1</v>
      </c>
      <c r="E454" s="23">
        <v>45021.154166666667</v>
      </c>
      <c r="F454" s="23">
        <v>45021.213194444441</v>
      </c>
      <c r="G454" s="22">
        <f t="shared" si="29"/>
        <v>5.9027777773735579E-2</v>
      </c>
      <c r="H454" t="s">
        <v>20</v>
      </c>
      <c r="I454" t="s">
        <v>15</v>
      </c>
      <c r="J454" t="s">
        <v>1125</v>
      </c>
      <c r="K454" s="24">
        <v>36.83</v>
      </c>
      <c r="L454" t="s">
        <v>21</v>
      </c>
      <c r="M454" t="s">
        <v>64</v>
      </c>
      <c r="N454" t="s">
        <v>650</v>
      </c>
      <c r="O454" s="20">
        <f>VLOOKUP(A454,sum_cocina!$A$4:$D$772,4,FALSE)</f>
        <v>6.9444444444444448E-2</v>
      </c>
      <c r="P454" s="21">
        <f>+VLOOKUP(A454,sum_cocina!$A$4:$B$772,2,FALSE)</f>
        <v>130</v>
      </c>
      <c r="Q454" s="42">
        <f t="shared" si="30"/>
        <v>45021.154166666667</v>
      </c>
      <c r="R454" s="20">
        <f t="shared" si="31"/>
        <v>0</v>
      </c>
      <c r="S454" t="str">
        <f t="shared" si="32"/>
        <v>NO COBRADO</v>
      </c>
    </row>
    <row r="455" spans="1:19">
      <c r="A455">
        <v>454</v>
      </c>
      <c r="B455">
        <v>1</v>
      </c>
      <c r="C455" t="s">
        <v>711</v>
      </c>
      <c r="D455">
        <v>3</v>
      </c>
      <c r="E455" s="23">
        <v>45021.143055555556</v>
      </c>
      <c r="F455" s="23">
        <v>45021.203472222223</v>
      </c>
      <c r="G455" s="22">
        <f t="shared" si="29"/>
        <v>6.0416666667151731E-2</v>
      </c>
      <c r="H455" t="s">
        <v>14</v>
      </c>
      <c r="I455" t="s">
        <v>10</v>
      </c>
      <c r="J455" t="s">
        <v>1125</v>
      </c>
      <c r="K455" s="24">
        <v>39.619999999999997</v>
      </c>
      <c r="L455" t="s">
        <v>21</v>
      </c>
      <c r="M455" t="s">
        <v>17</v>
      </c>
      <c r="N455" t="s">
        <v>750</v>
      </c>
      <c r="O455" s="20">
        <f>VLOOKUP(A455,sum_cocina!$A$4:$D$772,4,FALSE)</f>
        <v>0.10625</v>
      </c>
      <c r="P455" s="21">
        <f>+VLOOKUP(A455,sum_cocina!$A$4:$B$772,2,FALSE)</f>
        <v>233</v>
      </c>
      <c r="Q455" s="42">
        <f t="shared" si="30"/>
        <v>45021.143055555556</v>
      </c>
      <c r="R455" s="20">
        <f t="shared" si="31"/>
        <v>0</v>
      </c>
      <c r="S455" t="str">
        <f t="shared" si="32"/>
        <v>NO COBRADO</v>
      </c>
    </row>
    <row r="456" spans="1:19">
      <c r="A456">
        <v>455</v>
      </c>
      <c r="B456">
        <v>12</v>
      </c>
      <c r="C456" t="s">
        <v>467</v>
      </c>
      <c r="D456">
        <v>6</v>
      </c>
      <c r="E456" s="23">
        <v>45021.165277777778</v>
      </c>
      <c r="F456" s="23">
        <v>45021.245833333334</v>
      </c>
      <c r="G456" s="22">
        <f t="shared" si="29"/>
        <v>8.0555555556202307E-2</v>
      </c>
      <c r="H456" t="s">
        <v>25</v>
      </c>
      <c r="I456" t="s">
        <v>15</v>
      </c>
      <c r="J456" t="s">
        <v>1124</v>
      </c>
      <c r="K456" s="24">
        <v>19.7</v>
      </c>
      <c r="L456" t="s">
        <v>11</v>
      </c>
      <c r="M456" t="s">
        <v>17</v>
      </c>
      <c r="N456" t="s">
        <v>259</v>
      </c>
      <c r="O456" s="20">
        <f>VLOOKUP(A456,sum_cocina!$A$4:$D$772,4,FALSE)</f>
        <v>7.6388888888888886E-3</v>
      </c>
      <c r="P456" s="21">
        <f>+VLOOKUP(A456,sum_cocina!$A$4:$B$772,2,FALSE)</f>
        <v>48</v>
      </c>
      <c r="Q456" s="42">
        <f t="shared" si="30"/>
        <v>45021.165277777778</v>
      </c>
      <c r="R456" s="20">
        <f t="shared" si="31"/>
        <v>7.2916666667313418E-2</v>
      </c>
      <c r="S456" t="str">
        <f t="shared" si="32"/>
        <v>COBRADO</v>
      </c>
    </row>
    <row r="457" spans="1:19">
      <c r="A457">
        <v>456</v>
      </c>
      <c r="B457">
        <v>13</v>
      </c>
      <c r="C457" t="s">
        <v>751</v>
      </c>
      <c r="D457">
        <v>6</v>
      </c>
      <c r="E457" s="23">
        <v>45021.091666666667</v>
      </c>
      <c r="F457" s="23">
        <v>45021.21875</v>
      </c>
      <c r="G457" s="22">
        <f t="shared" si="29"/>
        <v>0.12708333333284827</v>
      </c>
      <c r="H457" t="s">
        <v>29</v>
      </c>
      <c r="I457" t="s">
        <v>10</v>
      </c>
      <c r="J457" t="s">
        <v>1125</v>
      </c>
      <c r="K457" s="24">
        <v>21.94</v>
      </c>
      <c r="L457" t="s">
        <v>21</v>
      </c>
      <c r="M457" t="s">
        <v>83</v>
      </c>
      <c r="N457" t="s">
        <v>752</v>
      </c>
      <c r="O457" s="20">
        <f>VLOOKUP(A457,sum_cocina!$A$4:$D$772,4,FALSE)</f>
        <v>4.9305555555555554E-2</v>
      </c>
      <c r="P457" s="21">
        <f>+VLOOKUP(A457,sum_cocina!$A$4:$B$772,2,FALSE)</f>
        <v>148</v>
      </c>
      <c r="Q457" s="42">
        <f t="shared" si="30"/>
        <v>45021.091666666667</v>
      </c>
      <c r="R457" s="20">
        <f t="shared" si="31"/>
        <v>7.7777777777292723E-2</v>
      </c>
      <c r="S457" t="str">
        <f t="shared" si="32"/>
        <v>COBRADO</v>
      </c>
    </row>
    <row r="458" spans="1:19">
      <c r="A458">
        <v>457</v>
      </c>
      <c r="B458">
        <v>18</v>
      </c>
      <c r="C458" t="s">
        <v>753</v>
      </c>
      <c r="D458">
        <v>6</v>
      </c>
      <c r="E458" s="23">
        <v>45021.158333333333</v>
      </c>
      <c r="F458" s="23">
        <v>45021.313888888886</v>
      </c>
      <c r="G458" s="22">
        <f t="shared" si="29"/>
        <v>0.15555555555329192</v>
      </c>
      <c r="H458" t="s">
        <v>20</v>
      </c>
      <c r="I458" t="s">
        <v>10</v>
      </c>
      <c r="J458" t="s">
        <v>16</v>
      </c>
      <c r="K458" s="24">
        <v>17.260000000000002</v>
      </c>
      <c r="L458" t="s">
        <v>11</v>
      </c>
      <c r="M458" t="s">
        <v>41</v>
      </c>
      <c r="N458" t="s">
        <v>653</v>
      </c>
      <c r="O458" s="20">
        <f>VLOOKUP(A458,sum_cocina!$A$4:$D$772,4,FALSE)</f>
        <v>4.027777777777778E-2</v>
      </c>
      <c r="P458" s="21">
        <f>+VLOOKUP(A458,sum_cocina!$A$4:$B$772,2,FALSE)</f>
        <v>137</v>
      </c>
      <c r="Q458" s="42">
        <f t="shared" si="30"/>
        <v>45021.158333333333</v>
      </c>
      <c r="R458" s="20">
        <f t="shared" si="31"/>
        <v>0.11527777777551415</v>
      </c>
      <c r="S458" t="str">
        <f t="shared" si="32"/>
        <v>COBRADO</v>
      </c>
    </row>
    <row r="459" spans="1:19">
      <c r="A459">
        <v>458</v>
      </c>
      <c r="B459">
        <v>4</v>
      </c>
      <c r="C459" t="s">
        <v>754</v>
      </c>
      <c r="D459">
        <v>3</v>
      </c>
      <c r="E459" s="23">
        <v>45021.111805555556</v>
      </c>
      <c r="F459" s="23">
        <v>45021.181250000001</v>
      </c>
      <c r="G459" s="22">
        <f t="shared" si="29"/>
        <v>7.9861111111919555E-2</v>
      </c>
      <c r="H459" t="s">
        <v>29</v>
      </c>
      <c r="I459" t="s">
        <v>10</v>
      </c>
      <c r="J459" t="s">
        <v>1125</v>
      </c>
      <c r="K459" s="24">
        <v>15.21</v>
      </c>
      <c r="L459" t="s">
        <v>35</v>
      </c>
      <c r="M459" t="s">
        <v>41</v>
      </c>
      <c r="N459" t="s">
        <v>755</v>
      </c>
      <c r="O459" s="20">
        <f>VLOOKUP(A459,sum_cocina!$A$4:$D$772,4,FALSE)</f>
        <v>6.1805555555555558E-2</v>
      </c>
      <c r="P459" s="21">
        <f>+VLOOKUP(A459,sum_cocina!$A$4:$B$772,2,FALSE)</f>
        <v>268</v>
      </c>
      <c r="Q459" s="42">
        <f t="shared" si="30"/>
        <v>45021.111805555556</v>
      </c>
      <c r="R459" s="20">
        <f t="shared" si="31"/>
        <v>1.8055555556363997E-2</v>
      </c>
      <c r="S459" t="str">
        <f t="shared" si="32"/>
        <v>COBRADO</v>
      </c>
    </row>
    <row r="460" spans="1:19">
      <c r="A460">
        <v>459</v>
      </c>
      <c r="B460">
        <v>20</v>
      </c>
      <c r="C460" t="s">
        <v>756</v>
      </c>
      <c r="D460">
        <v>1</v>
      </c>
      <c r="E460" s="23">
        <v>45021.01666666667</v>
      </c>
      <c r="F460" s="23">
        <v>45021.091666666667</v>
      </c>
      <c r="G460" s="22">
        <f t="shared" si="29"/>
        <v>8.5416666663756288E-2</v>
      </c>
      <c r="H460" t="s">
        <v>14</v>
      </c>
      <c r="I460" t="s">
        <v>10</v>
      </c>
      <c r="J460" t="s">
        <v>1125</v>
      </c>
      <c r="K460" s="24">
        <v>32.770000000000003</v>
      </c>
      <c r="L460" t="s">
        <v>35</v>
      </c>
      <c r="M460" t="s">
        <v>83</v>
      </c>
      <c r="N460" t="s">
        <v>57</v>
      </c>
      <c r="O460" s="20">
        <f>VLOOKUP(A460,sum_cocina!$A$4:$D$772,4,FALSE)</f>
        <v>2.0833333333333332E-2</v>
      </c>
      <c r="P460" s="21">
        <f>+VLOOKUP(A460,sum_cocina!$A$4:$B$772,2,FALSE)</f>
        <v>84</v>
      </c>
      <c r="Q460" s="42">
        <f t="shared" si="30"/>
        <v>45021.01666666667</v>
      </c>
      <c r="R460" s="20">
        <f t="shared" si="31"/>
        <v>6.458333333042296E-2</v>
      </c>
      <c r="S460" t="str">
        <f t="shared" si="32"/>
        <v>COBRADO</v>
      </c>
    </row>
    <row r="461" spans="1:19">
      <c r="A461">
        <v>460</v>
      </c>
      <c r="B461">
        <v>19</v>
      </c>
      <c r="C461" t="s">
        <v>309</v>
      </c>
      <c r="D461">
        <v>6</v>
      </c>
      <c r="E461" s="23">
        <v>45021.143750000003</v>
      </c>
      <c r="F461" s="23">
        <v>45021.288888888892</v>
      </c>
      <c r="G461" s="22">
        <f t="shared" si="29"/>
        <v>0.14513888888905058</v>
      </c>
      <c r="H461" t="s">
        <v>29</v>
      </c>
      <c r="I461" t="s">
        <v>32</v>
      </c>
      <c r="J461" t="s">
        <v>1125</v>
      </c>
      <c r="K461" s="24">
        <v>49.6</v>
      </c>
      <c r="L461" t="s">
        <v>21</v>
      </c>
      <c r="M461" t="s">
        <v>59</v>
      </c>
      <c r="N461" t="s">
        <v>757</v>
      </c>
      <c r="O461" s="20">
        <f>VLOOKUP(A461,sum_cocina!$A$4:$D$772,4,FALSE)</f>
        <v>8.611111111111111E-2</v>
      </c>
      <c r="P461" s="21">
        <f>+VLOOKUP(A461,sum_cocina!$A$4:$B$772,2,FALSE)</f>
        <v>176</v>
      </c>
      <c r="Q461" s="42">
        <f t="shared" si="30"/>
        <v>45021.143750000003</v>
      </c>
      <c r="R461" s="20">
        <f t="shared" si="31"/>
        <v>5.9027777777939466E-2</v>
      </c>
      <c r="S461" t="str">
        <f t="shared" si="32"/>
        <v>COBRADO</v>
      </c>
    </row>
    <row r="462" spans="1:19">
      <c r="A462">
        <v>461</v>
      </c>
      <c r="B462">
        <v>4</v>
      </c>
      <c r="C462" t="s">
        <v>758</v>
      </c>
      <c r="D462">
        <v>3</v>
      </c>
      <c r="E462" s="23">
        <v>45021.113194444442</v>
      </c>
      <c r="F462" s="23">
        <v>45021.246527777781</v>
      </c>
      <c r="G462" s="22">
        <f t="shared" si="29"/>
        <v>0.13333333333866904</v>
      </c>
      <c r="H462" t="s">
        <v>25</v>
      </c>
      <c r="I462" t="s">
        <v>32</v>
      </c>
      <c r="J462" t="s">
        <v>16</v>
      </c>
      <c r="K462" s="24">
        <v>21.51</v>
      </c>
      <c r="L462" t="s">
        <v>21</v>
      </c>
      <c r="M462" t="s">
        <v>1161</v>
      </c>
      <c r="N462" t="s">
        <v>759</v>
      </c>
      <c r="O462" s="20">
        <f>VLOOKUP(A462,sum_cocina!$A$4:$D$772,4,FALSE)</f>
        <v>4.583333333333333E-2</v>
      </c>
      <c r="P462" s="21">
        <f>+VLOOKUP(A462,sum_cocina!$A$4:$B$772,2,FALSE)</f>
        <v>99</v>
      </c>
      <c r="Q462" s="42">
        <f t="shared" si="30"/>
        <v>45021.113194444442</v>
      </c>
      <c r="R462" s="20">
        <f t="shared" si="31"/>
        <v>8.7500000005335699E-2</v>
      </c>
      <c r="S462" t="str">
        <f t="shared" si="32"/>
        <v>COBRADO</v>
      </c>
    </row>
    <row r="463" spans="1:19">
      <c r="A463">
        <v>462</v>
      </c>
      <c r="B463">
        <v>9</v>
      </c>
      <c r="C463" t="s">
        <v>91</v>
      </c>
      <c r="D463">
        <v>2</v>
      </c>
      <c r="E463" s="23">
        <v>45021.091666666667</v>
      </c>
      <c r="F463" s="23">
        <v>45021.185416666667</v>
      </c>
      <c r="G463" s="22">
        <f t="shared" si="29"/>
        <v>9.375E-2</v>
      </c>
      <c r="H463" t="s">
        <v>20</v>
      </c>
      <c r="I463" t="s">
        <v>10</v>
      </c>
      <c r="J463" t="s">
        <v>1125</v>
      </c>
      <c r="K463" s="24">
        <v>21.17</v>
      </c>
      <c r="L463" t="s">
        <v>11</v>
      </c>
      <c r="M463" t="s">
        <v>1160</v>
      </c>
      <c r="N463" t="s">
        <v>439</v>
      </c>
      <c r="O463" s="20">
        <f>VLOOKUP(A463,sum_cocina!$A$4:$D$772,4,FALSE)</f>
        <v>7.6388888888888886E-3</v>
      </c>
      <c r="P463" s="21">
        <f>+VLOOKUP(A463,sum_cocina!$A$4:$B$772,2,FALSE)</f>
        <v>99</v>
      </c>
      <c r="Q463" s="42">
        <f t="shared" si="30"/>
        <v>45021.091666666667</v>
      </c>
      <c r="R463" s="20">
        <f t="shared" si="31"/>
        <v>8.611111111111111E-2</v>
      </c>
      <c r="S463" t="str">
        <f t="shared" si="32"/>
        <v>COBRADO</v>
      </c>
    </row>
    <row r="464" spans="1:19">
      <c r="A464">
        <v>463</v>
      </c>
      <c r="B464">
        <v>7</v>
      </c>
      <c r="C464" t="s">
        <v>760</v>
      </c>
      <c r="D464">
        <v>2</v>
      </c>
      <c r="E464" s="23">
        <v>45021.036805555559</v>
      </c>
      <c r="F464" s="23">
        <v>45021.134027777778</v>
      </c>
      <c r="G464" s="22">
        <f t="shared" si="29"/>
        <v>0.10763888888565513</v>
      </c>
      <c r="H464" t="s">
        <v>20</v>
      </c>
      <c r="I464" t="s">
        <v>10</v>
      </c>
      <c r="J464" t="s">
        <v>1124</v>
      </c>
      <c r="K464" s="24">
        <v>17.07</v>
      </c>
      <c r="L464" t="s">
        <v>35</v>
      </c>
      <c r="M464" t="s">
        <v>26</v>
      </c>
      <c r="N464" t="s">
        <v>186</v>
      </c>
      <c r="O464" s="20">
        <f>VLOOKUP(A464,sum_cocina!$A$4:$D$772,4,FALSE)</f>
        <v>9.7222222222222224E-3</v>
      </c>
      <c r="P464" s="21">
        <f>+VLOOKUP(A464,sum_cocina!$A$4:$B$772,2,FALSE)</f>
        <v>93</v>
      </c>
      <c r="Q464" s="42">
        <f t="shared" si="30"/>
        <v>45021.036805555559</v>
      </c>
      <c r="R464" s="20">
        <f t="shared" si="31"/>
        <v>9.7916666663432905E-2</v>
      </c>
      <c r="S464" t="str">
        <f t="shared" si="32"/>
        <v>COBRADO</v>
      </c>
    </row>
    <row r="465" spans="1:19">
      <c r="A465">
        <v>464</v>
      </c>
      <c r="B465">
        <v>16</v>
      </c>
      <c r="C465" t="s">
        <v>165</v>
      </c>
      <c r="D465">
        <v>1</v>
      </c>
      <c r="E465" s="23">
        <v>45021.056250000001</v>
      </c>
      <c r="F465" s="23">
        <v>45021.193749999999</v>
      </c>
      <c r="G465" s="22">
        <f t="shared" si="29"/>
        <v>0.13749999999708962</v>
      </c>
      <c r="H465" t="s">
        <v>29</v>
      </c>
      <c r="I465" t="s">
        <v>10</v>
      </c>
      <c r="J465" t="s">
        <v>1125</v>
      </c>
      <c r="K465" s="24">
        <v>48.5</v>
      </c>
      <c r="L465" t="s">
        <v>11</v>
      </c>
      <c r="M465" t="s">
        <v>64</v>
      </c>
      <c r="N465" t="s">
        <v>761</v>
      </c>
      <c r="O465" s="20">
        <f>VLOOKUP(A465,sum_cocina!$A$4:$D$772,4,FALSE)</f>
        <v>5.8333333333333334E-2</v>
      </c>
      <c r="P465" s="21">
        <f>+VLOOKUP(A465,sum_cocina!$A$4:$B$772,2,FALSE)</f>
        <v>154</v>
      </c>
      <c r="Q465" s="42">
        <f t="shared" si="30"/>
        <v>45021.056250000001</v>
      </c>
      <c r="R465" s="20">
        <f t="shared" si="31"/>
        <v>7.9166666663756283E-2</v>
      </c>
      <c r="S465" t="str">
        <f t="shared" si="32"/>
        <v>COBRADO</v>
      </c>
    </row>
    <row r="466" spans="1:19">
      <c r="A466">
        <v>465</v>
      </c>
      <c r="B466">
        <v>4</v>
      </c>
      <c r="C466" t="s">
        <v>762</v>
      </c>
      <c r="D466">
        <v>2</v>
      </c>
      <c r="E466" s="23">
        <v>45021.049305555556</v>
      </c>
      <c r="F466" s="23">
        <v>45021.151388888888</v>
      </c>
      <c r="G466" s="22">
        <f t="shared" si="29"/>
        <v>0.11249999999805975</v>
      </c>
      <c r="H466" t="s">
        <v>14</v>
      </c>
      <c r="I466" t="s">
        <v>10</v>
      </c>
      <c r="J466" t="s">
        <v>1125</v>
      </c>
      <c r="K466" s="24">
        <v>44.9</v>
      </c>
      <c r="L466" t="s">
        <v>35</v>
      </c>
      <c r="M466" t="s">
        <v>44</v>
      </c>
      <c r="N466" t="s">
        <v>763</v>
      </c>
      <c r="O466" s="20">
        <f>VLOOKUP(A466,sum_cocina!$A$4:$D$772,4,FALSE)</f>
        <v>4.1666666666666664E-2</v>
      </c>
      <c r="P466" s="21">
        <f>+VLOOKUP(A466,sum_cocina!$A$4:$B$772,2,FALSE)</f>
        <v>121</v>
      </c>
      <c r="Q466" s="42">
        <f t="shared" si="30"/>
        <v>45021.049305555556</v>
      </c>
      <c r="R466" s="20">
        <f t="shared" si="31"/>
        <v>7.0833333331393078E-2</v>
      </c>
      <c r="S466" t="str">
        <f t="shared" si="32"/>
        <v>COBRADO</v>
      </c>
    </row>
    <row r="467" spans="1:19">
      <c r="A467">
        <v>466</v>
      </c>
      <c r="B467">
        <v>4</v>
      </c>
      <c r="C467" t="s">
        <v>764</v>
      </c>
      <c r="D467">
        <v>1</v>
      </c>
      <c r="E467" s="23">
        <v>45021.07916666667</v>
      </c>
      <c r="F467" s="23">
        <v>45021.180555555555</v>
      </c>
      <c r="G467" s="22">
        <f t="shared" si="29"/>
        <v>0.101388888884685</v>
      </c>
      <c r="H467" t="s">
        <v>14</v>
      </c>
      <c r="I467" t="s">
        <v>10</v>
      </c>
      <c r="J467" t="s">
        <v>1125</v>
      </c>
      <c r="K467" s="24">
        <v>26.63</v>
      </c>
      <c r="L467" t="s">
        <v>21</v>
      </c>
      <c r="M467" t="s">
        <v>41</v>
      </c>
      <c r="N467" t="s">
        <v>765</v>
      </c>
      <c r="O467" s="20">
        <f>VLOOKUP(A467,sum_cocina!$A$4:$D$772,4,FALSE)</f>
        <v>0.10069444444444445</v>
      </c>
      <c r="P467" s="21">
        <f>+VLOOKUP(A467,sum_cocina!$A$4:$B$772,2,FALSE)</f>
        <v>140</v>
      </c>
      <c r="Q467" s="42">
        <f t="shared" si="30"/>
        <v>45021.07916666667</v>
      </c>
      <c r="R467" s="20">
        <f t="shared" si="31"/>
        <v>6.9444444024055474E-4</v>
      </c>
      <c r="S467" t="str">
        <f t="shared" si="32"/>
        <v>COBRADO</v>
      </c>
    </row>
    <row r="468" spans="1:19">
      <c r="A468">
        <v>467</v>
      </c>
      <c r="B468">
        <v>15</v>
      </c>
      <c r="C468" t="s">
        <v>766</v>
      </c>
      <c r="D468">
        <v>3</v>
      </c>
      <c r="E468" s="23">
        <v>45021.112500000003</v>
      </c>
      <c r="F468" s="23">
        <v>45021.176388888889</v>
      </c>
      <c r="G468" s="22">
        <f t="shared" si="29"/>
        <v>6.3888888886140194E-2</v>
      </c>
      <c r="H468" t="s">
        <v>14</v>
      </c>
      <c r="I468" t="s">
        <v>10</v>
      </c>
      <c r="J468" t="s">
        <v>1124</v>
      </c>
      <c r="K468" s="24">
        <v>42.31</v>
      </c>
      <c r="L468" t="s">
        <v>11</v>
      </c>
      <c r="M468" t="s">
        <v>1161</v>
      </c>
      <c r="N468" t="s">
        <v>767</v>
      </c>
      <c r="O468" s="20">
        <f>VLOOKUP(A468,sum_cocina!$A$4:$D$772,4,FALSE)</f>
        <v>0.05</v>
      </c>
      <c r="P468" s="21">
        <f>+VLOOKUP(A468,sum_cocina!$A$4:$B$772,2,FALSE)</f>
        <v>143</v>
      </c>
      <c r="Q468" s="42">
        <f t="shared" si="30"/>
        <v>45021.112500000003</v>
      </c>
      <c r="R468" s="20">
        <f t="shared" si="31"/>
        <v>1.3888888886140191E-2</v>
      </c>
      <c r="S468" t="str">
        <f t="shared" si="32"/>
        <v>COBRADO</v>
      </c>
    </row>
    <row r="469" spans="1:19">
      <c r="A469">
        <v>468</v>
      </c>
      <c r="B469">
        <v>14</v>
      </c>
      <c r="C469" t="s">
        <v>768</v>
      </c>
      <c r="D469">
        <v>6</v>
      </c>
      <c r="E469" s="23">
        <v>45021.124305555553</v>
      </c>
      <c r="F469" s="23">
        <v>45021.239583333336</v>
      </c>
      <c r="G469" s="22">
        <f t="shared" si="29"/>
        <v>0.11527777778246673</v>
      </c>
      <c r="H469" t="s">
        <v>20</v>
      </c>
      <c r="I469" t="s">
        <v>15</v>
      </c>
      <c r="J469" t="s">
        <v>1125</v>
      </c>
      <c r="K469" s="24">
        <v>14.28</v>
      </c>
      <c r="L469" t="s">
        <v>11</v>
      </c>
      <c r="M469" t="s">
        <v>83</v>
      </c>
      <c r="N469" t="s">
        <v>769</v>
      </c>
      <c r="O469" s="20">
        <f>VLOOKUP(A469,sum_cocina!$A$4:$D$772,4,FALSE)</f>
        <v>4.3749999999999997E-2</v>
      </c>
      <c r="P469" s="21">
        <f>+VLOOKUP(A469,sum_cocina!$A$4:$B$772,2,FALSE)</f>
        <v>106</v>
      </c>
      <c r="Q469" s="42">
        <f t="shared" si="30"/>
        <v>45021.124305555553</v>
      </c>
      <c r="R469" s="20">
        <f t="shared" si="31"/>
        <v>7.1527777782466731E-2</v>
      </c>
      <c r="S469" t="str">
        <f t="shared" si="32"/>
        <v>COBRADO</v>
      </c>
    </row>
    <row r="470" spans="1:19">
      <c r="A470">
        <v>469</v>
      </c>
      <c r="B470">
        <v>1</v>
      </c>
      <c r="C470" t="s">
        <v>770</v>
      </c>
      <c r="D470">
        <v>2</v>
      </c>
      <c r="E470" s="23">
        <v>45021.122916666667</v>
      </c>
      <c r="F470" s="23">
        <v>45021.223611111112</v>
      </c>
      <c r="G470" s="22">
        <f t="shared" si="29"/>
        <v>0.10069444444525288</v>
      </c>
      <c r="H470" t="s">
        <v>14</v>
      </c>
      <c r="I470" t="s">
        <v>32</v>
      </c>
      <c r="J470" t="s">
        <v>1125</v>
      </c>
      <c r="K470" s="24">
        <v>25.26</v>
      </c>
      <c r="L470" t="s">
        <v>11</v>
      </c>
      <c r="M470" t="s">
        <v>17</v>
      </c>
      <c r="N470" t="s">
        <v>771</v>
      </c>
      <c r="O470" s="20">
        <f>VLOOKUP(A470,sum_cocina!$A$4:$D$772,4,FALSE)</f>
        <v>4.583333333333333E-2</v>
      </c>
      <c r="P470" s="21">
        <f>+VLOOKUP(A470,sum_cocina!$A$4:$B$772,2,FALSE)</f>
        <v>137</v>
      </c>
      <c r="Q470" s="42">
        <f t="shared" si="30"/>
        <v>45021.122916666667</v>
      </c>
      <c r="R470" s="20">
        <f t="shared" si="31"/>
        <v>5.4861111111919554E-2</v>
      </c>
      <c r="S470" t="str">
        <f t="shared" si="32"/>
        <v>COBRADO</v>
      </c>
    </row>
    <row r="471" spans="1:19">
      <c r="A471">
        <v>470</v>
      </c>
      <c r="B471">
        <v>17</v>
      </c>
      <c r="C471" t="s">
        <v>772</v>
      </c>
      <c r="D471">
        <v>3</v>
      </c>
      <c r="E471" s="23">
        <v>45021.070138888892</v>
      </c>
      <c r="F471" s="23">
        <v>45021.178472222222</v>
      </c>
      <c r="G471" s="22">
        <f t="shared" si="29"/>
        <v>0.11874999999660456</v>
      </c>
      <c r="H471" t="s">
        <v>29</v>
      </c>
      <c r="I471" t="s">
        <v>10</v>
      </c>
      <c r="J471" t="s">
        <v>1125</v>
      </c>
      <c r="K471" s="24">
        <v>47.46</v>
      </c>
      <c r="L471" t="s">
        <v>35</v>
      </c>
      <c r="M471" t="s">
        <v>44</v>
      </c>
      <c r="N471" t="s">
        <v>773</v>
      </c>
      <c r="O471" s="20">
        <f>VLOOKUP(A471,sum_cocina!$A$4:$D$772,4,FALSE)</f>
        <v>0.05</v>
      </c>
      <c r="P471" s="21">
        <f>+VLOOKUP(A471,sum_cocina!$A$4:$B$772,2,FALSE)</f>
        <v>78</v>
      </c>
      <c r="Q471" s="42">
        <f t="shared" si="30"/>
        <v>45021.070138888892</v>
      </c>
      <c r="R471" s="20">
        <f t="shared" si="31"/>
        <v>6.8749999996604555E-2</v>
      </c>
      <c r="S471" t="str">
        <f t="shared" si="32"/>
        <v>COBRADO</v>
      </c>
    </row>
    <row r="472" spans="1:19">
      <c r="A472">
        <v>471</v>
      </c>
      <c r="B472">
        <v>7</v>
      </c>
      <c r="C472" t="s">
        <v>774</v>
      </c>
      <c r="D472">
        <v>6</v>
      </c>
      <c r="E472" s="23">
        <v>45021.15</v>
      </c>
      <c r="F472" s="23">
        <v>45021.234722222223</v>
      </c>
      <c r="G472" s="22">
        <f t="shared" si="29"/>
        <v>8.4722222221898846E-2</v>
      </c>
      <c r="H472" t="s">
        <v>29</v>
      </c>
      <c r="I472" t="s">
        <v>15</v>
      </c>
      <c r="J472" t="s">
        <v>1124</v>
      </c>
      <c r="K472" s="24">
        <v>28.49</v>
      </c>
      <c r="L472" t="s">
        <v>11</v>
      </c>
      <c r="M472" t="s">
        <v>1161</v>
      </c>
      <c r="N472" t="s">
        <v>33</v>
      </c>
      <c r="O472" s="20">
        <f>VLOOKUP(A472,sum_cocina!$A$4:$D$772,4,FALSE)</f>
        <v>3.9583333333333331E-2</v>
      </c>
      <c r="P472" s="21">
        <f>+VLOOKUP(A472,sum_cocina!$A$4:$B$772,2,FALSE)</f>
        <v>105</v>
      </c>
      <c r="Q472" s="42">
        <f t="shared" si="30"/>
        <v>45021.15</v>
      </c>
      <c r="R472" s="20">
        <f t="shared" si="31"/>
        <v>4.5138888888565515E-2</v>
      </c>
      <c r="S472" t="str">
        <f t="shared" si="32"/>
        <v>COBRADO</v>
      </c>
    </row>
    <row r="473" spans="1:19">
      <c r="A473">
        <v>472</v>
      </c>
      <c r="B473">
        <v>20</v>
      </c>
      <c r="C473" t="s">
        <v>775</v>
      </c>
      <c r="D473">
        <v>2</v>
      </c>
      <c r="E473" s="23">
        <v>45021.164583333331</v>
      </c>
      <c r="F473" s="23">
        <v>45021.286111111112</v>
      </c>
      <c r="G473" s="22">
        <f t="shared" si="29"/>
        <v>0.13194444444767819</v>
      </c>
      <c r="H473" t="s">
        <v>20</v>
      </c>
      <c r="I473" t="s">
        <v>10</v>
      </c>
      <c r="J473" t="s">
        <v>16</v>
      </c>
      <c r="K473" s="24">
        <v>36.79</v>
      </c>
      <c r="L473" t="s">
        <v>35</v>
      </c>
      <c r="M473" t="s">
        <v>44</v>
      </c>
      <c r="N473" t="s">
        <v>776</v>
      </c>
      <c r="O473" s="20">
        <f>VLOOKUP(A473,sum_cocina!$A$4:$D$772,4,FALSE)</f>
        <v>5.0694444444444445E-2</v>
      </c>
      <c r="P473" s="21">
        <f>+VLOOKUP(A473,sum_cocina!$A$4:$B$772,2,FALSE)</f>
        <v>114</v>
      </c>
      <c r="Q473" s="42">
        <f t="shared" si="30"/>
        <v>45021.164583333331</v>
      </c>
      <c r="R473" s="20">
        <f t="shared" si="31"/>
        <v>8.1250000003233749E-2</v>
      </c>
      <c r="S473" t="str">
        <f t="shared" si="32"/>
        <v>COBRADO</v>
      </c>
    </row>
    <row r="474" spans="1:19">
      <c r="A474">
        <v>473</v>
      </c>
      <c r="B474">
        <v>13</v>
      </c>
      <c r="C474" t="s">
        <v>777</v>
      </c>
      <c r="D474">
        <v>4</v>
      </c>
      <c r="E474" s="23">
        <v>45022.15</v>
      </c>
      <c r="F474" s="23">
        <v>45022.294444444444</v>
      </c>
      <c r="G474" s="22">
        <f t="shared" si="29"/>
        <v>0.15486111110900916</v>
      </c>
      <c r="H474" t="s">
        <v>20</v>
      </c>
      <c r="I474" t="s">
        <v>10</v>
      </c>
      <c r="J474" t="s">
        <v>1124</v>
      </c>
      <c r="K474" s="24">
        <v>15.63</v>
      </c>
      <c r="L474" t="s">
        <v>35</v>
      </c>
      <c r="M474" t="s">
        <v>26</v>
      </c>
      <c r="N474" t="s">
        <v>778</v>
      </c>
      <c r="O474" s="20">
        <f>VLOOKUP(A474,sum_cocina!$A$4:$D$772,4,FALSE)</f>
        <v>4.2361111111111113E-2</v>
      </c>
      <c r="P474" s="21">
        <f>+VLOOKUP(A474,sum_cocina!$A$4:$B$772,2,FALSE)</f>
        <v>79</v>
      </c>
      <c r="Q474" s="42">
        <f t="shared" si="30"/>
        <v>45022.15</v>
      </c>
      <c r="R474" s="20">
        <f t="shared" si="31"/>
        <v>0.11249999999789805</v>
      </c>
      <c r="S474" t="str">
        <f t="shared" si="32"/>
        <v>COBRADO</v>
      </c>
    </row>
    <row r="475" spans="1:19">
      <c r="A475">
        <v>474</v>
      </c>
      <c r="B475">
        <v>2</v>
      </c>
      <c r="C475" t="s">
        <v>779</v>
      </c>
      <c r="D475">
        <v>6</v>
      </c>
      <c r="E475" s="23">
        <v>45022.077777777777</v>
      </c>
      <c r="F475" s="23">
        <v>45022.147222222222</v>
      </c>
      <c r="G475" s="22">
        <f t="shared" si="29"/>
        <v>6.9444444445252884E-2</v>
      </c>
      <c r="H475" t="s">
        <v>29</v>
      </c>
      <c r="I475" t="s">
        <v>10</v>
      </c>
      <c r="J475" t="s">
        <v>1125</v>
      </c>
      <c r="K475" s="24">
        <v>21.66</v>
      </c>
      <c r="L475" t="s">
        <v>21</v>
      </c>
      <c r="M475" t="s">
        <v>1161</v>
      </c>
      <c r="N475" t="s">
        <v>780</v>
      </c>
      <c r="O475" s="20">
        <f>VLOOKUP(A475,sum_cocina!$A$4:$D$772,4,FALSE)</f>
        <v>0.11180555555555556</v>
      </c>
      <c r="P475" s="21">
        <f>+VLOOKUP(A475,sum_cocina!$A$4:$B$772,2,FALSE)</f>
        <v>178</v>
      </c>
      <c r="Q475" s="42">
        <f t="shared" si="30"/>
        <v>45022.077777777777</v>
      </c>
      <c r="R475" s="20">
        <f t="shared" si="31"/>
        <v>0</v>
      </c>
      <c r="S475" t="str">
        <f t="shared" si="32"/>
        <v>NO COBRADO</v>
      </c>
    </row>
    <row r="476" spans="1:19">
      <c r="A476">
        <v>475</v>
      </c>
      <c r="B476">
        <v>18</v>
      </c>
      <c r="C476" t="s">
        <v>608</v>
      </c>
      <c r="D476">
        <v>4</v>
      </c>
      <c r="E476" s="23">
        <v>45022.136805555558</v>
      </c>
      <c r="F476" s="23">
        <v>45022.243055555555</v>
      </c>
      <c r="G476" s="22">
        <f t="shared" si="29"/>
        <v>0.11666666666375629</v>
      </c>
      <c r="H476" t="s">
        <v>25</v>
      </c>
      <c r="I476" t="s">
        <v>32</v>
      </c>
      <c r="J476" t="s">
        <v>1124</v>
      </c>
      <c r="K476" s="24">
        <v>19.55</v>
      </c>
      <c r="L476" t="s">
        <v>35</v>
      </c>
      <c r="M476" t="s">
        <v>26</v>
      </c>
      <c r="N476" t="s">
        <v>781</v>
      </c>
      <c r="O476" s="20">
        <f>VLOOKUP(A476,sum_cocina!$A$4:$D$772,4,FALSE)</f>
        <v>2.4305555555555556E-2</v>
      </c>
      <c r="P476" s="21">
        <f>+VLOOKUP(A476,sum_cocina!$A$4:$B$772,2,FALSE)</f>
        <v>174</v>
      </c>
      <c r="Q476" s="42">
        <f t="shared" si="30"/>
        <v>45022.136805555558</v>
      </c>
      <c r="R476" s="20">
        <f t="shared" si="31"/>
        <v>9.2361111108200736E-2</v>
      </c>
      <c r="S476" t="str">
        <f t="shared" si="32"/>
        <v>COBRADO</v>
      </c>
    </row>
    <row r="477" spans="1:19">
      <c r="A477">
        <v>476</v>
      </c>
      <c r="B477">
        <v>13</v>
      </c>
      <c r="C477" t="s">
        <v>782</v>
      </c>
      <c r="D477">
        <v>2</v>
      </c>
      <c r="E477" s="23">
        <v>45022.002083333333</v>
      </c>
      <c r="F477" s="23">
        <v>45022.074305555558</v>
      </c>
      <c r="G477" s="22">
        <f t="shared" si="29"/>
        <v>8.2638888891475901E-2</v>
      </c>
      <c r="H477" t="s">
        <v>9</v>
      </c>
      <c r="I477" t="s">
        <v>15</v>
      </c>
      <c r="J477" t="s">
        <v>1124</v>
      </c>
      <c r="K477" s="24">
        <v>43.53</v>
      </c>
      <c r="L477" t="s">
        <v>35</v>
      </c>
      <c r="M477" t="s">
        <v>26</v>
      </c>
      <c r="N477" t="s">
        <v>783</v>
      </c>
      <c r="O477" s="20">
        <f>VLOOKUP(A477,sum_cocina!$A$4:$D$772,4,FALSE)</f>
        <v>7.9861111111111105E-2</v>
      </c>
      <c r="P477" s="21">
        <f>+VLOOKUP(A477,sum_cocina!$A$4:$B$772,2,FALSE)</f>
        <v>218</v>
      </c>
      <c r="Q477" s="42">
        <f t="shared" si="30"/>
        <v>45022.002083333333</v>
      </c>
      <c r="R477" s="20">
        <f t="shared" si="31"/>
        <v>2.7777777803647957E-3</v>
      </c>
      <c r="S477" t="str">
        <f t="shared" si="32"/>
        <v>COBRADO</v>
      </c>
    </row>
    <row r="478" spans="1:19">
      <c r="A478">
        <v>477</v>
      </c>
      <c r="B478">
        <v>8</v>
      </c>
      <c r="C478" t="s">
        <v>784</v>
      </c>
      <c r="D478">
        <v>6</v>
      </c>
      <c r="E478" s="23">
        <v>45022.068749999999</v>
      </c>
      <c r="F478" s="23">
        <v>45022.123611111114</v>
      </c>
      <c r="G478" s="22">
        <f t="shared" si="29"/>
        <v>5.4861111115314998E-2</v>
      </c>
      <c r="H478" t="s">
        <v>29</v>
      </c>
      <c r="I478" t="s">
        <v>15</v>
      </c>
      <c r="J478" t="s">
        <v>1125</v>
      </c>
      <c r="K478" s="24">
        <v>33.85</v>
      </c>
      <c r="L478" t="s">
        <v>11</v>
      </c>
      <c r="M478" t="s">
        <v>17</v>
      </c>
      <c r="N478" t="s">
        <v>785</v>
      </c>
      <c r="O478" s="20">
        <f>VLOOKUP(A478,sum_cocina!$A$4:$D$772,4,FALSE)</f>
        <v>7.9861111111111105E-2</v>
      </c>
      <c r="P478" s="21">
        <f>+VLOOKUP(A478,sum_cocina!$A$4:$B$772,2,FALSE)</f>
        <v>204</v>
      </c>
      <c r="Q478" s="42">
        <f t="shared" si="30"/>
        <v>45022.068749999999</v>
      </c>
      <c r="R478" s="20">
        <f t="shared" si="31"/>
        <v>0</v>
      </c>
      <c r="S478" t="str">
        <f t="shared" si="32"/>
        <v>NO COBRADO</v>
      </c>
    </row>
    <row r="479" spans="1:19">
      <c r="A479">
        <v>478</v>
      </c>
      <c r="B479">
        <v>7</v>
      </c>
      <c r="C479" t="s">
        <v>215</v>
      </c>
      <c r="D479">
        <v>5</v>
      </c>
      <c r="E479" s="23">
        <v>45022.000694444447</v>
      </c>
      <c r="F479" s="23">
        <v>45022.144444444442</v>
      </c>
      <c r="G479" s="22">
        <f t="shared" si="29"/>
        <v>0.15416666666230108</v>
      </c>
      <c r="H479" t="s">
        <v>14</v>
      </c>
      <c r="I479" t="s">
        <v>10</v>
      </c>
      <c r="J479" t="s">
        <v>16</v>
      </c>
      <c r="K479" s="24">
        <v>32.78</v>
      </c>
      <c r="L479" t="s">
        <v>35</v>
      </c>
      <c r="M479" t="s">
        <v>41</v>
      </c>
      <c r="N479" t="s">
        <v>786</v>
      </c>
      <c r="O479" s="20">
        <f>VLOOKUP(A479,sum_cocina!$A$4:$D$772,4,FALSE)</f>
        <v>6.25E-2</v>
      </c>
      <c r="P479" s="21">
        <f>+VLOOKUP(A479,sum_cocina!$A$4:$B$772,2,FALSE)</f>
        <v>118</v>
      </c>
      <c r="Q479" s="42">
        <f t="shared" si="30"/>
        <v>45022.000694444447</v>
      </c>
      <c r="R479" s="20">
        <f t="shared" si="31"/>
        <v>9.1666666662301083E-2</v>
      </c>
      <c r="S479" t="str">
        <f t="shared" si="32"/>
        <v>COBRADO</v>
      </c>
    </row>
    <row r="480" spans="1:19">
      <c r="A480">
        <v>479</v>
      </c>
      <c r="B480">
        <v>1</v>
      </c>
      <c r="C480" t="s">
        <v>126</v>
      </c>
      <c r="D480">
        <v>3</v>
      </c>
      <c r="E480" s="23">
        <v>45022.029166666667</v>
      </c>
      <c r="F480" s="23">
        <v>45022.1875</v>
      </c>
      <c r="G480" s="22">
        <f t="shared" si="29"/>
        <v>0.15833333333284827</v>
      </c>
      <c r="H480" t="s">
        <v>9</v>
      </c>
      <c r="I480" t="s">
        <v>10</v>
      </c>
      <c r="J480" t="s">
        <v>1124</v>
      </c>
      <c r="K480" s="24">
        <v>39.58</v>
      </c>
      <c r="L480" t="s">
        <v>11</v>
      </c>
      <c r="M480" t="s">
        <v>83</v>
      </c>
      <c r="N480" t="s">
        <v>787</v>
      </c>
      <c r="O480" s="20">
        <f>VLOOKUP(A480,sum_cocina!$A$4:$D$772,4,FALSE)</f>
        <v>5.7638888888888892E-2</v>
      </c>
      <c r="P480" s="21">
        <f>+VLOOKUP(A480,sum_cocina!$A$4:$B$772,2,FALSE)</f>
        <v>52</v>
      </c>
      <c r="Q480" s="42">
        <f t="shared" si="30"/>
        <v>45022.029166666667</v>
      </c>
      <c r="R480" s="20">
        <f t="shared" si="31"/>
        <v>0.10069444444395938</v>
      </c>
      <c r="S480" t="str">
        <f t="shared" si="32"/>
        <v>COBRADO</v>
      </c>
    </row>
    <row r="481" spans="1:19">
      <c r="A481">
        <v>480</v>
      </c>
      <c r="B481">
        <v>1</v>
      </c>
      <c r="C481" t="s">
        <v>788</v>
      </c>
      <c r="D481">
        <v>5</v>
      </c>
      <c r="E481" s="23">
        <v>45022.143055555556</v>
      </c>
      <c r="F481" s="23">
        <v>45022.304861111108</v>
      </c>
      <c r="G481" s="22">
        <f t="shared" si="29"/>
        <v>0.16180555555183673</v>
      </c>
      <c r="H481" t="s">
        <v>25</v>
      </c>
      <c r="I481" t="s">
        <v>15</v>
      </c>
      <c r="J481" t="s">
        <v>16</v>
      </c>
      <c r="K481" s="24">
        <v>18.63</v>
      </c>
      <c r="L481" t="s">
        <v>11</v>
      </c>
      <c r="M481" t="s">
        <v>44</v>
      </c>
      <c r="N481" t="s">
        <v>789</v>
      </c>
      <c r="O481" s="20">
        <f>VLOOKUP(A481,sum_cocina!$A$4:$D$772,4,FALSE)</f>
        <v>4.5138888888888888E-2</v>
      </c>
      <c r="P481" s="21">
        <f>+VLOOKUP(A481,sum_cocina!$A$4:$B$772,2,FALSE)</f>
        <v>159</v>
      </c>
      <c r="Q481" s="42">
        <f t="shared" si="30"/>
        <v>45022.143055555556</v>
      </c>
      <c r="R481" s="20">
        <f t="shared" si="31"/>
        <v>0.11666666666294784</v>
      </c>
      <c r="S481" t="str">
        <f t="shared" si="32"/>
        <v>COBRADO</v>
      </c>
    </row>
    <row r="482" spans="1:19">
      <c r="A482">
        <v>481</v>
      </c>
      <c r="B482">
        <v>9</v>
      </c>
      <c r="C482" t="s">
        <v>790</v>
      </c>
      <c r="D482">
        <v>4</v>
      </c>
      <c r="E482" s="23">
        <v>45022.081250000003</v>
      </c>
      <c r="F482" s="23">
        <v>45022.196527777778</v>
      </c>
      <c r="G482" s="22">
        <f t="shared" si="29"/>
        <v>0.11527777777519077</v>
      </c>
      <c r="H482" t="s">
        <v>14</v>
      </c>
      <c r="I482" t="s">
        <v>10</v>
      </c>
      <c r="J482" t="s">
        <v>1125</v>
      </c>
      <c r="K482" s="24">
        <v>42.02</v>
      </c>
      <c r="L482" t="s">
        <v>11</v>
      </c>
      <c r="M482" t="s">
        <v>1161</v>
      </c>
      <c r="N482" t="s">
        <v>256</v>
      </c>
      <c r="O482" s="20">
        <f>VLOOKUP(A482,sum_cocina!$A$4:$D$772,4,FALSE)</f>
        <v>4.027777777777778E-2</v>
      </c>
      <c r="P482" s="21">
        <f>+VLOOKUP(A482,sum_cocina!$A$4:$B$772,2,FALSE)</f>
        <v>52</v>
      </c>
      <c r="Q482" s="42">
        <f t="shared" si="30"/>
        <v>45022.081250000003</v>
      </c>
      <c r="R482" s="20">
        <f t="shared" si="31"/>
        <v>7.4999999997412997E-2</v>
      </c>
      <c r="S482" t="str">
        <f t="shared" si="32"/>
        <v>COBRADO</v>
      </c>
    </row>
    <row r="483" spans="1:19">
      <c r="A483">
        <v>482</v>
      </c>
      <c r="B483">
        <v>9</v>
      </c>
      <c r="C483" t="s">
        <v>316</v>
      </c>
      <c r="D483">
        <v>4</v>
      </c>
      <c r="E483" s="23">
        <v>45022.02847222222</v>
      </c>
      <c r="F483" s="23">
        <v>45022.124305555553</v>
      </c>
      <c r="G483" s="22">
        <f t="shared" si="29"/>
        <v>9.5833333332848269E-2</v>
      </c>
      <c r="H483" t="s">
        <v>9</v>
      </c>
      <c r="I483" t="s">
        <v>15</v>
      </c>
      <c r="J483" t="s">
        <v>1125</v>
      </c>
      <c r="K483" s="24">
        <v>18.84</v>
      </c>
      <c r="L483" t="s">
        <v>21</v>
      </c>
      <c r="M483" t="s">
        <v>17</v>
      </c>
      <c r="N483" t="s">
        <v>102</v>
      </c>
      <c r="O483" s="20">
        <f>VLOOKUP(A483,sum_cocina!$A$4:$D$772,4,FALSE)</f>
        <v>1.4583333333333334E-2</v>
      </c>
      <c r="P483" s="21">
        <f>+VLOOKUP(A483,sum_cocina!$A$4:$B$772,2,FALSE)</f>
        <v>63</v>
      </c>
      <c r="Q483" s="42">
        <f t="shared" si="30"/>
        <v>45022.02847222222</v>
      </c>
      <c r="R483" s="20">
        <f t="shared" si="31"/>
        <v>8.1249999999514932E-2</v>
      </c>
      <c r="S483" t="str">
        <f t="shared" si="32"/>
        <v>COBRADO</v>
      </c>
    </row>
    <row r="484" spans="1:19">
      <c r="A484">
        <v>483</v>
      </c>
      <c r="B484">
        <v>2</v>
      </c>
      <c r="C484" t="s">
        <v>791</v>
      </c>
      <c r="D484">
        <v>4</v>
      </c>
      <c r="E484" s="23">
        <v>45022.159722222219</v>
      </c>
      <c r="F484" s="23">
        <v>45022.292361111111</v>
      </c>
      <c r="G484" s="22">
        <f t="shared" si="29"/>
        <v>0.13263888889196096</v>
      </c>
      <c r="H484" t="s">
        <v>14</v>
      </c>
      <c r="I484" t="s">
        <v>10</v>
      </c>
      <c r="J484" t="s">
        <v>1125</v>
      </c>
      <c r="K484" s="24">
        <v>12.74</v>
      </c>
      <c r="L484" t="s">
        <v>11</v>
      </c>
      <c r="M484" t="s">
        <v>59</v>
      </c>
      <c r="N484" t="s">
        <v>170</v>
      </c>
      <c r="O484" s="20">
        <f>VLOOKUP(A484,sum_cocina!$A$4:$D$772,4,FALSE)</f>
        <v>3.6805555555555557E-2</v>
      </c>
      <c r="P484" s="21">
        <f>+VLOOKUP(A484,sum_cocina!$A$4:$B$772,2,FALSE)</f>
        <v>81</v>
      </c>
      <c r="Q484" s="42">
        <f t="shared" si="30"/>
        <v>45022.159722222219</v>
      </c>
      <c r="R484" s="20">
        <f t="shared" si="31"/>
        <v>9.5833333336405396E-2</v>
      </c>
      <c r="S484" t="str">
        <f t="shared" si="32"/>
        <v>COBRADO</v>
      </c>
    </row>
    <row r="485" spans="1:19">
      <c r="A485">
        <v>484</v>
      </c>
      <c r="B485">
        <v>18</v>
      </c>
      <c r="C485" t="s">
        <v>792</v>
      </c>
      <c r="D485">
        <v>2</v>
      </c>
      <c r="E485" s="23">
        <v>45022.064583333333</v>
      </c>
      <c r="F485" s="23">
        <v>45022.188194444447</v>
      </c>
      <c r="G485" s="22">
        <f t="shared" si="29"/>
        <v>0.12361111111385981</v>
      </c>
      <c r="H485" t="s">
        <v>29</v>
      </c>
      <c r="I485" t="s">
        <v>10</v>
      </c>
      <c r="J485" t="s">
        <v>1125</v>
      </c>
      <c r="K485" s="24">
        <v>22.76</v>
      </c>
      <c r="L485" t="s">
        <v>21</v>
      </c>
      <c r="M485" t="s">
        <v>64</v>
      </c>
      <c r="N485" t="s">
        <v>195</v>
      </c>
      <c r="O485" s="20">
        <f>VLOOKUP(A485,sum_cocina!$A$4:$D$772,4,FALSE)</f>
        <v>2.361111111111111E-2</v>
      </c>
      <c r="P485" s="21">
        <f>+VLOOKUP(A485,sum_cocina!$A$4:$B$772,2,FALSE)</f>
        <v>75</v>
      </c>
      <c r="Q485" s="42">
        <f t="shared" si="30"/>
        <v>45022.064583333333</v>
      </c>
      <c r="R485" s="20">
        <f t="shared" si="31"/>
        <v>0.1000000000027487</v>
      </c>
      <c r="S485" t="str">
        <f t="shared" si="32"/>
        <v>COBRADO</v>
      </c>
    </row>
    <row r="486" spans="1:19">
      <c r="A486">
        <v>485</v>
      </c>
      <c r="B486">
        <v>6</v>
      </c>
      <c r="C486" t="s">
        <v>590</v>
      </c>
      <c r="D486">
        <v>5</v>
      </c>
      <c r="E486" s="23">
        <v>45022.041666666664</v>
      </c>
      <c r="F486" s="23">
        <v>45022.119444444441</v>
      </c>
      <c r="G486" s="22">
        <f t="shared" si="29"/>
        <v>7.7777777776645962E-2</v>
      </c>
      <c r="H486" t="s">
        <v>25</v>
      </c>
      <c r="I486" t="s">
        <v>32</v>
      </c>
      <c r="J486" t="s">
        <v>1125</v>
      </c>
      <c r="K486" s="24">
        <v>39.07</v>
      </c>
      <c r="L486" t="s">
        <v>11</v>
      </c>
      <c r="M486" t="s">
        <v>41</v>
      </c>
      <c r="N486" t="s">
        <v>793</v>
      </c>
      <c r="O486" s="20">
        <f>VLOOKUP(A486,sum_cocina!$A$4:$D$772,4,FALSE)</f>
        <v>5.486111111111111E-2</v>
      </c>
      <c r="P486" s="21">
        <f>+VLOOKUP(A486,sum_cocina!$A$4:$B$772,2,FALSE)</f>
        <v>144</v>
      </c>
      <c r="Q486" s="42">
        <f t="shared" si="30"/>
        <v>45022.041666666664</v>
      </c>
      <c r="R486" s="20">
        <f t="shared" si="31"/>
        <v>2.2916666665534852E-2</v>
      </c>
      <c r="S486" t="str">
        <f t="shared" si="32"/>
        <v>COBRADO</v>
      </c>
    </row>
    <row r="487" spans="1:19">
      <c r="A487">
        <v>486</v>
      </c>
      <c r="B487">
        <v>15</v>
      </c>
      <c r="C487" t="s">
        <v>794</v>
      </c>
      <c r="D487">
        <v>3</v>
      </c>
      <c r="E487" s="23">
        <v>45022.115972222222</v>
      </c>
      <c r="F487" s="23">
        <v>45022.258333333331</v>
      </c>
      <c r="G487" s="22">
        <f t="shared" si="29"/>
        <v>0.15277777777616089</v>
      </c>
      <c r="H487" t="s">
        <v>14</v>
      </c>
      <c r="I487" t="s">
        <v>15</v>
      </c>
      <c r="J487" t="s">
        <v>1124</v>
      </c>
      <c r="K487" s="24">
        <v>12.66</v>
      </c>
      <c r="L487" t="s">
        <v>35</v>
      </c>
      <c r="M487" t="s">
        <v>17</v>
      </c>
      <c r="N487" t="s">
        <v>795</v>
      </c>
      <c r="O487" s="20">
        <f>VLOOKUP(A487,sum_cocina!$A$4:$D$772,4,FALSE)</f>
        <v>4.0972222222222222E-2</v>
      </c>
      <c r="P487" s="21">
        <f>+VLOOKUP(A487,sum_cocina!$A$4:$B$772,2,FALSE)</f>
        <v>150</v>
      </c>
      <c r="Q487" s="42">
        <f t="shared" si="30"/>
        <v>45022.115972222222</v>
      </c>
      <c r="R487" s="20">
        <f t="shared" si="31"/>
        <v>0.11180555555393867</v>
      </c>
      <c r="S487" t="str">
        <f t="shared" si="32"/>
        <v>COBRADO</v>
      </c>
    </row>
    <row r="488" spans="1:19">
      <c r="A488">
        <v>487</v>
      </c>
      <c r="B488">
        <v>17</v>
      </c>
      <c r="C488" t="s">
        <v>153</v>
      </c>
      <c r="D488">
        <v>1</v>
      </c>
      <c r="E488" s="23">
        <v>45022.06527777778</v>
      </c>
      <c r="F488" s="23">
        <v>45022.159722222219</v>
      </c>
      <c r="G488" s="22">
        <f t="shared" si="29"/>
        <v>0.10486111110609879</v>
      </c>
      <c r="H488" t="s">
        <v>14</v>
      </c>
      <c r="I488" t="s">
        <v>10</v>
      </c>
      <c r="J488" t="s">
        <v>1125</v>
      </c>
      <c r="K488" s="24">
        <v>45.76</v>
      </c>
      <c r="L488" t="s">
        <v>35</v>
      </c>
      <c r="M488" t="s">
        <v>26</v>
      </c>
      <c r="N488" t="s">
        <v>796</v>
      </c>
      <c r="O488" s="20">
        <f>VLOOKUP(A488,sum_cocina!$A$4:$D$772,4,FALSE)</f>
        <v>6.3888888888888884E-2</v>
      </c>
      <c r="P488" s="21">
        <f>+VLOOKUP(A488,sum_cocina!$A$4:$B$772,2,FALSE)</f>
        <v>152</v>
      </c>
      <c r="Q488" s="42">
        <f t="shared" si="30"/>
        <v>45022.06527777778</v>
      </c>
      <c r="R488" s="20">
        <f t="shared" si="31"/>
        <v>4.0972222217209905E-2</v>
      </c>
      <c r="S488" t="str">
        <f t="shared" si="32"/>
        <v>COBRADO</v>
      </c>
    </row>
    <row r="489" spans="1:19">
      <c r="A489">
        <v>488</v>
      </c>
      <c r="B489">
        <v>10</v>
      </c>
      <c r="C489" t="s">
        <v>797</v>
      </c>
      <c r="D489">
        <v>4</v>
      </c>
      <c r="E489" s="23">
        <v>45022</v>
      </c>
      <c r="F489" s="23">
        <v>45022.081944444442</v>
      </c>
      <c r="G489" s="22">
        <f t="shared" si="29"/>
        <v>8.1944444442342501E-2</v>
      </c>
      <c r="H489" t="s">
        <v>9</v>
      </c>
      <c r="I489" t="s">
        <v>10</v>
      </c>
      <c r="J489" t="s">
        <v>1124</v>
      </c>
      <c r="K489" s="24">
        <v>37.380000000000003</v>
      </c>
      <c r="L489" t="s">
        <v>21</v>
      </c>
      <c r="M489" t="s">
        <v>83</v>
      </c>
      <c r="N489" t="s">
        <v>798</v>
      </c>
      <c r="O489" s="20">
        <f>VLOOKUP(A489,sum_cocina!$A$4:$D$772,4,FALSE)</f>
        <v>8.611111111111111E-2</v>
      </c>
      <c r="P489" s="21">
        <f>+VLOOKUP(A489,sum_cocina!$A$4:$B$772,2,FALSE)</f>
        <v>185</v>
      </c>
      <c r="Q489" s="42">
        <f t="shared" si="30"/>
        <v>45022</v>
      </c>
      <c r="R489" s="20">
        <f t="shared" si="31"/>
        <v>0</v>
      </c>
      <c r="S489" t="str">
        <f t="shared" si="32"/>
        <v>NO COBRADO</v>
      </c>
    </row>
    <row r="490" spans="1:19">
      <c r="A490">
        <v>489</v>
      </c>
      <c r="B490">
        <v>3</v>
      </c>
      <c r="C490" t="s">
        <v>799</v>
      </c>
      <c r="D490">
        <v>1</v>
      </c>
      <c r="E490" s="23">
        <v>45022.122916666667</v>
      </c>
      <c r="F490" s="23">
        <v>45022.227083333331</v>
      </c>
      <c r="G490" s="22">
        <f t="shared" si="29"/>
        <v>0.11458333333090802</v>
      </c>
      <c r="H490" t="s">
        <v>9</v>
      </c>
      <c r="I490" t="s">
        <v>15</v>
      </c>
      <c r="J490" t="s">
        <v>1125</v>
      </c>
      <c r="K490" s="24">
        <v>22.27</v>
      </c>
      <c r="L490" t="s">
        <v>35</v>
      </c>
      <c r="M490" t="s">
        <v>83</v>
      </c>
      <c r="N490" t="s">
        <v>174</v>
      </c>
      <c r="O490" s="20">
        <f>VLOOKUP(A490,sum_cocina!$A$4:$D$772,4,FALSE)</f>
        <v>2.361111111111111E-2</v>
      </c>
      <c r="P490" s="21">
        <f>+VLOOKUP(A490,sum_cocina!$A$4:$B$772,2,FALSE)</f>
        <v>149</v>
      </c>
      <c r="Q490" s="42">
        <f t="shared" si="30"/>
        <v>45022.122916666667</v>
      </c>
      <c r="R490" s="20">
        <f t="shared" si="31"/>
        <v>9.0972222219796908E-2</v>
      </c>
      <c r="S490" t="str">
        <f t="shared" si="32"/>
        <v>COBRADO</v>
      </c>
    </row>
    <row r="491" spans="1:19">
      <c r="A491">
        <v>490</v>
      </c>
      <c r="B491">
        <v>1</v>
      </c>
      <c r="C491" t="s">
        <v>760</v>
      </c>
      <c r="D491">
        <v>2</v>
      </c>
      <c r="E491" s="23">
        <v>45022.138888888891</v>
      </c>
      <c r="F491" s="23">
        <v>45022.206250000003</v>
      </c>
      <c r="G491" s="22">
        <f t="shared" si="29"/>
        <v>6.7361111112404615E-2</v>
      </c>
      <c r="H491" t="s">
        <v>25</v>
      </c>
      <c r="I491" t="s">
        <v>10</v>
      </c>
      <c r="J491" t="s">
        <v>1125</v>
      </c>
      <c r="K491" s="24">
        <v>26.79</v>
      </c>
      <c r="L491" t="s">
        <v>21</v>
      </c>
      <c r="M491" t="s">
        <v>17</v>
      </c>
      <c r="N491" t="s">
        <v>800</v>
      </c>
      <c r="O491" s="20">
        <f>VLOOKUP(A491,sum_cocina!$A$4:$D$772,4,FALSE)</f>
        <v>9.0972222222222218E-2</v>
      </c>
      <c r="P491" s="21">
        <f>+VLOOKUP(A491,sum_cocina!$A$4:$B$772,2,FALSE)</f>
        <v>212</v>
      </c>
      <c r="Q491" s="42">
        <f t="shared" si="30"/>
        <v>45022.138888888891</v>
      </c>
      <c r="R491" s="20">
        <f t="shared" si="31"/>
        <v>0</v>
      </c>
      <c r="S491" t="str">
        <f t="shared" si="32"/>
        <v>NO COBRADO</v>
      </c>
    </row>
    <row r="492" spans="1:19">
      <c r="A492">
        <v>491</v>
      </c>
      <c r="B492">
        <v>7</v>
      </c>
      <c r="C492" t="s">
        <v>706</v>
      </c>
      <c r="D492">
        <v>4</v>
      </c>
      <c r="E492" s="23">
        <v>45022.004861111112</v>
      </c>
      <c r="F492" s="23">
        <v>45022.109027777777</v>
      </c>
      <c r="G492" s="22">
        <f t="shared" si="29"/>
        <v>0.11458333333090802</v>
      </c>
      <c r="H492" t="s">
        <v>29</v>
      </c>
      <c r="I492" t="s">
        <v>15</v>
      </c>
      <c r="J492" t="s">
        <v>1125</v>
      </c>
      <c r="K492" s="24">
        <v>34.68</v>
      </c>
      <c r="L492" t="s">
        <v>35</v>
      </c>
      <c r="M492" t="s">
        <v>1160</v>
      </c>
      <c r="N492" t="s">
        <v>801</v>
      </c>
      <c r="O492" s="20">
        <f>VLOOKUP(A492,sum_cocina!$A$4:$D$772,4,FALSE)</f>
        <v>2.8472222222222222E-2</v>
      </c>
      <c r="P492" s="21">
        <f>+VLOOKUP(A492,sum_cocina!$A$4:$B$772,2,FALSE)</f>
        <v>118</v>
      </c>
      <c r="Q492" s="42">
        <f t="shared" si="30"/>
        <v>45022.004861111112</v>
      </c>
      <c r="R492" s="20">
        <f t="shared" si="31"/>
        <v>8.6111111108685801E-2</v>
      </c>
      <c r="S492" t="str">
        <f t="shared" si="32"/>
        <v>COBRADO</v>
      </c>
    </row>
    <row r="493" spans="1:19">
      <c r="A493">
        <v>492</v>
      </c>
      <c r="B493">
        <v>4</v>
      </c>
      <c r="C493" t="s">
        <v>802</v>
      </c>
      <c r="D493">
        <v>4</v>
      </c>
      <c r="E493" s="23">
        <v>45022.043749999997</v>
      </c>
      <c r="F493" s="23">
        <v>45022.191666666666</v>
      </c>
      <c r="G493" s="22">
        <f t="shared" si="29"/>
        <v>0.14791666666860692</v>
      </c>
      <c r="H493" t="s">
        <v>14</v>
      </c>
      <c r="I493" t="s">
        <v>10</v>
      </c>
      <c r="J493" t="s">
        <v>1125</v>
      </c>
      <c r="K493" s="24">
        <v>16.62</v>
      </c>
      <c r="L493" t="s">
        <v>11</v>
      </c>
      <c r="M493" t="s">
        <v>17</v>
      </c>
      <c r="N493" t="s">
        <v>803</v>
      </c>
      <c r="O493" s="20">
        <f>VLOOKUP(A493,sum_cocina!$A$4:$D$772,4,FALSE)</f>
        <v>3.4027777777777775E-2</v>
      </c>
      <c r="P493" s="21">
        <f>+VLOOKUP(A493,sum_cocina!$A$4:$B$772,2,FALSE)</f>
        <v>210</v>
      </c>
      <c r="Q493" s="42">
        <f t="shared" si="30"/>
        <v>45022.043749999997</v>
      </c>
      <c r="R493" s="20">
        <f t="shared" si="31"/>
        <v>0.11388888889082915</v>
      </c>
      <c r="S493" t="str">
        <f t="shared" si="32"/>
        <v>COBRADO</v>
      </c>
    </row>
    <row r="494" spans="1:19">
      <c r="A494">
        <v>493</v>
      </c>
      <c r="B494">
        <v>2</v>
      </c>
      <c r="C494" t="s">
        <v>249</v>
      </c>
      <c r="D494">
        <v>2</v>
      </c>
      <c r="E494" s="23">
        <v>45022.021527777775</v>
      </c>
      <c r="F494" s="23">
        <v>45022.073611111111</v>
      </c>
      <c r="G494" s="22">
        <f t="shared" si="29"/>
        <v>6.2500000002425324E-2</v>
      </c>
      <c r="H494" t="s">
        <v>25</v>
      </c>
      <c r="I494" t="s">
        <v>10</v>
      </c>
      <c r="J494" t="s">
        <v>1125</v>
      </c>
      <c r="K494" s="24">
        <v>32.67</v>
      </c>
      <c r="L494" t="s">
        <v>35</v>
      </c>
      <c r="M494" t="s">
        <v>1161</v>
      </c>
      <c r="N494" t="s">
        <v>117</v>
      </c>
      <c r="O494" s="20">
        <f>VLOOKUP(A494,sum_cocina!$A$4:$D$772,4,FALSE)</f>
        <v>5.5555555555555558E-3</v>
      </c>
      <c r="P494" s="21">
        <f>+VLOOKUP(A494,sum_cocina!$A$4:$B$772,2,FALSE)</f>
        <v>54</v>
      </c>
      <c r="Q494" s="42">
        <f t="shared" si="30"/>
        <v>45022.021527777775</v>
      </c>
      <c r="R494" s="20">
        <f t="shared" si="31"/>
        <v>5.6944444446869767E-2</v>
      </c>
      <c r="S494" t="str">
        <f t="shared" si="32"/>
        <v>COBRADO</v>
      </c>
    </row>
    <row r="495" spans="1:19">
      <c r="A495">
        <v>494</v>
      </c>
      <c r="B495">
        <v>20</v>
      </c>
      <c r="C495" t="s">
        <v>588</v>
      </c>
      <c r="D495">
        <v>5</v>
      </c>
      <c r="E495" s="23">
        <v>45022.061111111114</v>
      </c>
      <c r="F495" s="23">
        <v>45022.200694444444</v>
      </c>
      <c r="G495" s="22">
        <f t="shared" si="29"/>
        <v>0.13958333332993789</v>
      </c>
      <c r="H495" t="s">
        <v>14</v>
      </c>
      <c r="I495" t="s">
        <v>15</v>
      </c>
      <c r="J495" t="s">
        <v>1125</v>
      </c>
      <c r="K495" s="24">
        <v>11.85</v>
      </c>
      <c r="L495" t="s">
        <v>11</v>
      </c>
      <c r="M495" t="s">
        <v>26</v>
      </c>
      <c r="N495" t="s">
        <v>37</v>
      </c>
      <c r="O495" s="20">
        <f>VLOOKUP(A495,sum_cocina!$A$4:$D$772,4,FALSE)</f>
        <v>2.1527777777777778E-2</v>
      </c>
      <c r="P495" s="21">
        <f>+VLOOKUP(A495,sum_cocina!$A$4:$B$772,2,FALSE)</f>
        <v>172</v>
      </c>
      <c r="Q495" s="42">
        <f t="shared" si="30"/>
        <v>45022.061111111114</v>
      </c>
      <c r="R495" s="20">
        <f t="shared" si="31"/>
        <v>0.1180555555521601</v>
      </c>
      <c r="S495" t="str">
        <f t="shared" si="32"/>
        <v>COBRADO</v>
      </c>
    </row>
    <row r="496" spans="1:19">
      <c r="A496">
        <v>495</v>
      </c>
      <c r="B496">
        <v>11</v>
      </c>
      <c r="C496" t="s">
        <v>804</v>
      </c>
      <c r="D496">
        <v>6</v>
      </c>
      <c r="E496" s="23">
        <v>45022.125694444447</v>
      </c>
      <c r="F496" s="23">
        <v>45022.284722222219</v>
      </c>
      <c r="G496" s="22">
        <f t="shared" si="29"/>
        <v>0.15902777777228039</v>
      </c>
      <c r="H496" t="s">
        <v>20</v>
      </c>
      <c r="I496" t="s">
        <v>15</v>
      </c>
      <c r="J496" t="s">
        <v>1125</v>
      </c>
      <c r="K496" s="24">
        <v>33.96</v>
      </c>
      <c r="L496" t="s">
        <v>21</v>
      </c>
      <c r="M496" t="s">
        <v>36</v>
      </c>
      <c r="N496" t="s">
        <v>805</v>
      </c>
      <c r="O496" s="20">
        <f>VLOOKUP(A496,sum_cocina!$A$4:$D$772,4,FALSE)</f>
        <v>7.0833333333333331E-2</v>
      </c>
      <c r="P496" s="21">
        <f>+VLOOKUP(A496,sum_cocina!$A$4:$B$772,2,FALSE)</f>
        <v>263</v>
      </c>
      <c r="Q496" s="42">
        <f t="shared" si="30"/>
        <v>45022.125694444447</v>
      </c>
      <c r="R496" s="20">
        <f t="shared" si="31"/>
        <v>8.8194444438947056E-2</v>
      </c>
      <c r="S496" t="str">
        <f t="shared" si="32"/>
        <v>COBRADO</v>
      </c>
    </row>
    <row r="497" spans="1:19">
      <c r="A497">
        <v>496</v>
      </c>
      <c r="B497">
        <v>1</v>
      </c>
      <c r="C497" t="s">
        <v>299</v>
      </c>
      <c r="D497">
        <v>3</v>
      </c>
      <c r="E497" s="23">
        <v>45022.106944444444</v>
      </c>
      <c r="F497" s="23">
        <v>45022.265277777777</v>
      </c>
      <c r="G497" s="22">
        <f t="shared" si="29"/>
        <v>0.15833333333284827</v>
      </c>
      <c r="H497" t="s">
        <v>14</v>
      </c>
      <c r="I497" t="s">
        <v>10</v>
      </c>
      <c r="J497" t="s">
        <v>1125</v>
      </c>
      <c r="K497" s="24">
        <v>39.42</v>
      </c>
      <c r="L497" t="s">
        <v>11</v>
      </c>
      <c r="M497" t="s">
        <v>83</v>
      </c>
      <c r="N497" t="s">
        <v>806</v>
      </c>
      <c r="O497" s="20">
        <f>VLOOKUP(A497,sum_cocina!$A$4:$D$772,4,FALSE)</f>
        <v>9.2361111111111116E-2</v>
      </c>
      <c r="P497" s="21">
        <f>+VLOOKUP(A497,sum_cocina!$A$4:$B$772,2,FALSE)</f>
        <v>223</v>
      </c>
      <c r="Q497" s="42">
        <f t="shared" si="30"/>
        <v>45022.106944444444</v>
      </c>
      <c r="R497" s="20">
        <f t="shared" si="31"/>
        <v>6.5972222221737153E-2</v>
      </c>
      <c r="S497" t="str">
        <f t="shared" si="32"/>
        <v>COBRADO</v>
      </c>
    </row>
    <row r="498" spans="1:19">
      <c r="A498">
        <v>497</v>
      </c>
      <c r="B498">
        <v>13</v>
      </c>
      <c r="C498" t="s">
        <v>159</v>
      </c>
      <c r="D498">
        <v>6</v>
      </c>
      <c r="E498" s="23">
        <v>45022.145833333336</v>
      </c>
      <c r="F498" s="23">
        <v>45022.290277777778</v>
      </c>
      <c r="G498" s="22">
        <f t="shared" si="29"/>
        <v>0.1444444444423425</v>
      </c>
      <c r="H498" t="s">
        <v>9</v>
      </c>
      <c r="I498" t="s">
        <v>10</v>
      </c>
      <c r="J498" t="s">
        <v>1124</v>
      </c>
      <c r="K498" s="24">
        <v>29.93</v>
      </c>
      <c r="L498" t="s">
        <v>11</v>
      </c>
      <c r="M498" t="s">
        <v>83</v>
      </c>
      <c r="N498" t="s">
        <v>807</v>
      </c>
      <c r="O498" s="20">
        <f>VLOOKUP(A498,sum_cocina!$A$4:$D$772,4,FALSE)</f>
        <v>2.6388888888888889E-2</v>
      </c>
      <c r="P498" s="21">
        <f>+VLOOKUP(A498,sum_cocina!$A$4:$B$772,2,FALSE)</f>
        <v>150</v>
      </c>
      <c r="Q498" s="42">
        <f t="shared" si="30"/>
        <v>45022.145833333336</v>
      </c>
      <c r="R498" s="20">
        <f t="shared" si="31"/>
        <v>0.11805555555345361</v>
      </c>
      <c r="S498" t="str">
        <f t="shared" si="32"/>
        <v>COBRADO</v>
      </c>
    </row>
    <row r="499" spans="1:19">
      <c r="A499">
        <v>498</v>
      </c>
      <c r="B499">
        <v>20</v>
      </c>
      <c r="C499" t="s">
        <v>720</v>
      </c>
      <c r="D499">
        <v>3</v>
      </c>
      <c r="E499" s="23">
        <v>45022.011805555558</v>
      </c>
      <c r="F499" s="23">
        <v>45022.156944444447</v>
      </c>
      <c r="G499" s="22">
        <f t="shared" si="29"/>
        <v>0.14513888888905058</v>
      </c>
      <c r="H499" t="s">
        <v>9</v>
      </c>
      <c r="I499" t="s">
        <v>10</v>
      </c>
      <c r="J499" t="s">
        <v>1125</v>
      </c>
      <c r="K499" s="24">
        <v>21.99</v>
      </c>
      <c r="L499" t="s">
        <v>21</v>
      </c>
      <c r="M499" t="s">
        <v>1160</v>
      </c>
      <c r="N499" t="s">
        <v>180</v>
      </c>
      <c r="O499" s="20">
        <f>VLOOKUP(A499,sum_cocina!$A$4:$D$772,4,FALSE)</f>
        <v>2.2222222222222223E-2</v>
      </c>
      <c r="P499" s="21">
        <f>+VLOOKUP(A499,sum_cocina!$A$4:$B$772,2,FALSE)</f>
        <v>19</v>
      </c>
      <c r="Q499" s="42">
        <f t="shared" si="30"/>
        <v>45022.011805555558</v>
      </c>
      <c r="R499" s="20">
        <f t="shared" si="31"/>
        <v>0.12291666666682835</v>
      </c>
      <c r="S499" t="str">
        <f t="shared" si="32"/>
        <v>COBRADO</v>
      </c>
    </row>
    <row r="500" spans="1:19">
      <c r="A500">
        <v>499</v>
      </c>
      <c r="B500">
        <v>5</v>
      </c>
      <c r="C500" t="s">
        <v>696</v>
      </c>
      <c r="D500">
        <v>5</v>
      </c>
      <c r="E500" s="23">
        <v>45022.056250000001</v>
      </c>
      <c r="F500" s="23">
        <v>45022.186111111114</v>
      </c>
      <c r="G500" s="22">
        <f t="shared" si="29"/>
        <v>0.12986111111240461</v>
      </c>
      <c r="H500" t="s">
        <v>20</v>
      </c>
      <c r="I500" t="s">
        <v>32</v>
      </c>
      <c r="J500" t="s">
        <v>1124</v>
      </c>
      <c r="K500" s="24">
        <v>22.69</v>
      </c>
      <c r="L500" t="s">
        <v>11</v>
      </c>
      <c r="M500" t="s">
        <v>22</v>
      </c>
      <c r="N500" t="s">
        <v>808</v>
      </c>
      <c r="O500" s="20">
        <f>VLOOKUP(A500,sum_cocina!$A$4:$D$772,4,FALSE)</f>
        <v>9.0277777777777776E-2</v>
      </c>
      <c r="P500" s="21">
        <f>+VLOOKUP(A500,sum_cocina!$A$4:$B$772,2,FALSE)</f>
        <v>158</v>
      </c>
      <c r="Q500" s="42">
        <f t="shared" si="30"/>
        <v>45022.056250000001</v>
      </c>
      <c r="R500" s="20">
        <f t="shared" si="31"/>
        <v>3.9583333334626838E-2</v>
      </c>
      <c r="S500" t="str">
        <f t="shared" si="32"/>
        <v>COBRADO</v>
      </c>
    </row>
    <row r="501" spans="1:19">
      <c r="A501">
        <v>500</v>
      </c>
      <c r="B501">
        <v>4</v>
      </c>
      <c r="C501" t="s">
        <v>799</v>
      </c>
      <c r="D501">
        <v>5</v>
      </c>
      <c r="E501" s="23">
        <v>45022.053472222222</v>
      </c>
      <c r="F501" s="23">
        <v>45022.21875</v>
      </c>
      <c r="G501" s="22">
        <f t="shared" si="29"/>
        <v>0.17569444444476781</v>
      </c>
      <c r="H501" t="s">
        <v>29</v>
      </c>
      <c r="I501" t="s">
        <v>15</v>
      </c>
      <c r="J501" t="s">
        <v>1124</v>
      </c>
      <c r="K501" s="24">
        <v>37.619999999999997</v>
      </c>
      <c r="L501" t="s">
        <v>35</v>
      </c>
      <c r="M501" t="s">
        <v>83</v>
      </c>
      <c r="N501" t="s">
        <v>809</v>
      </c>
      <c r="O501" s="20">
        <f>VLOOKUP(A501,sum_cocina!$A$4:$D$772,4,FALSE)</f>
        <v>2.9166666666666667E-2</v>
      </c>
      <c r="P501" s="21">
        <f>+VLOOKUP(A501,sum_cocina!$A$4:$B$772,2,FALSE)</f>
        <v>93</v>
      </c>
      <c r="Q501" s="42">
        <f t="shared" si="30"/>
        <v>45022.053472222222</v>
      </c>
      <c r="R501" s="20">
        <f t="shared" si="31"/>
        <v>0.14652777777810114</v>
      </c>
      <c r="S501" t="str">
        <f t="shared" si="32"/>
        <v>COBRADO</v>
      </c>
    </row>
    <row r="502" spans="1:19">
      <c r="A502">
        <v>501</v>
      </c>
      <c r="B502">
        <v>7</v>
      </c>
      <c r="C502" t="s">
        <v>810</v>
      </c>
      <c r="D502">
        <v>1</v>
      </c>
      <c r="E502" s="23">
        <v>45022.155555555553</v>
      </c>
      <c r="F502" s="23">
        <v>45022.271527777775</v>
      </c>
      <c r="G502" s="22">
        <f t="shared" si="29"/>
        <v>0.1263888888885655</v>
      </c>
      <c r="H502" t="s">
        <v>14</v>
      </c>
      <c r="I502" t="s">
        <v>32</v>
      </c>
      <c r="J502" t="s">
        <v>1125</v>
      </c>
      <c r="K502" s="24">
        <v>28.38</v>
      </c>
      <c r="L502" t="s">
        <v>35</v>
      </c>
      <c r="M502" t="s">
        <v>36</v>
      </c>
      <c r="N502" t="s">
        <v>811</v>
      </c>
      <c r="O502" s="20">
        <f>VLOOKUP(A502,sum_cocina!$A$4:$D$772,4,FALSE)</f>
        <v>2.7083333333333334E-2</v>
      </c>
      <c r="P502" s="21">
        <f>+VLOOKUP(A502,sum_cocina!$A$4:$B$772,2,FALSE)</f>
        <v>138</v>
      </c>
      <c r="Q502" s="42">
        <f t="shared" si="30"/>
        <v>45022.155555555553</v>
      </c>
      <c r="R502" s="20">
        <f t="shared" si="31"/>
        <v>9.9305555555232169E-2</v>
      </c>
      <c r="S502" t="str">
        <f t="shared" si="32"/>
        <v>COBRADO</v>
      </c>
    </row>
    <row r="503" spans="1:19">
      <c r="A503">
        <v>502</v>
      </c>
      <c r="B503">
        <v>5</v>
      </c>
      <c r="C503" t="s">
        <v>415</v>
      </c>
      <c r="D503">
        <v>2</v>
      </c>
      <c r="E503" s="23">
        <v>45022.03125</v>
      </c>
      <c r="F503" s="23">
        <v>45022.081250000003</v>
      </c>
      <c r="G503" s="22">
        <f t="shared" si="29"/>
        <v>5.0000000002910383E-2</v>
      </c>
      <c r="H503" t="s">
        <v>25</v>
      </c>
      <c r="I503" t="s">
        <v>10</v>
      </c>
      <c r="J503" t="s">
        <v>1125</v>
      </c>
      <c r="K503" s="24">
        <v>32.9</v>
      </c>
      <c r="L503" t="s">
        <v>11</v>
      </c>
      <c r="M503" t="s">
        <v>41</v>
      </c>
      <c r="N503" t="s">
        <v>812</v>
      </c>
      <c r="O503" s="20">
        <f>VLOOKUP(A503,sum_cocina!$A$4:$D$772,4,FALSE)</f>
        <v>5.0694444444444445E-2</v>
      </c>
      <c r="P503" s="21">
        <f>+VLOOKUP(A503,sum_cocina!$A$4:$B$772,2,FALSE)</f>
        <v>139</v>
      </c>
      <c r="Q503" s="42">
        <f t="shared" si="30"/>
        <v>45022.03125</v>
      </c>
      <c r="R503" s="20">
        <f t="shared" si="31"/>
        <v>0</v>
      </c>
      <c r="S503" t="str">
        <f t="shared" si="32"/>
        <v>NO COBRADO</v>
      </c>
    </row>
    <row r="504" spans="1:19">
      <c r="A504">
        <v>503</v>
      </c>
      <c r="B504">
        <v>3</v>
      </c>
      <c r="C504" t="s">
        <v>813</v>
      </c>
      <c r="D504">
        <v>1</v>
      </c>
      <c r="E504" s="23">
        <v>45022.097222222219</v>
      </c>
      <c r="F504" s="23">
        <v>45022.168055555558</v>
      </c>
      <c r="G504" s="22">
        <f t="shared" si="29"/>
        <v>7.0833333338669036E-2</v>
      </c>
      <c r="H504" t="s">
        <v>9</v>
      </c>
      <c r="I504" t="s">
        <v>10</v>
      </c>
      <c r="J504" t="s">
        <v>1125</v>
      </c>
      <c r="K504" s="24">
        <v>35.840000000000003</v>
      </c>
      <c r="L504" t="s">
        <v>11</v>
      </c>
      <c r="M504" t="s">
        <v>1160</v>
      </c>
      <c r="N504" t="s">
        <v>452</v>
      </c>
      <c r="O504" s="20">
        <f>VLOOKUP(A504,sum_cocina!$A$4:$D$772,4,FALSE)</f>
        <v>5.9027777777777776E-2</v>
      </c>
      <c r="P504" s="21">
        <f>+VLOOKUP(A504,sum_cocina!$A$4:$B$772,2,FALSE)</f>
        <v>137</v>
      </c>
      <c r="Q504" s="42">
        <f t="shared" si="30"/>
        <v>45022.097222222219</v>
      </c>
      <c r="R504" s="20">
        <f t="shared" si="31"/>
        <v>1.1805555560891259E-2</v>
      </c>
      <c r="S504" t="str">
        <f t="shared" si="32"/>
        <v>COBRADO</v>
      </c>
    </row>
    <row r="505" spans="1:19">
      <c r="A505">
        <v>504</v>
      </c>
      <c r="B505">
        <v>2</v>
      </c>
      <c r="C505" t="s">
        <v>814</v>
      </c>
      <c r="D505">
        <v>5</v>
      </c>
      <c r="E505" s="23">
        <v>45022.090277777781</v>
      </c>
      <c r="F505" s="23">
        <v>45022.2</v>
      </c>
      <c r="G505" s="22">
        <f t="shared" si="29"/>
        <v>0.10972222221607808</v>
      </c>
      <c r="H505" t="s">
        <v>25</v>
      </c>
      <c r="I505" t="s">
        <v>32</v>
      </c>
      <c r="J505" t="s">
        <v>16</v>
      </c>
      <c r="K505" s="24">
        <v>31.31</v>
      </c>
      <c r="L505" t="s">
        <v>11</v>
      </c>
      <c r="M505" t="s">
        <v>22</v>
      </c>
      <c r="N505" t="s">
        <v>170</v>
      </c>
      <c r="O505" s="20">
        <f>VLOOKUP(A505,sum_cocina!$A$4:$D$772,4,FALSE)</f>
        <v>1.3194444444444444E-2</v>
      </c>
      <c r="P505" s="21">
        <f>+VLOOKUP(A505,sum_cocina!$A$4:$B$772,2,FALSE)</f>
        <v>54</v>
      </c>
      <c r="Q505" s="42">
        <f t="shared" si="30"/>
        <v>45022.090277777781</v>
      </c>
      <c r="R505" s="20">
        <f t="shared" si="31"/>
        <v>9.6527777771633641E-2</v>
      </c>
      <c r="S505" t="str">
        <f t="shared" si="32"/>
        <v>COBRADO</v>
      </c>
    </row>
    <row r="506" spans="1:19">
      <c r="A506">
        <v>505</v>
      </c>
      <c r="B506">
        <v>5</v>
      </c>
      <c r="C506" t="s">
        <v>815</v>
      </c>
      <c r="D506">
        <v>1</v>
      </c>
      <c r="E506" s="23">
        <v>45022.109722222223</v>
      </c>
      <c r="F506" s="23">
        <v>45022.254861111112</v>
      </c>
      <c r="G506" s="22">
        <f t="shared" si="29"/>
        <v>0.14513888888905058</v>
      </c>
      <c r="H506" t="s">
        <v>20</v>
      </c>
      <c r="I506" t="s">
        <v>32</v>
      </c>
      <c r="J506" t="s">
        <v>1125</v>
      </c>
      <c r="K506" s="24">
        <v>25.76</v>
      </c>
      <c r="L506" t="s">
        <v>11</v>
      </c>
      <c r="M506" t="s">
        <v>17</v>
      </c>
      <c r="N506" t="s">
        <v>816</v>
      </c>
      <c r="O506" s="20">
        <f>VLOOKUP(A506,sum_cocina!$A$4:$D$772,4,FALSE)</f>
        <v>7.9861111111111105E-2</v>
      </c>
      <c r="P506" s="21">
        <f>+VLOOKUP(A506,sum_cocina!$A$4:$B$772,2,FALSE)</f>
        <v>155</v>
      </c>
      <c r="Q506" s="42">
        <f t="shared" si="30"/>
        <v>45022.109722222223</v>
      </c>
      <c r="R506" s="20">
        <f t="shared" si="31"/>
        <v>6.5277777777939472E-2</v>
      </c>
      <c r="S506" t="str">
        <f t="shared" si="32"/>
        <v>COBRADO</v>
      </c>
    </row>
    <row r="507" spans="1:19">
      <c r="A507">
        <v>506</v>
      </c>
      <c r="B507">
        <v>18</v>
      </c>
      <c r="C507" t="s">
        <v>817</v>
      </c>
      <c r="D507">
        <v>2</v>
      </c>
      <c r="E507" s="23">
        <v>45022.084027777775</v>
      </c>
      <c r="F507" s="23">
        <v>45022.168055555558</v>
      </c>
      <c r="G507" s="22">
        <f t="shared" si="29"/>
        <v>9.44444444491334E-2</v>
      </c>
      <c r="H507" t="s">
        <v>9</v>
      </c>
      <c r="I507" t="s">
        <v>32</v>
      </c>
      <c r="J507" t="s">
        <v>1125</v>
      </c>
      <c r="K507" s="24">
        <v>11.65</v>
      </c>
      <c r="L507" t="s">
        <v>35</v>
      </c>
      <c r="M507" t="s">
        <v>26</v>
      </c>
      <c r="N507" t="s">
        <v>33</v>
      </c>
      <c r="O507" s="20">
        <f>VLOOKUP(A507,sum_cocina!$A$4:$D$772,4,FALSE)</f>
        <v>3.472222222222222E-3</v>
      </c>
      <c r="P507" s="21">
        <f>+VLOOKUP(A507,sum_cocina!$A$4:$B$772,2,FALSE)</f>
        <v>70</v>
      </c>
      <c r="Q507" s="42">
        <f t="shared" si="30"/>
        <v>45022.084027777775</v>
      </c>
      <c r="R507" s="20">
        <f t="shared" si="31"/>
        <v>9.0972222226911176E-2</v>
      </c>
      <c r="S507" t="str">
        <f t="shared" si="32"/>
        <v>COBRADO</v>
      </c>
    </row>
    <row r="508" spans="1:19">
      <c r="A508">
        <v>507</v>
      </c>
      <c r="B508">
        <v>18</v>
      </c>
      <c r="C508" t="s">
        <v>756</v>
      </c>
      <c r="D508">
        <v>4</v>
      </c>
      <c r="E508" s="23">
        <v>45022.143055555556</v>
      </c>
      <c r="F508" s="23">
        <v>45022.1875</v>
      </c>
      <c r="G508" s="22">
        <f t="shared" si="29"/>
        <v>4.4444444443797693E-2</v>
      </c>
      <c r="H508" t="s">
        <v>20</v>
      </c>
      <c r="I508" t="s">
        <v>15</v>
      </c>
      <c r="J508" t="s">
        <v>1125</v>
      </c>
      <c r="K508" s="24">
        <v>43.42</v>
      </c>
      <c r="L508" t="s">
        <v>21</v>
      </c>
      <c r="M508" t="s">
        <v>41</v>
      </c>
      <c r="N508" t="s">
        <v>818</v>
      </c>
      <c r="O508" s="20">
        <f>VLOOKUP(A508,sum_cocina!$A$4:$D$772,4,FALSE)</f>
        <v>4.791666666666667E-2</v>
      </c>
      <c r="P508" s="21">
        <f>+VLOOKUP(A508,sum_cocina!$A$4:$B$772,2,FALSE)</f>
        <v>210</v>
      </c>
      <c r="Q508" s="42">
        <f t="shared" si="30"/>
        <v>45022.143055555556</v>
      </c>
      <c r="R508" s="20">
        <f t="shared" si="31"/>
        <v>0</v>
      </c>
      <c r="S508" t="str">
        <f t="shared" si="32"/>
        <v>NO COBRADO</v>
      </c>
    </row>
    <row r="509" spans="1:19">
      <c r="A509">
        <v>508</v>
      </c>
      <c r="B509">
        <v>6</v>
      </c>
      <c r="C509" t="s">
        <v>819</v>
      </c>
      <c r="D509">
        <v>1</v>
      </c>
      <c r="E509" s="23">
        <v>45022.118055555555</v>
      </c>
      <c r="F509" s="23">
        <v>45022.274305555555</v>
      </c>
      <c r="G509" s="22">
        <f t="shared" si="29"/>
        <v>0.15625</v>
      </c>
      <c r="H509" t="s">
        <v>25</v>
      </c>
      <c r="I509" t="s">
        <v>10</v>
      </c>
      <c r="J509" t="s">
        <v>1125</v>
      </c>
      <c r="K509" s="24">
        <v>42.8</v>
      </c>
      <c r="L509" t="s">
        <v>11</v>
      </c>
      <c r="M509" t="s">
        <v>22</v>
      </c>
      <c r="N509" t="s">
        <v>414</v>
      </c>
      <c r="O509" s="20">
        <f>VLOOKUP(A509,sum_cocina!$A$4:$D$772,4,FALSE)</f>
        <v>2.361111111111111E-2</v>
      </c>
      <c r="P509" s="21">
        <f>+VLOOKUP(A509,sum_cocina!$A$4:$B$772,2,FALSE)</f>
        <v>32</v>
      </c>
      <c r="Q509" s="42">
        <f t="shared" si="30"/>
        <v>45022.118055555555</v>
      </c>
      <c r="R509" s="20">
        <f t="shared" si="31"/>
        <v>0.13263888888888889</v>
      </c>
      <c r="S509" t="str">
        <f t="shared" si="32"/>
        <v>COBRADO</v>
      </c>
    </row>
    <row r="510" spans="1:19">
      <c r="A510">
        <v>509</v>
      </c>
      <c r="B510">
        <v>5</v>
      </c>
      <c r="C510" t="s">
        <v>144</v>
      </c>
      <c r="D510">
        <v>3</v>
      </c>
      <c r="E510" s="23">
        <v>45022.133333333331</v>
      </c>
      <c r="F510" s="23">
        <v>45022.251388888886</v>
      </c>
      <c r="G510" s="22">
        <f t="shared" si="29"/>
        <v>0.12847222222141377</v>
      </c>
      <c r="H510" t="s">
        <v>14</v>
      </c>
      <c r="I510" t="s">
        <v>15</v>
      </c>
      <c r="J510" t="s">
        <v>1125</v>
      </c>
      <c r="K510" s="24">
        <v>16.260000000000002</v>
      </c>
      <c r="L510" t="s">
        <v>35</v>
      </c>
      <c r="M510" t="s">
        <v>22</v>
      </c>
      <c r="N510" t="s">
        <v>65</v>
      </c>
      <c r="O510" s="20">
        <f>VLOOKUP(A510,sum_cocina!$A$4:$D$772,4,FALSE)</f>
        <v>3.2638888888888891E-2</v>
      </c>
      <c r="P510" s="21">
        <f>+VLOOKUP(A510,sum_cocina!$A$4:$B$772,2,FALSE)</f>
        <v>80</v>
      </c>
      <c r="Q510" s="42">
        <f t="shared" si="30"/>
        <v>45022.133333333331</v>
      </c>
      <c r="R510" s="20">
        <f t="shared" si="31"/>
        <v>9.5833333332524889E-2</v>
      </c>
      <c r="S510" t="str">
        <f t="shared" si="32"/>
        <v>COBRADO</v>
      </c>
    </row>
    <row r="511" spans="1:19">
      <c r="A511">
        <v>510</v>
      </c>
      <c r="B511">
        <v>6</v>
      </c>
      <c r="C511" t="s">
        <v>820</v>
      </c>
      <c r="D511">
        <v>4</v>
      </c>
      <c r="E511" s="23">
        <v>45022.147222222222</v>
      </c>
      <c r="F511" s="23">
        <v>45022.189583333333</v>
      </c>
      <c r="G511" s="22">
        <f t="shared" si="29"/>
        <v>4.2361111110949423E-2</v>
      </c>
      <c r="H511" t="s">
        <v>29</v>
      </c>
      <c r="I511" t="s">
        <v>10</v>
      </c>
      <c r="J511" t="s">
        <v>1125</v>
      </c>
      <c r="K511" s="24">
        <v>14.97</v>
      </c>
      <c r="L511" t="s">
        <v>21</v>
      </c>
      <c r="M511" t="s">
        <v>26</v>
      </c>
      <c r="N511" t="s">
        <v>106</v>
      </c>
      <c r="O511" s="20">
        <f>VLOOKUP(A511,sum_cocina!$A$4:$D$772,4,FALSE)</f>
        <v>3.3333333333333333E-2</v>
      </c>
      <c r="P511" s="21">
        <f>+VLOOKUP(A511,sum_cocina!$A$4:$B$772,2,FALSE)</f>
        <v>36</v>
      </c>
      <c r="Q511" s="42">
        <f t="shared" si="30"/>
        <v>45022.147222222222</v>
      </c>
      <c r="R511" s="20">
        <f t="shared" si="31"/>
        <v>9.0277777776160903E-3</v>
      </c>
      <c r="S511" t="str">
        <f t="shared" si="32"/>
        <v>COBRADO</v>
      </c>
    </row>
    <row r="512" spans="1:19">
      <c r="A512">
        <v>511</v>
      </c>
      <c r="B512">
        <v>2</v>
      </c>
      <c r="C512" t="s">
        <v>821</v>
      </c>
      <c r="D512">
        <v>1</v>
      </c>
      <c r="E512" s="23">
        <v>45022.068055555559</v>
      </c>
      <c r="F512" s="23">
        <v>45022.140972222223</v>
      </c>
      <c r="G512" s="22">
        <f t="shared" si="29"/>
        <v>7.2916666664241347E-2</v>
      </c>
      <c r="H512" t="s">
        <v>14</v>
      </c>
      <c r="I512" t="s">
        <v>10</v>
      </c>
      <c r="J512" t="s">
        <v>1125</v>
      </c>
      <c r="K512" s="24">
        <v>35.950000000000003</v>
      </c>
      <c r="L512" t="s">
        <v>21</v>
      </c>
      <c r="M512" t="s">
        <v>83</v>
      </c>
      <c r="N512" t="s">
        <v>822</v>
      </c>
      <c r="O512" s="20">
        <f>VLOOKUP(A512,sum_cocina!$A$4:$D$772,4,FALSE)</f>
        <v>2.6388888888888889E-2</v>
      </c>
      <c r="P512" s="21">
        <f>+VLOOKUP(A512,sum_cocina!$A$4:$B$772,2,FALSE)</f>
        <v>137</v>
      </c>
      <c r="Q512" s="42">
        <f t="shared" si="30"/>
        <v>45022.068055555559</v>
      </c>
      <c r="R512" s="20">
        <f t="shared" si="31"/>
        <v>4.6527777775352455E-2</v>
      </c>
      <c r="S512" t="str">
        <f t="shared" si="32"/>
        <v>COBRADO</v>
      </c>
    </row>
    <row r="513" spans="1:19">
      <c r="A513">
        <v>512</v>
      </c>
      <c r="B513">
        <v>2</v>
      </c>
      <c r="C513" t="s">
        <v>676</v>
      </c>
      <c r="D513">
        <v>1</v>
      </c>
      <c r="E513" s="23">
        <v>45022.054861111108</v>
      </c>
      <c r="F513" s="23">
        <v>45022.101388888892</v>
      </c>
      <c r="G513" s="22">
        <f t="shared" si="29"/>
        <v>5.6944444450588584E-2</v>
      </c>
      <c r="H513" t="s">
        <v>25</v>
      </c>
      <c r="I513" t="s">
        <v>10</v>
      </c>
      <c r="J513" t="s">
        <v>1125</v>
      </c>
      <c r="K513" s="24">
        <v>37.369999999999997</v>
      </c>
      <c r="L513" t="s">
        <v>35</v>
      </c>
      <c r="M513" t="s">
        <v>1160</v>
      </c>
      <c r="N513" t="s">
        <v>691</v>
      </c>
      <c r="O513" s="20">
        <f>VLOOKUP(A513,sum_cocina!$A$4:$D$772,4,FALSE)</f>
        <v>4.0972222222222222E-2</v>
      </c>
      <c r="P513" s="21">
        <f>+VLOOKUP(A513,sum_cocina!$A$4:$B$772,2,FALSE)</f>
        <v>128</v>
      </c>
      <c r="Q513" s="42">
        <f t="shared" si="30"/>
        <v>45022.054861111108</v>
      </c>
      <c r="R513" s="20">
        <f t="shared" si="31"/>
        <v>1.5972222228366362E-2</v>
      </c>
      <c r="S513" t="str">
        <f t="shared" si="32"/>
        <v>COBRADO</v>
      </c>
    </row>
    <row r="514" spans="1:19">
      <c r="A514">
        <v>513</v>
      </c>
      <c r="B514">
        <v>8</v>
      </c>
      <c r="C514" t="s">
        <v>50</v>
      </c>
      <c r="D514">
        <v>6</v>
      </c>
      <c r="E514" s="23">
        <v>45022.061111111114</v>
      </c>
      <c r="F514" s="23">
        <v>45022.20208333333</v>
      </c>
      <c r="G514" s="22">
        <f t="shared" si="29"/>
        <v>0.15138888888274474</v>
      </c>
      <c r="H514" t="s">
        <v>9</v>
      </c>
      <c r="I514" t="s">
        <v>15</v>
      </c>
      <c r="J514" t="s">
        <v>1125</v>
      </c>
      <c r="K514" s="24">
        <v>22.74</v>
      </c>
      <c r="L514" t="s">
        <v>35</v>
      </c>
      <c r="M514" t="s">
        <v>41</v>
      </c>
      <c r="N514" t="s">
        <v>117</v>
      </c>
      <c r="O514" s="20">
        <f>VLOOKUP(A514,sum_cocina!$A$4:$D$772,4,FALSE)</f>
        <v>3.888888888888889E-2</v>
      </c>
      <c r="P514" s="21">
        <f>+VLOOKUP(A514,sum_cocina!$A$4:$B$772,2,FALSE)</f>
        <v>54</v>
      </c>
      <c r="Q514" s="42">
        <f t="shared" si="30"/>
        <v>45022.061111111114</v>
      </c>
      <c r="R514" s="20">
        <f t="shared" si="31"/>
        <v>0.11249999999385585</v>
      </c>
      <c r="S514" t="str">
        <f t="shared" si="32"/>
        <v>COBRADO</v>
      </c>
    </row>
    <row r="515" spans="1:19">
      <c r="A515">
        <v>514</v>
      </c>
      <c r="B515">
        <v>18</v>
      </c>
      <c r="C515" t="s">
        <v>823</v>
      </c>
      <c r="D515">
        <v>5</v>
      </c>
      <c r="E515" s="23">
        <v>45022.054861111108</v>
      </c>
      <c r="F515" s="23">
        <v>45022.191666666666</v>
      </c>
      <c r="G515" s="22">
        <f t="shared" ref="G515:G578" si="33">+IF(L515="Ocupada",(F515-E515)+(15/1440),(F515-E515))</f>
        <v>0.1368055555576575</v>
      </c>
      <c r="H515" t="s">
        <v>29</v>
      </c>
      <c r="I515" t="s">
        <v>10</v>
      </c>
      <c r="J515" t="s">
        <v>1125</v>
      </c>
      <c r="K515" s="24">
        <v>38.840000000000003</v>
      </c>
      <c r="L515" t="s">
        <v>21</v>
      </c>
      <c r="M515" t="s">
        <v>64</v>
      </c>
      <c r="N515" t="s">
        <v>824</v>
      </c>
      <c r="O515" s="20">
        <f>VLOOKUP(A515,sum_cocina!$A$4:$D$772,4,FALSE)</f>
        <v>7.7777777777777779E-2</v>
      </c>
      <c r="P515" s="21">
        <f>+VLOOKUP(A515,sum_cocina!$A$4:$B$772,2,FALSE)</f>
        <v>174</v>
      </c>
      <c r="Q515" s="42">
        <f t="shared" ref="Q515:Q578" si="34">+E515</f>
        <v>45022.054861111108</v>
      </c>
      <c r="R515" s="20">
        <f t="shared" ref="R515:R578" si="35">IF((G515 - (O515 )) &lt; 0, 0, G515 - (O515))</f>
        <v>5.902777777987972E-2</v>
      </c>
      <c r="S515" t="str">
        <f t="shared" ref="S515:S578" si="36">IF(R515&gt;0,"COBRADO","NO COBRADO")</f>
        <v>COBRADO</v>
      </c>
    </row>
    <row r="516" spans="1:19">
      <c r="A516">
        <v>515</v>
      </c>
      <c r="B516">
        <v>19</v>
      </c>
      <c r="C516" t="s">
        <v>585</v>
      </c>
      <c r="D516">
        <v>2</v>
      </c>
      <c r="E516" s="23">
        <v>45022.040277777778</v>
      </c>
      <c r="F516" s="23">
        <v>45022.085416666669</v>
      </c>
      <c r="G516" s="22">
        <f t="shared" si="33"/>
        <v>5.5555555557172433E-2</v>
      </c>
      <c r="H516" t="s">
        <v>20</v>
      </c>
      <c r="I516" t="s">
        <v>10</v>
      </c>
      <c r="J516" t="s">
        <v>1125</v>
      </c>
      <c r="K516" s="24">
        <v>43.79</v>
      </c>
      <c r="L516" t="s">
        <v>35</v>
      </c>
      <c r="M516" t="s">
        <v>64</v>
      </c>
      <c r="N516" t="s">
        <v>117</v>
      </c>
      <c r="O516" s="20">
        <f>VLOOKUP(A516,sum_cocina!$A$4:$D$772,4,FALSE)</f>
        <v>9.0277777777777769E-3</v>
      </c>
      <c r="P516" s="21">
        <f>+VLOOKUP(A516,sum_cocina!$A$4:$B$772,2,FALSE)</f>
        <v>18</v>
      </c>
      <c r="Q516" s="42">
        <f t="shared" si="34"/>
        <v>45022.040277777778</v>
      </c>
      <c r="R516" s="20">
        <f t="shared" si="35"/>
        <v>4.6527777779394652E-2</v>
      </c>
      <c r="S516" t="str">
        <f t="shared" si="36"/>
        <v>COBRADO</v>
      </c>
    </row>
    <row r="517" spans="1:19">
      <c r="A517">
        <v>516</v>
      </c>
      <c r="B517">
        <v>7</v>
      </c>
      <c r="C517" t="s">
        <v>825</v>
      </c>
      <c r="D517">
        <v>2</v>
      </c>
      <c r="E517" s="23">
        <v>45022.163194444445</v>
      </c>
      <c r="F517" s="23">
        <v>45022.207638888889</v>
      </c>
      <c r="G517" s="22">
        <f t="shared" si="33"/>
        <v>4.4444444443797693E-2</v>
      </c>
      <c r="H517" t="s">
        <v>29</v>
      </c>
      <c r="I517" t="s">
        <v>10</v>
      </c>
      <c r="J517" t="s">
        <v>1125</v>
      </c>
      <c r="K517" s="24">
        <v>20.85</v>
      </c>
      <c r="L517" t="s">
        <v>11</v>
      </c>
      <c r="M517" t="s">
        <v>26</v>
      </c>
      <c r="N517" t="s">
        <v>826</v>
      </c>
      <c r="O517" s="20">
        <f>VLOOKUP(A517,sum_cocina!$A$4:$D$772,4,FALSE)</f>
        <v>6.7361111111111108E-2</v>
      </c>
      <c r="P517" s="21">
        <f>+VLOOKUP(A517,sum_cocina!$A$4:$B$772,2,FALSE)</f>
        <v>146</v>
      </c>
      <c r="Q517" s="42">
        <f t="shared" si="34"/>
        <v>45022.163194444445</v>
      </c>
      <c r="R517" s="20">
        <f t="shared" si="35"/>
        <v>0</v>
      </c>
      <c r="S517" t="str">
        <f t="shared" si="36"/>
        <v>NO COBRADO</v>
      </c>
    </row>
    <row r="518" spans="1:19">
      <c r="A518">
        <v>517</v>
      </c>
      <c r="B518">
        <v>4</v>
      </c>
      <c r="C518" t="s">
        <v>659</v>
      </c>
      <c r="D518">
        <v>5</v>
      </c>
      <c r="E518" s="23">
        <v>45022.065972222219</v>
      </c>
      <c r="F518" s="23">
        <v>45022.229166666664</v>
      </c>
      <c r="G518" s="22">
        <f t="shared" si="33"/>
        <v>0.16319444444525288</v>
      </c>
      <c r="H518" t="s">
        <v>29</v>
      </c>
      <c r="I518" t="s">
        <v>10</v>
      </c>
      <c r="J518" t="s">
        <v>16</v>
      </c>
      <c r="K518" s="24">
        <v>23.92</v>
      </c>
      <c r="L518" t="s">
        <v>11</v>
      </c>
      <c r="M518" t="s">
        <v>59</v>
      </c>
      <c r="N518" t="s">
        <v>827</v>
      </c>
      <c r="O518" s="20">
        <f>VLOOKUP(A518,sum_cocina!$A$4:$D$772,4,FALSE)</f>
        <v>4.5138888888888888E-2</v>
      </c>
      <c r="P518" s="21">
        <f>+VLOOKUP(A518,sum_cocina!$A$4:$B$772,2,FALSE)</f>
        <v>103</v>
      </c>
      <c r="Q518" s="42">
        <f t="shared" si="34"/>
        <v>45022.065972222219</v>
      </c>
      <c r="R518" s="20">
        <f t="shared" si="35"/>
        <v>0.11805555555636399</v>
      </c>
      <c r="S518" t="str">
        <f t="shared" si="36"/>
        <v>COBRADO</v>
      </c>
    </row>
    <row r="519" spans="1:19">
      <c r="A519">
        <v>518</v>
      </c>
      <c r="B519">
        <v>5</v>
      </c>
      <c r="C519" t="s">
        <v>267</v>
      </c>
      <c r="D519">
        <v>6</v>
      </c>
      <c r="E519" s="23">
        <v>45022.088888888888</v>
      </c>
      <c r="F519" s="23">
        <v>45022.251388888886</v>
      </c>
      <c r="G519" s="22">
        <f t="shared" si="33"/>
        <v>0.17291666666521147</v>
      </c>
      <c r="H519" t="s">
        <v>29</v>
      </c>
      <c r="I519" t="s">
        <v>15</v>
      </c>
      <c r="J519" t="s">
        <v>1125</v>
      </c>
      <c r="K519" s="24">
        <v>18.48</v>
      </c>
      <c r="L519" t="s">
        <v>35</v>
      </c>
      <c r="M519" t="s">
        <v>17</v>
      </c>
      <c r="N519" t="s">
        <v>767</v>
      </c>
      <c r="O519" s="20">
        <f>VLOOKUP(A519,sum_cocina!$A$4:$D$772,4,FALSE)</f>
        <v>3.6805555555555557E-2</v>
      </c>
      <c r="P519" s="21">
        <f>+VLOOKUP(A519,sum_cocina!$A$4:$B$772,2,FALSE)</f>
        <v>77</v>
      </c>
      <c r="Q519" s="42">
        <f t="shared" si="34"/>
        <v>45022.088888888888</v>
      </c>
      <c r="R519" s="20">
        <f t="shared" si="35"/>
        <v>0.1361111111096559</v>
      </c>
      <c r="S519" t="str">
        <f t="shared" si="36"/>
        <v>COBRADO</v>
      </c>
    </row>
    <row r="520" spans="1:19">
      <c r="A520">
        <v>519</v>
      </c>
      <c r="B520">
        <v>6</v>
      </c>
      <c r="C520" t="s">
        <v>828</v>
      </c>
      <c r="D520">
        <v>2</v>
      </c>
      <c r="E520" s="23">
        <v>45022.033333333333</v>
      </c>
      <c r="F520" s="23">
        <v>45022.15902777778</v>
      </c>
      <c r="G520" s="22">
        <f t="shared" si="33"/>
        <v>0.12569444444670808</v>
      </c>
      <c r="H520" t="s">
        <v>25</v>
      </c>
      <c r="I520" t="s">
        <v>10</v>
      </c>
      <c r="J520" t="s">
        <v>1125</v>
      </c>
      <c r="K520" s="24">
        <v>34.590000000000003</v>
      </c>
      <c r="L520" t="s">
        <v>21</v>
      </c>
      <c r="M520" t="s">
        <v>26</v>
      </c>
      <c r="N520" t="s">
        <v>829</v>
      </c>
      <c r="O520" s="20">
        <f>VLOOKUP(A520,sum_cocina!$A$4:$D$772,4,FALSE)</f>
        <v>0.10833333333333334</v>
      </c>
      <c r="P520" s="21">
        <f>+VLOOKUP(A520,sum_cocina!$A$4:$B$772,2,FALSE)</f>
        <v>245</v>
      </c>
      <c r="Q520" s="42">
        <f t="shared" si="34"/>
        <v>45022.033333333333</v>
      </c>
      <c r="R520" s="20">
        <f t="shared" si="35"/>
        <v>1.7361111113374739E-2</v>
      </c>
      <c r="S520" t="str">
        <f t="shared" si="36"/>
        <v>COBRADO</v>
      </c>
    </row>
    <row r="521" spans="1:19">
      <c r="A521">
        <v>520</v>
      </c>
      <c r="B521">
        <v>4</v>
      </c>
      <c r="C521" t="s">
        <v>830</v>
      </c>
      <c r="D521">
        <v>4</v>
      </c>
      <c r="E521" s="23">
        <v>45022.149305555555</v>
      </c>
      <c r="F521" s="23">
        <v>45022.265972222223</v>
      </c>
      <c r="G521" s="22">
        <f t="shared" si="33"/>
        <v>0.11666666666860692</v>
      </c>
      <c r="H521" t="s">
        <v>29</v>
      </c>
      <c r="I521" t="s">
        <v>32</v>
      </c>
      <c r="J521" t="s">
        <v>1125</v>
      </c>
      <c r="K521" s="24">
        <v>43.99</v>
      </c>
      <c r="L521" t="s">
        <v>21</v>
      </c>
      <c r="M521" t="s">
        <v>17</v>
      </c>
      <c r="N521" t="s">
        <v>831</v>
      </c>
      <c r="O521" s="20">
        <f>VLOOKUP(A521,sum_cocina!$A$4:$D$772,4,FALSE)</f>
        <v>8.4027777777777785E-2</v>
      </c>
      <c r="P521" s="21">
        <f>+VLOOKUP(A521,sum_cocina!$A$4:$B$772,2,FALSE)</f>
        <v>280</v>
      </c>
      <c r="Q521" s="42">
        <f t="shared" si="34"/>
        <v>45022.149305555555</v>
      </c>
      <c r="R521" s="20">
        <f t="shared" si="35"/>
        <v>3.2638888890829137E-2</v>
      </c>
      <c r="S521" t="str">
        <f t="shared" si="36"/>
        <v>COBRADO</v>
      </c>
    </row>
    <row r="522" spans="1:19">
      <c r="A522">
        <v>521</v>
      </c>
      <c r="B522">
        <v>18</v>
      </c>
      <c r="C522" t="s">
        <v>832</v>
      </c>
      <c r="D522">
        <v>2</v>
      </c>
      <c r="E522" s="23">
        <v>45022.029861111114</v>
      </c>
      <c r="F522" s="23">
        <v>45022.120833333334</v>
      </c>
      <c r="G522" s="22">
        <f t="shared" si="33"/>
        <v>9.0972222220443655E-2</v>
      </c>
      <c r="H522" t="s">
        <v>29</v>
      </c>
      <c r="I522" t="s">
        <v>10</v>
      </c>
      <c r="J522" t="s">
        <v>1125</v>
      </c>
      <c r="K522" s="24">
        <v>15.18</v>
      </c>
      <c r="L522" t="s">
        <v>21</v>
      </c>
      <c r="M522" t="s">
        <v>41</v>
      </c>
      <c r="N522" t="s">
        <v>833</v>
      </c>
      <c r="O522" s="20">
        <f>VLOOKUP(A522,sum_cocina!$A$4:$D$772,4,FALSE)</f>
        <v>6.3194444444444442E-2</v>
      </c>
      <c r="P522" s="21">
        <f>+VLOOKUP(A522,sum_cocina!$A$4:$B$772,2,FALSE)</f>
        <v>210</v>
      </c>
      <c r="Q522" s="42">
        <f t="shared" si="34"/>
        <v>45022.029861111114</v>
      </c>
      <c r="R522" s="20">
        <f t="shared" si="35"/>
        <v>2.7777777775999213E-2</v>
      </c>
      <c r="S522" t="str">
        <f t="shared" si="36"/>
        <v>COBRADO</v>
      </c>
    </row>
    <row r="523" spans="1:19">
      <c r="A523">
        <v>522</v>
      </c>
      <c r="B523">
        <v>2</v>
      </c>
      <c r="C523" t="s">
        <v>40</v>
      </c>
      <c r="D523">
        <v>5</v>
      </c>
      <c r="E523" s="23">
        <v>45022.068055555559</v>
      </c>
      <c r="F523" s="23">
        <v>45022.18472222222</v>
      </c>
      <c r="G523" s="22">
        <f t="shared" si="33"/>
        <v>0.11666666666133096</v>
      </c>
      <c r="H523" t="s">
        <v>29</v>
      </c>
      <c r="I523" t="s">
        <v>10</v>
      </c>
      <c r="J523" t="s">
        <v>16</v>
      </c>
      <c r="K523" s="24">
        <v>35.35</v>
      </c>
      <c r="L523" t="s">
        <v>21</v>
      </c>
      <c r="M523" t="s">
        <v>44</v>
      </c>
      <c r="N523" t="s">
        <v>57</v>
      </c>
      <c r="O523" s="20">
        <f>VLOOKUP(A523,sum_cocina!$A$4:$D$772,4,FALSE)</f>
        <v>3.2638888888888891E-2</v>
      </c>
      <c r="P523" s="21">
        <f>+VLOOKUP(A523,sum_cocina!$A$4:$B$772,2,FALSE)</f>
        <v>84</v>
      </c>
      <c r="Q523" s="42">
        <f t="shared" si="34"/>
        <v>45022.068055555559</v>
      </c>
      <c r="R523" s="20">
        <f t="shared" si="35"/>
        <v>8.402777777244208E-2</v>
      </c>
      <c r="S523" t="str">
        <f t="shared" si="36"/>
        <v>COBRADO</v>
      </c>
    </row>
    <row r="524" spans="1:19">
      <c r="A524">
        <v>523</v>
      </c>
      <c r="B524">
        <v>4</v>
      </c>
      <c r="C524" t="s">
        <v>834</v>
      </c>
      <c r="D524">
        <v>3</v>
      </c>
      <c r="E524" s="23">
        <v>45022.068749999999</v>
      </c>
      <c r="F524" s="23">
        <v>45022.195833333331</v>
      </c>
      <c r="G524" s="22">
        <f t="shared" si="33"/>
        <v>0.13749999999951493</v>
      </c>
      <c r="H524" t="s">
        <v>25</v>
      </c>
      <c r="I524" t="s">
        <v>10</v>
      </c>
      <c r="J524" t="s">
        <v>1125</v>
      </c>
      <c r="K524" s="24">
        <v>45.41</v>
      </c>
      <c r="L524" t="s">
        <v>35</v>
      </c>
      <c r="M524" t="s">
        <v>83</v>
      </c>
      <c r="N524" t="s">
        <v>170</v>
      </c>
      <c r="O524" s="20">
        <f>VLOOKUP(A524,sum_cocina!$A$4:$D$772,4,FALSE)</f>
        <v>3.5416666666666666E-2</v>
      </c>
      <c r="P524" s="21">
        <f>+VLOOKUP(A524,sum_cocina!$A$4:$B$772,2,FALSE)</f>
        <v>81</v>
      </c>
      <c r="Q524" s="42">
        <f t="shared" si="34"/>
        <v>45022.068749999999</v>
      </c>
      <c r="R524" s="20">
        <f t="shared" si="35"/>
        <v>0.10208333333284826</v>
      </c>
      <c r="S524" t="str">
        <f t="shared" si="36"/>
        <v>COBRADO</v>
      </c>
    </row>
    <row r="525" spans="1:19">
      <c r="A525">
        <v>524</v>
      </c>
      <c r="B525">
        <v>16</v>
      </c>
      <c r="C525" t="s">
        <v>835</v>
      </c>
      <c r="D525">
        <v>4</v>
      </c>
      <c r="E525" s="23">
        <v>45022.002083333333</v>
      </c>
      <c r="F525" s="23">
        <v>45022.105555555558</v>
      </c>
      <c r="G525" s="22">
        <f t="shared" si="33"/>
        <v>0.1138888888914759</v>
      </c>
      <c r="H525" t="s">
        <v>9</v>
      </c>
      <c r="I525" t="s">
        <v>10</v>
      </c>
      <c r="J525" t="s">
        <v>1125</v>
      </c>
      <c r="K525" s="24">
        <v>26.91</v>
      </c>
      <c r="L525" t="s">
        <v>35</v>
      </c>
      <c r="M525" t="s">
        <v>1161</v>
      </c>
      <c r="N525" t="s">
        <v>712</v>
      </c>
      <c r="O525" s="20">
        <f>VLOOKUP(A525,sum_cocina!$A$4:$D$772,4,FALSE)</f>
        <v>4.2361111111111113E-2</v>
      </c>
      <c r="P525" s="21">
        <f>+VLOOKUP(A525,sum_cocina!$A$4:$B$772,2,FALSE)</f>
        <v>76</v>
      </c>
      <c r="Q525" s="42">
        <f t="shared" si="34"/>
        <v>45022.002083333333</v>
      </c>
      <c r="R525" s="20">
        <f t="shared" si="35"/>
        <v>7.1527777780364787E-2</v>
      </c>
      <c r="S525" t="str">
        <f t="shared" si="36"/>
        <v>COBRADO</v>
      </c>
    </row>
    <row r="526" spans="1:19">
      <c r="A526">
        <v>525</v>
      </c>
      <c r="B526">
        <v>16</v>
      </c>
      <c r="C526" t="s">
        <v>377</v>
      </c>
      <c r="D526">
        <v>3</v>
      </c>
      <c r="E526" s="23">
        <v>45022.143750000003</v>
      </c>
      <c r="F526" s="23">
        <v>45022.301388888889</v>
      </c>
      <c r="G526" s="22">
        <f t="shared" si="33"/>
        <v>0.16805555555280685</v>
      </c>
      <c r="H526" t="s">
        <v>9</v>
      </c>
      <c r="I526" t="s">
        <v>10</v>
      </c>
      <c r="J526" t="s">
        <v>1125</v>
      </c>
      <c r="K526" s="24">
        <v>32.869999999999997</v>
      </c>
      <c r="L526" t="s">
        <v>35</v>
      </c>
      <c r="M526" t="s">
        <v>36</v>
      </c>
      <c r="N526" t="s">
        <v>836</v>
      </c>
      <c r="O526" s="20">
        <f>VLOOKUP(A526,sum_cocina!$A$4:$D$772,4,FALSE)</f>
        <v>5.347222222222222E-2</v>
      </c>
      <c r="P526" s="21">
        <f>+VLOOKUP(A526,sum_cocina!$A$4:$B$772,2,FALSE)</f>
        <v>197</v>
      </c>
      <c r="Q526" s="42">
        <f t="shared" si="34"/>
        <v>45022.143750000003</v>
      </c>
      <c r="R526" s="20">
        <f t="shared" si="35"/>
        <v>0.11458333333058462</v>
      </c>
      <c r="S526" t="str">
        <f t="shared" si="36"/>
        <v>COBRADO</v>
      </c>
    </row>
    <row r="527" spans="1:19">
      <c r="A527">
        <v>526</v>
      </c>
      <c r="B527">
        <v>4</v>
      </c>
      <c r="C527" t="s">
        <v>837</v>
      </c>
      <c r="D527">
        <v>6</v>
      </c>
      <c r="E527" s="23">
        <v>45022.155555555553</v>
      </c>
      <c r="F527" s="23">
        <v>45022.236805555556</v>
      </c>
      <c r="G527" s="22">
        <f t="shared" si="33"/>
        <v>8.1250000002910383E-2</v>
      </c>
      <c r="H527" t="s">
        <v>29</v>
      </c>
      <c r="I527" t="s">
        <v>32</v>
      </c>
      <c r="J527" t="s">
        <v>1124</v>
      </c>
      <c r="K527" s="24">
        <v>43.02</v>
      </c>
      <c r="L527" t="s">
        <v>21</v>
      </c>
      <c r="M527" t="s">
        <v>41</v>
      </c>
      <c r="N527" t="s">
        <v>439</v>
      </c>
      <c r="O527" s="20">
        <f>VLOOKUP(A527,sum_cocina!$A$4:$D$772,4,FALSE)</f>
        <v>1.5277777777777777E-2</v>
      </c>
      <c r="P527" s="21">
        <f>+VLOOKUP(A527,sum_cocina!$A$4:$B$772,2,FALSE)</f>
        <v>33</v>
      </c>
      <c r="Q527" s="42">
        <f t="shared" si="34"/>
        <v>45022.155555555553</v>
      </c>
      <c r="R527" s="20">
        <f t="shared" si="35"/>
        <v>6.5972222225132604E-2</v>
      </c>
      <c r="S527" t="str">
        <f t="shared" si="36"/>
        <v>COBRADO</v>
      </c>
    </row>
    <row r="528" spans="1:19">
      <c r="A528">
        <v>527</v>
      </c>
      <c r="B528">
        <v>19</v>
      </c>
      <c r="C528" t="s">
        <v>838</v>
      </c>
      <c r="D528">
        <v>4</v>
      </c>
      <c r="E528" s="23">
        <v>45022.15347222222</v>
      </c>
      <c r="F528" s="23">
        <v>45022.246527777781</v>
      </c>
      <c r="G528" s="22">
        <f t="shared" si="33"/>
        <v>0.10347222222723455</v>
      </c>
      <c r="H528" t="s">
        <v>14</v>
      </c>
      <c r="I528" t="s">
        <v>15</v>
      </c>
      <c r="J528" t="s">
        <v>16</v>
      </c>
      <c r="K528" s="24">
        <v>22.95</v>
      </c>
      <c r="L528" t="s">
        <v>35</v>
      </c>
      <c r="M528" t="s">
        <v>1160</v>
      </c>
      <c r="N528" t="s">
        <v>170</v>
      </c>
      <c r="O528" s="20">
        <f>VLOOKUP(A528,sum_cocina!$A$4:$D$772,4,FALSE)</f>
        <v>2.1527777777777778E-2</v>
      </c>
      <c r="P528" s="21">
        <f>+VLOOKUP(A528,sum_cocina!$A$4:$B$772,2,FALSE)</f>
        <v>54</v>
      </c>
      <c r="Q528" s="42">
        <f t="shared" si="34"/>
        <v>45022.15347222222</v>
      </c>
      <c r="R528" s="20">
        <f t="shared" si="35"/>
        <v>8.1944444449456783E-2</v>
      </c>
      <c r="S528" t="str">
        <f t="shared" si="36"/>
        <v>COBRADO</v>
      </c>
    </row>
    <row r="529" spans="1:19">
      <c r="A529">
        <v>528</v>
      </c>
      <c r="B529">
        <v>14</v>
      </c>
      <c r="C529" t="s">
        <v>839</v>
      </c>
      <c r="D529">
        <v>2</v>
      </c>
      <c r="E529" s="23">
        <v>45022.074305555558</v>
      </c>
      <c r="F529" s="23">
        <v>45022.158333333333</v>
      </c>
      <c r="G529" s="22">
        <f t="shared" si="33"/>
        <v>8.4027777775190771E-2</v>
      </c>
      <c r="H529" t="s">
        <v>20</v>
      </c>
      <c r="I529" t="s">
        <v>10</v>
      </c>
      <c r="J529" t="s">
        <v>1124</v>
      </c>
      <c r="K529" s="24">
        <v>15.62</v>
      </c>
      <c r="L529" t="s">
        <v>11</v>
      </c>
      <c r="M529" t="s">
        <v>41</v>
      </c>
      <c r="N529" t="s">
        <v>840</v>
      </c>
      <c r="O529" s="20">
        <f>VLOOKUP(A529,sum_cocina!$A$4:$D$772,4,FALSE)</f>
        <v>8.4027777777777785E-2</v>
      </c>
      <c r="P529" s="21">
        <f>+VLOOKUP(A529,sum_cocina!$A$4:$B$772,2,FALSE)</f>
        <v>78</v>
      </c>
      <c r="Q529" s="42">
        <f t="shared" si="34"/>
        <v>45022.074305555558</v>
      </c>
      <c r="R529" s="20">
        <f t="shared" si="35"/>
        <v>0</v>
      </c>
      <c r="S529" t="str">
        <f t="shared" si="36"/>
        <v>NO COBRADO</v>
      </c>
    </row>
    <row r="530" spans="1:19">
      <c r="A530">
        <v>529</v>
      </c>
      <c r="B530">
        <v>1</v>
      </c>
      <c r="C530" t="s">
        <v>841</v>
      </c>
      <c r="D530">
        <v>2</v>
      </c>
      <c r="E530" s="23">
        <v>45022.081944444442</v>
      </c>
      <c r="F530" s="23">
        <v>45022.195833333331</v>
      </c>
      <c r="G530" s="22">
        <f t="shared" si="33"/>
        <v>0.12430555555571725</v>
      </c>
      <c r="H530" t="s">
        <v>9</v>
      </c>
      <c r="I530" t="s">
        <v>10</v>
      </c>
      <c r="J530" t="s">
        <v>1125</v>
      </c>
      <c r="K530" s="24">
        <v>25.91</v>
      </c>
      <c r="L530" t="s">
        <v>35</v>
      </c>
      <c r="M530" t="s">
        <v>1160</v>
      </c>
      <c r="N530" t="s">
        <v>842</v>
      </c>
      <c r="O530" s="20">
        <f>VLOOKUP(A530,sum_cocina!$A$4:$D$772,4,FALSE)</f>
        <v>0.10902777777777778</v>
      </c>
      <c r="P530" s="21">
        <f>+VLOOKUP(A530,sum_cocina!$A$4:$B$772,2,FALSE)</f>
        <v>208</v>
      </c>
      <c r="Q530" s="42">
        <f t="shared" si="34"/>
        <v>45022.081944444442</v>
      </c>
      <c r="R530" s="20">
        <f t="shared" si="35"/>
        <v>1.5277777777939469E-2</v>
      </c>
      <c r="S530" t="str">
        <f t="shared" si="36"/>
        <v>COBRADO</v>
      </c>
    </row>
    <row r="531" spans="1:19">
      <c r="A531">
        <v>530</v>
      </c>
      <c r="B531">
        <v>7</v>
      </c>
      <c r="C531" t="s">
        <v>843</v>
      </c>
      <c r="D531">
        <v>5</v>
      </c>
      <c r="E531" s="23">
        <v>45022.092361111114</v>
      </c>
      <c r="F531" s="23">
        <v>45022.254861111112</v>
      </c>
      <c r="G531" s="22">
        <f t="shared" si="33"/>
        <v>0.17291666666521147</v>
      </c>
      <c r="H531" t="s">
        <v>25</v>
      </c>
      <c r="I531" t="s">
        <v>10</v>
      </c>
      <c r="J531" t="s">
        <v>1125</v>
      </c>
      <c r="K531" s="24">
        <v>30.19</v>
      </c>
      <c r="L531" t="s">
        <v>35</v>
      </c>
      <c r="M531" t="s">
        <v>26</v>
      </c>
      <c r="N531" t="s">
        <v>844</v>
      </c>
      <c r="O531" s="20">
        <f>VLOOKUP(A531,sum_cocina!$A$4:$D$772,4,FALSE)</f>
        <v>7.3611111111111113E-2</v>
      </c>
      <c r="P531" s="21">
        <f>+VLOOKUP(A531,sum_cocina!$A$4:$B$772,2,FALSE)</f>
        <v>160</v>
      </c>
      <c r="Q531" s="42">
        <f t="shared" si="34"/>
        <v>45022.092361111114</v>
      </c>
      <c r="R531" s="20">
        <f t="shared" si="35"/>
        <v>9.9305555554100353E-2</v>
      </c>
      <c r="S531" t="str">
        <f t="shared" si="36"/>
        <v>COBRADO</v>
      </c>
    </row>
    <row r="532" spans="1:19">
      <c r="A532">
        <v>531</v>
      </c>
      <c r="B532">
        <v>9</v>
      </c>
      <c r="C532" t="s">
        <v>645</v>
      </c>
      <c r="D532">
        <v>6</v>
      </c>
      <c r="E532" s="23">
        <v>45022.127083333333</v>
      </c>
      <c r="F532" s="23">
        <v>45022.211111111108</v>
      </c>
      <c r="G532" s="22">
        <f t="shared" si="33"/>
        <v>8.4027777775190771E-2</v>
      </c>
      <c r="H532" t="s">
        <v>20</v>
      </c>
      <c r="I532" t="s">
        <v>32</v>
      </c>
      <c r="J532" t="s">
        <v>16</v>
      </c>
      <c r="K532" s="24">
        <v>34.39</v>
      </c>
      <c r="L532" t="s">
        <v>21</v>
      </c>
      <c r="M532" t="s">
        <v>26</v>
      </c>
      <c r="N532" t="s">
        <v>845</v>
      </c>
      <c r="O532" s="20">
        <f>VLOOKUP(A532,sum_cocina!$A$4:$D$772,4,FALSE)</f>
        <v>0.13819444444444445</v>
      </c>
      <c r="P532" s="21">
        <f>+VLOOKUP(A532,sum_cocina!$A$4:$B$772,2,FALSE)</f>
        <v>244</v>
      </c>
      <c r="Q532" s="42">
        <f t="shared" si="34"/>
        <v>45022.127083333333</v>
      </c>
      <c r="R532" s="20">
        <f t="shared" si="35"/>
        <v>0</v>
      </c>
      <c r="S532" t="str">
        <f t="shared" si="36"/>
        <v>NO COBRADO</v>
      </c>
    </row>
    <row r="533" spans="1:19">
      <c r="A533">
        <v>532</v>
      </c>
      <c r="B533">
        <v>13</v>
      </c>
      <c r="C533" t="s">
        <v>132</v>
      </c>
      <c r="D533">
        <v>3</v>
      </c>
      <c r="E533" s="23">
        <v>45022.074999999997</v>
      </c>
      <c r="F533" s="23">
        <v>45022.226388888892</v>
      </c>
      <c r="G533" s="22">
        <f t="shared" si="33"/>
        <v>0.15138888889487134</v>
      </c>
      <c r="H533" t="s">
        <v>9</v>
      </c>
      <c r="I533" t="s">
        <v>15</v>
      </c>
      <c r="J533" t="s">
        <v>1124</v>
      </c>
      <c r="K533" s="24">
        <v>17.95</v>
      </c>
      <c r="L533" t="s">
        <v>11</v>
      </c>
      <c r="M533" t="s">
        <v>83</v>
      </c>
      <c r="N533" t="s">
        <v>846</v>
      </c>
      <c r="O533" s="20">
        <f>VLOOKUP(A533,sum_cocina!$A$4:$D$772,4,FALSE)</f>
        <v>4.0972222222222222E-2</v>
      </c>
      <c r="P533" s="21">
        <f>+VLOOKUP(A533,sum_cocina!$A$4:$B$772,2,FALSE)</f>
        <v>137</v>
      </c>
      <c r="Q533" s="42">
        <f t="shared" si="34"/>
        <v>45022.074999999997</v>
      </c>
      <c r="R533" s="20">
        <f t="shared" si="35"/>
        <v>0.11041666667264913</v>
      </c>
      <c r="S533" t="str">
        <f t="shared" si="36"/>
        <v>COBRADO</v>
      </c>
    </row>
    <row r="534" spans="1:19">
      <c r="A534">
        <v>533</v>
      </c>
      <c r="B534">
        <v>1</v>
      </c>
      <c r="C534" t="s">
        <v>379</v>
      </c>
      <c r="D534">
        <v>3</v>
      </c>
      <c r="E534" s="23">
        <v>45022.134722222225</v>
      </c>
      <c r="F534" s="23">
        <v>45022.222222222219</v>
      </c>
      <c r="G534" s="22">
        <f t="shared" si="33"/>
        <v>8.7499999994179234E-2</v>
      </c>
      <c r="H534" t="s">
        <v>25</v>
      </c>
      <c r="I534" t="s">
        <v>32</v>
      </c>
      <c r="J534" t="s">
        <v>1124</v>
      </c>
      <c r="K534" s="24">
        <v>20.09</v>
      </c>
      <c r="L534" t="s">
        <v>21</v>
      </c>
      <c r="M534" t="s">
        <v>59</v>
      </c>
      <c r="N534" t="s">
        <v>670</v>
      </c>
      <c r="O534" s="20">
        <f>VLOOKUP(A534,sum_cocina!$A$4:$D$772,4,FALSE)</f>
        <v>3.3333333333333333E-2</v>
      </c>
      <c r="P534" s="21">
        <f>+VLOOKUP(A534,sum_cocina!$A$4:$B$772,2,FALSE)</f>
        <v>41</v>
      </c>
      <c r="Q534" s="42">
        <f t="shared" si="34"/>
        <v>45022.134722222225</v>
      </c>
      <c r="R534" s="20">
        <f t="shared" si="35"/>
        <v>5.4166666660845901E-2</v>
      </c>
      <c r="S534" t="str">
        <f t="shared" si="36"/>
        <v>COBRADO</v>
      </c>
    </row>
    <row r="535" spans="1:19">
      <c r="A535">
        <v>534</v>
      </c>
      <c r="B535">
        <v>1</v>
      </c>
      <c r="C535" t="s">
        <v>847</v>
      </c>
      <c r="D535">
        <v>6</v>
      </c>
      <c r="E535" s="23">
        <v>45022.043055555558</v>
      </c>
      <c r="F535" s="23">
        <v>45022.186805555553</v>
      </c>
      <c r="G535" s="22">
        <f t="shared" si="33"/>
        <v>0.14374999999563443</v>
      </c>
      <c r="H535" t="s">
        <v>29</v>
      </c>
      <c r="I535" t="s">
        <v>32</v>
      </c>
      <c r="J535" t="s">
        <v>1125</v>
      </c>
      <c r="K535" s="24">
        <v>23.59</v>
      </c>
      <c r="L535" t="s">
        <v>11</v>
      </c>
      <c r="M535" t="s">
        <v>22</v>
      </c>
      <c r="N535" t="s">
        <v>848</v>
      </c>
      <c r="O535" s="20">
        <f>VLOOKUP(A535,sum_cocina!$A$4:$D$772,4,FALSE)</f>
        <v>5.2777777777777778E-2</v>
      </c>
      <c r="P535" s="21">
        <f>+VLOOKUP(A535,sum_cocina!$A$4:$B$772,2,FALSE)</f>
        <v>147</v>
      </c>
      <c r="Q535" s="42">
        <f t="shared" si="34"/>
        <v>45022.043055555558</v>
      </c>
      <c r="R535" s="20">
        <f t="shared" si="35"/>
        <v>9.0972222217856641E-2</v>
      </c>
      <c r="S535" t="str">
        <f t="shared" si="36"/>
        <v>COBRADO</v>
      </c>
    </row>
    <row r="536" spans="1:19">
      <c r="A536">
        <v>535</v>
      </c>
      <c r="B536">
        <v>15</v>
      </c>
      <c r="C536" t="s">
        <v>229</v>
      </c>
      <c r="D536">
        <v>3</v>
      </c>
      <c r="E536" s="23">
        <v>45022.039583333331</v>
      </c>
      <c r="F536" s="23">
        <v>45022.147222222222</v>
      </c>
      <c r="G536" s="22">
        <f t="shared" si="33"/>
        <v>0.10763888889050577</v>
      </c>
      <c r="H536" t="s">
        <v>14</v>
      </c>
      <c r="I536" t="s">
        <v>15</v>
      </c>
      <c r="J536" t="s">
        <v>1125</v>
      </c>
      <c r="K536" s="24">
        <v>39.450000000000003</v>
      </c>
      <c r="L536" t="s">
        <v>21</v>
      </c>
      <c r="M536" t="s">
        <v>64</v>
      </c>
      <c r="N536" t="s">
        <v>849</v>
      </c>
      <c r="O536" s="20">
        <f>VLOOKUP(A536,sum_cocina!$A$4:$D$772,4,FALSE)</f>
        <v>7.8472222222222221E-2</v>
      </c>
      <c r="P536" s="21">
        <f>+VLOOKUP(A536,sum_cocina!$A$4:$B$772,2,FALSE)</f>
        <v>276</v>
      </c>
      <c r="Q536" s="42">
        <f t="shared" si="34"/>
        <v>45022.039583333331</v>
      </c>
      <c r="R536" s="20">
        <f t="shared" si="35"/>
        <v>2.9166666668283547E-2</v>
      </c>
      <c r="S536" t="str">
        <f t="shared" si="36"/>
        <v>COBRADO</v>
      </c>
    </row>
    <row r="537" spans="1:19">
      <c r="A537">
        <v>536</v>
      </c>
      <c r="B537">
        <v>9</v>
      </c>
      <c r="C537" t="s">
        <v>850</v>
      </c>
      <c r="D537">
        <v>2</v>
      </c>
      <c r="E537" s="23">
        <v>45022.104861111111</v>
      </c>
      <c r="F537" s="23">
        <v>45022.193749999999</v>
      </c>
      <c r="G537" s="22">
        <f t="shared" si="33"/>
        <v>8.8888888887595385E-2</v>
      </c>
      <c r="H537" t="s">
        <v>29</v>
      </c>
      <c r="I537" t="s">
        <v>10</v>
      </c>
      <c r="J537" t="s">
        <v>1125</v>
      </c>
      <c r="K537" s="24">
        <v>46</v>
      </c>
      <c r="L537" t="s">
        <v>11</v>
      </c>
      <c r="M537" t="s">
        <v>64</v>
      </c>
      <c r="N537" t="s">
        <v>851</v>
      </c>
      <c r="O537" s="20">
        <f>VLOOKUP(A537,sum_cocina!$A$4:$D$772,4,FALSE)</f>
        <v>0.10555555555555556</v>
      </c>
      <c r="P537" s="21">
        <f>+VLOOKUP(A537,sum_cocina!$A$4:$B$772,2,FALSE)</f>
        <v>212</v>
      </c>
      <c r="Q537" s="42">
        <f t="shared" si="34"/>
        <v>45022.104861111111</v>
      </c>
      <c r="R537" s="20">
        <f t="shared" si="35"/>
        <v>0</v>
      </c>
      <c r="S537" t="str">
        <f t="shared" si="36"/>
        <v>NO COBRADO</v>
      </c>
    </row>
    <row r="538" spans="1:19">
      <c r="A538">
        <v>537</v>
      </c>
      <c r="B538">
        <v>18</v>
      </c>
      <c r="C538" t="s">
        <v>271</v>
      </c>
      <c r="D538">
        <v>6</v>
      </c>
      <c r="E538" s="23">
        <v>45022.01666666667</v>
      </c>
      <c r="F538" s="23">
        <v>45022.089583333334</v>
      </c>
      <c r="G538" s="22">
        <f t="shared" si="33"/>
        <v>8.3333333330908019E-2</v>
      </c>
      <c r="H538" t="s">
        <v>9</v>
      </c>
      <c r="I538" t="s">
        <v>15</v>
      </c>
      <c r="J538" t="s">
        <v>1124</v>
      </c>
      <c r="K538" s="24">
        <v>28.68</v>
      </c>
      <c r="L538" t="s">
        <v>35</v>
      </c>
      <c r="M538" t="s">
        <v>1161</v>
      </c>
      <c r="N538" t="s">
        <v>102</v>
      </c>
      <c r="O538" s="20">
        <f>VLOOKUP(A538,sum_cocina!$A$4:$D$772,4,FALSE)</f>
        <v>1.4583333333333334E-2</v>
      </c>
      <c r="P538" s="21">
        <f>+VLOOKUP(A538,sum_cocina!$A$4:$B$772,2,FALSE)</f>
        <v>63</v>
      </c>
      <c r="Q538" s="42">
        <f t="shared" si="34"/>
        <v>45022.01666666667</v>
      </c>
      <c r="R538" s="20">
        <f t="shared" si="35"/>
        <v>6.8749999997574682E-2</v>
      </c>
      <c r="S538" t="str">
        <f t="shared" si="36"/>
        <v>COBRADO</v>
      </c>
    </row>
    <row r="539" spans="1:19">
      <c r="A539">
        <v>538</v>
      </c>
      <c r="B539">
        <v>14</v>
      </c>
      <c r="C539" t="s">
        <v>485</v>
      </c>
      <c r="D539">
        <v>4</v>
      </c>
      <c r="E539" s="23">
        <v>45022.138194444444</v>
      </c>
      <c r="F539" s="23">
        <v>45022.231249999997</v>
      </c>
      <c r="G539" s="22">
        <f t="shared" si="33"/>
        <v>9.3055555553291924E-2</v>
      </c>
      <c r="H539" t="s">
        <v>29</v>
      </c>
      <c r="I539" t="s">
        <v>32</v>
      </c>
      <c r="J539" t="s">
        <v>1124</v>
      </c>
      <c r="K539" s="24">
        <v>41.35</v>
      </c>
      <c r="L539" t="s">
        <v>21</v>
      </c>
      <c r="M539" t="s">
        <v>17</v>
      </c>
      <c r="N539" t="s">
        <v>852</v>
      </c>
      <c r="O539" s="20">
        <f>VLOOKUP(A539,sum_cocina!$A$4:$D$772,4,FALSE)</f>
        <v>0.13750000000000001</v>
      </c>
      <c r="P539" s="21">
        <f>+VLOOKUP(A539,sum_cocina!$A$4:$B$772,2,FALSE)</f>
        <v>142</v>
      </c>
      <c r="Q539" s="42">
        <f t="shared" si="34"/>
        <v>45022.138194444444</v>
      </c>
      <c r="R539" s="20">
        <f t="shared" si="35"/>
        <v>0</v>
      </c>
      <c r="S539" t="str">
        <f t="shared" si="36"/>
        <v>NO COBRADO</v>
      </c>
    </row>
    <row r="540" spans="1:19">
      <c r="A540">
        <v>539</v>
      </c>
      <c r="B540">
        <v>18</v>
      </c>
      <c r="C540" t="s">
        <v>853</v>
      </c>
      <c r="D540">
        <v>3</v>
      </c>
      <c r="E540" s="23">
        <v>45022.160416666666</v>
      </c>
      <c r="F540" s="23">
        <v>45022.291666666664</v>
      </c>
      <c r="G540" s="22">
        <f t="shared" si="33"/>
        <v>0.13124999999854481</v>
      </c>
      <c r="H540" t="s">
        <v>20</v>
      </c>
      <c r="I540" t="s">
        <v>15</v>
      </c>
      <c r="J540" t="s">
        <v>16</v>
      </c>
      <c r="K540" s="24">
        <v>20.9</v>
      </c>
      <c r="L540" t="s">
        <v>21</v>
      </c>
      <c r="M540" t="s">
        <v>17</v>
      </c>
      <c r="N540" t="s">
        <v>854</v>
      </c>
      <c r="O540" s="20">
        <f>VLOOKUP(A540,sum_cocina!$A$4:$D$772,4,FALSE)</f>
        <v>8.9583333333333334E-2</v>
      </c>
      <c r="P540" s="21">
        <f>+VLOOKUP(A540,sum_cocina!$A$4:$B$772,2,FALSE)</f>
        <v>240</v>
      </c>
      <c r="Q540" s="42">
        <f t="shared" si="34"/>
        <v>45022.160416666666</v>
      </c>
      <c r="R540" s="20">
        <f t="shared" si="35"/>
        <v>4.1666666665211474E-2</v>
      </c>
      <c r="S540" t="str">
        <f t="shared" si="36"/>
        <v>COBRADO</v>
      </c>
    </row>
    <row r="541" spans="1:19">
      <c r="A541">
        <v>540</v>
      </c>
      <c r="B541">
        <v>6</v>
      </c>
      <c r="C541" t="s">
        <v>855</v>
      </c>
      <c r="D541">
        <v>4</v>
      </c>
      <c r="E541" s="23">
        <v>45022.156944444447</v>
      </c>
      <c r="F541" s="23">
        <v>45022.288888888892</v>
      </c>
      <c r="G541" s="22">
        <f t="shared" si="33"/>
        <v>0.13194444444525288</v>
      </c>
      <c r="H541" t="s">
        <v>14</v>
      </c>
      <c r="I541" t="s">
        <v>10</v>
      </c>
      <c r="J541" t="s">
        <v>1125</v>
      </c>
      <c r="K541" s="24">
        <v>47.85</v>
      </c>
      <c r="L541" t="s">
        <v>11</v>
      </c>
      <c r="M541" t="s">
        <v>44</v>
      </c>
      <c r="N541" t="s">
        <v>856</v>
      </c>
      <c r="O541" s="20">
        <f>VLOOKUP(A541,sum_cocina!$A$4:$D$772,4,FALSE)</f>
        <v>5.6944444444444443E-2</v>
      </c>
      <c r="P541" s="21">
        <f>+VLOOKUP(A541,sum_cocina!$A$4:$B$772,2,FALSE)</f>
        <v>124</v>
      </c>
      <c r="Q541" s="42">
        <f t="shared" si="34"/>
        <v>45022.156944444447</v>
      </c>
      <c r="R541" s="20">
        <f t="shared" si="35"/>
        <v>7.5000000000808448E-2</v>
      </c>
      <c r="S541" t="str">
        <f t="shared" si="36"/>
        <v>COBRADO</v>
      </c>
    </row>
    <row r="542" spans="1:19">
      <c r="A542">
        <v>541</v>
      </c>
      <c r="B542">
        <v>19</v>
      </c>
      <c r="C542" t="s">
        <v>72</v>
      </c>
      <c r="D542">
        <v>2</v>
      </c>
      <c r="E542" s="23">
        <v>45022.022916666669</v>
      </c>
      <c r="F542" s="23">
        <v>45022.188888888886</v>
      </c>
      <c r="G542" s="22">
        <f t="shared" si="33"/>
        <v>0.16597222221753327</v>
      </c>
      <c r="H542" t="s">
        <v>14</v>
      </c>
      <c r="I542" t="s">
        <v>15</v>
      </c>
      <c r="J542" t="s">
        <v>1124</v>
      </c>
      <c r="K542" s="24">
        <v>33.700000000000003</v>
      </c>
      <c r="L542" t="s">
        <v>11</v>
      </c>
      <c r="M542" t="s">
        <v>17</v>
      </c>
      <c r="N542" t="s">
        <v>857</v>
      </c>
      <c r="O542" s="20">
        <f>VLOOKUP(A542,sum_cocina!$A$4:$D$772,4,FALSE)</f>
        <v>8.611111111111111E-2</v>
      </c>
      <c r="P542" s="21">
        <f>+VLOOKUP(A542,sum_cocina!$A$4:$B$772,2,FALSE)</f>
        <v>202</v>
      </c>
      <c r="Q542" s="42">
        <f t="shared" si="34"/>
        <v>45022.022916666669</v>
      </c>
      <c r="R542" s="20">
        <f t="shared" si="35"/>
        <v>7.9861111106422161E-2</v>
      </c>
      <c r="S542" t="str">
        <f t="shared" si="36"/>
        <v>COBRADO</v>
      </c>
    </row>
    <row r="543" spans="1:19">
      <c r="A543">
        <v>542</v>
      </c>
      <c r="B543">
        <v>9</v>
      </c>
      <c r="C543" t="s">
        <v>260</v>
      </c>
      <c r="D543">
        <v>5</v>
      </c>
      <c r="E543" s="23">
        <v>45022.115972222222</v>
      </c>
      <c r="F543" s="23">
        <v>45022.196527777778</v>
      </c>
      <c r="G543" s="22">
        <f t="shared" si="33"/>
        <v>8.0555555556202307E-2</v>
      </c>
      <c r="H543" t="s">
        <v>9</v>
      </c>
      <c r="I543" t="s">
        <v>15</v>
      </c>
      <c r="J543" t="s">
        <v>1125</v>
      </c>
      <c r="K543" s="24">
        <v>49.05</v>
      </c>
      <c r="L543" t="s">
        <v>11</v>
      </c>
      <c r="M543" t="s">
        <v>64</v>
      </c>
      <c r="N543" t="s">
        <v>858</v>
      </c>
      <c r="O543" s="20">
        <f>VLOOKUP(A543,sum_cocina!$A$4:$D$772,4,FALSE)</f>
        <v>7.9861111111111105E-2</v>
      </c>
      <c r="P543" s="21">
        <f>+VLOOKUP(A543,sum_cocina!$A$4:$B$772,2,FALSE)</f>
        <v>148</v>
      </c>
      <c r="Q543" s="42">
        <f t="shared" si="34"/>
        <v>45022.115972222222</v>
      </c>
      <c r="R543" s="20">
        <f t="shared" si="35"/>
        <v>6.944444450912024E-4</v>
      </c>
      <c r="S543" t="str">
        <f t="shared" si="36"/>
        <v>COBRADO</v>
      </c>
    </row>
    <row r="544" spans="1:19">
      <c r="A544">
        <v>543</v>
      </c>
      <c r="B544">
        <v>19</v>
      </c>
      <c r="C544" t="s">
        <v>859</v>
      </c>
      <c r="D544">
        <v>5</v>
      </c>
      <c r="E544" s="23">
        <v>45022.032638888886</v>
      </c>
      <c r="F544" s="23">
        <v>45022.150694444441</v>
      </c>
      <c r="G544" s="22">
        <f t="shared" si="33"/>
        <v>0.11805555555474712</v>
      </c>
      <c r="H544" t="s">
        <v>29</v>
      </c>
      <c r="I544" t="s">
        <v>32</v>
      </c>
      <c r="J544" t="s">
        <v>1125</v>
      </c>
      <c r="K544" s="24">
        <v>49.37</v>
      </c>
      <c r="L544" t="s">
        <v>11</v>
      </c>
      <c r="M544" t="s">
        <v>26</v>
      </c>
      <c r="N544" t="s">
        <v>860</v>
      </c>
      <c r="O544" s="20">
        <f>VLOOKUP(A544,sum_cocina!$A$4:$D$772,4,FALSE)</f>
        <v>5.1388888888888887E-2</v>
      </c>
      <c r="P544" s="21">
        <f>+VLOOKUP(A544,sum_cocina!$A$4:$B$772,2,FALSE)</f>
        <v>206</v>
      </c>
      <c r="Q544" s="42">
        <f t="shared" si="34"/>
        <v>45022.032638888886</v>
      </c>
      <c r="R544" s="20">
        <f t="shared" si="35"/>
        <v>6.6666666665858229E-2</v>
      </c>
      <c r="S544" t="str">
        <f t="shared" si="36"/>
        <v>COBRADO</v>
      </c>
    </row>
    <row r="545" spans="1:19">
      <c r="A545">
        <v>544</v>
      </c>
      <c r="B545">
        <v>7</v>
      </c>
      <c r="C545" t="s">
        <v>861</v>
      </c>
      <c r="D545">
        <v>4</v>
      </c>
      <c r="E545" s="23">
        <v>45022.136805555558</v>
      </c>
      <c r="F545" s="23">
        <v>45022.197916666664</v>
      </c>
      <c r="G545" s="22">
        <f t="shared" si="33"/>
        <v>7.152777777325052E-2</v>
      </c>
      <c r="H545" t="s">
        <v>25</v>
      </c>
      <c r="I545" t="s">
        <v>10</v>
      </c>
      <c r="J545" t="s">
        <v>1125</v>
      </c>
      <c r="K545" s="24">
        <v>44.91</v>
      </c>
      <c r="L545" t="s">
        <v>35</v>
      </c>
      <c r="M545" t="s">
        <v>59</v>
      </c>
      <c r="N545" t="s">
        <v>33</v>
      </c>
      <c r="O545" s="20">
        <f>VLOOKUP(A545,sum_cocina!$A$4:$D$772,4,FALSE)</f>
        <v>3.3333333333333333E-2</v>
      </c>
      <c r="P545" s="21">
        <f>+VLOOKUP(A545,sum_cocina!$A$4:$B$772,2,FALSE)</f>
        <v>70</v>
      </c>
      <c r="Q545" s="42">
        <f t="shared" si="34"/>
        <v>45022.136805555558</v>
      </c>
      <c r="R545" s="20">
        <f t="shared" si="35"/>
        <v>3.8194444439917187E-2</v>
      </c>
      <c r="S545" t="str">
        <f t="shared" si="36"/>
        <v>COBRADO</v>
      </c>
    </row>
    <row r="546" spans="1:19">
      <c r="A546">
        <v>545</v>
      </c>
      <c r="B546">
        <v>20</v>
      </c>
      <c r="C546" t="s">
        <v>862</v>
      </c>
      <c r="D546">
        <v>5</v>
      </c>
      <c r="E546" s="23">
        <v>45022.11041666667</v>
      </c>
      <c r="F546" s="23">
        <v>45022.18472222222</v>
      </c>
      <c r="G546" s="22">
        <f t="shared" si="33"/>
        <v>8.4722222217048213E-2</v>
      </c>
      <c r="H546" t="s">
        <v>20</v>
      </c>
      <c r="I546" t="s">
        <v>10</v>
      </c>
      <c r="J546" t="s">
        <v>16</v>
      </c>
      <c r="K546" s="24">
        <v>12.18</v>
      </c>
      <c r="L546" t="s">
        <v>35</v>
      </c>
      <c r="M546" t="s">
        <v>64</v>
      </c>
      <c r="N546" t="s">
        <v>863</v>
      </c>
      <c r="O546" s="20">
        <f>VLOOKUP(A546,sum_cocina!$A$4:$D$772,4,FALSE)</f>
        <v>6.8750000000000006E-2</v>
      </c>
      <c r="P546" s="21">
        <f>+VLOOKUP(A546,sum_cocina!$A$4:$B$772,2,FALSE)</f>
        <v>130</v>
      </c>
      <c r="Q546" s="42">
        <f t="shared" si="34"/>
        <v>45022.11041666667</v>
      </c>
      <c r="R546" s="20">
        <f t="shared" si="35"/>
        <v>1.5972222217048207E-2</v>
      </c>
      <c r="S546" t="str">
        <f t="shared" si="36"/>
        <v>COBRADO</v>
      </c>
    </row>
    <row r="547" spans="1:19">
      <c r="A547">
        <v>546</v>
      </c>
      <c r="B547">
        <v>5</v>
      </c>
      <c r="C547" t="s">
        <v>864</v>
      </c>
      <c r="D547">
        <v>2</v>
      </c>
      <c r="E547" s="23">
        <v>45022.134722222225</v>
      </c>
      <c r="F547" s="23">
        <v>45022.228472222225</v>
      </c>
      <c r="G547" s="22">
        <f t="shared" si="33"/>
        <v>9.375E-2</v>
      </c>
      <c r="H547" t="s">
        <v>29</v>
      </c>
      <c r="I547" t="s">
        <v>10</v>
      </c>
      <c r="J547" t="s">
        <v>1124</v>
      </c>
      <c r="K547" s="24">
        <v>47.81</v>
      </c>
      <c r="L547" t="s">
        <v>11</v>
      </c>
      <c r="M547" t="s">
        <v>41</v>
      </c>
      <c r="N547" t="s">
        <v>865</v>
      </c>
      <c r="O547" s="20">
        <f>VLOOKUP(A547,sum_cocina!$A$4:$D$772,4,FALSE)</f>
        <v>6.3194444444444442E-2</v>
      </c>
      <c r="P547" s="21">
        <f>+VLOOKUP(A547,sum_cocina!$A$4:$B$772,2,FALSE)</f>
        <v>92</v>
      </c>
      <c r="Q547" s="42">
        <f t="shared" si="34"/>
        <v>45022.134722222225</v>
      </c>
      <c r="R547" s="20">
        <f t="shared" si="35"/>
        <v>3.0555555555555558E-2</v>
      </c>
      <c r="S547" t="str">
        <f t="shared" si="36"/>
        <v>COBRADO</v>
      </c>
    </row>
    <row r="548" spans="1:19">
      <c r="A548">
        <v>547</v>
      </c>
      <c r="B548">
        <v>9</v>
      </c>
      <c r="C548" t="s">
        <v>866</v>
      </c>
      <c r="D548">
        <v>3</v>
      </c>
      <c r="E548" s="23">
        <v>45022.113194444442</v>
      </c>
      <c r="F548" s="23">
        <v>45022.191666666666</v>
      </c>
      <c r="G548" s="22">
        <f t="shared" si="33"/>
        <v>8.8888888890020709E-2</v>
      </c>
      <c r="H548" t="s">
        <v>25</v>
      </c>
      <c r="I548" t="s">
        <v>32</v>
      </c>
      <c r="J548" t="s">
        <v>1125</v>
      </c>
      <c r="K548" s="24">
        <v>20.04</v>
      </c>
      <c r="L548" t="s">
        <v>35</v>
      </c>
      <c r="M548" t="s">
        <v>17</v>
      </c>
      <c r="N548" t="s">
        <v>867</v>
      </c>
      <c r="O548" s="20">
        <f>VLOOKUP(A548,sum_cocina!$A$4:$D$772,4,FALSE)</f>
        <v>6.7361111111111108E-2</v>
      </c>
      <c r="P548" s="21">
        <f>+VLOOKUP(A548,sum_cocina!$A$4:$B$772,2,FALSE)</f>
        <v>227</v>
      </c>
      <c r="Q548" s="42">
        <f t="shared" si="34"/>
        <v>45022.113194444442</v>
      </c>
      <c r="R548" s="20">
        <f t="shared" si="35"/>
        <v>2.1527777778909601E-2</v>
      </c>
      <c r="S548" t="str">
        <f t="shared" si="36"/>
        <v>COBRADO</v>
      </c>
    </row>
    <row r="549" spans="1:19">
      <c r="A549">
        <v>548</v>
      </c>
      <c r="B549">
        <v>4</v>
      </c>
      <c r="C549" t="s">
        <v>868</v>
      </c>
      <c r="D549">
        <v>2</v>
      </c>
      <c r="E549" s="23">
        <v>45022.038194444445</v>
      </c>
      <c r="F549" s="23">
        <v>45022.168749999997</v>
      </c>
      <c r="G549" s="22">
        <f t="shared" si="33"/>
        <v>0.13055555555183673</v>
      </c>
      <c r="H549" t="s">
        <v>20</v>
      </c>
      <c r="I549" t="s">
        <v>10</v>
      </c>
      <c r="J549" t="s">
        <v>1125</v>
      </c>
      <c r="K549" s="24">
        <v>28.88</v>
      </c>
      <c r="L549" t="s">
        <v>21</v>
      </c>
      <c r="M549" t="s">
        <v>64</v>
      </c>
      <c r="N549" t="s">
        <v>869</v>
      </c>
      <c r="O549" s="20">
        <f>VLOOKUP(A549,sum_cocina!$A$4:$D$772,4,FALSE)</f>
        <v>7.3611111111111113E-2</v>
      </c>
      <c r="P549" s="21">
        <f>+VLOOKUP(A549,sum_cocina!$A$4:$B$772,2,FALSE)</f>
        <v>96</v>
      </c>
      <c r="Q549" s="42">
        <f t="shared" si="34"/>
        <v>45022.038194444445</v>
      </c>
      <c r="R549" s="20">
        <f t="shared" si="35"/>
        <v>5.694444444072562E-2</v>
      </c>
      <c r="S549" t="str">
        <f t="shared" si="36"/>
        <v>COBRADO</v>
      </c>
    </row>
    <row r="550" spans="1:19">
      <c r="A550">
        <v>549</v>
      </c>
      <c r="B550">
        <v>12</v>
      </c>
      <c r="C550" t="s">
        <v>528</v>
      </c>
      <c r="D550">
        <v>2</v>
      </c>
      <c r="E550" s="23">
        <v>45022.064583333333</v>
      </c>
      <c r="F550" s="23">
        <v>45022.226388888892</v>
      </c>
      <c r="G550" s="22">
        <f t="shared" si="33"/>
        <v>0.16180555555911269</v>
      </c>
      <c r="H550" t="s">
        <v>14</v>
      </c>
      <c r="I550" t="s">
        <v>10</v>
      </c>
      <c r="J550" t="s">
        <v>1125</v>
      </c>
      <c r="K550" s="24">
        <v>35.340000000000003</v>
      </c>
      <c r="L550" t="s">
        <v>21</v>
      </c>
      <c r="M550" t="s">
        <v>17</v>
      </c>
      <c r="N550" t="s">
        <v>870</v>
      </c>
      <c r="O550" s="20">
        <f>VLOOKUP(A550,sum_cocina!$A$4:$D$772,4,FALSE)</f>
        <v>6.805555555555555E-2</v>
      </c>
      <c r="P550" s="21">
        <f>+VLOOKUP(A550,sum_cocina!$A$4:$B$772,2,FALSE)</f>
        <v>162</v>
      </c>
      <c r="Q550" s="42">
        <f t="shared" si="34"/>
        <v>45022.064583333333</v>
      </c>
      <c r="R550" s="20">
        <f t="shared" si="35"/>
        <v>9.3750000003557141E-2</v>
      </c>
      <c r="S550" t="str">
        <f t="shared" si="36"/>
        <v>COBRADO</v>
      </c>
    </row>
    <row r="551" spans="1:19">
      <c r="A551">
        <v>550</v>
      </c>
      <c r="B551">
        <v>1</v>
      </c>
      <c r="C551" t="s">
        <v>732</v>
      </c>
      <c r="D551">
        <v>6</v>
      </c>
      <c r="E551" s="23">
        <v>45022.047222222223</v>
      </c>
      <c r="F551" s="23">
        <v>45022.11041666667</v>
      </c>
      <c r="G551" s="22">
        <f t="shared" si="33"/>
        <v>7.3611111113374747E-2</v>
      </c>
      <c r="H551" t="s">
        <v>9</v>
      </c>
      <c r="I551" t="s">
        <v>10</v>
      </c>
      <c r="J551" t="s">
        <v>1125</v>
      </c>
      <c r="K551" s="24">
        <v>28.33</v>
      </c>
      <c r="L551" t="s">
        <v>35</v>
      </c>
      <c r="M551" t="s">
        <v>22</v>
      </c>
      <c r="N551" t="s">
        <v>871</v>
      </c>
      <c r="O551" s="20">
        <f>VLOOKUP(A551,sum_cocina!$A$4:$D$772,4,FALSE)</f>
        <v>3.9583333333333331E-2</v>
      </c>
      <c r="P551" s="21">
        <f>+VLOOKUP(A551,sum_cocina!$A$4:$B$772,2,FALSE)</f>
        <v>124</v>
      </c>
      <c r="Q551" s="42">
        <f t="shared" si="34"/>
        <v>45022.047222222223</v>
      </c>
      <c r="R551" s="20">
        <f t="shared" si="35"/>
        <v>3.4027777780041416E-2</v>
      </c>
      <c r="S551" t="str">
        <f t="shared" si="36"/>
        <v>COBRADO</v>
      </c>
    </row>
    <row r="552" spans="1:19">
      <c r="A552">
        <v>551</v>
      </c>
      <c r="B552">
        <v>4</v>
      </c>
      <c r="C552" t="s">
        <v>872</v>
      </c>
      <c r="D552">
        <v>2</v>
      </c>
      <c r="E552" s="23">
        <v>45022.123611111114</v>
      </c>
      <c r="F552" s="23">
        <v>45022.173611111109</v>
      </c>
      <c r="G552" s="22">
        <f t="shared" si="33"/>
        <v>4.9999999995634425E-2</v>
      </c>
      <c r="H552" t="s">
        <v>9</v>
      </c>
      <c r="I552" t="s">
        <v>15</v>
      </c>
      <c r="J552" t="s">
        <v>1125</v>
      </c>
      <c r="K552" s="24">
        <v>17.54</v>
      </c>
      <c r="L552" t="s">
        <v>11</v>
      </c>
      <c r="M552" t="s">
        <v>26</v>
      </c>
      <c r="N552" t="s">
        <v>873</v>
      </c>
      <c r="O552" s="20">
        <f>VLOOKUP(A552,sum_cocina!$A$4:$D$772,4,FALSE)</f>
        <v>8.5416666666666669E-2</v>
      </c>
      <c r="P552" s="21">
        <f>+VLOOKUP(A552,sum_cocina!$A$4:$B$772,2,FALSE)</f>
        <v>171</v>
      </c>
      <c r="Q552" s="42">
        <f t="shared" si="34"/>
        <v>45022.123611111114</v>
      </c>
      <c r="R552" s="20">
        <f t="shared" si="35"/>
        <v>0</v>
      </c>
      <c r="S552" t="str">
        <f t="shared" si="36"/>
        <v>NO COBRADO</v>
      </c>
    </row>
    <row r="553" spans="1:19">
      <c r="A553">
        <v>552</v>
      </c>
      <c r="B553">
        <v>11</v>
      </c>
      <c r="C553" t="s">
        <v>874</v>
      </c>
      <c r="D553">
        <v>6</v>
      </c>
      <c r="E553" s="23">
        <v>45022.018055555556</v>
      </c>
      <c r="F553" s="23">
        <v>45022.162499999999</v>
      </c>
      <c r="G553" s="22">
        <f t="shared" si="33"/>
        <v>0.1444444444423425</v>
      </c>
      <c r="H553" t="s">
        <v>9</v>
      </c>
      <c r="I553" t="s">
        <v>32</v>
      </c>
      <c r="J553" t="s">
        <v>1124</v>
      </c>
      <c r="K553" s="24">
        <v>10.28</v>
      </c>
      <c r="L553" t="s">
        <v>21</v>
      </c>
      <c r="M553" t="s">
        <v>1160</v>
      </c>
      <c r="N553" t="s">
        <v>875</v>
      </c>
      <c r="O553" s="20">
        <f>VLOOKUP(A553,sum_cocina!$A$4:$D$772,4,FALSE)</f>
        <v>7.9861111111111105E-2</v>
      </c>
      <c r="P553" s="21">
        <f>+VLOOKUP(A553,sum_cocina!$A$4:$B$772,2,FALSE)</f>
        <v>243</v>
      </c>
      <c r="Q553" s="42">
        <f t="shared" si="34"/>
        <v>45022.018055555556</v>
      </c>
      <c r="R553" s="20">
        <f t="shared" si="35"/>
        <v>6.4583333331231396E-2</v>
      </c>
      <c r="S553" t="str">
        <f t="shared" si="36"/>
        <v>COBRADO</v>
      </c>
    </row>
    <row r="554" spans="1:19">
      <c r="A554">
        <v>553</v>
      </c>
      <c r="B554">
        <v>14</v>
      </c>
      <c r="C554" t="s">
        <v>876</v>
      </c>
      <c r="D554">
        <v>2</v>
      </c>
      <c r="E554" s="23">
        <v>45022.114583333336</v>
      </c>
      <c r="F554" s="23">
        <v>45022.224999999999</v>
      </c>
      <c r="G554" s="22">
        <f t="shared" si="33"/>
        <v>0.11041666666278616</v>
      </c>
      <c r="H554" t="s">
        <v>9</v>
      </c>
      <c r="I554" t="s">
        <v>10</v>
      </c>
      <c r="J554" t="s">
        <v>1125</v>
      </c>
      <c r="K554" s="24">
        <v>44.38</v>
      </c>
      <c r="L554" t="s">
        <v>21</v>
      </c>
      <c r="M554" t="s">
        <v>22</v>
      </c>
      <c r="N554" t="s">
        <v>877</v>
      </c>
      <c r="O554" s="20">
        <f>VLOOKUP(A554,sum_cocina!$A$4:$D$772,4,FALSE)</f>
        <v>0.12361111111111112</v>
      </c>
      <c r="P554" s="21">
        <f>+VLOOKUP(A554,sum_cocina!$A$4:$B$772,2,FALSE)</f>
        <v>203</v>
      </c>
      <c r="Q554" s="42">
        <f t="shared" si="34"/>
        <v>45022.114583333336</v>
      </c>
      <c r="R554" s="20">
        <f t="shared" si="35"/>
        <v>0</v>
      </c>
      <c r="S554" t="str">
        <f t="shared" si="36"/>
        <v>NO COBRADO</v>
      </c>
    </row>
    <row r="555" spans="1:19">
      <c r="A555">
        <v>554</v>
      </c>
      <c r="B555">
        <v>10</v>
      </c>
      <c r="C555" t="s">
        <v>878</v>
      </c>
      <c r="D555">
        <v>6</v>
      </c>
      <c r="E555" s="23">
        <v>45022.0625</v>
      </c>
      <c r="F555" s="23">
        <v>45022.121527777781</v>
      </c>
      <c r="G555" s="22">
        <f t="shared" si="33"/>
        <v>6.9444444447678208E-2</v>
      </c>
      <c r="H555" t="s">
        <v>9</v>
      </c>
      <c r="I555" t="s">
        <v>10</v>
      </c>
      <c r="J555" t="s">
        <v>1124</v>
      </c>
      <c r="K555" s="24">
        <v>19.600000000000001</v>
      </c>
      <c r="L555" t="s">
        <v>35</v>
      </c>
      <c r="M555" t="s">
        <v>1160</v>
      </c>
      <c r="N555" t="s">
        <v>879</v>
      </c>
      <c r="O555" s="20">
        <f>VLOOKUP(A555,sum_cocina!$A$4:$D$772,4,FALSE)</f>
        <v>4.9305555555555554E-2</v>
      </c>
      <c r="P555" s="21">
        <f>+VLOOKUP(A555,sum_cocina!$A$4:$B$772,2,FALSE)</f>
        <v>166</v>
      </c>
      <c r="Q555" s="42">
        <f t="shared" si="34"/>
        <v>45022.0625</v>
      </c>
      <c r="R555" s="20">
        <f t="shared" si="35"/>
        <v>2.0138888892122654E-2</v>
      </c>
      <c r="S555" t="str">
        <f t="shared" si="36"/>
        <v>COBRADO</v>
      </c>
    </row>
    <row r="556" spans="1:19">
      <c r="A556">
        <v>555</v>
      </c>
      <c r="B556">
        <v>20</v>
      </c>
      <c r="C556" t="s">
        <v>880</v>
      </c>
      <c r="D556">
        <v>1</v>
      </c>
      <c r="E556" s="23">
        <v>45022.082638888889</v>
      </c>
      <c r="F556" s="23">
        <v>45022.209722222222</v>
      </c>
      <c r="G556" s="22">
        <f t="shared" si="33"/>
        <v>0.12708333333284827</v>
      </c>
      <c r="H556" t="s">
        <v>20</v>
      </c>
      <c r="I556" t="s">
        <v>15</v>
      </c>
      <c r="J556" t="s">
        <v>16</v>
      </c>
      <c r="K556" s="24">
        <v>41.08</v>
      </c>
      <c r="L556" t="s">
        <v>21</v>
      </c>
      <c r="M556" t="s">
        <v>22</v>
      </c>
      <c r="N556" t="s">
        <v>100</v>
      </c>
      <c r="O556" s="20">
        <f>VLOOKUP(A556,sum_cocina!$A$4:$D$772,4,FALSE)</f>
        <v>3.1944444444444442E-2</v>
      </c>
      <c r="P556" s="21">
        <f>+VLOOKUP(A556,sum_cocina!$A$4:$B$772,2,FALSE)</f>
        <v>30</v>
      </c>
      <c r="Q556" s="42">
        <f t="shared" si="34"/>
        <v>45022.082638888889</v>
      </c>
      <c r="R556" s="20">
        <f t="shared" si="35"/>
        <v>9.5138888888403828E-2</v>
      </c>
      <c r="S556" t="str">
        <f t="shared" si="36"/>
        <v>COBRADO</v>
      </c>
    </row>
    <row r="557" spans="1:19">
      <c r="A557">
        <v>556</v>
      </c>
      <c r="B557">
        <v>9</v>
      </c>
      <c r="C557" t="s">
        <v>113</v>
      </c>
      <c r="D557">
        <v>6</v>
      </c>
      <c r="E557" s="23">
        <v>45022.164583333331</v>
      </c>
      <c r="F557" s="23">
        <v>45022.320138888892</v>
      </c>
      <c r="G557" s="22">
        <f t="shared" si="33"/>
        <v>0.15555555556056788</v>
      </c>
      <c r="H557" t="s">
        <v>20</v>
      </c>
      <c r="I557" t="s">
        <v>10</v>
      </c>
      <c r="J557" t="s">
        <v>1124</v>
      </c>
      <c r="K557" s="24">
        <v>14.09</v>
      </c>
      <c r="L557" t="s">
        <v>21</v>
      </c>
      <c r="M557" t="s">
        <v>26</v>
      </c>
      <c r="N557" t="s">
        <v>459</v>
      </c>
      <c r="O557" s="20">
        <f>VLOOKUP(A557,sum_cocina!$A$4:$D$772,4,FALSE)</f>
        <v>4.583333333333333E-2</v>
      </c>
      <c r="P557" s="21">
        <f>+VLOOKUP(A557,sum_cocina!$A$4:$B$772,2,FALSE)</f>
        <v>76</v>
      </c>
      <c r="Q557" s="42">
        <f t="shared" si="34"/>
        <v>45022.164583333331</v>
      </c>
      <c r="R557" s="20">
        <f t="shared" si="35"/>
        <v>0.10972222222723454</v>
      </c>
      <c r="S557" t="str">
        <f t="shared" si="36"/>
        <v>COBRADO</v>
      </c>
    </row>
    <row r="558" spans="1:19">
      <c r="A558">
        <v>557</v>
      </c>
      <c r="B558">
        <v>7</v>
      </c>
      <c r="C558" t="s">
        <v>258</v>
      </c>
      <c r="D558">
        <v>5</v>
      </c>
      <c r="E558" s="23">
        <v>45022.161111111112</v>
      </c>
      <c r="F558" s="23">
        <v>45022.318749999999</v>
      </c>
      <c r="G558" s="22">
        <f t="shared" si="33"/>
        <v>0.16805555555280685</v>
      </c>
      <c r="H558" t="s">
        <v>20</v>
      </c>
      <c r="I558" t="s">
        <v>10</v>
      </c>
      <c r="J558" t="s">
        <v>16</v>
      </c>
      <c r="K558" s="24">
        <v>35.880000000000003</v>
      </c>
      <c r="L558" t="s">
        <v>35</v>
      </c>
      <c r="M558" t="s">
        <v>59</v>
      </c>
      <c r="N558" t="s">
        <v>881</v>
      </c>
      <c r="O558" s="20">
        <f>VLOOKUP(A558,sum_cocina!$A$4:$D$772,4,FALSE)</f>
        <v>7.4305555555555555E-2</v>
      </c>
      <c r="P558" s="21">
        <f>+VLOOKUP(A558,sum_cocina!$A$4:$B$772,2,FALSE)</f>
        <v>177</v>
      </c>
      <c r="Q558" s="42">
        <f t="shared" si="34"/>
        <v>45022.161111111112</v>
      </c>
      <c r="R558" s="20">
        <f t="shared" si="35"/>
        <v>9.3749999997251296E-2</v>
      </c>
      <c r="S558" t="str">
        <f t="shared" si="36"/>
        <v>COBRADO</v>
      </c>
    </row>
    <row r="559" spans="1:19">
      <c r="A559">
        <v>558</v>
      </c>
      <c r="B559">
        <v>6</v>
      </c>
      <c r="C559" t="s">
        <v>749</v>
      </c>
      <c r="D559">
        <v>4</v>
      </c>
      <c r="E559" s="23">
        <v>45022.012499999997</v>
      </c>
      <c r="F559" s="23">
        <v>45022.129166666666</v>
      </c>
      <c r="G559" s="22">
        <f t="shared" si="33"/>
        <v>0.11666666666860692</v>
      </c>
      <c r="H559" t="s">
        <v>14</v>
      </c>
      <c r="I559" t="s">
        <v>10</v>
      </c>
      <c r="J559" t="s">
        <v>1125</v>
      </c>
      <c r="K559" s="24">
        <v>45.26</v>
      </c>
      <c r="L559" t="s">
        <v>11</v>
      </c>
      <c r="M559" t="s">
        <v>26</v>
      </c>
      <c r="N559" t="s">
        <v>882</v>
      </c>
      <c r="O559" s="20">
        <f>VLOOKUP(A559,sum_cocina!$A$4:$D$772,4,FALSE)</f>
        <v>0.11597222222222223</v>
      </c>
      <c r="P559" s="21">
        <f>+VLOOKUP(A559,sum_cocina!$A$4:$B$772,2,FALSE)</f>
        <v>179</v>
      </c>
      <c r="Q559" s="42">
        <f t="shared" si="34"/>
        <v>45022.012499999997</v>
      </c>
      <c r="R559" s="20">
        <f t="shared" si="35"/>
        <v>6.9444444638469549E-4</v>
      </c>
      <c r="S559" t="str">
        <f t="shared" si="36"/>
        <v>COBRADO</v>
      </c>
    </row>
    <row r="560" spans="1:19">
      <c r="A560">
        <v>559</v>
      </c>
      <c r="B560">
        <v>11</v>
      </c>
      <c r="C560" t="s">
        <v>54</v>
      </c>
      <c r="D560">
        <v>1</v>
      </c>
      <c r="E560" s="23">
        <v>45022.009722222225</v>
      </c>
      <c r="F560" s="23">
        <v>45022.165972222225</v>
      </c>
      <c r="G560" s="22">
        <f t="shared" si="33"/>
        <v>0.15625</v>
      </c>
      <c r="H560" t="s">
        <v>20</v>
      </c>
      <c r="I560" t="s">
        <v>10</v>
      </c>
      <c r="J560" t="s">
        <v>1125</v>
      </c>
      <c r="K560" s="24">
        <v>24.36</v>
      </c>
      <c r="L560" t="s">
        <v>11</v>
      </c>
      <c r="M560" t="s">
        <v>44</v>
      </c>
      <c r="N560" t="s">
        <v>439</v>
      </c>
      <c r="O560" s="20">
        <f>VLOOKUP(A560,sum_cocina!$A$4:$D$772,4,FALSE)</f>
        <v>2.8472222222222222E-2</v>
      </c>
      <c r="P560" s="21">
        <f>+VLOOKUP(A560,sum_cocina!$A$4:$B$772,2,FALSE)</f>
        <v>99</v>
      </c>
      <c r="Q560" s="42">
        <f t="shared" si="34"/>
        <v>45022.009722222225</v>
      </c>
      <c r="R560" s="20">
        <f t="shared" si="35"/>
        <v>0.12777777777777777</v>
      </c>
      <c r="S560" t="str">
        <f t="shared" si="36"/>
        <v>COBRADO</v>
      </c>
    </row>
    <row r="561" spans="1:19">
      <c r="A561">
        <v>560</v>
      </c>
      <c r="B561">
        <v>6</v>
      </c>
      <c r="C561" t="s">
        <v>348</v>
      </c>
      <c r="D561">
        <v>6</v>
      </c>
      <c r="E561" s="23">
        <v>45022.010416666664</v>
      </c>
      <c r="F561" s="23">
        <v>45022.136805555558</v>
      </c>
      <c r="G561" s="22">
        <f t="shared" si="33"/>
        <v>0.12638888889341615</v>
      </c>
      <c r="H561" t="s">
        <v>25</v>
      </c>
      <c r="I561" t="s">
        <v>32</v>
      </c>
      <c r="J561" t="s">
        <v>1124</v>
      </c>
      <c r="K561" s="24">
        <v>31.53</v>
      </c>
      <c r="L561" t="s">
        <v>11</v>
      </c>
      <c r="M561" t="s">
        <v>83</v>
      </c>
      <c r="N561" t="s">
        <v>883</v>
      </c>
      <c r="O561" s="20">
        <f>VLOOKUP(A561,sum_cocina!$A$4:$D$772,4,FALSE)</f>
        <v>3.3333333333333333E-2</v>
      </c>
      <c r="P561" s="21">
        <f>+VLOOKUP(A561,sum_cocina!$A$4:$B$772,2,FALSE)</f>
        <v>111</v>
      </c>
      <c r="Q561" s="42">
        <f t="shared" si="34"/>
        <v>45022.010416666664</v>
      </c>
      <c r="R561" s="20">
        <f t="shared" si="35"/>
        <v>9.3055555560082825E-2</v>
      </c>
      <c r="S561" t="str">
        <f t="shared" si="36"/>
        <v>COBRADO</v>
      </c>
    </row>
    <row r="562" spans="1:19">
      <c r="A562">
        <v>561</v>
      </c>
      <c r="B562">
        <v>4</v>
      </c>
      <c r="C562" t="s">
        <v>61</v>
      </c>
      <c r="D562">
        <v>2</v>
      </c>
      <c r="E562" s="23">
        <v>45022.050694444442</v>
      </c>
      <c r="F562" s="23">
        <v>45022.152083333334</v>
      </c>
      <c r="G562" s="22">
        <f t="shared" si="33"/>
        <v>0.10138888889196096</v>
      </c>
      <c r="H562" t="s">
        <v>14</v>
      </c>
      <c r="I562" t="s">
        <v>10</v>
      </c>
      <c r="J562" t="s">
        <v>1125</v>
      </c>
      <c r="K562" s="24">
        <v>44.24</v>
      </c>
      <c r="L562" t="s">
        <v>11</v>
      </c>
      <c r="M562" t="s">
        <v>64</v>
      </c>
      <c r="N562" t="s">
        <v>884</v>
      </c>
      <c r="O562" s="20">
        <f>VLOOKUP(A562,sum_cocina!$A$4:$D$772,4,FALSE)</f>
        <v>4.4444444444444446E-2</v>
      </c>
      <c r="P562" s="21">
        <f>+VLOOKUP(A562,sum_cocina!$A$4:$B$772,2,FALSE)</f>
        <v>64</v>
      </c>
      <c r="Q562" s="42">
        <f t="shared" si="34"/>
        <v>45022.050694444442</v>
      </c>
      <c r="R562" s="20">
        <f t="shared" si="35"/>
        <v>5.6944444447516514E-2</v>
      </c>
      <c r="S562" t="str">
        <f t="shared" si="36"/>
        <v>COBRADO</v>
      </c>
    </row>
    <row r="563" spans="1:19">
      <c r="A563">
        <v>562</v>
      </c>
      <c r="B563">
        <v>20</v>
      </c>
      <c r="C563" t="s">
        <v>885</v>
      </c>
      <c r="D563">
        <v>3</v>
      </c>
      <c r="E563" s="23">
        <v>45022.10833333333</v>
      </c>
      <c r="F563" s="23">
        <v>45022.263888888891</v>
      </c>
      <c r="G563" s="22">
        <f t="shared" si="33"/>
        <v>0.15555555556056788</v>
      </c>
      <c r="H563" t="s">
        <v>14</v>
      </c>
      <c r="I563" t="s">
        <v>32</v>
      </c>
      <c r="J563" t="s">
        <v>1125</v>
      </c>
      <c r="K563" s="24">
        <v>21.49</v>
      </c>
      <c r="L563" t="s">
        <v>21</v>
      </c>
      <c r="M563" t="s">
        <v>36</v>
      </c>
      <c r="N563" t="s">
        <v>886</v>
      </c>
      <c r="O563" s="20">
        <f>VLOOKUP(A563,sum_cocina!$A$4:$D$772,4,FALSE)</f>
        <v>7.7777777777777779E-2</v>
      </c>
      <c r="P563" s="21">
        <f>+VLOOKUP(A563,sum_cocina!$A$4:$B$772,2,FALSE)</f>
        <v>288</v>
      </c>
      <c r="Q563" s="42">
        <f t="shared" si="34"/>
        <v>45022.10833333333</v>
      </c>
      <c r="R563" s="20">
        <f t="shared" si="35"/>
        <v>7.7777777782790103E-2</v>
      </c>
      <c r="S563" t="str">
        <f t="shared" si="36"/>
        <v>COBRADO</v>
      </c>
    </row>
    <row r="564" spans="1:19">
      <c r="A564">
        <v>563</v>
      </c>
      <c r="B564">
        <v>12</v>
      </c>
      <c r="C564" t="s">
        <v>171</v>
      </c>
      <c r="D564">
        <v>3</v>
      </c>
      <c r="E564" s="23">
        <v>45022.12777777778</v>
      </c>
      <c r="F564" s="23">
        <v>45022.196527777778</v>
      </c>
      <c r="G564" s="22">
        <f t="shared" si="33"/>
        <v>7.916666666521148E-2</v>
      </c>
      <c r="H564" t="s">
        <v>25</v>
      </c>
      <c r="I564" t="s">
        <v>15</v>
      </c>
      <c r="J564" t="s">
        <v>16</v>
      </c>
      <c r="K564" s="24">
        <v>20.07</v>
      </c>
      <c r="L564" t="s">
        <v>35</v>
      </c>
      <c r="M564" t="s">
        <v>83</v>
      </c>
      <c r="N564" t="s">
        <v>170</v>
      </c>
      <c r="O564" s="20">
        <f>VLOOKUP(A564,sum_cocina!$A$4:$D$772,4,FALSE)</f>
        <v>2.5694444444444443E-2</v>
      </c>
      <c r="P564" s="21">
        <f>+VLOOKUP(A564,sum_cocina!$A$4:$B$772,2,FALSE)</f>
        <v>54</v>
      </c>
      <c r="Q564" s="42">
        <f t="shared" si="34"/>
        <v>45022.12777777778</v>
      </c>
      <c r="R564" s="20">
        <f t="shared" si="35"/>
        <v>5.3472222220767036E-2</v>
      </c>
      <c r="S564" t="str">
        <f t="shared" si="36"/>
        <v>COBRADO</v>
      </c>
    </row>
    <row r="565" spans="1:19">
      <c r="A565">
        <v>564</v>
      </c>
      <c r="B565">
        <v>9</v>
      </c>
      <c r="C565" t="s">
        <v>887</v>
      </c>
      <c r="D565">
        <v>3</v>
      </c>
      <c r="E565" s="23">
        <v>45022.021527777775</v>
      </c>
      <c r="F565" s="23">
        <v>45022.099305555559</v>
      </c>
      <c r="G565" s="22">
        <f t="shared" si="33"/>
        <v>7.777777778392192E-2</v>
      </c>
      <c r="H565" t="s">
        <v>25</v>
      </c>
      <c r="I565" t="s">
        <v>32</v>
      </c>
      <c r="J565" t="s">
        <v>16</v>
      </c>
      <c r="K565" s="24">
        <v>33.08</v>
      </c>
      <c r="L565" t="s">
        <v>11</v>
      </c>
      <c r="M565" t="s">
        <v>36</v>
      </c>
      <c r="N565" t="s">
        <v>888</v>
      </c>
      <c r="O565" s="20">
        <f>VLOOKUP(A565,sum_cocina!$A$4:$D$772,4,FALSE)</f>
        <v>3.7499999999999999E-2</v>
      </c>
      <c r="P565" s="21">
        <f>+VLOOKUP(A565,sum_cocina!$A$4:$B$772,2,FALSE)</f>
        <v>156</v>
      </c>
      <c r="Q565" s="42">
        <f t="shared" si="34"/>
        <v>45022.021527777775</v>
      </c>
      <c r="R565" s="20">
        <f t="shared" si="35"/>
        <v>4.0277777783921921E-2</v>
      </c>
      <c r="S565" t="str">
        <f t="shared" si="36"/>
        <v>COBRADO</v>
      </c>
    </row>
    <row r="566" spans="1:19">
      <c r="A566">
        <v>565</v>
      </c>
      <c r="B566">
        <v>3</v>
      </c>
      <c r="C566" t="s">
        <v>889</v>
      </c>
      <c r="D566">
        <v>6</v>
      </c>
      <c r="E566" s="23">
        <v>45022.11041666667</v>
      </c>
      <c r="F566" s="23">
        <v>45022.228472222225</v>
      </c>
      <c r="G566" s="22">
        <f t="shared" si="33"/>
        <v>0.11805555555474712</v>
      </c>
      <c r="H566" t="s">
        <v>14</v>
      </c>
      <c r="I566" t="s">
        <v>10</v>
      </c>
      <c r="J566" t="s">
        <v>1125</v>
      </c>
      <c r="K566" s="24">
        <v>15.11</v>
      </c>
      <c r="L566" t="s">
        <v>21</v>
      </c>
      <c r="M566" t="s">
        <v>36</v>
      </c>
      <c r="N566" t="s">
        <v>890</v>
      </c>
      <c r="O566" s="20">
        <f>VLOOKUP(A566,sum_cocina!$A$4:$D$772,4,FALSE)</f>
        <v>6.805555555555555E-2</v>
      </c>
      <c r="P566" s="21">
        <f>+VLOOKUP(A566,sum_cocina!$A$4:$B$772,2,FALSE)</f>
        <v>251</v>
      </c>
      <c r="Q566" s="42">
        <f t="shared" si="34"/>
        <v>45022.11041666667</v>
      </c>
      <c r="R566" s="20">
        <f t="shared" si="35"/>
        <v>4.9999999999191566E-2</v>
      </c>
      <c r="S566" t="str">
        <f t="shared" si="36"/>
        <v>COBRADO</v>
      </c>
    </row>
    <row r="567" spans="1:19">
      <c r="A567">
        <v>566</v>
      </c>
      <c r="B567">
        <v>4</v>
      </c>
      <c r="C567" t="s">
        <v>70</v>
      </c>
      <c r="D567">
        <v>3</v>
      </c>
      <c r="E567" s="23">
        <v>45022.072916666664</v>
      </c>
      <c r="F567" s="23">
        <v>45022.206250000003</v>
      </c>
      <c r="G567" s="22">
        <f t="shared" si="33"/>
        <v>0.13333333333866904</v>
      </c>
      <c r="H567" t="s">
        <v>9</v>
      </c>
      <c r="I567" t="s">
        <v>10</v>
      </c>
      <c r="J567" t="s">
        <v>1125</v>
      </c>
      <c r="K567" s="24">
        <v>42.62</v>
      </c>
      <c r="L567" t="s">
        <v>21</v>
      </c>
      <c r="M567" t="s">
        <v>44</v>
      </c>
      <c r="N567" t="s">
        <v>256</v>
      </c>
      <c r="O567" s="20">
        <f>VLOOKUP(A567,sum_cocina!$A$4:$D$772,4,FALSE)</f>
        <v>3.888888888888889E-2</v>
      </c>
      <c r="P567" s="21">
        <f>+VLOOKUP(A567,sum_cocina!$A$4:$B$772,2,FALSE)</f>
        <v>78</v>
      </c>
      <c r="Q567" s="42">
        <f t="shared" si="34"/>
        <v>45022.072916666664</v>
      </c>
      <c r="R567" s="20">
        <f t="shared" si="35"/>
        <v>9.4444444449780146E-2</v>
      </c>
      <c r="S567" t="str">
        <f t="shared" si="36"/>
        <v>COBRADO</v>
      </c>
    </row>
    <row r="568" spans="1:19">
      <c r="A568">
        <v>567</v>
      </c>
      <c r="B568">
        <v>15</v>
      </c>
      <c r="C568" t="s">
        <v>651</v>
      </c>
      <c r="D568">
        <v>4</v>
      </c>
      <c r="E568" s="23">
        <v>45022.082638888889</v>
      </c>
      <c r="F568" s="23">
        <v>45022.219444444447</v>
      </c>
      <c r="G568" s="22">
        <f t="shared" si="33"/>
        <v>0.14722222222432416</v>
      </c>
      <c r="H568" t="s">
        <v>29</v>
      </c>
      <c r="I568" t="s">
        <v>10</v>
      </c>
      <c r="J568" t="s">
        <v>1124</v>
      </c>
      <c r="K568" s="24">
        <v>42.83</v>
      </c>
      <c r="L568" t="s">
        <v>35</v>
      </c>
      <c r="M568" t="s">
        <v>64</v>
      </c>
      <c r="N568" t="s">
        <v>891</v>
      </c>
      <c r="O568" s="20">
        <f>VLOOKUP(A568,sum_cocina!$A$4:$D$772,4,FALSE)</f>
        <v>7.0833333333333331E-2</v>
      </c>
      <c r="P568" s="21">
        <f>+VLOOKUP(A568,sum_cocina!$A$4:$B$772,2,FALSE)</f>
        <v>253</v>
      </c>
      <c r="Q568" s="42">
        <f t="shared" si="34"/>
        <v>45022.082638888889</v>
      </c>
      <c r="R568" s="20">
        <f t="shared" si="35"/>
        <v>7.6388888890990825E-2</v>
      </c>
      <c r="S568" t="str">
        <f t="shared" si="36"/>
        <v>COBRADO</v>
      </c>
    </row>
    <row r="569" spans="1:19">
      <c r="A569">
        <v>568</v>
      </c>
      <c r="B569">
        <v>5</v>
      </c>
      <c r="C569" t="s">
        <v>132</v>
      </c>
      <c r="D569">
        <v>1</v>
      </c>
      <c r="E569" s="23">
        <v>45022.068749999999</v>
      </c>
      <c r="F569" s="23">
        <v>45022.144444444442</v>
      </c>
      <c r="G569" s="22">
        <f t="shared" si="33"/>
        <v>8.6111111110464364E-2</v>
      </c>
      <c r="H569" t="s">
        <v>29</v>
      </c>
      <c r="I569" t="s">
        <v>10</v>
      </c>
      <c r="J569" t="s">
        <v>1124</v>
      </c>
      <c r="K569" s="24">
        <v>21.13</v>
      </c>
      <c r="L569" t="s">
        <v>35</v>
      </c>
      <c r="M569" t="s">
        <v>17</v>
      </c>
      <c r="N569" t="s">
        <v>45</v>
      </c>
      <c r="O569" s="20">
        <f>VLOOKUP(A569,sum_cocina!$A$4:$D$772,4,FALSE)</f>
        <v>5.8333333333333334E-2</v>
      </c>
      <c r="P569" s="21">
        <f>+VLOOKUP(A569,sum_cocina!$A$4:$B$772,2,FALSE)</f>
        <v>182</v>
      </c>
      <c r="Q569" s="42">
        <f t="shared" si="34"/>
        <v>45022.068749999999</v>
      </c>
      <c r="R569" s="20">
        <f t="shared" si="35"/>
        <v>2.777777777713103E-2</v>
      </c>
      <c r="S569" t="str">
        <f t="shared" si="36"/>
        <v>COBRADO</v>
      </c>
    </row>
    <row r="570" spans="1:19">
      <c r="A570">
        <v>569</v>
      </c>
      <c r="B570">
        <v>12</v>
      </c>
      <c r="C570" t="s">
        <v>892</v>
      </c>
      <c r="D570">
        <v>5</v>
      </c>
      <c r="E570" s="23">
        <v>45022.061111111114</v>
      </c>
      <c r="F570" s="23">
        <v>45022.128472222219</v>
      </c>
      <c r="G570" s="22">
        <f t="shared" si="33"/>
        <v>6.7361111105128657E-2</v>
      </c>
      <c r="H570" t="s">
        <v>14</v>
      </c>
      <c r="I570" t="s">
        <v>10</v>
      </c>
      <c r="J570" t="s">
        <v>1125</v>
      </c>
      <c r="K570" s="24">
        <v>28.52</v>
      </c>
      <c r="L570" t="s">
        <v>11</v>
      </c>
      <c r="M570" t="s">
        <v>41</v>
      </c>
      <c r="N570" t="s">
        <v>893</v>
      </c>
      <c r="O570" s="20">
        <f>VLOOKUP(A570,sum_cocina!$A$4:$D$772,4,FALSE)</f>
        <v>4.027777777777778E-2</v>
      </c>
      <c r="P570" s="21">
        <f>+VLOOKUP(A570,sum_cocina!$A$4:$B$772,2,FALSE)</f>
        <v>131</v>
      </c>
      <c r="Q570" s="42">
        <f t="shared" si="34"/>
        <v>45022.061111111114</v>
      </c>
      <c r="R570" s="20">
        <f t="shared" si="35"/>
        <v>2.7083333327350877E-2</v>
      </c>
      <c r="S570" t="str">
        <f t="shared" si="36"/>
        <v>COBRADO</v>
      </c>
    </row>
    <row r="571" spans="1:19">
      <c r="A571">
        <v>570</v>
      </c>
      <c r="B571">
        <v>1</v>
      </c>
      <c r="C571" t="s">
        <v>894</v>
      </c>
      <c r="D571">
        <v>6</v>
      </c>
      <c r="E571" s="23">
        <v>45022.111111111109</v>
      </c>
      <c r="F571" s="23">
        <v>45022.185416666667</v>
      </c>
      <c r="G571" s="22">
        <f t="shared" si="33"/>
        <v>7.4305555557657499E-2</v>
      </c>
      <c r="H571" t="s">
        <v>25</v>
      </c>
      <c r="I571" t="s">
        <v>10</v>
      </c>
      <c r="J571" t="s">
        <v>1125</v>
      </c>
      <c r="K571" s="24">
        <v>38.4</v>
      </c>
      <c r="L571" t="s">
        <v>21</v>
      </c>
      <c r="M571" t="s">
        <v>17</v>
      </c>
      <c r="N571" t="s">
        <v>731</v>
      </c>
      <c r="O571" s="20">
        <f>VLOOKUP(A571,sum_cocina!$A$4:$D$772,4,FALSE)</f>
        <v>3.1944444444444442E-2</v>
      </c>
      <c r="P571" s="21">
        <f>+VLOOKUP(A571,sum_cocina!$A$4:$B$772,2,FALSE)</f>
        <v>85</v>
      </c>
      <c r="Q571" s="42">
        <f t="shared" si="34"/>
        <v>45022.111111111109</v>
      </c>
      <c r="R571" s="20">
        <f t="shared" si="35"/>
        <v>4.2361111113213057E-2</v>
      </c>
      <c r="S571" t="str">
        <f t="shared" si="36"/>
        <v>COBRADO</v>
      </c>
    </row>
    <row r="572" spans="1:19">
      <c r="A572">
        <v>571</v>
      </c>
      <c r="B572">
        <v>15</v>
      </c>
      <c r="C572" t="s">
        <v>107</v>
      </c>
      <c r="D572">
        <v>2</v>
      </c>
      <c r="E572" s="23">
        <v>45022.056250000001</v>
      </c>
      <c r="F572" s="23">
        <v>45022.120833333334</v>
      </c>
      <c r="G572" s="22">
        <f t="shared" si="33"/>
        <v>6.4583333332848269E-2</v>
      </c>
      <c r="H572" t="s">
        <v>25</v>
      </c>
      <c r="I572" t="s">
        <v>10</v>
      </c>
      <c r="J572" t="s">
        <v>1125</v>
      </c>
      <c r="K572" s="24">
        <v>49.54</v>
      </c>
      <c r="L572" t="s">
        <v>21</v>
      </c>
      <c r="M572" t="s">
        <v>1161</v>
      </c>
      <c r="N572" t="s">
        <v>170</v>
      </c>
      <c r="O572" s="20">
        <f>VLOOKUP(A572,sum_cocina!$A$4:$D$772,4,FALSE)</f>
        <v>1.8055555555555554E-2</v>
      </c>
      <c r="P572" s="21">
        <f>+VLOOKUP(A572,sum_cocina!$A$4:$B$772,2,FALSE)</f>
        <v>54</v>
      </c>
      <c r="Q572" s="42">
        <f t="shared" si="34"/>
        <v>45022.056250000001</v>
      </c>
      <c r="R572" s="20">
        <f t="shared" si="35"/>
        <v>4.6527777777292716E-2</v>
      </c>
      <c r="S572" t="str">
        <f t="shared" si="36"/>
        <v>COBRADO</v>
      </c>
    </row>
    <row r="573" spans="1:19">
      <c r="A573">
        <v>572</v>
      </c>
      <c r="B573">
        <v>19</v>
      </c>
      <c r="C573" t="s">
        <v>895</v>
      </c>
      <c r="D573">
        <v>3</v>
      </c>
      <c r="E573" s="23">
        <v>45022.120138888888</v>
      </c>
      <c r="F573" s="23">
        <v>45022.268750000003</v>
      </c>
      <c r="G573" s="22">
        <f t="shared" si="33"/>
        <v>0.15902777778198166</v>
      </c>
      <c r="H573" t="s">
        <v>29</v>
      </c>
      <c r="I573" t="s">
        <v>10</v>
      </c>
      <c r="J573" t="s">
        <v>16</v>
      </c>
      <c r="K573" s="24">
        <v>46.21</v>
      </c>
      <c r="L573" t="s">
        <v>35</v>
      </c>
      <c r="M573" t="s">
        <v>22</v>
      </c>
      <c r="N573" t="s">
        <v>896</v>
      </c>
      <c r="O573" s="20">
        <f>VLOOKUP(A573,sum_cocina!$A$4:$D$772,4,FALSE)</f>
        <v>3.0555555555555555E-2</v>
      </c>
      <c r="P573" s="21">
        <f>+VLOOKUP(A573,sum_cocina!$A$4:$B$772,2,FALSE)</f>
        <v>74</v>
      </c>
      <c r="Q573" s="42">
        <f t="shared" si="34"/>
        <v>45022.120138888888</v>
      </c>
      <c r="R573" s="20">
        <f t="shared" si="35"/>
        <v>0.1284722222264261</v>
      </c>
      <c r="S573" t="str">
        <f t="shared" si="36"/>
        <v>COBRADO</v>
      </c>
    </row>
    <row r="574" spans="1:19">
      <c r="A574">
        <v>573</v>
      </c>
      <c r="B574">
        <v>7</v>
      </c>
      <c r="C574" t="s">
        <v>897</v>
      </c>
      <c r="D574">
        <v>3</v>
      </c>
      <c r="E574" s="23">
        <v>45022.133333333331</v>
      </c>
      <c r="F574" s="23">
        <v>45022.29791666667</v>
      </c>
      <c r="G574" s="22">
        <f t="shared" si="33"/>
        <v>0.17500000000533569</v>
      </c>
      <c r="H574" t="s">
        <v>9</v>
      </c>
      <c r="I574" t="s">
        <v>10</v>
      </c>
      <c r="J574" t="s">
        <v>1125</v>
      </c>
      <c r="K574" s="24">
        <v>47.08</v>
      </c>
      <c r="L574" t="s">
        <v>35</v>
      </c>
      <c r="M574" t="s">
        <v>64</v>
      </c>
      <c r="N574" t="s">
        <v>898</v>
      </c>
      <c r="O574" s="20">
        <f>VLOOKUP(A574,sum_cocina!$A$4:$D$772,4,FALSE)</f>
        <v>4.791666666666667E-2</v>
      </c>
      <c r="P574" s="21">
        <f>+VLOOKUP(A574,sum_cocina!$A$4:$B$772,2,FALSE)</f>
        <v>165</v>
      </c>
      <c r="Q574" s="42">
        <f t="shared" si="34"/>
        <v>45022.133333333331</v>
      </c>
      <c r="R574" s="20">
        <f t="shared" si="35"/>
        <v>0.12708333333866903</v>
      </c>
      <c r="S574" t="str">
        <f t="shared" si="36"/>
        <v>COBRADO</v>
      </c>
    </row>
    <row r="575" spans="1:19">
      <c r="A575">
        <v>574</v>
      </c>
      <c r="B575">
        <v>20</v>
      </c>
      <c r="C575" t="s">
        <v>899</v>
      </c>
      <c r="D575">
        <v>3</v>
      </c>
      <c r="E575" s="23">
        <v>45022.021527777775</v>
      </c>
      <c r="F575" s="23">
        <v>45022.130555555559</v>
      </c>
      <c r="G575" s="22">
        <f t="shared" si="33"/>
        <v>0.10902777778392192</v>
      </c>
      <c r="H575" t="s">
        <v>25</v>
      </c>
      <c r="I575" t="s">
        <v>10</v>
      </c>
      <c r="J575" t="s">
        <v>1125</v>
      </c>
      <c r="K575" s="24">
        <v>42.57</v>
      </c>
      <c r="L575" t="s">
        <v>21</v>
      </c>
      <c r="M575" t="s">
        <v>22</v>
      </c>
      <c r="N575" t="s">
        <v>900</v>
      </c>
      <c r="O575" s="20">
        <f>VLOOKUP(A575,sum_cocina!$A$4:$D$772,4,FALSE)</f>
        <v>0.11666666666666667</v>
      </c>
      <c r="P575" s="21">
        <f>+VLOOKUP(A575,sum_cocina!$A$4:$B$772,2,FALSE)</f>
        <v>207</v>
      </c>
      <c r="Q575" s="42">
        <f t="shared" si="34"/>
        <v>45022.021527777775</v>
      </c>
      <c r="R575" s="20">
        <f t="shared" si="35"/>
        <v>0</v>
      </c>
      <c r="S575" t="str">
        <f t="shared" si="36"/>
        <v>NO COBRADO</v>
      </c>
    </row>
    <row r="576" spans="1:19">
      <c r="A576">
        <v>575</v>
      </c>
      <c r="B576">
        <v>15</v>
      </c>
      <c r="C576" t="s">
        <v>550</v>
      </c>
      <c r="D576">
        <v>4</v>
      </c>
      <c r="E576" s="23">
        <v>45022.066666666666</v>
      </c>
      <c r="F576" s="23">
        <v>45022.197222222225</v>
      </c>
      <c r="G576" s="22">
        <f t="shared" si="33"/>
        <v>0.13055555555911269</v>
      </c>
      <c r="H576" t="s">
        <v>29</v>
      </c>
      <c r="I576" t="s">
        <v>10</v>
      </c>
      <c r="J576" t="s">
        <v>1125</v>
      </c>
      <c r="K576" s="24">
        <v>33.520000000000003</v>
      </c>
      <c r="L576" t="s">
        <v>21</v>
      </c>
      <c r="M576" t="s">
        <v>26</v>
      </c>
      <c r="N576" t="s">
        <v>117</v>
      </c>
      <c r="O576" s="20">
        <f>VLOOKUP(A576,sum_cocina!$A$4:$D$772,4,FALSE)</f>
        <v>3.0555555555555555E-2</v>
      </c>
      <c r="P576" s="21">
        <f>+VLOOKUP(A576,sum_cocina!$A$4:$B$772,2,FALSE)</f>
        <v>18</v>
      </c>
      <c r="Q576" s="42">
        <f t="shared" si="34"/>
        <v>45022.066666666666</v>
      </c>
      <c r="R576" s="20">
        <f t="shared" si="35"/>
        <v>0.10000000000355713</v>
      </c>
      <c r="S576" t="str">
        <f t="shared" si="36"/>
        <v>COBRADO</v>
      </c>
    </row>
    <row r="577" spans="1:19">
      <c r="A577">
        <v>576</v>
      </c>
      <c r="B577">
        <v>9</v>
      </c>
      <c r="C577" t="s">
        <v>901</v>
      </c>
      <c r="D577">
        <v>1</v>
      </c>
      <c r="E577" s="23">
        <v>45022.164583333331</v>
      </c>
      <c r="F577" s="23">
        <v>45022.29583333333</v>
      </c>
      <c r="G577" s="22">
        <f t="shared" si="33"/>
        <v>0.13124999999854481</v>
      </c>
      <c r="H577" t="s">
        <v>29</v>
      </c>
      <c r="I577" t="s">
        <v>32</v>
      </c>
      <c r="J577" t="s">
        <v>16</v>
      </c>
      <c r="K577" s="24">
        <v>21.71</v>
      </c>
      <c r="L577" t="s">
        <v>11</v>
      </c>
      <c r="M577" t="s">
        <v>44</v>
      </c>
      <c r="N577" t="s">
        <v>902</v>
      </c>
      <c r="O577" s="20">
        <f>VLOOKUP(A577,sum_cocina!$A$4:$D$772,4,FALSE)</f>
        <v>7.9861111111111105E-2</v>
      </c>
      <c r="P577" s="21">
        <f>+VLOOKUP(A577,sum_cocina!$A$4:$B$772,2,FALSE)</f>
        <v>234</v>
      </c>
      <c r="Q577" s="42">
        <f t="shared" si="34"/>
        <v>45022.164583333331</v>
      </c>
      <c r="R577" s="20">
        <f t="shared" si="35"/>
        <v>5.1388888887433704E-2</v>
      </c>
      <c r="S577" t="str">
        <f t="shared" si="36"/>
        <v>COBRADO</v>
      </c>
    </row>
    <row r="578" spans="1:19">
      <c r="A578">
        <v>577</v>
      </c>
      <c r="B578">
        <v>5</v>
      </c>
      <c r="C578" t="s">
        <v>903</v>
      </c>
      <c r="D578">
        <v>4</v>
      </c>
      <c r="E578" s="23">
        <v>45022.134027777778</v>
      </c>
      <c r="F578" s="23">
        <v>45022.277777777781</v>
      </c>
      <c r="G578" s="22">
        <f t="shared" si="33"/>
        <v>0.14375000000291038</v>
      </c>
      <c r="H578" t="s">
        <v>29</v>
      </c>
      <c r="I578" t="s">
        <v>10</v>
      </c>
      <c r="J578" t="s">
        <v>1125</v>
      </c>
      <c r="K578" s="24">
        <v>34.119999999999997</v>
      </c>
      <c r="L578" t="s">
        <v>21</v>
      </c>
      <c r="M578" t="s">
        <v>1161</v>
      </c>
      <c r="N578" t="s">
        <v>904</v>
      </c>
      <c r="O578" s="20">
        <f>VLOOKUP(A578,sum_cocina!$A$4:$D$772,4,FALSE)</f>
        <v>1.7361111111111112E-2</v>
      </c>
      <c r="P578" s="21">
        <f>+VLOOKUP(A578,sum_cocina!$A$4:$B$772,2,FALSE)</f>
        <v>40</v>
      </c>
      <c r="Q578" s="42">
        <f t="shared" si="34"/>
        <v>45022.134027777778</v>
      </c>
      <c r="R578" s="20">
        <f t="shared" si="35"/>
        <v>0.12638888889179928</v>
      </c>
      <c r="S578" t="str">
        <f t="shared" si="36"/>
        <v>COBRADO</v>
      </c>
    </row>
    <row r="579" spans="1:19">
      <c r="A579">
        <v>578</v>
      </c>
      <c r="B579">
        <v>11</v>
      </c>
      <c r="C579" t="s">
        <v>392</v>
      </c>
      <c r="D579">
        <v>6</v>
      </c>
      <c r="E579" s="23">
        <v>45022.09097222222</v>
      </c>
      <c r="F579" s="23">
        <v>45022.183333333334</v>
      </c>
      <c r="G579" s="22">
        <f t="shared" ref="G579:G642" si="37">+IF(L579="Ocupada",(F579-E579)+(15/1440),(F579-E579))</f>
        <v>0.10277777778052648</v>
      </c>
      <c r="H579" t="s">
        <v>9</v>
      </c>
      <c r="I579" t="s">
        <v>10</v>
      </c>
      <c r="J579" t="s">
        <v>1125</v>
      </c>
      <c r="K579" s="24">
        <v>32.799999999999997</v>
      </c>
      <c r="L579" t="s">
        <v>35</v>
      </c>
      <c r="M579" t="s">
        <v>1160</v>
      </c>
      <c r="N579" t="s">
        <v>100</v>
      </c>
      <c r="O579" s="20">
        <f>VLOOKUP(A579,sum_cocina!$A$4:$D$772,4,FALSE)</f>
        <v>3.0555555555555555E-2</v>
      </c>
      <c r="P579" s="21">
        <f>+VLOOKUP(A579,sum_cocina!$A$4:$B$772,2,FALSE)</f>
        <v>90</v>
      </c>
      <c r="Q579" s="42">
        <f t="shared" ref="Q579:Q642" si="38">+E579</f>
        <v>45022.09097222222</v>
      </c>
      <c r="R579" s="20">
        <f t="shared" ref="R579:R642" si="39">IF((G579 - (O579 )) &lt; 0, 0, G579 - (O579))</f>
        <v>7.2222222224970919E-2</v>
      </c>
      <c r="S579" t="str">
        <f t="shared" ref="S579:S642" si="40">IF(R579&gt;0,"COBRADO","NO COBRADO")</f>
        <v>COBRADO</v>
      </c>
    </row>
    <row r="580" spans="1:19">
      <c r="A580">
        <v>579</v>
      </c>
      <c r="B580">
        <v>9</v>
      </c>
      <c r="C580" t="s">
        <v>905</v>
      </c>
      <c r="D580">
        <v>2</v>
      </c>
      <c r="E580" s="23">
        <v>45022.006944444445</v>
      </c>
      <c r="F580" s="23">
        <v>45022.095138888886</v>
      </c>
      <c r="G580" s="22">
        <f t="shared" si="37"/>
        <v>8.819444444088731E-2</v>
      </c>
      <c r="H580" t="s">
        <v>9</v>
      </c>
      <c r="I580" t="s">
        <v>10</v>
      </c>
      <c r="J580" t="s">
        <v>1125</v>
      </c>
      <c r="K580" s="24">
        <v>35.96</v>
      </c>
      <c r="L580" t="s">
        <v>21</v>
      </c>
      <c r="M580" t="s">
        <v>26</v>
      </c>
      <c r="N580" t="s">
        <v>195</v>
      </c>
      <c r="O580" s="20">
        <f>VLOOKUP(A580,sum_cocina!$A$4:$D$772,4,FALSE)</f>
        <v>3.3333333333333333E-2</v>
      </c>
      <c r="P580" s="21">
        <f>+VLOOKUP(A580,sum_cocina!$A$4:$B$772,2,FALSE)</f>
        <v>50</v>
      </c>
      <c r="Q580" s="42">
        <f t="shared" si="38"/>
        <v>45022.006944444445</v>
      </c>
      <c r="R580" s="20">
        <f t="shared" si="39"/>
        <v>5.4861111107553977E-2</v>
      </c>
      <c r="S580" t="str">
        <f t="shared" si="40"/>
        <v>COBRADO</v>
      </c>
    </row>
    <row r="581" spans="1:19">
      <c r="A581">
        <v>580</v>
      </c>
      <c r="B581">
        <v>10</v>
      </c>
      <c r="C581" t="s">
        <v>105</v>
      </c>
      <c r="D581">
        <v>5</v>
      </c>
      <c r="E581" s="23">
        <v>45022.004166666666</v>
      </c>
      <c r="F581" s="23">
        <v>45022.054166666669</v>
      </c>
      <c r="G581" s="22">
        <f t="shared" si="37"/>
        <v>5.0000000002910383E-2</v>
      </c>
      <c r="H581" t="s">
        <v>29</v>
      </c>
      <c r="I581" t="s">
        <v>10</v>
      </c>
      <c r="J581" t="s">
        <v>1124</v>
      </c>
      <c r="K581" s="24">
        <v>44.54</v>
      </c>
      <c r="L581" t="s">
        <v>21</v>
      </c>
      <c r="M581" t="s">
        <v>44</v>
      </c>
      <c r="N581" t="s">
        <v>439</v>
      </c>
      <c r="O581" s="20">
        <f>VLOOKUP(A581,sum_cocina!$A$4:$D$772,4,FALSE)</f>
        <v>2.0833333333333332E-2</v>
      </c>
      <c r="P581" s="21">
        <f>+VLOOKUP(A581,sum_cocina!$A$4:$B$772,2,FALSE)</f>
        <v>33</v>
      </c>
      <c r="Q581" s="42">
        <f t="shared" si="38"/>
        <v>45022.004166666666</v>
      </c>
      <c r="R581" s="20">
        <f t="shared" si="39"/>
        <v>2.9166666669577051E-2</v>
      </c>
      <c r="S581" t="str">
        <f t="shared" si="40"/>
        <v>COBRADO</v>
      </c>
    </row>
    <row r="582" spans="1:19">
      <c r="A582">
        <v>581</v>
      </c>
      <c r="B582">
        <v>18</v>
      </c>
      <c r="C582" t="s">
        <v>225</v>
      </c>
      <c r="D582">
        <v>5</v>
      </c>
      <c r="E582" s="23">
        <v>45022.147916666669</v>
      </c>
      <c r="F582" s="23">
        <v>45022.213888888888</v>
      </c>
      <c r="G582" s="22">
        <f t="shared" si="37"/>
        <v>7.6388888885655135E-2</v>
      </c>
      <c r="H582" t="s">
        <v>29</v>
      </c>
      <c r="I582" t="s">
        <v>10</v>
      </c>
      <c r="J582" t="s">
        <v>1125</v>
      </c>
      <c r="K582" s="24">
        <v>13.27</v>
      </c>
      <c r="L582" t="s">
        <v>35</v>
      </c>
      <c r="M582" t="s">
        <v>1161</v>
      </c>
      <c r="N582" t="s">
        <v>376</v>
      </c>
      <c r="O582" s="20">
        <f>VLOOKUP(A582,sum_cocina!$A$4:$D$772,4,FALSE)</f>
        <v>3.8194444444444448E-2</v>
      </c>
      <c r="P582" s="21">
        <f>+VLOOKUP(A582,sum_cocina!$A$4:$B$772,2,FALSE)</f>
        <v>123</v>
      </c>
      <c r="Q582" s="42">
        <f t="shared" si="38"/>
        <v>45022.147916666669</v>
      </c>
      <c r="R582" s="20">
        <f t="shared" si="39"/>
        <v>3.8194444441210687E-2</v>
      </c>
      <c r="S582" t="str">
        <f t="shared" si="40"/>
        <v>COBRADO</v>
      </c>
    </row>
    <row r="583" spans="1:19">
      <c r="A583">
        <v>582</v>
      </c>
      <c r="B583">
        <v>3</v>
      </c>
      <c r="C583" t="s">
        <v>906</v>
      </c>
      <c r="D583">
        <v>1</v>
      </c>
      <c r="E583" s="23">
        <v>45022.158333333333</v>
      </c>
      <c r="F583" s="23">
        <v>45022.214583333334</v>
      </c>
      <c r="G583" s="22">
        <f t="shared" si="37"/>
        <v>5.6250000001455192E-2</v>
      </c>
      <c r="H583" t="s">
        <v>20</v>
      </c>
      <c r="I583" t="s">
        <v>10</v>
      </c>
      <c r="J583" t="s">
        <v>1125</v>
      </c>
      <c r="K583" s="24">
        <v>20.23</v>
      </c>
      <c r="L583" t="s">
        <v>11</v>
      </c>
      <c r="M583" t="s">
        <v>44</v>
      </c>
      <c r="N583" t="s">
        <v>170</v>
      </c>
      <c r="O583" s="20">
        <f>VLOOKUP(A583,sum_cocina!$A$4:$D$772,4,FALSE)</f>
        <v>2.9166666666666667E-2</v>
      </c>
      <c r="P583" s="21">
        <f>+VLOOKUP(A583,sum_cocina!$A$4:$B$772,2,FALSE)</f>
        <v>54</v>
      </c>
      <c r="Q583" s="42">
        <f t="shared" si="38"/>
        <v>45022.158333333333</v>
      </c>
      <c r="R583" s="20">
        <f t="shared" si="39"/>
        <v>2.7083333334788524E-2</v>
      </c>
      <c r="S583" t="str">
        <f t="shared" si="40"/>
        <v>COBRADO</v>
      </c>
    </row>
    <row r="584" spans="1:19">
      <c r="A584">
        <v>583</v>
      </c>
      <c r="B584">
        <v>9</v>
      </c>
      <c r="C584" t="s">
        <v>471</v>
      </c>
      <c r="D584">
        <v>2</v>
      </c>
      <c r="E584" s="23">
        <v>45022.070138888892</v>
      </c>
      <c r="F584" s="23">
        <v>45022.148611111108</v>
      </c>
      <c r="G584" s="22">
        <f t="shared" si="37"/>
        <v>7.847222221607808E-2</v>
      </c>
      <c r="H584" t="s">
        <v>20</v>
      </c>
      <c r="I584" t="s">
        <v>32</v>
      </c>
      <c r="J584" t="s">
        <v>1124</v>
      </c>
      <c r="K584" s="24">
        <v>35.99</v>
      </c>
      <c r="L584" t="s">
        <v>21</v>
      </c>
      <c r="M584" t="s">
        <v>22</v>
      </c>
      <c r="N584" t="s">
        <v>907</v>
      </c>
      <c r="O584" s="20">
        <f>VLOOKUP(A584,sum_cocina!$A$4:$D$772,4,FALSE)</f>
        <v>7.2916666666666671E-2</v>
      </c>
      <c r="P584" s="21">
        <f>+VLOOKUP(A584,sum_cocina!$A$4:$B$772,2,FALSE)</f>
        <v>243</v>
      </c>
      <c r="Q584" s="42">
        <f t="shared" si="38"/>
        <v>45022.070138888892</v>
      </c>
      <c r="R584" s="20">
        <f t="shared" si="39"/>
        <v>5.5555555494114089E-3</v>
      </c>
      <c r="S584" t="str">
        <f t="shared" si="40"/>
        <v>COBRADO</v>
      </c>
    </row>
    <row r="585" spans="1:19">
      <c r="A585">
        <v>584</v>
      </c>
      <c r="B585">
        <v>9</v>
      </c>
      <c r="C585" t="s">
        <v>908</v>
      </c>
      <c r="D585">
        <v>4</v>
      </c>
      <c r="E585" s="23">
        <v>45022.149305555555</v>
      </c>
      <c r="F585" s="23">
        <v>45022.290972222225</v>
      </c>
      <c r="G585" s="22">
        <f t="shared" si="37"/>
        <v>0.14166666667006211</v>
      </c>
      <c r="H585" t="s">
        <v>9</v>
      </c>
      <c r="I585" t="s">
        <v>10</v>
      </c>
      <c r="J585" t="s">
        <v>1124</v>
      </c>
      <c r="K585" s="24">
        <v>36.979999999999997</v>
      </c>
      <c r="L585" t="s">
        <v>11</v>
      </c>
      <c r="M585" t="s">
        <v>64</v>
      </c>
      <c r="N585" t="s">
        <v>909</v>
      </c>
      <c r="O585" s="20">
        <f>VLOOKUP(A585,sum_cocina!$A$4:$D$772,4,FALSE)</f>
        <v>7.9166666666666663E-2</v>
      </c>
      <c r="P585" s="21">
        <f>+VLOOKUP(A585,sum_cocina!$A$4:$B$772,2,FALSE)</f>
        <v>139</v>
      </c>
      <c r="Q585" s="42">
        <f t="shared" si="38"/>
        <v>45022.149305555555</v>
      </c>
      <c r="R585" s="20">
        <f t="shared" si="39"/>
        <v>6.2500000003395451E-2</v>
      </c>
      <c r="S585" t="str">
        <f t="shared" si="40"/>
        <v>COBRADO</v>
      </c>
    </row>
    <row r="586" spans="1:19">
      <c r="A586">
        <v>585</v>
      </c>
      <c r="B586">
        <v>3</v>
      </c>
      <c r="C586" t="s">
        <v>762</v>
      </c>
      <c r="D586">
        <v>5</v>
      </c>
      <c r="E586" s="23">
        <v>45022.057638888888</v>
      </c>
      <c r="F586" s="23">
        <v>45022.109027777777</v>
      </c>
      <c r="G586" s="22">
        <f t="shared" si="37"/>
        <v>5.1388888889050577E-2</v>
      </c>
      <c r="H586" t="s">
        <v>9</v>
      </c>
      <c r="I586" t="s">
        <v>15</v>
      </c>
      <c r="J586" t="s">
        <v>1125</v>
      </c>
      <c r="K586" s="24">
        <v>10.07</v>
      </c>
      <c r="L586" t="s">
        <v>21</v>
      </c>
      <c r="M586" t="s">
        <v>59</v>
      </c>
      <c r="N586" t="s">
        <v>910</v>
      </c>
      <c r="O586" s="20">
        <f>VLOOKUP(A586,sum_cocina!$A$4:$D$772,4,FALSE)</f>
        <v>6.5972222222222224E-2</v>
      </c>
      <c r="P586" s="21">
        <f>+VLOOKUP(A586,sum_cocina!$A$4:$B$772,2,FALSE)</f>
        <v>128</v>
      </c>
      <c r="Q586" s="42">
        <f t="shared" si="38"/>
        <v>45022.057638888888</v>
      </c>
      <c r="R586" s="20">
        <f t="shared" si="39"/>
        <v>0</v>
      </c>
      <c r="S586" t="str">
        <f t="shared" si="40"/>
        <v>NO COBRADO</v>
      </c>
    </row>
    <row r="587" spans="1:19">
      <c r="A587">
        <v>586</v>
      </c>
      <c r="B587">
        <v>17</v>
      </c>
      <c r="C587" t="s">
        <v>911</v>
      </c>
      <c r="D587">
        <v>5</v>
      </c>
      <c r="E587" s="23">
        <v>45022.030555555553</v>
      </c>
      <c r="F587" s="23">
        <v>45022.163194444445</v>
      </c>
      <c r="G587" s="22">
        <f t="shared" si="37"/>
        <v>0.14305555555862762</v>
      </c>
      <c r="H587" t="s">
        <v>9</v>
      </c>
      <c r="I587" t="s">
        <v>32</v>
      </c>
      <c r="J587" t="s">
        <v>16</v>
      </c>
      <c r="K587" s="24">
        <v>32.79</v>
      </c>
      <c r="L587" t="s">
        <v>35</v>
      </c>
      <c r="M587" t="s">
        <v>36</v>
      </c>
      <c r="N587" t="s">
        <v>638</v>
      </c>
      <c r="O587" s="20">
        <f>VLOOKUP(A587,sum_cocina!$A$4:$D$772,4,FALSE)</f>
        <v>6.3888888888888884E-2</v>
      </c>
      <c r="P587" s="21">
        <f>+VLOOKUP(A587,sum_cocina!$A$4:$B$772,2,FALSE)</f>
        <v>171</v>
      </c>
      <c r="Q587" s="42">
        <f t="shared" si="38"/>
        <v>45022.030555555553</v>
      </c>
      <c r="R587" s="20">
        <f t="shared" si="39"/>
        <v>7.9166666669738733E-2</v>
      </c>
      <c r="S587" t="str">
        <f t="shared" si="40"/>
        <v>COBRADO</v>
      </c>
    </row>
    <row r="588" spans="1:19">
      <c r="A588">
        <v>587</v>
      </c>
      <c r="B588">
        <v>7</v>
      </c>
      <c r="C588" t="s">
        <v>912</v>
      </c>
      <c r="D588">
        <v>4</v>
      </c>
      <c r="E588" s="23">
        <v>45022.151388888888</v>
      </c>
      <c r="F588" s="23">
        <v>45022.195833333331</v>
      </c>
      <c r="G588" s="22">
        <f t="shared" si="37"/>
        <v>5.4861111110464357E-2</v>
      </c>
      <c r="H588" t="s">
        <v>9</v>
      </c>
      <c r="I588" t="s">
        <v>15</v>
      </c>
      <c r="J588" t="s">
        <v>1125</v>
      </c>
      <c r="K588" s="24">
        <v>35.03</v>
      </c>
      <c r="L588" t="s">
        <v>35</v>
      </c>
      <c r="M588" t="s">
        <v>44</v>
      </c>
      <c r="N588" t="s">
        <v>259</v>
      </c>
      <c r="O588" s="20">
        <f>VLOOKUP(A588,sum_cocina!$A$4:$D$772,4,FALSE)</f>
        <v>2.9861111111111113E-2</v>
      </c>
      <c r="P588" s="21">
        <f>+VLOOKUP(A588,sum_cocina!$A$4:$B$772,2,FALSE)</f>
        <v>48</v>
      </c>
      <c r="Q588" s="42">
        <f t="shared" si="38"/>
        <v>45022.151388888888</v>
      </c>
      <c r="R588" s="20">
        <f t="shared" si="39"/>
        <v>2.4999999999353244E-2</v>
      </c>
      <c r="S588" t="str">
        <f t="shared" si="40"/>
        <v>COBRADO</v>
      </c>
    </row>
    <row r="589" spans="1:19">
      <c r="A589">
        <v>588</v>
      </c>
      <c r="B589">
        <v>15</v>
      </c>
      <c r="C589" t="s">
        <v>878</v>
      </c>
      <c r="D589">
        <v>2</v>
      </c>
      <c r="E589" s="23">
        <v>45022.097222222219</v>
      </c>
      <c r="F589" s="23">
        <v>45022.248611111114</v>
      </c>
      <c r="G589" s="22">
        <f t="shared" si="37"/>
        <v>0.15138888889487134</v>
      </c>
      <c r="H589" t="s">
        <v>9</v>
      </c>
      <c r="I589" t="s">
        <v>32</v>
      </c>
      <c r="J589" t="s">
        <v>16</v>
      </c>
      <c r="K589" s="24">
        <v>33.93</v>
      </c>
      <c r="L589" t="s">
        <v>21</v>
      </c>
      <c r="M589" t="s">
        <v>26</v>
      </c>
      <c r="N589" t="s">
        <v>913</v>
      </c>
      <c r="O589" s="20">
        <f>VLOOKUP(A589,sum_cocina!$A$4:$D$772,4,FALSE)</f>
        <v>2.5694444444444443E-2</v>
      </c>
      <c r="P589" s="21">
        <f>+VLOOKUP(A589,sum_cocina!$A$4:$B$772,2,FALSE)</f>
        <v>101</v>
      </c>
      <c r="Q589" s="42">
        <f t="shared" si="38"/>
        <v>45022.097222222219</v>
      </c>
      <c r="R589" s="20">
        <f t="shared" si="39"/>
        <v>0.12569444445042691</v>
      </c>
      <c r="S589" t="str">
        <f t="shared" si="40"/>
        <v>COBRADO</v>
      </c>
    </row>
    <row r="590" spans="1:19">
      <c r="A590">
        <v>589</v>
      </c>
      <c r="B590">
        <v>10</v>
      </c>
      <c r="C590" t="s">
        <v>914</v>
      </c>
      <c r="D590">
        <v>4</v>
      </c>
      <c r="E590" s="23">
        <v>45022.134722222225</v>
      </c>
      <c r="F590" s="23">
        <v>45022.247916666667</v>
      </c>
      <c r="G590" s="22">
        <f t="shared" si="37"/>
        <v>0.1131944444423425</v>
      </c>
      <c r="H590" t="s">
        <v>29</v>
      </c>
      <c r="I590" t="s">
        <v>10</v>
      </c>
      <c r="J590" t="s">
        <v>1124</v>
      </c>
      <c r="K590" s="24">
        <v>28.96</v>
      </c>
      <c r="L590" t="s">
        <v>21</v>
      </c>
      <c r="M590" t="s">
        <v>44</v>
      </c>
      <c r="N590" t="s">
        <v>915</v>
      </c>
      <c r="O590" s="20">
        <f>VLOOKUP(A590,sum_cocina!$A$4:$D$772,4,FALSE)</f>
        <v>8.3333333333333329E-2</v>
      </c>
      <c r="P590" s="21">
        <f>+VLOOKUP(A590,sum_cocina!$A$4:$B$772,2,FALSE)</f>
        <v>284</v>
      </c>
      <c r="Q590" s="42">
        <f t="shared" si="38"/>
        <v>45022.134722222225</v>
      </c>
      <c r="R590" s="20">
        <f t="shared" si="39"/>
        <v>2.9861111109009172E-2</v>
      </c>
      <c r="S590" t="str">
        <f t="shared" si="40"/>
        <v>COBRADO</v>
      </c>
    </row>
    <row r="591" spans="1:19">
      <c r="A591">
        <v>590</v>
      </c>
      <c r="B591">
        <v>3</v>
      </c>
      <c r="C591" t="s">
        <v>412</v>
      </c>
      <c r="D591">
        <v>6</v>
      </c>
      <c r="E591" s="23">
        <v>45022.114583333336</v>
      </c>
      <c r="F591" s="23">
        <v>45022.185416666667</v>
      </c>
      <c r="G591" s="22">
        <f t="shared" si="37"/>
        <v>8.1249999998059749E-2</v>
      </c>
      <c r="H591" t="s">
        <v>20</v>
      </c>
      <c r="I591" t="s">
        <v>15</v>
      </c>
      <c r="J591" t="s">
        <v>1125</v>
      </c>
      <c r="K591" s="24">
        <v>40.94</v>
      </c>
      <c r="L591" t="s">
        <v>35</v>
      </c>
      <c r="M591" t="s">
        <v>36</v>
      </c>
      <c r="N591" t="s">
        <v>916</v>
      </c>
      <c r="O591" s="20">
        <f>VLOOKUP(A591,sum_cocina!$A$4:$D$772,4,FALSE)</f>
        <v>4.4444444444444446E-2</v>
      </c>
      <c r="P591" s="21">
        <f>+VLOOKUP(A591,sum_cocina!$A$4:$B$772,2,FALSE)</f>
        <v>122</v>
      </c>
      <c r="Q591" s="42">
        <f t="shared" si="38"/>
        <v>45022.114583333336</v>
      </c>
      <c r="R591" s="20">
        <f t="shared" si="39"/>
        <v>3.6805555553615303E-2</v>
      </c>
      <c r="S591" t="str">
        <f t="shared" si="40"/>
        <v>COBRADO</v>
      </c>
    </row>
    <row r="592" spans="1:19">
      <c r="A592">
        <v>591</v>
      </c>
      <c r="B592">
        <v>11</v>
      </c>
      <c r="C592" t="s">
        <v>917</v>
      </c>
      <c r="D592">
        <v>6</v>
      </c>
      <c r="E592" s="23">
        <v>45022.155555555553</v>
      </c>
      <c r="F592" s="23">
        <v>45022.263194444444</v>
      </c>
      <c r="G592" s="22">
        <f t="shared" si="37"/>
        <v>0.10763888889050577</v>
      </c>
      <c r="H592" t="s">
        <v>9</v>
      </c>
      <c r="I592" t="s">
        <v>15</v>
      </c>
      <c r="J592" t="s">
        <v>1125</v>
      </c>
      <c r="K592" s="24">
        <v>44.33</v>
      </c>
      <c r="L592" t="s">
        <v>21</v>
      </c>
      <c r="M592" t="s">
        <v>41</v>
      </c>
      <c r="N592" t="s">
        <v>65</v>
      </c>
      <c r="O592" s="20">
        <f>VLOOKUP(A592,sum_cocina!$A$4:$D$772,4,FALSE)</f>
        <v>3.5416666666666666E-2</v>
      </c>
      <c r="P592" s="21">
        <f>+VLOOKUP(A592,sum_cocina!$A$4:$B$772,2,FALSE)</f>
        <v>120</v>
      </c>
      <c r="Q592" s="42">
        <f t="shared" si="38"/>
        <v>45022.155555555553</v>
      </c>
      <c r="R592" s="20">
        <f t="shared" si="39"/>
        <v>7.2222222223839103E-2</v>
      </c>
      <c r="S592" t="str">
        <f t="shared" si="40"/>
        <v>COBRADO</v>
      </c>
    </row>
    <row r="593" spans="1:19">
      <c r="A593">
        <v>592</v>
      </c>
      <c r="B593">
        <v>5</v>
      </c>
      <c r="C593" t="s">
        <v>918</v>
      </c>
      <c r="D593">
        <v>1</v>
      </c>
      <c r="E593" s="23">
        <v>45022.033333333333</v>
      </c>
      <c r="F593" s="23">
        <v>45022.111111111109</v>
      </c>
      <c r="G593" s="22">
        <f t="shared" si="37"/>
        <v>7.7777777776645962E-2</v>
      </c>
      <c r="H593" t="s">
        <v>20</v>
      </c>
      <c r="I593" t="s">
        <v>10</v>
      </c>
      <c r="J593" t="s">
        <v>1125</v>
      </c>
      <c r="K593" s="24">
        <v>35.67</v>
      </c>
      <c r="L593" t="s">
        <v>11</v>
      </c>
      <c r="M593" t="s">
        <v>59</v>
      </c>
      <c r="N593" t="s">
        <v>919</v>
      </c>
      <c r="O593" s="20">
        <f>VLOOKUP(A593,sum_cocina!$A$4:$D$772,4,FALSE)</f>
        <v>7.013888888888889E-2</v>
      </c>
      <c r="P593" s="21">
        <f>+VLOOKUP(A593,sum_cocina!$A$4:$B$772,2,FALSE)</f>
        <v>94</v>
      </c>
      <c r="Q593" s="42">
        <f t="shared" si="38"/>
        <v>45022.033333333333</v>
      </c>
      <c r="R593" s="20">
        <f t="shared" si="39"/>
        <v>7.6388888877570726E-3</v>
      </c>
      <c r="S593" t="str">
        <f t="shared" si="40"/>
        <v>COBRADO</v>
      </c>
    </row>
    <row r="594" spans="1:19">
      <c r="A594">
        <v>593</v>
      </c>
      <c r="B594">
        <v>17</v>
      </c>
      <c r="C594" t="s">
        <v>920</v>
      </c>
      <c r="D594">
        <v>5</v>
      </c>
      <c r="E594" s="23">
        <v>45022.017361111109</v>
      </c>
      <c r="F594" s="23">
        <v>45022.095138888886</v>
      </c>
      <c r="G594" s="22">
        <f t="shared" si="37"/>
        <v>7.7777777776645962E-2</v>
      </c>
      <c r="H594" t="s">
        <v>29</v>
      </c>
      <c r="I594" t="s">
        <v>10</v>
      </c>
      <c r="J594" t="s">
        <v>1124</v>
      </c>
      <c r="K594" s="24">
        <v>48.8</v>
      </c>
      <c r="L594" t="s">
        <v>11</v>
      </c>
      <c r="M594" t="s">
        <v>1160</v>
      </c>
      <c r="N594" t="s">
        <v>921</v>
      </c>
      <c r="O594" s="20">
        <f>VLOOKUP(A594,sum_cocina!$A$4:$D$772,4,FALSE)</f>
        <v>3.3333333333333333E-2</v>
      </c>
      <c r="P594" s="21">
        <f>+VLOOKUP(A594,sum_cocina!$A$4:$B$772,2,FALSE)</f>
        <v>209</v>
      </c>
      <c r="Q594" s="42">
        <f t="shared" si="38"/>
        <v>45022.017361111109</v>
      </c>
      <c r="R594" s="20">
        <f t="shared" si="39"/>
        <v>4.4444444443312629E-2</v>
      </c>
      <c r="S594" t="str">
        <f t="shared" si="40"/>
        <v>COBRADO</v>
      </c>
    </row>
    <row r="595" spans="1:19">
      <c r="A595">
        <v>594</v>
      </c>
      <c r="B595">
        <v>17</v>
      </c>
      <c r="C595" t="s">
        <v>922</v>
      </c>
      <c r="D595">
        <v>1</v>
      </c>
      <c r="E595" s="23">
        <v>45022.138888888891</v>
      </c>
      <c r="F595" s="23">
        <v>45022.200694444444</v>
      </c>
      <c r="G595" s="22">
        <f t="shared" si="37"/>
        <v>6.1805555553291924E-2</v>
      </c>
      <c r="H595" t="s">
        <v>9</v>
      </c>
      <c r="I595" t="s">
        <v>10</v>
      </c>
      <c r="J595" t="s">
        <v>1124</v>
      </c>
      <c r="K595" s="24">
        <v>46.01</v>
      </c>
      <c r="L595" t="s">
        <v>21</v>
      </c>
      <c r="M595" t="s">
        <v>41</v>
      </c>
      <c r="N595" t="s">
        <v>923</v>
      </c>
      <c r="O595" s="20">
        <f>VLOOKUP(A595,sum_cocina!$A$4:$D$772,4,FALSE)</f>
        <v>6.805555555555555E-2</v>
      </c>
      <c r="P595" s="21">
        <f>+VLOOKUP(A595,sum_cocina!$A$4:$B$772,2,FALSE)</f>
        <v>139</v>
      </c>
      <c r="Q595" s="42">
        <f t="shared" si="38"/>
        <v>45022.138888888891</v>
      </c>
      <c r="R595" s="20">
        <f t="shared" si="39"/>
        <v>0</v>
      </c>
      <c r="S595" t="str">
        <f t="shared" si="40"/>
        <v>NO COBRADO</v>
      </c>
    </row>
    <row r="596" spans="1:19">
      <c r="A596">
        <v>595</v>
      </c>
      <c r="B596">
        <v>9</v>
      </c>
      <c r="C596" t="s">
        <v>63</v>
      </c>
      <c r="D596">
        <v>5</v>
      </c>
      <c r="E596" s="23">
        <v>45022.127083333333</v>
      </c>
      <c r="F596" s="23">
        <v>45022.227083333331</v>
      </c>
      <c r="G596" s="22">
        <f t="shared" si="37"/>
        <v>0.11041666666521148</v>
      </c>
      <c r="H596" t="s">
        <v>20</v>
      </c>
      <c r="I596" t="s">
        <v>10</v>
      </c>
      <c r="J596" t="s">
        <v>1125</v>
      </c>
      <c r="K596" s="24">
        <v>40.33</v>
      </c>
      <c r="L596" t="s">
        <v>35</v>
      </c>
      <c r="M596" t="s">
        <v>26</v>
      </c>
      <c r="N596" t="s">
        <v>924</v>
      </c>
      <c r="O596" s="20">
        <f>VLOOKUP(A596,sum_cocina!$A$4:$D$772,4,FALSE)</f>
        <v>3.4027777777777775E-2</v>
      </c>
      <c r="P596" s="21">
        <f>+VLOOKUP(A596,sum_cocina!$A$4:$B$772,2,FALSE)</f>
        <v>72</v>
      </c>
      <c r="Q596" s="42">
        <f t="shared" si="38"/>
        <v>45022.127083333333</v>
      </c>
      <c r="R596" s="20">
        <f t="shared" si="39"/>
        <v>7.6388888887433698E-2</v>
      </c>
      <c r="S596" t="str">
        <f t="shared" si="40"/>
        <v>COBRADO</v>
      </c>
    </row>
    <row r="597" spans="1:19">
      <c r="A597">
        <v>596</v>
      </c>
      <c r="B597">
        <v>18</v>
      </c>
      <c r="C597" t="s">
        <v>925</v>
      </c>
      <c r="D597">
        <v>2</v>
      </c>
      <c r="E597" s="23">
        <v>45022.056250000001</v>
      </c>
      <c r="F597" s="23">
        <v>45022.152083333334</v>
      </c>
      <c r="G597" s="22">
        <f t="shared" si="37"/>
        <v>0.10624999999951494</v>
      </c>
      <c r="H597" t="s">
        <v>20</v>
      </c>
      <c r="I597" t="s">
        <v>10</v>
      </c>
      <c r="J597" t="s">
        <v>1124</v>
      </c>
      <c r="K597" s="24">
        <v>23.7</v>
      </c>
      <c r="L597" t="s">
        <v>35</v>
      </c>
      <c r="M597" t="s">
        <v>59</v>
      </c>
      <c r="N597" t="s">
        <v>926</v>
      </c>
      <c r="O597" s="20">
        <f>VLOOKUP(A597,sum_cocina!$A$4:$D$772,4,FALSE)</f>
        <v>0.10972222222222222</v>
      </c>
      <c r="P597" s="21">
        <f>+VLOOKUP(A597,sum_cocina!$A$4:$B$772,2,FALSE)</f>
        <v>240</v>
      </c>
      <c r="Q597" s="42">
        <f t="shared" si="38"/>
        <v>45022.056250000001</v>
      </c>
      <c r="R597" s="20">
        <f t="shared" si="39"/>
        <v>0</v>
      </c>
      <c r="S597" t="str">
        <f t="shared" si="40"/>
        <v>NO COBRADO</v>
      </c>
    </row>
    <row r="598" spans="1:19">
      <c r="A598">
        <v>597</v>
      </c>
      <c r="B598">
        <v>16</v>
      </c>
      <c r="C598" t="s">
        <v>799</v>
      </c>
      <c r="D598">
        <v>1</v>
      </c>
      <c r="E598" s="23">
        <v>45022.035416666666</v>
      </c>
      <c r="F598" s="23">
        <v>45022.160416666666</v>
      </c>
      <c r="G598" s="22">
        <f t="shared" si="37"/>
        <v>0.13541666666666666</v>
      </c>
      <c r="H598" t="s">
        <v>14</v>
      </c>
      <c r="I598" t="s">
        <v>10</v>
      </c>
      <c r="J598" t="s">
        <v>1125</v>
      </c>
      <c r="K598" s="24">
        <v>45.46</v>
      </c>
      <c r="L598" t="s">
        <v>35</v>
      </c>
      <c r="M598" t="s">
        <v>41</v>
      </c>
      <c r="N598" t="s">
        <v>927</v>
      </c>
      <c r="O598" s="20">
        <f>VLOOKUP(A598,sum_cocina!$A$4:$D$772,4,FALSE)</f>
        <v>9.7916666666666666E-2</v>
      </c>
      <c r="P598" s="21">
        <f>+VLOOKUP(A598,sum_cocina!$A$4:$B$772,2,FALSE)</f>
        <v>150</v>
      </c>
      <c r="Q598" s="42">
        <f t="shared" si="38"/>
        <v>45022.035416666666</v>
      </c>
      <c r="R598" s="20">
        <f t="shared" si="39"/>
        <v>3.7499999999999992E-2</v>
      </c>
      <c r="S598" t="str">
        <f t="shared" si="40"/>
        <v>COBRADO</v>
      </c>
    </row>
    <row r="599" spans="1:19">
      <c r="A599">
        <v>598</v>
      </c>
      <c r="B599">
        <v>9</v>
      </c>
      <c r="C599" t="s">
        <v>928</v>
      </c>
      <c r="D599">
        <v>6</v>
      </c>
      <c r="E599" s="23">
        <v>45022.136111111111</v>
      </c>
      <c r="F599" s="23">
        <v>45022.290972222225</v>
      </c>
      <c r="G599" s="22">
        <f t="shared" si="37"/>
        <v>0.15486111111385981</v>
      </c>
      <c r="H599" t="s">
        <v>25</v>
      </c>
      <c r="I599" t="s">
        <v>10</v>
      </c>
      <c r="J599" t="s">
        <v>1125</v>
      </c>
      <c r="K599" s="24">
        <v>11.31</v>
      </c>
      <c r="L599" t="s">
        <v>11</v>
      </c>
      <c r="M599" t="s">
        <v>1160</v>
      </c>
      <c r="N599" t="s">
        <v>929</v>
      </c>
      <c r="O599" s="20">
        <f>VLOOKUP(A599,sum_cocina!$A$4:$D$772,4,FALSE)</f>
        <v>5.6250000000000001E-2</v>
      </c>
      <c r="P599" s="21">
        <f>+VLOOKUP(A599,sum_cocina!$A$4:$B$772,2,FALSE)</f>
        <v>209</v>
      </c>
      <c r="Q599" s="42">
        <f t="shared" si="38"/>
        <v>45022.136111111111</v>
      </c>
      <c r="R599" s="20">
        <f t="shared" si="39"/>
        <v>9.8611111113859812E-2</v>
      </c>
      <c r="S599" t="str">
        <f t="shared" si="40"/>
        <v>COBRADO</v>
      </c>
    </row>
    <row r="600" spans="1:19">
      <c r="A600">
        <v>599</v>
      </c>
      <c r="B600">
        <v>11</v>
      </c>
      <c r="C600" t="s">
        <v>930</v>
      </c>
      <c r="D600">
        <v>3</v>
      </c>
      <c r="E600" s="23">
        <v>45022.023611111108</v>
      </c>
      <c r="F600" s="23">
        <v>45022.181250000001</v>
      </c>
      <c r="G600" s="22">
        <f t="shared" si="37"/>
        <v>0.15763888889341615</v>
      </c>
      <c r="H600" t="s">
        <v>20</v>
      </c>
      <c r="I600" t="s">
        <v>10</v>
      </c>
      <c r="J600" t="s">
        <v>1125</v>
      </c>
      <c r="K600" s="24">
        <v>30.97</v>
      </c>
      <c r="L600" t="s">
        <v>21</v>
      </c>
      <c r="M600" t="s">
        <v>26</v>
      </c>
      <c r="N600" t="s">
        <v>931</v>
      </c>
      <c r="O600" s="20">
        <f>VLOOKUP(A600,sum_cocina!$A$4:$D$772,4,FALSE)</f>
        <v>7.4999999999999997E-2</v>
      </c>
      <c r="P600" s="21">
        <f>+VLOOKUP(A600,sum_cocina!$A$4:$B$772,2,FALSE)</f>
        <v>169</v>
      </c>
      <c r="Q600" s="42">
        <f t="shared" si="38"/>
        <v>45022.023611111108</v>
      </c>
      <c r="R600" s="20">
        <f t="shared" si="39"/>
        <v>8.2638888893416154E-2</v>
      </c>
      <c r="S600" t="str">
        <f t="shared" si="40"/>
        <v>COBRADO</v>
      </c>
    </row>
    <row r="601" spans="1:19">
      <c r="A601">
        <v>600</v>
      </c>
      <c r="B601">
        <v>14</v>
      </c>
      <c r="C601" t="s">
        <v>932</v>
      </c>
      <c r="D601">
        <v>4</v>
      </c>
      <c r="E601" s="23">
        <v>45022.165277777778</v>
      </c>
      <c r="F601" s="23">
        <v>45022.209027777775</v>
      </c>
      <c r="G601" s="22">
        <f t="shared" si="37"/>
        <v>5.4166666663756281E-2</v>
      </c>
      <c r="H601" t="s">
        <v>9</v>
      </c>
      <c r="I601" t="s">
        <v>10</v>
      </c>
      <c r="J601" t="s">
        <v>1124</v>
      </c>
      <c r="K601" s="24">
        <v>41.35</v>
      </c>
      <c r="L601" t="s">
        <v>35</v>
      </c>
      <c r="M601" t="s">
        <v>64</v>
      </c>
      <c r="N601" t="s">
        <v>47</v>
      </c>
      <c r="O601" s="20">
        <f>VLOOKUP(A601,sum_cocina!$A$4:$D$772,4,FALSE)</f>
        <v>4.5138888888888888E-2</v>
      </c>
      <c r="P601" s="21">
        <f>+VLOOKUP(A601,sum_cocina!$A$4:$B$772,2,FALSE)</f>
        <v>144</v>
      </c>
      <c r="Q601" s="42">
        <f t="shared" si="38"/>
        <v>45022.165277777778</v>
      </c>
      <c r="R601" s="20">
        <f t="shared" si="39"/>
        <v>9.0277777748673932E-3</v>
      </c>
      <c r="S601" t="str">
        <f t="shared" si="40"/>
        <v>COBRADO</v>
      </c>
    </row>
    <row r="602" spans="1:19">
      <c r="A602">
        <v>601</v>
      </c>
      <c r="B602">
        <v>13</v>
      </c>
      <c r="C602" t="s">
        <v>70</v>
      </c>
      <c r="D602">
        <v>1</v>
      </c>
      <c r="E602" s="23">
        <v>45022.113194444442</v>
      </c>
      <c r="F602" s="23">
        <v>45022.260416666664</v>
      </c>
      <c r="G602" s="22">
        <f t="shared" si="37"/>
        <v>0.14722222222189885</v>
      </c>
      <c r="H602" t="s">
        <v>29</v>
      </c>
      <c r="I602" t="s">
        <v>32</v>
      </c>
      <c r="J602" t="s">
        <v>1125</v>
      </c>
      <c r="K602" s="24">
        <v>16.809999999999999</v>
      </c>
      <c r="L602" t="s">
        <v>21</v>
      </c>
      <c r="M602" t="s">
        <v>1161</v>
      </c>
      <c r="N602" t="s">
        <v>933</v>
      </c>
      <c r="O602" s="20">
        <f>VLOOKUP(A602,sum_cocina!$A$4:$D$772,4,FALSE)</f>
        <v>7.9861111111111105E-2</v>
      </c>
      <c r="P602" s="21">
        <f>+VLOOKUP(A602,sum_cocina!$A$4:$B$772,2,FALSE)</f>
        <v>292</v>
      </c>
      <c r="Q602" s="42">
        <f t="shared" si="38"/>
        <v>45022.113194444442</v>
      </c>
      <c r="R602" s="20">
        <f t="shared" si="39"/>
        <v>6.7361111110787741E-2</v>
      </c>
      <c r="S602" t="str">
        <f t="shared" si="40"/>
        <v>COBRADO</v>
      </c>
    </row>
    <row r="603" spans="1:19">
      <c r="A603">
        <v>602</v>
      </c>
      <c r="B603">
        <v>12</v>
      </c>
      <c r="C603" t="s">
        <v>934</v>
      </c>
      <c r="D603">
        <v>3</v>
      </c>
      <c r="E603" s="23">
        <v>45022.161111111112</v>
      </c>
      <c r="F603" s="23">
        <v>45022.291666666664</v>
      </c>
      <c r="G603" s="22">
        <f t="shared" si="37"/>
        <v>0.13055555555183673</v>
      </c>
      <c r="H603" t="s">
        <v>20</v>
      </c>
      <c r="I603" t="s">
        <v>10</v>
      </c>
      <c r="J603" t="s">
        <v>16</v>
      </c>
      <c r="K603" s="24">
        <v>16.5</v>
      </c>
      <c r="L603" t="s">
        <v>11</v>
      </c>
      <c r="M603" t="s">
        <v>1160</v>
      </c>
      <c r="N603" t="s">
        <v>935</v>
      </c>
      <c r="O603" s="20">
        <f>VLOOKUP(A603,sum_cocina!$A$4:$D$772,4,FALSE)</f>
        <v>0.1125</v>
      </c>
      <c r="P603" s="21">
        <f>+VLOOKUP(A603,sum_cocina!$A$4:$B$772,2,FALSE)</f>
        <v>266</v>
      </c>
      <c r="Q603" s="42">
        <f t="shared" si="38"/>
        <v>45022.161111111112</v>
      </c>
      <c r="R603" s="20">
        <f t="shared" si="39"/>
        <v>1.805555555183673E-2</v>
      </c>
      <c r="S603" t="str">
        <f t="shared" si="40"/>
        <v>COBRADO</v>
      </c>
    </row>
    <row r="604" spans="1:19">
      <c r="A604">
        <v>603</v>
      </c>
      <c r="B604">
        <v>19</v>
      </c>
      <c r="C604" t="s">
        <v>279</v>
      </c>
      <c r="D604">
        <v>6</v>
      </c>
      <c r="E604" s="23">
        <v>45022.035416666666</v>
      </c>
      <c r="F604" s="23">
        <v>45022.181250000001</v>
      </c>
      <c r="G604" s="22">
        <f t="shared" si="37"/>
        <v>0.14583333333575865</v>
      </c>
      <c r="H604" t="s">
        <v>14</v>
      </c>
      <c r="I604" t="s">
        <v>10</v>
      </c>
      <c r="J604" t="s">
        <v>1125</v>
      </c>
      <c r="K604" s="24">
        <v>24.2</v>
      </c>
      <c r="L604" t="s">
        <v>21</v>
      </c>
      <c r="M604" t="s">
        <v>44</v>
      </c>
      <c r="N604" t="s">
        <v>186</v>
      </c>
      <c r="O604" s="20">
        <f>VLOOKUP(A604,sum_cocina!$A$4:$D$772,4,FALSE)</f>
        <v>1.1805555555555555E-2</v>
      </c>
      <c r="P604" s="21">
        <f>+VLOOKUP(A604,sum_cocina!$A$4:$B$772,2,FALSE)</f>
        <v>62</v>
      </c>
      <c r="Q604" s="42">
        <f t="shared" si="38"/>
        <v>45022.035416666666</v>
      </c>
      <c r="R604" s="20">
        <f t="shared" si="39"/>
        <v>0.13402777778020308</v>
      </c>
      <c r="S604" t="str">
        <f t="shared" si="40"/>
        <v>COBRADO</v>
      </c>
    </row>
    <row r="605" spans="1:19">
      <c r="A605">
        <v>604</v>
      </c>
      <c r="B605">
        <v>14</v>
      </c>
      <c r="C605" t="s">
        <v>417</v>
      </c>
      <c r="D605">
        <v>5</v>
      </c>
      <c r="E605" s="23">
        <v>45022.054166666669</v>
      </c>
      <c r="F605" s="23">
        <v>45022.219444444447</v>
      </c>
      <c r="G605" s="22">
        <f t="shared" si="37"/>
        <v>0.17569444444476781</v>
      </c>
      <c r="H605" t="s">
        <v>20</v>
      </c>
      <c r="I605" t="s">
        <v>10</v>
      </c>
      <c r="J605" t="s">
        <v>1125</v>
      </c>
      <c r="K605" s="24">
        <v>42.6</v>
      </c>
      <c r="L605" t="s">
        <v>35</v>
      </c>
      <c r="M605" t="s">
        <v>59</v>
      </c>
      <c r="N605" t="s">
        <v>33</v>
      </c>
      <c r="O605" s="20">
        <f>VLOOKUP(A605,sum_cocina!$A$4:$D$772,4,FALSE)</f>
        <v>2.9166666666666667E-2</v>
      </c>
      <c r="P605" s="21">
        <f>+VLOOKUP(A605,sum_cocina!$A$4:$B$772,2,FALSE)</f>
        <v>105</v>
      </c>
      <c r="Q605" s="42">
        <f t="shared" si="38"/>
        <v>45022.054166666669</v>
      </c>
      <c r="R605" s="20">
        <f t="shared" si="39"/>
        <v>0.14652777777810114</v>
      </c>
      <c r="S605" t="str">
        <f t="shared" si="40"/>
        <v>COBRADO</v>
      </c>
    </row>
    <row r="606" spans="1:19">
      <c r="A606">
        <v>605</v>
      </c>
      <c r="B606">
        <v>19</v>
      </c>
      <c r="C606" t="s">
        <v>936</v>
      </c>
      <c r="D606">
        <v>2</v>
      </c>
      <c r="E606" s="23">
        <v>45022.117361111108</v>
      </c>
      <c r="F606" s="23">
        <v>45022.26666666667</v>
      </c>
      <c r="G606" s="22">
        <f t="shared" si="37"/>
        <v>0.15972222222868973</v>
      </c>
      <c r="H606" t="s">
        <v>9</v>
      </c>
      <c r="I606" t="s">
        <v>10</v>
      </c>
      <c r="J606" t="s">
        <v>16</v>
      </c>
      <c r="K606" s="24">
        <v>24.38</v>
      </c>
      <c r="L606" t="s">
        <v>35</v>
      </c>
      <c r="M606" t="s">
        <v>44</v>
      </c>
      <c r="N606" t="s">
        <v>937</v>
      </c>
      <c r="O606" s="20">
        <f>VLOOKUP(A606,sum_cocina!$A$4:$D$772,4,FALSE)</f>
        <v>0.12222222222222222</v>
      </c>
      <c r="P606" s="21">
        <f>+VLOOKUP(A606,sum_cocina!$A$4:$B$772,2,FALSE)</f>
        <v>220</v>
      </c>
      <c r="Q606" s="42">
        <f t="shared" si="38"/>
        <v>45022.117361111108</v>
      </c>
      <c r="R606" s="20">
        <f t="shared" si="39"/>
        <v>3.7500000006467513E-2</v>
      </c>
      <c r="S606" t="str">
        <f t="shared" si="40"/>
        <v>COBRADO</v>
      </c>
    </row>
    <row r="607" spans="1:19">
      <c r="A607">
        <v>606</v>
      </c>
      <c r="B607">
        <v>1</v>
      </c>
      <c r="C607" t="s">
        <v>782</v>
      </c>
      <c r="D607">
        <v>2</v>
      </c>
      <c r="E607" s="23">
        <v>45022.134722222225</v>
      </c>
      <c r="F607" s="23">
        <v>45022.254166666666</v>
      </c>
      <c r="G607" s="22">
        <f t="shared" si="37"/>
        <v>0.12986111110755397</v>
      </c>
      <c r="H607" t="s">
        <v>25</v>
      </c>
      <c r="I607" t="s">
        <v>10</v>
      </c>
      <c r="J607" t="s">
        <v>1125</v>
      </c>
      <c r="K607" s="24">
        <v>31.58</v>
      </c>
      <c r="L607" t="s">
        <v>35</v>
      </c>
      <c r="M607" t="s">
        <v>36</v>
      </c>
      <c r="N607" t="s">
        <v>938</v>
      </c>
      <c r="O607" s="20">
        <f>VLOOKUP(A607,sum_cocina!$A$4:$D$772,4,FALSE)</f>
        <v>0.10069444444444445</v>
      </c>
      <c r="P607" s="21">
        <f>+VLOOKUP(A607,sum_cocina!$A$4:$B$772,2,FALSE)</f>
        <v>183</v>
      </c>
      <c r="Q607" s="42">
        <f t="shared" si="38"/>
        <v>45022.134722222225</v>
      </c>
      <c r="R607" s="20">
        <f t="shared" si="39"/>
        <v>2.9166666663109519E-2</v>
      </c>
      <c r="S607" t="str">
        <f t="shared" si="40"/>
        <v>COBRADO</v>
      </c>
    </row>
    <row r="608" spans="1:19">
      <c r="A608">
        <v>607</v>
      </c>
      <c r="B608">
        <v>10</v>
      </c>
      <c r="C608" t="s">
        <v>85</v>
      </c>
      <c r="D608">
        <v>1</v>
      </c>
      <c r="E608" s="23">
        <v>45022.058333333334</v>
      </c>
      <c r="F608" s="23">
        <v>45022.145138888889</v>
      </c>
      <c r="G608" s="22">
        <f t="shared" si="37"/>
        <v>9.7222222221413787E-2</v>
      </c>
      <c r="H608" t="s">
        <v>25</v>
      </c>
      <c r="I608" t="s">
        <v>10</v>
      </c>
      <c r="J608" t="s">
        <v>1125</v>
      </c>
      <c r="K608" s="24">
        <v>28.9</v>
      </c>
      <c r="L608" t="s">
        <v>35</v>
      </c>
      <c r="M608" t="s">
        <v>26</v>
      </c>
      <c r="N608" t="s">
        <v>599</v>
      </c>
      <c r="O608" s="20">
        <f>VLOOKUP(A608,sum_cocina!$A$4:$D$772,4,FALSE)</f>
        <v>4.791666666666667E-2</v>
      </c>
      <c r="P608" s="21">
        <f>+VLOOKUP(A608,sum_cocina!$A$4:$B$772,2,FALSE)</f>
        <v>68</v>
      </c>
      <c r="Q608" s="42">
        <f t="shared" si="38"/>
        <v>45022.058333333334</v>
      </c>
      <c r="R608" s="20">
        <f t="shared" si="39"/>
        <v>4.9305555554747117E-2</v>
      </c>
      <c r="S608" t="str">
        <f t="shared" si="40"/>
        <v>COBRADO</v>
      </c>
    </row>
    <row r="609" spans="1:19">
      <c r="A609">
        <v>608</v>
      </c>
      <c r="B609">
        <v>7</v>
      </c>
      <c r="C609" t="s">
        <v>939</v>
      </c>
      <c r="D609">
        <v>6</v>
      </c>
      <c r="E609" s="23">
        <v>45022.165277777778</v>
      </c>
      <c r="F609" s="23">
        <v>45022.305555555555</v>
      </c>
      <c r="G609" s="22">
        <f t="shared" si="37"/>
        <v>0.14027777777664596</v>
      </c>
      <c r="H609" t="s">
        <v>9</v>
      </c>
      <c r="I609" t="s">
        <v>10</v>
      </c>
      <c r="J609" t="s">
        <v>1125</v>
      </c>
      <c r="K609" s="24">
        <v>36.549999999999997</v>
      </c>
      <c r="L609" t="s">
        <v>11</v>
      </c>
      <c r="M609" t="s">
        <v>1160</v>
      </c>
      <c r="N609" t="s">
        <v>51</v>
      </c>
      <c r="O609" s="20">
        <f>VLOOKUP(A609,sum_cocina!$A$4:$D$772,4,FALSE)</f>
        <v>3.125E-2</v>
      </c>
      <c r="P609" s="21">
        <f>+VLOOKUP(A609,sum_cocina!$A$4:$B$772,2,FALSE)</f>
        <v>29</v>
      </c>
      <c r="Q609" s="42">
        <f t="shared" si="38"/>
        <v>45022.165277777778</v>
      </c>
      <c r="R609" s="20">
        <f t="shared" si="39"/>
        <v>0.10902777777664596</v>
      </c>
      <c r="S609" t="str">
        <f t="shared" si="40"/>
        <v>COBRADO</v>
      </c>
    </row>
    <row r="610" spans="1:19">
      <c r="A610">
        <v>609</v>
      </c>
      <c r="B610">
        <v>1</v>
      </c>
      <c r="C610" t="s">
        <v>391</v>
      </c>
      <c r="D610">
        <v>4</v>
      </c>
      <c r="E610" s="23">
        <v>45022.140972222223</v>
      </c>
      <c r="F610" s="23">
        <v>45022.293055555558</v>
      </c>
      <c r="G610" s="22">
        <f t="shared" si="37"/>
        <v>0.15208333333430346</v>
      </c>
      <c r="H610" t="s">
        <v>14</v>
      </c>
      <c r="I610" t="s">
        <v>10</v>
      </c>
      <c r="J610" t="s">
        <v>1125</v>
      </c>
      <c r="K610" s="24">
        <v>23.29</v>
      </c>
      <c r="L610" t="s">
        <v>11</v>
      </c>
      <c r="M610" t="s">
        <v>59</v>
      </c>
      <c r="N610" t="s">
        <v>414</v>
      </c>
      <c r="O610" s="20">
        <f>VLOOKUP(A610,sum_cocina!$A$4:$D$772,4,FALSE)</f>
        <v>1.8749999999999999E-2</v>
      </c>
      <c r="P610" s="21">
        <f>+VLOOKUP(A610,sum_cocina!$A$4:$B$772,2,FALSE)</f>
        <v>32</v>
      </c>
      <c r="Q610" s="42">
        <f t="shared" si="38"/>
        <v>45022.140972222223</v>
      </c>
      <c r="R610" s="20">
        <f t="shared" si="39"/>
        <v>0.13333333333430347</v>
      </c>
      <c r="S610" t="str">
        <f t="shared" si="40"/>
        <v>COBRADO</v>
      </c>
    </row>
    <row r="611" spans="1:19">
      <c r="A611">
        <v>610</v>
      </c>
      <c r="B611">
        <v>19</v>
      </c>
      <c r="C611" t="s">
        <v>54</v>
      </c>
      <c r="D611">
        <v>4</v>
      </c>
      <c r="E611" s="23">
        <v>45022.091666666667</v>
      </c>
      <c r="F611" s="23">
        <v>45022.174305555556</v>
      </c>
      <c r="G611" s="22">
        <f t="shared" si="37"/>
        <v>9.3055555555717248E-2</v>
      </c>
      <c r="H611" t="s">
        <v>25</v>
      </c>
      <c r="I611" t="s">
        <v>32</v>
      </c>
      <c r="J611" t="s">
        <v>1125</v>
      </c>
      <c r="K611" s="24">
        <v>37.9</v>
      </c>
      <c r="L611" t="s">
        <v>35</v>
      </c>
      <c r="M611" t="s">
        <v>26</v>
      </c>
      <c r="N611" t="s">
        <v>940</v>
      </c>
      <c r="O611" s="20">
        <f>VLOOKUP(A611,sum_cocina!$A$4:$D$772,4,FALSE)</f>
        <v>3.2638888888888891E-2</v>
      </c>
      <c r="P611" s="21">
        <f>+VLOOKUP(A611,sum_cocina!$A$4:$B$772,2,FALSE)</f>
        <v>44</v>
      </c>
      <c r="Q611" s="42">
        <f t="shared" si="38"/>
        <v>45022.091666666667</v>
      </c>
      <c r="R611" s="20">
        <f t="shared" si="39"/>
        <v>6.0416666666828357E-2</v>
      </c>
      <c r="S611" t="str">
        <f t="shared" si="40"/>
        <v>COBRADO</v>
      </c>
    </row>
    <row r="612" spans="1:19">
      <c r="A612">
        <v>611</v>
      </c>
      <c r="B612">
        <v>13</v>
      </c>
      <c r="C612" t="s">
        <v>941</v>
      </c>
      <c r="D612">
        <v>1</v>
      </c>
      <c r="E612" s="23">
        <v>45022.163194444445</v>
      </c>
      <c r="F612" s="23">
        <v>45022.321527777778</v>
      </c>
      <c r="G612" s="22">
        <f t="shared" si="37"/>
        <v>0.16874999999951493</v>
      </c>
      <c r="H612" t="s">
        <v>14</v>
      </c>
      <c r="I612" t="s">
        <v>10</v>
      </c>
      <c r="J612" t="s">
        <v>1125</v>
      </c>
      <c r="K612" s="24">
        <v>44.28</v>
      </c>
      <c r="L612" t="s">
        <v>35</v>
      </c>
      <c r="M612" t="s">
        <v>22</v>
      </c>
      <c r="N612" t="s">
        <v>942</v>
      </c>
      <c r="O612" s="20">
        <f>VLOOKUP(A612,sum_cocina!$A$4:$D$772,4,FALSE)</f>
        <v>5.7638888888888892E-2</v>
      </c>
      <c r="P612" s="21">
        <f>+VLOOKUP(A612,sum_cocina!$A$4:$B$772,2,FALSE)</f>
        <v>78</v>
      </c>
      <c r="Q612" s="42">
        <f t="shared" si="38"/>
        <v>45022.163194444445</v>
      </c>
      <c r="R612" s="20">
        <f t="shared" si="39"/>
        <v>0.11111111111062603</v>
      </c>
      <c r="S612" t="str">
        <f t="shared" si="40"/>
        <v>COBRADO</v>
      </c>
    </row>
    <row r="613" spans="1:19">
      <c r="A613">
        <v>612</v>
      </c>
      <c r="B613">
        <v>11</v>
      </c>
      <c r="C613" t="s">
        <v>943</v>
      </c>
      <c r="D613">
        <v>4</v>
      </c>
      <c r="E613" s="23">
        <v>45022.05</v>
      </c>
      <c r="F613" s="23">
        <v>45022.208333333336</v>
      </c>
      <c r="G613" s="22">
        <f t="shared" si="37"/>
        <v>0.15833333333284827</v>
      </c>
      <c r="H613" t="s">
        <v>25</v>
      </c>
      <c r="I613" t="s">
        <v>10</v>
      </c>
      <c r="J613" t="s">
        <v>1125</v>
      </c>
      <c r="K613" s="24">
        <v>23.54</v>
      </c>
      <c r="L613" t="s">
        <v>11</v>
      </c>
      <c r="M613" t="s">
        <v>26</v>
      </c>
      <c r="N613" t="s">
        <v>944</v>
      </c>
      <c r="O613" s="20">
        <f>VLOOKUP(A613,sum_cocina!$A$4:$D$772,4,FALSE)</f>
        <v>8.9583333333333334E-2</v>
      </c>
      <c r="P613" s="21">
        <f>+VLOOKUP(A613,sum_cocina!$A$4:$B$772,2,FALSE)</f>
        <v>231</v>
      </c>
      <c r="Q613" s="42">
        <f t="shared" si="38"/>
        <v>45022.05</v>
      </c>
      <c r="R613" s="20">
        <f t="shared" si="39"/>
        <v>6.8749999999514935E-2</v>
      </c>
      <c r="S613" t="str">
        <f t="shared" si="40"/>
        <v>COBRADO</v>
      </c>
    </row>
    <row r="614" spans="1:19">
      <c r="A614">
        <v>613</v>
      </c>
      <c r="B614">
        <v>1</v>
      </c>
      <c r="C614" t="s">
        <v>111</v>
      </c>
      <c r="D614">
        <v>5</v>
      </c>
      <c r="E614" s="23">
        <v>45022.081250000003</v>
      </c>
      <c r="F614" s="23">
        <v>45022.149305555555</v>
      </c>
      <c r="G614" s="22">
        <f t="shared" si="37"/>
        <v>6.8055555551836733E-2</v>
      </c>
      <c r="H614" t="s">
        <v>20</v>
      </c>
      <c r="I614" t="s">
        <v>15</v>
      </c>
      <c r="J614" t="s">
        <v>16</v>
      </c>
      <c r="K614" s="24">
        <v>23.56</v>
      </c>
      <c r="L614" t="s">
        <v>11</v>
      </c>
      <c r="M614" t="s">
        <v>1160</v>
      </c>
      <c r="N614" t="s">
        <v>945</v>
      </c>
      <c r="O614" s="20">
        <f>VLOOKUP(A614,sum_cocina!$A$4:$D$772,4,FALSE)</f>
        <v>0.10555555555555556</v>
      </c>
      <c r="P614" s="21">
        <f>+VLOOKUP(A614,sum_cocina!$A$4:$B$772,2,FALSE)</f>
        <v>285</v>
      </c>
      <c r="Q614" s="42">
        <f t="shared" si="38"/>
        <v>45022.081250000003</v>
      </c>
      <c r="R614" s="20">
        <f t="shared" si="39"/>
        <v>0</v>
      </c>
      <c r="S614" t="str">
        <f t="shared" si="40"/>
        <v>NO COBRADO</v>
      </c>
    </row>
    <row r="615" spans="1:19">
      <c r="A615">
        <v>614</v>
      </c>
      <c r="B615">
        <v>19</v>
      </c>
      <c r="C615" t="s">
        <v>584</v>
      </c>
      <c r="D615">
        <v>6</v>
      </c>
      <c r="E615" s="23">
        <v>45022.105555555558</v>
      </c>
      <c r="F615" s="23">
        <v>45022.192361111112</v>
      </c>
      <c r="G615" s="22">
        <f t="shared" si="37"/>
        <v>8.6805555554747116E-2</v>
      </c>
      <c r="H615" t="s">
        <v>14</v>
      </c>
      <c r="I615" t="s">
        <v>15</v>
      </c>
      <c r="J615" t="s">
        <v>1124</v>
      </c>
      <c r="K615" s="24">
        <v>26.48</v>
      </c>
      <c r="L615" t="s">
        <v>11</v>
      </c>
      <c r="M615" t="s">
        <v>36</v>
      </c>
      <c r="N615" t="s">
        <v>259</v>
      </c>
      <c r="O615" s="20">
        <f>VLOOKUP(A615,sum_cocina!$A$4:$D$772,4,FALSE)</f>
        <v>3.4722222222222224E-2</v>
      </c>
      <c r="P615" s="21">
        <f>+VLOOKUP(A615,sum_cocina!$A$4:$B$772,2,FALSE)</f>
        <v>72</v>
      </c>
      <c r="Q615" s="42">
        <f t="shared" si="38"/>
        <v>45022.105555555558</v>
      </c>
      <c r="R615" s="20">
        <f t="shared" si="39"/>
        <v>5.2083333332524892E-2</v>
      </c>
      <c r="S615" t="str">
        <f t="shared" si="40"/>
        <v>COBRADO</v>
      </c>
    </row>
    <row r="616" spans="1:19">
      <c r="A616">
        <v>615</v>
      </c>
      <c r="B616">
        <v>7</v>
      </c>
      <c r="C616" t="s">
        <v>946</v>
      </c>
      <c r="D616">
        <v>1</v>
      </c>
      <c r="E616" s="23">
        <v>45022.031944444447</v>
      </c>
      <c r="F616" s="23">
        <v>45022.078472222223</v>
      </c>
      <c r="G616" s="22">
        <f t="shared" si="37"/>
        <v>5.6944444443312627E-2</v>
      </c>
      <c r="H616" t="s">
        <v>25</v>
      </c>
      <c r="I616" t="s">
        <v>32</v>
      </c>
      <c r="J616" t="s">
        <v>1125</v>
      </c>
      <c r="K616" s="24">
        <v>18.420000000000002</v>
      </c>
      <c r="L616" t="s">
        <v>35</v>
      </c>
      <c r="M616" t="s">
        <v>59</v>
      </c>
      <c r="N616" t="s">
        <v>947</v>
      </c>
      <c r="O616" s="20">
        <f>VLOOKUP(A616,sum_cocina!$A$4:$D$772,4,FALSE)</f>
        <v>0.10833333333333334</v>
      </c>
      <c r="P616" s="21">
        <f>+VLOOKUP(A616,sum_cocina!$A$4:$B$772,2,FALSE)</f>
        <v>333</v>
      </c>
      <c r="Q616" s="42">
        <f t="shared" si="38"/>
        <v>45022.031944444447</v>
      </c>
      <c r="R616" s="20">
        <f t="shared" si="39"/>
        <v>0</v>
      </c>
      <c r="S616" t="str">
        <f t="shared" si="40"/>
        <v>NO COBRADO</v>
      </c>
    </row>
    <row r="617" spans="1:19">
      <c r="A617">
        <v>616</v>
      </c>
      <c r="B617">
        <v>4</v>
      </c>
      <c r="C617" t="s">
        <v>936</v>
      </c>
      <c r="D617">
        <v>4</v>
      </c>
      <c r="E617" s="23">
        <v>45022.009722222225</v>
      </c>
      <c r="F617" s="23">
        <v>45022.15</v>
      </c>
      <c r="G617" s="22">
        <f t="shared" si="37"/>
        <v>0.15069444444331262</v>
      </c>
      <c r="H617" t="s">
        <v>25</v>
      </c>
      <c r="I617" t="s">
        <v>32</v>
      </c>
      <c r="J617" t="s">
        <v>1125</v>
      </c>
      <c r="K617" s="24">
        <v>23.89</v>
      </c>
      <c r="L617" t="s">
        <v>35</v>
      </c>
      <c r="M617" t="s">
        <v>36</v>
      </c>
      <c r="N617" t="s">
        <v>12</v>
      </c>
      <c r="O617" s="20">
        <f>VLOOKUP(A617,sum_cocina!$A$4:$D$772,4,FALSE)</f>
        <v>3.2638888888888891E-2</v>
      </c>
      <c r="P617" s="21">
        <f>+VLOOKUP(A617,sum_cocina!$A$4:$B$772,2,FALSE)</f>
        <v>132</v>
      </c>
      <c r="Q617" s="42">
        <f t="shared" si="38"/>
        <v>45022.009722222225</v>
      </c>
      <c r="R617" s="20">
        <f t="shared" si="39"/>
        <v>0.11805555555442374</v>
      </c>
      <c r="S617" t="str">
        <f t="shared" si="40"/>
        <v>COBRADO</v>
      </c>
    </row>
    <row r="618" spans="1:19">
      <c r="A618">
        <v>617</v>
      </c>
      <c r="B618">
        <v>13</v>
      </c>
      <c r="C618" t="s">
        <v>91</v>
      </c>
      <c r="D618">
        <v>5</v>
      </c>
      <c r="E618" s="23">
        <v>45022.055555555555</v>
      </c>
      <c r="F618" s="23">
        <v>45022.220138888886</v>
      </c>
      <c r="G618" s="22">
        <f t="shared" si="37"/>
        <v>0.16458333333139308</v>
      </c>
      <c r="H618" t="s">
        <v>20</v>
      </c>
      <c r="I618" t="s">
        <v>10</v>
      </c>
      <c r="J618" t="s">
        <v>1125</v>
      </c>
      <c r="K618" s="24">
        <v>38.18</v>
      </c>
      <c r="L618" t="s">
        <v>21</v>
      </c>
      <c r="M618" t="s">
        <v>44</v>
      </c>
      <c r="N618" t="s">
        <v>547</v>
      </c>
      <c r="O618" s="20">
        <f>VLOOKUP(A618,sum_cocina!$A$4:$D$772,4,FALSE)</f>
        <v>3.5416666666666666E-2</v>
      </c>
      <c r="P618" s="21">
        <f>+VLOOKUP(A618,sum_cocina!$A$4:$B$772,2,FALSE)</f>
        <v>142</v>
      </c>
      <c r="Q618" s="42">
        <f t="shared" si="38"/>
        <v>45022.055555555555</v>
      </c>
      <c r="R618" s="20">
        <f t="shared" si="39"/>
        <v>0.12916666666472643</v>
      </c>
      <c r="S618" t="str">
        <f t="shared" si="40"/>
        <v>COBRADO</v>
      </c>
    </row>
    <row r="619" spans="1:19">
      <c r="A619">
        <v>618</v>
      </c>
      <c r="B619">
        <v>3</v>
      </c>
      <c r="C619" t="s">
        <v>948</v>
      </c>
      <c r="D619">
        <v>5</v>
      </c>
      <c r="E619" s="23">
        <v>45022.038888888892</v>
      </c>
      <c r="F619" s="23">
        <v>45022.133333333331</v>
      </c>
      <c r="G619" s="22">
        <f t="shared" si="37"/>
        <v>9.4444444439432118E-2</v>
      </c>
      <c r="H619" t="s">
        <v>29</v>
      </c>
      <c r="I619" t="s">
        <v>15</v>
      </c>
      <c r="J619" t="s">
        <v>1125</v>
      </c>
      <c r="K619" s="24">
        <v>25.93</v>
      </c>
      <c r="L619" t="s">
        <v>21</v>
      </c>
      <c r="M619" t="s">
        <v>64</v>
      </c>
      <c r="N619" t="s">
        <v>949</v>
      </c>
      <c r="O619" s="20">
        <f>VLOOKUP(A619,sum_cocina!$A$4:$D$772,4,FALSE)</f>
        <v>8.1944444444444445E-2</v>
      </c>
      <c r="P619" s="21">
        <f>+VLOOKUP(A619,sum_cocina!$A$4:$B$772,2,FALSE)</f>
        <v>319</v>
      </c>
      <c r="Q619" s="42">
        <f t="shared" si="38"/>
        <v>45022.038888888892</v>
      </c>
      <c r="R619" s="20">
        <f t="shared" si="39"/>
        <v>1.2499999994987673E-2</v>
      </c>
      <c r="S619" t="str">
        <f t="shared" si="40"/>
        <v>COBRADO</v>
      </c>
    </row>
    <row r="620" spans="1:19">
      <c r="A620">
        <v>619</v>
      </c>
      <c r="B620">
        <v>6</v>
      </c>
      <c r="C620" t="s">
        <v>614</v>
      </c>
      <c r="D620">
        <v>4</v>
      </c>
      <c r="E620" s="23">
        <v>45022.011111111111</v>
      </c>
      <c r="F620" s="23">
        <v>45022.111805555556</v>
      </c>
      <c r="G620" s="22">
        <f t="shared" si="37"/>
        <v>0.10069444444525288</v>
      </c>
      <c r="H620" t="s">
        <v>25</v>
      </c>
      <c r="I620" t="s">
        <v>32</v>
      </c>
      <c r="J620" t="s">
        <v>1125</v>
      </c>
      <c r="K620" s="24">
        <v>16.440000000000001</v>
      </c>
      <c r="L620" t="s">
        <v>11</v>
      </c>
      <c r="M620" t="s">
        <v>59</v>
      </c>
      <c r="N620" t="s">
        <v>950</v>
      </c>
      <c r="O620" s="20">
        <f>VLOOKUP(A620,sum_cocina!$A$4:$D$772,4,FALSE)</f>
        <v>6.6666666666666666E-2</v>
      </c>
      <c r="P620" s="21">
        <f>+VLOOKUP(A620,sum_cocina!$A$4:$B$772,2,FALSE)</f>
        <v>132</v>
      </c>
      <c r="Q620" s="42">
        <f t="shared" si="38"/>
        <v>45022.011111111111</v>
      </c>
      <c r="R620" s="20">
        <f t="shared" si="39"/>
        <v>3.4027777778586218E-2</v>
      </c>
      <c r="S620" t="str">
        <f t="shared" si="40"/>
        <v>COBRADO</v>
      </c>
    </row>
    <row r="621" spans="1:19">
      <c r="A621">
        <v>620</v>
      </c>
      <c r="B621">
        <v>16</v>
      </c>
      <c r="C621" t="s">
        <v>951</v>
      </c>
      <c r="D621">
        <v>3</v>
      </c>
      <c r="E621" s="23">
        <v>45022.117361111108</v>
      </c>
      <c r="F621" s="23">
        <v>45022.254861111112</v>
      </c>
      <c r="G621" s="22">
        <f t="shared" si="37"/>
        <v>0.13750000000436557</v>
      </c>
      <c r="H621" t="s">
        <v>29</v>
      </c>
      <c r="I621" t="s">
        <v>10</v>
      </c>
      <c r="J621" t="s">
        <v>1125</v>
      </c>
      <c r="K621" s="24">
        <v>26.64</v>
      </c>
      <c r="L621" t="s">
        <v>11</v>
      </c>
      <c r="M621" t="s">
        <v>26</v>
      </c>
      <c r="N621" t="s">
        <v>180</v>
      </c>
      <c r="O621" s="20">
        <f>VLOOKUP(A621,sum_cocina!$A$4:$D$772,4,FALSE)</f>
        <v>2.7777777777777776E-2</v>
      </c>
      <c r="P621" s="21">
        <f>+VLOOKUP(A621,sum_cocina!$A$4:$B$772,2,FALSE)</f>
        <v>57</v>
      </c>
      <c r="Q621" s="42">
        <f t="shared" si="38"/>
        <v>45022.117361111108</v>
      </c>
      <c r="R621" s="20">
        <f t="shared" si="39"/>
        <v>0.1097222222265878</v>
      </c>
      <c r="S621" t="str">
        <f t="shared" si="40"/>
        <v>COBRADO</v>
      </c>
    </row>
    <row r="622" spans="1:19">
      <c r="A622">
        <v>621</v>
      </c>
      <c r="B622">
        <v>5</v>
      </c>
      <c r="C622" t="s">
        <v>952</v>
      </c>
      <c r="D622">
        <v>2</v>
      </c>
      <c r="E622" s="23">
        <v>45022.047222222223</v>
      </c>
      <c r="F622" s="23">
        <v>45022.102083333331</v>
      </c>
      <c r="G622" s="22">
        <f t="shared" si="37"/>
        <v>6.5277777774705711E-2</v>
      </c>
      <c r="H622" t="s">
        <v>20</v>
      </c>
      <c r="I622" t="s">
        <v>10</v>
      </c>
      <c r="J622" t="s">
        <v>1125</v>
      </c>
      <c r="K622" s="24">
        <v>42.27</v>
      </c>
      <c r="L622" t="s">
        <v>35</v>
      </c>
      <c r="M622" t="s">
        <v>59</v>
      </c>
      <c r="N622" t="s">
        <v>33</v>
      </c>
      <c r="O622" s="20">
        <f>VLOOKUP(A622,sum_cocina!$A$4:$D$772,4,FALSE)</f>
        <v>5.5555555555555558E-3</v>
      </c>
      <c r="P622" s="21">
        <f>+VLOOKUP(A622,sum_cocina!$A$4:$B$772,2,FALSE)</f>
        <v>105</v>
      </c>
      <c r="Q622" s="42">
        <f t="shared" si="38"/>
        <v>45022.047222222223</v>
      </c>
      <c r="R622" s="20">
        <f t="shared" si="39"/>
        <v>5.9722222219150155E-2</v>
      </c>
      <c r="S622" t="str">
        <f t="shared" si="40"/>
        <v>COBRADO</v>
      </c>
    </row>
    <row r="623" spans="1:19">
      <c r="A623">
        <v>622</v>
      </c>
      <c r="B623">
        <v>7</v>
      </c>
      <c r="C623" t="s">
        <v>903</v>
      </c>
      <c r="D623">
        <v>5</v>
      </c>
      <c r="E623" s="23">
        <v>45022.088194444441</v>
      </c>
      <c r="F623" s="23">
        <v>45022.229861111111</v>
      </c>
      <c r="G623" s="22">
        <f t="shared" si="37"/>
        <v>0.14166666667006211</v>
      </c>
      <c r="H623" t="s">
        <v>9</v>
      </c>
      <c r="I623" t="s">
        <v>32</v>
      </c>
      <c r="J623" t="s">
        <v>1125</v>
      </c>
      <c r="K623" s="24">
        <v>11.47</v>
      </c>
      <c r="L623" t="s">
        <v>11</v>
      </c>
      <c r="M623" t="s">
        <v>83</v>
      </c>
      <c r="N623" t="s">
        <v>953</v>
      </c>
      <c r="O623" s="20">
        <f>VLOOKUP(A623,sum_cocina!$A$4:$D$772,4,FALSE)</f>
        <v>5.4166666666666669E-2</v>
      </c>
      <c r="P623" s="21">
        <f>+VLOOKUP(A623,sum_cocina!$A$4:$B$772,2,FALSE)</f>
        <v>121</v>
      </c>
      <c r="Q623" s="42">
        <f t="shared" si="38"/>
        <v>45022.088194444441</v>
      </c>
      <c r="R623" s="20">
        <f t="shared" si="39"/>
        <v>8.7500000003395445E-2</v>
      </c>
      <c r="S623" t="str">
        <f t="shared" si="40"/>
        <v>COBRADO</v>
      </c>
    </row>
    <row r="624" spans="1:19">
      <c r="A624">
        <v>623</v>
      </c>
      <c r="B624">
        <v>13</v>
      </c>
      <c r="C624" t="s">
        <v>699</v>
      </c>
      <c r="D624">
        <v>1</v>
      </c>
      <c r="E624" s="23">
        <v>45022.03125</v>
      </c>
      <c r="F624" s="23">
        <v>45022.131944444445</v>
      </c>
      <c r="G624" s="22">
        <f t="shared" si="37"/>
        <v>0.10069444444525288</v>
      </c>
      <c r="H624" t="s">
        <v>9</v>
      </c>
      <c r="I624" t="s">
        <v>10</v>
      </c>
      <c r="J624" t="s">
        <v>16</v>
      </c>
      <c r="K624" s="24">
        <v>22.05</v>
      </c>
      <c r="L624" t="s">
        <v>21</v>
      </c>
      <c r="M624" t="s">
        <v>44</v>
      </c>
      <c r="N624" t="s">
        <v>954</v>
      </c>
      <c r="O624" s="20">
        <f>VLOOKUP(A624,sum_cocina!$A$4:$D$772,4,FALSE)</f>
        <v>0.10069444444444445</v>
      </c>
      <c r="P624" s="21">
        <f>+VLOOKUP(A624,sum_cocina!$A$4:$B$772,2,FALSE)</f>
        <v>235</v>
      </c>
      <c r="Q624" s="42">
        <f t="shared" si="38"/>
        <v>45022.03125</v>
      </c>
      <c r="R624" s="20">
        <f t="shared" si="39"/>
        <v>8.0843665095642336E-13</v>
      </c>
      <c r="S624" t="str">
        <f t="shared" si="40"/>
        <v>COBRADO</v>
      </c>
    </row>
    <row r="625" spans="1:19">
      <c r="A625">
        <v>624</v>
      </c>
      <c r="B625">
        <v>1</v>
      </c>
      <c r="C625" t="s">
        <v>615</v>
      </c>
      <c r="D625">
        <v>4</v>
      </c>
      <c r="E625" s="23">
        <v>45022.080555555556</v>
      </c>
      <c r="F625" s="23">
        <v>45022.143055555556</v>
      </c>
      <c r="G625" s="22">
        <f t="shared" si="37"/>
        <v>6.25E-2</v>
      </c>
      <c r="H625" t="s">
        <v>14</v>
      </c>
      <c r="I625" t="s">
        <v>32</v>
      </c>
      <c r="J625" t="s">
        <v>1125</v>
      </c>
      <c r="K625" s="24">
        <v>38</v>
      </c>
      <c r="L625" t="s">
        <v>11</v>
      </c>
      <c r="M625" t="s">
        <v>83</v>
      </c>
      <c r="N625" t="s">
        <v>955</v>
      </c>
      <c r="O625" s="20">
        <f>VLOOKUP(A625,sum_cocina!$A$4:$D$772,4,FALSE)</f>
        <v>5.486111111111111E-2</v>
      </c>
      <c r="P625" s="21">
        <f>+VLOOKUP(A625,sum_cocina!$A$4:$B$772,2,FALSE)</f>
        <v>102</v>
      </c>
      <c r="Q625" s="42">
        <f t="shared" si="38"/>
        <v>45022.080555555556</v>
      </c>
      <c r="R625" s="20">
        <f t="shared" si="39"/>
        <v>7.6388888888888895E-3</v>
      </c>
      <c r="S625" t="str">
        <f t="shared" si="40"/>
        <v>COBRADO</v>
      </c>
    </row>
    <row r="626" spans="1:19">
      <c r="A626">
        <v>625</v>
      </c>
      <c r="B626">
        <v>5</v>
      </c>
      <c r="C626" t="s">
        <v>956</v>
      </c>
      <c r="D626">
        <v>4</v>
      </c>
      <c r="E626" s="23">
        <v>45022.006249999999</v>
      </c>
      <c r="F626" s="23">
        <v>45022.140277777777</v>
      </c>
      <c r="G626" s="22">
        <f t="shared" si="37"/>
        <v>0.14444444444476781</v>
      </c>
      <c r="H626" t="s">
        <v>29</v>
      </c>
      <c r="I626" t="s">
        <v>32</v>
      </c>
      <c r="J626" t="s">
        <v>1125</v>
      </c>
      <c r="K626" s="24">
        <v>41.73</v>
      </c>
      <c r="L626" t="s">
        <v>35</v>
      </c>
      <c r="M626" t="s">
        <v>64</v>
      </c>
      <c r="N626" t="s">
        <v>957</v>
      </c>
      <c r="O626" s="20">
        <f>VLOOKUP(A626,sum_cocina!$A$4:$D$772,4,FALSE)</f>
        <v>6.7361111111111108E-2</v>
      </c>
      <c r="P626" s="21">
        <f>+VLOOKUP(A626,sum_cocina!$A$4:$B$772,2,FALSE)</f>
        <v>139</v>
      </c>
      <c r="Q626" s="42">
        <f t="shared" si="38"/>
        <v>45022.006249999999</v>
      </c>
      <c r="R626" s="20">
        <f t="shared" si="39"/>
        <v>7.7083333333656703E-2</v>
      </c>
      <c r="S626" t="str">
        <f t="shared" si="40"/>
        <v>COBRADO</v>
      </c>
    </row>
    <row r="627" spans="1:19">
      <c r="A627">
        <v>626</v>
      </c>
      <c r="B627">
        <v>14</v>
      </c>
      <c r="C627" t="s">
        <v>958</v>
      </c>
      <c r="D627">
        <v>4</v>
      </c>
      <c r="E627" s="23">
        <v>45022.114583333336</v>
      </c>
      <c r="F627" s="23">
        <v>45022.173611111109</v>
      </c>
      <c r="G627" s="22">
        <f t="shared" si="37"/>
        <v>5.9027777773735579E-2</v>
      </c>
      <c r="H627" t="s">
        <v>29</v>
      </c>
      <c r="I627" t="s">
        <v>15</v>
      </c>
      <c r="J627" t="s">
        <v>1125</v>
      </c>
      <c r="K627" s="24">
        <v>19.239999999999998</v>
      </c>
      <c r="L627" t="s">
        <v>21</v>
      </c>
      <c r="M627" t="s">
        <v>83</v>
      </c>
      <c r="N627" t="s">
        <v>959</v>
      </c>
      <c r="O627" s="20">
        <f>VLOOKUP(A627,sum_cocina!$A$4:$D$772,4,FALSE)</f>
        <v>4.027777777777778E-2</v>
      </c>
      <c r="P627" s="21">
        <f>+VLOOKUP(A627,sum_cocina!$A$4:$B$772,2,FALSE)</f>
        <v>137</v>
      </c>
      <c r="Q627" s="42">
        <f t="shared" si="38"/>
        <v>45022.114583333336</v>
      </c>
      <c r="R627" s="20">
        <f t="shared" si="39"/>
        <v>1.8749999995957799E-2</v>
      </c>
      <c r="S627" t="str">
        <f t="shared" si="40"/>
        <v>COBRADO</v>
      </c>
    </row>
    <row r="628" spans="1:19">
      <c r="A628">
        <v>627</v>
      </c>
      <c r="B628">
        <v>4</v>
      </c>
      <c r="C628" t="s">
        <v>379</v>
      </c>
      <c r="D628">
        <v>3</v>
      </c>
      <c r="E628" s="23">
        <v>45022.099305555559</v>
      </c>
      <c r="F628" s="23">
        <v>45022.175694444442</v>
      </c>
      <c r="G628" s="22">
        <f t="shared" si="37"/>
        <v>8.6805555549896482E-2</v>
      </c>
      <c r="H628" t="s">
        <v>9</v>
      </c>
      <c r="I628" t="s">
        <v>10</v>
      </c>
      <c r="J628" t="s">
        <v>1125</v>
      </c>
      <c r="K628" s="24">
        <v>44.24</v>
      </c>
      <c r="L628" t="s">
        <v>35</v>
      </c>
      <c r="M628" t="s">
        <v>59</v>
      </c>
      <c r="N628" t="s">
        <v>102</v>
      </c>
      <c r="O628" s="20">
        <f>VLOOKUP(A628,sum_cocina!$A$4:$D$772,4,FALSE)</f>
        <v>2.5694444444444443E-2</v>
      </c>
      <c r="P628" s="21">
        <f>+VLOOKUP(A628,sum_cocina!$A$4:$B$772,2,FALSE)</f>
        <v>21</v>
      </c>
      <c r="Q628" s="42">
        <f t="shared" si="38"/>
        <v>45022.099305555559</v>
      </c>
      <c r="R628" s="20">
        <f t="shared" si="39"/>
        <v>6.1111111105452039E-2</v>
      </c>
      <c r="S628" t="str">
        <f t="shared" si="40"/>
        <v>COBRADO</v>
      </c>
    </row>
    <row r="629" spans="1:19">
      <c r="A629">
        <v>628</v>
      </c>
      <c r="B629">
        <v>2</v>
      </c>
      <c r="C629" t="s">
        <v>345</v>
      </c>
      <c r="D629">
        <v>1</v>
      </c>
      <c r="E629" s="23">
        <v>45022.006249999999</v>
      </c>
      <c r="F629" s="23">
        <v>45022.067361111112</v>
      </c>
      <c r="G629" s="22">
        <f t="shared" si="37"/>
        <v>6.1111111113859806E-2</v>
      </c>
      <c r="H629" t="s">
        <v>9</v>
      </c>
      <c r="I629" t="s">
        <v>15</v>
      </c>
      <c r="J629" t="s">
        <v>1125</v>
      </c>
      <c r="K629" s="24">
        <v>15.03</v>
      </c>
      <c r="L629" t="s">
        <v>11</v>
      </c>
      <c r="M629" t="s">
        <v>64</v>
      </c>
      <c r="N629" t="s">
        <v>960</v>
      </c>
      <c r="O629" s="20">
        <f>VLOOKUP(A629,sum_cocina!$A$4:$D$772,4,FALSE)</f>
        <v>2.9861111111111113E-2</v>
      </c>
      <c r="P629" s="21">
        <f>+VLOOKUP(A629,sum_cocina!$A$4:$B$772,2,FALSE)</f>
        <v>168</v>
      </c>
      <c r="Q629" s="42">
        <f t="shared" si="38"/>
        <v>45022.006249999999</v>
      </c>
      <c r="R629" s="20">
        <f t="shared" si="39"/>
        <v>3.125000000274869E-2</v>
      </c>
      <c r="S629" t="str">
        <f t="shared" si="40"/>
        <v>COBRADO</v>
      </c>
    </row>
    <row r="630" spans="1:19">
      <c r="A630">
        <v>629</v>
      </c>
      <c r="B630">
        <v>17</v>
      </c>
      <c r="C630" t="s">
        <v>97</v>
      </c>
      <c r="D630">
        <v>2</v>
      </c>
      <c r="E630" s="23">
        <v>45022.088194444441</v>
      </c>
      <c r="F630" s="23">
        <v>45022.246527777781</v>
      </c>
      <c r="G630" s="22">
        <f t="shared" si="37"/>
        <v>0.16875000000679088</v>
      </c>
      <c r="H630" t="s">
        <v>29</v>
      </c>
      <c r="I630" t="s">
        <v>32</v>
      </c>
      <c r="J630" t="s">
        <v>1124</v>
      </c>
      <c r="K630" s="24">
        <v>26.07</v>
      </c>
      <c r="L630" t="s">
        <v>35</v>
      </c>
      <c r="M630" t="s">
        <v>83</v>
      </c>
      <c r="N630" t="s">
        <v>961</v>
      </c>
      <c r="O630" s="20">
        <f>VLOOKUP(A630,sum_cocina!$A$4:$D$772,4,FALSE)</f>
        <v>5.8333333333333334E-2</v>
      </c>
      <c r="P630" s="21">
        <f>+VLOOKUP(A630,sum_cocina!$A$4:$B$772,2,FALSE)</f>
        <v>130</v>
      </c>
      <c r="Q630" s="42">
        <f t="shared" si="38"/>
        <v>45022.088194444441</v>
      </c>
      <c r="R630" s="20">
        <f t="shared" si="39"/>
        <v>0.11041666667345755</v>
      </c>
      <c r="S630" t="str">
        <f t="shared" si="40"/>
        <v>COBRADO</v>
      </c>
    </row>
    <row r="631" spans="1:19">
      <c r="A631">
        <v>630</v>
      </c>
      <c r="B631">
        <v>2</v>
      </c>
      <c r="C631" t="s">
        <v>533</v>
      </c>
      <c r="D631">
        <v>2</v>
      </c>
      <c r="E631" s="23">
        <v>45022.001388888886</v>
      </c>
      <c r="F631" s="23">
        <v>45022.117361111108</v>
      </c>
      <c r="G631" s="22">
        <f t="shared" si="37"/>
        <v>0.11597222222189885</v>
      </c>
      <c r="H631" t="s">
        <v>25</v>
      </c>
      <c r="I631" t="s">
        <v>10</v>
      </c>
      <c r="J631" t="s">
        <v>1124</v>
      </c>
      <c r="K631" s="24">
        <v>36.619999999999997</v>
      </c>
      <c r="L631" t="s">
        <v>21</v>
      </c>
      <c r="M631" t="s">
        <v>41</v>
      </c>
      <c r="N631" t="s">
        <v>962</v>
      </c>
      <c r="O631" s="20">
        <f>VLOOKUP(A631,sum_cocina!$A$4:$D$772,4,FALSE)</f>
        <v>5.2083333333333336E-2</v>
      </c>
      <c r="P631" s="21">
        <f>+VLOOKUP(A631,sum_cocina!$A$4:$B$772,2,FALSE)</f>
        <v>182</v>
      </c>
      <c r="Q631" s="42">
        <f t="shared" si="38"/>
        <v>45022.001388888886</v>
      </c>
      <c r="R631" s="20">
        <f t="shared" si="39"/>
        <v>6.3888888888565504E-2</v>
      </c>
      <c r="S631" t="str">
        <f t="shared" si="40"/>
        <v>COBRADO</v>
      </c>
    </row>
    <row r="632" spans="1:19">
      <c r="A632">
        <v>631</v>
      </c>
      <c r="B632">
        <v>6</v>
      </c>
      <c r="C632" t="s">
        <v>649</v>
      </c>
      <c r="D632">
        <v>1</v>
      </c>
      <c r="E632" s="23">
        <v>45022.01458333333</v>
      </c>
      <c r="F632" s="23">
        <v>45022.118750000001</v>
      </c>
      <c r="G632" s="22">
        <f t="shared" si="37"/>
        <v>0.10416666667151731</v>
      </c>
      <c r="H632" t="s">
        <v>25</v>
      </c>
      <c r="I632" t="s">
        <v>32</v>
      </c>
      <c r="J632" t="s">
        <v>1125</v>
      </c>
      <c r="K632" s="24">
        <v>39.71</v>
      </c>
      <c r="L632" t="s">
        <v>11</v>
      </c>
      <c r="M632" t="s">
        <v>17</v>
      </c>
      <c r="N632" t="s">
        <v>335</v>
      </c>
      <c r="O632" s="20">
        <f>VLOOKUP(A632,sum_cocina!$A$4:$D$772,4,FALSE)</f>
        <v>3.1944444444444442E-2</v>
      </c>
      <c r="P632" s="21">
        <f>+VLOOKUP(A632,sum_cocina!$A$4:$B$772,2,FALSE)</f>
        <v>66</v>
      </c>
      <c r="Q632" s="42">
        <f t="shared" si="38"/>
        <v>45022.01458333333</v>
      </c>
      <c r="R632" s="20">
        <f t="shared" si="39"/>
        <v>7.2222222227072863E-2</v>
      </c>
      <c r="S632" t="str">
        <f t="shared" si="40"/>
        <v>COBRADO</v>
      </c>
    </row>
    <row r="633" spans="1:19">
      <c r="A633">
        <v>632</v>
      </c>
      <c r="B633">
        <v>16</v>
      </c>
      <c r="C633" t="s">
        <v>963</v>
      </c>
      <c r="D633">
        <v>2</v>
      </c>
      <c r="E633" s="23">
        <v>45022.010416666664</v>
      </c>
      <c r="F633" s="23">
        <v>45022.121527777781</v>
      </c>
      <c r="G633" s="22">
        <f t="shared" si="37"/>
        <v>0.11111111111677019</v>
      </c>
      <c r="H633" t="s">
        <v>9</v>
      </c>
      <c r="I633" t="s">
        <v>15</v>
      </c>
      <c r="J633" t="s">
        <v>1125</v>
      </c>
      <c r="K633" s="24">
        <v>22.41</v>
      </c>
      <c r="L633" t="s">
        <v>21</v>
      </c>
      <c r="M633" t="s">
        <v>59</v>
      </c>
      <c r="N633" t="s">
        <v>964</v>
      </c>
      <c r="O633" s="20">
        <f>VLOOKUP(A633,sum_cocina!$A$4:$D$772,4,FALSE)</f>
        <v>6.1111111111111109E-2</v>
      </c>
      <c r="P633" s="21">
        <f>+VLOOKUP(A633,sum_cocina!$A$4:$B$772,2,FALSE)</f>
        <v>129</v>
      </c>
      <c r="Q633" s="42">
        <f t="shared" si="38"/>
        <v>45022.010416666664</v>
      </c>
      <c r="R633" s="20">
        <f t="shared" si="39"/>
        <v>5.000000000565908E-2</v>
      </c>
      <c r="S633" t="str">
        <f t="shared" si="40"/>
        <v>COBRADO</v>
      </c>
    </row>
    <row r="634" spans="1:19">
      <c r="A634">
        <v>633</v>
      </c>
      <c r="B634">
        <v>16</v>
      </c>
      <c r="C634" t="s">
        <v>965</v>
      </c>
      <c r="D634">
        <v>5</v>
      </c>
      <c r="E634" s="23">
        <v>45022.154861111114</v>
      </c>
      <c r="F634" s="23">
        <v>45022.227777777778</v>
      </c>
      <c r="G634" s="22">
        <f t="shared" si="37"/>
        <v>7.2916666664241347E-2</v>
      </c>
      <c r="H634" t="s">
        <v>9</v>
      </c>
      <c r="I634" t="s">
        <v>10</v>
      </c>
      <c r="J634" t="s">
        <v>1125</v>
      </c>
      <c r="K634" s="24">
        <v>11.19</v>
      </c>
      <c r="L634" t="s">
        <v>11</v>
      </c>
      <c r="M634" t="s">
        <v>41</v>
      </c>
      <c r="N634" t="s">
        <v>966</v>
      </c>
      <c r="O634" s="20">
        <f>VLOOKUP(A634,sum_cocina!$A$4:$D$772,4,FALSE)</f>
        <v>0.10347222222222222</v>
      </c>
      <c r="P634" s="21">
        <f>+VLOOKUP(A634,sum_cocina!$A$4:$B$772,2,FALSE)</f>
        <v>236</v>
      </c>
      <c r="Q634" s="42">
        <f t="shared" si="38"/>
        <v>45022.154861111114</v>
      </c>
      <c r="R634" s="20">
        <f t="shared" si="39"/>
        <v>0</v>
      </c>
      <c r="S634" t="str">
        <f t="shared" si="40"/>
        <v>NO COBRADO</v>
      </c>
    </row>
    <row r="635" spans="1:19">
      <c r="A635">
        <v>634</v>
      </c>
      <c r="B635">
        <v>2</v>
      </c>
      <c r="C635" t="s">
        <v>676</v>
      </c>
      <c r="D635">
        <v>1</v>
      </c>
      <c r="E635" s="23">
        <v>45022.002083333333</v>
      </c>
      <c r="F635" s="23">
        <v>45022.15</v>
      </c>
      <c r="G635" s="22">
        <f t="shared" si="37"/>
        <v>0.14791666666860692</v>
      </c>
      <c r="H635" t="s">
        <v>14</v>
      </c>
      <c r="I635" t="s">
        <v>15</v>
      </c>
      <c r="J635" t="s">
        <v>1125</v>
      </c>
      <c r="K635" s="24">
        <v>29.25</v>
      </c>
      <c r="L635" t="s">
        <v>11</v>
      </c>
      <c r="M635" t="s">
        <v>36</v>
      </c>
      <c r="N635" t="s">
        <v>967</v>
      </c>
      <c r="O635" s="20">
        <f>VLOOKUP(A635,sum_cocina!$A$4:$D$772,4,FALSE)</f>
        <v>0.10902777777777778</v>
      </c>
      <c r="P635" s="21">
        <f>+VLOOKUP(A635,sum_cocina!$A$4:$B$772,2,FALSE)</f>
        <v>344</v>
      </c>
      <c r="Q635" s="42">
        <f t="shared" si="38"/>
        <v>45022.002083333333</v>
      </c>
      <c r="R635" s="20">
        <f t="shared" si="39"/>
        <v>3.8888888890829143E-2</v>
      </c>
      <c r="S635" t="str">
        <f t="shared" si="40"/>
        <v>COBRADO</v>
      </c>
    </row>
    <row r="636" spans="1:19">
      <c r="A636">
        <v>635</v>
      </c>
      <c r="B636">
        <v>5</v>
      </c>
      <c r="C636" t="s">
        <v>968</v>
      </c>
      <c r="D636">
        <v>2</v>
      </c>
      <c r="E636" s="23">
        <v>45022.011805555558</v>
      </c>
      <c r="F636" s="23">
        <v>45022.12777777778</v>
      </c>
      <c r="G636" s="22">
        <f t="shared" si="37"/>
        <v>0.11597222222189885</v>
      </c>
      <c r="H636" t="s">
        <v>20</v>
      </c>
      <c r="I636" t="s">
        <v>10</v>
      </c>
      <c r="J636" t="s">
        <v>1125</v>
      </c>
      <c r="K636" s="24">
        <v>22.15</v>
      </c>
      <c r="L636" t="s">
        <v>21</v>
      </c>
      <c r="M636" t="s">
        <v>1161</v>
      </c>
      <c r="N636" t="s">
        <v>51</v>
      </c>
      <c r="O636" s="20">
        <f>VLOOKUP(A636,sum_cocina!$A$4:$D$772,4,FALSE)</f>
        <v>1.7361111111111112E-2</v>
      </c>
      <c r="P636" s="21">
        <f>+VLOOKUP(A636,sum_cocina!$A$4:$B$772,2,FALSE)</f>
        <v>58</v>
      </c>
      <c r="Q636" s="42">
        <f t="shared" si="38"/>
        <v>45022.011805555558</v>
      </c>
      <c r="R636" s="20">
        <f t="shared" si="39"/>
        <v>9.8611111110787741E-2</v>
      </c>
      <c r="S636" t="str">
        <f t="shared" si="40"/>
        <v>COBRADO</v>
      </c>
    </row>
    <row r="637" spans="1:19">
      <c r="A637">
        <v>636</v>
      </c>
      <c r="B637">
        <v>14</v>
      </c>
      <c r="C637" t="s">
        <v>969</v>
      </c>
      <c r="D637">
        <v>3</v>
      </c>
      <c r="E637" s="23">
        <v>45022.149305555555</v>
      </c>
      <c r="F637" s="23">
        <v>45022.241666666669</v>
      </c>
      <c r="G637" s="22">
        <f t="shared" si="37"/>
        <v>9.2361111113859806E-2</v>
      </c>
      <c r="H637" t="s">
        <v>25</v>
      </c>
      <c r="I637" t="s">
        <v>32</v>
      </c>
      <c r="J637" t="s">
        <v>1124</v>
      </c>
      <c r="K637" s="24">
        <v>32.86</v>
      </c>
      <c r="L637" t="s">
        <v>21</v>
      </c>
      <c r="M637" t="s">
        <v>59</v>
      </c>
      <c r="N637" t="s">
        <v>970</v>
      </c>
      <c r="O637" s="20">
        <f>VLOOKUP(A637,sum_cocina!$A$4:$D$772,4,FALSE)</f>
        <v>0.10486111111111111</v>
      </c>
      <c r="P637" s="21">
        <f>+VLOOKUP(A637,sum_cocina!$A$4:$B$772,2,FALSE)</f>
        <v>126</v>
      </c>
      <c r="Q637" s="42">
        <f t="shared" si="38"/>
        <v>45022.149305555555</v>
      </c>
      <c r="R637" s="20">
        <f t="shared" si="39"/>
        <v>0</v>
      </c>
      <c r="S637" t="str">
        <f t="shared" si="40"/>
        <v>NO COBRADO</v>
      </c>
    </row>
    <row r="638" spans="1:19">
      <c r="A638">
        <v>637</v>
      </c>
      <c r="B638">
        <v>6</v>
      </c>
      <c r="C638" t="s">
        <v>971</v>
      </c>
      <c r="D638">
        <v>3</v>
      </c>
      <c r="E638" s="23">
        <v>45022.079861111109</v>
      </c>
      <c r="F638" s="23">
        <v>45022.188888888886</v>
      </c>
      <c r="G638" s="22">
        <f t="shared" si="37"/>
        <v>0.10902777777664596</v>
      </c>
      <c r="H638" t="s">
        <v>29</v>
      </c>
      <c r="I638" t="s">
        <v>10</v>
      </c>
      <c r="J638" t="s">
        <v>1125</v>
      </c>
      <c r="K638" s="24">
        <v>36.58</v>
      </c>
      <c r="L638" t="s">
        <v>11</v>
      </c>
      <c r="M638" t="s">
        <v>59</v>
      </c>
      <c r="N638" t="s">
        <v>972</v>
      </c>
      <c r="O638" s="20">
        <f>VLOOKUP(A638,sum_cocina!$A$4:$D$772,4,FALSE)</f>
        <v>4.2361111111111113E-2</v>
      </c>
      <c r="P638" s="21">
        <f>+VLOOKUP(A638,sum_cocina!$A$4:$B$772,2,FALSE)</f>
        <v>117</v>
      </c>
      <c r="Q638" s="42">
        <f t="shared" si="38"/>
        <v>45022.079861111109</v>
      </c>
      <c r="R638" s="20">
        <f t="shared" si="39"/>
        <v>6.6666666665534849E-2</v>
      </c>
      <c r="S638" t="str">
        <f t="shared" si="40"/>
        <v>COBRADO</v>
      </c>
    </row>
    <row r="639" spans="1:19">
      <c r="A639">
        <v>638</v>
      </c>
      <c r="B639">
        <v>16</v>
      </c>
      <c r="C639" t="s">
        <v>323</v>
      </c>
      <c r="D639">
        <v>6</v>
      </c>
      <c r="E639" s="23">
        <v>45022.037499999999</v>
      </c>
      <c r="F639" s="23">
        <v>45022.094444444447</v>
      </c>
      <c r="G639" s="22">
        <f t="shared" si="37"/>
        <v>6.7361111114829939E-2</v>
      </c>
      <c r="H639" t="s">
        <v>9</v>
      </c>
      <c r="I639" t="s">
        <v>32</v>
      </c>
      <c r="J639" t="s">
        <v>1125</v>
      </c>
      <c r="K639" s="24">
        <v>30.71</v>
      </c>
      <c r="L639" t="s">
        <v>35</v>
      </c>
      <c r="M639" t="s">
        <v>83</v>
      </c>
      <c r="N639" t="s">
        <v>100</v>
      </c>
      <c r="O639" s="20">
        <f>VLOOKUP(A639,sum_cocina!$A$4:$D$772,4,FALSE)</f>
        <v>3.0555555555555555E-2</v>
      </c>
      <c r="P639" s="21">
        <f>+VLOOKUP(A639,sum_cocina!$A$4:$B$772,2,FALSE)</f>
        <v>90</v>
      </c>
      <c r="Q639" s="42">
        <f t="shared" si="38"/>
        <v>45022.037499999999</v>
      </c>
      <c r="R639" s="20">
        <f t="shared" si="39"/>
        <v>3.680555555927438E-2</v>
      </c>
      <c r="S639" t="str">
        <f t="shared" si="40"/>
        <v>COBRADO</v>
      </c>
    </row>
    <row r="640" spans="1:19">
      <c r="A640">
        <v>639</v>
      </c>
      <c r="B640">
        <v>8</v>
      </c>
      <c r="C640" t="s">
        <v>973</v>
      </c>
      <c r="D640">
        <v>4</v>
      </c>
      <c r="E640" s="23">
        <v>45022.095138888886</v>
      </c>
      <c r="F640" s="23">
        <v>45022.22152777778</v>
      </c>
      <c r="G640" s="22">
        <f t="shared" si="37"/>
        <v>0.12638888889341615</v>
      </c>
      <c r="H640" t="s">
        <v>20</v>
      </c>
      <c r="I640" t="s">
        <v>32</v>
      </c>
      <c r="J640" t="s">
        <v>1125</v>
      </c>
      <c r="K640" s="24">
        <v>18.97</v>
      </c>
      <c r="L640" t="s">
        <v>11</v>
      </c>
      <c r="M640" t="s">
        <v>1160</v>
      </c>
      <c r="N640" t="s">
        <v>974</v>
      </c>
      <c r="O640" s="20">
        <f>VLOOKUP(A640,sum_cocina!$A$4:$D$772,4,FALSE)</f>
        <v>9.4444444444444442E-2</v>
      </c>
      <c r="P640" s="21">
        <f>+VLOOKUP(A640,sum_cocina!$A$4:$B$772,2,FALSE)</f>
        <v>152</v>
      </c>
      <c r="Q640" s="42">
        <f t="shared" si="38"/>
        <v>45022.095138888886</v>
      </c>
      <c r="R640" s="20">
        <f t="shared" si="39"/>
        <v>3.1944444448971709E-2</v>
      </c>
      <c r="S640" t="str">
        <f t="shared" si="40"/>
        <v>COBRADO</v>
      </c>
    </row>
    <row r="641" spans="1:19">
      <c r="A641">
        <v>640</v>
      </c>
      <c r="B641">
        <v>14</v>
      </c>
      <c r="C641" t="s">
        <v>975</v>
      </c>
      <c r="D641">
        <v>3</v>
      </c>
      <c r="E641" s="23">
        <v>45022.02847222222</v>
      </c>
      <c r="F641" s="23">
        <v>45022.076388888891</v>
      </c>
      <c r="G641" s="22">
        <f t="shared" si="37"/>
        <v>4.7916666670062114E-2</v>
      </c>
      <c r="H641" t="s">
        <v>9</v>
      </c>
      <c r="I641" t="s">
        <v>10</v>
      </c>
      <c r="J641" t="s">
        <v>1124</v>
      </c>
      <c r="K641" s="24">
        <v>49.29</v>
      </c>
      <c r="L641" t="s">
        <v>21</v>
      </c>
      <c r="M641" t="s">
        <v>36</v>
      </c>
      <c r="N641" t="s">
        <v>976</v>
      </c>
      <c r="O641" s="20">
        <f>VLOOKUP(A641,sum_cocina!$A$4:$D$772,4,FALSE)</f>
        <v>5.2083333333333336E-2</v>
      </c>
      <c r="P641" s="21">
        <f>+VLOOKUP(A641,sum_cocina!$A$4:$B$772,2,FALSE)</f>
        <v>219</v>
      </c>
      <c r="Q641" s="42">
        <f t="shared" si="38"/>
        <v>45022.02847222222</v>
      </c>
      <c r="R641" s="20">
        <f t="shared" si="39"/>
        <v>0</v>
      </c>
      <c r="S641" t="str">
        <f t="shared" si="40"/>
        <v>NO COBRADO</v>
      </c>
    </row>
    <row r="642" spans="1:19">
      <c r="A642">
        <v>641</v>
      </c>
      <c r="B642">
        <v>2</v>
      </c>
      <c r="C642" t="s">
        <v>977</v>
      </c>
      <c r="D642">
        <v>4</v>
      </c>
      <c r="E642" s="23">
        <v>45022.047222222223</v>
      </c>
      <c r="F642" s="23">
        <v>45022.161111111112</v>
      </c>
      <c r="G642" s="22">
        <f t="shared" si="37"/>
        <v>0.11388888888905058</v>
      </c>
      <c r="H642" t="s">
        <v>14</v>
      </c>
      <c r="I642" t="s">
        <v>10</v>
      </c>
      <c r="J642" t="s">
        <v>1124</v>
      </c>
      <c r="K642" s="24">
        <v>39.68</v>
      </c>
      <c r="L642" t="s">
        <v>11</v>
      </c>
      <c r="M642" t="s">
        <v>59</v>
      </c>
      <c r="N642" t="s">
        <v>978</v>
      </c>
      <c r="O642" s="20">
        <f>VLOOKUP(A642,sum_cocina!$A$4:$D$772,4,FALSE)</f>
        <v>5.1388888888888887E-2</v>
      </c>
      <c r="P642" s="21">
        <f>+VLOOKUP(A642,sum_cocina!$A$4:$B$772,2,FALSE)</f>
        <v>208</v>
      </c>
      <c r="Q642" s="42">
        <f t="shared" si="38"/>
        <v>45022.047222222223</v>
      </c>
      <c r="R642" s="20">
        <f t="shared" si="39"/>
        <v>6.250000000016169E-2</v>
      </c>
      <c r="S642" t="str">
        <f t="shared" si="40"/>
        <v>COBRADO</v>
      </c>
    </row>
    <row r="643" spans="1:19">
      <c r="A643">
        <v>642</v>
      </c>
      <c r="B643">
        <v>15</v>
      </c>
      <c r="C643" t="s">
        <v>979</v>
      </c>
      <c r="D643">
        <v>1</v>
      </c>
      <c r="E643" s="23">
        <v>45022.10833333333</v>
      </c>
      <c r="F643" s="23">
        <v>45022.224999999999</v>
      </c>
      <c r="G643" s="22">
        <f t="shared" ref="G643:G706" si="41">+IF(L643="Ocupada",(F643-E643)+(15/1440),(F643-E643))</f>
        <v>0.12708333333527358</v>
      </c>
      <c r="H643" t="s">
        <v>20</v>
      </c>
      <c r="I643" t="s">
        <v>10</v>
      </c>
      <c r="J643" t="s">
        <v>1125</v>
      </c>
      <c r="K643" s="24">
        <v>11.11</v>
      </c>
      <c r="L643" t="s">
        <v>35</v>
      </c>
      <c r="M643" t="s">
        <v>83</v>
      </c>
      <c r="N643" t="s">
        <v>980</v>
      </c>
      <c r="O643" s="20">
        <f>VLOOKUP(A643,sum_cocina!$A$4:$D$772,4,FALSE)</f>
        <v>5.6250000000000001E-2</v>
      </c>
      <c r="P643" s="21">
        <f>+VLOOKUP(A643,sum_cocina!$A$4:$B$772,2,FALSE)</f>
        <v>176</v>
      </c>
      <c r="Q643" s="42">
        <f t="shared" ref="Q643:Q706" si="42">+E643</f>
        <v>45022.10833333333</v>
      </c>
      <c r="R643" s="20">
        <f t="shared" ref="R643:R706" si="43">IF((G643 - (O643 )) &lt; 0, 0, G643 - (O643))</f>
        <v>7.0833333335273585E-2</v>
      </c>
      <c r="S643" t="str">
        <f t="shared" ref="S643:S706" si="44">IF(R643&gt;0,"COBRADO","NO COBRADO")</f>
        <v>COBRADO</v>
      </c>
    </row>
    <row r="644" spans="1:19">
      <c r="A644">
        <v>643</v>
      </c>
      <c r="B644">
        <v>17</v>
      </c>
      <c r="C644" t="s">
        <v>981</v>
      </c>
      <c r="D644">
        <v>2</v>
      </c>
      <c r="E644" s="23">
        <v>45022.011805555558</v>
      </c>
      <c r="F644" s="23">
        <v>45022.080555555556</v>
      </c>
      <c r="G644" s="22">
        <f t="shared" si="41"/>
        <v>7.916666666521148E-2</v>
      </c>
      <c r="H644" t="s">
        <v>20</v>
      </c>
      <c r="I644" t="s">
        <v>15</v>
      </c>
      <c r="J644" t="s">
        <v>1124</v>
      </c>
      <c r="K644" s="24">
        <v>28.81</v>
      </c>
      <c r="L644" t="s">
        <v>35</v>
      </c>
      <c r="M644" t="s">
        <v>44</v>
      </c>
      <c r="N644" t="s">
        <v>439</v>
      </c>
      <c r="O644" s="20">
        <f>VLOOKUP(A644,sum_cocina!$A$4:$D$772,4,FALSE)</f>
        <v>1.2500000000000001E-2</v>
      </c>
      <c r="P644" s="21">
        <f>+VLOOKUP(A644,sum_cocina!$A$4:$B$772,2,FALSE)</f>
        <v>33</v>
      </c>
      <c r="Q644" s="42">
        <f t="shared" si="42"/>
        <v>45022.011805555558</v>
      </c>
      <c r="R644" s="20">
        <f t="shared" si="43"/>
        <v>6.6666666665211483E-2</v>
      </c>
      <c r="S644" t="str">
        <f t="shared" si="44"/>
        <v>COBRADO</v>
      </c>
    </row>
    <row r="645" spans="1:19">
      <c r="A645">
        <v>644</v>
      </c>
      <c r="B645">
        <v>9</v>
      </c>
      <c r="C645" t="s">
        <v>982</v>
      </c>
      <c r="D645">
        <v>6</v>
      </c>
      <c r="E645" s="23">
        <v>45022.155555555553</v>
      </c>
      <c r="F645" s="23">
        <v>45022.298611111109</v>
      </c>
      <c r="G645" s="22">
        <f t="shared" si="41"/>
        <v>0.14305555555620231</v>
      </c>
      <c r="H645" t="s">
        <v>14</v>
      </c>
      <c r="I645" t="s">
        <v>10</v>
      </c>
      <c r="J645" t="s">
        <v>1124</v>
      </c>
      <c r="K645" s="24">
        <v>13.86</v>
      </c>
      <c r="L645" t="s">
        <v>11</v>
      </c>
      <c r="M645" t="s">
        <v>59</v>
      </c>
      <c r="N645" t="s">
        <v>186</v>
      </c>
      <c r="O645" s="20">
        <f>VLOOKUP(A645,sum_cocina!$A$4:$D$772,4,FALSE)</f>
        <v>3.5416666666666666E-2</v>
      </c>
      <c r="P645" s="21">
        <f>+VLOOKUP(A645,sum_cocina!$A$4:$B$772,2,FALSE)</f>
        <v>93</v>
      </c>
      <c r="Q645" s="42">
        <f t="shared" si="42"/>
        <v>45022.155555555553</v>
      </c>
      <c r="R645" s="20">
        <f t="shared" si="43"/>
        <v>0.10763888888953564</v>
      </c>
      <c r="S645" t="str">
        <f t="shared" si="44"/>
        <v>COBRADO</v>
      </c>
    </row>
    <row r="646" spans="1:19">
      <c r="A646">
        <v>645</v>
      </c>
      <c r="B646">
        <v>6</v>
      </c>
      <c r="C646" t="s">
        <v>666</v>
      </c>
      <c r="D646">
        <v>6</v>
      </c>
      <c r="E646" s="23">
        <v>45022.118055555555</v>
      </c>
      <c r="F646" s="23">
        <v>45022.267361111109</v>
      </c>
      <c r="G646" s="22">
        <f t="shared" si="41"/>
        <v>0.14930555555474712</v>
      </c>
      <c r="H646" t="s">
        <v>9</v>
      </c>
      <c r="I646" t="s">
        <v>32</v>
      </c>
      <c r="J646" t="s">
        <v>16</v>
      </c>
      <c r="K646" s="24">
        <v>40.03</v>
      </c>
      <c r="L646" t="s">
        <v>21</v>
      </c>
      <c r="M646" t="s">
        <v>41</v>
      </c>
      <c r="N646" t="s">
        <v>983</v>
      </c>
      <c r="O646" s="20">
        <f>VLOOKUP(A646,sum_cocina!$A$4:$D$772,4,FALSE)</f>
        <v>6.7361111111111108E-2</v>
      </c>
      <c r="P646" s="21">
        <f>+VLOOKUP(A646,sum_cocina!$A$4:$B$772,2,FALSE)</f>
        <v>180</v>
      </c>
      <c r="Q646" s="42">
        <f t="shared" si="42"/>
        <v>45022.118055555555</v>
      </c>
      <c r="R646" s="20">
        <f t="shared" si="43"/>
        <v>8.1944444443636008E-2</v>
      </c>
      <c r="S646" t="str">
        <f t="shared" si="44"/>
        <v>COBRADO</v>
      </c>
    </row>
    <row r="647" spans="1:19">
      <c r="A647">
        <v>646</v>
      </c>
      <c r="B647">
        <v>12</v>
      </c>
      <c r="C647" t="s">
        <v>118</v>
      </c>
      <c r="D647">
        <v>2</v>
      </c>
      <c r="E647" s="23">
        <v>45022.165972222225</v>
      </c>
      <c r="F647" s="23">
        <v>45022.276388888888</v>
      </c>
      <c r="G647" s="22">
        <f t="shared" si="41"/>
        <v>0.11041666666278616</v>
      </c>
      <c r="H647" t="s">
        <v>20</v>
      </c>
      <c r="I647" t="s">
        <v>10</v>
      </c>
      <c r="J647" t="s">
        <v>1124</v>
      </c>
      <c r="K647" s="24">
        <v>12.59</v>
      </c>
      <c r="L647" t="s">
        <v>21</v>
      </c>
      <c r="M647" t="s">
        <v>41</v>
      </c>
      <c r="N647" t="s">
        <v>33</v>
      </c>
      <c r="O647" s="20">
        <f>VLOOKUP(A647,sum_cocina!$A$4:$D$772,4,FALSE)</f>
        <v>2.5000000000000001E-2</v>
      </c>
      <c r="P647" s="21">
        <f>+VLOOKUP(A647,sum_cocina!$A$4:$B$772,2,FALSE)</f>
        <v>70</v>
      </c>
      <c r="Q647" s="42">
        <f t="shared" si="42"/>
        <v>45022.165972222225</v>
      </c>
      <c r="R647" s="20">
        <f t="shared" si="43"/>
        <v>8.5416666662786161E-2</v>
      </c>
      <c r="S647" t="str">
        <f t="shared" si="44"/>
        <v>COBRADO</v>
      </c>
    </row>
    <row r="648" spans="1:19">
      <c r="A648">
        <v>647</v>
      </c>
      <c r="B648">
        <v>12</v>
      </c>
      <c r="C648" t="s">
        <v>984</v>
      </c>
      <c r="D648">
        <v>2</v>
      </c>
      <c r="E648" s="23">
        <v>45022.121527777781</v>
      </c>
      <c r="F648" s="23">
        <v>45022.267361111109</v>
      </c>
      <c r="G648" s="22">
        <f t="shared" si="41"/>
        <v>0.14583333332848269</v>
      </c>
      <c r="H648" t="s">
        <v>20</v>
      </c>
      <c r="I648" t="s">
        <v>10</v>
      </c>
      <c r="J648" t="s">
        <v>1125</v>
      </c>
      <c r="K648" s="24">
        <v>42.79</v>
      </c>
      <c r="L648" t="s">
        <v>11</v>
      </c>
      <c r="M648" t="s">
        <v>41</v>
      </c>
      <c r="N648" t="s">
        <v>985</v>
      </c>
      <c r="O648" s="20">
        <f>VLOOKUP(A648,sum_cocina!$A$4:$D$772,4,FALSE)</f>
        <v>2.7083333333333334E-2</v>
      </c>
      <c r="P648" s="21">
        <f>+VLOOKUP(A648,sum_cocina!$A$4:$B$772,2,FALSE)</f>
        <v>98</v>
      </c>
      <c r="Q648" s="42">
        <f t="shared" si="42"/>
        <v>45022.121527777781</v>
      </c>
      <c r="R648" s="20">
        <f t="shared" si="43"/>
        <v>0.11874999999514936</v>
      </c>
      <c r="S648" t="str">
        <f t="shared" si="44"/>
        <v>COBRADO</v>
      </c>
    </row>
    <row r="649" spans="1:19">
      <c r="A649">
        <v>648</v>
      </c>
      <c r="B649">
        <v>9</v>
      </c>
      <c r="C649" t="s">
        <v>153</v>
      </c>
      <c r="D649">
        <v>1</v>
      </c>
      <c r="E649" s="23">
        <v>45022.124305555553</v>
      </c>
      <c r="F649" s="23">
        <v>45022.204861111109</v>
      </c>
      <c r="G649" s="22">
        <f t="shared" si="41"/>
        <v>8.0555555556202307E-2</v>
      </c>
      <c r="H649" t="s">
        <v>20</v>
      </c>
      <c r="I649" t="s">
        <v>32</v>
      </c>
      <c r="J649" t="s">
        <v>1125</v>
      </c>
      <c r="K649" s="24">
        <v>17.43</v>
      </c>
      <c r="L649" t="s">
        <v>21</v>
      </c>
      <c r="M649" t="s">
        <v>22</v>
      </c>
      <c r="N649" t="s">
        <v>57</v>
      </c>
      <c r="O649" s="20">
        <f>VLOOKUP(A649,sum_cocina!$A$4:$D$772,4,FALSE)</f>
        <v>3.2638888888888891E-2</v>
      </c>
      <c r="P649" s="21">
        <f>+VLOOKUP(A649,sum_cocina!$A$4:$B$772,2,FALSE)</f>
        <v>56</v>
      </c>
      <c r="Q649" s="42">
        <f t="shared" si="42"/>
        <v>45022.124305555553</v>
      </c>
      <c r="R649" s="20">
        <f t="shared" si="43"/>
        <v>4.7916666667313416E-2</v>
      </c>
      <c r="S649" t="str">
        <f t="shared" si="44"/>
        <v>COBRADO</v>
      </c>
    </row>
    <row r="650" spans="1:19">
      <c r="A650">
        <v>649</v>
      </c>
      <c r="B650">
        <v>9</v>
      </c>
      <c r="C650" t="s">
        <v>986</v>
      </c>
      <c r="D650">
        <v>1</v>
      </c>
      <c r="E650" s="23">
        <v>45022.038194444445</v>
      </c>
      <c r="F650" s="23">
        <v>45022.15625</v>
      </c>
      <c r="G650" s="22">
        <f t="shared" si="41"/>
        <v>0.12847222222141377</v>
      </c>
      <c r="H650" t="s">
        <v>25</v>
      </c>
      <c r="I650" t="s">
        <v>10</v>
      </c>
      <c r="J650" t="s">
        <v>16</v>
      </c>
      <c r="K650" s="24">
        <v>15.98</v>
      </c>
      <c r="L650" t="s">
        <v>35</v>
      </c>
      <c r="M650" t="s">
        <v>26</v>
      </c>
      <c r="N650" t="s">
        <v>987</v>
      </c>
      <c r="O650" s="20">
        <f>VLOOKUP(A650,sum_cocina!$A$4:$D$772,4,FALSE)</f>
        <v>7.5694444444444439E-2</v>
      </c>
      <c r="P650" s="21">
        <f>+VLOOKUP(A650,sum_cocina!$A$4:$B$772,2,FALSE)</f>
        <v>256</v>
      </c>
      <c r="Q650" s="42">
        <f t="shared" si="42"/>
        <v>45022.038194444445</v>
      </c>
      <c r="R650" s="20">
        <f t="shared" si="43"/>
        <v>5.2777777776969334E-2</v>
      </c>
      <c r="S650" t="str">
        <f t="shared" si="44"/>
        <v>COBRADO</v>
      </c>
    </row>
    <row r="651" spans="1:19">
      <c r="A651">
        <v>650</v>
      </c>
      <c r="B651">
        <v>11</v>
      </c>
      <c r="C651" t="s">
        <v>843</v>
      </c>
      <c r="D651">
        <v>3</v>
      </c>
      <c r="E651" s="23">
        <v>45023.147916666669</v>
      </c>
      <c r="F651" s="23">
        <v>45023.209722222222</v>
      </c>
      <c r="G651" s="22">
        <f t="shared" si="41"/>
        <v>6.1805555553291924E-2</v>
      </c>
      <c r="H651" t="s">
        <v>9</v>
      </c>
      <c r="I651" t="s">
        <v>10</v>
      </c>
      <c r="J651" t="s">
        <v>1124</v>
      </c>
      <c r="K651" s="24">
        <v>38.21</v>
      </c>
      <c r="L651" t="s">
        <v>21</v>
      </c>
      <c r="M651" t="s">
        <v>83</v>
      </c>
      <c r="N651" t="s">
        <v>988</v>
      </c>
      <c r="O651" s="20">
        <f>VLOOKUP(A651,sum_cocina!$A$4:$D$772,4,FALSE)</f>
        <v>5.2777777777777778E-2</v>
      </c>
      <c r="P651" s="21">
        <f>+VLOOKUP(A651,sum_cocina!$A$4:$B$772,2,FALSE)</f>
        <v>237</v>
      </c>
      <c r="Q651" s="42">
        <f t="shared" si="42"/>
        <v>45023.147916666669</v>
      </c>
      <c r="R651" s="20">
        <f t="shared" si="43"/>
        <v>9.0277777755141467E-3</v>
      </c>
      <c r="S651" t="str">
        <f t="shared" si="44"/>
        <v>COBRADO</v>
      </c>
    </row>
    <row r="652" spans="1:19">
      <c r="A652">
        <v>651</v>
      </c>
      <c r="B652">
        <v>16</v>
      </c>
      <c r="C652" t="s">
        <v>989</v>
      </c>
      <c r="D652">
        <v>4</v>
      </c>
      <c r="E652" s="23">
        <v>45023.086111111108</v>
      </c>
      <c r="F652" s="23">
        <v>45023.238888888889</v>
      </c>
      <c r="G652" s="22">
        <f t="shared" si="41"/>
        <v>0.15277777778101154</v>
      </c>
      <c r="H652" t="s">
        <v>29</v>
      </c>
      <c r="I652" t="s">
        <v>32</v>
      </c>
      <c r="J652" t="s">
        <v>1125</v>
      </c>
      <c r="K652" s="24">
        <v>20.27</v>
      </c>
      <c r="L652" t="s">
        <v>21</v>
      </c>
      <c r="M652" t="s">
        <v>83</v>
      </c>
      <c r="N652" t="s">
        <v>990</v>
      </c>
      <c r="O652" s="20">
        <f>VLOOKUP(A652,sum_cocina!$A$4:$D$772,4,FALSE)</f>
        <v>6.1111111111111109E-2</v>
      </c>
      <c r="P652" s="21">
        <f>+VLOOKUP(A652,sum_cocina!$A$4:$B$772,2,FALSE)</f>
        <v>209</v>
      </c>
      <c r="Q652" s="42">
        <f t="shared" si="42"/>
        <v>45023.086111111108</v>
      </c>
      <c r="R652" s="20">
        <f t="shared" si="43"/>
        <v>9.1666666669900421E-2</v>
      </c>
      <c r="S652" t="str">
        <f t="shared" si="44"/>
        <v>COBRADO</v>
      </c>
    </row>
    <row r="653" spans="1:19">
      <c r="A653">
        <v>652</v>
      </c>
      <c r="B653">
        <v>14</v>
      </c>
      <c r="C653" t="s">
        <v>864</v>
      </c>
      <c r="D653">
        <v>5</v>
      </c>
      <c r="E653" s="23">
        <v>45023.004166666666</v>
      </c>
      <c r="F653" s="23">
        <v>45023.101388888892</v>
      </c>
      <c r="G653" s="22">
        <f t="shared" si="41"/>
        <v>0.10763888889293109</v>
      </c>
      <c r="H653" t="s">
        <v>20</v>
      </c>
      <c r="I653" t="s">
        <v>10</v>
      </c>
      <c r="J653" t="s">
        <v>1124</v>
      </c>
      <c r="K653" s="24">
        <v>23.26</v>
      </c>
      <c r="L653" t="s">
        <v>35</v>
      </c>
      <c r="M653" t="s">
        <v>44</v>
      </c>
      <c r="N653" t="s">
        <v>991</v>
      </c>
      <c r="O653" s="20">
        <f>VLOOKUP(A653,sum_cocina!$A$4:$D$772,4,FALSE)</f>
        <v>3.4722222222222224E-2</v>
      </c>
      <c r="P653" s="21">
        <f>+VLOOKUP(A653,sum_cocina!$A$4:$B$772,2,FALSE)</f>
        <v>170</v>
      </c>
      <c r="Q653" s="42">
        <f t="shared" si="42"/>
        <v>45023.004166666666</v>
      </c>
      <c r="R653" s="20">
        <f t="shared" si="43"/>
        <v>7.2916666670708868E-2</v>
      </c>
      <c r="S653" t="str">
        <f t="shared" si="44"/>
        <v>COBRADO</v>
      </c>
    </row>
    <row r="654" spans="1:19">
      <c r="A654">
        <v>653</v>
      </c>
      <c r="B654">
        <v>13</v>
      </c>
      <c r="C654" t="s">
        <v>992</v>
      </c>
      <c r="D654">
        <v>5</v>
      </c>
      <c r="E654" s="23">
        <v>45023.104861111111</v>
      </c>
      <c r="F654" s="23">
        <v>45023.180555555555</v>
      </c>
      <c r="G654" s="22">
        <f t="shared" si="41"/>
        <v>7.5694444443797693E-2</v>
      </c>
      <c r="H654" t="s">
        <v>14</v>
      </c>
      <c r="I654" t="s">
        <v>10</v>
      </c>
      <c r="J654" t="s">
        <v>1125</v>
      </c>
      <c r="K654" s="24">
        <v>34.33</v>
      </c>
      <c r="L654" t="s">
        <v>21</v>
      </c>
      <c r="M654" t="s">
        <v>36</v>
      </c>
      <c r="N654" t="s">
        <v>993</v>
      </c>
      <c r="O654" s="20">
        <f>VLOOKUP(A654,sum_cocina!$A$4:$D$772,4,FALSE)</f>
        <v>0.10416666666666667</v>
      </c>
      <c r="P654" s="21">
        <f>+VLOOKUP(A654,sum_cocina!$A$4:$B$772,2,FALSE)</f>
        <v>244</v>
      </c>
      <c r="Q654" s="42">
        <f t="shared" si="42"/>
        <v>45023.104861111111</v>
      </c>
      <c r="R654" s="20">
        <f t="shared" si="43"/>
        <v>0</v>
      </c>
      <c r="S654" t="str">
        <f t="shared" si="44"/>
        <v>NO COBRADO</v>
      </c>
    </row>
    <row r="655" spans="1:19">
      <c r="A655">
        <v>654</v>
      </c>
      <c r="B655">
        <v>12</v>
      </c>
      <c r="C655" t="s">
        <v>994</v>
      </c>
      <c r="D655">
        <v>5</v>
      </c>
      <c r="E655" s="23">
        <v>45023.001388888886</v>
      </c>
      <c r="F655" s="23">
        <v>45023.072222222225</v>
      </c>
      <c r="G655" s="22">
        <f t="shared" si="41"/>
        <v>8.1250000005335707E-2</v>
      </c>
      <c r="H655" t="s">
        <v>25</v>
      </c>
      <c r="I655" t="s">
        <v>32</v>
      </c>
      <c r="J655" t="s">
        <v>1125</v>
      </c>
      <c r="K655" s="24">
        <v>23.98</v>
      </c>
      <c r="L655" t="s">
        <v>35</v>
      </c>
      <c r="M655" t="s">
        <v>44</v>
      </c>
      <c r="N655" t="s">
        <v>141</v>
      </c>
      <c r="O655" s="20">
        <f>VLOOKUP(A655,sum_cocina!$A$4:$D$772,4,FALSE)</f>
        <v>3.0555555555555555E-2</v>
      </c>
      <c r="P655" s="21">
        <f>+VLOOKUP(A655,sum_cocina!$A$4:$B$772,2,FALSE)</f>
        <v>42</v>
      </c>
      <c r="Q655" s="42">
        <f t="shared" si="42"/>
        <v>45023.001388888886</v>
      </c>
      <c r="R655" s="20">
        <f t="shared" si="43"/>
        <v>5.0694444449780149E-2</v>
      </c>
      <c r="S655" t="str">
        <f t="shared" si="44"/>
        <v>COBRADO</v>
      </c>
    </row>
    <row r="656" spans="1:19">
      <c r="A656">
        <v>655</v>
      </c>
      <c r="B656">
        <v>5</v>
      </c>
      <c r="C656" t="s">
        <v>995</v>
      </c>
      <c r="D656">
        <v>4</v>
      </c>
      <c r="E656" s="23">
        <v>45023.052083333336</v>
      </c>
      <c r="F656" s="23">
        <v>45023.200694444444</v>
      </c>
      <c r="G656" s="22">
        <f t="shared" si="41"/>
        <v>0.14861111110803904</v>
      </c>
      <c r="H656" t="s">
        <v>25</v>
      </c>
      <c r="I656" t="s">
        <v>10</v>
      </c>
      <c r="J656" t="s">
        <v>16</v>
      </c>
      <c r="K656" s="24">
        <v>21.7</v>
      </c>
      <c r="L656" t="s">
        <v>11</v>
      </c>
      <c r="M656" t="s">
        <v>22</v>
      </c>
      <c r="N656" t="s">
        <v>186</v>
      </c>
      <c r="O656" s="20">
        <f>VLOOKUP(A656,sum_cocina!$A$4:$D$772,4,FALSE)</f>
        <v>2.5000000000000001E-2</v>
      </c>
      <c r="P656" s="21">
        <f>+VLOOKUP(A656,sum_cocina!$A$4:$B$772,2,FALSE)</f>
        <v>93</v>
      </c>
      <c r="Q656" s="42">
        <f t="shared" si="42"/>
        <v>45023.052083333336</v>
      </c>
      <c r="R656" s="20">
        <f t="shared" si="43"/>
        <v>0.12361111110803905</v>
      </c>
      <c r="S656" t="str">
        <f t="shared" si="44"/>
        <v>COBRADO</v>
      </c>
    </row>
    <row r="657" spans="1:19">
      <c r="A657">
        <v>656</v>
      </c>
      <c r="B657">
        <v>19</v>
      </c>
      <c r="C657" t="s">
        <v>996</v>
      </c>
      <c r="D657">
        <v>6</v>
      </c>
      <c r="E657" s="23">
        <v>45023.15</v>
      </c>
      <c r="F657" s="23">
        <v>45023.277777777781</v>
      </c>
      <c r="G657" s="22">
        <f t="shared" si="41"/>
        <v>0.12777777777955635</v>
      </c>
      <c r="H657" t="s">
        <v>14</v>
      </c>
      <c r="I657" t="s">
        <v>32</v>
      </c>
      <c r="J657" t="s">
        <v>1125</v>
      </c>
      <c r="K657" s="24">
        <v>31.23</v>
      </c>
      <c r="L657" t="s">
        <v>11</v>
      </c>
      <c r="M657" t="s">
        <v>83</v>
      </c>
      <c r="N657" t="s">
        <v>997</v>
      </c>
      <c r="O657" s="20">
        <f>VLOOKUP(A657,sum_cocina!$A$4:$D$772,4,FALSE)</f>
        <v>7.6388888888888895E-2</v>
      </c>
      <c r="P657" s="21">
        <f>+VLOOKUP(A657,sum_cocina!$A$4:$B$772,2,FALSE)</f>
        <v>157</v>
      </c>
      <c r="Q657" s="42">
        <f t="shared" si="42"/>
        <v>45023.15</v>
      </c>
      <c r="R657" s="20">
        <f t="shared" si="43"/>
        <v>5.138888889066745E-2</v>
      </c>
      <c r="S657" t="str">
        <f t="shared" si="44"/>
        <v>COBRADO</v>
      </c>
    </row>
    <row r="658" spans="1:19">
      <c r="A658">
        <v>657</v>
      </c>
      <c r="B658">
        <v>1</v>
      </c>
      <c r="C658" t="s">
        <v>998</v>
      </c>
      <c r="D658">
        <v>2</v>
      </c>
      <c r="E658" s="23">
        <v>45023.035416666666</v>
      </c>
      <c r="F658" s="23">
        <v>45023.171527777777</v>
      </c>
      <c r="G658" s="22">
        <f t="shared" si="41"/>
        <v>0.13611111111094942</v>
      </c>
      <c r="H658" t="s">
        <v>14</v>
      </c>
      <c r="I658" t="s">
        <v>10</v>
      </c>
      <c r="J658" t="s">
        <v>16</v>
      </c>
      <c r="K658" s="24">
        <v>44.2</v>
      </c>
      <c r="L658" t="s">
        <v>11</v>
      </c>
      <c r="M658" t="s">
        <v>64</v>
      </c>
      <c r="N658" t="s">
        <v>999</v>
      </c>
      <c r="O658" s="20">
        <f>VLOOKUP(A658,sum_cocina!$A$4:$D$772,4,FALSE)</f>
        <v>9.3055555555555558E-2</v>
      </c>
      <c r="P658" s="21">
        <f>+VLOOKUP(A658,sum_cocina!$A$4:$B$772,2,FALSE)</f>
        <v>196</v>
      </c>
      <c r="Q658" s="42">
        <f t="shared" si="42"/>
        <v>45023.035416666666</v>
      </c>
      <c r="R658" s="20">
        <f t="shared" si="43"/>
        <v>4.3055555555393865E-2</v>
      </c>
      <c r="S658" t="str">
        <f t="shared" si="44"/>
        <v>COBRADO</v>
      </c>
    </row>
    <row r="659" spans="1:19">
      <c r="A659">
        <v>658</v>
      </c>
      <c r="B659">
        <v>19</v>
      </c>
      <c r="C659" t="s">
        <v>1000</v>
      </c>
      <c r="D659">
        <v>5</v>
      </c>
      <c r="E659" s="23">
        <v>45023.071527777778</v>
      </c>
      <c r="F659" s="23">
        <v>45023.209722222222</v>
      </c>
      <c r="G659" s="22">
        <f t="shared" si="41"/>
        <v>0.13819444444379769</v>
      </c>
      <c r="H659" t="s">
        <v>25</v>
      </c>
      <c r="I659" t="s">
        <v>15</v>
      </c>
      <c r="J659" t="s">
        <v>16</v>
      </c>
      <c r="K659" s="24">
        <v>31.27</v>
      </c>
      <c r="L659" t="s">
        <v>11</v>
      </c>
      <c r="M659" t="s">
        <v>22</v>
      </c>
      <c r="N659" t="s">
        <v>1001</v>
      </c>
      <c r="O659" s="20">
        <f>VLOOKUP(A659,sum_cocina!$A$4:$D$772,4,FALSE)</f>
        <v>3.3333333333333333E-2</v>
      </c>
      <c r="P659" s="21">
        <f>+VLOOKUP(A659,sum_cocina!$A$4:$B$772,2,FALSE)</f>
        <v>86</v>
      </c>
      <c r="Q659" s="42">
        <f t="shared" si="42"/>
        <v>45023.071527777778</v>
      </c>
      <c r="R659" s="20">
        <f t="shared" si="43"/>
        <v>0.10486111111046437</v>
      </c>
      <c r="S659" t="str">
        <f t="shared" si="44"/>
        <v>COBRADO</v>
      </c>
    </row>
    <row r="660" spans="1:19">
      <c r="A660">
        <v>659</v>
      </c>
      <c r="B660">
        <v>9</v>
      </c>
      <c r="C660" t="s">
        <v>460</v>
      </c>
      <c r="D660">
        <v>4</v>
      </c>
      <c r="E660" s="23">
        <v>45023.118055555555</v>
      </c>
      <c r="F660" s="23">
        <v>45023.168749999997</v>
      </c>
      <c r="G660" s="22">
        <f t="shared" si="41"/>
        <v>6.1111111109009165E-2</v>
      </c>
      <c r="H660" t="s">
        <v>29</v>
      </c>
      <c r="I660" t="s">
        <v>10</v>
      </c>
      <c r="J660" t="s">
        <v>1125</v>
      </c>
      <c r="K660" s="24">
        <v>35.24</v>
      </c>
      <c r="L660" t="s">
        <v>35</v>
      </c>
      <c r="M660" t="s">
        <v>1161</v>
      </c>
      <c r="N660" t="s">
        <v>51</v>
      </c>
      <c r="O660" s="20">
        <f>VLOOKUP(A660,sum_cocina!$A$4:$D$772,4,FALSE)</f>
        <v>2.1527777777777778E-2</v>
      </c>
      <c r="P660" s="21">
        <f>+VLOOKUP(A660,sum_cocina!$A$4:$B$772,2,FALSE)</f>
        <v>87</v>
      </c>
      <c r="Q660" s="42">
        <f t="shared" si="42"/>
        <v>45023.118055555555</v>
      </c>
      <c r="R660" s="20">
        <f t="shared" si="43"/>
        <v>3.9583333331231388E-2</v>
      </c>
      <c r="S660" t="str">
        <f t="shared" si="44"/>
        <v>COBRADO</v>
      </c>
    </row>
    <row r="661" spans="1:19">
      <c r="A661">
        <v>660</v>
      </c>
      <c r="B661">
        <v>19</v>
      </c>
      <c r="C661" t="s">
        <v>1002</v>
      </c>
      <c r="D661">
        <v>4</v>
      </c>
      <c r="E661" s="23">
        <v>45023.080555555556</v>
      </c>
      <c r="F661" s="23">
        <v>45023.243750000001</v>
      </c>
      <c r="G661" s="22">
        <f t="shared" si="41"/>
        <v>0.16319444444525288</v>
      </c>
      <c r="H661" t="s">
        <v>20</v>
      </c>
      <c r="I661" t="s">
        <v>15</v>
      </c>
      <c r="J661" t="s">
        <v>1125</v>
      </c>
      <c r="K661" s="24">
        <v>15.91</v>
      </c>
      <c r="L661" t="s">
        <v>11</v>
      </c>
      <c r="M661" t="s">
        <v>22</v>
      </c>
      <c r="N661" t="s">
        <v>1003</v>
      </c>
      <c r="O661" s="20">
        <f>VLOOKUP(A661,sum_cocina!$A$4:$D$772,4,FALSE)</f>
        <v>3.125E-2</v>
      </c>
      <c r="P661" s="21">
        <f>+VLOOKUP(A661,sum_cocina!$A$4:$B$772,2,FALSE)</f>
        <v>208</v>
      </c>
      <c r="Q661" s="42">
        <f t="shared" si="42"/>
        <v>45023.080555555556</v>
      </c>
      <c r="R661" s="20">
        <f t="shared" si="43"/>
        <v>0.13194444444525288</v>
      </c>
      <c r="S661" t="str">
        <f t="shared" si="44"/>
        <v>COBRADO</v>
      </c>
    </row>
    <row r="662" spans="1:19">
      <c r="A662">
        <v>661</v>
      </c>
      <c r="B662">
        <v>16</v>
      </c>
      <c r="C662" t="s">
        <v>246</v>
      </c>
      <c r="D662">
        <v>4</v>
      </c>
      <c r="E662" s="23">
        <v>45023.140277777777</v>
      </c>
      <c r="F662" s="23">
        <v>45023.286111111112</v>
      </c>
      <c r="G662" s="22">
        <f t="shared" si="41"/>
        <v>0.15625000000242531</v>
      </c>
      <c r="H662" t="s">
        <v>29</v>
      </c>
      <c r="I662" t="s">
        <v>32</v>
      </c>
      <c r="J662" t="s">
        <v>1125</v>
      </c>
      <c r="K662" s="24">
        <v>32.54</v>
      </c>
      <c r="L662" t="s">
        <v>35</v>
      </c>
      <c r="M662" t="s">
        <v>83</v>
      </c>
      <c r="N662" t="s">
        <v>1004</v>
      </c>
      <c r="O662" s="20">
        <f>VLOOKUP(A662,sum_cocina!$A$4:$D$772,4,FALSE)</f>
        <v>9.375E-2</v>
      </c>
      <c r="P662" s="21">
        <f>+VLOOKUP(A662,sum_cocina!$A$4:$B$772,2,FALSE)</f>
        <v>206</v>
      </c>
      <c r="Q662" s="42">
        <f t="shared" si="42"/>
        <v>45023.140277777777</v>
      </c>
      <c r="R662" s="20">
        <f t="shared" si="43"/>
        <v>6.250000000242531E-2</v>
      </c>
      <c r="S662" t="str">
        <f t="shared" si="44"/>
        <v>COBRADO</v>
      </c>
    </row>
    <row r="663" spans="1:19">
      <c r="A663">
        <v>662</v>
      </c>
      <c r="B663">
        <v>15</v>
      </c>
      <c r="C663" t="s">
        <v>1005</v>
      </c>
      <c r="D663">
        <v>4</v>
      </c>
      <c r="E663" s="23">
        <v>45023.084027777775</v>
      </c>
      <c r="F663" s="23">
        <v>45023.209722222222</v>
      </c>
      <c r="G663" s="22">
        <f t="shared" si="41"/>
        <v>0.12569444444670808</v>
      </c>
      <c r="H663" t="s">
        <v>14</v>
      </c>
      <c r="I663" t="s">
        <v>10</v>
      </c>
      <c r="J663" t="s">
        <v>1125</v>
      </c>
      <c r="K663" s="24">
        <v>11.64</v>
      </c>
      <c r="L663" t="s">
        <v>21</v>
      </c>
      <c r="M663" t="s">
        <v>41</v>
      </c>
      <c r="N663" t="s">
        <v>1006</v>
      </c>
      <c r="O663" s="20">
        <f>VLOOKUP(A663,sum_cocina!$A$4:$D$772,4,FALSE)</f>
        <v>5.9027777777777776E-2</v>
      </c>
      <c r="P663" s="21">
        <f>+VLOOKUP(A663,sum_cocina!$A$4:$B$772,2,FALSE)</f>
        <v>133</v>
      </c>
      <c r="Q663" s="42">
        <f t="shared" si="42"/>
        <v>45023.084027777775</v>
      </c>
      <c r="R663" s="20">
        <f t="shared" si="43"/>
        <v>6.6666666668930299E-2</v>
      </c>
      <c r="S663" t="str">
        <f t="shared" si="44"/>
        <v>COBRADO</v>
      </c>
    </row>
    <row r="664" spans="1:19">
      <c r="A664">
        <v>663</v>
      </c>
      <c r="B664">
        <v>3</v>
      </c>
      <c r="C664" t="s">
        <v>1007</v>
      </c>
      <c r="D664">
        <v>1</v>
      </c>
      <c r="E664" s="23">
        <v>45023.04791666667</v>
      </c>
      <c r="F664" s="23">
        <v>45023.157638888886</v>
      </c>
      <c r="G664" s="22">
        <f t="shared" si="41"/>
        <v>0.12013888888274475</v>
      </c>
      <c r="H664" t="s">
        <v>14</v>
      </c>
      <c r="I664" t="s">
        <v>10</v>
      </c>
      <c r="J664" t="s">
        <v>16</v>
      </c>
      <c r="K664" s="24">
        <v>41.8</v>
      </c>
      <c r="L664" t="s">
        <v>35</v>
      </c>
      <c r="M664" t="s">
        <v>1160</v>
      </c>
      <c r="N664" t="s">
        <v>1008</v>
      </c>
      <c r="O664" s="20">
        <f>VLOOKUP(A664,sum_cocina!$A$4:$D$772,4,FALSE)</f>
        <v>6.0416666666666667E-2</v>
      </c>
      <c r="P664" s="21">
        <f>+VLOOKUP(A664,sum_cocina!$A$4:$B$772,2,FALSE)</f>
        <v>114</v>
      </c>
      <c r="Q664" s="42">
        <f t="shared" si="42"/>
        <v>45023.04791666667</v>
      </c>
      <c r="R664" s="20">
        <f t="shared" si="43"/>
        <v>5.9722222216078084E-2</v>
      </c>
      <c r="S664" t="str">
        <f t="shared" si="44"/>
        <v>COBRADO</v>
      </c>
    </row>
    <row r="665" spans="1:19">
      <c r="A665">
        <v>664</v>
      </c>
      <c r="B665">
        <v>20</v>
      </c>
      <c r="C665" t="s">
        <v>1009</v>
      </c>
      <c r="D665">
        <v>6</v>
      </c>
      <c r="E665" s="23">
        <v>45023.065972222219</v>
      </c>
      <c r="F665" s="23">
        <v>45023.161805555559</v>
      </c>
      <c r="G665" s="22">
        <f t="shared" si="41"/>
        <v>9.5833333340124227E-2</v>
      </c>
      <c r="H665" t="s">
        <v>29</v>
      </c>
      <c r="I665" t="s">
        <v>15</v>
      </c>
      <c r="J665" t="s">
        <v>1124</v>
      </c>
      <c r="K665" s="24">
        <v>31.27</v>
      </c>
      <c r="L665" t="s">
        <v>11</v>
      </c>
      <c r="M665" t="s">
        <v>17</v>
      </c>
      <c r="N665" t="s">
        <v>1010</v>
      </c>
      <c r="O665" s="20">
        <f>VLOOKUP(A665,sum_cocina!$A$4:$D$772,4,FALSE)</f>
        <v>6.8750000000000006E-2</v>
      </c>
      <c r="P665" s="21">
        <f>+VLOOKUP(A665,sum_cocina!$A$4:$B$772,2,FALSE)</f>
        <v>122</v>
      </c>
      <c r="Q665" s="42">
        <f t="shared" si="42"/>
        <v>45023.065972222219</v>
      </c>
      <c r="R665" s="20">
        <f t="shared" si="43"/>
        <v>2.7083333340124222E-2</v>
      </c>
      <c r="S665" t="str">
        <f t="shared" si="44"/>
        <v>COBRADO</v>
      </c>
    </row>
    <row r="666" spans="1:19">
      <c r="A666">
        <v>665</v>
      </c>
      <c r="B666">
        <v>6</v>
      </c>
      <c r="C666" t="s">
        <v>463</v>
      </c>
      <c r="D666">
        <v>1</v>
      </c>
      <c r="E666" s="23">
        <v>45023.086805555555</v>
      </c>
      <c r="F666" s="23">
        <v>45023.24722222222</v>
      </c>
      <c r="G666" s="22">
        <f t="shared" si="41"/>
        <v>0.1708333333323632</v>
      </c>
      <c r="H666" t="s">
        <v>25</v>
      </c>
      <c r="I666" t="s">
        <v>10</v>
      </c>
      <c r="J666" t="s">
        <v>1125</v>
      </c>
      <c r="K666" s="24">
        <v>25.32</v>
      </c>
      <c r="L666" t="s">
        <v>35</v>
      </c>
      <c r="M666" t="s">
        <v>41</v>
      </c>
      <c r="N666" t="s">
        <v>1011</v>
      </c>
      <c r="O666" s="20">
        <f>VLOOKUP(A666,sum_cocina!$A$4:$D$772,4,FALSE)</f>
        <v>2.7777777777777776E-2</v>
      </c>
      <c r="P666" s="21">
        <f>+VLOOKUP(A666,sum_cocina!$A$4:$B$772,2,FALSE)</f>
        <v>129</v>
      </c>
      <c r="Q666" s="42">
        <f t="shared" si="42"/>
        <v>45023.086805555555</v>
      </c>
      <c r="R666" s="20">
        <f t="shared" si="43"/>
        <v>0.14305555555458543</v>
      </c>
      <c r="S666" t="str">
        <f t="shared" si="44"/>
        <v>COBRADO</v>
      </c>
    </row>
    <row r="667" spans="1:19">
      <c r="A667">
        <v>666</v>
      </c>
      <c r="B667">
        <v>8</v>
      </c>
      <c r="C667" t="s">
        <v>1012</v>
      </c>
      <c r="D667">
        <v>4</v>
      </c>
      <c r="E667" s="23">
        <v>45023.044444444444</v>
      </c>
      <c r="F667" s="23">
        <v>45023.206250000003</v>
      </c>
      <c r="G667" s="22">
        <f t="shared" si="41"/>
        <v>0.16180555555911269</v>
      </c>
      <c r="H667" t="s">
        <v>20</v>
      </c>
      <c r="I667" t="s">
        <v>10</v>
      </c>
      <c r="J667" t="s">
        <v>1125</v>
      </c>
      <c r="K667" s="24">
        <v>11.86</v>
      </c>
      <c r="L667" t="s">
        <v>21</v>
      </c>
      <c r="M667" t="s">
        <v>26</v>
      </c>
      <c r="N667" t="s">
        <v>241</v>
      </c>
      <c r="O667" s="20">
        <f>VLOOKUP(A667,sum_cocina!$A$4:$D$772,4,FALSE)</f>
        <v>1.8749999999999999E-2</v>
      </c>
      <c r="P667" s="21">
        <f>+VLOOKUP(A667,sum_cocina!$A$4:$B$772,2,FALSE)</f>
        <v>40</v>
      </c>
      <c r="Q667" s="42">
        <f t="shared" si="42"/>
        <v>45023.044444444444</v>
      </c>
      <c r="R667" s="20">
        <f t="shared" si="43"/>
        <v>0.1430555555591127</v>
      </c>
      <c r="S667" t="str">
        <f t="shared" si="44"/>
        <v>COBRADO</v>
      </c>
    </row>
    <row r="668" spans="1:19">
      <c r="A668">
        <v>667</v>
      </c>
      <c r="B668">
        <v>6</v>
      </c>
      <c r="C668" t="s">
        <v>1013</v>
      </c>
      <c r="D668">
        <v>5</v>
      </c>
      <c r="E668" s="23">
        <v>45023.152083333334</v>
      </c>
      <c r="F668" s="23">
        <v>45023.296527777777</v>
      </c>
      <c r="G668" s="22">
        <f t="shared" si="41"/>
        <v>0.1444444444423425</v>
      </c>
      <c r="H668" t="s">
        <v>9</v>
      </c>
      <c r="I668" t="s">
        <v>10</v>
      </c>
      <c r="J668" t="s">
        <v>1125</v>
      </c>
      <c r="K668" s="24">
        <v>20.49</v>
      </c>
      <c r="L668" t="s">
        <v>11</v>
      </c>
      <c r="M668" t="s">
        <v>1161</v>
      </c>
      <c r="N668" t="s">
        <v>106</v>
      </c>
      <c r="O668" s="20">
        <f>VLOOKUP(A668,sum_cocina!$A$4:$D$772,4,FALSE)</f>
        <v>8.3333333333333332E-3</v>
      </c>
      <c r="P668" s="21">
        <f>+VLOOKUP(A668,sum_cocina!$A$4:$B$772,2,FALSE)</f>
        <v>36</v>
      </c>
      <c r="Q668" s="42">
        <f t="shared" si="42"/>
        <v>45023.152083333334</v>
      </c>
      <c r="R668" s="20">
        <f t="shared" si="43"/>
        <v>0.13611111110900917</v>
      </c>
      <c r="S668" t="str">
        <f t="shared" si="44"/>
        <v>COBRADO</v>
      </c>
    </row>
    <row r="669" spans="1:19">
      <c r="A669">
        <v>668</v>
      </c>
      <c r="B669">
        <v>12</v>
      </c>
      <c r="C669" t="s">
        <v>483</v>
      </c>
      <c r="D669">
        <v>4</v>
      </c>
      <c r="E669" s="23">
        <v>45023.071527777778</v>
      </c>
      <c r="F669" s="23">
        <v>45023.195138888892</v>
      </c>
      <c r="G669" s="22">
        <f t="shared" si="41"/>
        <v>0.12361111111385981</v>
      </c>
      <c r="H669" t="s">
        <v>14</v>
      </c>
      <c r="I669" t="s">
        <v>15</v>
      </c>
      <c r="J669" t="s">
        <v>1125</v>
      </c>
      <c r="K669" s="24">
        <v>18.61</v>
      </c>
      <c r="L669" t="s">
        <v>11</v>
      </c>
      <c r="M669" t="s">
        <v>41</v>
      </c>
      <c r="N669" t="s">
        <v>1014</v>
      </c>
      <c r="O669" s="20">
        <f>VLOOKUP(A669,sum_cocina!$A$4:$D$772,4,FALSE)</f>
        <v>7.9861111111111105E-2</v>
      </c>
      <c r="P669" s="21">
        <f>+VLOOKUP(A669,sum_cocina!$A$4:$B$772,2,FALSE)</f>
        <v>201</v>
      </c>
      <c r="Q669" s="42">
        <f t="shared" si="42"/>
        <v>45023.071527777778</v>
      </c>
      <c r="R669" s="20">
        <f t="shared" si="43"/>
        <v>4.3750000002748701E-2</v>
      </c>
      <c r="S669" t="str">
        <f t="shared" si="44"/>
        <v>COBRADO</v>
      </c>
    </row>
    <row r="670" spans="1:19">
      <c r="A670">
        <v>669</v>
      </c>
      <c r="B670">
        <v>10</v>
      </c>
      <c r="C670" t="s">
        <v>1015</v>
      </c>
      <c r="D670">
        <v>4</v>
      </c>
      <c r="E670" s="23">
        <v>45023.042361111111</v>
      </c>
      <c r="F670" s="23">
        <v>45023.19027777778</v>
      </c>
      <c r="G670" s="22">
        <f t="shared" si="41"/>
        <v>0.14791666666860692</v>
      </c>
      <c r="H670" t="s">
        <v>9</v>
      </c>
      <c r="I670" t="s">
        <v>10</v>
      </c>
      <c r="J670" t="s">
        <v>1125</v>
      </c>
      <c r="K670" s="24">
        <v>10.68</v>
      </c>
      <c r="L670" t="s">
        <v>21</v>
      </c>
      <c r="M670" t="s">
        <v>36</v>
      </c>
      <c r="N670" t="s">
        <v>1016</v>
      </c>
      <c r="O670" s="20">
        <f>VLOOKUP(A670,sum_cocina!$A$4:$D$772,4,FALSE)</f>
        <v>4.791666666666667E-2</v>
      </c>
      <c r="P670" s="21">
        <f>+VLOOKUP(A670,sum_cocina!$A$4:$B$772,2,FALSE)</f>
        <v>181</v>
      </c>
      <c r="Q670" s="42">
        <f t="shared" si="42"/>
        <v>45023.042361111111</v>
      </c>
      <c r="R670" s="20">
        <f t="shared" si="43"/>
        <v>0.10000000000194026</v>
      </c>
      <c r="S670" t="str">
        <f t="shared" si="44"/>
        <v>COBRADO</v>
      </c>
    </row>
    <row r="671" spans="1:19">
      <c r="A671">
        <v>670</v>
      </c>
      <c r="B671">
        <v>16</v>
      </c>
      <c r="C671" t="s">
        <v>1017</v>
      </c>
      <c r="D671">
        <v>6</v>
      </c>
      <c r="E671" s="23">
        <v>45023.077777777777</v>
      </c>
      <c r="F671" s="23">
        <v>45023.133333333331</v>
      </c>
      <c r="G671" s="22">
        <f t="shared" si="41"/>
        <v>6.5972222221413787E-2</v>
      </c>
      <c r="H671" t="s">
        <v>20</v>
      </c>
      <c r="I671" t="s">
        <v>10</v>
      </c>
      <c r="J671" t="s">
        <v>16</v>
      </c>
      <c r="K671" s="24">
        <v>37.93</v>
      </c>
      <c r="L671" t="s">
        <v>35</v>
      </c>
      <c r="M671" t="s">
        <v>41</v>
      </c>
      <c r="N671" t="s">
        <v>1018</v>
      </c>
      <c r="O671" s="20">
        <f>VLOOKUP(A671,sum_cocina!$A$4:$D$772,4,FALSE)</f>
        <v>5.2083333333333336E-2</v>
      </c>
      <c r="P671" s="21">
        <f>+VLOOKUP(A671,sum_cocina!$A$4:$B$772,2,FALSE)</f>
        <v>94</v>
      </c>
      <c r="Q671" s="42">
        <f t="shared" si="42"/>
        <v>45023.077777777777</v>
      </c>
      <c r="R671" s="20">
        <f t="shared" si="43"/>
        <v>1.3888888888080451E-2</v>
      </c>
      <c r="S671" t="str">
        <f t="shared" si="44"/>
        <v>COBRADO</v>
      </c>
    </row>
    <row r="672" spans="1:19">
      <c r="A672">
        <v>671</v>
      </c>
      <c r="B672">
        <v>17</v>
      </c>
      <c r="C672" t="s">
        <v>415</v>
      </c>
      <c r="D672">
        <v>3</v>
      </c>
      <c r="E672" s="23">
        <v>45023.095833333333</v>
      </c>
      <c r="F672" s="23">
        <v>45023.145833333336</v>
      </c>
      <c r="G672" s="22">
        <f t="shared" si="41"/>
        <v>5.0000000002910383E-2</v>
      </c>
      <c r="H672" t="s">
        <v>9</v>
      </c>
      <c r="I672" t="s">
        <v>10</v>
      </c>
      <c r="J672" t="s">
        <v>16</v>
      </c>
      <c r="K672" s="24">
        <v>32.200000000000003</v>
      </c>
      <c r="L672" t="s">
        <v>11</v>
      </c>
      <c r="M672" t="s">
        <v>41</v>
      </c>
      <c r="N672" t="s">
        <v>1019</v>
      </c>
      <c r="O672" s="20">
        <f>VLOOKUP(A672,sum_cocina!$A$4:$D$772,4,FALSE)</f>
        <v>6.5972222222222224E-2</v>
      </c>
      <c r="P672" s="21">
        <f>+VLOOKUP(A672,sum_cocina!$A$4:$B$772,2,FALSE)</f>
        <v>184</v>
      </c>
      <c r="Q672" s="42">
        <f t="shared" si="42"/>
        <v>45023.095833333333</v>
      </c>
      <c r="R672" s="20">
        <f t="shared" si="43"/>
        <v>0</v>
      </c>
      <c r="S672" t="str">
        <f t="shared" si="44"/>
        <v>NO COBRADO</v>
      </c>
    </row>
    <row r="673" spans="1:19">
      <c r="A673">
        <v>672</v>
      </c>
      <c r="B673">
        <v>12</v>
      </c>
      <c r="C673" t="s">
        <v>227</v>
      </c>
      <c r="D673">
        <v>6</v>
      </c>
      <c r="E673" s="23">
        <v>45023.058333333334</v>
      </c>
      <c r="F673" s="23">
        <v>45023.160416666666</v>
      </c>
      <c r="G673" s="22">
        <f t="shared" si="41"/>
        <v>0.10208333333139308</v>
      </c>
      <c r="H673" t="s">
        <v>29</v>
      </c>
      <c r="I673" t="s">
        <v>32</v>
      </c>
      <c r="J673" t="s">
        <v>1125</v>
      </c>
      <c r="K673" s="24">
        <v>29.19</v>
      </c>
      <c r="L673" t="s">
        <v>11</v>
      </c>
      <c r="M673" t="s">
        <v>64</v>
      </c>
      <c r="N673" t="s">
        <v>1020</v>
      </c>
      <c r="O673" s="20">
        <f>VLOOKUP(A673,sum_cocina!$A$4:$D$772,4,FALSE)</f>
        <v>5.4166666666666669E-2</v>
      </c>
      <c r="P673" s="21">
        <f>+VLOOKUP(A673,sum_cocina!$A$4:$B$772,2,FALSE)</f>
        <v>157</v>
      </c>
      <c r="Q673" s="42">
        <f t="shared" si="42"/>
        <v>45023.058333333334</v>
      </c>
      <c r="R673" s="20">
        <f t="shared" si="43"/>
        <v>4.7916666664726409E-2</v>
      </c>
      <c r="S673" t="str">
        <f t="shared" si="44"/>
        <v>COBRADO</v>
      </c>
    </row>
    <row r="674" spans="1:19">
      <c r="A674">
        <v>673</v>
      </c>
      <c r="B674">
        <v>20</v>
      </c>
      <c r="C674" t="s">
        <v>336</v>
      </c>
      <c r="D674">
        <v>6</v>
      </c>
      <c r="E674" s="23">
        <v>45023.025694444441</v>
      </c>
      <c r="F674" s="23">
        <v>45023.119444444441</v>
      </c>
      <c r="G674" s="22">
        <f t="shared" si="41"/>
        <v>9.375E-2</v>
      </c>
      <c r="H674" t="s">
        <v>25</v>
      </c>
      <c r="I674" t="s">
        <v>10</v>
      </c>
      <c r="J674" t="s">
        <v>1125</v>
      </c>
      <c r="K674" s="24">
        <v>36.5</v>
      </c>
      <c r="L674" t="s">
        <v>11</v>
      </c>
      <c r="M674" t="s">
        <v>36</v>
      </c>
      <c r="N674" t="s">
        <v>1021</v>
      </c>
      <c r="O674" s="20">
        <f>VLOOKUP(A674,sum_cocina!$A$4:$D$772,4,FALSE)</f>
        <v>6.458333333333334E-2</v>
      </c>
      <c r="P674" s="21">
        <f>+VLOOKUP(A674,sum_cocina!$A$4:$B$772,2,FALSE)</f>
        <v>265</v>
      </c>
      <c r="Q674" s="42">
        <f t="shared" si="42"/>
        <v>45023.025694444441</v>
      </c>
      <c r="R674" s="20">
        <f t="shared" si="43"/>
        <v>2.916666666666666E-2</v>
      </c>
      <c r="S674" t="str">
        <f t="shared" si="44"/>
        <v>COBRADO</v>
      </c>
    </row>
    <row r="675" spans="1:19">
      <c r="A675">
        <v>674</v>
      </c>
      <c r="B675">
        <v>1</v>
      </c>
      <c r="C675" t="s">
        <v>1022</v>
      </c>
      <c r="D675">
        <v>3</v>
      </c>
      <c r="E675" s="23">
        <v>45023.002083333333</v>
      </c>
      <c r="F675" s="23">
        <v>45023.0625</v>
      </c>
      <c r="G675" s="22">
        <f t="shared" si="41"/>
        <v>6.0416666667151731E-2</v>
      </c>
      <c r="H675" t="s">
        <v>25</v>
      </c>
      <c r="I675" t="s">
        <v>32</v>
      </c>
      <c r="J675" t="s">
        <v>1125</v>
      </c>
      <c r="K675" s="24">
        <v>41.29</v>
      </c>
      <c r="L675" t="s">
        <v>21</v>
      </c>
      <c r="M675" t="s">
        <v>26</v>
      </c>
      <c r="N675" t="s">
        <v>1023</v>
      </c>
      <c r="O675" s="20">
        <f>VLOOKUP(A675,sum_cocina!$A$4:$D$772,4,FALSE)</f>
        <v>4.5138888888888888E-2</v>
      </c>
      <c r="P675" s="21">
        <f>+VLOOKUP(A675,sum_cocina!$A$4:$B$772,2,FALSE)</f>
        <v>207</v>
      </c>
      <c r="Q675" s="42">
        <f t="shared" si="42"/>
        <v>45023.002083333333</v>
      </c>
      <c r="R675" s="20">
        <f t="shared" si="43"/>
        <v>1.5277777778262842E-2</v>
      </c>
      <c r="S675" t="str">
        <f t="shared" si="44"/>
        <v>COBRADO</v>
      </c>
    </row>
    <row r="676" spans="1:19">
      <c r="A676">
        <v>675</v>
      </c>
      <c r="B676">
        <v>5</v>
      </c>
      <c r="C676" t="s">
        <v>1024</v>
      </c>
      <c r="D676">
        <v>2</v>
      </c>
      <c r="E676" s="23">
        <v>45023.037499999999</v>
      </c>
      <c r="F676" s="23">
        <v>45023.189583333333</v>
      </c>
      <c r="G676" s="22">
        <f t="shared" si="41"/>
        <v>0.15208333333430346</v>
      </c>
      <c r="H676" t="s">
        <v>20</v>
      </c>
      <c r="I676" t="s">
        <v>32</v>
      </c>
      <c r="J676" t="s">
        <v>16</v>
      </c>
      <c r="K676" s="24">
        <v>30.74</v>
      </c>
      <c r="L676" t="s">
        <v>11</v>
      </c>
      <c r="M676" t="s">
        <v>59</v>
      </c>
      <c r="N676" t="s">
        <v>1025</v>
      </c>
      <c r="O676" s="20">
        <f>VLOOKUP(A676,sum_cocina!$A$4:$D$772,4,FALSE)</f>
        <v>8.4027777777777785E-2</v>
      </c>
      <c r="P676" s="21">
        <f>+VLOOKUP(A676,sum_cocina!$A$4:$B$772,2,FALSE)</f>
        <v>193</v>
      </c>
      <c r="Q676" s="42">
        <f t="shared" si="42"/>
        <v>45023.037499999999</v>
      </c>
      <c r="R676" s="20">
        <f t="shared" si="43"/>
        <v>6.8055555556525676E-2</v>
      </c>
      <c r="S676" t="str">
        <f t="shared" si="44"/>
        <v>COBRADO</v>
      </c>
    </row>
    <row r="677" spans="1:19">
      <c r="A677">
        <v>676</v>
      </c>
      <c r="B677">
        <v>7</v>
      </c>
      <c r="C677" t="s">
        <v>435</v>
      </c>
      <c r="D677">
        <v>6</v>
      </c>
      <c r="E677" s="23">
        <v>45023.019444444442</v>
      </c>
      <c r="F677" s="23">
        <v>45023.15625</v>
      </c>
      <c r="G677" s="22">
        <f t="shared" si="41"/>
        <v>0.14722222222432416</v>
      </c>
      <c r="H677" t="s">
        <v>9</v>
      </c>
      <c r="I677" t="s">
        <v>10</v>
      </c>
      <c r="J677" t="s">
        <v>1125</v>
      </c>
      <c r="K677" s="24">
        <v>41.6</v>
      </c>
      <c r="L677" t="s">
        <v>35</v>
      </c>
      <c r="M677" t="s">
        <v>59</v>
      </c>
      <c r="N677" t="s">
        <v>1026</v>
      </c>
      <c r="O677" s="20">
        <f>VLOOKUP(A677,sum_cocina!$A$4:$D$772,4,FALSE)</f>
        <v>8.4027777777777785E-2</v>
      </c>
      <c r="P677" s="21">
        <f>+VLOOKUP(A677,sum_cocina!$A$4:$B$772,2,FALSE)</f>
        <v>124</v>
      </c>
      <c r="Q677" s="42">
        <f t="shared" si="42"/>
        <v>45023.019444444442</v>
      </c>
      <c r="R677" s="20">
        <f t="shared" si="43"/>
        <v>6.3194444446546372E-2</v>
      </c>
      <c r="S677" t="str">
        <f t="shared" si="44"/>
        <v>COBRADO</v>
      </c>
    </row>
    <row r="678" spans="1:19">
      <c r="A678">
        <v>677</v>
      </c>
      <c r="B678">
        <v>14</v>
      </c>
      <c r="C678" t="s">
        <v>391</v>
      </c>
      <c r="D678">
        <v>6</v>
      </c>
      <c r="E678" s="23">
        <v>45023.023611111108</v>
      </c>
      <c r="F678" s="23">
        <v>45023.109027777777</v>
      </c>
      <c r="G678" s="22">
        <f t="shared" si="41"/>
        <v>9.5833333335273593E-2</v>
      </c>
      <c r="H678" t="s">
        <v>20</v>
      </c>
      <c r="I678" t="s">
        <v>10</v>
      </c>
      <c r="J678" t="s">
        <v>1125</v>
      </c>
      <c r="K678" s="24">
        <v>12.57</v>
      </c>
      <c r="L678" t="s">
        <v>35</v>
      </c>
      <c r="M678" t="s">
        <v>41</v>
      </c>
      <c r="N678" t="s">
        <v>1027</v>
      </c>
      <c r="O678" s="20">
        <f>VLOOKUP(A678,sum_cocina!$A$4:$D$772,4,FALSE)</f>
        <v>0.10277777777777777</v>
      </c>
      <c r="P678" s="21">
        <f>+VLOOKUP(A678,sum_cocina!$A$4:$B$772,2,FALSE)</f>
        <v>144</v>
      </c>
      <c r="Q678" s="42">
        <f t="shared" si="42"/>
        <v>45023.023611111108</v>
      </c>
      <c r="R678" s="20">
        <f t="shared" si="43"/>
        <v>0</v>
      </c>
      <c r="S678" t="str">
        <f t="shared" si="44"/>
        <v>NO COBRADO</v>
      </c>
    </row>
    <row r="679" spans="1:19">
      <c r="A679">
        <v>678</v>
      </c>
      <c r="B679">
        <v>19</v>
      </c>
      <c r="C679" t="s">
        <v>1002</v>
      </c>
      <c r="D679">
        <v>1</v>
      </c>
      <c r="E679" s="23">
        <v>45023.125694444447</v>
      </c>
      <c r="F679" s="23">
        <v>45023.223611111112</v>
      </c>
      <c r="G679" s="22">
        <f t="shared" si="41"/>
        <v>0.10833333333236321</v>
      </c>
      <c r="H679" t="s">
        <v>9</v>
      </c>
      <c r="I679" t="s">
        <v>10</v>
      </c>
      <c r="J679" t="s">
        <v>1125</v>
      </c>
      <c r="K679" s="24">
        <v>26.76</v>
      </c>
      <c r="L679" t="s">
        <v>35</v>
      </c>
      <c r="M679" t="s">
        <v>64</v>
      </c>
      <c r="N679" t="s">
        <v>1028</v>
      </c>
      <c r="O679" s="20">
        <f>VLOOKUP(A679,sum_cocina!$A$4:$D$772,4,FALSE)</f>
        <v>8.4027777777777785E-2</v>
      </c>
      <c r="P679" s="21">
        <f>+VLOOKUP(A679,sum_cocina!$A$4:$B$772,2,FALSE)</f>
        <v>204</v>
      </c>
      <c r="Q679" s="42">
        <f t="shared" si="42"/>
        <v>45023.125694444447</v>
      </c>
      <c r="R679" s="20">
        <f t="shared" si="43"/>
        <v>2.4305555554585426E-2</v>
      </c>
      <c r="S679" t="str">
        <f t="shared" si="44"/>
        <v>COBRADO</v>
      </c>
    </row>
    <row r="680" spans="1:19">
      <c r="A680">
        <v>679</v>
      </c>
      <c r="B680">
        <v>9</v>
      </c>
      <c r="C680" t="s">
        <v>275</v>
      </c>
      <c r="D680">
        <v>4</v>
      </c>
      <c r="E680" s="23">
        <v>45023.001388888886</v>
      </c>
      <c r="F680" s="23">
        <v>45023.127083333333</v>
      </c>
      <c r="G680" s="22">
        <f t="shared" si="41"/>
        <v>0.13611111111337473</v>
      </c>
      <c r="H680" t="s">
        <v>20</v>
      </c>
      <c r="I680" t="s">
        <v>10</v>
      </c>
      <c r="J680" t="s">
        <v>1125</v>
      </c>
      <c r="K680" s="24">
        <v>36.43</v>
      </c>
      <c r="L680" t="s">
        <v>35</v>
      </c>
      <c r="M680" t="s">
        <v>64</v>
      </c>
      <c r="N680" t="s">
        <v>1029</v>
      </c>
      <c r="O680" s="20">
        <f>VLOOKUP(A680,sum_cocina!$A$4:$D$772,4,FALSE)</f>
        <v>7.3611111111111113E-2</v>
      </c>
      <c r="P680" s="21">
        <f>+VLOOKUP(A680,sum_cocina!$A$4:$B$772,2,FALSE)</f>
        <v>199</v>
      </c>
      <c r="Q680" s="42">
        <f t="shared" si="42"/>
        <v>45023.001388888886</v>
      </c>
      <c r="R680" s="20">
        <f t="shared" si="43"/>
        <v>6.250000000226362E-2</v>
      </c>
      <c r="S680" t="str">
        <f t="shared" si="44"/>
        <v>COBRADO</v>
      </c>
    </row>
    <row r="681" spans="1:19">
      <c r="A681">
        <v>680</v>
      </c>
      <c r="B681">
        <v>5</v>
      </c>
      <c r="C681" t="s">
        <v>1030</v>
      </c>
      <c r="D681">
        <v>4</v>
      </c>
      <c r="E681" s="23">
        <v>45023.057638888888</v>
      </c>
      <c r="F681" s="23">
        <v>45023.222222222219</v>
      </c>
      <c r="G681" s="22">
        <f t="shared" si="41"/>
        <v>0.16458333333139308</v>
      </c>
      <c r="H681" t="s">
        <v>9</v>
      </c>
      <c r="I681" t="s">
        <v>10</v>
      </c>
      <c r="J681" t="s">
        <v>16</v>
      </c>
      <c r="K681" s="24">
        <v>12.06</v>
      </c>
      <c r="L681" t="s">
        <v>11</v>
      </c>
      <c r="M681" t="s">
        <v>26</v>
      </c>
      <c r="N681" t="s">
        <v>1031</v>
      </c>
      <c r="O681" s="20">
        <f>VLOOKUP(A681,sum_cocina!$A$4:$D$772,4,FALSE)</f>
        <v>7.7083333333333337E-2</v>
      </c>
      <c r="P681" s="21">
        <f>+VLOOKUP(A681,sum_cocina!$A$4:$B$772,2,FALSE)</f>
        <v>162</v>
      </c>
      <c r="Q681" s="42">
        <f t="shared" si="42"/>
        <v>45023.057638888888</v>
      </c>
      <c r="R681" s="20">
        <f t="shared" si="43"/>
        <v>8.7499999998059741E-2</v>
      </c>
      <c r="S681" t="str">
        <f t="shared" si="44"/>
        <v>COBRADO</v>
      </c>
    </row>
    <row r="682" spans="1:19">
      <c r="A682">
        <v>681</v>
      </c>
      <c r="B682">
        <v>2</v>
      </c>
      <c r="C682" t="s">
        <v>211</v>
      </c>
      <c r="D682">
        <v>4</v>
      </c>
      <c r="E682" s="23">
        <v>45023.12222222222</v>
      </c>
      <c r="F682" s="23">
        <v>45023.284722222219</v>
      </c>
      <c r="G682" s="22">
        <f t="shared" si="41"/>
        <v>0.16249999999854481</v>
      </c>
      <c r="H682" t="s">
        <v>29</v>
      </c>
      <c r="I682" t="s">
        <v>10</v>
      </c>
      <c r="J682" t="s">
        <v>1124</v>
      </c>
      <c r="K682" s="24">
        <v>37.07</v>
      </c>
      <c r="L682" t="s">
        <v>21</v>
      </c>
      <c r="M682" t="s">
        <v>26</v>
      </c>
      <c r="N682" t="s">
        <v>1032</v>
      </c>
      <c r="O682" s="20">
        <f>VLOOKUP(A682,sum_cocina!$A$4:$D$772,4,FALSE)</f>
        <v>4.5138888888888888E-2</v>
      </c>
      <c r="P682" s="21">
        <f>+VLOOKUP(A682,sum_cocina!$A$4:$B$772,2,FALSE)</f>
        <v>75</v>
      </c>
      <c r="Q682" s="42">
        <f t="shared" si="42"/>
        <v>45023.12222222222</v>
      </c>
      <c r="R682" s="20">
        <f t="shared" si="43"/>
        <v>0.11736111110965591</v>
      </c>
      <c r="S682" t="str">
        <f t="shared" si="44"/>
        <v>COBRADO</v>
      </c>
    </row>
    <row r="683" spans="1:19">
      <c r="A683">
        <v>682</v>
      </c>
      <c r="B683">
        <v>1</v>
      </c>
      <c r="C683" t="s">
        <v>198</v>
      </c>
      <c r="D683">
        <v>5</v>
      </c>
      <c r="E683" s="23">
        <v>45023.05972222222</v>
      </c>
      <c r="F683" s="23">
        <v>45023.170138888891</v>
      </c>
      <c r="G683" s="22">
        <f t="shared" si="41"/>
        <v>0.12083333333672878</v>
      </c>
      <c r="H683" t="s">
        <v>25</v>
      </c>
      <c r="I683" t="s">
        <v>15</v>
      </c>
      <c r="J683" t="s">
        <v>1125</v>
      </c>
      <c r="K683" s="24">
        <v>21.04</v>
      </c>
      <c r="L683" t="s">
        <v>35</v>
      </c>
      <c r="M683" t="s">
        <v>36</v>
      </c>
      <c r="N683" t="s">
        <v>331</v>
      </c>
      <c r="O683" s="20">
        <f>VLOOKUP(A683,sum_cocina!$A$4:$D$772,4,FALSE)</f>
        <v>2.9861111111111113E-2</v>
      </c>
      <c r="P683" s="21">
        <f>+VLOOKUP(A683,sum_cocina!$A$4:$B$772,2,FALSE)</f>
        <v>23</v>
      </c>
      <c r="Q683" s="42">
        <f t="shared" si="42"/>
        <v>45023.05972222222</v>
      </c>
      <c r="R683" s="20">
        <f t="shared" si="43"/>
        <v>9.0972222225617669E-2</v>
      </c>
      <c r="S683" t="str">
        <f t="shared" si="44"/>
        <v>COBRADO</v>
      </c>
    </row>
    <row r="684" spans="1:19">
      <c r="A684">
        <v>683</v>
      </c>
      <c r="B684">
        <v>2</v>
      </c>
      <c r="C684" t="s">
        <v>1033</v>
      </c>
      <c r="D684">
        <v>6</v>
      </c>
      <c r="E684" s="23">
        <v>45023.163888888892</v>
      </c>
      <c r="F684" s="23">
        <v>45023.265277777777</v>
      </c>
      <c r="G684" s="22">
        <f t="shared" si="41"/>
        <v>0.11180555555135167</v>
      </c>
      <c r="H684" t="s">
        <v>25</v>
      </c>
      <c r="I684" t="s">
        <v>10</v>
      </c>
      <c r="J684" t="s">
        <v>1125</v>
      </c>
      <c r="K684" s="24">
        <v>40.42</v>
      </c>
      <c r="L684" t="s">
        <v>35</v>
      </c>
      <c r="M684" t="s">
        <v>17</v>
      </c>
      <c r="N684" t="s">
        <v>1034</v>
      </c>
      <c r="O684" s="20">
        <f>VLOOKUP(A684,sum_cocina!$A$4:$D$772,4,FALSE)</f>
        <v>5.6944444444444443E-2</v>
      </c>
      <c r="P684" s="21">
        <f>+VLOOKUP(A684,sum_cocina!$A$4:$B$772,2,FALSE)</f>
        <v>164</v>
      </c>
      <c r="Q684" s="42">
        <f t="shared" si="42"/>
        <v>45023.163888888892</v>
      </c>
      <c r="R684" s="20">
        <f t="shared" si="43"/>
        <v>5.486111110690723E-2</v>
      </c>
      <c r="S684" t="str">
        <f t="shared" si="44"/>
        <v>COBRADO</v>
      </c>
    </row>
    <row r="685" spans="1:19">
      <c r="A685">
        <v>684</v>
      </c>
      <c r="B685">
        <v>10</v>
      </c>
      <c r="C685" t="s">
        <v>1035</v>
      </c>
      <c r="D685">
        <v>6</v>
      </c>
      <c r="E685" s="23">
        <v>45023.145138888889</v>
      </c>
      <c r="F685" s="23">
        <v>45023.194444444445</v>
      </c>
      <c r="G685" s="22">
        <f t="shared" si="41"/>
        <v>5.9722222222868972E-2</v>
      </c>
      <c r="H685" t="s">
        <v>29</v>
      </c>
      <c r="I685" t="s">
        <v>32</v>
      </c>
      <c r="J685" t="s">
        <v>1125</v>
      </c>
      <c r="K685" s="24">
        <v>48.15</v>
      </c>
      <c r="L685" t="s">
        <v>35</v>
      </c>
      <c r="M685" t="s">
        <v>64</v>
      </c>
      <c r="N685" t="s">
        <v>1036</v>
      </c>
      <c r="O685" s="20">
        <f>VLOOKUP(A685,sum_cocina!$A$4:$D$772,4,FALSE)</f>
        <v>7.6388888888888895E-2</v>
      </c>
      <c r="P685" s="21">
        <f>+VLOOKUP(A685,sum_cocina!$A$4:$B$772,2,FALSE)</f>
        <v>180</v>
      </c>
      <c r="Q685" s="42">
        <f t="shared" si="42"/>
        <v>45023.145138888889</v>
      </c>
      <c r="R685" s="20">
        <f t="shared" si="43"/>
        <v>0</v>
      </c>
      <c r="S685" t="str">
        <f t="shared" si="44"/>
        <v>NO COBRADO</v>
      </c>
    </row>
    <row r="686" spans="1:19">
      <c r="A686">
        <v>685</v>
      </c>
      <c r="B686">
        <v>5</v>
      </c>
      <c r="C686" t="s">
        <v>336</v>
      </c>
      <c r="D686">
        <v>5</v>
      </c>
      <c r="E686" s="23">
        <v>45023.019444444442</v>
      </c>
      <c r="F686" s="23">
        <v>45023.071527777778</v>
      </c>
      <c r="G686" s="22">
        <f t="shared" si="41"/>
        <v>5.2083333335758653E-2</v>
      </c>
      <c r="H686" t="s">
        <v>20</v>
      </c>
      <c r="I686" t="s">
        <v>10</v>
      </c>
      <c r="J686" t="s">
        <v>1124</v>
      </c>
      <c r="K686" s="24">
        <v>19.89</v>
      </c>
      <c r="L686" t="s">
        <v>21</v>
      </c>
      <c r="M686" t="s">
        <v>1160</v>
      </c>
      <c r="N686" t="s">
        <v>170</v>
      </c>
      <c r="O686" s="20">
        <f>VLOOKUP(A686,sum_cocina!$A$4:$D$772,4,FALSE)</f>
        <v>1.1805555555555555E-2</v>
      </c>
      <c r="P686" s="21">
        <f>+VLOOKUP(A686,sum_cocina!$A$4:$B$772,2,FALSE)</f>
        <v>54</v>
      </c>
      <c r="Q686" s="42">
        <f t="shared" si="42"/>
        <v>45023.019444444442</v>
      </c>
      <c r="R686" s="20">
        <f t="shared" si="43"/>
        <v>4.0277777780203097E-2</v>
      </c>
      <c r="S686" t="str">
        <f t="shared" si="44"/>
        <v>COBRADO</v>
      </c>
    </row>
    <row r="687" spans="1:19">
      <c r="A687">
        <v>686</v>
      </c>
      <c r="B687">
        <v>10</v>
      </c>
      <c r="C687" t="s">
        <v>920</v>
      </c>
      <c r="D687">
        <v>6</v>
      </c>
      <c r="E687" s="23">
        <v>45023.05</v>
      </c>
      <c r="F687" s="23">
        <v>45023.152083333334</v>
      </c>
      <c r="G687" s="22">
        <f t="shared" si="41"/>
        <v>0.10208333333139308</v>
      </c>
      <c r="H687" t="s">
        <v>14</v>
      </c>
      <c r="I687" t="s">
        <v>10</v>
      </c>
      <c r="J687" t="s">
        <v>16</v>
      </c>
      <c r="K687" s="24">
        <v>15.83</v>
      </c>
      <c r="L687" t="s">
        <v>11</v>
      </c>
      <c r="M687" t="s">
        <v>26</v>
      </c>
      <c r="N687" t="s">
        <v>1037</v>
      </c>
      <c r="O687" s="20">
        <f>VLOOKUP(A687,sum_cocina!$A$4:$D$772,4,FALSE)</f>
        <v>4.027777777777778E-2</v>
      </c>
      <c r="P687" s="21">
        <f>+VLOOKUP(A687,sum_cocina!$A$4:$B$772,2,FALSE)</f>
        <v>102</v>
      </c>
      <c r="Q687" s="42">
        <f t="shared" si="42"/>
        <v>45023.05</v>
      </c>
      <c r="R687" s="20">
        <f t="shared" si="43"/>
        <v>6.1805555553615298E-2</v>
      </c>
      <c r="S687" t="str">
        <f t="shared" si="44"/>
        <v>COBRADO</v>
      </c>
    </row>
    <row r="688" spans="1:19">
      <c r="A688">
        <v>687</v>
      </c>
      <c r="B688">
        <v>2</v>
      </c>
      <c r="C688" t="s">
        <v>804</v>
      </c>
      <c r="D688">
        <v>6</v>
      </c>
      <c r="E688" s="23">
        <v>45023.07916666667</v>
      </c>
      <c r="F688" s="23">
        <v>45023.23541666667</v>
      </c>
      <c r="G688" s="22">
        <f t="shared" si="41"/>
        <v>0.15625</v>
      </c>
      <c r="H688" t="s">
        <v>29</v>
      </c>
      <c r="I688" t="s">
        <v>10</v>
      </c>
      <c r="J688" t="s">
        <v>16</v>
      </c>
      <c r="K688" s="24">
        <v>10.53</v>
      </c>
      <c r="L688" t="s">
        <v>21</v>
      </c>
      <c r="M688" t="s">
        <v>1160</v>
      </c>
      <c r="N688" t="s">
        <v>106</v>
      </c>
      <c r="O688" s="20">
        <f>VLOOKUP(A688,sum_cocina!$A$4:$D$772,4,FALSE)</f>
        <v>2.013888888888889E-2</v>
      </c>
      <c r="P688" s="21">
        <f>+VLOOKUP(A688,sum_cocina!$A$4:$B$772,2,FALSE)</f>
        <v>72</v>
      </c>
      <c r="Q688" s="42">
        <f t="shared" si="42"/>
        <v>45023.07916666667</v>
      </c>
      <c r="R688" s="20">
        <f t="shared" si="43"/>
        <v>0.1361111111111111</v>
      </c>
      <c r="S688" t="str">
        <f t="shared" si="44"/>
        <v>COBRADO</v>
      </c>
    </row>
    <row r="689" spans="1:19">
      <c r="A689">
        <v>688</v>
      </c>
      <c r="B689">
        <v>3</v>
      </c>
      <c r="C689" t="s">
        <v>1038</v>
      </c>
      <c r="D689">
        <v>1</v>
      </c>
      <c r="E689" s="23">
        <v>45023.143055555556</v>
      </c>
      <c r="F689" s="23">
        <v>45023.210416666669</v>
      </c>
      <c r="G689" s="22">
        <f t="shared" si="41"/>
        <v>7.7777777779071286E-2</v>
      </c>
      <c r="H689" t="s">
        <v>14</v>
      </c>
      <c r="I689" t="s">
        <v>10</v>
      </c>
      <c r="J689" t="s">
        <v>1125</v>
      </c>
      <c r="K689" s="24">
        <v>48.7</v>
      </c>
      <c r="L689" t="s">
        <v>35</v>
      </c>
      <c r="M689" t="s">
        <v>83</v>
      </c>
      <c r="N689" t="s">
        <v>51</v>
      </c>
      <c r="O689" s="20">
        <f>VLOOKUP(A689,sum_cocina!$A$4:$D$772,4,FALSE)</f>
        <v>9.7222222222222224E-3</v>
      </c>
      <c r="P689" s="21">
        <f>+VLOOKUP(A689,sum_cocina!$A$4:$B$772,2,FALSE)</f>
        <v>29</v>
      </c>
      <c r="Q689" s="42">
        <f t="shared" si="42"/>
        <v>45023.143055555556</v>
      </c>
      <c r="R689" s="20">
        <f t="shared" si="43"/>
        <v>6.8055555556849057E-2</v>
      </c>
      <c r="S689" t="str">
        <f t="shared" si="44"/>
        <v>COBRADO</v>
      </c>
    </row>
    <row r="690" spans="1:19">
      <c r="A690">
        <v>689</v>
      </c>
      <c r="B690">
        <v>14</v>
      </c>
      <c r="C690" t="s">
        <v>1039</v>
      </c>
      <c r="D690">
        <v>1</v>
      </c>
      <c r="E690" s="23">
        <v>45023.025000000001</v>
      </c>
      <c r="F690" s="23">
        <v>45023.098611111112</v>
      </c>
      <c r="G690" s="22">
        <f t="shared" si="41"/>
        <v>8.4027777777616094E-2</v>
      </c>
      <c r="H690" t="s">
        <v>14</v>
      </c>
      <c r="I690" t="s">
        <v>10</v>
      </c>
      <c r="J690" t="s">
        <v>1125</v>
      </c>
      <c r="K690" s="24">
        <v>10.25</v>
      </c>
      <c r="L690" t="s">
        <v>35</v>
      </c>
      <c r="M690" t="s">
        <v>26</v>
      </c>
      <c r="N690" t="s">
        <v>1040</v>
      </c>
      <c r="O690" s="20">
        <f>VLOOKUP(A690,sum_cocina!$A$4:$D$772,4,FALSE)</f>
        <v>2.013888888888889E-2</v>
      </c>
      <c r="P690" s="21">
        <f>+VLOOKUP(A690,sum_cocina!$A$4:$B$772,2,FALSE)</f>
        <v>165</v>
      </c>
      <c r="Q690" s="42">
        <f t="shared" si="42"/>
        <v>45023.025000000001</v>
      </c>
      <c r="R690" s="20">
        <f t="shared" si="43"/>
        <v>6.3888888888727208E-2</v>
      </c>
      <c r="S690" t="str">
        <f t="shared" si="44"/>
        <v>COBRADO</v>
      </c>
    </row>
    <row r="691" spans="1:19">
      <c r="A691">
        <v>690</v>
      </c>
      <c r="B691">
        <v>15</v>
      </c>
      <c r="C691" t="s">
        <v>839</v>
      </c>
      <c r="D691">
        <v>4</v>
      </c>
      <c r="E691" s="23">
        <v>45023.113194444442</v>
      </c>
      <c r="F691" s="23">
        <v>45023.238194444442</v>
      </c>
      <c r="G691" s="22">
        <f t="shared" si="41"/>
        <v>0.125</v>
      </c>
      <c r="H691" t="s">
        <v>25</v>
      </c>
      <c r="I691" t="s">
        <v>32</v>
      </c>
      <c r="J691" t="s">
        <v>1124</v>
      </c>
      <c r="K691" s="24">
        <v>37.22</v>
      </c>
      <c r="L691" t="s">
        <v>11</v>
      </c>
      <c r="M691" t="s">
        <v>1160</v>
      </c>
      <c r="N691" t="s">
        <v>1041</v>
      </c>
      <c r="O691" s="20">
        <f>VLOOKUP(A691,sum_cocina!$A$4:$D$772,4,FALSE)</f>
        <v>9.930555555555555E-2</v>
      </c>
      <c r="P691" s="21">
        <f>+VLOOKUP(A691,sum_cocina!$A$4:$B$772,2,FALSE)</f>
        <v>191</v>
      </c>
      <c r="Q691" s="42">
        <f t="shared" si="42"/>
        <v>45023.113194444442</v>
      </c>
      <c r="R691" s="20">
        <f t="shared" si="43"/>
        <v>2.569444444444445E-2</v>
      </c>
      <c r="S691" t="str">
        <f t="shared" si="44"/>
        <v>COBRADO</v>
      </c>
    </row>
    <row r="692" spans="1:19">
      <c r="A692">
        <v>691</v>
      </c>
      <c r="B692">
        <v>19</v>
      </c>
      <c r="C692" t="s">
        <v>93</v>
      </c>
      <c r="D692">
        <v>4</v>
      </c>
      <c r="E692" s="23">
        <v>45023.071527777778</v>
      </c>
      <c r="F692" s="23">
        <v>45023.220138888886</v>
      </c>
      <c r="G692" s="22">
        <f t="shared" si="41"/>
        <v>0.1590277777747057</v>
      </c>
      <c r="H692" t="s">
        <v>9</v>
      </c>
      <c r="I692" t="s">
        <v>32</v>
      </c>
      <c r="J692" t="s">
        <v>1124</v>
      </c>
      <c r="K692" s="24">
        <v>13.9</v>
      </c>
      <c r="L692" t="s">
        <v>35</v>
      </c>
      <c r="M692" t="s">
        <v>17</v>
      </c>
      <c r="N692" t="s">
        <v>335</v>
      </c>
      <c r="O692" s="20">
        <f>VLOOKUP(A692,sum_cocina!$A$4:$D$772,4,FALSE)</f>
        <v>2.361111111111111E-2</v>
      </c>
      <c r="P692" s="21">
        <f>+VLOOKUP(A692,sum_cocina!$A$4:$B$772,2,FALSE)</f>
        <v>66</v>
      </c>
      <c r="Q692" s="42">
        <f t="shared" si="42"/>
        <v>45023.071527777778</v>
      </c>
      <c r="R692" s="20">
        <f t="shared" si="43"/>
        <v>0.13541666666359459</v>
      </c>
      <c r="S692" t="str">
        <f t="shared" si="44"/>
        <v>COBRADO</v>
      </c>
    </row>
    <row r="693" spans="1:19">
      <c r="A693">
        <v>692</v>
      </c>
      <c r="B693">
        <v>9</v>
      </c>
      <c r="C693" t="s">
        <v>370</v>
      </c>
      <c r="D693">
        <v>2</v>
      </c>
      <c r="E693" s="23">
        <v>45023.036805555559</v>
      </c>
      <c r="F693" s="23">
        <v>45023.18472222222</v>
      </c>
      <c r="G693" s="22">
        <f t="shared" si="41"/>
        <v>0.14791666666133096</v>
      </c>
      <c r="H693" t="s">
        <v>14</v>
      </c>
      <c r="I693" t="s">
        <v>32</v>
      </c>
      <c r="J693" t="s">
        <v>1125</v>
      </c>
      <c r="K693" s="24">
        <v>25.92</v>
      </c>
      <c r="L693" t="s">
        <v>11</v>
      </c>
      <c r="M693" t="s">
        <v>83</v>
      </c>
      <c r="N693" t="s">
        <v>1042</v>
      </c>
      <c r="O693" s="20">
        <f>VLOOKUP(A693,sum_cocina!$A$4:$D$772,4,FALSE)</f>
        <v>6.9444444444444448E-2</v>
      </c>
      <c r="P693" s="21">
        <f>+VLOOKUP(A693,sum_cocina!$A$4:$B$772,2,FALSE)</f>
        <v>173</v>
      </c>
      <c r="Q693" s="42">
        <f t="shared" si="42"/>
        <v>45023.036805555559</v>
      </c>
      <c r="R693" s="20">
        <f t="shared" si="43"/>
        <v>7.8472222216886517E-2</v>
      </c>
      <c r="S693" t="str">
        <f t="shared" si="44"/>
        <v>COBRADO</v>
      </c>
    </row>
    <row r="694" spans="1:19">
      <c r="A694">
        <v>693</v>
      </c>
      <c r="B694">
        <v>15</v>
      </c>
      <c r="C694" t="s">
        <v>672</v>
      </c>
      <c r="D694">
        <v>4</v>
      </c>
      <c r="E694" s="23">
        <v>45023.155555555553</v>
      </c>
      <c r="F694" s="23">
        <v>45023.313194444447</v>
      </c>
      <c r="G694" s="22">
        <f t="shared" si="41"/>
        <v>0.15763888889341615</v>
      </c>
      <c r="H694" t="s">
        <v>9</v>
      </c>
      <c r="I694" t="s">
        <v>10</v>
      </c>
      <c r="J694" t="s">
        <v>1125</v>
      </c>
      <c r="K694" s="24">
        <v>28.31</v>
      </c>
      <c r="L694" t="s">
        <v>21</v>
      </c>
      <c r="M694" t="s">
        <v>59</v>
      </c>
      <c r="N694" t="s">
        <v>1043</v>
      </c>
      <c r="O694" s="20">
        <f>VLOOKUP(A694,sum_cocina!$A$4:$D$772,4,FALSE)</f>
        <v>3.0555555555555555E-2</v>
      </c>
      <c r="P694" s="21">
        <f>+VLOOKUP(A694,sum_cocina!$A$4:$B$772,2,FALSE)</f>
        <v>78</v>
      </c>
      <c r="Q694" s="42">
        <f t="shared" si="42"/>
        <v>45023.155555555553</v>
      </c>
      <c r="R694" s="20">
        <f t="shared" si="43"/>
        <v>0.12708333333786059</v>
      </c>
      <c r="S694" t="str">
        <f t="shared" si="44"/>
        <v>COBRADO</v>
      </c>
    </row>
    <row r="695" spans="1:19">
      <c r="A695">
        <v>694</v>
      </c>
      <c r="B695">
        <v>5</v>
      </c>
      <c r="C695" t="s">
        <v>70</v>
      </c>
      <c r="D695">
        <v>4</v>
      </c>
      <c r="E695" s="23">
        <v>45023.07708333333</v>
      </c>
      <c r="F695" s="23">
        <v>45023.217361111114</v>
      </c>
      <c r="G695" s="22">
        <f t="shared" si="41"/>
        <v>0.14027777778392192</v>
      </c>
      <c r="H695" t="s">
        <v>20</v>
      </c>
      <c r="I695" t="s">
        <v>10</v>
      </c>
      <c r="J695" t="s">
        <v>1125</v>
      </c>
      <c r="K695" s="24">
        <v>23.66</v>
      </c>
      <c r="L695" t="s">
        <v>21</v>
      </c>
      <c r="M695" t="s">
        <v>36</v>
      </c>
      <c r="N695" t="s">
        <v>1044</v>
      </c>
      <c r="O695" s="20">
        <f>VLOOKUP(A695,sum_cocina!$A$4:$D$772,4,FALSE)</f>
        <v>8.8888888888888892E-2</v>
      </c>
      <c r="P695" s="21">
        <f>+VLOOKUP(A695,sum_cocina!$A$4:$B$772,2,FALSE)</f>
        <v>157</v>
      </c>
      <c r="Q695" s="42">
        <f t="shared" si="42"/>
        <v>45023.07708333333</v>
      </c>
      <c r="R695" s="20">
        <f t="shared" si="43"/>
        <v>5.1388888895033027E-2</v>
      </c>
      <c r="S695" t="str">
        <f t="shared" si="44"/>
        <v>COBRADO</v>
      </c>
    </row>
    <row r="696" spans="1:19">
      <c r="A696">
        <v>695</v>
      </c>
      <c r="B696">
        <v>9</v>
      </c>
      <c r="C696" t="s">
        <v>530</v>
      </c>
      <c r="D696">
        <v>1</v>
      </c>
      <c r="E696" s="23">
        <v>45023.084722222222</v>
      </c>
      <c r="F696" s="23">
        <v>45023.230555555558</v>
      </c>
      <c r="G696" s="22">
        <f t="shared" si="41"/>
        <v>0.15625000000242531</v>
      </c>
      <c r="H696" t="s">
        <v>9</v>
      </c>
      <c r="I696" t="s">
        <v>10</v>
      </c>
      <c r="J696" t="s">
        <v>1125</v>
      </c>
      <c r="K696" s="24">
        <v>18.23</v>
      </c>
      <c r="L696" t="s">
        <v>35</v>
      </c>
      <c r="M696" t="s">
        <v>36</v>
      </c>
      <c r="N696" t="s">
        <v>47</v>
      </c>
      <c r="O696" s="20">
        <f>VLOOKUP(A696,sum_cocina!$A$4:$D$772,4,FALSE)</f>
        <v>2.5694444444444443E-2</v>
      </c>
      <c r="P696" s="21">
        <f>+VLOOKUP(A696,sum_cocina!$A$4:$B$772,2,FALSE)</f>
        <v>116</v>
      </c>
      <c r="Q696" s="42">
        <f t="shared" si="42"/>
        <v>45023.084722222222</v>
      </c>
      <c r="R696" s="20">
        <f t="shared" si="43"/>
        <v>0.13055555555798087</v>
      </c>
      <c r="S696" t="str">
        <f t="shared" si="44"/>
        <v>COBRADO</v>
      </c>
    </row>
    <row r="697" spans="1:19">
      <c r="A697">
        <v>696</v>
      </c>
      <c r="B697">
        <v>2</v>
      </c>
      <c r="C697" t="s">
        <v>340</v>
      </c>
      <c r="D697">
        <v>6</v>
      </c>
      <c r="E697" s="23">
        <v>45023.094444444447</v>
      </c>
      <c r="F697" s="23">
        <v>45023.257638888892</v>
      </c>
      <c r="G697" s="22">
        <f t="shared" si="41"/>
        <v>0.17361111111191954</v>
      </c>
      <c r="H697" t="s">
        <v>14</v>
      </c>
      <c r="I697" t="s">
        <v>32</v>
      </c>
      <c r="J697" t="s">
        <v>1125</v>
      </c>
      <c r="K697" s="24">
        <v>18.760000000000002</v>
      </c>
      <c r="L697" t="s">
        <v>35</v>
      </c>
      <c r="M697" t="s">
        <v>1161</v>
      </c>
      <c r="N697" t="s">
        <v>331</v>
      </c>
      <c r="O697" s="20">
        <f>VLOOKUP(A697,sum_cocina!$A$4:$D$772,4,FALSE)</f>
        <v>1.5972222222222221E-2</v>
      </c>
      <c r="P697" s="21">
        <f>+VLOOKUP(A697,sum_cocina!$A$4:$B$772,2,FALSE)</f>
        <v>46</v>
      </c>
      <c r="Q697" s="42">
        <f t="shared" si="42"/>
        <v>45023.094444444447</v>
      </c>
      <c r="R697" s="20">
        <f t="shared" si="43"/>
        <v>0.15763888888969732</v>
      </c>
      <c r="S697" t="str">
        <f t="shared" si="44"/>
        <v>COBRADO</v>
      </c>
    </row>
    <row r="698" spans="1:19">
      <c r="A698">
        <v>697</v>
      </c>
      <c r="B698">
        <v>4</v>
      </c>
      <c r="C698" t="s">
        <v>1045</v>
      </c>
      <c r="D698">
        <v>1</v>
      </c>
      <c r="E698" s="23">
        <v>45023.158333333333</v>
      </c>
      <c r="F698" s="23">
        <v>45023.279166666667</v>
      </c>
      <c r="G698" s="22">
        <f t="shared" si="41"/>
        <v>0.12083333333430346</v>
      </c>
      <c r="H698" t="s">
        <v>20</v>
      </c>
      <c r="I698" t="s">
        <v>10</v>
      </c>
      <c r="J698" t="s">
        <v>1125</v>
      </c>
      <c r="K698" s="24">
        <v>34.35</v>
      </c>
      <c r="L698" t="s">
        <v>11</v>
      </c>
      <c r="M698" t="s">
        <v>44</v>
      </c>
      <c r="N698" t="s">
        <v>1046</v>
      </c>
      <c r="O698" s="20">
        <f>VLOOKUP(A698,sum_cocina!$A$4:$D$772,4,FALSE)</f>
        <v>7.4305555555555555E-2</v>
      </c>
      <c r="P698" s="21">
        <f>+VLOOKUP(A698,sum_cocina!$A$4:$B$772,2,FALSE)</f>
        <v>199</v>
      </c>
      <c r="Q698" s="42">
        <f t="shared" si="42"/>
        <v>45023.158333333333</v>
      </c>
      <c r="R698" s="20">
        <f t="shared" si="43"/>
        <v>4.6527777778747906E-2</v>
      </c>
      <c r="S698" t="str">
        <f t="shared" si="44"/>
        <v>COBRADO</v>
      </c>
    </row>
    <row r="699" spans="1:19">
      <c r="A699">
        <v>698</v>
      </c>
      <c r="B699">
        <v>19</v>
      </c>
      <c r="C699" t="s">
        <v>316</v>
      </c>
      <c r="D699">
        <v>4</v>
      </c>
      <c r="E699" s="23">
        <v>45023.104166666664</v>
      </c>
      <c r="F699" s="23">
        <v>45023.267361111109</v>
      </c>
      <c r="G699" s="22">
        <f t="shared" si="41"/>
        <v>0.16319444444525288</v>
      </c>
      <c r="H699" t="s">
        <v>14</v>
      </c>
      <c r="I699" t="s">
        <v>32</v>
      </c>
      <c r="J699" t="s">
        <v>1125</v>
      </c>
      <c r="K699" s="24">
        <v>39.89</v>
      </c>
      <c r="L699" t="s">
        <v>21</v>
      </c>
      <c r="M699" t="s">
        <v>41</v>
      </c>
      <c r="N699" t="s">
        <v>1047</v>
      </c>
      <c r="O699" s="20">
        <f>VLOOKUP(A699,sum_cocina!$A$4:$D$772,4,FALSE)</f>
        <v>7.013888888888889E-2</v>
      </c>
      <c r="P699" s="21">
        <f>+VLOOKUP(A699,sum_cocina!$A$4:$B$772,2,FALSE)</f>
        <v>185</v>
      </c>
      <c r="Q699" s="42">
        <f t="shared" si="42"/>
        <v>45023.104166666664</v>
      </c>
      <c r="R699" s="20">
        <f t="shared" si="43"/>
        <v>9.3055555556363995E-2</v>
      </c>
      <c r="S699" t="str">
        <f t="shared" si="44"/>
        <v>COBRADO</v>
      </c>
    </row>
    <row r="700" spans="1:19">
      <c r="A700">
        <v>699</v>
      </c>
      <c r="B700">
        <v>8</v>
      </c>
      <c r="C700" t="s">
        <v>734</v>
      </c>
      <c r="D700">
        <v>6</v>
      </c>
      <c r="E700" s="23">
        <v>45023.065972222219</v>
      </c>
      <c r="F700" s="23">
        <v>45023.12222222222</v>
      </c>
      <c r="G700" s="22">
        <f t="shared" si="41"/>
        <v>5.6250000001455192E-2</v>
      </c>
      <c r="H700" t="s">
        <v>20</v>
      </c>
      <c r="I700" t="s">
        <v>10</v>
      </c>
      <c r="J700" t="s">
        <v>1125</v>
      </c>
      <c r="K700" s="24">
        <v>38.44</v>
      </c>
      <c r="L700" t="s">
        <v>11</v>
      </c>
      <c r="M700" t="s">
        <v>1160</v>
      </c>
      <c r="N700" t="s">
        <v>51</v>
      </c>
      <c r="O700" s="20">
        <f>VLOOKUP(A700,sum_cocina!$A$4:$D$772,4,FALSE)</f>
        <v>7.6388888888888886E-3</v>
      </c>
      <c r="P700" s="21">
        <f>+VLOOKUP(A700,sum_cocina!$A$4:$B$772,2,FALSE)</f>
        <v>58</v>
      </c>
      <c r="Q700" s="42">
        <f t="shared" si="42"/>
        <v>45023.065972222219</v>
      </c>
      <c r="R700" s="20">
        <f t="shared" si="43"/>
        <v>4.8611111112566302E-2</v>
      </c>
      <c r="S700" t="str">
        <f t="shared" si="44"/>
        <v>COBRADO</v>
      </c>
    </row>
    <row r="701" spans="1:19">
      <c r="A701">
        <v>700</v>
      </c>
      <c r="B701">
        <v>8</v>
      </c>
      <c r="C701" t="s">
        <v>1048</v>
      </c>
      <c r="D701">
        <v>2</v>
      </c>
      <c r="E701" s="23">
        <v>45023.015972222223</v>
      </c>
      <c r="F701" s="23">
        <v>45023.118055555555</v>
      </c>
      <c r="G701" s="22">
        <f t="shared" si="41"/>
        <v>0.10208333333139308</v>
      </c>
      <c r="H701" t="s">
        <v>20</v>
      </c>
      <c r="I701" t="s">
        <v>10</v>
      </c>
      <c r="J701" t="s">
        <v>1125</v>
      </c>
      <c r="K701" s="24">
        <v>21.66</v>
      </c>
      <c r="L701" t="s">
        <v>11</v>
      </c>
      <c r="M701" t="s">
        <v>83</v>
      </c>
      <c r="N701" t="s">
        <v>858</v>
      </c>
      <c r="O701" s="20">
        <f>VLOOKUP(A701,sum_cocina!$A$4:$D$772,4,FALSE)</f>
        <v>5.9722222222222225E-2</v>
      </c>
      <c r="P701" s="21">
        <f>+VLOOKUP(A701,sum_cocina!$A$4:$B$772,2,FALSE)</f>
        <v>234</v>
      </c>
      <c r="Q701" s="42">
        <f t="shared" si="42"/>
        <v>45023.015972222223</v>
      </c>
      <c r="R701" s="20">
        <f t="shared" si="43"/>
        <v>4.2361111109170853E-2</v>
      </c>
      <c r="S701" t="str">
        <f t="shared" si="44"/>
        <v>COBRADO</v>
      </c>
    </row>
    <row r="702" spans="1:19">
      <c r="A702">
        <v>701</v>
      </c>
      <c r="B702">
        <v>19</v>
      </c>
      <c r="C702" t="s">
        <v>1049</v>
      </c>
      <c r="D702">
        <v>5</v>
      </c>
      <c r="E702" s="23">
        <v>45023.138888888891</v>
      </c>
      <c r="F702" s="23">
        <v>45023.239583333336</v>
      </c>
      <c r="G702" s="22">
        <f t="shared" si="41"/>
        <v>0.10069444444525288</v>
      </c>
      <c r="H702" t="s">
        <v>29</v>
      </c>
      <c r="I702" t="s">
        <v>10</v>
      </c>
      <c r="J702" t="s">
        <v>1125</v>
      </c>
      <c r="K702" s="24">
        <v>39.83</v>
      </c>
      <c r="L702" t="s">
        <v>21</v>
      </c>
      <c r="M702" t="s">
        <v>41</v>
      </c>
      <c r="N702" t="s">
        <v>1050</v>
      </c>
      <c r="O702" s="20">
        <f>VLOOKUP(A702,sum_cocina!$A$4:$D$772,4,FALSE)</f>
        <v>6.7361111111111108E-2</v>
      </c>
      <c r="P702" s="21">
        <f>+VLOOKUP(A702,sum_cocina!$A$4:$B$772,2,FALSE)</f>
        <v>102</v>
      </c>
      <c r="Q702" s="42">
        <f t="shared" si="42"/>
        <v>45023.138888888891</v>
      </c>
      <c r="R702" s="20">
        <f t="shared" si="43"/>
        <v>3.3333333334141776E-2</v>
      </c>
      <c r="S702" t="str">
        <f t="shared" si="44"/>
        <v>COBRADO</v>
      </c>
    </row>
    <row r="703" spans="1:19">
      <c r="A703">
        <v>702</v>
      </c>
      <c r="B703">
        <v>13</v>
      </c>
      <c r="C703" t="s">
        <v>1051</v>
      </c>
      <c r="D703">
        <v>2</v>
      </c>
      <c r="E703" s="23">
        <v>45023.104166666664</v>
      </c>
      <c r="F703" s="23">
        <v>45023.21875</v>
      </c>
      <c r="G703" s="22">
        <f t="shared" si="41"/>
        <v>0.11458333333575865</v>
      </c>
      <c r="H703" t="s">
        <v>9</v>
      </c>
      <c r="I703" t="s">
        <v>32</v>
      </c>
      <c r="J703" t="s">
        <v>1125</v>
      </c>
      <c r="K703" s="24">
        <v>47.07</v>
      </c>
      <c r="L703" t="s">
        <v>21</v>
      </c>
      <c r="M703" t="s">
        <v>22</v>
      </c>
      <c r="N703" t="s">
        <v>1052</v>
      </c>
      <c r="O703" s="20">
        <f>VLOOKUP(A703,sum_cocina!$A$4:$D$772,4,FALSE)</f>
        <v>0.1076388888888889</v>
      </c>
      <c r="P703" s="21">
        <f>+VLOOKUP(A703,sum_cocina!$A$4:$B$772,2,FALSE)</f>
        <v>195</v>
      </c>
      <c r="Q703" s="42">
        <f t="shared" si="42"/>
        <v>45023.104166666664</v>
      </c>
      <c r="R703" s="20">
        <f t="shared" si="43"/>
        <v>6.9444444468697575E-3</v>
      </c>
      <c r="S703" t="str">
        <f t="shared" si="44"/>
        <v>COBRADO</v>
      </c>
    </row>
    <row r="704" spans="1:19">
      <c r="A704">
        <v>703</v>
      </c>
      <c r="B704">
        <v>9</v>
      </c>
      <c r="C704" t="s">
        <v>1053</v>
      </c>
      <c r="D704">
        <v>5</v>
      </c>
      <c r="E704" s="23">
        <v>45023.011805555558</v>
      </c>
      <c r="F704" s="23">
        <v>45023.09652777778</v>
      </c>
      <c r="G704" s="22">
        <f t="shared" si="41"/>
        <v>9.5138888888565518E-2</v>
      </c>
      <c r="H704" t="s">
        <v>14</v>
      </c>
      <c r="I704" t="s">
        <v>10</v>
      </c>
      <c r="J704" t="s">
        <v>1125</v>
      </c>
      <c r="K704" s="24">
        <v>22.24</v>
      </c>
      <c r="L704" t="s">
        <v>35</v>
      </c>
      <c r="M704" t="s">
        <v>36</v>
      </c>
      <c r="N704" t="s">
        <v>102</v>
      </c>
      <c r="O704" s="20">
        <f>VLOOKUP(A704,sum_cocina!$A$4:$D$772,4,FALSE)</f>
        <v>2.013888888888889E-2</v>
      </c>
      <c r="P704" s="21">
        <f>+VLOOKUP(A704,sum_cocina!$A$4:$B$772,2,FALSE)</f>
        <v>63</v>
      </c>
      <c r="Q704" s="42">
        <f t="shared" si="42"/>
        <v>45023.011805555558</v>
      </c>
      <c r="R704" s="20">
        <f t="shared" si="43"/>
        <v>7.4999999999676631E-2</v>
      </c>
      <c r="S704" t="str">
        <f t="shared" si="44"/>
        <v>COBRADO</v>
      </c>
    </row>
    <row r="705" spans="1:19">
      <c r="A705">
        <v>704</v>
      </c>
      <c r="B705">
        <v>13</v>
      </c>
      <c r="C705" t="s">
        <v>1054</v>
      </c>
      <c r="D705">
        <v>6</v>
      </c>
      <c r="E705" s="23">
        <v>45023.069444444445</v>
      </c>
      <c r="F705" s="23">
        <v>45023.186805555553</v>
      </c>
      <c r="G705" s="22">
        <f t="shared" si="41"/>
        <v>0.11736111110803904</v>
      </c>
      <c r="H705" t="s">
        <v>20</v>
      </c>
      <c r="I705" t="s">
        <v>32</v>
      </c>
      <c r="J705" t="s">
        <v>1125</v>
      </c>
      <c r="K705" s="24">
        <v>33.29</v>
      </c>
      <c r="L705" t="s">
        <v>11</v>
      </c>
      <c r="M705" t="s">
        <v>41</v>
      </c>
      <c r="N705" t="s">
        <v>117</v>
      </c>
      <c r="O705" s="20">
        <f>VLOOKUP(A705,sum_cocina!$A$4:$D$772,4,FALSE)</f>
        <v>2.6388888888888889E-2</v>
      </c>
      <c r="P705" s="21">
        <f>+VLOOKUP(A705,sum_cocina!$A$4:$B$772,2,FALSE)</f>
        <v>18</v>
      </c>
      <c r="Q705" s="42">
        <f t="shared" si="42"/>
        <v>45023.069444444445</v>
      </c>
      <c r="R705" s="20">
        <f t="shared" si="43"/>
        <v>9.0972222219150148E-2</v>
      </c>
      <c r="S705" t="str">
        <f t="shared" si="44"/>
        <v>COBRADO</v>
      </c>
    </row>
    <row r="706" spans="1:19">
      <c r="A706">
        <v>705</v>
      </c>
      <c r="B706">
        <v>12</v>
      </c>
      <c r="C706" t="s">
        <v>906</v>
      </c>
      <c r="D706">
        <v>3</v>
      </c>
      <c r="E706" s="23">
        <v>45023.074999999997</v>
      </c>
      <c r="F706" s="23">
        <v>45023.120138888888</v>
      </c>
      <c r="G706" s="22">
        <f t="shared" si="41"/>
        <v>4.5138888890505768E-2</v>
      </c>
      <c r="H706" t="s">
        <v>20</v>
      </c>
      <c r="I706" t="s">
        <v>10</v>
      </c>
      <c r="J706" t="s">
        <v>1125</v>
      </c>
      <c r="K706" s="24">
        <v>43.07</v>
      </c>
      <c r="L706" t="s">
        <v>21</v>
      </c>
      <c r="M706" t="s">
        <v>36</v>
      </c>
      <c r="N706" t="s">
        <v>516</v>
      </c>
      <c r="O706" s="20">
        <f>VLOOKUP(A706,sum_cocina!$A$4:$D$772,4,FALSE)</f>
        <v>2.2916666666666665E-2</v>
      </c>
      <c r="P706" s="21">
        <f>+VLOOKUP(A706,sum_cocina!$A$4:$B$772,2,FALSE)</f>
        <v>112</v>
      </c>
      <c r="Q706" s="42">
        <f t="shared" si="42"/>
        <v>45023.074999999997</v>
      </c>
      <c r="R706" s="20">
        <f t="shared" si="43"/>
        <v>2.2222222223839103E-2</v>
      </c>
      <c r="S706" t="str">
        <f t="shared" si="44"/>
        <v>COBRADO</v>
      </c>
    </row>
    <row r="707" spans="1:19">
      <c r="A707">
        <v>706</v>
      </c>
      <c r="B707">
        <v>20</v>
      </c>
      <c r="C707" t="s">
        <v>1055</v>
      </c>
      <c r="D707">
        <v>6</v>
      </c>
      <c r="E707" s="23">
        <v>45023.051388888889</v>
      </c>
      <c r="F707" s="23">
        <v>45023.20416666667</v>
      </c>
      <c r="G707" s="22">
        <f t="shared" ref="G707:G768" si="45">+IF(L707="Ocupada",(F707-E707)+(15/1440),(F707-E707))</f>
        <v>0.16319444444767819</v>
      </c>
      <c r="H707" t="s">
        <v>14</v>
      </c>
      <c r="I707" t="s">
        <v>10</v>
      </c>
      <c r="J707" t="s">
        <v>1125</v>
      </c>
      <c r="K707" s="24">
        <v>44.45</v>
      </c>
      <c r="L707" t="s">
        <v>35</v>
      </c>
      <c r="M707" t="s">
        <v>83</v>
      </c>
      <c r="N707" t="s">
        <v>117</v>
      </c>
      <c r="O707" s="20">
        <f>VLOOKUP(A707,sum_cocina!$A$4:$D$772,4,FALSE)</f>
        <v>2.2916666666666665E-2</v>
      </c>
      <c r="P707" s="21">
        <f>+VLOOKUP(A707,sum_cocina!$A$4:$B$772,2,FALSE)</f>
        <v>54</v>
      </c>
      <c r="Q707" s="42">
        <f t="shared" ref="Q707:Q768" si="46">+E707</f>
        <v>45023.051388888889</v>
      </c>
      <c r="R707" s="20">
        <f t="shared" ref="R707:R768" si="47">IF((G707 - (O707 )) &lt; 0, 0, G707 - (O707))</f>
        <v>0.14027777778101153</v>
      </c>
      <c r="S707" t="str">
        <f t="shared" ref="S707:S768" si="48">IF(R707&gt;0,"COBRADO","NO COBRADO")</f>
        <v>COBRADO</v>
      </c>
    </row>
    <row r="708" spans="1:19">
      <c r="A708">
        <v>707</v>
      </c>
      <c r="B708">
        <v>15</v>
      </c>
      <c r="C708" t="s">
        <v>1056</v>
      </c>
      <c r="D708">
        <v>1</v>
      </c>
      <c r="E708" s="23">
        <v>45023.128472222219</v>
      </c>
      <c r="F708" s="23">
        <v>45023.224305555559</v>
      </c>
      <c r="G708" s="22">
        <f t="shared" si="45"/>
        <v>9.5833333340124227E-2</v>
      </c>
      <c r="H708" t="s">
        <v>20</v>
      </c>
      <c r="I708" t="s">
        <v>15</v>
      </c>
      <c r="J708" t="s">
        <v>1125</v>
      </c>
      <c r="K708" s="24">
        <v>40.39</v>
      </c>
      <c r="L708" t="s">
        <v>11</v>
      </c>
      <c r="M708" t="s">
        <v>44</v>
      </c>
      <c r="N708" t="s">
        <v>1057</v>
      </c>
      <c r="O708" s="20">
        <f>VLOOKUP(A708,sum_cocina!$A$4:$D$772,4,FALSE)</f>
        <v>9.5138888888888884E-2</v>
      </c>
      <c r="P708" s="21">
        <f>+VLOOKUP(A708,sum_cocina!$A$4:$B$772,2,FALSE)</f>
        <v>185</v>
      </c>
      <c r="Q708" s="42">
        <f t="shared" si="46"/>
        <v>45023.128472222219</v>
      </c>
      <c r="R708" s="20">
        <f t="shared" si="47"/>
        <v>6.9444445123534315E-4</v>
      </c>
      <c r="S708" t="str">
        <f t="shared" si="48"/>
        <v>COBRADO</v>
      </c>
    </row>
    <row r="709" spans="1:19">
      <c r="A709">
        <v>708</v>
      </c>
      <c r="B709">
        <v>5</v>
      </c>
      <c r="C709" t="s">
        <v>1058</v>
      </c>
      <c r="D709">
        <v>2</v>
      </c>
      <c r="E709" s="23">
        <v>45023.15</v>
      </c>
      <c r="F709" s="23">
        <v>45023.308333333334</v>
      </c>
      <c r="G709" s="22">
        <f t="shared" si="45"/>
        <v>0.16874999999951493</v>
      </c>
      <c r="H709" t="s">
        <v>9</v>
      </c>
      <c r="I709" t="s">
        <v>32</v>
      </c>
      <c r="J709" t="s">
        <v>1125</v>
      </c>
      <c r="K709" s="24">
        <v>41.8</v>
      </c>
      <c r="L709" t="s">
        <v>35</v>
      </c>
      <c r="M709" t="s">
        <v>1160</v>
      </c>
      <c r="N709" t="s">
        <v>170</v>
      </c>
      <c r="O709" s="20">
        <f>VLOOKUP(A709,sum_cocina!$A$4:$D$772,4,FALSE)</f>
        <v>1.6666666666666666E-2</v>
      </c>
      <c r="P709" s="21">
        <f>+VLOOKUP(A709,sum_cocina!$A$4:$B$772,2,FALSE)</f>
        <v>54</v>
      </c>
      <c r="Q709" s="42">
        <f t="shared" si="46"/>
        <v>45023.15</v>
      </c>
      <c r="R709" s="20">
        <f t="shared" si="47"/>
        <v>0.15208333333284826</v>
      </c>
      <c r="S709" t="str">
        <f t="shared" si="48"/>
        <v>COBRADO</v>
      </c>
    </row>
    <row r="710" spans="1:19">
      <c r="A710">
        <v>709</v>
      </c>
      <c r="B710">
        <v>8</v>
      </c>
      <c r="C710" t="s">
        <v>912</v>
      </c>
      <c r="D710">
        <v>4</v>
      </c>
      <c r="E710" s="23">
        <v>45023.079861111109</v>
      </c>
      <c r="F710" s="23">
        <v>45023.152777777781</v>
      </c>
      <c r="G710" s="22">
        <f t="shared" si="45"/>
        <v>8.3333333338183976E-2</v>
      </c>
      <c r="H710" t="s">
        <v>20</v>
      </c>
      <c r="I710" t="s">
        <v>10</v>
      </c>
      <c r="J710" t="s">
        <v>16</v>
      </c>
      <c r="K710" s="24">
        <v>26.15</v>
      </c>
      <c r="L710" t="s">
        <v>35</v>
      </c>
      <c r="M710" t="s">
        <v>59</v>
      </c>
      <c r="N710" t="s">
        <v>1059</v>
      </c>
      <c r="O710" s="20">
        <f>VLOOKUP(A710,sum_cocina!$A$4:$D$772,4,FALSE)</f>
        <v>6.805555555555555E-2</v>
      </c>
      <c r="P710" s="21">
        <f>+VLOOKUP(A710,sum_cocina!$A$4:$B$772,2,FALSE)</f>
        <v>193</v>
      </c>
      <c r="Q710" s="42">
        <f t="shared" si="46"/>
        <v>45023.079861111109</v>
      </c>
      <c r="R710" s="20">
        <f t="shared" si="47"/>
        <v>1.5277777782628427E-2</v>
      </c>
      <c r="S710" t="str">
        <f t="shared" si="48"/>
        <v>COBRADO</v>
      </c>
    </row>
    <row r="711" spans="1:19">
      <c r="A711">
        <v>710</v>
      </c>
      <c r="B711">
        <v>18</v>
      </c>
      <c r="C711" t="s">
        <v>1060</v>
      </c>
      <c r="D711">
        <v>1</v>
      </c>
      <c r="E711" s="23">
        <v>45023.102777777778</v>
      </c>
      <c r="F711" s="23">
        <v>45023.151388888888</v>
      </c>
      <c r="G711" s="22">
        <f t="shared" si="45"/>
        <v>5.9027777776160896E-2</v>
      </c>
      <c r="H711" t="s">
        <v>25</v>
      </c>
      <c r="I711" t="s">
        <v>10</v>
      </c>
      <c r="J711" t="s">
        <v>1125</v>
      </c>
      <c r="K711" s="24">
        <v>28.43</v>
      </c>
      <c r="L711" t="s">
        <v>35</v>
      </c>
      <c r="M711" t="s">
        <v>1160</v>
      </c>
      <c r="N711" t="s">
        <v>1061</v>
      </c>
      <c r="O711" s="20">
        <f>VLOOKUP(A711,sum_cocina!$A$4:$D$772,4,FALSE)</f>
        <v>9.7222222222222224E-2</v>
      </c>
      <c r="P711" s="21">
        <f>+VLOOKUP(A711,sum_cocina!$A$4:$B$772,2,FALSE)</f>
        <v>138</v>
      </c>
      <c r="Q711" s="42">
        <f t="shared" si="46"/>
        <v>45023.102777777778</v>
      </c>
      <c r="R711" s="20">
        <f t="shared" si="47"/>
        <v>0</v>
      </c>
      <c r="S711" t="str">
        <f t="shared" si="48"/>
        <v>NO COBRADO</v>
      </c>
    </row>
    <row r="712" spans="1:19">
      <c r="A712">
        <v>711</v>
      </c>
      <c r="B712">
        <v>20</v>
      </c>
      <c r="C712" t="s">
        <v>91</v>
      </c>
      <c r="D712">
        <v>6</v>
      </c>
      <c r="E712" s="23">
        <v>45023.07708333333</v>
      </c>
      <c r="F712" s="23">
        <v>45023.220833333333</v>
      </c>
      <c r="G712" s="22">
        <f t="shared" si="45"/>
        <v>0.15416666666957704</v>
      </c>
      <c r="H712" t="s">
        <v>14</v>
      </c>
      <c r="I712" t="s">
        <v>10</v>
      </c>
      <c r="J712" t="s">
        <v>1124</v>
      </c>
      <c r="K712" s="24">
        <v>49.74</v>
      </c>
      <c r="L712" t="s">
        <v>35</v>
      </c>
      <c r="M712" t="s">
        <v>44</v>
      </c>
      <c r="N712" t="s">
        <v>650</v>
      </c>
      <c r="O712" s="20">
        <f>VLOOKUP(A712,sum_cocina!$A$4:$D$772,4,FALSE)</f>
        <v>4.0972222222222222E-2</v>
      </c>
      <c r="P712" s="21">
        <f>+VLOOKUP(A712,sum_cocina!$A$4:$B$772,2,FALSE)</f>
        <v>166</v>
      </c>
      <c r="Q712" s="42">
        <f t="shared" si="46"/>
        <v>45023.07708333333</v>
      </c>
      <c r="R712" s="20">
        <f t="shared" si="47"/>
        <v>0.11319444444735483</v>
      </c>
      <c r="S712" t="str">
        <f t="shared" si="48"/>
        <v>COBRADO</v>
      </c>
    </row>
    <row r="713" spans="1:19">
      <c r="A713">
        <v>712</v>
      </c>
      <c r="B713">
        <v>10</v>
      </c>
      <c r="C713" t="s">
        <v>1062</v>
      </c>
      <c r="D713">
        <v>5</v>
      </c>
      <c r="E713" s="23">
        <v>45023.004166666666</v>
      </c>
      <c r="F713" s="23">
        <v>45023.102083333331</v>
      </c>
      <c r="G713" s="22">
        <f t="shared" si="45"/>
        <v>9.7916666665696539E-2</v>
      </c>
      <c r="H713" t="s">
        <v>20</v>
      </c>
      <c r="I713" t="s">
        <v>15</v>
      </c>
      <c r="J713" t="s">
        <v>16</v>
      </c>
      <c r="K713" s="24">
        <v>42.21</v>
      </c>
      <c r="L713" t="s">
        <v>11</v>
      </c>
      <c r="M713" t="s">
        <v>1161</v>
      </c>
      <c r="N713" t="s">
        <v>259</v>
      </c>
      <c r="O713" s="20">
        <f>VLOOKUP(A713,sum_cocina!$A$4:$D$772,4,FALSE)</f>
        <v>3.4027777777777775E-2</v>
      </c>
      <c r="P713" s="21">
        <f>+VLOOKUP(A713,sum_cocina!$A$4:$B$772,2,FALSE)</f>
        <v>48</v>
      </c>
      <c r="Q713" s="42">
        <f t="shared" si="46"/>
        <v>45023.004166666666</v>
      </c>
      <c r="R713" s="20">
        <f t="shared" si="47"/>
        <v>6.3888888887918771E-2</v>
      </c>
      <c r="S713" t="str">
        <f t="shared" si="48"/>
        <v>COBRADO</v>
      </c>
    </row>
    <row r="714" spans="1:19">
      <c r="A714">
        <v>713</v>
      </c>
      <c r="B714">
        <v>6</v>
      </c>
      <c r="C714" t="s">
        <v>1063</v>
      </c>
      <c r="D714">
        <v>4</v>
      </c>
      <c r="E714" s="23">
        <v>45023.010416666664</v>
      </c>
      <c r="F714" s="23">
        <v>45023.119444444441</v>
      </c>
      <c r="G714" s="22">
        <f t="shared" si="45"/>
        <v>0.10902777777664596</v>
      </c>
      <c r="H714" t="s">
        <v>14</v>
      </c>
      <c r="I714" t="s">
        <v>32</v>
      </c>
      <c r="J714" t="s">
        <v>1125</v>
      </c>
      <c r="K714" s="24">
        <v>35.11</v>
      </c>
      <c r="L714" t="s">
        <v>21</v>
      </c>
      <c r="M714" t="s">
        <v>44</v>
      </c>
      <c r="N714" t="s">
        <v>1064</v>
      </c>
      <c r="O714" s="20">
        <f>VLOOKUP(A714,sum_cocina!$A$4:$D$772,4,FALSE)</f>
        <v>8.6805555555555552E-2</v>
      </c>
      <c r="P714" s="21">
        <f>+VLOOKUP(A714,sum_cocina!$A$4:$B$772,2,FALSE)</f>
        <v>360</v>
      </c>
      <c r="Q714" s="42">
        <f t="shared" si="46"/>
        <v>45023.010416666664</v>
      </c>
      <c r="R714" s="20">
        <f t="shared" si="47"/>
        <v>2.222222222109041E-2</v>
      </c>
      <c r="S714" t="str">
        <f t="shared" si="48"/>
        <v>COBRADO</v>
      </c>
    </row>
    <row r="715" spans="1:19">
      <c r="A715">
        <v>714</v>
      </c>
      <c r="B715">
        <v>19</v>
      </c>
      <c r="C715" t="s">
        <v>479</v>
      </c>
      <c r="D715">
        <v>2</v>
      </c>
      <c r="E715" s="23">
        <v>45023.097916666666</v>
      </c>
      <c r="F715" s="23">
        <v>45023.170138888891</v>
      </c>
      <c r="G715" s="22">
        <f t="shared" si="45"/>
        <v>7.2222222224809229E-2</v>
      </c>
      <c r="H715" t="s">
        <v>25</v>
      </c>
      <c r="I715" t="s">
        <v>10</v>
      </c>
      <c r="J715" t="s">
        <v>1125</v>
      </c>
      <c r="K715" s="24">
        <v>10.69</v>
      </c>
      <c r="L715" t="s">
        <v>21</v>
      </c>
      <c r="M715" t="s">
        <v>17</v>
      </c>
      <c r="N715" t="s">
        <v>1065</v>
      </c>
      <c r="O715" s="20">
        <f>VLOOKUP(A715,sum_cocina!$A$4:$D$772,4,FALSE)</f>
        <v>4.3749999999999997E-2</v>
      </c>
      <c r="P715" s="21">
        <f>+VLOOKUP(A715,sum_cocina!$A$4:$B$772,2,FALSE)</f>
        <v>225</v>
      </c>
      <c r="Q715" s="42">
        <f t="shared" si="46"/>
        <v>45023.097916666666</v>
      </c>
      <c r="R715" s="20">
        <f t="shared" si="47"/>
        <v>2.8472222224809232E-2</v>
      </c>
      <c r="S715" t="str">
        <f t="shared" si="48"/>
        <v>COBRADO</v>
      </c>
    </row>
    <row r="716" spans="1:19">
      <c r="A716">
        <v>715</v>
      </c>
      <c r="B716">
        <v>12</v>
      </c>
      <c r="C716" t="s">
        <v>1066</v>
      </c>
      <c r="D716">
        <v>6</v>
      </c>
      <c r="E716" s="23">
        <v>45023.072916666664</v>
      </c>
      <c r="F716" s="23">
        <v>45023.177083333336</v>
      </c>
      <c r="G716" s="22">
        <f t="shared" si="45"/>
        <v>0.11458333333818398</v>
      </c>
      <c r="H716" t="s">
        <v>9</v>
      </c>
      <c r="I716" t="s">
        <v>10</v>
      </c>
      <c r="J716" t="s">
        <v>1124</v>
      </c>
      <c r="K716" s="24">
        <v>39.909999999999997</v>
      </c>
      <c r="L716" t="s">
        <v>35</v>
      </c>
      <c r="M716" t="s">
        <v>1161</v>
      </c>
      <c r="N716" t="s">
        <v>1067</v>
      </c>
      <c r="O716" s="20">
        <f>VLOOKUP(A716,sum_cocina!$A$4:$D$772,4,FALSE)</f>
        <v>9.4444444444444442E-2</v>
      </c>
      <c r="P716" s="21">
        <f>+VLOOKUP(A716,sum_cocina!$A$4:$B$772,2,FALSE)</f>
        <v>246</v>
      </c>
      <c r="Q716" s="42">
        <f t="shared" si="46"/>
        <v>45023.072916666664</v>
      </c>
      <c r="R716" s="20">
        <f t="shared" si="47"/>
        <v>2.0138888893739534E-2</v>
      </c>
      <c r="S716" t="str">
        <f t="shared" si="48"/>
        <v>COBRADO</v>
      </c>
    </row>
    <row r="717" spans="1:19">
      <c r="A717">
        <v>716</v>
      </c>
      <c r="B717">
        <v>12</v>
      </c>
      <c r="C717" t="s">
        <v>611</v>
      </c>
      <c r="D717">
        <v>4</v>
      </c>
      <c r="E717" s="23">
        <v>45023.074305555558</v>
      </c>
      <c r="F717" s="23">
        <v>45023.197222222225</v>
      </c>
      <c r="G717" s="22">
        <f t="shared" si="45"/>
        <v>0.13333333333381839</v>
      </c>
      <c r="H717" t="s">
        <v>20</v>
      </c>
      <c r="I717" t="s">
        <v>32</v>
      </c>
      <c r="J717" t="s">
        <v>1125</v>
      </c>
      <c r="K717" s="24">
        <v>44.73</v>
      </c>
      <c r="L717" t="s">
        <v>35</v>
      </c>
      <c r="M717" t="s">
        <v>22</v>
      </c>
      <c r="N717" t="s">
        <v>1068</v>
      </c>
      <c r="O717" s="20">
        <f>VLOOKUP(A717,sum_cocina!$A$4:$D$772,4,FALSE)</f>
        <v>6.25E-2</v>
      </c>
      <c r="P717" s="21">
        <f>+VLOOKUP(A717,sum_cocina!$A$4:$B$772,2,FALSE)</f>
        <v>231</v>
      </c>
      <c r="Q717" s="42">
        <f t="shared" si="46"/>
        <v>45023.074305555558</v>
      </c>
      <c r="R717" s="20">
        <f t="shared" si="47"/>
        <v>7.0833333333818388E-2</v>
      </c>
      <c r="S717" t="str">
        <f t="shared" si="48"/>
        <v>COBRADO</v>
      </c>
    </row>
    <row r="718" spans="1:19">
      <c r="A718">
        <v>717</v>
      </c>
      <c r="B718">
        <v>8</v>
      </c>
      <c r="C718" t="s">
        <v>861</v>
      </c>
      <c r="D718">
        <v>5</v>
      </c>
      <c r="E718" s="23">
        <v>45023.163888888892</v>
      </c>
      <c r="F718" s="23">
        <v>45023.252083333333</v>
      </c>
      <c r="G718" s="22">
        <f t="shared" si="45"/>
        <v>8.819444444088731E-2</v>
      </c>
      <c r="H718" t="s">
        <v>14</v>
      </c>
      <c r="I718" t="s">
        <v>10</v>
      </c>
      <c r="J718" t="s">
        <v>1125</v>
      </c>
      <c r="K718" s="24">
        <v>23.67</v>
      </c>
      <c r="L718" t="s">
        <v>21</v>
      </c>
      <c r="M718" t="s">
        <v>41</v>
      </c>
      <c r="N718" t="s">
        <v>1069</v>
      </c>
      <c r="O718" s="20">
        <f>VLOOKUP(A718,sum_cocina!$A$4:$D$772,4,FALSE)</f>
        <v>0.05</v>
      </c>
      <c r="P718" s="21">
        <f>+VLOOKUP(A718,sum_cocina!$A$4:$B$772,2,FALSE)</f>
        <v>155</v>
      </c>
      <c r="Q718" s="42">
        <f t="shared" si="46"/>
        <v>45023.163888888892</v>
      </c>
      <c r="R718" s="20">
        <f t="shared" si="47"/>
        <v>3.8194444440887307E-2</v>
      </c>
      <c r="S718" t="str">
        <f t="shared" si="48"/>
        <v>COBRADO</v>
      </c>
    </row>
    <row r="719" spans="1:19">
      <c r="A719">
        <v>718</v>
      </c>
      <c r="B719">
        <v>7</v>
      </c>
      <c r="C719" t="s">
        <v>574</v>
      </c>
      <c r="D719">
        <v>6</v>
      </c>
      <c r="E719" s="23">
        <v>45023.137499999997</v>
      </c>
      <c r="F719" s="23">
        <v>45023.29583333333</v>
      </c>
      <c r="G719" s="22">
        <f t="shared" si="45"/>
        <v>0.15833333333284827</v>
      </c>
      <c r="H719" t="s">
        <v>20</v>
      </c>
      <c r="I719" t="s">
        <v>15</v>
      </c>
      <c r="J719" t="s">
        <v>1125</v>
      </c>
      <c r="K719" s="24">
        <v>37.21</v>
      </c>
      <c r="L719" t="s">
        <v>21</v>
      </c>
      <c r="M719" t="s">
        <v>36</v>
      </c>
      <c r="N719" t="s">
        <v>241</v>
      </c>
      <c r="O719" s="20">
        <f>VLOOKUP(A719,sum_cocina!$A$4:$D$772,4,FALSE)</f>
        <v>4.027777777777778E-2</v>
      </c>
      <c r="P719" s="21">
        <f>+VLOOKUP(A719,sum_cocina!$A$4:$B$772,2,FALSE)</f>
        <v>20</v>
      </c>
      <c r="Q719" s="42">
        <f t="shared" si="46"/>
        <v>45023.137499999997</v>
      </c>
      <c r="R719" s="20">
        <f t="shared" si="47"/>
        <v>0.1180555555550705</v>
      </c>
      <c r="S719" t="str">
        <f t="shared" si="48"/>
        <v>COBRADO</v>
      </c>
    </row>
    <row r="720" spans="1:19">
      <c r="A720">
        <v>719</v>
      </c>
      <c r="B720">
        <v>16</v>
      </c>
      <c r="C720" t="s">
        <v>1070</v>
      </c>
      <c r="D720">
        <v>3</v>
      </c>
      <c r="E720" s="23">
        <v>45023.054166666669</v>
      </c>
      <c r="F720" s="23">
        <v>45023.117361111108</v>
      </c>
      <c r="G720" s="22">
        <f t="shared" si="45"/>
        <v>6.3194444439432118E-2</v>
      </c>
      <c r="H720" t="s">
        <v>14</v>
      </c>
      <c r="I720" t="s">
        <v>10</v>
      </c>
      <c r="J720" t="s">
        <v>1124</v>
      </c>
      <c r="K720" s="24">
        <v>17.23</v>
      </c>
      <c r="L720" t="s">
        <v>21</v>
      </c>
      <c r="M720" t="s">
        <v>17</v>
      </c>
      <c r="N720" t="s">
        <v>1071</v>
      </c>
      <c r="O720" s="20">
        <f>VLOOKUP(A720,sum_cocina!$A$4:$D$772,4,FALSE)</f>
        <v>4.8611111111111112E-2</v>
      </c>
      <c r="P720" s="21">
        <f>+VLOOKUP(A720,sum_cocina!$A$4:$B$772,2,FALSE)</f>
        <v>107</v>
      </c>
      <c r="Q720" s="42">
        <f t="shared" si="46"/>
        <v>45023.054166666669</v>
      </c>
      <c r="R720" s="20">
        <f t="shared" si="47"/>
        <v>1.4583333328321006E-2</v>
      </c>
      <c r="S720" t="str">
        <f t="shared" si="48"/>
        <v>COBRADO</v>
      </c>
    </row>
    <row r="721" spans="1:19">
      <c r="A721">
        <v>720</v>
      </c>
      <c r="B721">
        <v>4</v>
      </c>
      <c r="C721" t="s">
        <v>1072</v>
      </c>
      <c r="D721">
        <v>5</v>
      </c>
      <c r="E721" s="23">
        <v>45023.092361111114</v>
      </c>
      <c r="F721" s="23">
        <v>45023.240277777775</v>
      </c>
      <c r="G721" s="22">
        <f t="shared" si="45"/>
        <v>0.14791666666133096</v>
      </c>
      <c r="H721" t="s">
        <v>9</v>
      </c>
      <c r="I721" t="s">
        <v>10</v>
      </c>
      <c r="J721" t="s">
        <v>1125</v>
      </c>
      <c r="K721" s="24">
        <v>40.28</v>
      </c>
      <c r="L721" t="s">
        <v>11</v>
      </c>
      <c r="M721" t="s">
        <v>26</v>
      </c>
      <c r="N721" t="s">
        <v>1073</v>
      </c>
      <c r="O721" s="20">
        <f>VLOOKUP(A721,sum_cocina!$A$4:$D$772,4,FALSE)</f>
        <v>9.2361111111111116E-2</v>
      </c>
      <c r="P721" s="21">
        <f>+VLOOKUP(A721,sum_cocina!$A$4:$B$772,2,FALSE)</f>
        <v>168</v>
      </c>
      <c r="Q721" s="42">
        <f t="shared" si="46"/>
        <v>45023.092361111114</v>
      </c>
      <c r="R721" s="20">
        <f t="shared" si="47"/>
        <v>5.5555555550219848E-2</v>
      </c>
      <c r="S721" t="str">
        <f t="shared" si="48"/>
        <v>COBRADO</v>
      </c>
    </row>
    <row r="722" spans="1:19">
      <c r="A722">
        <v>721</v>
      </c>
      <c r="B722">
        <v>6</v>
      </c>
      <c r="C722" t="s">
        <v>196</v>
      </c>
      <c r="D722">
        <v>2</v>
      </c>
      <c r="E722" s="23">
        <v>45023.161805555559</v>
      </c>
      <c r="F722" s="23">
        <v>45023.292361111111</v>
      </c>
      <c r="G722" s="22">
        <f t="shared" si="45"/>
        <v>0.13055555555183673</v>
      </c>
      <c r="H722" t="s">
        <v>20</v>
      </c>
      <c r="I722" t="s">
        <v>15</v>
      </c>
      <c r="J722" t="s">
        <v>1125</v>
      </c>
      <c r="K722" s="24">
        <v>47.13</v>
      </c>
      <c r="L722" t="s">
        <v>21</v>
      </c>
      <c r="M722" t="s">
        <v>26</v>
      </c>
      <c r="N722" t="s">
        <v>1074</v>
      </c>
      <c r="O722" s="20">
        <f>VLOOKUP(A722,sum_cocina!$A$4:$D$772,4,FALSE)</f>
        <v>9.2361111111111116E-2</v>
      </c>
      <c r="P722" s="21">
        <f>+VLOOKUP(A722,sum_cocina!$A$4:$B$772,2,FALSE)</f>
        <v>218</v>
      </c>
      <c r="Q722" s="42">
        <f t="shared" si="46"/>
        <v>45023.161805555559</v>
      </c>
      <c r="R722" s="20">
        <f t="shared" si="47"/>
        <v>3.8194444440725617E-2</v>
      </c>
      <c r="S722" t="str">
        <f t="shared" si="48"/>
        <v>COBRADO</v>
      </c>
    </row>
    <row r="723" spans="1:19">
      <c r="A723">
        <v>722</v>
      </c>
      <c r="B723">
        <v>13</v>
      </c>
      <c r="C723" t="s">
        <v>1075</v>
      </c>
      <c r="D723">
        <v>5</v>
      </c>
      <c r="E723" s="23">
        <v>45023.118750000001</v>
      </c>
      <c r="F723" s="23">
        <v>45023.172222222223</v>
      </c>
      <c r="G723" s="22">
        <f t="shared" si="45"/>
        <v>5.3472222221898846E-2</v>
      </c>
      <c r="H723" t="s">
        <v>20</v>
      </c>
      <c r="I723" t="s">
        <v>10</v>
      </c>
      <c r="J723" t="s">
        <v>1125</v>
      </c>
      <c r="K723" s="24">
        <v>20.62</v>
      </c>
      <c r="L723" t="s">
        <v>21</v>
      </c>
      <c r="M723" t="s">
        <v>59</v>
      </c>
      <c r="N723" t="s">
        <v>1076</v>
      </c>
      <c r="O723" s="20">
        <f>VLOOKUP(A723,sum_cocina!$A$4:$D$772,4,FALSE)</f>
        <v>4.0972222222222222E-2</v>
      </c>
      <c r="P723" s="21">
        <f>+VLOOKUP(A723,sum_cocina!$A$4:$B$772,2,FALSE)</f>
        <v>85</v>
      </c>
      <c r="Q723" s="42">
        <f t="shared" si="46"/>
        <v>45023.118750000001</v>
      </c>
      <c r="R723" s="20">
        <f t="shared" si="47"/>
        <v>1.2499999999676624E-2</v>
      </c>
      <c r="S723" t="str">
        <f t="shared" si="48"/>
        <v>COBRADO</v>
      </c>
    </row>
    <row r="724" spans="1:19">
      <c r="A724">
        <v>723</v>
      </c>
      <c r="B724">
        <v>12</v>
      </c>
      <c r="C724" t="s">
        <v>234</v>
      </c>
      <c r="D724">
        <v>2</v>
      </c>
      <c r="E724" s="23">
        <v>45023.065972222219</v>
      </c>
      <c r="F724" s="23">
        <v>45023.200694444444</v>
      </c>
      <c r="G724" s="22">
        <f t="shared" si="45"/>
        <v>0.13472222222480923</v>
      </c>
      <c r="H724" t="s">
        <v>29</v>
      </c>
      <c r="I724" t="s">
        <v>15</v>
      </c>
      <c r="J724" t="s">
        <v>16</v>
      </c>
      <c r="K724" s="24">
        <v>27.79</v>
      </c>
      <c r="L724" t="s">
        <v>21</v>
      </c>
      <c r="M724" t="s">
        <v>64</v>
      </c>
      <c r="N724" t="s">
        <v>1077</v>
      </c>
      <c r="O724" s="20">
        <f>VLOOKUP(A724,sum_cocina!$A$4:$D$772,4,FALSE)</f>
        <v>2.1527777777777778E-2</v>
      </c>
      <c r="P724" s="21">
        <f>+VLOOKUP(A724,sum_cocina!$A$4:$B$772,2,FALSE)</f>
        <v>126</v>
      </c>
      <c r="Q724" s="42">
        <f t="shared" si="46"/>
        <v>45023.065972222219</v>
      </c>
      <c r="R724" s="20">
        <f t="shared" si="47"/>
        <v>0.11319444444703144</v>
      </c>
      <c r="S724" t="str">
        <f t="shared" si="48"/>
        <v>COBRADO</v>
      </c>
    </row>
    <row r="725" spans="1:19">
      <c r="A725">
        <v>724</v>
      </c>
      <c r="B725">
        <v>8</v>
      </c>
      <c r="C725" t="s">
        <v>124</v>
      </c>
      <c r="D725">
        <v>6</v>
      </c>
      <c r="E725" s="23">
        <v>45023.12222222222</v>
      </c>
      <c r="F725" s="23">
        <v>45023.177083333336</v>
      </c>
      <c r="G725" s="22">
        <f t="shared" si="45"/>
        <v>5.4861111115314998E-2</v>
      </c>
      <c r="H725" t="s">
        <v>25</v>
      </c>
      <c r="I725" t="s">
        <v>32</v>
      </c>
      <c r="J725" t="s">
        <v>16</v>
      </c>
      <c r="K725" s="24">
        <v>14.12</v>
      </c>
      <c r="L725" t="s">
        <v>21</v>
      </c>
      <c r="M725" t="s">
        <v>36</v>
      </c>
      <c r="N725" t="s">
        <v>335</v>
      </c>
      <c r="O725" s="20">
        <f>VLOOKUP(A725,sum_cocina!$A$4:$D$772,4,FALSE)</f>
        <v>3.888888888888889E-2</v>
      </c>
      <c r="P725" s="21">
        <f>+VLOOKUP(A725,sum_cocina!$A$4:$B$772,2,FALSE)</f>
        <v>66</v>
      </c>
      <c r="Q725" s="42">
        <f t="shared" si="46"/>
        <v>45023.12222222222</v>
      </c>
      <c r="R725" s="20">
        <f t="shared" si="47"/>
        <v>1.5972222226426108E-2</v>
      </c>
      <c r="S725" t="str">
        <f t="shared" si="48"/>
        <v>COBRADO</v>
      </c>
    </row>
    <row r="726" spans="1:19">
      <c r="A726">
        <v>725</v>
      </c>
      <c r="B726">
        <v>10</v>
      </c>
      <c r="C726" t="s">
        <v>1078</v>
      </c>
      <c r="D726">
        <v>4</v>
      </c>
      <c r="E726" s="23">
        <v>45023.074999999997</v>
      </c>
      <c r="F726" s="23">
        <v>45023.138888888891</v>
      </c>
      <c r="G726" s="22">
        <f t="shared" si="45"/>
        <v>7.4305555560082823E-2</v>
      </c>
      <c r="H726" t="s">
        <v>29</v>
      </c>
      <c r="I726" t="s">
        <v>10</v>
      </c>
      <c r="J726" t="s">
        <v>16</v>
      </c>
      <c r="K726" s="24">
        <v>18.66</v>
      </c>
      <c r="L726" t="s">
        <v>35</v>
      </c>
      <c r="M726" t="s">
        <v>64</v>
      </c>
      <c r="N726" t="s">
        <v>1079</v>
      </c>
      <c r="O726" s="20">
        <f>VLOOKUP(A726,sum_cocina!$A$4:$D$772,4,FALSE)</f>
        <v>5.9027777777777776E-2</v>
      </c>
      <c r="P726" s="21">
        <f>+VLOOKUP(A726,sum_cocina!$A$4:$B$772,2,FALSE)</f>
        <v>168</v>
      </c>
      <c r="Q726" s="42">
        <f t="shared" si="46"/>
        <v>45023.074999999997</v>
      </c>
      <c r="R726" s="20">
        <f t="shared" si="47"/>
        <v>1.5277777782305046E-2</v>
      </c>
      <c r="S726" t="str">
        <f t="shared" si="48"/>
        <v>COBRADO</v>
      </c>
    </row>
    <row r="727" spans="1:19">
      <c r="A727">
        <v>726</v>
      </c>
      <c r="B727">
        <v>11</v>
      </c>
      <c r="C727" t="s">
        <v>357</v>
      </c>
      <c r="D727">
        <v>2</v>
      </c>
      <c r="E727" s="23">
        <v>45023.102777777778</v>
      </c>
      <c r="F727" s="23">
        <v>45023.238194444442</v>
      </c>
      <c r="G727" s="22">
        <f t="shared" si="45"/>
        <v>0.13541666666424135</v>
      </c>
      <c r="H727" t="s">
        <v>25</v>
      </c>
      <c r="I727" t="s">
        <v>15</v>
      </c>
      <c r="J727" t="s">
        <v>1125</v>
      </c>
      <c r="K727" s="24">
        <v>41.38</v>
      </c>
      <c r="L727" t="s">
        <v>11</v>
      </c>
      <c r="M727" t="s">
        <v>1160</v>
      </c>
      <c r="N727" t="s">
        <v>1080</v>
      </c>
      <c r="O727" s="20">
        <f>VLOOKUP(A727,sum_cocina!$A$4:$D$772,4,FALSE)</f>
        <v>5.1388888888888887E-2</v>
      </c>
      <c r="P727" s="21">
        <f>+VLOOKUP(A727,sum_cocina!$A$4:$B$772,2,FALSE)</f>
        <v>126</v>
      </c>
      <c r="Q727" s="42">
        <f t="shared" si="46"/>
        <v>45023.102777777778</v>
      </c>
      <c r="R727" s="20">
        <f t="shared" si="47"/>
        <v>8.4027777775352461E-2</v>
      </c>
      <c r="S727" t="str">
        <f t="shared" si="48"/>
        <v>COBRADO</v>
      </c>
    </row>
    <row r="728" spans="1:19">
      <c r="A728">
        <v>727</v>
      </c>
      <c r="B728">
        <v>17</v>
      </c>
      <c r="C728" t="s">
        <v>903</v>
      </c>
      <c r="D728">
        <v>6</v>
      </c>
      <c r="E728" s="23">
        <v>45023.021527777775</v>
      </c>
      <c r="F728" s="23">
        <v>45023.126388888886</v>
      </c>
      <c r="G728" s="22">
        <f t="shared" si="45"/>
        <v>0.10486111111094942</v>
      </c>
      <c r="H728" t="s">
        <v>20</v>
      </c>
      <c r="I728" t="s">
        <v>32</v>
      </c>
      <c r="J728" t="s">
        <v>1124</v>
      </c>
      <c r="K728" s="24">
        <v>13.24</v>
      </c>
      <c r="L728" t="s">
        <v>11</v>
      </c>
      <c r="M728" t="s">
        <v>17</v>
      </c>
      <c r="N728" t="s">
        <v>241</v>
      </c>
      <c r="O728" s="20">
        <f>VLOOKUP(A728,sum_cocina!$A$4:$D$772,4,FALSE)</f>
        <v>1.4583333333333334E-2</v>
      </c>
      <c r="P728" s="21">
        <f>+VLOOKUP(A728,sum_cocina!$A$4:$B$772,2,FALSE)</f>
        <v>40</v>
      </c>
      <c r="Q728" s="42">
        <f t="shared" si="46"/>
        <v>45023.021527777775</v>
      </c>
      <c r="R728" s="20">
        <f t="shared" si="47"/>
        <v>9.0277777777616086E-2</v>
      </c>
      <c r="S728" t="str">
        <f t="shared" si="48"/>
        <v>COBRADO</v>
      </c>
    </row>
    <row r="729" spans="1:19">
      <c r="A729">
        <v>728</v>
      </c>
      <c r="B729">
        <v>9</v>
      </c>
      <c r="C729" t="s">
        <v>556</v>
      </c>
      <c r="D729">
        <v>6</v>
      </c>
      <c r="E729" s="23">
        <v>45023.087500000001</v>
      </c>
      <c r="F729" s="23">
        <v>45023.186805555553</v>
      </c>
      <c r="G729" s="22">
        <f t="shared" si="45"/>
        <v>0.1097222222185034</v>
      </c>
      <c r="H729" t="s">
        <v>14</v>
      </c>
      <c r="I729" t="s">
        <v>15</v>
      </c>
      <c r="J729" t="s">
        <v>1124</v>
      </c>
      <c r="K729" s="24">
        <v>34.28</v>
      </c>
      <c r="L729" t="s">
        <v>35</v>
      </c>
      <c r="M729" t="s">
        <v>83</v>
      </c>
      <c r="N729" t="s">
        <v>1081</v>
      </c>
      <c r="O729" s="20">
        <f>VLOOKUP(A729,sum_cocina!$A$4:$D$772,4,FALSE)</f>
        <v>0.05</v>
      </c>
      <c r="P729" s="21">
        <f>+VLOOKUP(A729,sum_cocina!$A$4:$B$772,2,FALSE)</f>
        <v>195</v>
      </c>
      <c r="Q729" s="42">
        <f t="shared" si="46"/>
        <v>45023.087500000001</v>
      </c>
      <c r="R729" s="20">
        <f t="shared" si="47"/>
        <v>5.9722222218503401E-2</v>
      </c>
      <c r="S729" t="str">
        <f t="shared" si="48"/>
        <v>COBRADO</v>
      </c>
    </row>
    <row r="730" spans="1:19">
      <c r="A730">
        <v>729</v>
      </c>
      <c r="B730">
        <v>20</v>
      </c>
      <c r="C730" t="s">
        <v>437</v>
      </c>
      <c r="D730">
        <v>2</v>
      </c>
      <c r="E730" s="23">
        <v>45023.117361111108</v>
      </c>
      <c r="F730" s="23">
        <v>45023.253472222219</v>
      </c>
      <c r="G730" s="22">
        <f t="shared" si="45"/>
        <v>0.14652777777761608</v>
      </c>
      <c r="H730" t="s">
        <v>25</v>
      </c>
      <c r="I730" t="s">
        <v>15</v>
      </c>
      <c r="J730" t="s">
        <v>1125</v>
      </c>
      <c r="K730" s="24">
        <v>18.97</v>
      </c>
      <c r="L730" t="s">
        <v>35</v>
      </c>
      <c r="M730" t="s">
        <v>44</v>
      </c>
      <c r="N730" t="s">
        <v>916</v>
      </c>
      <c r="O730" s="20">
        <f>VLOOKUP(A730,sum_cocina!$A$4:$D$772,4,FALSE)</f>
        <v>4.5138888888888888E-2</v>
      </c>
      <c r="P730" s="21">
        <f>+VLOOKUP(A730,sum_cocina!$A$4:$B$772,2,FALSE)</f>
        <v>128</v>
      </c>
      <c r="Q730" s="42">
        <f t="shared" si="46"/>
        <v>45023.117361111108</v>
      </c>
      <c r="R730" s="20">
        <f t="shared" si="47"/>
        <v>0.10138888888872719</v>
      </c>
      <c r="S730" t="str">
        <f t="shared" si="48"/>
        <v>COBRADO</v>
      </c>
    </row>
    <row r="731" spans="1:19">
      <c r="A731">
        <v>730</v>
      </c>
      <c r="B731">
        <v>8</v>
      </c>
      <c r="C731" t="s">
        <v>914</v>
      </c>
      <c r="D731">
        <v>3</v>
      </c>
      <c r="E731" s="23">
        <v>45023.020138888889</v>
      </c>
      <c r="F731" s="23">
        <v>45023.106249999997</v>
      </c>
      <c r="G731" s="22">
        <f t="shared" si="45"/>
        <v>9.6527777774705711E-2</v>
      </c>
      <c r="H731" t="s">
        <v>9</v>
      </c>
      <c r="I731" t="s">
        <v>10</v>
      </c>
      <c r="J731" t="s">
        <v>1125</v>
      </c>
      <c r="K731" s="24">
        <v>15.02</v>
      </c>
      <c r="L731" t="s">
        <v>35</v>
      </c>
      <c r="M731" t="s">
        <v>1160</v>
      </c>
      <c r="N731" t="s">
        <v>723</v>
      </c>
      <c r="O731" s="20">
        <f>VLOOKUP(A731,sum_cocina!$A$4:$D$772,4,FALSE)</f>
        <v>5.486111111111111E-2</v>
      </c>
      <c r="P731" s="21">
        <f>+VLOOKUP(A731,sum_cocina!$A$4:$B$772,2,FALSE)</f>
        <v>114</v>
      </c>
      <c r="Q731" s="42">
        <f t="shared" si="46"/>
        <v>45023.020138888889</v>
      </c>
      <c r="R731" s="20">
        <f t="shared" si="47"/>
        <v>4.1666666663594601E-2</v>
      </c>
      <c r="S731" t="str">
        <f t="shared" si="48"/>
        <v>COBRADO</v>
      </c>
    </row>
    <row r="732" spans="1:19">
      <c r="A732">
        <v>731</v>
      </c>
      <c r="B732">
        <v>17</v>
      </c>
      <c r="C732" t="s">
        <v>683</v>
      </c>
      <c r="D732">
        <v>3</v>
      </c>
      <c r="E732" s="23">
        <v>45023.136111111111</v>
      </c>
      <c r="F732" s="23">
        <v>45023.267361111109</v>
      </c>
      <c r="G732" s="22">
        <f t="shared" si="45"/>
        <v>0.13124999999854481</v>
      </c>
      <c r="H732" t="s">
        <v>20</v>
      </c>
      <c r="I732" t="s">
        <v>10</v>
      </c>
      <c r="J732" t="s">
        <v>1125</v>
      </c>
      <c r="K732" s="24">
        <v>14.35</v>
      </c>
      <c r="L732" t="s">
        <v>11</v>
      </c>
      <c r="M732" t="s">
        <v>64</v>
      </c>
      <c r="N732" t="s">
        <v>414</v>
      </c>
      <c r="O732" s="20">
        <f>VLOOKUP(A732,sum_cocina!$A$4:$D$772,4,FALSE)</f>
        <v>3.2638888888888891E-2</v>
      </c>
      <c r="P732" s="21">
        <f>+VLOOKUP(A732,sum_cocina!$A$4:$B$772,2,FALSE)</f>
        <v>64</v>
      </c>
      <c r="Q732" s="42">
        <f t="shared" si="46"/>
        <v>45023.136111111111</v>
      </c>
      <c r="R732" s="20">
        <f t="shared" si="47"/>
        <v>9.8611111109655925E-2</v>
      </c>
      <c r="S732" t="str">
        <f t="shared" si="48"/>
        <v>COBRADO</v>
      </c>
    </row>
    <row r="733" spans="1:19">
      <c r="A733">
        <v>732</v>
      </c>
      <c r="B733">
        <v>12</v>
      </c>
      <c r="C733" t="s">
        <v>1082</v>
      </c>
      <c r="D733">
        <v>3</v>
      </c>
      <c r="E733" s="23">
        <v>45023.136805555558</v>
      </c>
      <c r="F733" s="23">
        <v>45023.300694444442</v>
      </c>
      <c r="G733" s="22">
        <f t="shared" si="45"/>
        <v>0.163888888884685</v>
      </c>
      <c r="H733" t="s">
        <v>29</v>
      </c>
      <c r="I733" t="s">
        <v>10</v>
      </c>
      <c r="J733" t="s">
        <v>1125</v>
      </c>
      <c r="K733" s="24">
        <v>43.35</v>
      </c>
      <c r="L733" t="s">
        <v>11</v>
      </c>
      <c r="M733" t="s">
        <v>22</v>
      </c>
      <c r="N733" t="s">
        <v>1083</v>
      </c>
      <c r="O733" s="20">
        <f>VLOOKUP(A733,sum_cocina!$A$4:$D$772,4,FALSE)</f>
        <v>8.4027777777777785E-2</v>
      </c>
      <c r="P733" s="21">
        <f>+VLOOKUP(A733,sum_cocina!$A$4:$B$772,2,FALSE)</f>
        <v>306</v>
      </c>
      <c r="Q733" s="42">
        <f t="shared" si="46"/>
        <v>45023.136805555558</v>
      </c>
      <c r="R733" s="20">
        <f t="shared" si="47"/>
        <v>7.9861111106907218E-2</v>
      </c>
      <c r="S733" t="str">
        <f t="shared" si="48"/>
        <v>COBRADO</v>
      </c>
    </row>
    <row r="734" spans="1:19">
      <c r="A734">
        <v>733</v>
      </c>
      <c r="B734">
        <v>14</v>
      </c>
      <c r="C734" t="s">
        <v>332</v>
      </c>
      <c r="D734">
        <v>6</v>
      </c>
      <c r="E734" s="23">
        <v>45023.152777777781</v>
      </c>
      <c r="F734" s="23">
        <v>45023.227777777778</v>
      </c>
      <c r="G734" s="22">
        <f t="shared" si="45"/>
        <v>7.4999999997089617E-2</v>
      </c>
      <c r="H734" t="s">
        <v>29</v>
      </c>
      <c r="I734" t="s">
        <v>32</v>
      </c>
      <c r="J734" t="s">
        <v>1125</v>
      </c>
      <c r="K734" s="24">
        <v>35.090000000000003</v>
      </c>
      <c r="L734" t="s">
        <v>21</v>
      </c>
      <c r="M734" t="s">
        <v>83</v>
      </c>
      <c r="N734" t="s">
        <v>1084</v>
      </c>
      <c r="O734" s="20">
        <f>VLOOKUP(A734,sum_cocina!$A$4:$D$772,4,FALSE)</f>
        <v>5.1388888888888887E-2</v>
      </c>
      <c r="P734" s="21">
        <f>+VLOOKUP(A734,sum_cocina!$A$4:$B$772,2,FALSE)</f>
        <v>186</v>
      </c>
      <c r="Q734" s="42">
        <f t="shared" si="46"/>
        <v>45023.152777777781</v>
      </c>
      <c r="R734" s="20">
        <f t="shared" si="47"/>
        <v>2.361111110820073E-2</v>
      </c>
      <c r="S734" t="str">
        <f t="shared" si="48"/>
        <v>COBRADO</v>
      </c>
    </row>
    <row r="735" spans="1:19">
      <c r="A735">
        <v>734</v>
      </c>
      <c r="B735">
        <v>14</v>
      </c>
      <c r="C735" t="s">
        <v>1085</v>
      </c>
      <c r="D735">
        <v>2</v>
      </c>
      <c r="E735" s="23">
        <v>45023.102083333331</v>
      </c>
      <c r="F735" s="23">
        <v>45023.206250000003</v>
      </c>
      <c r="G735" s="22">
        <f t="shared" si="45"/>
        <v>0.10416666667151731</v>
      </c>
      <c r="H735" t="s">
        <v>20</v>
      </c>
      <c r="I735" t="s">
        <v>10</v>
      </c>
      <c r="J735" t="s">
        <v>16</v>
      </c>
      <c r="K735" s="24">
        <v>46.82</v>
      </c>
      <c r="L735" t="s">
        <v>21</v>
      </c>
      <c r="M735" t="s">
        <v>36</v>
      </c>
      <c r="N735" t="s">
        <v>1086</v>
      </c>
      <c r="O735" s="20">
        <f>VLOOKUP(A735,sum_cocina!$A$4:$D$772,4,FALSE)</f>
        <v>3.6111111111111108E-2</v>
      </c>
      <c r="P735" s="21">
        <f>+VLOOKUP(A735,sum_cocina!$A$4:$B$772,2,FALSE)</f>
        <v>139</v>
      </c>
      <c r="Q735" s="42">
        <f t="shared" si="46"/>
        <v>45023.102083333331</v>
      </c>
      <c r="R735" s="20">
        <f t="shared" si="47"/>
        <v>6.8055555560406197E-2</v>
      </c>
      <c r="S735" t="str">
        <f t="shared" si="48"/>
        <v>COBRADO</v>
      </c>
    </row>
    <row r="736" spans="1:19">
      <c r="A736">
        <v>735</v>
      </c>
      <c r="B736">
        <v>20</v>
      </c>
      <c r="C736" t="s">
        <v>572</v>
      </c>
      <c r="D736">
        <v>4</v>
      </c>
      <c r="E736" s="23">
        <v>45023.077777777777</v>
      </c>
      <c r="F736" s="23">
        <v>45023.157638888886</v>
      </c>
      <c r="G736" s="22">
        <f t="shared" si="45"/>
        <v>7.9861111109494232E-2</v>
      </c>
      <c r="H736" t="s">
        <v>9</v>
      </c>
      <c r="I736" t="s">
        <v>15</v>
      </c>
      <c r="J736" t="s">
        <v>1125</v>
      </c>
      <c r="K736" s="24">
        <v>38.43</v>
      </c>
      <c r="L736" t="s">
        <v>21</v>
      </c>
      <c r="M736" t="s">
        <v>1160</v>
      </c>
      <c r="N736" t="s">
        <v>1087</v>
      </c>
      <c r="O736" s="20">
        <f>VLOOKUP(A736,sum_cocina!$A$4:$D$772,4,FALSE)</f>
        <v>6.0416666666666667E-2</v>
      </c>
      <c r="P736" s="21">
        <f>+VLOOKUP(A736,sum_cocina!$A$4:$B$772,2,FALSE)</f>
        <v>142</v>
      </c>
      <c r="Q736" s="42">
        <f t="shared" si="46"/>
        <v>45023.077777777777</v>
      </c>
      <c r="R736" s="20">
        <f t="shared" si="47"/>
        <v>1.9444444442827565E-2</v>
      </c>
      <c r="S736" t="str">
        <f t="shared" si="48"/>
        <v>COBRADO</v>
      </c>
    </row>
    <row r="737" spans="1:19">
      <c r="A737">
        <v>736</v>
      </c>
      <c r="B737">
        <v>17</v>
      </c>
      <c r="C737" t="s">
        <v>343</v>
      </c>
      <c r="D737">
        <v>2</v>
      </c>
      <c r="E737" s="23">
        <v>45023.047222222223</v>
      </c>
      <c r="F737" s="23">
        <v>45023.14166666667</v>
      </c>
      <c r="G737" s="22">
        <f t="shared" si="45"/>
        <v>0.10486111111337475</v>
      </c>
      <c r="H737" t="s">
        <v>29</v>
      </c>
      <c r="I737" t="s">
        <v>15</v>
      </c>
      <c r="J737" t="s">
        <v>1125</v>
      </c>
      <c r="K737" s="24">
        <v>25.91</v>
      </c>
      <c r="L737" t="s">
        <v>35</v>
      </c>
      <c r="M737" t="s">
        <v>1160</v>
      </c>
      <c r="N737" t="s">
        <v>1088</v>
      </c>
      <c r="O737" s="20">
        <f>VLOOKUP(A737,sum_cocina!$A$4:$D$772,4,FALSE)</f>
        <v>6.3888888888888884E-2</v>
      </c>
      <c r="P737" s="21">
        <f>+VLOOKUP(A737,sum_cocina!$A$4:$B$772,2,FALSE)</f>
        <v>215</v>
      </c>
      <c r="Q737" s="42">
        <f t="shared" si="46"/>
        <v>45023.047222222223</v>
      </c>
      <c r="R737" s="20">
        <f t="shared" si="47"/>
        <v>4.0972222224485863E-2</v>
      </c>
      <c r="S737" t="str">
        <f t="shared" si="48"/>
        <v>COBRADO</v>
      </c>
    </row>
    <row r="738" spans="1:19">
      <c r="A738">
        <v>737</v>
      </c>
      <c r="B738">
        <v>6</v>
      </c>
      <c r="C738" t="s">
        <v>1089</v>
      </c>
      <c r="D738">
        <v>1</v>
      </c>
      <c r="E738" s="23">
        <v>45023.027083333334</v>
      </c>
      <c r="F738" s="23">
        <v>45023.129166666666</v>
      </c>
      <c r="G738" s="22">
        <f t="shared" si="45"/>
        <v>0.10208333333139308</v>
      </c>
      <c r="H738" t="s">
        <v>20</v>
      </c>
      <c r="I738" t="s">
        <v>15</v>
      </c>
      <c r="J738" t="s">
        <v>1124</v>
      </c>
      <c r="K738" s="24">
        <v>24.09</v>
      </c>
      <c r="L738" t="s">
        <v>11</v>
      </c>
      <c r="M738" t="s">
        <v>26</v>
      </c>
      <c r="N738" t="s">
        <v>801</v>
      </c>
      <c r="O738" s="20">
        <f>VLOOKUP(A738,sum_cocina!$A$4:$D$772,4,FALSE)</f>
        <v>1.5277777777777777E-2</v>
      </c>
      <c r="P738" s="21">
        <f>+VLOOKUP(A738,sum_cocina!$A$4:$B$772,2,FALSE)</f>
        <v>118</v>
      </c>
      <c r="Q738" s="42">
        <f t="shared" si="46"/>
        <v>45023.027083333334</v>
      </c>
      <c r="R738" s="20">
        <f t="shared" si="47"/>
        <v>8.6805555553615299E-2</v>
      </c>
      <c r="S738" t="str">
        <f t="shared" si="48"/>
        <v>COBRADO</v>
      </c>
    </row>
    <row r="739" spans="1:19">
      <c r="A739">
        <v>738</v>
      </c>
      <c r="B739">
        <v>15</v>
      </c>
      <c r="C739" t="s">
        <v>815</v>
      </c>
      <c r="D739">
        <v>1</v>
      </c>
      <c r="E739" s="23">
        <v>45023.035416666666</v>
      </c>
      <c r="F739" s="23">
        <v>45023.086111111108</v>
      </c>
      <c r="G739" s="22">
        <f t="shared" si="45"/>
        <v>6.1111111109009165E-2</v>
      </c>
      <c r="H739" t="s">
        <v>9</v>
      </c>
      <c r="I739" t="s">
        <v>10</v>
      </c>
      <c r="J739" t="s">
        <v>1125</v>
      </c>
      <c r="K739" s="24">
        <v>17.37</v>
      </c>
      <c r="L739" t="s">
        <v>35</v>
      </c>
      <c r="M739" t="s">
        <v>1160</v>
      </c>
      <c r="N739" t="s">
        <v>1090</v>
      </c>
      <c r="O739" s="20">
        <f>VLOOKUP(A739,sum_cocina!$A$4:$D$772,4,FALSE)</f>
        <v>6.5277777777777782E-2</v>
      </c>
      <c r="P739" s="21">
        <f>+VLOOKUP(A739,sum_cocina!$A$4:$B$772,2,FALSE)</f>
        <v>134</v>
      </c>
      <c r="Q739" s="42">
        <f t="shared" si="46"/>
        <v>45023.035416666666</v>
      </c>
      <c r="R739" s="20">
        <f t="shared" si="47"/>
        <v>0</v>
      </c>
      <c r="S739" t="str">
        <f t="shared" si="48"/>
        <v>NO COBRADO</v>
      </c>
    </row>
    <row r="740" spans="1:19">
      <c r="A740">
        <v>739</v>
      </c>
      <c r="B740">
        <v>10</v>
      </c>
      <c r="C740" t="s">
        <v>1091</v>
      </c>
      <c r="D740">
        <v>5</v>
      </c>
      <c r="E740" s="23">
        <v>45023.161805555559</v>
      </c>
      <c r="F740" s="23">
        <v>45023.256944444445</v>
      </c>
      <c r="G740" s="22">
        <f t="shared" si="45"/>
        <v>9.5138888886140194E-2</v>
      </c>
      <c r="H740" t="s">
        <v>20</v>
      </c>
      <c r="I740" t="s">
        <v>10</v>
      </c>
      <c r="J740" t="s">
        <v>1124</v>
      </c>
      <c r="K740" s="24">
        <v>33.69</v>
      </c>
      <c r="L740" t="s">
        <v>11</v>
      </c>
      <c r="M740" t="s">
        <v>17</v>
      </c>
      <c r="N740" t="s">
        <v>331</v>
      </c>
      <c r="O740" s="20">
        <f>VLOOKUP(A740,sum_cocina!$A$4:$D$772,4,FALSE)</f>
        <v>3.7499999999999999E-2</v>
      </c>
      <c r="P740" s="21">
        <f>+VLOOKUP(A740,sum_cocina!$A$4:$B$772,2,FALSE)</f>
        <v>46</v>
      </c>
      <c r="Q740" s="42">
        <f t="shared" si="46"/>
        <v>45023.161805555559</v>
      </c>
      <c r="R740" s="20">
        <f t="shared" si="47"/>
        <v>5.7638888886140195E-2</v>
      </c>
      <c r="S740" t="str">
        <f t="shared" si="48"/>
        <v>COBRADO</v>
      </c>
    </row>
    <row r="741" spans="1:19">
      <c r="A741">
        <v>740</v>
      </c>
      <c r="B741">
        <v>16</v>
      </c>
      <c r="C741" t="s">
        <v>1092</v>
      </c>
      <c r="D741">
        <v>6</v>
      </c>
      <c r="E741" s="23">
        <v>45023.15902777778</v>
      </c>
      <c r="F741" s="23">
        <v>45023.26666666667</v>
      </c>
      <c r="G741" s="22">
        <f t="shared" si="45"/>
        <v>0.10763888889050577</v>
      </c>
      <c r="H741" t="s">
        <v>14</v>
      </c>
      <c r="I741" t="s">
        <v>10</v>
      </c>
      <c r="J741" t="s">
        <v>1124</v>
      </c>
      <c r="K741" s="24">
        <v>16.05</v>
      </c>
      <c r="L741" t="s">
        <v>11</v>
      </c>
      <c r="M741" t="s">
        <v>59</v>
      </c>
      <c r="N741" t="s">
        <v>1093</v>
      </c>
      <c r="O741" s="20">
        <f>VLOOKUP(A741,sum_cocina!$A$4:$D$772,4,FALSE)</f>
        <v>7.8472222222222221E-2</v>
      </c>
      <c r="P741" s="21">
        <f>+VLOOKUP(A741,sum_cocina!$A$4:$B$772,2,FALSE)</f>
        <v>293</v>
      </c>
      <c r="Q741" s="42">
        <f t="shared" si="46"/>
        <v>45023.15902777778</v>
      </c>
      <c r="R741" s="20">
        <f t="shared" si="47"/>
        <v>2.9166666668283547E-2</v>
      </c>
      <c r="S741" t="str">
        <f t="shared" si="48"/>
        <v>COBRADO</v>
      </c>
    </row>
    <row r="742" spans="1:19">
      <c r="A742">
        <v>741</v>
      </c>
      <c r="B742">
        <v>14</v>
      </c>
      <c r="C742" t="s">
        <v>666</v>
      </c>
      <c r="D742">
        <v>4</v>
      </c>
      <c r="E742" s="23">
        <v>45023.020138888889</v>
      </c>
      <c r="F742" s="23">
        <v>45023.182638888888</v>
      </c>
      <c r="G742" s="22">
        <f t="shared" si="45"/>
        <v>0.17291666666521147</v>
      </c>
      <c r="H742" t="s">
        <v>20</v>
      </c>
      <c r="I742" t="s">
        <v>10</v>
      </c>
      <c r="J742" t="s">
        <v>1124</v>
      </c>
      <c r="K742" s="24">
        <v>40.31</v>
      </c>
      <c r="L742" t="s">
        <v>35</v>
      </c>
      <c r="M742" t="s">
        <v>44</v>
      </c>
      <c r="N742" t="s">
        <v>1094</v>
      </c>
      <c r="O742" s="20">
        <f>VLOOKUP(A742,sum_cocina!$A$4:$D$772,4,FALSE)</f>
        <v>0.11458333333333333</v>
      </c>
      <c r="P742" s="21">
        <f>+VLOOKUP(A742,sum_cocina!$A$4:$B$772,2,FALSE)</f>
        <v>285</v>
      </c>
      <c r="Q742" s="42">
        <f t="shared" si="46"/>
        <v>45023.020138888889</v>
      </c>
      <c r="R742" s="20">
        <f t="shared" si="47"/>
        <v>5.8333333331878137E-2</v>
      </c>
      <c r="S742" t="str">
        <f t="shared" si="48"/>
        <v>COBRADO</v>
      </c>
    </row>
    <row r="743" spans="1:19">
      <c r="A743">
        <v>742</v>
      </c>
      <c r="B743">
        <v>20</v>
      </c>
      <c r="C743" t="s">
        <v>855</v>
      </c>
      <c r="D743">
        <v>4</v>
      </c>
      <c r="E743" s="23">
        <v>45023.025000000001</v>
      </c>
      <c r="F743" s="23">
        <v>45023.098611111112</v>
      </c>
      <c r="G743" s="22">
        <f t="shared" si="45"/>
        <v>7.3611111110949423E-2</v>
      </c>
      <c r="H743" t="s">
        <v>20</v>
      </c>
      <c r="I743" t="s">
        <v>15</v>
      </c>
      <c r="J743" t="s">
        <v>1125</v>
      </c>
      <c r="K743" s="24">
        <v>10.51</v>
      </c>
      <c r="L743" t="s">
        <v>11</v>
      </c>
      <c r="M743" t="s">
        <v>17</v>
      </c>
      <c r="N743" t="s">
        <v>1095</v>
      </c>
      <c r="O743" s="20">
        <f>VLOOKUP(A743,sum_cocina!$A$4:$D$772,4,FALSE)</f>
        <v>0.10069444444444445</v>
      </c>
      <c r="P743" s="21">
        <f>+VLOOKUP(A743,sum_cocina!$A$4:$B$772,2,FALSE)</f>
        <v>166</v>
      </c>
      <c r="Q743" s="42">
        <f t="shared" si="46"/>
        <v>45023.025000000001</v>
      </c>
      <c r="R743" s="20">
        <f t="shared" si="47"/>
        <v>0</v>
      </c>
      <c r="S743" t="str">
        <f t="shared" si="48"/>
        <v>NO COBRADO</v>
      </c>
    </row>
    <row r="744" spans="1:19">
      <c r="A744">
        <v>743</v>
      </c>
      <c r="B744">
        <v>19</v>
      </c>
      <c r="C744" t="s">
        <v>582</v>
      </c>
      <c r="D744">
        <v>2</v>
      </c>
      <c r="E744" s="23">
        <v>45023.157638888886</v>
      </c>
      <c r="F744" s="23">
        <v>45023.322222222225</v>
      </c>
      <c r="G744" s="22">
        <f t="shared" si="45"/>
        <v>0.17500000000533569</v>
      </c>
      <c r="H744" t="s">
        <v>9</v>
      </c>
      <c r="I744" t="s">
        <v>10</v>
      </c>
      <c r="J744" t="s">
        <v>1124</v>
      </c>
      <c r="K744" s="24">
        <v>25.7</v>
      </c>
      <c r="L744" t="s">
        <v>35</v>
      </c>
      <c r="M744" t="s">
        <v>22</v>
      </c>
      <c r="N744" t="s">
        <v>1096</v>
      </c>
      <c r="O744" s="20">
        <f>VLOOKUP(A744,sum_cocina!$A$4:$D$772,4,FALSE)</f>
        <v>9.930555555555555E-2</v>
      </c>
      <c r="P744" s="21">
        <f>+VLOOKUP(A744,sum_cocina!$A$4:$B$772,2,FALSE)</f>
        <v>134</v>
      </c>
      <c r="Q744" s="42">
        <f t="shared" si="46"/>
        <v>45023.157638888886</v>
      </c>
      <c r="R744" s="20">
        <f t="shared" si="47"/>
        <v>7.5694444449780143E-2</v>
      </c>
      <c r="S744" t="str">
        <f t="shared" si="48"/>
        <v>COBRADO</v>
      </c>
    </row>
    <row r="745" spans="1:19">
      <c r="A745">
        <v>744</v>
      </c>
      <c r="B745">
        <v>11</v>
      </c>
      <c r="C745" t="s">
        <v>38</v>
      </c>
      <c r="D745">
        <v>1</v>
      </c>
      <c r="E745" s="23">
        <v>45023.082638888889</v>
      </c>
      <c r="F745" s="23">
        <v>45023.242361111108</v>
      </c>
      <c r="G745" s="22">
        <f t="shared" si="45"/>
        <v>0.15972222221898846</v>
      </c>
      <c r="H745" t="s">
        <v>14</v>
      </c>
      <c r="I745" t="s">
        <v>10</v>
      </c>
      <c r="J745" t="s">
        <v>1125</v>
      </c>
      <c r="K745" s="24">
        <v>26.5</v>
      </c>
      <c r="L745" t="s">
        <v>21</v>
      </c>
      <c r="M745" t="s">
        <v>1160</v>
      </c>
      <c r="N745" t="s">
        <v>84</v>
      </c>
      <c r="O745" s="20">
        <f>VLOOKUP(A745,sum_cocina!$A$4:$D$772,4,FALSE)</f>
        <v>4.6527777777777779E-2</v>
      </c>
      <c r="P745" s="21">
        <f>+VLOOKUP(A745,sum_cocina!$A$4:$B$772,2,FALSE)</f>
        <v>76</v>
      </c>
      <c r="Q745" s="42">
        <f t="shared" si="46"/>
        <v>45023.082638888889</v>
      </c>
      <c r="R745" s="20">
        <f t="shared" si="47"/>
        <v>0.11319444444121068</v>
      </c>
      <c r="S745" t="str">
        <f t="shared" si="48"/>
        <v>COBRADO</v>
      </c>
    </row>
    <row r="746" spans="1:19">
      <c r="A746">
        <v>745</v>
      </c>
      <c r="B746">
        <v>3</v>
      </c>
      <c r="C746" t="s">
        <v>1045</v>
      </c>
      <c r="D746">
        <v>1</v>
      </c>
      <c r="E746" s="23">
        <v>45023.106944444444</v>
      </c>
      <c r="F746" s="23">
        <v>45023.202777777777</v>
      </c>
      <c r="G746" s="22">
        <f t="shared" si="45"/>
        <v>9.5833333332848269E-2</v>
      </c>
      <c r="H746" t="s">
        <v>25</v>
      </c>
      <c r="I746" t="s">
        <v>10</v>
      </c>
      <c r="J746" t="s">
        <v>16</v>
      </c>
      <c r="K746" s="24">
        <v>18.75</v>
      </c>
      <c r="L746" t="s">
        <v>21</v>
      </c>
      <c r="M746" t="s">
        <v>41</v>
      </c>
      <c r="N746" t="s">
        <v>1097</v>
      </c>
      <c r="O746" s="20">
        <f>VLOOKUP(A746,sum_cocina!$A$4:$D$772,4,FALSE)</f>
        <v>5.0694444444444445E-2</v>
      </c>
      <c r="P746" s="21">
        <f>+VLOOKUP(A746,sum_cocina!$A$4:$B$772,2,FALSE)</f>
        <v>284</v>
      </c>
      <c r="Q746" s="42">
        <f t="shared" si="46"/>
        <v>45023.106944444444</v>
      </c>
      <c r="R746" s="20">
        <f t="shared" si="47"/>
        <v>4.5138888888403825E-2</v>
      </c>
      <c r="S746" t="str">
        <f t="shared" si="48"/>
        <v>COBRADO</v>
      </c>
    </row>
    <row r="747" spans="1:19">
      <c r="A747">
        <v>746</v>
      </c>
      <c r="B747">
        <v>13</v>
      </c>
      <c r="C747" t="s">
        <v>1054</v>
      </c>
      <c r="D747">
        <v>2</v>
      </c>
      <c r="E747" s="23">
        <v>45023.131944444445</v>
      </c>
      <c r="F747" s="23">
        <v>45023.268750000003</v>
      </c>
      <c r="G747" s="22">
        <f t="shared" si="45"/>
        <v>0.14722222222432416</v>
      </c>
      <c r="H747" t="s">
        <v>14</v>
      </c>
      <c r="I747" t="s">
        <v>10</v>
      </c>
      <c r="J747" t="s">
        <v>1125</v>
      </c>
      <c r="K747" s="24">
        <v>44.9</v>
      </c>
      <c r="L747" t="s">
        <v>35</v>
      </c>
      <c r="M747" t="s">
        <v>64</v>
      </c>
      <c r="N747" t="s">
        <v>771</v>
      </c>
      <c r="O747" s="20">
        <f>VLOOKUP(A747,sum_cocina!$A$4:$D$772,4,FALSE)</f>
        <v>5.347222222222222E-2</v>
      </c>
      <c r="P747" s="21">
        <f>+VLOOKUP(A747,sum_cocina!$A$4:$B$772,2,FALSE)</f>
        <v>201</v>
      </c>
      <c r="Q747" s="42">
        <f t="shared" si="46"/>
        <v>45023.131944444445</v>
      </c>
      <c r="R747" s="20">
        <f t="shared" si="47"/>
        <v>9.375000000210193E-2</v>
      </c>
      <c r="S747" t="str">
        <f t="shared" si="48"/>
        <v>COBRADO</v>
      </c>
    </row>
    <row r="748" spans="1:19">
      <c r="A748">
        <v>747</v>
      </c>
      <c r="B748">
        <v>16</v>
      </c>
      <c r="C748" t="s">
        <v>1098</v>
      </c>
      <c r="D748">
        <v>3</v>
      </c>
      <c r="E748" s="23">
        <v>45023.120138888888</v>
      </c>
      <c r="F748" s="23">
        <v>45023.200694444444</v>
      </c>
      <c r="G748" s="22">
        <f t="shared" si="45"/>
        <v>8.0555555556202307E-2</v>
      </c>
      <c r="H748" t="s">
        <v>14</v>
      </c>
      <c r="I748" t="s">
        <v>15</v>
      </c>
      <c r="J748" t="s">
        <v>1124</v>
      </c>
      <c r="K748" s="24">
        <v>37.229999999999997</v>
      </c>
      <c r="L748" t="s">
        <v>11</v>
      </c>
      <c r="M748" t="s">
        <v>44</v>
      </c>
      <c r="N748" t="s">
        <v>195</v>
      </c>
      <c r="O748" s="20">
        <f>VLOOKUP(A748,sum_cocina!$A$4:$D$772,4,FALSE)</f>
        <v>1.9444444444444445E-2</v>
      </c>
      <c r="P748" s="21">
        <f>+VLOOKUP(A748,sum_cocina!$A$4:$B$772,2,FALSE)</f>
        <v>25</v>
      </c>
      <c r="Q748" s="42">
        <f t="shared" si="46"/>
        <v>45023.120138888888</v>
      </c>
      <c r="R748" s="20">
        <f t="shared" si="47"/>
        <v>6.1111111111757863E-2</v>
      </c>
      <c r="S748" t="str">
        <f t="shared" si="48"/>
        <v>COBRADO</v>
      </c>
    </row>
    <row r="749" spans="1:19">
      <c r="A749">
        <v>748</v>
      </c>
      <c r="B749">
        <v>2</v>
      </c>
      <c r="C749" t="s">
        <v>1099</v>
      </c>
      <c r="D749">
        <v>4</v>
      </c>
      <c r="E749" s="23">
        <v>45023.105555555558</v>
      </c>
      <c r="F749" s="23">
        <v>45023.248611111114</v>
      </c>
      <c r="G749" s="22">
        <f t="shared" si="45"/>
        <v>0.14305555555620231</v>
      </c>
      <c r="H749" t="s">
        <v>20</v>
      </c>
      <c r="I749" t="s">
        <v>10</v>
      </c>
      <c r="J749" t="s">
        <v>1125</v>
      </c>
      <c r="K749" s="24">
        <v>12.55</v>
      </c>
      <c r="L749" t="s">
        <v>11</v>
      </c>
      <c r="M749" t="s">
        <v>36</v>
      </c>
      <c r="N749" t="s">
        <v>1100</v>
      </c>
      <c r="O749" s="20">
        <f>VLOOKUP(A749,sum_cocina!$A$4:$D$772,4,FALSE)</f>
        <v>2.5694444444444443E-2</v>
      </c>
      <c r="P749" s="21">
        <f>+VLOOKUP(A749,sum_cocina!$A$4:$B$772,2,FALSE)</f>
        <v>110</v>
      </c>
      <c r="Q749" s="42">
        <f t="shared" si="46"/>
        <v>45023.105555555558</v>
      </c>
      <c r="R749" s="20">
        <f t="shared" si="47"/>
        <v>0.11736111111175787</v>
      </c>
      <c r="S749" t="str">
        <f t="shared" si="48"/>
        <v>COBRADO</v>
      </c>
    </row>
    <row r="750" spans="1:19">
      <c r="A750">
        <v>749</v>
      </c>
      <c r="B750">
        <v>1</v>
      </c>
      <c r="C750" t="s">
        <v>1098</v>
      </c>
      <c r="D750">
        <v>2</v>
      </c>
      <c r="E750" s="23">
        <v>45023.056250000001</v>
      </c>
      <c r="F750" s="23">
        <v>45023.119444444441</v>
      </c>
      <c r="G750" s="22">
        <f t="shared" si="45"/>
        <v>7.3611111106098789E-2</v>
      </c>
      <c r="H750" t="s">
        <v>29</v>
      </c>
      <c r="I750" t="s">
        <v>10</v>
      </c>
      <c r="J750" t="s">
        <v>1124</v>
      </c>
      <c r="K750" s="24">
        <v>24.12</v>
      </c>
      <c r="L750" t="s">
        <v>35</v>
      </c>
      <c r="M750" t="s">
        <v>1161</v>
      </c>
      <c r="N750" t="s">
        <v>33</v>
      </c>
      <c r="O750" s="20">
        <f>VLOOKUP(A750,sum_cocina!$A$4:$D$772,4,FALSE)</f>
        <v>5.5555555555555558E-3</v>
      </c>
      <c r="P750" s="21">
        <f>+VLOOKUP(A750,sum_cocina!$A$4:$B$772,2,FALSE)</f>
        <v>70</v>
      </c>
      <c r="Q750" s="42">
        <f t="shared" si="46"/>
        <v>45023.056250000001</v>
      </c>
      <c r="R750" s="20">
        <f t="shared" si="47"/>
        <v>6.805555555054324E-2</v>
      </c>
      <c r="S750" t="str">
        <f t="shared" si="48"/>
        <v>COBRADO</v>
      </c>
    </row>
    <row r="751" spans="1:19">
      <c r="A751">
        <v>750</v>
      </c>
      <c r="B751">
        <v>6</v>
      </c>
      <c r="C751" t="s">
        <v>1101</v>
      </c>
      <c r="D751">
        <v>4</v>
      </c>
      <c r="E751" s="23">
        <v>45023.073611111111</v>
      </c>
      <c r="F751" s="23">
        <v>45023.125</v>
      </c>
      <c r="G751" s="22">
        <f t="shared" si="45"/>
        <v>5.1388888889050577E-2</v>
      </c>
      <c r="H751" t="s">
        <v>14</v>
      </c>
      <c r="I751" t="s">
        <v>10</v>
      </c>
      <c r="J751" t="s">
        <v>1125</v>
      </c>
      <c r="K751" s="24">
        <v>21.82</v>
      </c>
      <c r="L751" t="s">
        <v>21</v>
      </c>
      <c r="M751" t="s">
        <v>41</v>
      </c>
      <c r="N751" t="s">
        <v>254</v>
      </c>
      <c r="O751" s="20">
        <f>VLOOKUP(A751,sum_cocina!$A$4:$D$772,4,FALSE)</f>
        <v>5.9722222222222225E-2</v>
      </c>
      <c r="P751" s="21">
        <f>+VLOOKUP(A751,sum_cocina!$A$4:$B$772,2,FALSE)</f>
        <v>119</v>
      </c>
      <c r="Q751" s="42">
        <f t="shared" si="46"/>
        <v>45023.073611111111</v>
      </c>
      <c r="R751" s="20">
        <f t="shared" si="47"/>
        <v>0</v>
      </c>
      <c r="S751" t="str">
        <f t="shared" si="48"/>
        <v>NO COBRADO</v>
      </c>
    </row>
    <row r="752" spans="1:19">
      <c r="A752">
        <v>751</v>
      </c>
      <c r="B752">
        <v>17</v>
      </c>
      <c r="C752" t="s">
        <v>690</v>
      </c>
      <c r="D752">
        <v>6</v>
      </c>
      <c r="E752" s="23">
        <v>45023.063888888886</v>
      </c>
      <c r="F752" s="23">
        <v>45023.131944444445</v>
      </c>
      <c r="G752" s="22">
        <f t="shared" si="45"/>
        <v>6.805555555911269E-2</v>
      </c>
      <c r="H752" t="s">
        <v>20</v>
      </c>
      <c r="I752" t="s">
        <v>15</v>
      </c>
      <c r="J752" t="s">
        <v>1125</v>
      </c>
      <c r="K752" s="24">
        <v>49.35</v>
      </c>
      <c r="L752" t="s">
        <v>21</v>
      </c>
      <c r="M752" t="s">
        <v>22</v>
      </c>
      <c r="N752" t="s">
        <v>1102</v>
      </c>
      <c r="O752" s="20">
        <f>VLOOKUP(A752,sum_cocina!$A$4:$D$772,4,FALSE)</f>
        <v>6.0416666666666667E-2</v>
      </c>
      <c r="P752" s="21">
        <f>+VLOOKUP(A752,sum_cocina!$A$4:$B$772,2,FALSE)</f>
        <v>170</v>
      </c>
      <c r="Q752" s="42">
        <f t="shared" si="46"/>
        <v>45023.063888888886</v>
      </c>
      <c r="R752" s="20">
        <f t="shared" si="47"/>
        <v>7.6388888924460233E-3</v>
      </c>
      <c r="S752" t="str">
        <f t="shared" si="48"/>
        <v>COBRADO</v>
      </c>
    </row>
    <row r="753" spans="1:19">
      <c r="A753">
        <v>752</v>
      </c>
      <c r="B753">
        <v>3</v>
      </c>
      <c r="C753" t="s">
        <v>694</v>
      </c>
      <c r="D753">
        <v>5</v>
      </c>
      <c r="E753" s="23">
        <v>45023.086805555555</v>
      </c>
      <c r="F753" s="23">
        <v>45023.182638888888</v>
      </c>
      <c r="G753" s="22">
        <f t="shared" si="45"/>
        <v>9.5833333332848269E-2</v>
      </c>
      <c r="H753" t="s">
        <v>9</v>
      </c>
      <c r="I753" t="s">
        <v>10</v>
      </c>
      <c r="J753" t="s">
        <v>1125</v>
      </c>
      <c r="K753" s="24">
        <v>46.27</v>
      </c>
      <c r="L753" t="s">
        <v>21</v>
      </c>
      <c r="M753" t="s">
        <v>1161</v>
      </c>
      <c r="N753" t="s">
        <v>100</v>
      </c>
      <c r="O753" s="20">
        <f>VLOOKUP(A753,sum_cocina!$A$4:$D$772,4,FALSE)</f>
        <v>2.0833333333333332E-2</v>
      </c>
      <c r="P753" s="21">
        <f>+VLOOKUP(A753,sum_cocina!$A$4:$B$772,2,FALSE)</f>
        <v>60</v>
      </c>
      <c r="Q753" s="42">
        <f t="shared" si="46"/>
        <v>45023.086805555555</v>
      </c>
      <c r="R753" s="20">
        <f t="shared" si="47"/>
        <v>7.4999999999514941E-2</v>
      </c>
      <c r="S753" t="str">
        <f t="shared" si="48"/>
        <v>COBRADO</v>
      </c>
    </row>
    <row r="754" spans="1:19">
      <c r="A754">
        <v>753</v>
      </c>
      <c r="B754">
        <v>11</v>
      </c>
      <c r="C754" t="s">
        <v>506</v>
      </c>
      <c r="D754">
        <v>4</v>
      </c>
      <c r="E754" s="23">
        <v>45023.102083333331</v>
      </c>
      <c r="F754" s="23">
        <v>45023.193055555559</v>
      </c>
      <c r="G754" s="22">
        <f t="shared" si="45"/>
        <v>9.0972222227719612E-2</v>
      </c>
      <c r="H754" t="s">
        <v>29</v>
      </c>
      <c r="I754" t="s">
        <v>10</v>
      </c>
      <c r="J754" t="s">
        <v>1124</v>
      </c>
      <c r="K754" s="24">
        <v>26.24</v>
      </c>
      <c r="L754" t="s">
        <v>21</v>
      </c>
      <c r="M754" t="s">
        <v>64</v>
      </c>
      <c r="N754" t="s">
        <v>1103</v>
      </c>
      <c r="O754" s="20">
        <f>VLOOKUP(A754,sum_cocina!$A$4:$D$772,4,FALSE)</f>
        <v>8.8888888888888892E-2</v>
      </c>
      <c r="P754" s="21">
        <f>+VLOOKUP(A754,sum_cocina!$A$4:$B$772,2,FALSE)</f>
        <v>163</v>
      </c>
      <c r="Q754" s="42">
        <f t="shared" si="46"/>
        <v>45023.102083333331</v>
      </c>
      <c r="R754" s="20">
        <f t="shared" si="47"/>
        <v>2.0833333388307201E-3</v>
      </c>
      <c r="S754" t="str">
        <f t="shared" si="48"/>
        <v>COBRADO</v>
      </c>
    </row>
    <row r="755" spans="1:19">
      <c r="A755">
        <v>754</v>
      </c>
      <c r="B755">
        <v>8</v>
      </c>
      <c r="C755" t="s">
        <v>648</v>
      </c>
      <c r="D755">
        <v>3</v>
      </c>
      <c r="E755" s="23">
        <v>45023.13958333333</v>
      </c>
      <c r="F755" s="23">
        <v>45023.191666666666</v>
      </c>
      <c r="G755" s="22">
        <f t="shared" si="45"/>
        <v>5.2083333335758653E-2</v>
      </c>
      <c r="H755" t="s">
        <v>9</v>
      </c>
      <c r="I755" t="s">
        <v>10</v>
      </c>
      <c r="J755" t="s">
        <v>1125</v>
      </c>
      <c r="K755" s="24">
        <v>42.74</v>
      </c>
      <c r="L755" t="s">
        <v>11</v>
      </c>
      <c r="M755" t="s">
        <v>1160</v>
      </c>
      <c r="N755" t="s">
        <v>1104</v>
      </c>
      <c r="O755" s="20">
        <f>VLOOKUP(A755,sum_cocina!$A$4:$D$772,4,FALSE)</f>
        <v>6.1805555555555558E-2</v>
      </c>
      <c r="P755" s="21">
        <f>+VLOOKUP(A755,sum_cocina!$A$4:$B$772,2,FALSE)</f>
        <v>237</v>
      </c>
      <c r="Q755" s="42">
        <f t="shared" si="46"/>
        <v>45023.13958333333</v>
      </c>
      <c r="R755" s="20">
        <f t="shared" si="47"/>
        <v>0</v>
      </c>
      <c r="S755" t="str">
        <f t="shared" si="48"/>
        <v>NO COBRADO</v>
      </c>
    </row>
    <row r="756" spans="1:19">
      <c r="A756">
        <v>755</v>
      </c>
      <c r="B756">
        <v>12</v>
      </c>
      <c r="C756" t="s">
        <v>1105</v>
      </c>
      <c r="D756">
        <v>3</v>
      </c>
      <c r="E756" s="23">
        <v>45023.084027777775</v>
      </c>
      <c r="F756" s="23">
        <v>45023.185416666667</v>
      </c>
      <c r="G756" s="22">
        <f t="shared" si="45"/>
        <v>0.11180555555862763</v>
      </c>
      <c r="H756" t="s">
        <v>20</v>
      </c>
      <c r="I756" t="s">
        <v>10</v>
      </c>
      <c r="J756" t="s">
        <v>1125</v>
      </c>
      <c r="K756" s="24">
        <v>26.65</v>
      </c>
      <c r="L756" t="s">
        <v>35</v>
      </c>
      <c r="M756" t="s">
        <v>22</v>
      </c>
      <c r="N756" t="s">
        <v>1106</v>
      </c>
      <c r="O756" s="20">
        <f>VLOOKUP(A756,sum_cocina!$A$4:$D$772,4,FALSE)</f>
        <v>7.5694444444444439E-2</v>
      </c>
      <c r="P756" s="21">
        <f>+VLOOKUP(A756,sum_cocina!$A$4:$B$772,2,FALSE)</f>
        <v>211</v>
      </c>
      <c r="Q756" s="42">
        <f t="shared" si="46"/>
        <v>45023.084027777775</v>
      </c>
      <c r="R756" s="20">
        <f t="shared" si="47"/>
        <v>3.6111111114183192E-2</v>
      </c>
      <c r="S756" t="str">
        <f t="shared" si="48"/>
        <v>COBRADO</v>
      </c>
    </row>
    <row r="757" spans="1:19">
      <c r="A757">
        <v>756</v>
      </c>
      <c r="B757">
        <v>11</v>
      </c>
      <c r="C757" t="s">
        <v>1107</v>
      </c>
      <c r="D757">
        <v>1</v>
      </c>
      <c r="E757" s="23">
        <v>45023.161805555559</v>
      </c>
      <c r="F757" s="23">
        <v>45023.32708333333</v>
      </c>
      <c r="G757" s="22">
        <f t="shared" si="45"/>
        <v>0.1652777777708252</v>
      </c>
      <c r="H757" t="s">
        <v>14</v>
      </c>
      <c r="I757" t="s">
        <v>32</v>
      </c>
      <c r="J757" t="s">
        <v>1125</v>
      </c>
      <c r="K757" s="24">
        <v>31.75</v>
      </c>
      <c r="L757" t="s">
        <v>21</v>
      </c>
      <c r="M757" t="s">
        <v>1161</v>
      </c>
      <c r="N757" t="s">
        <v>1108</v>
      </c>
      <c r="O757" s="20">
        <f>VLOOKUP(A757,sum_cocina!$A$4:$D$772,4,FALSE)</f>
        <v>2.361111111111111E-2</v>
      </c>
      <c r="P757" s="21">
        <f>+VLOOKUP(A757,sum_cocina!$A$4:$B$772,2,FALSE)</f>
        <v>50</v>
      </c>
      <c r="Q757" s="42">
        <f t="shared" si="46"/>
        <v>45023.161805555559</v>
      </c>
      <c r="R757" s="20">
        <f t="shared" si="47"/>
        <v>0.14166666665971409</v>
      </c>
      <c r="S757" t="str">
        <f t="shared" si="48"/>
        <v>COBRADO</v>
      </c>
    </row>
    <row r="758" spans="1:19">
      <c r="A758">
        <v>757</v>
      </c>
      <c r="B758">
        <v>3</v>
      </c>
      <c r="C758" t="s">
        <v>1109</v>
      </c>
      <c r="D758">
        <v>6</v>
      </c>
      <c r="E758" s="23">
        <v>45023.074305555558</v>
      </c>
      <c r="F758" s="23">
        <v>45023.195833333331</v>
      </c>
      <c r="G758" s="22">
        <f t="shared" si="45"/>
        <v>0.12152777777373558</v>
      </c>
      <c r="H758" t="s">
        <v>20</v>
      </c>
      <c r="I758" t="s">
        <v>10</v>
      </c>
      <c r="J758" t="s">
        <v>1124</v>
      </c>
      <c r="K758" s="24">
        <v>10.029999999999999</v>
      </c>
      <c r="L758" t="s">
        <v>11</v>
      </c>
      <c r="M758" t="s">
        <v>22</v>
      </c>
      <c r="N758" t="s">
        <v>100</v>
      </c>
      <c r="O758" s="20">
        <f>VLOOKUP(A758,sum_cocina!$A$4:$D$772,4,FALSE)</f>
        <v>2.7777777777777776E-2</v>
      </c>
      <c r="P758" s="21">
        <f>+VLOOKUP(A758,sum_cocina!$A$4:$B$772,2,FALSE)</f>
        <v>60</v>
      </c>
      <c r="Q758" s="42">
        <f t="shared" si="46"/>
        <v>45023.074305555558</v>
      </c>
      <c r="R758" s="20">
        <f t="shared" si="47"/>
        <v>9.3749999995957803E-2</v>
      </c>
      <c r="S758" t="str">
        <f t="shared" si="48"/>
        <v>COBRADO</v>
      </c>
    </row>
    <row r="759" spans="1:19">
      <c r="A759">
        <v>758</v>
      </c>
      <c r="B759">
        <v>18</v>
      </c>
      <c r="C759" t="s">
        <v>1110</v>
      </c>
      <c r="D759">
        <v>4</v>
      </c>
      <c r="E759" s="23">
        <v>45023.011805555558</v>
      </c>
      <c r="F759" s="23">
        <v>45023.090277777781</v>
      </c>
      <c r="G759" s="22">
        <f t="shared" si="45"/>
        <v>7.8472222223354038E-2</v>
      </c>
      <c r="H759" t="s">
        <v>9</v>
      </c>
      <c r="I759" t="s">
        <v>15</v>
      </c>
      <c r="J759" t="s">
        <v>16</v>
      </c>
      <c r="K759" s="24">
        <v>27.04</v>
      </c>
      <c r="L759" t="s">
        <v>11</v>
      </c>
      <c r="M759" t="s">
        <v>1161</v>
      </c>
      <c r="N759" t="s">
        <v>896</v>
      </c>
      <c r="O759" s="20">
        <f>VLOOKUP(A759,sum_cocina!$A$4:$D$772,4,FALSE)</f>
        <v>2.8472222222222222E-2</v>
      </c>
      <c r="P759" s="21">
        <f>+VLOOKUP(A759,sum_cocina!$A$4:$B$772,2,FALSE)</f>
        <v>52</v>
      </c>
      <c r="Q759" s="42">
        <f t="shared" si="46"/>
        <v>45023.011805555558</v>
      </c>
      <c r="R759" s="20">
        <f t="shared" si="47"/>
        <v>5.000000000113182E-2</v>
      </c>
      <c r="S759" t="str">
        <f t="shared" si="48"/>
        <v>COBRADO</v>
      </c>
    </row>
    <row r="760" spans="1:19">
      <c r="A760">
        <v>759</v>
      </c>
      <c r="B760">
        <v>20</v>
      </c>
      <c r="C760" t="s">
        <v>1111</v>
      </c>
      <c r="D760">
        <v>5</v>
      </c>
      <c r="E760" s="23">
        <v>45023.027777777781</v>
      </c>
      <c r="F760" s="23">
        <v>45023.15625</v>
      </c>
      <c r="G760" s="22">
        <f t="shared" si="45"/>
        <v>0.12847222221898846</v>
      </c>
      <c r="H760" t="s">
        <v>14</v>
      </c>
      <c r="I760" t="s">
        <v>10</v>
      </c>
      <c r="J760" t="s">
        <v>1125</v>
      </c>
      <c r="K760" s="24">
        <v>13.7</v>
      </c>
      <c r="L760" t="s">
        <v>11</v>
      </c>
      <c r="M760" t="s">
        <v>83</v>
      </c>
      <c r="N760" t="s">
        <v>1112</v>
      </c>
      <c r="O760" s="20">
        <f>VLOOKUP(A760,sum_cocina!$A$4:$D$772,4,FALSE)</f>
        <v>0.1361111111111111</v>
      </c>
      <c r="P760" s="21">
        <f>+VLOOKUP(A760,sum_cocina!$A$4:$B$772,2,FALSE)</f>
        <v>342</v>
      </c>
      <c r="Q760" s="42">
        <f t="shared" si="46"/>
        <v>45023.027777777781</v>
      </c>
      <c r="R760" s="20">
        <f t="shared" si="47"/>
        <v>0</v>
      </c>
      <c r="S760" t="str">
        <f t="shared" si="48"/>
        <v>NO COBRADO</v>
      </c>
    </row>
    <row r="761" spans="1:19">
      <c r="A761">
        <v>760</v>
      </c>
      <c r="B761">
        <v>5</v>
      </c>
      <c r="C761" t="s">
        <v>1113</v>
      </c>
      <c r="D761">
        <v>6</v>
      </c>
      <c r="E761" s="23">
        <v>45023.017361111109</v>
      </c>
      <c r="F761" s="23">
        <v>45023.069444444445</v>
      </c>
      <c r="G761" s="22">
        <f t="shared" si="45"/>
        <v>5.2083333335758653E-2</v>
      </c>
      <c r="H761" t="s">
        <v>29</v>
      </c>
      <c r="I761" t="s">
        <v>10</v>
      </c>
      <c r="J761" t="s">
        <v>1125</v>
      </c>
      <c r="K761" s="24">
        <v>39.42</v>
      </c>
      <c r="L761" t="s">
        <v>21</v>
      </c>
      <c r="M761" t="s">
        <v>83</v>
      </c>
      <c r="N761" t="s">
        <v>33</v>
      </c>
      <c r="O761" s="20">
        <f>VLOOKUP(A761,sum_cocina!$A$4:$D$772,4,FALSE)</f>
        <v>1.3888888888888888E-2</v>
      </c>
      <c r="P761" s="21">
        <f>+VLOOKUP(A761,sum_cocina!$A$4:$B$772,2,FALSE)</f>
        <v>105</v>
      </c>
      <c r="Q761" s="42">
        <f t="shared" si="46"/>
        <v>45023.017361111109</v>
      </c>
      <c r="R761" s="20">
        <f t="shared" si="47"/>
        <v>3.8194444446869764E-2</v>
      </c>
      <c r="S761" t="str">
        <f t="shared" si="48"/>
        <v>COBRADO</v>
      </c>
    </row>
    <row r="762" spans="1:19">
      <c r="A762">
        <v>761</v>
      </c>
      <c r="B762">
        <v>4</v>
      </c>
      <c r="C762" t="s">
        <v>932</v>
      </c>
      <c r="D762">
        <v>4</v>
      </c>
      <c r="E762" s="23">
        <v>45023.11041666667</v>
      </c>
      <c r="F762" s="23">
        <v>45023.154166666667</v>
      </c>
      <c r="G762" s="22">
        <f t="shared" si="45"/>
        <v>4.3749999997089617E-2</v>
      </c>
      <c r="H762" t="s">
        <v>9</v>
      </c>
      <c r="I762" t="s">
        <v>15</v>
      </c>
      <c r="J762" t="s">
        <v>1125</v>
      </c>
      <c r="K762" s="24">
        <v>16.850000000000001</v>
      </c>
      <c r="L762" t="s">
        <v>21</v>
      </c>
      <c r="M762" t="s">
        <v>1160</v>
      </c>
      <c r="N762" t="s">
        <v>1114</v>
      </c>
      <c r="O762" s="20">
        <f>VLOOKUP(A762,sum_cocina!$A$4:$D$772,4,FALSE)</f>
        <v>7.0833333333333331E-2</v>
      </c>
      <c r="P762" s="21">
        <f>+VLOOKUP(A762,sum_cocina!$A$4:$B$772,2,FALSE)</f>
        <v>174</v>
      </c>
      <c r="Q762" s="42">
        <f t="shared" si="46"/>
        <v>45023.11041666667</v>
      </c>
      <c r="R762" s="20">
        <f t="shared" si="47"/>
        <v>0</v>
      </c>
      <c r="S762" t="str">
        <f t="shared" si="48"/>
        <v>NO COBRADO</v>
      </c>
    </row>
    <row r="763" spans="1:19">
      <c r="A763">
        <v>762</v>
      </c>
      <c r="B763">
        <v>4</v>
      </c>
      <c r="C763" t="s">
        <v>523</v>
      </c>
      <c r="D763">
        <v>3</v>
      </c>
      <c r="E763" s="23">
        <v>45023.054166666669</v>
      </c>
      <c r="F763" s="23">
        <v>45023.142361111109</v>
      </c>
      <c r="G763" s="22">
        <f t="shared" si="45"/>
        <v>8.819444444088731E-2</v>
      </c>
      <c r="H763" t="s">
        <v>25</v>
      </c>
      <c r="I763" t="s">
        <v>15</v>
      </c>
      <c r="J763" t="s">
        <v>1125</v>
      </c>
      <c r="K763" s="24">
        <v>49.45</v>
      </c>
      <c r="L763" t="s">
        <v>11</v>
      </c>
      <c r="M763" t="s">
        <v>44</v>
      </c>
      <c r="N763" t="s">
        <v>1115</v>
      </c>
      <c r="O763" s="20">
        <f>VLOOKUP(A763,sum_cocina!$A$4:$D$772,4,FALSE)</f>
        <v>2.013888888888889E-2</v>
      </c>
      <c r="P763" s="21">
        <f>+VLOOKUP(A763,sum_cocina!$A$4:$B$772,2,FALSE)</f>
        <v>99</v>
      </c>
      <c r="Q763" s="42">
        <f t="shared" si="46"/>
        <v>45023.054166666669</v>
      </c>
      <c r="R763" s="20">
        <f t="shared" si="47"/>
        <v>6.8055555551998423E-2</v>
      </c>
      <c r="S763" t="str">
        <f t="shared" si="48"/>
        <v>COBRADO</v>
      </c>
    </row>
    <row r="764" spans="1:19">
      <c r="A764">
        <v>763</v>
      </c>
      <c r="B764">
        <v>18</v>
      </c>
      <c r="C764" t="s">
        <v>925</v>
      </c>
      <c r="D764">
        <v>3</v>
      </c>
      <c r="E764" s="23">
        <v>45023.15902777778</v>
      </c>
      <c r="F764" s="23">
        <v>45023.216666666667</v>
      </c>
      <c r="G764" s="22">
        <f t="shared" si="45"/>
        <v>5.7638888887595385E-2</v>
      </c>
      <c r="H764" t="s">
        <v>29</v>
      </c>
      <c r="I764" t="s">
        <v>10</v>
      </c>
      <c r="J764" t="s">
        <v>1125</v>
      </c>
      <c r="K764" s="24">
        <v>22.88</v>
      </c>
      <c r="L764" t="s">
        <v>11</v>
      </c>
      <c r="M764" t="s">
        <v>83</v>
      </c>
      <c r="N764" t="s">
        <v>653</v>
      </c>
      <c r="O764" s="20">
        <f>VLOOKUP(A764,sum_cocina!$A$4:$D$772,4,FALSE)</f>
        <v>2.2222222222222223E-2</v>
      </c>
      <c r="P764" s="21">
        <f>+VLOOKUP(A764,sum_cocina!$A$4:$B$772,2,FALSE)</f>
        <v>104</v>
      </c>
      <c r="Q764" s="42">
        <f t="shared" si="46"/>
        <v>45023.15902777778</v>
      </c>
      <c r="R764" s="20">
        <f>IF((G764 - (O764 )) &lt; 0, 0, G764 - (O764))</f>
        <v>3.5416666665373159E-2</v>
      </c>
      <c r="S764" t="str">
        <f t="shared" si="48"/>
        <v>COBRADO</v>
      </c>
    </row>
    <row r="765" spans="1:19">
      <c r="A765">
        <v>764</v>
      </c>
      <c r="B765">
        <v>20</v>
      </c>
      <c r="C765" t="s">
        <v>1116</v>
      </c>
      <c r="D765">
        <v>1</v>
      </c>
      <c r="E765" s="23">
        <v>45023.145833333336</v>
      </c>
      <c r="F765" s="23">
        <v>45023.240277777775</v>
      </c>
      <c r="G765" s="22">
        <f t="shared" si="45"/>
        <v>0.10486111110609879</v>
      </c>
      <c r="H765" t="s">
        <v>29</v>
      </c>
      <c r="I765" t="s">
        <v>32</v>
      </c>
      <c r="J765" t="s">
        <v>1125</v>
      </c>
      <c r="K765" s="24">
        <v>20.41</v>
      </c>
      <c r="L765" t="s">
        <v>35</v>
      </c>
      <c r="M765" t="s">
        <v>17</v>
      </c>
      <c r="N765" t="s">
        <v>1117</v>
      </c>
      <c r="O765" s="20">
        <f>VLOOKUP(A765,sum_cocina!$A$4:$D$772,4,FALSE)</f>
        <v>7.7777777777777779E-2</v>
      </c>
      <c r="P765" s="21">
        <f>+VLOOKUP(A765,sum_cocina!$A$4:$B$772,2,FALSE)</f>
        <v>85</v>
      </c>
      <c r="Q765" s="42">
        <f t="shared" si="46"/>
        <v>45023.145833333336</v>
      </c>
      <c r="R765" s="20">
        <f t="shared" si="47"/>
        <v>2.708333332832101E-2</v>
      </c>
      <c r="S765" t="str">
        <f t="shared" si="48"/>
        <v>COBRADO</v>
      </c>
    </row>
    <row r="766" spans="1:19">
      <c r="A766">
        <v>765</v>
      </c>
      <c r="B766">
        <v>20</v>
      </c>
      <c r="C766" t="s">
        <v>887</v>
      </c>
      <c r="D766">
        <v>4</v>
      </c>
      <c r="E766" s="23">
        <v>45023.01666666667</v>
      </c>
      <c r="F766" s="23">
        <v>45023.067361111112</v>
      </c>
      <c r="G766" s="22">
        <f t="shared" si="45"/>
        <v>5.0694444442342501E-2</v>
      </c>
      <c r="H766" t="s">
        <v>9</v>
      </c>
      <c r="I766" t="s">
        <v>32</v>
      </c>
      <c r="J766" t="s">
        <v>1125</v>
      </c>
      <c r="K766" s="24">
        <v>30.77</v>
      </c>
      <c r="L766" t="s">
        <v>21</v>
      </c>
      <c r="M766" t="s">
        <v>64</v>
      </c>
      <c r="N766" t="s">
        <v>1118</v>
      </c>
      <c r="O766" s="20">
        <f>VLOOKUP(A766,sum_cocina!$A$4:$D$772,4,FALSE)</f>
        <v>0.11388888888888889</v>
      </c>
      <c r="P766" s="21">
        <f>+VLOOKUP(A766,sum_cocina!$A$4:$B$772,2,FALSE)</f>
        <v>233</v>
      </c>
      <c r="Q766" s="42">
        <f t="shared" si="46"/>
        <v>45023.01666666667</v>
      </c>
      <c r="R766" s="20">
        <f t="shared" si="47"/>
        <v>0</v>
      </c>
      <c r="S766" t="str">
        <f t="shared" si="48"/>
        <v>NO COBRADO</v>
      </c>
    </row>
    <row r="767" spans="1:19">
      <c r="A767">
        <v>766</v>
      </c>
      <c r="B767">
        <v>17</v>
      </c>
      <c r="C767" t="s">
        <v>56</v>
      </c>
      <c r="D767">
        <v>6</v>
      </c>
      <c r="E767" s="23">
        <v>45023.06527777778</v>
      </c>
      <c r="F767" s="23">
        <v>45023.201388888891</v>
      </c>
      <c r="G767" s="22">
        <f t="shared" si="45"/>
        <v>0.13611111111094942</v>
      </c>
      <c r="H767" t="s">
        <v>20</v>
      </c>
      <c r="I767" t="s">
        <v>32</v>
      </c>
      <c r="J767" t="s">
        <v>1125</v>
      </c>
      <c r="K767" s="24">
        <v>12.57</v>
      </c>
      <c r="L767" t="s">
        <v>11</v>
      </c>
      <c r="M767" t="s">
        <v>83</v>
      </c>
      <c r="N767" t="s">
        <v>1119</v>
      </c>
      <c r="O767" s="20">
        <f>VLOOKUP(A767,sum_cocina!$A$4:$D$772,4,FALSE)</f>
        <v>9.3055555555555558E-2</v>
      </c>
      <c r="P767" s="21">
        <f>+VLOOKUP(A767,sum_cocina!$A$4:$B$772,2,FALSE)</f>
        <v>185</v>
      </c>
      <c r="Q767" s="42">
        <f t="shared" si="46"/>
        <v>45023.06527777778</v>
      </c>
      <c r="R767" s="20">
        <f t="shared" si="47"/>
        <v>4.3055555555393865E-2</v>
      </c>
      <c r="S767" t="str">
        <f t="shared" si="48"/>
        <v>COBRADO</v>
      </c>
    </row>
    <row r="768" spans="1:19">
      <c r="A768">
        <v>767</v>
      </c>
      <c r="B768">
        <v>10</v>
      </c>
      <c r="C768" t="s">
        <v>1120</v>
      </c>
      <c r="D768">
        <v>3</v>
      </c>
      <c r="E768" s="23">
        <v>45023.047222222223</v>
      </c>
      <c r="F768" s="23">
        <v>45023.164583333331</v>
      </c>
      <c r="G768" s="22">
        <f t="shared" si="45"/>
        <v>0.11736111110803904</v>
      </c>
      <c r="H768" t="s">
        <v>20</v>
      </c>
      <c r="I768" t="s">
        <v>15</v>
      </c>
      <c r="J768" t="s">
        <v>1125</v>
      </c>
      <c r="K768" s="24">
        <v>15.98</v>
      </c>
      <c r="L768" t="s">
        <v>11</v>
      </c>
      <c r="M768" t="s">
        <v>59</v>
      </c>
      <c r="N768" t="s">
        <v>1121</v>
      </c>
      <c r="O768" s="20">
        <f>VLOOKUP(A768,sum_cocina!$A$4:$D$772,4,FALSE)</f>
        <v>5.9027777777777776E-2</v>
      </c>
      <c r="P768" s="21">
        <f>+VLOOKUP(A768,sum_cocina!$A$4:$B$772,2,FALSE)</f>
        <v>169</v>
      </c>
      <c r="Q768" s="42">
        <f t="shared" si="46"/>
        <v>45023.047222222223</v>
      </c>
      <c r="R768" s="20">
        <f t="shared" si="47"/>
        <v>5.8333333330261264E-2</v>
      </c>
      <c r="S768" t="str">
        <f t="shared" si="48"/>
        <v>COBRADO</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7F4EE-D0A4-401D-9FEE-8DF8A4FDC85A}">
  <dimension ref="A1:M1903"/>
  <sheetViews>
    <sheetView showGridLines="0" topLeftCell="E1865" workbookViewId="0">
      <selection activeCell="O7" sqref="O7"/>
    </sheetView>
  </sheetViews>
  <sheetFormatPr baseColWidth="10" defaultRowHeight="15"/>
  <cols>
    <col min="1" max="1" width="13.83203125" style="4" customWidth="1"/>
    <col min="2" max="2" width="13" style="4" customWidth="1"/>
    <col min="3" max="3" width="17.33203125" style="4" customWidth="1"/>
    <col min="4" max="4" width="20.5" style="4" bestFit="1" customWidth="1"/>
    <col min="5" max="5" width="14.6640625" style="4" customWidth="1"/>
    <col min="6" max="6" width="15.1640625" style="4" customWidth="1"/>
    <col min="7" max="7" width="19.1640625" style="4" customWidth="1"/>
    <col min="8" max="8" width="22" style="4" customWidth="1"/>
    <col min="9" max="9" width="15.1640625" customWidth="1"/>
    <col min="10" max="10" width="12.6640625" customWidth="1"/>
    <col min="11" max="11" width="12.1640625" customWidth="1"/>
    <col min="12" max="12" width="15.5" customWidth="1"/>
    <col min="13" max="13" width="19.6640625" customWidth="1"/>
  </cols>
  <sheetData>
    <row r="1" spans="1:13">
      <c r="A1" s="12" t="s">
        <v>1133</v>
      </c>
      <c r="B1" s="12" t="s">
        <v>1123</v>
      </c>
      <c r="C1" s="12" t="s">
        <v>1126</v>
      </c>
      <c r="D1" s="12" t="s">
        <v>1134</v>
      </c>
      <c r="E1" s="12" t="s">
        <v>1127</v>
      </c>
      <c r="F1" s="12" t="s">
        <v>1128</v>
      </c>
      <c r="G1" s="12" t="s">
        <v>1129</v>
      </c>
      <c r="H1" s="12" t="s">
        <v>1155</v>
      </c>
      <c r="I1" s="12" t="s">
        <v>1130</v>
      </c>
      <c r="J1" s="12" t="s">
        <v>1186</v>
      </c>
      <c r="K1" s="12" t="s">
        <v>1187</v>
      </c>
      <c r="L1" s="12" t="s">
        <v>1184</v>
      </c>
      <c r="M1" s="12" t="s">
        <v>1188</v>
      </c>
    </row>
    <row r="2" spans="1:13">
      <c r="A2" s="4">
        <v>1</v>
      </c>
      <c r="B2" s="4">
        <v>10</v>
      </c>
      <c r="C2" s="4" t="s">
        <v>259</v>
      </c>
      <c r="D2" s="4" t="s">
        <v>1135</v>
      </c>
      <c r="E2" s="4">
        <v>14</v>
      </c>
      <c r="F2" s="4">
        <v>24</v>
      </c>
      <c r="G2" s="4">
        <v>2</v>
      </c>
      <c r="H2" s="4">
        <v>25</v>
      </c>
      <c r="I2" t="s">
        <v>1131</v>
      </c>
      <c r="J2" s="3">
        <f>+F2*G2</f>
        <v>48</v>
      </c>
      <c r="K2" s="3">
        <f t="shared" ref="K2:K65" si="0">+E2*G2</f>
        <v>28</v>
      </c>
      <c r="L2" s="3">
        <f>+J2-K2</f>
        <v>20</v>
      </c>
      <c r="M2" s="7">
        <f>+L2/J2</f>
        <v>0.41666666666666669</v>
      </c>
    </row>
    <row r="3" spans="1:13">
      <c r="A3" s="4">
        <v>1</v>
      </c>
      <c r="B3" s="4">
        <v>10</v>
      </c>
      <c r="C3" s="4" t="s">
        <v>100</v>
      </c>
      <c r="D3" s="4" t="s">
        <v>1136</v>
      </c>
      <c r="E3" s="4">
        <v>18</v>
      </c>
      <c r="F3" s="4">
        <v>30</v>
      </c>
      <c r="G3" s="4">
        <v>3</v>
      </c>
      <c r="H3" s="4">
        <v>32</v>
      </c>
      <c r="I3" t="s">
        <v>1132</v>
      </c>
      <c r="J3" s="3">
        <f t="shared" ref="J3:J65" si="1">+F3*G3</f>
        <v>90</v>
      </c>
      <c r="K3" s="3">
        <f t="shared" si="0"/>
        <v>54</v>
      </c>
      <c r="L3" s="3">
        <f t="shared" ref="L3:L66" si="2">+J3-K3</f>
        <v>36</v>
      </c>
      <c r="M3" s="7">
        <f t="shared" ref="M3:M66" si="3">+L3/J3</f>
        <v>0.4</v>
      </c>
    </row>
    <row r="4" spans="1:13">
      <c r="A4" s="4">
        <v>2</v>
      </c>
      <c r="B4" s="4">
        <v>6</v>
      </c>
      <c r="C4" s="4" t="s">
        <v>186</v>
      </c>
      <c r="D4" s="4" t="s">
        <v>1137</v>
      </c>
      <c r="E4" s="4">
        <v>19</v>
      </c>
      <c r="F4" s="4">
        <v>31</v>
      </c>
      <c r="G4" s="4">
        <v>1</v>
      </c>
      <c r="H4" s="4">
        <v>51</v>
      </c>
      <c r="I4" t="s">
        <v>1131</v>
      </c>
      <c r="J4" s="3">
        <f t="shared" si="1"/>
        <v>31</v>
      </c>
      <c r="K4" s="3">
        <f t="shared" si="0"/>
        <v>19</v>
      </c>
      <c r="L4" s="3">
        <f t="shared" si="2"/>
        <v>12</v>
      </c>
      <c r="M4" s="7">
        <f t="shared" si="3"/>
        <v>0.38709677419354838</v>
      </c>
    </row>
    <row r="5" spans="1:13">
      <c r="A5" s="4">
        <v>2</v>
      </c>
      <c r="B5" s="4">
        <v>6</v>
      </c>
      <c r="C5" s="4" t="s">
        <v>170</v>
      </c>
      <c r="D5" s="4" t="s">
        <v>1138</v>
      </c>
      <c r="E5" s="4">
        <v>16</v>
      </c>
      <c r="F5" s="4">
        <v>27</v>
      </c>
      <c r="G5" s="4">
        <v>1</v>
      </c>
      <c r="H5" s="4">
        <v>34</v>
      </c>
      <c r="I5" t="s">
        <v>1132</v>
      </c>
      <c r="J5" s="3">
        <f t="shared" si="1"/>
        <v>27</v>
      </c>
      <c r="K5" s="3">
        <f t="shared" si="0"/>
        <v>16</v>
      </c>
      <c r="L5" s="3">
        <f t="shared" si="2"/>
        <v>11</v>
      </c>
      <c r="M5" s="7">
        <f t="shared" si="3"/>
        <v>0.40740740740740738</v>
      </c>
    </row>
    <row r="6" spans="1:13">
      <c r="A6" s="4">
        <v>3</v>
      </c>
      <c r="B6" s="4">
        <v>20</v>
      </c>
      <c r="C6" s="4" t="s">
        <v>65</v>
      </c>
      <c r="D6" s="4" t="s">
        <v>1139</v>
      </c>
      <c r="E6" s="4">
        <v>25</v>
      </c>
      <c r="F6" s="4">
        <v>40</v>
      </c>
      <c r="G6" s="4">
        <v>1</v>
      </c>
      <c r="H6" s="4">
        <v>9</v>
      </c>
      <c r="I6" t="s">
        <v>1132</v>
      </c>
      <c r="J6" s="3">
        <f t="shared" si="1"/>
        <v>40</v>
      </c>
      <c r="K6" s="3">
        <f t="shared" si="0"/>
        <v>25</v>
      </c>
      <c r="L6" s="3">
        <f t="shared" si="2"/>
        <v>15</v>
      </c>
      <c r="M6" s="7">
        <f t="shared" si="3"/>
        <v>0.375</v>
      </c>
    </row>
    <row r="7" spans="1:13">
      <c r="A7" s="4">
        <v>3</v>
      </c>
      <c r="B7" s="4">
        <v>20</v>
      </c>
      <c r="C7" s="4" t="s">
        <v>186</v>
      </c>
      <c r="D7" s="4" t="s">
        <v>1137</v>
      </c>
      <c r="E7" s="4">
        <v>19</v>
      </c>
      <c r="F7" s="4">
        <v>31</v>
      </c>
      <c r="G7" s="4">
        <v>1</v>
      </c>
      <c r="H7" s="4">
        <v>27</v>
      </c>
      <c r="I7" t="s">
        <v>1131</v>
      </c>
      <c r="J7" s="3">
        <f t="shared" si="1"/>
        <v>31</v>
      </c>
      <c r="K7" s="3">
        <f t="shared" si="0"/>
        <v>19</v>
      </c>
      <c r="L7" s="3">
        <f t="shared" si="2"/>
        <v>12</v>
      </c>
      <c r="M7" s="7">
        <f t="shared" si="3"/>
        <v>0.38709677419354838</v>
      </c>
    </row>
    <row r="8" spans="1:13">
      <c r="A8" s="4">
        <v>3</v>
      </c>
      <c r="B8" s="4">
        <v>20</v>
      </c>
      <c r="C8" s="4" t="s">
        <v>106</v>
      </c>
      <c r="D8" s="4" t="s">
        <v>1140</v>
      </c>
      <c r="E8" s="4">
        <v>22</v>
      </c>
      <c r="F8" s="4">
        <v>36</v>
      </c>
      <c r="G8" s="4">
        <v>1</v>
      </c>
      <c r="H8" s="4">
        <v>36</v>
      </c>
      <c r="I8" t="s">
        <v>1131</v>
      </c>
      <c r="J8" s="3">
        <f t="shared" si="1"/>
        <v>36</v>
      </c>
      <c r="K8" s="3">
        <f t="shared" si="0"/>
        <v>22</v>
      </c>
      <c r="L8" s="3">
        <f t="shared" si="2"/>
        <v>14</v>
      </c>
      <c r="M8" s="7">
        <f t="shared" si="3"/>
        <v>0.3888888888888889</v>
      </c>
    </row>
    <row r="9" spans="1:13">
      <c r="A9" s="4">
        <v>3</v>
      </c>
      <c r="B9" s="4">
        <v>20</v>
      </c>
      <c r="C9" s="4" t="s">
        <v>51</v>
      </c>
      <c r="D9" s="4" t="s">
        <v>1141</v>
      </c>
      <c r="E9" s="4">
        <v>17</v>
      </c>
      <c r="F9" s="4">
        <v>29</v>
      </c>
      <c r="G9" s="4">
        <v>2</v>
      </c>
      <c r="H9" s="4">
        <v>54</v>
      </c>
      <c r="I9" t="s">
        <v>1132</v>
      </c>
      <c r="J9" s="3">
        <f t="shared" si="1"/>
        <v>58</v>
      </c>
      <c r="K9" s="3">
        <f t="shared" si="0"/>
        <v>34</v>
      </c>
      <c r="L9" s="3">
        <f t="shared" si="2"/>
        <v>24</v>
      </c>
      <c r="M9" s="7">
        <f t="shared" si="3"/>
        <v>0.41379310344827586</v>
      </c>
    </row>
    <row r="10" spans="1:13">
      <c r="A10" s="4">
        <v>4</v>
      </c>
      <c r="B10" s="4">
        <v>3</v>
      </c>
      <c r="C10" s="4" t="s">
        <v>439</v>
      </c>
      <c r="D10" s="4" t="s">
        <v>1142</v>
      </c>
      <c r="E10" s="4">
        <v>20</v>
      </c>
      <c r="F10" s="4">
        <v>33</v>
      </c>
      <c r="G10" s="4">
        <v>3</v>
      </c>
      <c r="H10" s="4">
        <v>23</v>
      </c>
      <c r="I10" t="s">
        <v>1132</v>
      </c>
      <c r="J10" s="3">
        <f t="shared" si="1"/>
        <v>99</v>
      </c>
      <c r="K10" s="3">
        <f t="shared" si="0"/>
        <v>60</v>
      </c>
      <c r="L10" s="3">
        <f t="shared" si="2"/>
        <v>39</v>
      </c>
      <c r="M10" s="7">
        <f t="shared" si="3"/>
        <v>0.39393939393939392</v>
      </c>
    </row>
    <row r="11" spans="1:13">
      <c r="A11" s="4">
        <v>4</v>
      </c>
      <c r="B11" s="4">
        <v>3</v>
      </c>
      <c r="C11" s="4" t="s">
        <v>57</v>
      </c>
      <c r="D11" s="4" t="s">
        <v>1143</v>
      </c>
      <c r="E11" s="4">
        <v>16</v>
      </c>
      <c r="F11" s="4">
        <v>28</v>
      </c>
      <c r="G11" s="4">
        <v>3</v>
      </c>
      <c r="H11" s="4">
        <v>17</v>
      </c>
      <c r="I11" t="s">
        <v>1131</v>
      </c>
      <c r="J11" s="3">
        <f t="shared" si="1"/>
        <v>84</v>
      </c>
      <c r="K11" s="3">
        <f t="shared" si="0"/>
        <v>48</v>
      </c>
      <c r="L11" s="3">
        <f t="shared" si="2"/>
        <v>36</v>
      </c>
      <c r="M11" s="7">
        <f t="shared" si="3"/>
        <v>0.42857142857142855</v>
      </c>
    </row>
    <row r="12" spans="1:13">
      <c r="A12" s="4">
        <v>5</v>
      </c>
      <c r="B12" s="4">
        <v>8</v>
      </c>
      <c r="C12" s="4" t="s">
        <v>180</v>
      </c>
      <c r="D12" s="4" t="s">
        <v>1144</v>
      </c>
      <c r="E12" s="4">
        <v>11</v>
      </c>
      <c r="F12" s="4">
        <v>19</v>
      </c>
      <c r="G12" s="4">
        <v>1</v>
      </c>
      <c r="H12" s="4">
        <v>8</v>
      </c>
      <c r="I12" t="s">
        <v>1131</v>
      </c>
      <c r="J12" s="3">
        <f t="shared" si="1"/>
        <v>19</v>
      </c>
      <c r="K12" s="3">
        <f t="shared" si="0"/>
        <v>11</v>
      </c>
      <c r="L12" s="3">
        <f t="shared" si="2"/>
        <v>8</v>
      </c>
      <c r="M12" s="7">
        <f t="shared" si="3"/>
        <v>0.42105263157894735</v>
      </c>
    </row>
    <row r="13" spans="1:13">
      <c r="A13" s="4">
        <v>5</v>
      </c>
      <c r="B13" s="4">
        <v>8</v>
      </c>
      <c r="C13" s="4" t="s">
        <v>259</v>
      </c>
      <c r="D13" s="4" t="s">
        <v>1135</v>
      </c>
      <c r="E13" s="4">
        <v>14</v>
      </c>
      <c r="F13" s="4">
        <v>24</v>
      </c>
      <c r="G13" s="4">
        <v>2</v>
      </c>
      <c r="H13" s="4">
        <v>9</v>
      </c>
      <c r="I13" t="s">
        <v>1132</v>
      </c>
      <c r="J13" s="3">
        <f t="shared" si="1"/>
        <v>48</v>
      </c>
      <c r="K13" s="3">
        <f t="shared" si="0"/>
        <v>28</v>
      </c>
      <c r="L13" s="3">
        <f t="shared" si="2"/>
        <v>20</v>
      </c>
      <c r="M13" s="7">
        <f t="shared" si="3"/>
        <v>0.41666666666666669</v>
      </c>
    </row>
    <row r="14" spans="1:13">
      <c r="A14" s="4">
        <v>6</v>
      </c>
      <c r="B14" s="4">
        <v>7</v>
      </c>
      <c r="C14" s="4" t="s">
        <v>33</v>
      </c>
      <c r="D14" s="4" t="s">
        <v>1145</v>
      </c>
      <c r="E14" s="4">
        <v>21</v>
      </c>
      <c r="F14" s="4">
        <v>35</v>
      </c>
      <c r="G14" s="4">
        <v>2</v>
      </c>
      <c r="H14" s="4">
        <v>11</v>
      </c>
      <c r="I14" t="s">
        <v>1132</v>
      </c>
      <c r="J14" s="3">
        <f t="shared" si="1"/>
        <v>70</v>
      </c>
      <c r="K14" s="3">
        <f t="shared" si="0"/>
        <v>42</v>
      </c>
      <c r="L14" s="3">
        <f t="shared" si="2"/>
        <v>28</v>
      </c>
      <c r="M14" s="7">
        <f t="shared" si="3"/>
        <v>0.4</v>
      </c>
    </row>
    <row r="15" spans="1:13">
      <c r="A15" s="4">
        <v>7</v>
      </c>
      <c r="B15" s="4">
        <v>17</v>
      </c>
      <c r="C15" s="4" t="s">
        <v>414</v>
      </c>
      <c r="D15" s="4" t="s">
        <v>1146</v>
      </c>
      <c r="E15" s="4">
        <v>19</v>
      </c>
      <c r="F15" s="4">
        <v>32</v>
      </c>
      <c r="G15" s="4">
        <v>2</v>
      </c>
      <c r="H15" s="4">
        <v>15</v>
      </c>
      <c r="I15" t="s">
        <v>1132</v>
      </c>
      <c r="J15" s="3">
        <f t="shared" si="1"/>
        <v>64</v>
      </c>
      <c r="K15" s="3">
        <f t="shared" si="0"/>
        <v>38</v>
      </c>
      <c r="L15" s="3">
        <f t="shared" si="2"/>
        <v>26</v>
      </c>
      <c r="M15" s="7">
        <f t="shared" si="3"/>
        <v>0.40625</v>
      </c>
    </row>
    <row r="16" spans="1:13">
      <c r="A16" s="4">
        <v>7</v>
      </c>
      <c r="B16" s="4">
        <v>17</v>
      </c>
      <c r="C16" s="4" t="s">
        <v>106</v>
      </c>
      <c r="D16" s="4" t="s">
        <v>1140</v>
      </c>
      <c r="E16" s="4">
        <v>22</v>
      </c>
      <c r="F16" s="4">
        <v>36</v>
      </c>
      <c r="G16" s="4">
        <v>3</v>
      </c>
      <c r="H16" s="4">
        <v>26</v>
      </c>
      <c r="I16" t="s">
        <v>1131</v>
      </c>
      <c r="J16" s="3">
        <f t="shared" si="1"/>
        <v>108</v>
      </c>
      <c r="K16" s="3">
        <f t="shared" si="0"/>
        <v>66</v>
      </c>
      <c r="L16" s="3">
        <f t="shared" si="2"/>
        <v>42</v>
      </c>
      <c r="M16" s="7">
        <f t="shared" si="3"/>
        <v>0.3888888888888889</v>
      </c>
    </row>
    <row r="17" spans="1:13">
      <c r="A17" s="4">
        <v>8</v>
      </c>
      <c r="B17" s="4">
        <v>11</v>
      </c>
      <c r="C17" s="4" t="s">
        <v>335</v>
      </c>
      <c r="D17" s="4" t="s">
        <v>1147</v>
      </c>
      <c r="E17" s="4">
        <v>13</v>
      </c>
      <c r="F17" s="4">
        <v>22</v>
      </c>
      <c r="G17" s="4">
        <v>3</v>
      </c>
      <c r="H17" s="4">
        <v>11</v>
      </c>
      <c r="I17" t="s">
        <v>1131</v>
      </c>
      <c r="J17" s="3">
        <f t="shared" si="1"/>
        <v>66</v>
      </c>
      <c r="K17" s="3">
        <f t="shared" si="0"/>
        <v>39</v>
      </c>
      <c r="L17" s="3">
        <f t="shared" si="2"/>
        <v>27</v>
      </c>
      <c r="M17" s="7">
        <f t="shared" si="3"/>
        <v>0.40909090909090912</v>
      </c>
    </row>
    <row r="18" spans="1:13">
      <c r="A18" s="4">
        <v>8</v>
      </c>
      <c r="B18" s="4">
        <v>11</v>
      </c>
      <c r="C18" s="4" t="s">
        <v>57</v>
      </c>
      <c r="D18" s="4" t="s">
        <v>1143</v>
      </c>
      <c r="E18" s="4">
        <v>16</v>
      </c>
      <c r="F18" s="4">
        <v>28</v>
      </c>
      <c r="G18" s="4">
        <v>2</v>
      </c>
      <c r="H18" s="4">
        <v>8</v>
      </c>
      <c r="I18" t="s">
        <v>1131</v>
      </c>
      <c r="J18" s="3">
        <f t="shared" si="1"/>
        <v>56</v>
      </c>
      <c r="K18" s="3">
        <f t="shared" si="0"/>
        <v>32</v>
      </c>
      <c r="L18" s="3">
        <f t="shared" si="2"/>
        <v>24</v>
      </c>
      <c r="M18" s="7">
        <f t="shared" si="3"/>
        <v>0.42857142857142855</v>
      </c>
    </row>
    <row r="19" spans="1:13">
      <c r="A19" s="4">
        <v>8</v>
      </c>
      <c r="B19" s="4">
        <v>11</v>
      </c>
      <c r="C19" s="4" t="s">
        <v>65</v>
      </c>
      <c r="D19" s="4" t="s">
        <v>1139</v>
      </c>
      <c r="E19" s="4">
        <v>25</v>
      </c>
      <c r="F19" s="4">
        <v>40</v>
      </c>
      <c r="G19" s="4">
        <v>3</v>
      </c>
      <c r="H19" s="4">
        <v>36</v>
      </c>
      <c r="I19" t="s">
        <v>1131</v>
      </c>
      <c r="J19" s="3">
        <f t="shared" si="1"/>
        <v>120</v>
      </c>
      <c r="K19" s="3">
        <f t="shared" si="0"/>
        <v>75</v>
      </c>
      <c r="L19" s="3">
        <f t="shared" si="2"/>
        <v>45</v>
      </c>
      <c r="M19" s="7">
        <f t="shared" si="3"/>
        <v>0.375</v>
      </c>
    </row>
    <row r="20" spans="1:13">
      <c r="A20" s="4">
        <v>9</v>
      </c>
      <c r="B20" s="4">
        <v>15</v>
      </c>
      <c r="C20" s="4" t="s">
        <v>100</v>
      </c>
      <c r="D20" s="4" t="s">
        <v>1136</v>
      </c>
      <c r="E20" s="4">
        <v>18</v>
      </c>
      <c r="F20" s="4">
        <v>30</v>
      </c>
      <c r="G20" s="4">
        <v>1</v>
      </c>
      <c r="H20" s="4">
        <v>51</v>
      </c>
      <c r="I20" t="s">
        <v>1131</v>
      </c>
      <c r="J20" s="3">
        <f t="shared" si="1"/>
        <v>30</v>
      </c>
      <c r="K20" s="3">
        <f t="shared" si="0"/>
        <v>18</v>
      </c>
      <c r="L20" s="3">
        <f t="shared" si="2"/>
        <v>12</v>
      </c>
      <c r="M20" s="7">
        <f t="shared" si="3"/>
        <v>0.4</v>
      </c>
    </row>
    <row r="21" spans="1:13">
      <c r="A21" s="4">
        <v>9</v>
      </c>
      <c r="B21" s="4">
        <v>15</v>
      </c>
      <c r="C21" s="4" t="s">
        <v>259</v>
      </c>
      <c r="D21" s="4" t="s">
        <v>1135</v>
      </c>
      <c r="E21" s="4">
        <v>14</v>
      </c>
      <c r="F21" s="4">
        <v>24</v>
      </c>
      <c r="G21" s="4">
        <v>1</v>
      </c>
      <c r="H21" s="4">
        <v>49</v>
      </c>
      <c r="I21" t="s">
        <v>1132</v>
      </c>
      <c r="J21" s="3">
        <f t="shared" si="1"/>
        <v>24</v>
      </c>
      <c r="K21" s="3">
        <f t="shared" si="0"/>
        <v>14</v>
      </c>
      <c r="L21" s="3">
        <f t="shared" si="2"/>
        <v>10</v>
      </c>
      <c r="M21" s="7">
        <f t="shared" si="3"/>
        <v>0.41666666666666669</v>
      </c>
    </row>
    <row r="22" spans="1:13">
      <c r="A22" s="4">
        <v>9</v>
      </c>
      <c r="B22" s="4">
        <v>15</v>
      </c>
      <c r="C22" s="4" t="s">
        <v>180</v>
      </c>
      <c r="D22" s="4" t="s">
        <v>1144</v>
      </c>
      <c r="E22" s="4">
        <v>11</v>
      </c>
      <c r="F22" s="4">
        <v>19</v>
      </c>
      <c r="G22" s="4">
        <v>1</v>
      </c>
      <c r="H22" s="4">
        <v>15</v>
      </c>
      <c r="I22" t="s">
        <v>1131</v>
      </c>
      <c r="J22" s="3">
        <f t="shared" si="1"/>
        <v>19</v>
      </c>
      <c r="K22" s="3">
        <f t="shared" si="0"/>
        <v>11</v>
      </c>
      <c r="L22" s="3">
        <f t="shared" si="2"/>
        <v>8</v>
      </c>
      <c r="M22" s="7">
        <f t="shared" si="3"/>
        <v>0.42105263157894735</v>
      </c>
    </row>
    <row r="23" spans="1:13">
      <c r="A23" s="4">
        <v>9</v>
      </c>
      <c r="B23" s="4">
        <v>15</v>
      </c>
      <c r="C23" s="4" t="s">
        <v>414</v>
      </c>
      <c r="D23" s="4" t="s">
        <v>1146</v>
      </c>
      <c r="E23" s="4">
        <v>19</v>
      </c>
      <c r="F23" s="4">
        <v>32</v>
      </c>
      <c r="G23" s="4">
        <v>3</v>
      </c>
      <c r="H23" s="4">
        <v>31</v>
      </c>
      <c r="I23" t="s">
        <v>1131</v>
      </c>
      <c r="J23" s="3">
        <f t="shared" si="1"/>
        <v>96</v>
      </c>
      <c r="K23" s="3">
        <f t="shared" si="0"/>
        <v>57</v>
      </c>
      <c r="L23" s="3">
        <f t="shared" si="2"/>
        <v>39</v>
      </c>
      <c r="M23" s="7">
        <f t="shared" si="3"/>
        <v>0.40625</v>
      </c>
    </row>
    <row r="24" spans="1:13">
      <c r="A24" s="4">
        <v>10</v>
      </c>
      <c r="B24" s="4">
        <v>17</v>
      </c>
      <c r="C24" s="4" t="s">
        <v>77</v>
      </c>
      <c r="D24" s="4" t="s">
        <v>1148</v>
      </c>
      <c r="E24" s="4">
        <v>20</v>
      </c>
      <c r="F24" s="4">
        <v>34</v>
      </c>
      <c r="G24" s="4">
        <v>2</v>
      </c>
      <c r="H24" s="4">
        <v>10</v>
      </c>
      <c r="I24" t="s">
        <v>1132</v>
      </c>
      <c r="J24" s="3">
        <f t="shared" si="1"/>
        <v>68</v>
      </c>
      <c r="K24" s="3">
        <f t="shared" si="0"/>
        <v>40</v>
      </c>
      <c r="L24" s="3">
        <f t="shared" si="2"/>
        <v>28</v>
      </c>
      <c r="M24" s="7">
        <f t="shared" si="3"/>
        <v>0.41176470588235292</v>
      </c>
    </row>
    <row r="25" spans="1:13">
      <c r="A25" s="4">
        <v>10</v>
      </c>
      <c r="B25" s="4">
        <v>17</v>
      </c>
      <c r="C25" s="4" t="s">
        <v>65</v>
      </c>
      <c r="D25" s="4" t="s">
        <v>1139</v>
      </c>
      <c r="E25" s="4">
        <v>25</v>
      </c>
      <c r="F25" s="4">
        <v>40</v>
      </c>
      <c r="G25" s="4">
        <v>2</v>
      </c>
      <c r="H25" s="4">
        <v>19</v>
      </c>
      <c r="I25" t="s">
        <v>1131</v>
      </c>
      <c r="J25" s="3">
        <f t="shared" si="1"/>
        <v>80</v>
      </c>
      <c r="K25" s="3">
        <f t="shared" si="0"/>
        <v>50</v>
      </c>
      <c r="L25" s="3">
        <f t="shared" si="2"/>
        <v>30</v>
      </c>
      <c r="M25" s="7">
        <f t="shared" si="3"/>
        <v>0.375</v>
      </c>
    </row>
    <row r="26" spans="1:13">
      <c r="A26" s="4">
        <v>11</v>
      </c>
      <c r="B26" s="4">
        <v>14</v>
      </c>
      <c r="C26" s="4" t="s">
        <v>57</v>
      </c>
      <c r="D26" s="4" t="s">
        <v>1143</v>
      </c>
      <c r="E26" s="4">
        <v>16</v>
      </c>
      <c r="F26" s="4">
        <v>28</v>
      </c>
      <c r="G26" s="4">
        <v>1</v>
      </c>
      <c r="H26" s="4">
        <v>32</v>
      </c>
      <c r="I26" t="s">
        <v>1132</v>
      </c>
      <c r="J26" s="3">
        <f t="shared" si="1"/>
        <v>28</v>
      </c>
      <c r="K26" s="3">
        <f t="shared" si="0"/>
        <v>16</v>
      </c>
      <c r="L26" s="3">
        <f t="shared" si="2"/>
        <v>12</v>
      </c>
      <c r="M26" s="7">
        <f t="shared" si="3"/>
        <v>0.42857142857142855</v>
      </c>
    </row>
    <row r="27" spans="1:13">
      <c r="A27" s="4">
        <v>11</v>
      </c>
      <c r="B27" s="4">
        <v>14</v>
      </c>
      <c r="C27" s="4" t="s">
        <v>100</v>
      </c>
      <c r="D27" s="4" t="s">
        <v>1136</v>
      </c>
      <c r="E27" s="4">
        <v>18</v>
      </c>
      <c r="F27" s="4">
        <v>30</v>
      </c>
      <c r="G27" s="4">
        <v>2</v>
      </c>
      <c r="H27" s="4">
        <v>24</v>
      </c>
      <c r="I27" t="s">
        <v>1132</v>
      </c>
      <c r="J27" s="3">
        <f t="shared" si="1"/>
        <v>60</v>
      </c>
      <c r="K27" s="3">
        <f t="shared" si="0"/>
        <v>36</v>
      </c>
      <c r="L27" s="3">
        <f t="shared" si="2"/>
        <v>24</v>
      </c>
      <c r="M27" s="7">
        <f t="shared" si="3"/>
        <v>0.4</v>
      </c>
    </row>
    <row r="28" spans="1:13">
      <c r="A28" s="4">
        <v>12</v>
      </c>
      <c r="B28" s="4">
        <v>14</v>
      </c>
      <c r="C28" s="4" t="s">
        <v>57</v>
      </c>
      <c r="D28" s="4" t="s">
        <v>1143</v>
      </c>
      <c r="E28" s="4">
        <v>16</v>
      </c>
      <c r="F28" s="4">
        <v>28</v>
      </c>
      <c r="G28" s="4">
        <v>1</v>
      </c>
      <c r="H28" s="4">
        <v>5</v>
      </c>
      <c r="I28" t="s">
        <v>1132</v>
      </c>
      <c r="J28" s="3">
        <f t="shared" si="1"/>
        <v>28</v>
      </c>
      <c r="K28" s="3">
        <f t="shared" si="0"/>
        <v>16</v>
      </c>
      <c r="L28" s="3">
        <f t="shared" si="2"/>
        <v>12</v>
      </c>
      <c r="M28" s="7">
        <f t="shared" si="3"/>
        <v>0.42857142857142855</v>
      </c>
    </row>
    <row r="29" spans="1:13">
      <c r="A29" s="4">
        <v>12</v>
      </c>
      <c r="B29" s="4">
        <v>14</v>
      </c>
      <c r="C29" s="4" t="s">
        <v>106</v>
      </c>
      <c r="D29" s="4" t="s">
        <v>1140</v>
      </c>
      <c r="E29" s="4">
        <v>22</v>
      </c>
      <c r="F29" s="4">
        <v>36</v>
      </c>
      <c r="G29" s="4">
        <v>3</v>
      </c>
      <c r="H29" s="4">
        <v>44</v>
      </c>
      <c r="I29" t="s">
        <v>1131</v>
      </c>
      <c r="J29" s="3">
        <f t="shared" si="1"/>
        <v>108</v>
      </c>
      <c r="K29" s="3">
        <f t="shared" si="0"/>
        <v>66</v>
      </c>
      <c r="L29" s="3">
        <f t="shared" si="2"/>
        <v>42</v>
      </c>
      <c r="M29" s="7">
        <f t="shared" si="3"/>
        <v>0.3888888888888889</v>
      </c>
    </row>
    <row r="30" spans="1:13">
      <c r="A30" s="4">
        <v>12</v>
      </c>
      <c r="B30" s="4">
        <v>14</v>
      </c>
      <c r="C30" s="4" t="s">
        <v>33</v>
      </c>
      <c r="D30" s="4" t="s">
        <v>1145</v>
      </c>
      <c r="E30" s="4">
        <v>21</v>
      </c>
      <c r="F30" s="4">
        <v>35</v>
      </c>
      <c r="G30" s="4">
        <v>2</v>
      </c>
      <c r="H30" s="4">
        <v>6</v>
      </c>
      <c r="I30" t="s">
        <v>1131</v>
      </c>
      <c r="J30" s="3">
        <f t="shared" si="1"/>
        <v>70</v>
      </c>
      <c r="K30" s="3">
        <f t="shared" si="0"/>
        <v>42</v>
      </c>
      <c r="L30" s="3">
        <f t="shared" si="2"/>
        <v>28</v>
      </c>
      <c r="M30" s="7">
        <f t="shared" si="3"/>
        <v>0.4</v>
      </c>
    </row>
    <row r="31" spans="1:13">
      <c r="A31" s="4">
        <v>12</v>
      </c>
      <c r="B31" s="4">
        <v>14</v>
      </c>
      <c r="C31" s="4" t="s">
        <v>65</v>
      </c>
      <c r="D31" s="4" t="s">
        <v>1139</v>
      </c>
      <c r="E31" s="4">
        <v>25</v>
      </c>
      <c r="F31" s="4">
        <v>40</v>
      </c>
      <c r="G31" s="4">
        <v>3</v>
      </c>
      <c r="H31" s="4">
        <v>40</v>
      </c>
      <c r="I31" t="s">
        <v>1131</v>
      </c>
      <c r="J31" s="3">
        <f t="shared" si="1"/>
        <v>120</v>
      </c>
      <c r="K31" s="3">
        <f t="shared" si="0"/>
        <v>75</v>
      </c>
      <c r="L31" s="3">
        <f t="shared" si="2"/>
        <v>45</v>
      </c>
      <c r="M31" s="7">
        <f t="shared" si="3"/>
        <v>0.375</v>
      </c>
    </row>
    <row r="32" spans="1:13">
      <c r="A32" s="4">
        <v>13</v>
      </c>
      <c r="B32" s="4">
        <v>2</v>
      </c>
      <c r="C32" s="4" t="s">
        <v>51</v>
      </c>
      <c r="D32" s="4" t="s">
        <v>1141</v>
      </c>
      <c r="E32" s="4">
        <v>17</v>
      </c>
      <c r="F32" s="4">
        <v>29</v>
      </c>
      <c r="G32" s="4">
        <v>3</v>
      </c>
      <c r="H32" s="4">
        <v>59</v>
      </c>
      <c r="I32" t="s">
        <v>1132</v>
      </c>
      <c r="J32" s="3">
        <f t="shared" si="1"/>
        <v>87</v>
      </c>
      <c r="K32" s="3">
        <f t="shared" si="0"/>
        <v>51</v>
      </c>
      <c r="L32" s="3">
        <f t="shared" si="2"/>
        <v>36</v>
      </c>
      <c r="M32" s="7">
        <f t="shared" si="3"/>
        <v>0.41379310344827586</v>
      </c>
    </row>
    <row r="33" spans="1:13">
      <c r="A33" s="4">
        <v>14</v>
      </c>
      <c r="B33" s="4">
        <v>16</v>
      </c>
      <c r="C33" s="4" t="s">
        <v>241</v>
      </c>
      <c r="D33" s="4" t="s">
        <v>1149</v>
      </c>
      <c r="E33" s="4">
        <v>12</v>
      </c>
      <c r="F33" s="4">
        <v>20</v>
      </c>
      <c r="G33" s="4">
        <v>1</v>
      </c>
      <c r="H33" s="4">
        <v>36</v>
      </c>
      <c r="I33" t="s">
        <v>1131</v>
      </c>
      <c r="J33" s="3">
        <f t="shared" si="1"/>
        <v>20</v>
      </c>
      <c r="K33" s="3">
        <f t="shared" si="0"/>
        <v>12</v>
      </c>
      <c r="L33" s="3">
        <f t="shared" si="2"/>
        <v>8</v>
      </c>
      <c r="M33" s="7">
        <f t="shared" si="3"/>
        <v>0.4</v>
      </c>
    </row>
    <row r="34" spans="1:13">
      <c r="A34" s="4">
        <v>14</v>
      </c>
      <c r="B34" s="4">
        <v>16</v>
      </c>
      <c r="C34" s="4" t="s">
        <v>439</v>
      </c>
      <c r="D34" s="4" t="s">
        <v>1142</v>
      </c>
      <c r="E34" s="4">
        <v>20</v>
      </c>
      <c r="F34" s="4">
        <v>33</v>
      </c>
      <c r="G34" s="4">
        <v>1</v>
      </c>
      <c r="H34" s="4">
        <v>26</v>
      </c>
      <c r="I34" t="s">
        <v>1131</v>
      </c>
      <c r="J34" s="3">
        <f t="shared" si="1"/>
        <v>33</v>
      </c>
      <c r="K34" s="3">
        <f t="shared" si="0"/>
        <v>20</v>
      </c>
      <c r="L34" s="3">
        <f t="shared" si="2"/>
        <v>13</v>
      </c>
      <c r="M34" s="7">
        <f t="shared" si="3"/>
        <v>0.39393939393939392</v>
      </c>
    </row>
    <row r="35" spans="1:13">
      <c r="A35" s="4">
        <v>14</v>
      </c>
      <c r="B35" s="4">
        <v>16</v>
      </c>
      <c r="C35" s="4" t="s">
        <v>331</v>
      </c>
      <c r="D35" s="4" t="s">
        <v>1150</v>
      </c>
      <c r="E35" s="4">
        <v>14</v>
      </c>
      <c r="F35" s="4">
        <v>23</v>
      </c>
      <c r="G35" s="4">
        <v>2</v>
      </c>
      <c r="H35" s="4">
        <v>44</v>
      </c>
      <c r="I35" t="s">
        <v>1132</v>
      </c>
      <c r="J35" s="3">
        <f t="shared" si="1"/>
        <v>46</v>
      </c>
      <c r="K35" s="3">
        <f t="shared" si="0"/>
        <v>28</v>
      </c>
      <c r="L35" s="3">
        <f t="shared" si="2"/>
        <v>18</v>
      </c>
      <c r="M35" s="7">
        <f t="shared" si="3"/>
        <v>0.39130434782608697</v>
      </c>
    </row>
    <row r="36" spans="1:13">
      <c r="A36" s="4">
        <v>14</v>
      </c>
      <c r="B36" s="4">
        <v>16</v>
      </c>
      <c r="C36" s="4" t="s">
        <v>100</v>
      </c>
      <c r="D36" s="4" t="s">
        <v>1136</v>
      </c>
      <c r="E36" s="4">
        <v>18</v>
      </c>
      <c r="F36" s="4">
        <v>30</v>
      </c>
      <c r="G36" s="4">
        <v>1</v>
      </c>
      <c r="H36" s="4">
        <v>48</v>
      </c>
      <c r="I36" t="s">
        <v>1131</v>
      </c>
      <c r="J36" s="3">
        <f t="shared" si="1"/>
        <v>30</v>
      </c>
      <c r="K36" s="3">
        <f t="shared" si="0"/>
        <v>18</v>
      </c>
      <c r="L36" s="3">
        <f t="shared" si="2"/>
        <v>12</v>
      </c>
      <c r="M36" s="7">
        <f t="shared" si="3"/>
        <v>0.4</v>
      </c>
    </row>
    <row r="37" spans="1:13">
      <c r="A37" s="4">
        <v>15</v>
      </c>
      <c r="B37" s="4">
        <v>6</v>
      </c>
      <c r="C37" s="4" t="s">
        <v>57</v>
      </c>
      <c r="D37" s="4" t="s">
        <v>1143</v>
      </c>
      <c r="E37" s="4">
        <v>16</v>
      </c>
      <c r="F37" s="4">
        <v>28</v>
      </c>
      <c r="G37" s="4">
        <v>2</v>
      </c>
      <c r="H37" s="4">
        <v>25</v>
      </c>
      <c r="I37" t="s">
        <v>1131</v>
      </c>
      <c r="J37" s="3">
        <f t="shared" si="1"/>
        <v>56</v>
      </c>
      <c r="K37" s="3">
        <f t="shared" si="0"/>
        <v>32</v>
      </c>
      <c r="L37" s="3">
        <f t="shared" si="2"/>
        <v>24</v>
      </c>
      <c r="M37" s="7">
        <f t="shared" si="3"/>
        <v>0.42857142857142855</v>
      </c>
    </row>
    <row r="38" spans="1:13">
      <c r="A38" s="4">
        <v>15</v>
      </c>
      <c r="B38" s="4">
        <v>6</v>
      </c>
      <c r="C38" s="4" t="s">
        <v>102</v>
      </c>
      <c r="D38" s="4" t="s">
        <v>1151</v>
      </c>
      <c r="E38" s="4">
        <v>13</v>
      </c>
      <c r="F38" s="4">
        <v>21</v>
      </c>
      <c r="G38" s="4">
        <v>3</v>
      </c>
      <c r="H38" s="4">
        <v>27</v>
      </c>
      <c r="I38" t="s">
        <v>1131</v>
      </c>
      <c r="J38" s="3">
        <f t="shared" si="1"/>
        <v>63</v>
      </c>
      <c r="K38" s="3">
        <f t="shared" si="0"/>
        <v>39</v>
      </c>
      <c r="L38" s="3">
        <f t="shared" si="2"/>
        <v>24</v>
      </c>
      <c r="M38" s="7">
        <f t="shared" si="3"/>
        <v>0.38095238095238093</v>
      </c>
    </row>
    <row r="39" spans="1:13">
      <c r="A39" s="4">
        <v>15</v>
      </c>
      <c r="B39" s="4">
        <v>6</v>
      </c>
      <c r="C39" s="4" t="s">
        <v>33</v>
      </c>
      <c r="D39" s="4" t="s">
        <v>1145</v>
      </c>
      <c r="E39" s="4">
        <v>21</v>
      </c>
      <c r="F39" s="4">
        <v>35</v>
      </c>
      <c r="G39" s="4">
        <v>3</v>
      </c>
      <c r="H39" s="4">
        <v>51</v>
      </c>
      <c r="I39" t="s">
        <v>1131</v>
      </c>
      <c r="J39" s="3">
        <f t="shared" si="1"/>
        <v>105</v>
      </c>
      <c r="K39" s="3">
        <f t="shared" si="0"/>
        <v>63</v>
      </c>
      <c r="L39" s="3">
        <f t="shared" si="2"/>
        <v>42</v>
      </c>
      <c r="M39" s="7">
        <f t="shared" si="3"/>
        <v>0.4</v>
      </c>
    </row>
    <row r="40" spans="1:13">
      <c r="A40" s="4">
        <v>16</v>
      </c>
      <c r="B40" s="4">
        <v>20</v>
      </c>
      <c r="C40" s="4" t="s">
        <v>57</v>
      </c>
      <c r="D40" s="4" t="s">
        <v>1143</v>
      </c>
      <c r="E40" s="4">
        <v>16</v>
      </c>
      <c r="F40" s="4">
        <v>28</v>
      </c>
      <c r="G40" s="4">
        <v>1</v>
      </c>
      <c r="H40" s="4">
        <v>38</v>
      </c>
      <c r="I40" t="s">
        <v>1131</v>
      </c>
      <c r="J40" s="3">
        <f t="shared" si="1"/>
        <v>28</v>
      </c>
      <c r="K40" s="3">
        <f t="shared" si="0"/>
        <v>16</v>
      </c>
      <c r="L40" s="3">
        <f t="shared" si="2"/>
        <v>12</v>
      </c>
      <c r="M40" s="7">
        <f t="shared" si="3"/>
        <v>0.42857142857142855</v>
      </c>
    </row>
    <row r="41" spans="1:13">
      <c r="A41" s="4">
        <v>17</v>
      </c>
      <c r="B41" s="4">
        <v>14</v>
      </c>
      <c r="C41" s="4" t="s">
        <v>33</v>
      </c>
      <c r="D41" s="4" t="s">
        <v>1145</v>
      </c>
      <c r="E41" s="4">
        <v>21</v>
      </c>
      <c r="F41" s="4">
        <v>35</v>
      </c>
      <c r="G41" s="4">
        <v>1</v>
      </c>
      <c r="H41" s="4">
        <v>43</v>
      </c>
      <c r="I41" t="s">
        <v>1132</v>
      </c>
      <c r="J41" s="3">
        <f t="shared" si="1"/>
        <v>35</v>
      </c>
      <c r="K41" s="3">
        <f t="shared" si="0"/>
        <v>21</v>
      </c>
      <c r="L41" s="3">
        <f t="shared" si="2"/>
        <v>14</v>
      </c>
      <c r="M41" s="7">
        <f t="shared" si="3"/>
        <v>0.4</v>
      </c>
    </row>
    <row r="42" spans="1:13">
      <c r="A42" s="4">
        <v>17</v>
      </c>
      <c r="B42" s="4">
        <v>14</v>
      </c>
      <c r="C42" s="4" t="s">
        <v>117</v>
      </c>
      <c r="D42" s="4" t="s">
        <v>1152</v>
      </c>
      <c r="E42" s="4">
        <v>10</v>
      </c>
      <c r="F42" s="4">
        <v>18</v>
      </c>
      <c r="G42" s="4">
        <v>2</v>
      </c>
      <c r="H42" s="4">
        <v>58</v>
      </c>
      <c r="I42" t="s">
        <v>1131</v>
      </c>
      <c r="J42" s="3">
        <f t="shared" si="1"/>
        <v>36</v>
      </c>
      <c r="K42" s="3">
        <f t="shared" si="0"/>
        <v>20</v>
      </c>
      <c r="L42" s="3">
        <f t="shared" si="2"/>
        <v>16</v>
      </c>
      <c r="M42" s="7">
        <f t="shared" si="3"/>
        <v>0.44444444444444442</v>
      </c>
    </row>
    <row r="43" spans="1:13">
      <c r="A43" s="4">
        <v>17</v>
      </c>
      <c r="B43" s="4">
        <v>14</v>
      </c>
      <c r="C43" s="4" t="s">
        <v>335</v>
      </c>
      <c r="D43" s="4" t="s">
        <v>1147</v>
      </c>
      <c r="E43" s="4">
        <v>13</v>
      </c>
      <c r="F43" s="4">
        <v>22</v>
      </c>
      <c r="G43" s="4">
        <v>3</v>
      </c>
      <c r="H43" s="4">
        <v>57</v>
      </c>
      <c r="I43" t="s">
        <v>1132</v>
      </c>
      <c r="J43" s="3">
        <f t="shared" si="1"/>
        <v>66</v>
      </c>
      <c r="K43" s="3">
        <f t="shared" si="0"/>
        <v>39</v>
      </c>
      <c r="L43" s="3">
        <f t="shared" si="2"/>
        <v>27</v>
      </c>
      <c r="M43" s="7">
        <f t="shared" si="3"/>
        <v>0.40909090909090912</v>
      </c>
    </row>
    <row r="44" spans="1:13">
      <c r="A44" s="4">
        <v>18</v>
      </c>
      <c r="B44" s="4">
        <v>9</v>
      </c>
      <c r="C44" s="4" t="s">
        <v>51</v>
      </c>
      <c r="D44" s="4" t="s">
        <v>1141</v>
      </c>
      <c r="E44" s="4">
        <v>17</v>
      </c>
      <c r="F44" s="4">
        <v>29</v>
      </c>
      <c r="G44" s="4">
        <v>1</v>
      </c>
      <c r="H44" s="4">
        <v>23</v>
      </c>
      <c r="I44" t="s">
        <v>1131</v>
      </c>
      <c r="J44" s="3">
        <f t="shared" si="1"/>
        <v>29</v>
      </c>
      <c r="K44" s="3">
        <f t="shared" si="0"/>
        <v>17</v>
      </c>
      <c r="L44" s="3">
        <f t="shared" si="2"/>
        <v>12</v>
      </c>
      <c r="M44" s="7">
        <f t="shared" si="3"/>
        <v>0.41379310344827586</v>
      </c>
    </row>
    <row r="45" spans="1:13">
      <c r="A45" s="4">
        <v>18</v>
      </c>
      <c r="B45" s="4">
        <v>9</v>
      </c>
      <c r="C45" s="4" t="s">
        <v>65</v>
      </c>
      <c r="D45" s="4" t="s">
        <v>1139</v>
      </c>
      <c r="E45" s="4">
        <v>25</v>
      </c>
      <c r="F45" s="4">
        <v>40</v>
      </c>
      <c r="G45" s="4">
        <v>2</v>
      </c>
      <c r="H45" s="4">
        <v>54</v>
      </c>
      <c r="I45" t="s">
        <v>1131</v>
      </c>
      <c r="J45" s="3">
        <f t="shared" si="1"/>
        <v>80</v>
      </c>
      <c r="K45" s="3">
        <f t="shared" si="0"/>
        <v>50</v>
      </c>
      <c r="L45" s="3">
        <f t="shared" si="2"/>
        <v>30</v>
      </c>
      <c r="M45" s="7">
        <f t="shared" si="3"/>
        <v>0.375</v>
      </c>
    </row>
    <row r="46" spans="1:13">
      <c r="A46" s="4">
        <v>18</v>
      </c>
      <c r="B46" s="4">
        <v>9</v>
      </c>
      <c r="C46" s="4" t="s">
        <v>256</v>
      </c>
      <c r="D46" s="4" t="s">
        <v>1153</v>
      </c>
      <c r="E46" s="4">
        <v>15</v>
      </c>
      <c r="F46" s="4">
        <v>26</v>
      </c>
      <c r="G46" s="4">
        <v>3</v>
      </c>
      <c r="H46" s="4">
        <v>23</v>
      </c>
      <c r="I46" t="s">
        <v>1131</v>
      </c>
      <c r="J46" s="3">
        <f t="shared" si="1"/>
        <v>78</v>
      </c>
      <c r="K46" s="3">
        <f t="shared" si="0"/>
        <v>45</v>
      </c>
      <c r="L46" s="3">
        <f t="shared" si="2"/>
        <v>33</v>
      </c>
      <c r="M46" s="7">
        <f t="shared" si="3"/>
        <v>0.42307692307692307</v>
      </c>
    </row>
    <row r="47" spans="1:13">
      <c r="A47" s="4">
        <v>18</v>
      </c>
      <c r="B47" s="4">
        <v>9</v>
      </c>
      <c r="C47" s="4" t="s">
        <v>414</v>
      </c>
      <c r="D47" s="4" t="s">
        <v>1146</v>
      </c>
      <c r="E47" s="4">
        <v>19</v>
      </c>
      <c r="F47" s="4">
        <v>32</v>
      </c>
      <c r="G47" s="4">
        <v>2</v>
      </c>
      <c r="H47" s="4">
        <v>34</v>
      </c>
      <c r="I47" t="s">
        <v>1131</v>
      </c>
      <c r="J47" s="3">
        <f t="shared" si="1"/>
        <v>64</v>
      </c>
      <c r="K47" s="3">
        <f t="shared" si="0"/>
        <v>38</v>
      </c>
      <c r="L47" s="3">
        <f t="shared" si="2"/>
        <v>26</v>
      </c>
      <c r="M47" s="7">
        <f t="shared" si="3"/>
        <v>0.40625</v>
      </c>
    </row>
    <row r="48" spans="1:13">
      <c r="A48" s="4">
        <v>19</v>
      </c>
      <c r="B48" s="4">
        <v>18</v>
      </c>
      <c r="C48" s="4" t="s">
        <v>65</v>
      </c>
      <c r="D48" s="4" t="s">
        <v>1139</v>
      </c>
      <c r="E48" s="4">
        <v>25</v>
      </c>
      <c r="F48" s="4">
        <v>40</v>
      </c>
      <c r="G48" s="4">
        <v>2</v>
      </c>
      <c r="H48" s="4">
        <v>44</v>
      </c>
      <c r="I48" t="s">
        <v>1132</v>
      </c>
      <c r="J48" s="3">
        <f t="shared" si="1"/>
        <v>80</v>
      </c>
      <c r="K48" s="3">
        <f t="shared" si="0"/>
        <v>50</v>
      </c>
      <c r="L48" s="3">
        <f t="shared" si="2"/>
        <v>30</v>
      </c>
      <c r="M48" s="7">
        <f t="shared" si="3"/>
        <v>0.375</v>
      </c>
    </row>
    <row r="49" spans="1:13">
      <c r="A49" s="4">
        <v>20</v>
      </c>
      <c r="B49" s="4">
        <v>8</v>
      </c>
      <c r="C49" s="4" t="s">
        <v>33</v>
      </c>
      <c r="D49" s="4" t="s">
        <v>1145</v>
      </c>
      <c r="E49" s="4">
        <v>21</v>
      </c>
      <c r="F49" s="4">
        <v>35</v>
      </c>
      <c r="G49" s="4">
        <v>3</v>
      </c>
      <c r="H49" s="4">
        <v>50</v>
      </c>
      <c r="I49" t="s">
        <v>1132</v>
      </c>
      <c r="J49" s="3">
        <f t="shared" si="1"/>
        <v>105</v>
      </c>
      <c r="K49" s="3">
        <f t="shared" si="0"/>
        <v>63</v>
      </c>
      <c r="L49" s="3">
        <f t="shared" si="2"/>
        <v>42</v>
      </c>
      <c r="M49" s="7">
        <f t="shared" si="3"/>
        <v>0.4</v>
      </c>
    </row>
    <row r="50" spans="1:13">
      <c r="A50" s="4">
        <v>20</v>
      </c>
      <c r="B50" s="4">
        <v>8</v>
      </c>
      <c r="C50" s="4" t="s">
        <v>195</v>
      </c>
      <c r="D50" s="4" t="s">
        <v>1154</v>
      </c>
      <c r="E50" s="4">
        <v>15</v>
      </c>
      <c r="F50" s="4">
        <v>25</v>
      </c>
      <c r="G50" s="4">
        <v>2</v>
      </c>
      <c r="H50" s="4">
        <v>6</v>
      </c>
      <c r="I50" t="s">
        <v>1132</v>
      </c>
      <c r="J50" s="3">
        <f t="shared" si="1"/>
        <v>50</v>
      </c>
      <c r="K50" s="3">
        <f t="shared" si="0"/>
        <v>30</v>
      </c>
      <c r="L50" s="3">
        <f t="shared" si="2"/>
        <v>20</v>
      </c>
      <c r="M50" s="7">
        <f t="shared" si="3"/>
        <v>0.4</v>
      </c>
    </row>
    <row r="51" spans="1:13">
      <c r="A51" s="4">
        <v>20</v>
      </c>
      <c r="B51" s="4">
        <v>8</v>
      </c>
      <c r="C51" s="4" t="s">
        <v>331</v>
      </c>
      <c r="D51" s="4" t="s">
        <v>1150</v>
      </c>
      <c r="E51" s="4">
        <v>14</v>
      </c>
      <c r="F51" s="4">
        <v>23</v>
      </c>
      <c r="G51" s="4">
        <v>1</v>
      </c>
      <c r="H51" s="4">
        <v>14</v>
      </c>
      <c r="I51" t="s">
        <v>1132</v>
      </c>
      <c r="J51" s="3">
        <f t="shared" si="1"/>
        <v>23</v>
      </c>
      <c r="K51" s="3">
        <f t="shared" si="0"/>
        <v>14</v>
      </c>
      <c r="L51" s="3">
        <f t="shared" si="2"/>
        <v>9</v>
      </c>
      <c r="M51" s="7">
        <f t="shared" si="3"/>
        <v>0.39130434782608697</v>
      </c>
    </row>
    <row r="52" spans="1:13">
      <c r="A52" s="4">
        <v>21</v>
      </c>
      <c r="B52" s="4">
        <v>12</v>
      </c>
      <c r="C52" s="4" t="s">
        <v>65</v>
      </c>
      <c r="D52" s="4" t="s">
        <v>1139</v>
      </c>
      <c r="E52" s="4">
        <v>25</v>
      </c>
      <c r="F52" s="4">
        <v>40</v>
      </c>
      <c r="G52" s="4">
        <v>3</v>
      </c>
      <c r="H52" s="4">
        <v>20</v>
      </c>
      <c r="I52" t="s">
        <v>1131</v>
      </c>
      <c r="J52" s="3">
        <f t="shared" si="1"/>
        <v>120</v>
      </c>
      <c r="K52" s="3">
        <f t="shared" si="0"/>
        <v>75</v>
      </c>
      <c r="L52" s="3">
        <f t="shared" si="2"/>
        <v>45</v>
      </c>
      <c r="M52" s="7">
        <f t="shared" si="3"/>
        <v>0.375</v>
      </c>
    </row>
    <row r="53" spans="1:13">
      <c r="A53" s="4">
        <v>21</v>
      </c>
      <c r="B53" s="4">
        <v>12</v>
      </c>
      <c r="C53" s="4" t="s">
        <v>241</v>
      </c>
      <c r="D53" s="4" t="s">
        <v>1149</v>
      </c>
      <c r="E53" s="4">
        <v>12</v>
      </c>
      <c r="F53" s="4">
        <v>20</v>
      </c>
      <c r="G53" s="4">
        <v>2</v>
      </c>
      <c r="H53" s="4">
        <v>43</v>
      </c>
      <c r="I53" t="s">
        <v>1131</v>
      </c>
      <c r="J53" s="3">
        <f t="shared" si="1"/>
        <v>40</v>
      </c>
      <c r="K53" s="3">
        <f t="shared" si="0"/>
        <v>24</v>
      </c>
      <c r="L53" s="3">
        <f t="shared" si="2"/>
        <v>16</v>
      </c>
      <c r="M53" s="7">
        <f t="shared" si="3"/>
        <v>0.4</v>
      </c>
    </row>
    <row r="54" spans="1:13">
      <c r="A54" s="4">
        <v>21</v>
      </c>
      <c r="B54" s="4">
        <v>12</v>
      </c>
      <c r="C54" s="4" t="s">
        <v>414</v>
      </c>
      <c r="D54" s="4" t="s">
        <v>1146</v>
      </c>
      <c r="E54" s="4">
        <v>19</v>
      </c>
      <c r="F54" s="4">
        <v>32</v>
      </c>
      <c r="G54" s="4">
        <v>2</v>
      </c>
      <c r="H54" s="4">
        <v>44</v>
      </c>
      <c r="I54" t="s">
        <v>1132</v>
      </c>
      <c r="J54" s="3">
        <f t="shared" si="1"/>
        <v>64</v>
      </c>
      <c r="K54" s="3">
        <f t="shared" si="0"/>
        <v>38</v>
      </c>
      <c r="L54" s="3">
        <f t="shared" si="2"/>
        <v>26</v>
      </c>
      <c r="M54" s="7">
        <f t="shared" si="3"/>
        <v>0.40625</v>
      </c>
    </row>
    <row r="55" spans="1:13">
      <c r="A55" s="4">
        <v>21</v>
      </c>
      <c r="B55" s="4">
        <v>12</v>
      </c>
      <c r="C55" s="4" t="s">
        <v>195</v>
      </c>
      <c r="D55" s="4" t="s">
        <v>1154</v>
      </c>
      <c r="E55" s="4">
        <v>15</v>
      </c>
      <c r="F55" s="4">
        <v>25</v>
      </c>
      <c r="G55" s="4">
        <v>2</v>
      </c>
      <c r="H55" s="4">
        <v>45</v>
      </c>
      <c r="I55" t="s">
        <v>1132</v>
      </c>
      <c r="J55" s="3">
        <f t="shared" si="1"/>
        <v>50</v>
      </c>
      <c r="K55" s="3">
        <f t="shared" si="0"/>
        <v>30</v>
      </c>
      <c r="L55" s="3">
        <f t="shared" si="2"/>
        <v>20</v>
      </c>
      <c r="M55" s="7">
        <f t="shared" si="3"/>
        <v>0.4</v>
      </c>
    </row>
    <row r="56" spans="1:13">
      <c r="A56" s="4">
        <v>22</v>
      </c>
      <c r="B56" s="4">
        <v>15</v>
      </c>
      <c r="C56" s="4" t="s">
        <v>117</v>
      </c>
      <c r="D56" s="4" t="s">
        <v>1152</v>
      </c>
      <c r="E56" s="4">
        <v>10</v>
      </c>
      <c r="F56" s="4">
        <v>18</v>
      </c>
      <c r="G56" s="4">
        <v>1</v>
      </c>
      <c r="H56" s="4">
        <v>32</v>
      </c>
      <c r="I56" t="s">
        <v>1131</v>
      </c>
      <c r="J56" s="3">
        <f t="shared" si="1"/>
        <v>18</v>
      </c>
      <c r="K56" s="3">
        <f t="shared" si="0"/>
        <v>10</v>
      </c>
      <c r="L56" s="3">
        <f t="shared" si="2"/>
        <v>8</v>
      </c>
      <c r="M56" s="7">
        <f t="shared" si="3"/>
        <v>0.44444444444444442</v>
      </c>
    </row>
    <row r="57" spans="1:13">
      <c r="A57" s="4">
        <v>22</v>
      </c>
      <c r="B57" s="4">
        <v>15</v>
      </c>
      <c r="C57" s="4" t="s">
        <v>77</v>
      </c>
      <c r="D57" s="4" t="s">
        <v>1148</v>
      </c>
      <c r="E57" s="4">
        <v>20</v>
      </c>
      <c r="F57" s="4">
        <v>34</v>
      </c>
      <c r="G57" s="4">
        <v>3</v>
      </c>
      <c r="H57" s="4">
        <v>19</v>
      </c>
      <c r="I57" t="s">
        <v>1131</v>
      </c>
      <c r="J57" s="3">
        <f t="shared" si="1"/>
        <v>102</v>
      </c>
      <c r="K57" s="3">
        <f t="shared" si="0"/>
        <v>60</v>
      </c>
      <c r="L57" s="3">
        <f t="shared" si="2"/>
        <v>42</v>
      </c>
      <c r="M57" s="7">
        <f t="shared" si="3"/>
        <v>0.41176470588235292</v>
      </c>
    </row>
    <row r="58" spans="1:13">
      <c r="A58" s="4">
        <v>22</v>
      </c>
      <c r="B58" s="4">
        <v>15</v>
      </c>
      <c r="C58" s="4" t="s">
        <v>51</v>
      </c>
      <c r="D58" s="4" t="s">
        <v>1141</v>
      </c>
      <c r="E58" s="4">
        <v>17</v>
      </c>
      <c r="F58" s="4">
        <v>29</v>
      </c>
      <c r="G58" s="4">
        <v>2</v>
      </c>
      <c r="H58" s="4">
        <v>13</v>
      </c>
      <c r="I58" t="s">
        <v>1132</v>
      </c>
      <c r="J58" s="3">
        <f t="shared" si="1"/>
        <v>58</v>
      </c>
      <c r="K58" s="3">
        <f t="shared" si="0"/>
        <v>34</v>
      </c>
      <c r="L58" s="3">
        <f t="shared" si="2"/>
        <v>24</v>
      </c>
      <c r="M58" s="7">
        <f t="shared" si="3"/>
        <v>0.41379310344827586</v>
      </c>
    </row>
    <row r="59" spans="1:13">
      <c r="A59" s="4">
        <v>22</v>
      </c>
      <c r="B59" s="4">
        <v>15</v>
      </c>
      <c r="C59" s="4" t="s">
        <v>33</v>
      </c>
      <c r="D59" s="4" t="s">
        <v>1145</v>
      </c>
      <c r="E59" s="4">
        <v>21</v>
      </c>
      <c r="F59" s="4">
        <v>35</v>
      </c>
      <c r="G59" s="4">
        <v>1</v>
      </c>
      <c r="H59" s="4">
        <v>59</v>
      </c>
      <c r="I59" t="s">
        <v>1132</v>
      </c>
      <c r="J59" s="3">
        <f t="shared" si="1"/>
        <v>35</v>
      </c>
      <c r="K59" s="3">
        <f t="shared" si="0"/>
        <v>21</v>
      </c>
      <c r="L59" s="3">
        <f t="shared" si="2"/>
        <v>14</v>
      </c>
      <c r="M59" s="7">
        <f t="shared" si="3"/>
        <v>0.4</v>
      </c>
    </row>
    <row r="60" spans="1:13">
      <c r="A60" s="4">
        <v>23</v>
      </c>
      <c r="B60" s="4">
        <v>1</v>
      </c>
      <c r="C60" s="4" t="s">
        <v>180</v>
      </c>
      <c r="D60" s="4" t="s">
        <v>1144</v>
      </c>
      <c r="E60" s="4">
        <v>11</v>
      </c>
      <c r="F60" s="4">
        <v>19</v>
      </c>
      <c r="G60" s="4">
        <v>3</v>
      </c>
      <c r="H60" s="4">
        <v>46</v>
      </c>
      <c r="I60" t="s">
        <v>1132</v>
      </c>
      <c r="J60" s="3">
        <f t="shared" si="1"/>
        <v>57</v>
      </c>
      <c r="K60" s="3">
        <f t="shared" si="0"/>
        <v>33</v>
      </c>
      <c r="L60" s="3">
        <f t="shared" si="2"/>
        <v>24</v>
      </c>
      <c r="M60" s="7">
        <f t="shared" si="3"/>
        <v>0.42105263157894735</v>
      </c>
    </row>
    <row r="61" spans="1:13">
      <c r="A61" s="4">
        <v>23</v>
      </c>
      <c r="B61" s="4">
        <v>1</v>
      </c>
      <c r="C61" s="4" t="s">
        <v>170</v>
      </c>
      <c r="D61" s="4" t="s">
        <v>1138</v>
      </c>
      <c r="E61" s="4">
        <v>16</v>
      </c>
      <c r="F61" s="4">
        <v>27</v>
      </c>
      <c r="G61" s="4">
        <v>3</v>
      </c>
      <c r="H61" s="4">
        <v>17</v>
      </c>
      <c r="I61" t="s">
        <v>1132</v>
      </c>
      <c r="J61" s="3">
        <f t="shared" si="1"/>
        <v>81</v>
      </c>
      <c r="K61" s="3">
        <f t="shared" si="0"/>
        <v>48</v>
      </c>
      <c r="L61" s="3">
        <f t="shared" si="2"/>
        <v>33</v>
      </c>
      <c r="M61" s="7">
        <f t="shared" si="3"/>
        <v>0.40740740740740738</v>
      </c>
    </row>
    <row r="62" spans="1:13">
      <c r="A62" s="4">
        <v>24</v>
      </c>
      <c r="B62" s="4">
        <v>5</v>
      </c>
      <c r="C62" s="4" t="s">
        <v>256</v>
      </c>
      <c r="D62" s="4" t="s">
        <v>1153</v>
      </c>
      <c r="E62" s="4">
        <v>15</v>
      </c>
      <c r="F62" s="4">
        <v>26</v>
      </c>
      <c r="G62" s="4">
        <v>3</v>
      </c>
      <c r="H62" s="4">
        <v>45</v>
      </c>
      <c r="I62" t="s">
        <v>1131</v>
      </c>
      <c r="J62" s="3">
        <f t="shared" si="1"/>
        <v>78</v>
      </c>
      <c r="K62" s="3">
        <f t="shared" si="0"/>
        <v>45</v>
      </c>
      <c r="L62" s="3">
        <f t="shared" si="2"/>
        <v>33</v>
      </c>
      <c r="M62" s="7">
        <f t="shared" si="3"/>
        <v>0.42307692307692307</v>
      </c>
    </row>
    <row r="63" spans="1:13">
      <c r="A63" s="4">
        <v>24</v>
      </c>
      <c r="B63" s="4">
        <v>5</v>
      </c>
      <c r="C63" s="4" t="s">
        <v>51</v>
      </c>
      <c r="D63" s="4" t="s">
        <v>1141</v>
      </c>
      <c r="E63" s="4">
        <v>17</v>
      </c>
      <c r="F63" s="4">
        <v>29</v>
      </c>
      <c r="G63" s="4">
        <v>1</v>
      </c>
      <c r="H63" s="4">
        <v>46</v>
      </c>
      <c r="I63" t="s">
        <v>1131</v>
      </c>
      <c r="J63" s="3">
        <f t="shared" si="1"/>
        <v>29</v>
      </c>
      <c r="K63" s="3">
        <f t="shared" si="0"/>
        <v>17</v>
      </c>
      <c r="L63" s="3">
        <f t="shared" si="2"/>
        <v>12</v>
      </c>
      <c r="M63" s="7">
        <f t="shared" si="3"/>
        <v>0.41379310344827586</v>
      </c>
    </row>
    <row r="64" spans="1:13">
      <c r="A64" s="4">
        <v>24</v>
      </c>
      <c r="B64" s="4">
        <v>5</v>
      </c>
      <c r="C64" s="4" t="s">
        <v>331</v>
      </c>
      <c r="D64" s="4" t="s">
        <v>1150</v>
      </c>
      <c r="E64" s="4">
        <v>14</v>
      </c>
      <c r="F64" s="4">
        <v>23</v>
      </c>
      <c r="G64" s="4">
        <v>2</v>
      </c>
      <c r="H64" s="4">
        <v>42</v>
      </c>
      <c r="I64" t="s">
        <v>1132</v>
      </c>
      <c r="J64" s="3">
        <f t="shared" si="1"/>
        <v>46</v>
      </c>
      <c r="K64" s="3">
        <f t="shared" si="0"/>
        <v>28</v>
      </c>
      <c r="L64" s="3">
        <f t="shared" si="2"/>
        <v>18</v>
      </c>
      <c r="M64" s="7">
        <f t="shared" si="3"/>
        <v>0.39130434782608697</v>
      </c>
    </row>
    <row r="65" spans="1:13">
      <c r="A65" s="4">
        <v>24</v>
      </c>
      <c r="B65" s="4">
        <v>5</v>
      </c>
      <c r="C65" s="4" t="s">
        <v>65</v>
      </c>
      <c r="D65" s="4" t="s">
        <v>1139</v>
      </c>
      <c r="E65" s="4">
        <v>25</v>
      </c>
      <c r="F65" s="4">
        <v>40</v>
      </c>
      <c r="G65" s="4">
        <v>2</v>
      </c>
      <c r="H65" s="4">
        <v>47</v>
      </c>
      <c r="I65" t="s">
        <v>1132</v>
      </c>
      <c r="J65" s="3">
        <f t="shared" si="1"/>
        <v>80</v>
      </c>
      <c r="K65" s="3">
        <f t="shared" si="0"/>
        <v>50</v>
      </c>
      <c r="L65" s="3">
        <f t="shared" si="2"/>
        <v>30</v>
      </c>
      <c r="M65" s="7">
        <f t="shared" si="3"/>
        <v>0.375</v>
      </c>
    </row>
    <row r="66" spans="1:13">
      <c r="A66" s="4">
        <v>25</v>
      </c>
      <c r="B66" s="4">
        <v>12</v>
      </c>
      <c r="C66" s="4" t="s">
        <v>77</v>
      </c>
      <c r="D66" s="4" t="s">
        <v>1148</v>
      </c>
      <c r="E66" s="4">
        <v>20</v>
      </c>
      <c r="F66" s="4">
        <v>34</v>
      </c>
      <c r="G66" s="4">
        <v>1</v>
      </c>
      <c r="H66" s="4">
        <v>35</v>
      </c>
      <c r="I66" t="s">
        <v>1132</v>
      </c>
      <c r="J66" s="3">
        <f t="shared" ref="J66:J129" si="4">+F66*G66</f>
        <v>34</v>
      </c>
      <c r="K66" s="3">
        <f t="shared" ref="K66:K129" si="5">+E66*G66</f>
        <v>20</v>
      </c>
      <c r="L66" s="3">
        <f t="shared" si="2"/>
        <v>14</v>
      </c>
      <c r="M66" s="7">
        <f t="shared" si="3"/>
        <v>0.41176470588235292</v>
      </c>
    </row>
    <row r="67" spans="1:13">
      <c r="A67" s="4">
        <v>26</v>
      </c>
      <c r="B67" s="4">
        <v>18</v>
      </c>
      <c r="C67" s="4" t="s">
        <v>117</v>
      </c>
      <c r="D67" s="4" t="s">
        <v>1152</v>
      </c>
      <c r="E67" s="4">
        <v>10</v>
      </c>
      <c r="F67" s="4">
        <v>18</v>
      </c>
      <c r="G67" s="4">
        <v>2</v>
      </c>
      <c r="H67" s="4">
        <v>13</v>
      </c>
      <c r="I67" t="s">
        <v>1132</v>
      </c>
      <c r="J67" s="3">
        <f t="shared" si="4"/>
        <v>36</v>
      </c>
      <c r="K67" s="3">
        <f t="shared" si="5"/>
        <v>20</v>
      </c>
      <c r="L67" s="3">
        <f t="shared" ref="L67:L130" si="6">+J67-K67</f>
        <v>16</v>
      </c>
      <c r="M67" s="7">
        <f t="shared" ref="M67:M130" si="7">+L67/J67</f>
        <v>0.44444444444444442</v>
      </c>
    </row>
    <row r="68" spans="1:13">
      <c r="A68" s="4">
        <v>26</v>
      </c>
      <c r="B68" s="4">
        <v>18</v>
      </c>
      <c r="C68" s="4" t="s">
        <v>102</v>
      </c>
      <c r="D68" s="4" t="s">
        <v>1151</v>
      </c>
      <c r="E68" s="4">
        <v>13</v>
      </c>
      <c r="F68" s="4">
        <v>21</v>
      </c>
      <c r="G68" s="4">
        <v>2</v>
      </c>
      <c r="H68" s="4">
        <v>54</v>
      </c>
      <c r="I68" t="s">
        <v>1131</v>
      </c>
      <c r="J68" s="3">
        <f t="shared" si="4"/>
        <v>42</v>
      </c>
      <c r="K68" s="3">
        <f t="shared" si="5"/>
        <v>26</v>
      </c>
      <c r="L68" s="3">
        <f t="shared" si="6"/>
        <v>16</v>
      </c>
      <c r="M68" s="7">
        <f t="shared" si="7"/>
        <v>0.38095238095238093</v>
      </c>
    </row>
    <row r="69" spans="1:13">
      <c r="A69" s="4">
        <v>26</v>
      </c>
      <c r="B69" s="4">
        <v>18</v>
      </c>
      <c r="C69" s="4" t="s">
        <v>259</v>
      </c>
      <c r="D69" s="4" t="s">
        <v>1135</v>
      </c>
      <c r="E69" s="4">
        <v>14</v>
      </c>
      <c r="F69" s="4">
        <v>24</v>
      </c>
      <c r="G69" s="4">
        <v>2</v>
      </c>
      <c r="H69" s="4">
        <v>42</v>
      </c>
      <c r="I69" t="s">
        <v>1132</v>
      </c>
      <c r="J69" s="3">
        <f t="shared" si="4"/>
        <v>48</v>
      </c>
      <c r="K69" s="3">
        <f t="shared" si="5"/>
        <v>28</v>
      </c>
      <c r="L69" s="3">
        <f t="shared" si="6"/>
        <v>20</v>
      </c>
      <c r="M69" s="7">
        <f t="shared" si="7"/>
        <v>0.41666666666666669</v>
      </c>
    </row>
    <row r="70" spans="1:13">
      <c r="A70" s="4">
        <v>27</v>
      </c>
      <c r="B70" s="4">
        <v>4</v>
      </c>
      <c r="C70" s="4" t="s">
        <v>33</v>
      </c>
      <c r="D70" s="4" t="s">
        <v>1145</v>
      </c>
      <c r="E70" s="4">
        <v>21</v>
      </c>
      <c r="F70" s="4">
        <v>35</v>
      </c>
      <c r="G70" s="4">
        <v>1</v>
      </c>
      <c r="H70" s="4">
        <v>17</v>
      </c>
      <c r="I70" t="s">
        <v>1131</v>
      </c>
      <c r="J70" s="3">
        <f t="shared" si="4"/>
        <v>35</v>
      </c>
      <c r="K70" s="3">
        <f t="shared" si="5"/>
        <v>21</v>
      </c>
      <c r="L70" s="3">
        <f t="shared" si="6"/>
        <v>14</v>
      </c>
      <c r="M70" s="7">
        <f t="shared" si="7"/>
        <v>0.4</v>
      </c>
    </row>
    <row r="71" spans="1:13">
      <c r="A71" s="4">
        <v>27</v>
      </c>
      <c r="B71" s="4">
        <v>4</v>
      </c>
      <c r="C71" s="4" t="s">
        <v>256</v>
      </c>
      <c r="D71" s="4" t="s">
        <v>1153</v>
      </c>
      <c r="E71" s="4">
        <v>15</v>
      </c>
      <c r="F71" s="4">
        <v>26</v>
      </c>
      <c r="G71" s="4">
        <v>1</v>
      </c>
      <c r="H71" s="4">
        <v>38</v>
      </c>
      <c r="I71" t="s">
        <v>1132</v>
      </c>
      <c r="J71" s="3">
        <f t="shared" si="4"/>
        <v>26</v>
      </c>
      <c r="K71" s="3">
        <f t="shared" si="5"/>
        <v>15</v>
      </c>
      <c r="L71" s="3">
        <f t="shared" si="6"/>
        <v>11</v>
      </c>
      <c r="M71" s="7">
        <f t="shared" si="7"/>
        <v>0.42307692307692307</v>
      </c>
    </row>
    <row r="72" spans="1:13">
      <c r="A72" s="4">
        <v>28</v>
      </c>
      <c r="B72" s="4">
        <v>2</v>
      </c>
      <c r="C72" s="4" t="s">
        <v>117</v>
      </c>
      <c r="D72" s="4" t="s">
        <v>1152</v>
      </c>
      <c r="E72" s="4">
        <v>10</v>
      </c>
      <c r="F72" s="4">
        <v>18</v>
      </c>
      <c r="G72" s="4">
        <v>2</v>
      </c>
      <c r="H72" s="4">
        <v>17</v>
      </c>
      <c r="I72" t="s">
        <v>1132</v>
      </c>
      <c r="J72" s="3">
        <f t="shared" si="4"/>
        <v>36</v>
      </c>
      <c r="K72" s="3">
        <f t="shared" si="5"/>
        <v>20</v>
      </c>
      <c r="L72" s="3">
        <f t="shared" si="6"/>
        <v>16</v>
      </c>
      <c r="M72" s="7">
        <f t="shared" si="7"/>
        <v>0.44444444444444442</v>
      </c>
    </row>
    <row r="73" spans="1:13">
      <c r="A73" s="4">
        <v>28</v>
      </c>
      <c r="B73" s="4">
        <v>2</v>
      </c>
      <c r="C73" s="4" t="s">
        <v>51</v>
      </c>
      <c r="D73" s="4" t="s">
        <v>1141</v>
      </c>
      <c r="E73" s="4">
        <v>17</v>
      </c>
      <c r="F73" s="4">
        <v>29</v>
      </c>
      <c r="G73" s="4">
        <v>2</v>
      </c>
      <c r="H73" s="4">
        <v>39</v>
      </c>
      <c r="I73" t="s">
        <v>1132</v>
      </c>
      <c r="J73" s="3">
        <f t="shared" si="4"/>
        <v>58</v>
      </c>
      <c r="K73" s="3">
        <f t="shared" si="5"/>
        <v>34</v>
      </c>
      <c r="L73" s="3">
        <f t="shared" si="6"/>
        <v>24</v>
      </c>
      <c r="M73" s="7">
        <f t="shared" si="7"/>
        <v>0.41379310344827586</v>
      </c>
    </row>
    <row r="74" spans="1:13">
      <c r="A74" s="4">
        <v>29</v>
      </c>
      <c r="B74" s="4">
        <v>20</v>
      </c>
      <c r="C74" s="4" t="s">
        <v>195</v>
      </c>
      <c r="D74" s="4" t="s">
        <v>1154</v>
      </c>
      <c r="E74" s="4">
        <v>15</v>
      </c>
      <c r="F74" s="4">
        <v>25</v>
      </c>
      <c r="G74" s="4">
        <v>3</v>
      </c>
      <c r="H74" s="4">
        <v>22</v>
      </c>
      <c r="I74" t="s">
        <v>1132</v>
      </c>
      <c r="J74" s="3">
        <f t="shared" si="4"/>
        <v>75</v>
      </c>
      <c r="K74" s="3">
        <f t="shared" si="5"/>
        <v>45</v>
      </c>
      <c r="L74" s="3">
        <f t="shared" si="6"/>
        <v>30</v>
      </c>
      <c r="M74" s="7">
        <f t="shared" si="7"/>
        <v>0.4</v>
      </c>
    </row>
    <row r="75" spans="1:13">
      <c r="A75" s="4">
        <v>29</v>
      </c>
      <c r="B75" s="4">
        <v>20</v>
      </c>
      <c r="C75" s="4" t="s">
        <v>117</v>
      </c>
      <c r="D75" s="4" t="s">
        <v>1152</v>
      </c>
      <c r="E75" s="4">
        <v>10</v>
      </c>
      <c r="F75" s="4">
        <v>18</v>
      </c>
      <c r="G75" s="4">
        <v>2</v>
      </c>
      <c r="H75" s="4">
        <v>18</v>
      </c>
      <c r="I75" t="s">
        <v>1131</v>
      </c>
      <c r="J75" s="3">
        <f t="shared" si="4"/>
        <v>36</v>
      </c>
      <c r="K75" s="3">
        <f t="shared" si="5"/>
        <v>20</v>
      </c>
      <c r="L75" s="3">
        <f t="shared" si="6"/>
        <v>16</v>
      </c>
      <c r="M75" s="7">
        <f t="shared" si="7"/>
        <v>0.44444444444444442</v>
      </c>
    </row>
    <row r="76" spans="1:13">
      <c r="A76" s="4">
        <v>29</v>
      </c>
      <c r="B76" s="4">
        <v>20</v>
      </c>
      <c r="C76" s="4" t="s">
        <v>186</v>
      </c>
      <c r="D76" s="4" t="s">
        <v>1137</v>
      </c>
      <c r="E76" s="4">
        <v>19</v>
      </c>
      <c r="F76" s="4">
        <v>31</v>
      </c>
      <c r="G76" s="4">
        <v>2</v>
      </c>
      <c r="H76" s="4">
        <v>31</v>
      </c>
      <c r="I76" t="s">
        <v>1132</v>
      </c>
      <c r="J76" s="3">
        <f t="shared" si="4"/>
        <v>62</v>
      </c>
      <c r="K76" s="3">
        <f t="shared" si="5"/>
        <v>38</v>
      </c>
      <c r="L76" s="3">
        <f t="shared" si="6"/>
        <v>24</v>
      </c>
      <c r="M76" s="7">
        <f t="shared" si="7"/>
        <v>0.38709677419354838</v>
      </c>
    </row>
    <row r="77" spans="1:13">
      <c r="A77" s="4">
        <v>30</v>
      </c>
      <c r="B77" s="4">
        <v>14</v>
      </c>
      <c r="C77" s="4" t="s">
        <v>256</v>
      </c>
      <c r="D77" s="4" t="s">
        <v>1153</v>
      </c>
      <c r="E77" s="4">
        <v>15</v>
      </c>
      <c r="F77" s="4">
        <v>26</v>
      </c>
      <c r="G77" s="4">
        <v>2</v>
      </c>
      <c r="H77" s="4">
        <v>14</v>
      </c>
      <c r="I77" t="s">
        <v>1131</v>
      </c>
      <c r="J77" s="3">
        <f t="shared" si="4"/>
        <v>52</v>
      </c>
      <c r="K77" s="3">
        <f t="shared" si="5"/>
        <v>30</v>
      </c>
      <c r="L77" s="3">
        <f t="shared" si="6"/>
        <v>22</v>
      </c>
      <c r="M77" s="7">
        <f t="shared" si="7"/>
        <v>0.42307692307692307</v>
      </c>
    </row>
    <row r="78" spans="1:13">
      <c r="A78" s="4">
        <v>30</v>
      </c>
      <c r="B78" s="4">
        <v>14</v>
      </c>
      <c r="C78" s="4" t="s">
        <v>241</v>
      </c>
      <c r="D78" s="4" t="s">
        <v>1149</v>
      </c>
      <c r="E78" s="4">
        <v>12</v>
      </c>
      <c r="F78" s="4">
        <v>20</v>
      </c>
      <c r="G78" s="4">
        <v>3</v>
      </c>
      <c r="H78" s="4">
        <v>55</v>
      </c>
      <c r="I78" t="s">
        <v>1131</v>
      </c>
      <c r="J78" s="3">
        <f t="shared" si="4"/>
        <v>60</v>
      </c>
      <c r="K78" s="3">
        <f t="shared" si="5"/>
        <v>36</v>
      </c>
      <c r="L78" s="3">
        <f t="shared" si="6"/>
        <v>24</v>
      </c>
      <c r="M78" s="7">
        <f t="shared" si="7"/>
        <v>0.4</v>
      </c>
    </row>
    <row r="79" spans="1:13">
      <c r="A79" s="4">
        <v>31</v>
      </c>
      <c r="B79" s="4">
        <v>13</v>
      </c>
      <c r="C79" s="4" t="s">
        <v>51</v>
      </c>
      <c r="D79" s="4" t="s">
        <v>1141</v>
      </c>
      <c r="E79" s="4">
        <v>17</v>
      </c>
      <c r="F79" s="4">
        <v>29</v>
      </c>
      <c r="G79" s="4">
        <v>1</v>
      </c>
      <c r="H79" s="4">
        <v>59</v>
      </c>
      <c r="I79" t="s">
        <v>1132</v>
      </c>
      <c r="J79" s="3">
        <f t="shared" si="4"/>
        <v>29</v>
      </c>
      <c r="K79" s="3">
        <f t="shared" si="5"/>
        <v>17</v>
      </c>
      <c r="L79" s="3">
        <f t="shared" si="6"/>
        <v>12</v>
      </c>
      <c r="M79" s="7">
        <f t="shared" si="7"/>
        <v>0.41379310344827586</v>
      </c>
    </row>
    <row r="80" spans="1:13">
      <c r="A80" s="4">
        <v>31</v>
      </c>
      <c r="B80" s="4">
        <v>13</v>
      </c>
      <c r="C80" s="4" t="s">
        <v>180</v>
      </c>
      <c r="D80" s="4" t="s">
        <v>1144</v>
      </c>
      <c r="E80" s="4">
        <v>11</v>
      </c>
      <c r="F80" s="4">
        <v>19</v>
      </c>
      <c r="G80" s="4">
        <v>2</v>
      </c>
      <c r="H80" s="4">
        <v>46</v>
      </c>
      <c r="I80" t="s">
        <v>1132</v>
      </c>
      <c r="J80" s="3">
        <f t="shared" si="4"/>
        <v>38</v>
      </c>
      <c r="K80" s="3">
        <f t="shared" si="5"/>
        <v>22</v>
      </c>
      <c r="L80" s="3">
        <f t="shared" si="6"/>
        <v>16</v>
      </c>
      <c r="M80" s="7">
        <f t="shared" si="7"/>
        <v>0.42105263157894735</v>
      </c>
    </row>
    <row r="81" spans="1:13">
      <c r="A81" s="4">
        <v>32</v>
      </c>
      <c r="B81" s="4">
        <v>5</v>
      </c>
      <c r="C81" s="4" t="s">
        <v>414</v>
      </c>
      <c r="D81" s="4" t="s">
        <v>1146</v>
      </c>
      <c r="E81" s="4">
        <v>19</v>
      </c>
      <c r="F81" s="4">
        <v>32</v>
      </c>
      <c r="G81" s="4">
        <v>2</v>
      </c>
      <c r="H81" s="4">
        <v>50</v>
      </c>
      <c r="I81" t="s">
        <v>1132</v>
      </c>
      <c r="J81" s="3">
        <f t="shared" si="4"/>
        <v>64</v>
      </c>
      <c r="K81" s="3">
        <f t="shared" si="5"/>
        <v>38</v>
      </c>
      <c r="L81" s="3">
        <f t="shared" si="6"/>
        <v>26</v>
      </c>
      <c r="M81" s="7">
        <f t="shared" si="7"/>
        <v>0.40625</v>
      </c>
    </row>
    <row r="82" spans="1:13">
      <c r="A82" s="4">
        <v>32</v>
      </c>
      <c r="B82" s="4">
        <v>5</v>
      </c>
      <c r="C82" s="4" t="s">
        <v>439</v>
      </c>
      <c r="D82" s="4" t="s">
        <v>1142</v>
      </c>
      <c r="E82" s="4">
        <v>20</v>
      </c>
      <c r="F82" s="4">
        <v>33</v>
      </c>
      <c r="G82" s="4">
        <v>1</v>
      </c>
      <c r="H82" s="4">
        <v>20</v>
      </c>
      <c r="I82" t="s">
        <v>1132</v>
      </c>
      <c r="J82" s="3">
        <f t="shared" si="4"/>
        <v>33</v>
      </c>
      <c r="K82" s="3">
        <f t="shared" si="5"/>
        <v>20</v>
      </c>
      <c r="L82" s="3">
        <f t="shared" si="6"/>
        <v>13</v>
      </c>
      <c r="M82" s="7">
        <f t="shared" si="7"/>
        <v>0.39393939393939392</v>
      </c>
    </row>
    <row r="83" spans="1:13">
      <c r="A83" s="4">
        <v>32</v>
      </c>
      <c r="B83" s="4">
        <v>5</v>
      </c>
      <c r="C83" s="4" t="s">
        <v>256</v>
      </c>
      <c r="D83" s="4" t="s">
        <v>1153</v>
      </c>
      <c r="E83" s="4">
        <v>15</v>
      </c>
      <c r="F83" s="4">
        <v>26</v>
      </c>
      <c r="G83" s="4">
        <v>3</v>
      </c>
      <c r="H83" s="4">
        <v>35</v>
      </c>
      <c r="I83" t="s">
        <v>1131</v>
      </c>
      <c r="J83" s="3">
        <f t="shared" si="4"/>
        <v>78</v>
      </c>
      <c r="K83" s="3">
        <f t="shared" si="5"/>
        <v>45</v>
      </c>
      <c r="L83" s="3">
        <f t="shared" si="6"/>
        <v>33</v>
      </c>
      <c r="M83" s="7">
        <f t="shared" si="7"/>
        <v>0.42307692307692307</v>
      </c>
    </row>
    <row r="84" spans="1:13">
      <c r="A84" s="4">
        <v>32</v>
      </c>
      <c r="B84" s="4">
        <v>5</v>
      </c>
      <c r="C84" s="4" t="s">
        <v>117</v>
      </c>
      <c r="D84" s="4" t="s">
        <v>1152</v>
      </c>
      <c r="E84" s="4">
        <v>10</v>
      </c>
      <c r="F84" s="4">
        <v>18</v>
      </c>
      <c r="G84" s="4">
        <v>2</v>
      </c>
      <c r="H84" s="4">
        <v>23</v>
      </c>
      <c r="I84" t="s">
        <v>1131</v>
      </c>
      <c r="J84" s="3">
        <f t="shared" si="4"/>
        <v>36</v>
      </c>
      <c r="K84" s="3">
        <f t="shared" si="5"/>
        <v>20</v>
      </c>
      <c r="L84" s="3">
        <f t="shared" si="6"/>
        <v>16</v>
      </c>
      <c r="M84" s="7">
        <f t="shared" si="7"/>
        <v>0.44444444444444442</v>
      </c>
    </row>
    <row r="85" spans="1:13">
      <c r="A85" s="4">
        <v>33</v>
      </c>
      <c r="B85" s="4">
        <v>4</v>
      </c>
      <c r="C85" s="4" t="s">
        <v>33</v>
      </c>
      <c r="D85" s="4" t="s">
        <v>1145</v>
      </c>
      <c r="E85" s="4">
        <v>21</v>
      </c>
      <c r="F85" s="4">
        <v>35</v>
      </c>
      <c r="G85" s="4">
        <v>3</v>
      </c>
      <c r="H85" s="4">
        <v>6</v>
      </c>
      <c r="I85" t="s">
        <v>1132</v>
      </c>
      <c r="J85" s="3">
        <f t="shared" si="4"/>
        <v>105</v>
      </c>
      <c r="K85" s="3">
        <f t="shared" si="5"/>
        <v>63</v>
      </c>
      <c r="L85" s="3">
        <f t="shared" si="6"/>
        <v>42</v>
      </c>
      <c r="M85" s="7">
        <f t="shared" si="7"/>
        <v>0.4</v>
      </c>
    </row>
    <row r="86" spans="1:13">
      <c r="A86" s="4">
        <v>33</v>
      </c>
      <c r="B86" s="4">
        <v>4</v>
      </c>
      <c r="C86" s="4" t="s">
        <v>170</v>
      </c>
      <c r="D86" s="4" t="s">
        <v>1138</v>
      </c>
      <c r="E86" s="4">
        <v>16</v>
      </c>
      <c r="F86" s="4">
        <v>27</v>
      </c>
      <c r="G86" s="4">
        <v>1</v>
      </c>
      <c r="H86" s="4">
        <v>59</v>
      </c>
      <c r="I86" t="s">
        <v>1131</v>
      </c>
      <c r="J86" s="3">
        <f t="shared" si="4"/>
        <v>27</v>
      </c>
      <c r="K86" s="3">
        <f t="shared" si="5"/>
        <v>16</v>
      </c>
      <c r="L86" s="3">
        <f t="shared" si="6"/>
        <v>11</v>
      </c>
      <c r="M86" s="7">
        <f t="shared" si="7"/>
        <v>0.40740740740740738</v>
      </c>
    </row>
    <row r="87" spans="1:13">
      <c r="A87" s="4">
        <v>33</v>
      </c>
      <c r="B87" s="4">
        <v>4</v>
      </c>
      <c r="C87" s="4" t="s">
        <v>414</v>
      </c>
      <c r="D87" s="4" t="s">
        <v>1146</v>
      </c>
      <c r="E87" s="4">
        <v>19</v>
      </c>
      <c r="F87" s="4">
        <v>32</v>
      </c>
      <c r="G87" s="4">
        <v>3</v>
      </c>
      <c r="H87" s="4">
        <v>55</v>
      </c>
      <c r="I87" t="s">
        <v>1132</v>
      </c>
      <c r="J87" s="3">
        <f t="shared" si="4"/>
        <v>96</v>
      </c>
      <c r="K87" s="3">
        <f t="shared" si="5"/>
        <v>57</v>
      </c>
      <c r="L87" s="3">
        <f t="shared" si="6"/>
        <v>39</v>
      </c>
      <c r="M87" s="7">
        <f t="shared" si="7"/>
        <v>0.40625</v>
      </c>
    </row>
    <row r="88" spans="1:13">
      <c r="A88" s="4">
        <v>33</v>
      </c>
      <c r="B88" s="4">
        <v>4</v>
      </c>
      <c r="C88" s="4" t="s">
        <v>256</v>
      </c>
      <c r="D88" s="4" t="s">
        <v>1153</v>
      </c>
      <c r="E88" s="4">
        <v>15</v>
      </c>
      <c r="F88" s="4">
        <v>26</v>
      </c>
      <c r="G88" s="4">
        <v>3</v>
      </c>
      <c r="H88" s="4">
        <v>10</v>
      </c>
      <c r="I88" t="s">
        <v>1131</v>
      </c>
      <c r="J88" s="3">
        <f t="shared" si="4"/>
        <v>78</v>
      </c>
      <c r="K88" s="3">
        <f t="shared" si="5"/>
        <v>45</v>
      </c>
      <c r="L88" s="3">
        <f t="shared" si="6"/>
        <v>33</v>
      </c>
      <c r="M88" s="7">
        <f t="shared" si="7"/>
        <v>0.42307692307692307</v>
      </c>
    </row>
    <row r="89" spans="1:13">
      <c r="A89" s="4">
        <v>34</v>
      </c>
      <c r="B89" s="4">
        <v>15</v>
      </c>
      <c r="C89" s="4" t="s">
        <v>77</v>
      </c>
      <c r="D89" s="4" t="s">
        <v>1148</v>
      </c>
      <c r="E89" s="4">
        <v>20</v>
      </c>
      <c r="F89" s="4">
        <v>34</v>
      </c>
      <c r="G89" s="4">
        <v>1</v>
      </c>
      <c r="H89" s="4">
        <v>46</v>
      </c>
      <c r="I89" t="s">
        <v>1131</v>
      </c>
      <c r="J89" s="3">
        <f t="shared" si="4"/>
        <v>34</v>
      </c>
      <c r="K89" s="3">
        <f t="shared" si="5"/>
        <v>20</v>
      </c>
      <c r="L89" s="3">
        <f t="shared" si="6"/>
        <v>14</v>
      </c>
      <c r="M89" s="7">
        <f t="shared" si="7"/>
        <v>0.41176470588235292</v>
      </c>
    </row>
    <row r="90" spans="1:13">
      <c r="A90" s="4">
        <v>34</v>
      </c>
      <c r="B90" s="4">
        <v>15</v>
      </c>
      <c r="C90" s="4" t="s">
        <v>256</v>
      </c>
      <c r="D90" s="4" t="s">
        <v>1153</v>
      </c>
      <c r="E90" s="4">
        <v>15</v>
      </c>
      <c r="F90" s="4">
        <v>26</v>
      </c>
      <c r="G90" s="4">
        <v>3</v>
      </c>
      <c r="H90" s="4">
        <v>19</v>
      </c>
      <c r="I90" t="s">
        <v>1132</v>
      </c>
      <c r="J90" s="3">
        <f t="shared" si="4"/>
        <v>78</v>
      </c>
      <c r="K90" s="3">
        <f t="shared" si="5"/>
        <v>45</v>
      </c>
      <c r="L90" s="3">
        <f t="shared" si="6"/>
        <v>33</v>
      </c>
      <c r="M90" s="7">
        <f t="shared" si="7"/>
        <v>0.42307692307692307</v>
      </c>
    </row>
    <row r="91" spans="1:13">
      <c r="A91" s="4">
        <v>35</v>
      </c>
      <c r="B91" s="4">
        <v>13</v>
      </c>
      <c r="C91" s="4" t="s">
        <v>100</v>
      </c>
      <c r="D91" s="4" t="s">
        <v>1136</v>
      </c>
      <c r="E91" s="4">
        <v>18</v>
      </c>
      <c r="F91" s="4">
        <v>30</v>
      </c>
      <c r="G91" s="4">
        <v>3</v>
      </c>
      <c r="H91" s="4">
        <v>5</v>
      </c>
      <c r="I91" t="s">
        <v>1132</v>
      </c>
      <c r="J91" s="3">
        <f t="shared" si="4"/>
        <v>90</v>
      </c>
      <c r="K91" s="3">
        <f t="shared" si="5"/>
        <v>54</v>
      </c>
      <c r="L91" s="3">
        <f t="shared" si="6"/>
        <v>36</v>
      </c>
      <c r="M91" s="7">
        <f t="shared" si="7"/>
        <v>0.4</v>
      </c>
    </row>
    <row r="92" spans="1:13">
      <c r="A92" s="4">
        <v>35</v>
      </c>
      <c r="B92" s="4">
        <v>13</v>
      </c>
      <c r="C92" s="4" t="s">
        <v>51</v>
      </c>
      <c r="D92" s="4" t="s">
        <v>1141</v>
      </c>
      <c r="E92" s="4">
        <v>17</v>
      </c>
      <c r="F92" s="4">
        <v>29</v>
      </c>
      <c r="G92" s="4">
        <v>1</v>
      </c>
      <c r="H92" s="4">
        <v>8</v>
      </c>
      <c r="I92" t="s">
        <v>1131</v>
      </c>
      <c r="J92" s="3">
        <f t="shared" si="4"/>
        <v>29</v>
      </c>
      <c r="K92" s="3">
        <f t="shared" si="5"/>
        <v>17</v>
      </c>
      <c r="L92" s="3">
        <f t="shared" si="6"/>
        <v>12</v>
      </c>
      <c r="M92" s="7">
        <f t="shared" si="7"/>
        <v>0.41379310344827586</v>
      </c>
    </row>
    <row r="93" spans="1:13">
      <c r="A93" s="4">
        <v>35</v>
      </c>
      <c r="B93" s="4">
        <v>13</v>
      </c>
      <c r="C93" s="4" t="s">
        <v>439</v>
      </c>
      <c r="D93" s="4" t="s">
        <v>1142</v>
      </c>
      <c r="E93" s="4">
        <v>20</v>
      </c>
      <c r="F93" s="4">
        <v>33</v>
      </c>
      <c r="G93" s="4">
        <v>1</v>
      </c>
      <c r="H93" s="4">
        <v>21</v>
      </c>
      <c r="I93" t="s">
        <v>1131</v>
      </c>
      <c r="J93" s="3">
        <f t="shared" si="4"/>
        <v>33</v>
      </c>
      <c r="K93" s="3">
        <f t="shared" si="5"/>
        <v>20</v>
      </c>
      <c r="L93" s="3">
        <f t="shared" si="6"/>
        <v>13</v>
      </c>
      <c r="M93" s="7">
        <f t="shared" si="7"/>
        <v>0.39393939393939392</v>
      </c>
    </row>
    <row r="94" spans="1:13">
      <c r="A94" s="4">
        <v>35</v>
      </c>
      <c r="B94" s="4">
        <v>13</v>
      </c>
      <c r="C94" s="4" t="s">
        <v>186</v>
      </c>
      <c r="D94" s="4" t="s">
        <v>1137</v>
      </c>
      <c r="E94" s="4">
        <v>19</v>
      </c>
      <c r="F94" s="4">
        <v>31</v>
      </c>
      <c r="G94" s="4">
        <v>2</v>
      </c>
      <c r="H94" s="4">
        <v>31</v>
      </c>
      <c r="I94" t="s">
        <v>1132</v>
      </c>
      <c r="J94" s="3">
        <f t="shared" si="4"/>
        <v>62</v>
      </c>
      <c r="K94" s="3">
        <f t="shared" si="5"/>
        <v>38</v>
      </c>
      <c r="L94" s="3">
        <f t="shared" si="6"/>
        <v>24</v>
      </c>
      <c r="M94" s="7">
        <f t="shared" si="7"/>
        <v>0.38709677419354838</v>
      </c>
    </row>
    <row r="95" spans="1:13">
      <c r="A95" s="4">
        <v>36</v>
      </c>
      <c r="B95" s="4">
        <v>5</v>
      </c>
      <c r="C95" s="4" t="s">
        <v>100</v>
      </c>
      <c r="D95" s="4" t="s">
        <v>1136</v>
      </c>
      <c r="E95" s="4">
        <v>18</v>
      </c>
      <c r="F95" s="4">
        <v>30</v>
      </c>
      <c r="G95" s="4">
        <v>1</v>
      </c>
      <c r="H95" s="4">
        <v>38</v>
      </c>
      <c r="I95" t="s">
        <v>1131</v>
      </c>
      <c r="J95" s="3">
        <f t="shared" si="4"/>
        <v>30</v>
      </c>
      <c r="K95" s="3">
        <f t="shared" si="5"/>
        <v>18</v>
      </c>
      <c r="L95" s="3">
        <f t="shared" si="6"/>
        <v>12</v>
      </c>
      <c r="M95" s="7">
        <f t="shared" si="7"/>
        <v>0.4</v>
      </c>
    </row>
    <row r="96" spans="1:13">
      <c r="A96" s="4">
        <v>37</v>
      </c>
      <c r="B96" s="4">
        <v>20</v>
      </c>
      <c r="C96" s="4" t="s">
        <v>102</v>
      </c>
      <c r="D96" s="4" t="s">
        <v>1151</v>
      </c>
      <c r="E96" s="4">
        <v>13</v>
      </c>
      <c r="F96" s="4">
        <v>21</v>
      </c>
      <c r="G96" s="4">
        <v>1</v>
      </c>
      <c r="H96" s="4">
        <v>47</v>
      </c>
      <c r="I96" t="s">
        <v>1131</v>
      </c>
      <c r="J96" s="3">
        <f t="shared" si="4"/>
        <v>21</v>
      </c>
      <c r="K96" s="3">
        <f t="shared" si="5"/>
        <v>13</v>
      </c>
      <c r="L96" s="3">
        <f t="shared" si="6"/>
        <v>8</v>
      </c>
      <c r="M96" s="7">
        <f t="shared" si="7"/>
        <v>0.38095238095238093</v>
      </c>
    </row>
    <row r="97" spans="1:13">
      <c r="A97" s="4">
        <v>38</v>
      </c>
      <c r="B97" s="4">
        <v>10</v>
      </c>
      <c r="C97" s="4" t="s">
        <v>186</v>
      </c>
      <c r="D97" s="4" t="s">
        <v>1137</v>
      </c>
      <c r="E97" s="4">
        <v>19</v>
      </c>
      <c r="F97" s="4">
        <v>31</v>
      </c>
      <c r="G97" s="4">
        <v>3</v>
      </c>
      <c r="H97" s="4">
        <v>21</v>
      </c>
      <c r="I97" t="s">
        <v>1132</v>
      </c>
      <c r="J97" s="3">
        <f t="shared" si="4"/>
        <v>93</v>
      </c>
      <c r="K97" s="3">
        <f t="shared" si="5"/>
        <v>57</v>
      </c>
      <c r="L97" s="3">
        <f t="shared" si="6"/>
        <v>36</v>
      </c>
      <c r="M97" s="7">
        <f t="shared" si="7"/>
        <v>0.38709677419354838</v>
      </c>
    </row>
    <row r="98" spans="1:13">
      <c r="A98" s="4">
        <v>38</v>
      </c>
      <c r="B98" s="4">
        <v>10</v>
      </c>
      <c r="C98" s="4" t="s">
        <v>33</v>
      </c>
      <c r="D98" s="4" t="s">
        <v>1145</v>
      </c>
      <c r="E98" s="4">
        <v>21</v>
      </c>
      <c r="F98" s="4">
        <v>35</v>
      </c>
      <c r="G98" s="4">
        <v>2</v>
      </c>
      <c r="H98" s="4">
        <v>34</v>
      </c>
      <c r="I98" t="s">
        <v>1131</v>
      </c>
      <c r="J98" s="3">
        <f t="shared" si="4"/>
        <v>70</v>
      </c>
      <c r="K98" s="3">
        <f t="shared" si="5"/>
        <v>42</v>
      </c>
      <c r="L98" s="3">
        <f t="shared" si="6"/>
        <v>28</v>
      </c>
      <c r="M98" s="7">
        <f t="shared" si="7"/>
        <v>0.4</v>
      </c>
    </row>
    <row r="99" spans="1:13">
      <c r="A99" s="4">
        <v>38</v>
      </c>
      <c r="B99" s="4">
        <v>10</v>
      </c>
      <c r="C99" s="4" t="s">
        <v>106</v>
      </c>
      <c r="D99" s="4" t="s">
        <v>1140</v>
      </c>
      <c r="E99" s="4">
        <v>22</v>
      </c>
      <c r="F99" s="4">
        <v>36</v>
      </c>
      <c r="G99" s="4">
        <v>2</v>
      </c>
      <c r="H99" s="4">
        <v>43</v>
      </c>
      <c r="I99" t="s">
        <v>1131</v>
      </c>
      <c r="J99" s="3">
        <f t="shared" si="4"/>
        <v>72</v>
      </c>
      <c r="K99" s="3">
        <f t="shared" si="5"/>
        <v>44</v>
      </c>
      <c r="L99" s="3">
        <f t="shared" si="6"/>
        <v>28</v>
      </c>
      <c r="M99" s="7">
        <f t="shared" si="7"/>
        <v>0.3888888888888889</v>
      </c>
    </row>
    <row r="100" spans="1:13">
      <c r="A100" s="4">
        <v>39</v>
      </c>
      <c r="B100" s="4">
        <v>15</v>
      </c>
      <c r="C100" s="4" t="s">
        <v>106</v>
      </c>
      <c r="D100" s="4" t="s">
        <v>1140</v>
      </c>
      <c r="E100" s="4">
        <v>22</v>
      </c>
      <c r="F100" s="4">
        <v>36</v>
      </c>
      <c r="G100" s="4">
        <v>3</v>
      </c>
      <c r="H100" s="4">
        <v>57</v>
      </c>
      <c r="I100" t="s">
        <v>1131</v>
      </c>
      <c r="J100" s="3">
        <f t="shared" si="4"/>
        <v>108</v>
      </c>
      <c r="K100" s="3">
        <f t="shared" si="5"/>
        <v>66</v>
      </c>
      <c r="L100" s="3">
        <f t="shared" si="6"/>
        <v>42</v>
      </c>
      <c r="M100" s="7">
        <f t="shared" si="7"/>
        <v>0.3888888888888889</v>
      </c>
    </row>
    <row r="101" spans="1:13">
      <c r="A101" s="4">
        <v>40</v>
      </c>
      <c r="B101" s="4">
        <v>1</v>
      </c>
      <c r="C101" s="4" t="s">
        <v>51</v>
      </c>
      <c r="D101" s="4" t="s">
        <v>1141</v>
      </c>
      <c r="E101" s="4">
        <v>17</v>
      </c>
      <c r="F101" s="4">
        <v>29</v>
      </c>
      <c r="G101" s="4">
        <v>3</v>
      </c>
      <c r="H101" s="4">
        <v>15</v>
      </c>
      <c r="I101" t="s">
        <v>1132</v>
      </c>
      <c r="J101" s="3">
        <f t="shared" si="4"/>
        <v>87</v>
      </c>
      <c r="K101" s="3">
        <f t="shared" si="5"/>
        <v>51</v>
      </c>
      <c r="L101" s="3">
        <f t="shared" si="6"/>
        <v>36</v>
      </c>
      <c r="M101" s="7">
        <f t="shared" si="7"/>
        <v>0.41379310344827586</v>
      </c>
    </row>
    <row r="102" spans="1:13">
      <c r="A102" s="4">
        <v>40</v>
      </c>
      <c r="B102" s="4">
        <v>1</v>
      </c>
      <c r="C102" s="4" t="s">
        <v>439</v>
      </c>
      <c r="D102" s="4" t="s">
        <v>1142</v>
      </c>
      <c r="E102" s="4">
        <v>20</v>
      </c>
      <c r="F102" s="4">
        <v>33</v>
      </c>
      <c r="G102" s="4">
        <v>1</v>
      </c>
      <c r="H102" s="4">
        <v>50</v>
      </c>
      <c r="I102" t="s">
        <v>1132</v>
      </c>
      <c r="J102" s="3">
        <f t="shared" si="4"/>
        <v>33</v>
      </c>
      <c r="K102" s="3">
        <f t="shared" si="5"/>
        <v>20</v>
      </c>
      <c r="L102" s="3">
        <f t="shared" si="6"/>
        <v>13</v>
      </c>
      <c r="M102" s="7">
        <f t="shared" si="7"/>
        <v>0.39393939393939392</v>
      </c>
    </row>
    <row r="103" spans="1:13">
      <c r="A103" s="4">
        <v>40</v>
      </c>
      <c r="B103" s="4">
        <v>1</v>
      </c>
      <c r="C103" s="4" t="s">
        <v>57</v>
      </c>
      <c r="D103" s="4" t="s">
        <v>1143</v>
      </c>
      <c r="E103" s="4">
        <v>16</v>
      </c>
      <c r="F103" s="4">
        <v>28</v>
      </c>
      <c r="G103" s="4">
        <v>1</v>
      </c>
      <c r="H103" s="4">
        <v>13</v>
      </c>
      <c r="I103" t="s">
        <v>1132</v>
      </c>
      <c r="J103" s="3">
        <f t="shared" si="4"/>
        <v>28</v>
      </c>
      <c r="K103" s="3">
        <f t="shared" si="5"/>
        <v>16</v>
      </c>
      <c r="L103" s="3">
        <f t="shared" si="6"/>
        <v>12</v>
      </c>
      <c r="M103" s="7">
        <f t="shared" si="7"/>
        <v>0.42857142857142855</v>
      </c>
    </row>
    <row r="104" spans="1:13">
      <c r="A104" s="4">
        <v>41</v>
      </c>
      <c r="B104" s="4">
        <v>7</v>
      </c>
      <c r="C104" s="4" t="s">
        <v>414</v>
      </c>
      <c r="D104" s="4" t="s">
        <v>1146</v>
      </c>
      <c r="E104" s="4">
        <v>19</v>
      </c>
      <c r="F104" s="4">
        <v>32</v>
      </c>
      <c r="G104" s="4">
        <v>3</v>
      </c>
      <c r="H104" s="4">
        <v>23</v>
      </c>
      <c r="I104" t="s">
        <v>1132</v>
      </c>
      <c r="J104" s="3">
        <f t="shared" si="4"/>
        <v>96</v>
      </c>
      <c r="K104" s="3">
        <f t="shared" si="5"/>
        <v>57</v>
      </c>
      <c r="L104" s="3">
        <f t="shared" si="6"/>
        <v>39</v>
      </c>
      <c r="M104" s="7">
        <f t="shared" si="7"/>
        <v>0.40625</v>
      </c>
    </row>
    <row r="105" spans="1:13">
      <c r="A105" s="4">
        <v>41</v>
      </c>
      <c r="B105" s="4">
        <v>7</v>
      </c>
      <c r="C105" s="4" t="s">
        <v>256</v>
      </c>
      <c r="D105" s="4" t="s">
        <v>1153</v>
      </c>
      <c r="E105" s="4">
        <v>15</v>
      </c>
      <c r="F105" s="4">
        <v>26</v>
      </c>
      <c r="G105" s="4">
        <v>3</v>
      </c>
      <c r="H105" s="4">
        <v>47</v>
      </c>
      <c r="I105" t="s">
        <v>1132</v>
      </c>
      <c r="J105" s="3">
        <f t="shared" si="4"/>
        <v>78</v>
      </c>
      <c r="K105" s="3">
        <f t="shared" si="5"/>
        <v>45</v>
      </c>
      <c r="L105" s="3">
        <f t="shared" si="6"/>
        <v>33</v>
      </c>
      <c r="M105" s="7">
        <f t="shared" si="7"/>
        <v>0.42307692307692307</v>
      </c>
    </row>
    <row r="106" spans="1:13">
      <c r="A106" s="4">
        <v>41</v>
      </c>
      <c r="B106" s="4">
        <v>7</v>
      </c>
      <c r="C106" s="4" t="s">
        <v>100</v>
      </c>
      <c r="D106" s="4" t="s">
        <v>1136</v>
      </c>
      <c r="E106" s="4">
        <v>18</v>
      </c>
      <c r="F106" s="4">
        <v>30</v>
      </c>
      <c r="G106" s="4">
        <v>1</v>
      </c>
      <c r="H106" s="4">
        <v>19</v>
      </c>
      <c r="I106" t="s">
        <v>1132</v>
      </c>
      <c r="J106" s="3">
        <f t="shared" si="4"/>
        <v>30</v>
      </c>
      <c r="K106" s="3">
        <f t="shared" si="5"/>
        <v>18</v>
      </c>
      <c r="L106" s="3">
        <f t="shared" si="6"/>
        <v>12</v>
      </c>
      <c r="M106" s="7">
        <f t="shared" si="7"/>
        <v>0.4</v>
      </c>
    </row>
    <row r="107" spans="1:13">
      <c r="A107" s="4">
        <v>42</v>
      </c>
      <c r="B107" s="4">
        <v>14</v>
      </c>
      <c r="C107" s="4" t="s">
        <v>335</v>
      </c>
      <c r="D107" s="4" t="s">
        <v>1147</v>
      </c>
      <c r="E107" s="4">
        <v>13</v>
      </c>
      <c r="F107" s="4">
        <v>22</v>
      </c>
      <c r="G107" s="4">
        <v>1</v>
      </c>
      <c r="H107" s="4">
        <v>57</v>
      </c>
      <c r="I107" t="s">
        <v>1132</v>
      </c>
      <c r="J107" s="3">
        <f t="shared" si="4"/>
        <v>22</v>
      </c>
      <c r="K107" s="3">
        <f t="shared" si="5"/>
        <v>13</v>
      </c>
      <c r="L107" s="3">
        <f t="shared" si="6"/>
        <v>9</v>
      </c>
      <c r="M107" s="7">
        <f t="shared" si="7"/>
        <v>0.40909090909090912</v>
      </c>
    </row>
    <row r="108" spans="1:13">
      <c r="A108" s="4">
        <v>42</v>
      </c>
      <c r="B108" s="4">
        <v>14</v>
      </c>
      <c r="C108" s="4" t="s">
        <v>65</v>
      </c>
      <c r="D108" s="4" t="s">
        <v>1139</v>
      </c>
      <c r="E108" s="4">
        <v>25</v>
      </c>
      <c r="F108" s="4">
        <v>40</v>
      </c>
      <c r="G108" s="4">
        <v>2</v>
      </c>
      <c r="H108" s="4">
        <v>12</v>
      </c>
      <c r="I108" t="s">
        <v>1132</v>
      </c>
      <c r="J108" s="3">
        <f t="shared" si="4"/>
        <v>80</v>
      </c>
      <c r="K108" s="3">
        <f t="shared" si="5"/>
        <v>50</v>
      </c>
      <c r="L108" s="3">
        <f t="shared" si="6"/>
        <v>30</v>
      </c>
      <c r="M108" s="7">
        <f t="shared" si="7"/>
        <v>0.375</v>
      </c>
    </row>
    <row r="109" spans="1:13">
      <c r="A109" s="4">
        <v>43</v>
      </c>
      <c r="B109" s="4">
        <v>8</v>
      </c>
      <c r="C109" s="4" t="s">
        <v>414</v>
      </c>
      <c r="D109" s="4" t="s">
        <v>1146</v>
      </c>
      <c r="E109" s="4">
        <v>19</v>
      </c>
      <c r="F109" s="4">
        <v>32</v>
      </c>
      <c r="G109" s="4">
        <v>1</v>
      </c>
      <c r="H109" s="4">
        <v>6</v>
      </c>
      <c r="I109" t="s">
        <v>1132</v>
      </c>
      <c r="J109" s="3">
        <f t="shared" si="4"/>
        <v>32</v>
      </c>
      <c r="K109" s="3">
        <f t="shared" si="5"/>
        <v>19</v>
      </c>
      <c r="L109" s="3">
        <f t="shared" si="6"/>
        <v>13</v>
      </c>
      <c r="M109" s="7">
        <f t="shared" si="7"/>
        <v>0.40625</v>
      </c>
    </row>
    <row r="110" spans="1:13">
      <c r="A110" s="4">
        <v>43</v>
      </c>
      <c r="B110" s="4">
        <v>8</v>
      </c>
      <c r="C110" s="4" t="s">
        <v>77</v>
      </c>
      <c r="D110" s="4" t="s">
        <v>1148</v>
      </c>
      <c r="E110" s="4">
        <v>20</v>
      </c>
      <c r="F110" s="4">
        <v>34</v>
      </c>
      <c r="G110" s="4">
        <v>2</v>
      </c>
      <c r="H110" s="4">
        <v>59</v>
      </c>
      <c r="I110" t="s">
        <v>1132</v>
      </c>
      <c r="J110" s="3">
        <f t="shared" si="4"/>
        <v>68</v>
      </c>
      <c r="K110" s="3">
        <f t="shared" si="5"/>
        <v>40</v>
      </c>
      <c r="L110" s="3">
        <f t="shared" si="6"/>
        <v>28</v>
      </c>
      <c r="M110" s="7">
        <f t="shared" si="7"/>
        <v>0.41176470588235292</v>
      </c>
    </row>
    <row r="111" spans="1:13">
      <c r="A111" s="4">
        <v>43</v>
      </c>
      <c r="B111" s="4">
        <v>8</v>
      </c>
      <c r="C111" s="4" t="s">
        <v>259</v>
      </c>
      <c r="D111" s="4" t="s">
        <v>1135</v>
      </c>
      <c r="E111" s="4">
        <v>14</v>
      </c>
      <c r="F111" s="4">
        <v>24</v>
      </c>
      <c r="G111" s="4">
        <v>3</v>
      </c>
      <c r="H111" s="4">
        <v>57</v>
      </c>
      <c r="I111" t="s">
        <v>1131</v>
      </c>
      <c r="J111" s="3">
        <f t="shared" si="4"/>
        <v>72</v>
      </c>
      <c r="K111" s="3">
        <f t="shared" si="5"/>
        <v>42</v>
      </c>
      <c r="L111" s="3">
        <f t="shared" si="6"/>
        <v>30</v>
      </c>
      <c r="M111" s="7">
        <f t="shared" si="7"/>
        <v>0.41666666666666669</v>
      </c>
    </row>
    <row r="112" spans="1:13">
      <c r="A112" s="4">
        <v>43</v>
      </c>
      <c r="B112" s="4">
        <v>8</v>
      </c>
      <c r="C112" s="4" t="s">
        <v>186</v>
      </c>
      <c r="D112" s="4" t="s">
        <v>1137</v>
      </c>
      <c r="E112" s="4">
        <v>19</v>
      </c>
      <c r="F112" s="4">
        <v>31</v>
      </c>
      <c r="G112" s="4">
        <v>1</v>
      </c>
      <c r="H112" s="4">
        <v>24</v>
      </c>
      <c r="I112" t="s">
        <v>1131</v>
      </c>
      <c r="J112" s="3">
        <f t="shared" si="4"/>
        <v>31</v>
      </c>
      <c r="K112" s="3">
        <f t="shared" si="5"/>
        <v>19</v>
      </c>
      <c r="L112" s="3">
        <f t="shared" si="6"/>
        <v>12</v>
      </c>
      <c r="M112" s="7">
        <f t="shared" si="7"/>
        <v>0.38709677419354838</v>
      </c>
    </row>
    <row r="113" spans="1:13">
      <c r="A113" s="4">
        <v>44</v>
      </c>
      <c r="B113" s="4">
        <v>18</v>
      </c>
      <c r="C113" s="4" t="s">
        <v>256</v>
      </c>
      <c r="D113" s="4" t="s">
        <v>1153</v>
      </c>
      <c r="E113" s="4">
        <v>15</v>
      </c>
      <c r="F113" s="4">
        <v>26</v>
      </c>
      <c r="G113" s="4">
        <v>1</v>
      </c>
      <c r="H113" s="4">
        <v>34</v>
      </c>
      <c r="I113" t="s">
        <v>1132</v>
      </c>
      <c r="J113" s="3">
        <f t="shared" si="4"/>
        <v>26</v>
      </c>
      <c r="K113" s="3">
        <f t="shared" si="5"/>
        <v>15</v>
      </c>
      <c r="L113" s="3">
        <f t="shared" si="6"/>
        <v>11</v>
      </c>
      <c r="M113" s="7">
        <f t="shared" si="7"/>
        <v>0.42307692307692307</v>
      </c>
    </row>
    <row r="114" spans="1:13">
      <c r="A114" s="4">
        <v>44</v>
      </c>
      <c r="B114" s="4">
        <v>18</v>
      </c>
      <c r="C114" s="4" t="s">
        <v>195</v>
      </c>
      <c r="D114" s="4" t="s">
        <v>1154</v>
      </c>
      <c r="E114" s="4">
        <v>15</v>
      </c>
      <c r="F114" s="4">
        <v>25</v>
      </c>
      <c r="G114" s="4">
        <v>3</v>
      </c>
      <c r="H114" s="4">
        <v>8</v>
      </c>
      <c r="I114" t="s">
        <v>1131</v>
      </c>
      <c r="J114" s="3">
        <f t="shared" si="4"/>
        <v>75</v>
      </c>
      <c r="K114" s="3">
        <f t="shared" si="5"/>
        <v>45</v>
      </c>
      <c r="L114" s="3">
        <f t="shared" si="6"/>
        <v>30</v>
      </c>
      <c r="M114" s="7">
        <f t="shared" si="7"/>
        <v>0.4</v>
      </c>
    </row>
    <row r="115" spans="1:13">
      <c r="A115" s="4">
        <v>44</v>
      </c>
      <c r="B115" s="4">
        <v>18</v>
      </c>
      <c r="C115" s="4" t="s">
        <v>102</v>
      </c>
      <c r="D115" s="4" t="s">
        <v>1151</v>
      </c>
      <c r="E115" s="4">
        <v>13</v>
      </c>
      <c r="F115" s="4">
        <v>21</v>
      </c>
      <c r="G115" s="4">
        <v>1</v>
      </c>
      <c r="H115" s="4">
        <v>43</v>
      </c>
      <c r="I115" t="s">
        <v>1131</v>
      </c>
      <c r="J115" s="3">
        <f t="shared" si="4"/>
        <v>21</v>
      </c>
      <c r="K115" s="3">
        <f t="shared" si="5"/>
        <v>13</v>
      </c>
      <c r="L115" s="3">
        <f t="shared" si="6"/>
        <v>8</v>
      </c>
      <c r="M115" s="7">
        <f t="shared" si="7"/>
        <v>0.38095238095238093</v>
      </c>
    </row>
    <row r="116" spans="1:13">
      <c r="A116" s="4">
        <v>45</v>
      </c>
      <c r="B116" s="4">
        <v>17</v>
      </c>
      <c r="C116" s="4" t="s">
        <v>117</v>
      </c>
      <c r="D116" s="4" t="s">
        <v>1152</v>
      </c>
      <c r="E116" s="4">
        <v>10</v>
      </c>
      <c r="F116" s="4">
        <v>18</v>
      </c>
      <c r="G116" s="4">
        <v>3</v>
      </c>
      <c r="H116" s="4">
        <v>47</v>
      </c>
      <c r="I116" t="s">
        <v>1131</v>
      </c>
      <c r="J116" s="3">
        <f t="shared" si="4"/>
        <v>54</v>
      </c>
      <c r="K116" s="3">
        <f t="shared" si="5"/>
        <v>30</v>
      </c>
      <c r="L116" s="3">
        <f t="shared" si="6"/>
        <v>24</v>
      </c>
      <c r="M116" s="7">
        <f t="shared" si="7"/>
        <v>0.44444444444444442</v>
      </c>
    </row>
    <row r="117" spans="1:13">
      <c r="A117" s="4">
        <v>46</v>
      </c>
      <c r="B117" s="4">
        <v>10</v>
      </c>
      <c r="C117" s="4" t="s">
        <v>100</v>
      </c>
      <c r="D117" s="4" t="s">
        <v>1136</v>
      </c>
      <c r="E117" s="4">
        <v>18</v>
      </c>
      <c r="F117" s="4">
        <v>30</v>
      </c>
      <c r="G117" s="4">
        <v>2</v>
      </c>
      <c r="H117" s="4">
        <v>23</v>
      </c>
      <c r="I117" t="s">
        <v>1132</v>
      </c>
      <c r="J117" s="3">
        <f t="shared" si="4"/>
        <v>60</v>
      </c>
      <c r="K117" s="3">
        <f t="shared" si="5"/>
        <v>36</v>
      </c>
      <c r="L117" s="3">
        <f t="shared" si="6"/>
        <v>24</v>
      </c>
      <c r="M117" s="7">
        <f t="shared" si="7"/>
        <v>0.4</v>
      </c>
    </row>
    <row r="118" spans="1:13">
      <c r="A118" s="4">
        <v>46</v>
      </c>
      <c r="B118" s="4">
        <v>10</v>
      </c>
      <c r="C118" s="4" t="s">
        <v>77</v>
      </c>
      <c r="D118" s="4" t="s">
        <v>1148</v>
      </c>
      <c r="E118" s="4">
        <v>20</v>
      </c>
      <c r="F118" s="4">
        <v>34</v>
      </c>
      <c r="G118" s="4">
        <v>1</v>
      </c>
      <c r="H118" s="4">
        <v>48</v>
      </c>
      <c r="I118" t="s">
        <v>1132</v>
      </c>
      <c r="J118" s="3">
        <f t="shared" si="4"/>
        <v>34</v>
      </c>
      <c r="K118" s="3">
        <f t="shared" si="5"/>
        <v>20</v>
      </c>
      <c r="L118" s="3">
        <f t="shared" si="6"/>
        <v>14</v>
      </c>
      <c r="M118" s="7">
        <f t="shared" si="7"/>
        <v>0.41176470588235292</v>
      </c>
    </row>
    <row r="119" spans="1:13">
      <c r="A119" s="4">
        <v>46</v>
      </c>
      <c r="B119" s="4">
        <v>10</v>
      </c>
      <c r="C119" s="4" t="s">
        <v>331</v>
      </c>
      <c r="D119" s="4" t="s">
        <v>1150</v>
      </c>
      <c r="E119" s="4">
        <v>14</v>
      </c>
      <c r="F119" s="4">
        <v>23</v>
      </c>
      <c r="G119" s="4">
        <v>2</v>
      </c>
      <c r="H119" s="4">
        <v>15</v>
      </c>
      <c r="I119" t="s">
        <v>1131</v>
      </c>
      <c r="J119" s="3">
        <f t="shared" si="4"/>
        <v>46</v>
      </c>
      <c r="K119" s="3">
        <f t="shared" si="5"/>
        <v>28</v>
      </c>
      <c r="L119" s="3">
        <f t="shared" si="6"/>
        <v>18</v>
      </c>
      <c r="M119" s="7">
        <f t="shared" si="7"/>
        <v>0.39130434782608697</v>
      </c>
    </row>
    <row r="120" spans="1:13">
      <c r="A120" s="4">
        <v>47</v>
      </c>
      <c r="B120" s="4">
        <v>18</v>
      </c>
      <c r="C120" s="4" t="s">
        <v>439</v>
      </c>
      <c r="D120" s="4" t="s">
        <v>1142</v>
      </c>
      <c r="E120" s="4">
        <v>20</v>
      </c>
      <c r="F120" s="4">
        <v>33</v>
      </c>
      <c r="G120" s="4">
        <v>2</v>
      </c>
      <c r="H120" s="4">
        <v>56</v>
      </c>
      <c r="I120" t="s">
        <v>1131</v>
      </c>
      <c r="J120" s="3">
        <f t="shared" si="4"/>
        <v>66</v>
      </c>
      <c r="K120" s="3">
        <f t="shared" si="5"/>
        <v>40</v>
      </c>
      <c r="L120" s="3">
        <f t="shared" si="6"/>
        <v>26</v>
      </c>
      <c r="M120" s="7">
        <f t="shared" si="7"/>
        <v>0.39393939393939392</v>
      </c>
    </row>
    <row r="121" spans="1:13">
      <c r="A121" s="4">
        <v>47</v>
      </c>
      <c r="B121" s="4">
        <v>18</v>
      </c>
      <c r="C121" s="4" t="s">
        <v>331</v>
      </c>
      <c r="D121" s="4" t="s">
        <v>1150</v>
      </c>
      <c r="E121" s="4">
        <v>14</v>
      </c>
      <c r="F121" s="4">
        <v>23</v>
      </c>
      <c r="G121" s="4">
        <v>1</v>
      </c>
      <c r="H121" s="4">
        <v>17</v>
      </c>
      <c r="I121" t="s">
        <v>1132</v>
      </c>
      <c r="J121" s="3">
        <f t="shared" si="4"/>
        <v>23</v>
      </c>
      <c r="K121" s="3">
        <f t="shared" si="5"/>
        <v>14</v>
      </c>
      <c r="L121" s="3">
        <f t="shared" si="6"/>
        <v>9</v>
      </c>
      <c r="M121" s="7">
        <f t="shared" si="7"/>
        <v>0.39130434782608697</v>
      </c>
    </row>
    <row r="122" spans="1:13">
      <c r="A122" s="4">
        <v>47</v>
      </c>
      <c r="B122" s="4">
        <v>18</v>
      </c>
      <c r="C122" s="4" t="s">
        <v>241</v>
      </c>
      <c r="D122" s="4" t="s">
        <v>1149</v>
      </c>
      <c r="E122" s="4">
        <v>12</v>
      </c>
      <c r="F122" s="4">
        <v>20</v>
      </c>
      <c r="G122" s="4">
        <v>1</v>
      </c>
      <c r="H122" s="4">
        <v>14</v>
      </c>
      <c r="I122" t="s">
        <v>1132</v>
      </c>
      <c r="J122" s="3">
        <f t="shared" si="4"/>
        <v>20</v>
      </c>
      <c r="K122" s="3">
        <f t="shared" si="5"/>
        <v>12</v>
      </c>
      <c r="L122" s="3">
        <f t="shared" si="6"/>
        <v>8</v>
      </c>
      <c r="M122" s="7">
        <f t="shared" si="7"/>
        <v>0.4</v>
      </c>
    </row>
    <row r="123" spans="1:13">
      <c r="A123" s="4">
        <v>48</v>
      </c>
      <c r="B123" s="4">
        <v>17</v>
      </c>
      <c r="C123" s="4" t="s">
        <v>170</v>
      </c>
      <c r="D123" s="4" t="s">
        <v>1138</v>
      </c>
      <c r="E123" s="4">
        <v>16</v>
      </c>
      <c r="F123" s="4">
        <v>27</v>
      </c>
      <c r="G123" s="4">
        <v>3</v>
      </c>
      <c r="H123" s="4">
        <v>37</v>
      </c>
      <c r="I123" t="s">
        <v>1132</v>
      </c>
      <c r="J123" s="3">
        <f t="shared" si="4"/>
        <v>81</v>
      </c>
      <c r="K123" s="3">
        <f t="shared" si="5"/>
        <v>48</v>
      </c>
      <c r="L123" s="3">
        <f t="shared" si="6"/>
        <v>33</v>
      </c>
      <c r="M123" s="7">
        <f t="shared" si="7"/>
        <v>0.40740740740740738</v>
      </c>
    </row>
    <row r="124" spans="1:13">
      <c r="A124" s="4">
        <v>48</v>
      </c>
      <c r="B124" s="4">
        <v>17</v>
      </c>
      <c r="C124" s="4" t="s">
        <v>335</v>
      </c>
      <c r="D124" s="4" t="s">
        <v>1147</v>
      </c>
      <c r="E124" s="4">
        <v>13</v>
      </c>
      <c r="F124" s="4">
        <v>22</v>
      </c>
      <c r="G124" s="4">
        <v>2</v>
      </c>
      <c r="H124" s="4">
        <v>55</v>
      </c>
      <c r="I124" t="s">
        <v>1131</v>
      </c>
      <c r="J124" s="3">
        <f t="shared" si="4"/>
        <v>44</v>
      </c>
      <c r="K124" s="3">
        <f t="shared" si="5"/>
        <v>26</v>
      </c>
      <c r="L124" s="3">
        <f t="shared" si="6"/>
        <v>18</v>
      </c>
      <c r="M124" s="7">
        <f t="shared" si="7"/>
        <v>0.40909090909090912</v>
      </c>
    </row>
    <row r="125" spans="1:13">
      <c r="A125" s="4">
        <v>48</v>
      </c>
      <c r="B125" s="4">
        <v>17</v>
      </c>
      <c r="C125" s="4" t="s">
        <v>439</v>
      </c>
      <c r="D125" s="4" t="s">
        <v>1142</v>
      </c>
      <c r="E125" s="4">
        <v>20</v>
      </c>
      <c r="F125" s="4">
        <v>33</v>
      </c>
      <c r="G125" s="4">
        <v>1</v>
      </c>
      <c r="H125" s="4">
        <v>32</v>
      </c>
      <c r="I125" t="s">
        <v>1132</v>
      </c>
      <c r="J125" s="3">
        <f t="shared" si="4"/>
        <v>33</v>
      </c>
      <c r="K125" s="3">
        <f t="shared" si="5"/>
        <v>20</v>
      </c>
      <c r="L125" s="3">
        <f t="shared" si="6"/>
        <v>13</v>
      </c>
      <c r="M125" s="7">
        <f t="shared" si="7"/>
        <v>0.39393939393939392</v>
      </c>
    </row>
    <row r="126" spans="1:13">
      <c r="A126" s="4">
        <v>49</v>
      </c>
      <c r="B126" s="4">
        <v>8</v>
      </c>
      <c r="C126" s="4" t="s">
        <v>259</v>
      </c>
      <c r="D126" s="4" t="s">
        <v>1135</v>
      </c>
      <c r="E126" s="4">
        <v>14</v>
      </c>
      <c r="F126" s="4">
        <v>24</v>
      </c>
      <c r="G126" s="4">
        <v>3</v>
      </c>
      <c r="H126" s="4">
        <v>9</v>
      </c>
      <c r="I126" t="s">
        <v>1131</v>
      </c>
      <c r="J126" s="3">
        <f t="shared" si="4"/>
        <v>72</v>
      </c>
      <c r="K126" s="3">
        <f t="shared" si="5"/>
        <v>42</v>
      </c>
      <c r="L126" s="3">
        <f t="shared" si="6"/>
        <v>30</v>
      </c>
      <c r="M126" s="7">
        <f t="shared" si="7"/>
        <v>0.41666666666666669</v>
      </c>
    </row>
    <row r="127" spans="1:13">
      <c r="A127" s="4">
        <v>49</v>
      </c>
      <c r="B127" s="4">
        <v>8</v>
      </c>
      <c r="C127" s="4" t="s">
        <v>414</v>
      </c>
      <c r="D127" s="4" t="s">
        <v>1146</v>
      </c>
      <c r="E127" s="4">
        <v>19</v>
      </c>
      <c r="F127" s="4">
        <v>32</v>
      </c>
      <c r="G127" s="4">
        <v>3</v>
      </c>
      <c r="H127" s="4">
        <v>27</v>
      </c>
      <c r="I127" t="s">
        <v>1131</v>
      </c>
      <c r="J127" s="3">
        <f t="shared" si="4"/>
        <v>96</v>
      </c>
      <c r="K127" s="3">
        <f t="shared" si="5"/>
        <v>57</v>
      </c>
      <c r="L127" s="3">
        <f t="shared" si="6"/>
        <v>39</v>
      </c>
      <c r="M127" s="7">
        <f t="shared" si="7"/>
        <v>0.40625</v>
      </c>
    </row>
    <row r="128" spans="1:13">
      <c r="A128" s="4">
        <v>49</v>
      </c>
      <c r="B128" s="4">
        <v>8</v>
      </c>
      <c r="C128" s="4" t="s">
        <v>117</v>
      </c>
      <c r="D128" s="4" t="s">
        <v>1152</v>
      </c>
      <c r="E128" s="4">
        <v>10</v>
      </c>
      <c r="F128" s="4">
        <v>18</v>
      </c>
      <c r="G128" s="4">
        <v>1</v>
      </c>
      <c r="H128" s="4">
        <v>45</v>
      </c>
      <c r="I128" t="s">
        <v>1132</v>
      </c>
      <c r="J128" s="3">
        <f t="shared" si="4"/>
        <v>18</v>
      </c>
      <c r="K128" s="3">
        <f t="shared" si="5"/>
        <v>10</v>
      </c>
      <c r="L128" s="3">
        <f t="shared" si="6"/>
        <v>8</v>
      </c>
      <c r="M128" s="7">
        <f t="shared" si="7"/>
        <v>0.44444444444444442</v>
      </c>
    </row>
    <row r="129" spans="1:13">
      <c r="A129" s="4">
        <v>50</v>
      </c>
      <c r="B129" s="4">
        <v>19</v>
      </c>
      <c r="C129" s="4" t="s">
        <v>414</v>
      </c>
      <c r="D129" s="4" t="s">
        <v>1146</v>
      </c>
      <c r="E129" s="4">
        <v>19</v>
      </c>
      <c r="F129" s="4">
        <v>32</v>
      </c>
      <c r="G129" s="4">
        <v>1</v>
      </c>
      <c r="H129" s="4">
        <v>6</v>
      </c>
      <c r="I129" t="s">
        <v>1131</v>
      </c>
      <c r="J129" s="3">
        <f t="shared" si="4"/>
        <v>32</v>
      </c>
      <c r="K129" s="3">
        <f t="shared" si="5"/>
        <v>19</v>
      </c>
      <c r="L129" s="3">
        <f t="shared" si="6"/>
        <v>13</v>
      </c>
      <c r="M129" s="7">
        <f t="shared" si="7"/>
        <v>0.40625</v>
      </c>
    </row>
    <row r="130" spans="1:13">
      <c r="A130" s="4">
        <v>50</v>
      </c>
      <c r="B130" s="4">
        <v>19</v>
      </c>
      <c r="C130" s="4" t="s">
        <v>335</v>
      </c>
      <c r="D130" s="4" t="s">
        <v>1147</v>
      </c>
      <c r="E130" s="4">
        <v>13</v>
      </c>
      <c r="F130" s="4">
        <v>22</v>
      </c>
      <c r="G130" s="4">
        <v>2</v>
      </c>
      <c r="H130" s="4">
        <v>15</v>
      </c>
      <c r="I130" t="s">
        <v>1131</v>
      </c>
      <c r="J130" s="3">
        <f t="shared" ref="J130:J193" si="8">+F130*G130</f>
        <v>44</v>
      </c>
      <c r="K130" s="3">
        <f t="shared" ref="K130:K193" si="9">+E130*G130</f>
        <v>26</v>
      </c>
      <c r="L130" s="3">
        <f t="shared" si="6"/>
        <v>18</v>
      </c>
      <c r="M130" s="7">
        <f t="shared" si="7"/>
        <v>0.40909090909090912</v>
      </c>
    </row>
    <row r="131" spans="1:13">
      <c r="A131" s="4">
        <v>51</v>
      </c>
      <c r="B131" s="4">
        <v>12</v>
      </c>
      <c r="C131" s="4" t="s">
        <v>331</v>
      </c>
      <c r="D131" s="4" t="s">
        <v>1150</v>
      </c>
      <c r="E131" s="4">
        <v>14</v>
      </c>
      <c r="F131" s="4">
        <v>23</v>
      </c>
      <c r="G131" s="4">
        <v>2</v>
      </c>
      <c r="H131" s="4">
        <v>33</v>
      </c>
      <c r="I131" t="s">
        <v>1132</v>
      </c>
      <c r="J131" s="3">
        <f t="shared" si="8"/>
        <v>46</v>
      </c>
      <c r="K131" s="3">
        <f t="shared" si="9"/>
        <v>28</v>
      </c>
      <c r="L131" s="3">
        <f t="shared" ref="L131:L194" si="10">+J131-K131</f>
        <v>18</v>
      </c>
      <c r="M131" s="7">
        <f t="shared" ref="M131:M194" si="11">+L131/J131</f>
        <v>0.39130434782608697</v>
      </c>
    </row>
    <row r="132" spans="1:13">
      <c r="A132" s="4">
        <v>51</v>
      </c>
      <c r="B132" s="4">
        <v>12</v>
      </c>
      <c r="C132" s="4" t="s">
        <v>439</v>
      </c>
      <c r="D132" s="4" t="s">
        <v>1142</v>
      </c>
      <c r="E132" s="4">
        <v>20</v>
      </c>
      <c r="F132" s="4">
        <v>33</v>
      </c>
      <c r="G132" s="4">
        <v>3</v>
      </c>
      <c r="H132" s="4">
        <v>56</v>
      </c>
      <c r="I132" t="s">
        <v>1131</v>
      </c>
      <c r="J132" s="3">
        <f t="shared" si="8"/>
        <v>99</v>
      </c>
      <c r="K132" s="3">
        <f t="shared" si="9"/>
        <v>60</v>
      </c>
      <c r="L132" s="3">
        <f t="shared" si="10"/>
        <v>39</v>
      </c>
      <c r="M132" s="7">
        <f t="shared" si="11"/>
        <v>0.39393939393939392</v>
      </c>
    </row>
    <row r="133" spans="1:13">
      <c r="A133" s="4">
        <v>51</v>
      </c>
      <c r="B133" s="4">
        <v>12</v>
      </c>
      <c r="C133" s="4" t="s">
        <v>335</v>
      </c>
      <c r="D133" s="4" t="s">
        <v>1147</v>
      </c>
      <c r="E133" s="4">
        <v>13</v>
      </c>
      <c r="F133" s="4">
        <v>22</v>
      </c>
      <c r="G133" s="4">
        <v>2</v>
      </c>
      <c r="H133" s="4">
        <v>53</v>
      </c>
      <c r="I133" t="s">
        <v>1131</v>
      </c>
      <c r="J133" s="3">
        <f t="shared" si="8"/>
        <v>44</v>
      </c>
      <c r="K133" s="3">
        <f t="shared" si="9"/>
        <v>26</v>
      </c>
      <c r="L133" s="3">
        <f t="shared" si="10"/>
        <v>18</v>
      </c>
      <c r="M133" s="7">
        <f t="shared" si="11"/>
        <v>0.40909090909090912</v>
      </c>
    </row>
    <row r="134" spans="1:13">
      <c r="A134" s="4">
        <v>51</v>
      </c>
      <c r="B134" s="4">
        <v>12</v>
      </c>
      <c r="C134" s="4" t="s">
        <v>117</v>
      </c>
      <c r="D134" s="4" t="s">
        <v>1152</v>
      </c>
      <c r="E134" s="4">
        <v>10</v>
      </c>
      <c r="F134" s="4">
        <v>18</v>
      </c>
      <c r="G134" s="4">
        <v>2</v>
      </c>
      <c r="H134" s="4">
        <v>22</v>
      </c>
      <c r="I134" t="s">
        <v>1131</v>
      </c>
      <c r="J134" s="3">
        <f t="shared" si="8"/>
        <v>36</v>
      </c>
      <c r="K134" s="3">
        <f t="shared" si="9"/>
        <v>20</v>
      </c>
      <c r="L134" s="3">
        <f t="shared" si="10"/>
        <v>16</v>
      </c>
      <c r="M134" s="7">
        <f t="shared" si="11"/>
        <v>0.44444444444444442</v>
      </c>
    </row>
    <row r="135" spans="1:13">
      <c r="A135" s="4">
        <v>52</v>
      </c>
      <c r="B135" s="4">
        <v>7</v>
      </c>
      <c r="C135" s="4" t="s">
        <v>439</v>
      </c>
      <c r="D135" s="4" t="s">
        <v>1142</v>
      </c>
      <c r="E135" s="4">
        <v>20</v>
      </c>
      <c r="F135" s="4">
        <v>33</v>
      </c>
      <c r="G135" s="4">
        <v>3</v>
      </c>
      <c r="H135" s="4">
        <v>13</v>
      </c>
      <c r="I135" t="s">
        <v>1131</v>
      </c>
      <c r="J135" s="3">
        <f t="shared" si="8"/>
        <v>99</v>
      </c>
      <c r="K135" s="3">
        <f t="shared" si="9"/>
        <v>60</v>
      </c>
      <c r="L135" s="3">
        <f t="shared" si="10"/>
        <v>39</v>
      </c>
      <c r="M135" s="7">
        <f t="shared" si="11"/>
        <v>0.39393939393939392</v>
      </c>
    </row>
    <row r="136" spans="1:13">
      <c r="A136" s="4">
        <v>52</v>
      </c>
      <c r="B136" s="4">
        <v>7</v>
      </c>
      <c r="C136" s="4" t="s">
        <v>186</v>
      </c>
      <c r="D136" s="4" t="s">
        <v>1137</v>
      </c>
      <c r="E136" s="4">
        <v>19</v>
      </c>
      <c r="F136" s="4">
        <v>31</v>
      </c>
      <c r="G136" s="4">
        <v>2</v>
      </c>
      <c r="H136" s="4">
        <v>17</v>
      </c>
      <c r="I136" t="s">
        <v>1132</v>
      </c>
      <c r="J136" s="3">
        <f t="shared" si="8"/>
        <v>62</v>
      </c>
      <c r="K136" s="3">
        <f t="shared" si="9"/>
        <v>38</v>
      </c>
      <c r="L136" s="3">
        <f t="shared" si="10"/>
        <v>24</v>
      </c>
      <c r="M136" s="7">
        <f t="shared" si="11"/>
        <v>0.38709677419354838</v>
      </c>
    </row>
    <row r="137" spans="1:13">
      <c r="A137" s="4">
        <v>52</v>
      </c>
      <c r="B137" s="4">
        <v>7</v>
      </c>
      <c r="C137" s="4" t="s">
        <v>77</v>
      </c>
      <c r="D137" s="4" t="s">
        <v>1148</v>
      </c>
      <c r="E137" s="4">
        <v>20</v>
      </c>
      <c r="F137" s="4">
        <v>34</v>
      </c>
      <c r="G137" s="4">
        <v>3</v>
      </c>
      <c r="H137" s="4">
        <v>32</v>
      </c>
      <c r="I137" t="s">
        <v>1131</v>
      </c>
      <c r="J137" s="3">
        <f t="shared" si="8"/>
        <v>102</v>
      </c>
      <c r="K137" s="3">
        <f t="shared" si="9"/>
        <v>60</v>
      </c>
      <c r="L137" s="3">
        <f t="shared" si="10"/>
        <v>42</v>
      </c>
      <c r="M137" s="7">
        <f t="shared" si="11"/>
        <v>0.41176470588235292</v>
      </c>
    </row>
    <row r="138" spans="1:13">
      <c r="A138" s="4">
        <v>53</v>
      </c>
      <c r="B138" s="4">
        <v>16</v>
      </c>
      <c r="C138" s="4" t="s">
        <v>331</v>
      </c>
      <c r="D138" s="4" t="s">
        <v>1150</v>
      </c>
      <c r="E138" s="4">
        <v>14</v>
      </c>
      <c r="F138" s="4">
        <v>23</v>
      </c>
      <c r="G138" s="4">
        <v>3</v>
      </c>
      <c r="H138" s="4">
        <v>47</v>
      </c>
      <c r="I138" t="s">
        <v>1132</v>
      </c>
      <c r="J138" s="3">
        <f t="shared" si="8"/>
        <v>69</v>
      </c>
      <c r="K138" s="3">
        <f t="shared" si="9"/>
        <v>42</v>
      </c>
      <c r="L138" s="3">
        <f t="shared" si="10"/>
        <v>27</v>
      </c>
      <c r="M138" s="7">
        <f t="shared" si="11"/>
        <v>0.39130434782608697</v>
      </c>
    </row>
    <row r="139" spans="1:13">
      <c r="A139" s="4">
        <v>53</v>
      </c>
      <c r="B139" s="4">
        <v>16</v>
      </c>
      <c r="C139" s="4" t="s">
        <v>100</v>
      </c>
      <c r="D139" s="4" t="s">
        <v>1136</v>
      </c>
      <c r="E139" s="4">
        <v>18</v>
      </c>
      <c r="F139" s="4">
        <v>30</v>
      </c>
      <c r="G139" s="4">
        <v>3</v>
      </c>
      <c r="H139" s="4">
        <v>39</v>
      </c>
      <c r="I139" t="s">
        <v>1132</v>
      </c>
      <c r="J139" s="3">
        <f t="shared" si="8"/>
        <v>90</v>
      </c>
      <c r="K139" s="3">
        <f t="shared" si="9"/>
        <v>54</v>
      </c>
      <c r="L139" s="3">
        <f t="shared" si="10"/>
        <v>36</v>
      </c>
      <c r="M139" s="7">
        <f t="shared" si="11"/>
        <v>0.4</v>
      </c>
    </row>
    <row r="140" spans="1:13">
      <c r="A140" s="4">
        <v>53</v>
      </c>
      <c r="B140" s="4">
        <v>16</v>
      </c>
      <c r="C140" s="4" t="s">
        <v>106</v>
      </c>
      <c r="D140" s="4" t="s">
        <v>1140</v>
      </c>
      <c r="E140" s="4">
        <v>22</v>
      </c>
      <c r="F140" s="4">
        <v>36</v>
      </c>
      <c r="G140" s="4">
        <v>3</v>
      </c>
      <c r="H140" s="4">
        <v>26</v>
      </c>
      <c r="I140" t="s">
        <v>1131</v>
      </c>
      <c r="J140" s="3">
        <f t="shared" si="8"/>
        <v>108</v>
      </c>
      <c r="K140" s="3">
        <f t="shared" si="9"/>
        <v>66</v>
      </c>
      <c r="L140" s="3">
        <f t="shared" si="10"/>
        <v>42</v>
      </c>
      <c r="M140" s="7">
        <f t="shared" si="11"/>
        <v>0.3888888888888889</v>
      </c>
    </row>
    <row r="141" spans="1:13">
      <c r="A141" s="4">
        <v>54</v>
      </c>
      <c r="B141" s="4">
        <v>6</v>
      </c>
      <c r="C141" s="4" t="s">
        <v>33</v>
      </c>
      <c r="D141" s="4" t="s">
        <v>1145</v>
      </c>
      <c r="E141" s="4">
        <v>21</v>
      </c>
      <c r="F141" s="4">
        <v>35</v>
      </c>
      <c r="G141" s="4">
        <v>3</v>
      </c>
      <c r="H141" s="4">
        <v>47</v>
      </c>
      <c r="I141" t="s">
        <v>1131</v>
      </c>
      <c r="J141" s="3">
        <f t="shared" si="8"/>
        <v>105</v>
      </c>
      <c r="K141" s="3">
        <f t="shared" si="9"/>
        <v>63</v>
      </c>
      <c r="L141" s="3">
        <f t="shared" si="10"/>
        <v>42</v>
      </c>
      <c r="M141" s="7">
        <f t="shared" si="11"/>
        <v>0.4</v>
      </c>
    </row>
    <row r="142" spans="1:13">
      <c r="A142" s="4">
        <v>54</v>
      </c>
      <c r="B142" s="4">
        <v>6</v>
      </c>
      <c r="C142" s="4" t="s">
        <v>186</v>
      </c>
      <c r="D142" s="4" t="s">
        <v>1137</v>
      </c>
      <c r="E142" s="4">
        <v>19</v>
      </c>
      <c r="F142" s="4">
        <v>31</v>
      </c>
      <c r="G142" s="4">
        <v>1</v>
      </c>
      <c r="H142" s="4">
        <v>55</v>
      </c>
      <c r="I142" t="s">
        <v>1132</v>
      </c>
      <c r="J142" s="3">
        <f t="shared" si="8"/>
        <v>31</v>
      </c>
      <c r="K142" s="3">
        <f t="shared" si="9"/>
        <v>19</v>
      </c>
      <c r="L142" s="3">
        <f t="shared" si="10"/>
        <v>12</v>
      </c>
      <c r="M142" s="7">
        <f t="shared" si="11"/>
        <v>0.38709677419354838</v>
      </c>
    </row>
    <row r="143" spans="1:13">
      <c r="A143" s="4">
        <v>54</v>
      </c>
      <c r="B143" s="4">
        <v>6</v>
      </c>
      <c r="C143" s="4" t="s">
        <v>117</v>
      </c>
      <c r="D143" s="4" t="s">
        <v>1152</v>
      </c>
      <c r="E143" s="4">
        <v>10</v>
      </c>
      <c r="F143" s="4">
        <v>18</v>
      </c>
      <c r="G143" s="4">
        <v>1</v>
      </c>
      <c r="H143" s="4">
        <v>55</v>
      </c>
      <c r="I143" t="s">
        <v>1132</v>
      </c>
      <c r="J143" s="3">
        <f t="shared" si="8"/>
        <v>18</v>
      </c>
      <c r="K143" s="3">
        <f t="shared" si="9"/>
        <v>10</v>
      </c>
      <c r="L143" s="3">
        <f t="shared" si="10"/>
        <v>8</v>
      </c>
      <c r="M143" s="7">
        <f t="shared" si="11"/>
        <v>0.44444444444444442</v>
      </c>
    </row>
    <row r="144" spans="1:13">
      <c r="A144" s="4">
        <v>54</v>
      </c>
      <c r="B144" s="4">
        <v>6</v>
      </c>
      <c r="C144" s="4" t="s">
        <v>439</v>
      </c>
      <c r="D144" s="4" t="s">
        <v>1142</v>
      </c>
      <c r="E144" s="4">
        <v>20</v>
      </c>
      <c r="F144" s="4">
        <v>33</v>
      </c>
      <c r="G144" s="4">
        <v>1</v>
      </c>
      <c r="H144" s="4">
        <v>46</v>
      </c>
      <c r="I144" t="s">
        <v>1132</v>
      </c>
      <c r="J144" s="3">
        <f t="shared" si="8"/>
        <v>33</v>
      </c>
      <c r="K144" s="3">
        <f t="shared" si="9"/>
        <v>20</v>
      </c>
      <c r="L144" s="3">
        <f t="shared" si="10"/>
        <v>13</v>
      </c>
      <c r="M144" s="7">
        <f t="shared" si="11"/>
        <v>0.39393939393939392</v>
      </c>
    </row>
    <row r="145" spans="1:13">
      <c r="A145" s="4">
        <v>55</v>
      </c>
      <c r="B145" s="4">
        <v>20</v>
      </c>
      <c r="C145" s="4" t="s">
        <v>439</v>
      </c>
      <c r="D145" s="4" t="s">
        <v>1142</v>
      </c>
      <c r="E145" s="4">
        <v>20</v>
      </c>
      <c r="F145" s="4">
        <v>33</v>
      </c>
      <c r="G145" s="4">
        <v>3</v>
      </c>
      <c r="H145" s="4">
        <v>27</v>
      </c>
      <c r="I145" t="s">
        <v>1132</v>
      </c>
      <c r="J145" s="3">
        <f t="shared" si="8"/>
        <v>99</v>
      </c>
      <c r="K145" s="3">
        <f t="shared" si="9"/>
        <v>60</v>
      </c>
      <c r="L145" s="3">
        <f t="shared" si="10"/>
        <v>39</v>
      </c>
      <c r="M145" s="7">
        <f t="shared" si="11"/>
        <v>0.39393939393939392</v>
      </c>
    </row>
    <row r="146" spans="1:13">
      <c r="A146" s="4">
        <v>55</v>
      </c>
      <c r="B146" s="4">
        <v>20</v>
      </c>
      <c r="C146" s="4" t="s">
        <v>259</v>
      </c>
      <c r="D146" s="4" t="s">
        <v>1135</v>
      </c>
      <c r="E146" s="4">
        <v>14</v>
      </c>
      <c r="F146" s="4">
        <v>24</v>
      </c>
      <c r="G146" s="4">
        <v>1</v>
      </c>
      <c r="H146" s="4">
        <v>5</v>
      </c>
      <c r="I146" t="s">
        <v>1131</v>
      </c>
      <c r="J146" s="3">
        <f t="shared" si="8"/>
        <v>24</v>
      </c>
      <c r="K146" s="3">
        <f t="shared" si="9"/>
        <v>14</v>
      </c>
      <c r="L146" s="3">
        <f t="shared" si="10"/>
        <v>10</v>
      </c>
      <c r="M146" s="7">
        <f t="shared" si="11"/>
        <v>0.41666666666666669</v>
      </c>
    </row>
    <row r="147" spans="1:13">
      <c r="A147" s="4">
        <v>55</v>
      </c>
      <c r="B147" s="4">
        <v>20</v>
      </c>
      <c r="C147" s="4" t="s">
        <v>106</v>
      </c>
      <c r="D147" s="4" t="s">
        <v>1140</v>
      </c>
      <c r="E147" s="4">
        <v>22</v>
      </c>
      <c r="F147" s="4">
        <v>36</v>
      </c>
      <c r="G147" s="4">
        <v>1</v>
      </c>
      <c r="H147" s="4">
        <v>51</v>
      </c>
      <c r="I147" t="s">
        <v>1132</v>
      </c>
      <c r="J147" s="3">
        <f t="shared" si="8"/>
        <v>36</v>
      </c>
      <c r="K147" s="3">
        <f t="shared" si="9"/>
        <v>22</v>
      </c>
      <c r="L147" s="3">
        <f t="shared" si="10"/>
        <v>14</v>
      </c>
      <c r="M147" s="7">
        <f t="shared" si="11"/>
        <v>0.3888888888888889</v>
      </c>
    </row>
    <row r="148" spans="1:13">
      <c r="A148" s="4">
        <v>55</v>
      </c>
      <c r="B148" s="4">
        <v>20</v>
      </c>
      <c r="C148" s="4" t="s">
        <v>414</v>
      </c>
      <c r="D148" s="4" t="s">
        <v>1146</v>
      </c>
      <c r="E148" s="4">
        <v>19</v>
      </c>
      <c r="F148" s="4">
        <v>32</v>
      </c>
      <c r="G148" s="4">
        <v>3</v>
      </c>
      <c r="H148" s="4">
        <v>13</v>
      </c>
      <c r="I148" t="s">
        <v>1131</v>
      </c>
      <c r="J148" s="3">
        <f t="shared" si="8"/>
        <v>96</v>
      </c>
      <c r="K148" s="3">
        <f t="shared" si="9"/>
        <v>57</v>
      </c>
      <c r="L148" s="3">
        <f t="shared" si="10"/>
        <v>39</v>
      </c>
      <c r="M148" s="7">
        <f t="shared" si="11"/>
        <v>0.40625</v>
      </c>
    </row>
    <row r="149" spans="1:13">
      <c r="A149" s="4">
        <v>56</v>
      </c>
      <c r="B149" s="4">
        <v>1</v>
      </c>
      <c r="C149" s="4" t="s">
        <v>51</v>
      </c>
      <c r="D149" s="4" t="s">
        <v>1141</v>
      </c>
      <c r="E149" s="4">
        <v>17</v>
      </c>
      <c r="F149" s="4">
        <v>29</v>
      </c>
      <c r="G149" s="4">
        <v>1</v>
      </c>
      <c r="H149" s="4">
        <v>38</v>
      </c>
      <c r="I149" t="s">
        <v>1131</v>
      </c>
      <c r="J149" s="3">
        <f t="shared" si="8"/>
        <v>29</v>
      </c>
      <c r="K149" s="3">
        <f t="shared" si="9"/>
        <v>17</v>
      </c>
      <c r="L149" s="3">
        <f t="shared" si="10"/>
        <v>12</v>
      </c>
      <c r="M149" s="7">
        <f t="shared" si="11"/>
        <v>0.41379310344827586</v>
      </c>
    </row>
    <row r="150" spans="1:13">
      <c r="A150" s="4">
        <v>56</v>
      </c>
      <c r="B150" s="4">
        <v>1</v>
      </c>
      <c r="C150" s="4" t="s">
        <v>180</v>
      </c>
      <c r="D150" s="4" t="s">
        <v>1144</v>
      </c>
      <c r="E150" s="4">
        <v>11</v>
      </c>
      <c r="F150" s="4">
        <v>19</v>
      </c>
      <c r="G150" s="4">
        <v>1</v>
      </c>
      <c r="H150" s="4">
        <v>40</v>
      </c>
      <c r="I150" t="s">
        <v>1132</v>
      </c>
      <c r="J150" s="3">
        <f t="shared" si="8"/>
        <v>19</v>
      </c>
      <c r="K150" s="3">
        <f t="shared" si="9"/>
        <v>11</v>
      </c>
      <c r="L150" s="3">
        <f t="shared" si="10"/>
        <v>8</v>
      </c>
      <c r="M150" s="7">
        <f t="shared" si="11"/>
        <v>0.42105263157894735</v>
      </c>
    </row>
    <row r="151" spans="1:13">
      <c r="A151" s="4">
        <v>57</v>
      </c>
      <c r="B151" s="4">
        <v>18</v>
      </c>
      <c r="C151" s="4" t="s">
        <v>33</v>
      </c>
      <c r="D151" s="4" t="s">
        <v>1145</v>
      </c>
      <c r="E151" s="4">
        <v>21</v>
      </c>
      <c r="F151" s="4">
        <v>35</v>
      </c>
      <c r="G151" s="4">
        <v>1</v>
      </c>
      <c r="H151" s="4">
        <v>21</v>
      </c>
      <c r="I151" t="s">
        <v>1132</v>
      </c>
      <c r="J151" s="3">
        <f t="shared" si="8"/>
        <v>35</v>
      </c>
      <c r="K151" s="3">
        <f t="shared" si="9"/>
        <v>21</v>
      </c>
      <c r="L151" s="3">
        <f t="shared" si="10"/>
        <v>14</v>
      </c>
      <c r="M151" s="7">
        <f t="shared" si="11"/>
        <v>0.4</v>
      </c>
    </row>
    <row r="152" spans="1:13">
      <c r="A152" s="4">
        <v>57</v>
      </c>
      <c r="B152" s="4">
        <v>18</v>
      </c>
      <c r="C152" s="4" t="s">
        <v>65</v>
      </c>
      <c r="D152" s="4" t="s">
        <v>1139</v>
      </c>
      <c r="E152" s="4">
        <v>25</v>
      </c>
      <c r="F152" s="4">
        <v>40</v>
      </c>
      <c r="G152" s="4">
        <v>1</v>
      </c>
      <c r="H152" s="4">
        <v>30</v>
      </c>
      <c r="I152" t="s">
        <v>1132</v>
      </c>
      <c r="J152" s="3">
        <f t="shared" si="8"/>
        <v>40</v>
      </c>
      <c r="K152" s="3">
        <f t="shared" si="9"/>
        <v>25</v>
      </c>
      <c r="L152" s="3">
        <f t="shared" si="10"/>
        <v>15</v>
      </c>
      <c r="M152" s="7">
        <f t="shared" si="11"/>
        <v>0.375</v>
      </c>
    </row>
    <row r="153" spans="1:13">
      <c r="A153" s="4">
        <v>57</v>
      </c>
      <c r="B153" s="4">
        <v>18</v>
      </c>
      <c r="C153" s="4" t="s">
        <v>335</v>
      </c>
      <c r="D153" s="4" t="s">
        <v>1147</v>
      </c>
      <c r="E153" s="4">
        <v>13</v>
      </c>
      <c r="F153" s="4">
        <v>22</v>
      </c>
      <c r="G153" s="4">
        <v>1</v>
      </c>
      <c r="H153" s="4">
        <v>10</v>
      </c>
      <c r="I153" t="s">
        <v>1131</v>
      </c>
      <c r="J153" s="3">
        <f t="shared" si="8"/>
        <v>22</v>
      </c>
      <c r="K153" s="3">
        <f t="shared" si="9"/>
        <v>13</v>
      </c>
      <c r="L153" s="3">
        <f t="shared" si="10"/>
        <v>9</v>
      </c>
      <c r="M153" s="7">
        <f t="shared" si="11"/>
        <v>0.40909090909090912</v>
      </c>
    </row>
    <row r="154" spans="1:13">
      <c r="A154" s="4">
        <v>57</v>
      </c>
      <c r="B154" s="4">
        <v>18</v>
      </c>
      <c r="C154" s="4" t="s">
        <v>106</v>
      </c>
      <c r="D154" s="4" t="s">
        <v>1140</v>
      </c>
      <c r="E154" s="4">
        <v>22</v>
      </c>
      <c r="F154" s="4">
        <v>36</v>
      </c>
      <c r="G154" s="4">
        <v>2</v>
      </c>
      <c r="H154" s="4">
        <v>7</v>
      </c>
      <c r="I154" t="s">
        <v>1132</v>
      </c>
      <c r="J154" s="3">
        <f t="shared" si="8"/>
        <v>72</v>
      </c>
      <c r="K154" s="3">
        <f t="shared" si="9"/>
        <v>44</v>
      </c>
      <c r="L154" s="3">
        <f t="shared" si="10"/>
        <v>28</v>
      </c>
      <c r="M154" s="7">
        <f t="shared" si="11"/>
        <v>0.3888888888888889</v>
      </c>
    </row>
    <row r="155" spans="1:13">
      <c r="A155" s="4">
        <v>58</v>
      </c>
      <c r="B155" s="4">
        <v>8</v>
      </c>
      <c r="C155" s="4" t="s">
        <v>335</v>
      </c>
      <c r="D155" s="4" t="s">
        <v>1147</v>
      </c>
      <c r="E155" s="4">
        <v>13</v>
      </c>
      <c r="F155" s="4">
        <v>22</v>
      </c>
      <c r="G155" s="4">
        <v>1</v>
      </c>
      <c r="H155" s="4">
        <v>17</v>
      </c>
      <c r="I155" t="s">
        <v>1132</v>
      </c>
      <c r="J155" s="3">
        <f t="shared" si="8"/>
        <v>22</v>
      </c>
      <c r="K155" s="3">
        <f t="shared" si="9"/>
        <v>13</v>
      </c>
      <c r="L155" s="3">
        <f t="shared" si="10"/>
        <v>9</v>
      </c>
      <c r="M155" s="7">
        <f t="shared" si="11"/>
        <v>0.40909090909090912</v>
      </c>
    </row>
    <row r="156" spans="1:13">
      <c r="A156" s="4">
        <v>58</v>
      </c>
      <c r="B156" s="4">
        <v>8</v>
      </c>
      <c r="C156" s="4" t="s">
        <v>241</v>
      </c>
      <c r="D156" s="4" t="s">
        <v>1149</v>
      </c>
      <c r="E156" s="4">
        <v>12</v>
      </c>
      <c r="F156" s="4">
        <v>20</v>
      </c>
      <c r="G156" s="4">
        <v>3</v>
      </c>
      <c r="H156" s="4">
        <v>56</v>
      </c>
      <c r="I156" t="s">
        <v>1132</v>
      </c>
      <c r="J156" s="3">
        <f t="shared" si="8"/>
        <v>60</v>
      </c>
      <c r="K156" s="3">
        <f t="shared" si="9"/>
        <v>36</v>
      </c>
      <c r="L156" s="3">
        <f t="shared" si="10"/>
        <v>24</v>
      </c>
      <c r="M156" s="7">
        <f t="shared" si="11"/>
        <v>0.4</v>
      </c>
    </row>
    <row r="157" spans="1:13">
      <c r="A157" s="4">
        <v>59</v>
      </c>
      <c r="B157" s="4">
        <v>8</v>
      </c>
      <c r="C157" s="4" t="s">
        <v>180</v>
      </c>
      <c r="D157" s="4" t="s">
        <v>1144</v>
      </c>
      <c r="E157" s="4">
        <v>11</v>
      </c>
      <c r="F157" s="4">
        <v>19</v>
      </c>
      <c r="G157" s="4">
        <v>2</v>
      </c>
      <c r="H157" s="4">
        <v>13</v>
      </c>
      <c r="I157" t="s">
        <v>1131</v>
      </c>
      <c r="J157" s="3">
        <f t="shared" si="8"/>
        <v>38</v>
      </c>
      <c r="K157" s="3">
        <f t="shared" si="9"/>
        <v>22</v>
      </c>
      <c r="L157" s="3">
        <f t="shared" si="10"/>
        <v>16</v>
      </c>
      <c r="M157" s="7">
        <f t="shared" si="11"/>
        <v>0.42105263157894735</v>
      </c>
    </row>
    <row r="158" spans="1:13">
      <c r="A158" s="4">
        <v>59</v>
      </c>
      <c r="B158" s="4">
        <v>8</v>
      </c>
      <c r="C158" s="4" t="s">
        <v>331</v>
      </c>
      <c r="D158" s="4" t="s">
        <v>1150</v>
      </c>
      <c r="E158" s="4">
        <v>14</v>
      </c>
      <c r="F158" s="4">
        <v>23</v>
      </c>
      <c r="G158" s="4">
        <v>2</v>
      </c>
      <c r="H158" s="4">
        <v>9</v>
      </c>
      <c r="I158" t="s">
        <v>1131</v>
      </c>
      <c r="J158" s="3">
        <f t="shared" si="8"/>
        <v>46</v>
      </c>
      <c r="K158" s="3">
        <f t="shared" si="9"/>
        <v>28</v>
      </c>
      <c r="L158" s="3">
        <f t="shared" si="10"/>
        <v>18</v>
      </c>
      <c r="M158" s="7">
        <f t="shared" si="11"/>
        <v>0.39130434782608697</v>
      </c>
    </row>
    <row r="159" spans="1:13">
      <c r="A159" s="4">
        <v>59</v>
      </c>
      <c r="B159" s="4">
        <v>8</v>
      </c>
      <c r="C159" s="4" t="s">
        <v>117</v>
      </c>
      <c r="D159" s="4" t="s">
        <v>1152</v>
      </c>
      <c r="E159" s="4">
        <v>10</v>
      </c>
      <c r="F159" s="4">
        <v>18</v>
      </c>
      <c r="G159" s="4">
        <v>2</v>
      </c>
      <c r="H159" s="4">
        <v>13</v>
      </c>
      <c r="I159" t="s">
        <v>1132</v>
      </c>
      <c r="J159" s="3">
        <f t="shared" si="8"/>
        <v>36</v>
      </c>
      <c r="K159" s="3">
        <f t="shared" si="9"/>
        <v>20</v>
      </c>
      <c r="L159" s="3">
        <f t="shared" si="10"/>
        <v>16</v>
      </c>
      <c r="M159" s="7">
        <f t="shared" si="11"/>
        <v>0.44444444444444442</v>
      </c>
    </row>
    <row r="160" spans="1:13">
      <c r="A160" s="4">
        <v>59</v>
      </c>
      <c r="B160" s="4">
        <v>8</v>
      </c>
      <c r="C160" s="4" t="s">
        <v>65</v>
      </c>
      <c r="D160" s="4" t="s">
        <v>1139</v>
      </c>
      <c r="E160" s="4">
        <v>25</v>
      </c>
      <c r="F160" s="4">
        <v>40</v>
      </c>
      <c r="G160" s="4">
        <v>1</v>
      </c>
      <c r="H160" s="4">
        <v>13</v>
      </c>
      <c r="I160" t="s">
        <v>1132</v>
      </c>
      <c r="J160" s="3">
        <f t="shared" si="8"/>
        <v>40</v>
      </c>
      <c r="K160" s="3">
        <f t="shared" si="9"/>
        <v>25</v>
      </c>
      <c r="L160" s="3">
        <f t="shared" si="10"/>
        <v>15</v>
      </c>
      <c r="M160" s="7">
        <f t="shared" si="11"/>
        <v>0.375</v>
      </c>
    </row>
    <row r="161" spans="1:13">
      <c r="A161" s="4">
        <v>60</v>
      </c>
      <c r="B161" s="4">
        <v>6</v>
      </c>
      <c r="C161" s="4" t="s">
        <v>117</v>
      </c>
      <c r="D161" s="4" t="s">
        <v>1152</v>
      </c>
      <c r="E161" s="4">
        <v>10</v>
      </c>
      <c r="F161" s="4">
        <v>18</v>
      </c>
      <c r="G161" s="4">
        <v>2</v>
      </c>
      <c r="H161" s="4">
        <v>23</v>
      </c>
      <c r="I161" t="s">
        <v>1131</v>
      </c>
      <c r="J161" s="3">
        <f t="shared" si="8"/>
        <v>36</v>
      </c>
      <c r="K161" s="3">
        <f t="shared" si="9"/>
        <v>20</v>
      </c>
      <c r="L161" s="3">
        <f t="shared" si="10"/>
        <v>16</v>
      </c>
      <c r="M161" s="7">
        <f t="shared" si="11"/>
        <v>0.44444444444444442</v>
      </c>
    </row>
    <row r="162" spans="1:13">
      <c r="A162" s="4">
        <v>60</v>
      </c>
      <c r="B162" s="4">
        <v>6</v>
      </c>
      <c r="C162" s="4" t="s">
        <v>439</v>
      </c>
      <c r="D162" s="4" t="s">
        <v>1142</v>
      </c>
      <c r="E162" s="4">
        <v>20</v>
      </c>
      <c r="F162" s="4">
        <v>33</v>
      </c>
      <c r="G162" s="4">
        <v>2</v>
      </c>
      <c r="H162" s="4">
        <v>20</v>
      </c>
      <c r="I162" t="s">
        <v>1132</v>
      </c>
      <c r="J162" s="3">
        <f t="shared" si="8"/>
        <v>66</v>
      </c>
      <c r="K162" s="3">
        <f t="shared" si="9"/>
        <v>40</v>
      </c>
      <c r="L162" s="3">
        <f t="shared" si="10"/>
        <v>26</v>
      </c>
      <c r="M162" s="7">
        <f t="shared" si="11"/>
        <v>0.39393939393939392</v>
      </c>
    </row>
    <row r="163" spans="1:13">
      <c r="A163" s="4">
        <v>61</v>
      </c>
      <c r="B163" s="4">
        <v>10</v>
      </c>
      <c r="C163" s="4" t="s">
        <v>65</v>
      </c>
      <c r="D163" s="4" t="s">
        <v>1139</v>
      </c>
      <c r="E163" s="4">
        <v>25</v>
      </c>
      <c r="F163" s="4">
        <v>40</v>
      </c>
      <c r="G163" s="4">
        <v>2</v>
      </c>
      <c r="H163" s="4">
        <v>56</v>
      </c>
      <c r="I163" t="s">
        <v>1131</v>
      </c>
      <c r="J163" s="3">
        <f t="shared" si="8"/>
        <v>80</v>
      </c>
      <c r="K163" s="3">
        <f t="shared" si="9"/>
        <v>50</v>
      </c>
      <c r="L163" s="3">
        <f t="shared" si="10"/>
        <v>30</v>
      </c>
      <c r="M163" s="7">
        <f t="shared" si="11"/>
        <v>0.375</v>
      </c>
    </row>
    <row r="164" spans="1:13">
      <c r="A164" s="4">
        <v>61</v>
      </c>
      <c r="B164" s="4">
        <v>10</v>
      </c>
      <c r="C164" s="4" t="s">
        <v>117</v>
      </c>
      <c r="D164" s="4" t="s">
        <v>1152</v>
      </c>
      <c r="E164" s="4">
        <v>10</v>
      </c>
      <c r="F164" s="4">
        <v>18</v>
      </c>
      <c r="G164" s="4">
        <v>1</v>
      </c>
      <c r="H164" s="4">
        <v>39</v>
      </c>
      <c r="I164" t="s">
        <v>1132</v>
      </c>
      <c r="J164" s="3">
        <f t="shared" si="8"/>
        <v>18</v>
      </c>
      <c r="K164" s="3">
        <f t="shared" si="9"/>
        <v>10</v>
      </c>
      <c r="L164" s="3">
        <f t="shared" si="10"/>
        <v>8</v>
      </c>
      <c r="M164" s="7">
        <f t="shared" si="11"/>
        <v>0.44444444444444442</v>
      </c>
    </row>
    <row r="165" spans="1:13">
      <c r="A165" s="4">
        <v>61</v>
      </c>
      <c r="B165" s="4">
        <v>10</v>
      </c>
      <c r="C165" s="4" t="s">
        <v>100</v>
      </c>
      <c r="D165" s="4" t="s">
        <v>1136</v>
      </c>
      <c r="E165" s="4">
        <v>18</v>
      </c>
      <c r="F165" s="4">
        <v>30</v>
      </c>
      <c r="G165" s="4">
        <v>2</v>
      </c>
      <c r="H165" s="4">
        <v>13</v>
      </c>
      <c r="I165" t="s">
        <v>1131</v>
      </c>
      <c r="J165" s="3">
        <f t="shared" si="8"/>
        <v>60</v>
      </c>
      <c r="K165" s="3">
        <f t="shared" si="9"/>
        <v>36</v>
      </c>
      <c r="L165" s="3">
        <f t="shared" si="10"/>
        <v>24</v>
      </c>
      <c r="M165" s="7">
        <f t="shared" si="11"/>
        <v>0.4</v>
      </c>
    </row>
    <row r="166" spans="1:13">
      <c r="A166" s="4">
        <v>61</v>
      </c>
      <c r="B166" s="4">
        <v>10</v>
      </c>
      <c r="C166" s="4" t="s">
        <v>57</v>
      </c>
      <c r="D166" s="4" t="s">
        <v>1143</v>
      </c>
      <c r="E166" s="4">
        <v>16</v>
      </c>
      <c r="F166" s="4">
        <v>28</v>
      </c>
      <c r="G166" s="4">
        <v>3</v>
      </c>
      <c r="H166" s="4">
        <v>51</v>
      </c>
      <c r="I166" t="s">
        <v>1132</v>
      </c>
      <c r="J166" s="3">
        <f t="shared" si="8"/>
        <v>84</v>
      </c>
      <c r="K166" s="3">
        <f t="shared" si="9"/>
        <v>48</v>
      </c>
      <c r="L166" s="3">
        <f t="shared" si="10"/>
        <v>36</v>
      </c>
      <c r="M166" s="7">
        <f t="shared" si="11"/>
        <v>0.42857142857142855</v>
      </c>
    </row>
    <row r="167" spans="1:13">
      <c r="A167" s="4">
        <v>62</v>
      </c>
      <c r="B167" s="4">
        <v>2</v>
      </c>
      <c r="C167" s="4" t="s">
        <v>100</v>
      </c>
      <c r="D167" s="4" t="s">
        <v>1136</v>
      </c>
      <c r="E167" s="4">
        <v>18</v>
      </c>
      <c r="F167" s="4">
        <v>30</v>
      </c>
      <c r="G167" s="4">
        <v>2</v>
      </c>
      <c r="H167" s="4">
        <v>59</v>
      </c>
      <c r="I167" t="s">
        <v>1132</v>
      </c>
      <c r="J167" s="3">
        <f t="shared" si="8"/>
        <v>60</v>
      </c>
      <c r="K167" s="3">
        <f t="shared" si="9"/>
        <v>36</v>
      </c>
      <c r="L167" s="3">
        <f t="shared" si="10"/>
        <v>24</v>
      </c>
      <c r="M167" s="7">
        <f t="shared" si="11"/>
        <v>0.4</v>
      </c>
    </row>
    <row r="168" spans="1:13">
      <c r="A168" s="4">
        <v>62</v>
      </c>
      <c r="B168" s="4">
        <v>2</v>
      </c>
      <c r="C168" s="4" t="s">
        <v>180</v>
      </c>
      <c r="D168" s="4" t="s">
        <v>1144</v>
      </c>
      <c r="E168" s="4">
        <v>11</v>
      </c>
      <c r="F168" s="4">
        <v>19</v>
      </c>
      <c r="G168" s="4">
        <v>3</v>
      </c>
      <c r="H168" s="4">
        <v>46</v>
      </c>
      <c r="I168" t="s">
        <v>1132</v>
      </c>
      <c r="J168" s="3">
        <f t="shared" si="8"/>
        <v>57</v>
      </c>
      <c r="K168" s="3">
        <f t="shared" si="9"/>
        <v>33</v>
      </c>
      <c r="L168" s="3">
        <f t="shared" si="10"/>
        <v>24</v>
      </c>
      <c r="M168" s="7">
        <f t="shared" si="11"/>
        <v>0.42105263157894735</v>
      </c>
    </row>
    <row r="169" spans="1:13">
      <c r="A169" s="4">
        <v>62</v>
      </c>
      <c r="B169" s="4">
        <v>2</v>
      </c>
      <c r="C169" s="4" t="s">
        <v>186</v>
      </c>
      <c r="D169" s="4" t="s">
        <v>1137</v>
      </c>
      <c r="E169" s="4">
        <v>19</v>
      </c>
      <c r="F169" s="4">
        <v>31</v>
      </c>
      <c r="G169" s="4">
        <v>1</v>
      </c>
      <c r="H169" s="4">
        <v>50</v>
      </c>
      <c r="I169" t="s">
        <v>1132</v>
      </c>
      <c r="J169" s="3">
        <f t="shared" si="8"/>
        <v>31</v>
      </c>
      <c r="K169" s="3">
        <f t="shared" si="9"/>
        <v>19</v>
      </c>
      <c r="L169" s="3">
        <f t="shared" si="10"/>
        <v>12</v>
      </c>
      <c r="M169" s="7">
        <f t="shared" si="11"/>
        <v>0.38709677419354838</v>
      </c>
    </row>
    <row r="170" spans="1:13">
      <c r="A170" s="4">
        <v>63</v>
      </c>
      <c r="B170" s="4">
        <v>17</v>
      </c>
      <c r="C170" s="4" t="s">
        <v>241</v>
      </c>
      <c r="D170" s="4" t="s">
        <v>1149</v>
      </c>
      <c r="E170" s="4">
        <v>12</v>
      </c>
      <c r="F170" s="4">
        <v>20</v>
      </c>
      <c r="G170" s="4">
        <v>1</v>
      </c>
      <c r="H170" s="4">
        <v>10</v>
      </c>
      <c r="I170" t="s">
        <v>1132</v>
      </c>
      <c r="J170" s="3">
        <f t="shared" si="8"/>
        <v>20</v>
      </c>
      <c r="K170" s="3">
        <f t="shared" si="9"/>
        <v>12</v>
      </c>
      <c r="L170" s="3">
        <f t="shared" si="10"/>
        <v>8</v>
      </c>
      <c r="M170" s="7">
        <f t="shared" si="11"/>
        <v>0.4</v>
      </c>
    </row>
    <row r="171" spans="1:13">
      <c r="A171" s="4">
        <v>63</v>
      </c>
      <c r="B171" s="4">
        <v>17</v>
      </c>
      <c r="C171" s="4" t="s">
        <v>33</v>
      </c>
      <c r="D171" s="4" t="s">
        <v>1145</v>
      </c>
      <c r="E171" s="4">
        <v>21</v>
      </c>
      <c r="F171" s="4">
        <v>35</v>
      </c>
      <c r="G171" s="4">
        <v>1</v>
      </c>
      <c r="H171" s="4">
        <v>20</v>
      </c>
      <c r="I171" t="s">
        <v>1131</v>
      </c>
      <c r="J171" s="3">
        <f t="shared" si="8"/>
        <v>35</v>
      </c>
      <c r="K171" s="3">
        <f t="shared" si="9"/>
        <v>21</v>
      </c>
      <c r="L171" s="3">
        <f t="shared" si="10"/>
        <v>14</v>
      </c>
      <c r="M171" s="7">
        <f t="shared" si="11"/>
        <v>0.4</v>
      </c>
    </row>
    <row r="172" spans="1:13">
      <c r="A172" s="4">
        <v>64</v>
      </c>
      <c r="B172" s="4">
        <v>3</v>
      </c>
      <c r="C172" s="4" t="s">
        <v>241</v>
      </c>
      <c r="D172" s="4" t="s">
        <v>1149</v>
      </c>
      <c r="E172" s="4">
        <v>12</v>
      </c>
      <c r="F172" s="4">
        <v>20</v>
      </c>
      <c r="G172" s="4">
        <v>3</v>
      </c>
      <c r="H172" s="4">
        <v>25</v>
      </c>
      <c r="I172" t="s">
        <v>1131</v>
      </c>
      <c r="J172" s="3">
        <f t="shared" si="8"/>
        <v>60</v>
      </c>
      <c r="K172" s="3">
        <f t="shared" si="9"/>
        <v>36</v>
      </c>
      <c r="L172" s="3">
        <f t="shared" si="10"/>
        <v>24</v>
      </c>
      <c r="M172" s="7">
        <f t="shared" si="11"/>
        <v>0.4</v>
      </c>
    </row>
    <row r="173" spans="1:13">
      <c r="A173" s="4">
        <v>64</v>
      </c>
      <c r="B173" s="4">
        <v>3</v>
      </c>
      <c r="C173" s="4" t="s">
        <v>65</v>
      </c>
      <c r="D173" s="4" t="s">
        <v>1139</v>
      </c>
      <c r="E173" s="4">
        <v>25</v>
      </c>
      <c r="F173" s="4">
        <v>40</v>
      </c>
      <c r="G173" s="4">
        <v>3</v>
      </c>
      <c r="H173" s="4">
        <v>47</v>
      </c>
      <c r="I173" t="s">
        <v>1132</v>
      </c>
      <c r="J173" s="3">
        <f t="shared" si="8"/>
        <v>120</v>
      </c>
      <c r="K173" s="3">
        <f t="shared" si="9"/>
        <v>75</v>
      </c>
      <c r="L173" s="3">
        <f t="shared" si="10"/>
        <v>45</v>
      </c>
      <c r="M173" s="7">
        <f t="shared" si="11"/>
        <v>0.375</v>
      </c>
    </row>
    <row r="174" spans="1:13">
      <c r="A174" s="4">
        <v>64</v>
      </c>
      <c r="B174" s="4">
        <v>3</v>
      </c>
      <c r="C174" s="4" t="s">
        <v>106</v>
      </c>
      <c r="D174" s="4" t="s">
        <v>1140</v>
      </c>
      <c r="E174" s="4">
        <v>22</v>
      </c>
      <c r="F174" s="4">
        <v>36</v>
      </c>
      <c r="G174" s="4">
        <v>3</v>
      </c>
      <c r="H174" s="4">
        <v>10</v>
      </c>
      <c r="I174" t="s">
        <v>1131</v>
      </c>
      <c r="J174" s="3">
        <f t="shared" si="8"/>
        <v>108</v>
      </c>
      <c r="K174" s="3">
        <f t="shared" si="9"/>
        <v>66</v>
      </c>
      <c r="L174" s="3">
        <f t="shared" si="10"/>
        <v>42</v>
      </c>
      <c r="M174" s="7">
        <f t="shared" si="11"/>
        <v>0.3888888888888889</v>
      </c>
    </row>
    <row r="175" spans="1:13">
      <c r="A175" s="4">
        <v>65</v>
      </c>
      <c r="B175" s="4">
        <v>5</v>
      </c>
      <c r="C175" s="4" t="s">
        <v>57</v>
      </c>
      <c r="D175" s="4" t="s">
        <v>1143</v>
      </c>
      <c r="E175" s="4">
        <v>16</v>
      </c>
      <c r="F175" s="4">
        <v>28</v>
      </c>
      <c r="G175" s="4">
        <v>1</v>
      </c>
      <c r="H175" s="4">
        <v>32</v>
      </c>
      <c r="I175" t="s">
        <v>1132</v>
      </c>
      <c r="J175" s="3">
        <f t="shared" si="8"/>
        <v>28</v>
      </c>
      <c r="K175" s="3">
        <f t="shared" si="9"/>
        <v>16</v>
      </c>
      <c r="L175" s="3">
        <f t="shared" si="10"/>
        <v>12</v>
      </c>
      <c r="M175" s="7">
        <f t="shared" si="11"/>
        <v>0.42857142857142855</v>
      </c>
    </row>
    <row r="176" spans="1:13">
      <c r="A176" s="4">
        <v>65</v>
      </c>
      <c r="B176" s="4">
        <v>5</v>
      </c>
      <c r="C176" s="4" t="s">
        <v>186</v>
      </c>
      <c r="D176" s="4" t="s">
        <v>1137</v>
      </c>
      <c r="E176" s="4">
        <v>19</v>
      </c>
      <c r="F176" s="4">
        <v>31</v>
      </c>
      <c r="G176" s="4">
        <v>1</v>
      </c>
      <c r="H176" s="4">
        <v>55</v>
      </c>
      <c r="I176" t="s">
        <v>1132</v>
      </c>
      <c r="J176" s="3">
        <f t="shared" si="8"/>
        <v>31</v>
      </c>
      <c r="K176" s="3">
        <f t="shared" si="9"/>
        <v>19</v>
      </c>
      <c r="L176" s="3">
        <f t="shared" si="10"/>
        <v>12</v>
      </c>
      <c r="M176" s="7">
        <f t="shared" si="11"/>
        <v>0.38709677419354838</v>
      </c>
    </row>
    <row r="177" spans="1:13">
      <c r="A177" s="4">
        <v>65</v>
      </c>
      <c r="B177" s="4">
        <v>5</v>
      </c>
      <c r="C177" s="4" t="s">
        <v>180</v>
      </c>
      <c r="D177" s="4" t="s">
        <v>1144</v>
      </c>
      <c r="E177" s="4">
        <v>11</v>
      </c>
      <c r="F177" s="4">
        <v>19</v>
      </c>
      <c r="G177" s="4">
        <v>3</v>
      </c>
      <c r="H177" s="4">
        <v>51</v>
      </c>
      <c r="I177" t="s">
        <v>1131</v>
      </c>
      <c r="J177" s="3">
        <f t="shared" si="8"/>
        <v>57</v>
      </c>
      <c r="K177" s="3">
        <f t="shared" si="9"/>
        <v>33</v>
      </c>
      <c r="L177" s="3">
        <f t="shared" si="10"/>
        <v>24</v>
      </c>
      <c r="M177" s="7">
        <f t="shared" si="11"/>
        <v>0.42105263157894735</v>
      </c>
    </row>
    <row r="178" spans="1:13">
      <c r="A178" s="4">
        <v>65</v>
      </c>
      <c r="B178" s="4">
        <v>5</v>
      </c>
      <c r="C178" s="4" t="s">
        <v>65</v>
      </c>
      <c r="D178" s="4" t="s">
        <v>1139</v>
      </c>
      <c r="E178" s="4">
        <v>25</v>
      </c>
      <c r="F178" s="4">
        <v>40</v>
      </c>
      <c r="G178" s="4">
        <v>2</v>
      </c>
      <c r="H178" s="4">
        <v>17</v>
      </c>
      <c r="I178" t="s">
        <v>1131</v>
      </c>
      <c r="J178" s="3">
        <f t="shared" si="8"/>
        <v>80</v>
      </c>
      <c r="K178" s="3">
        <f t="shared" si="9"/>
        <v>50</v>
      </c>
      <c r="L178" s="3">
        <f t="shared" si="10"/>
        <v>30</v>
      </c>
      <c r="M178" s="7">
        <f t="shared" si="11"/>
        <v>0.375</v>
      </c>
    </row>
    <row r="179" spans="1:13">
      <c r="A179" s="4">
        <v>66</v>
      </c>
      <c r="B179" s="4">
        <v>18</v>
      </c>
      <c r="C179" s="4" t="s">
        <v>106</v>
      </c>
      <c r="D179" s="4" t="s">
        <v>1140</v>
      </c>
      <c r="E179" s="4">
        <v>22</v>
      </c>
      <c r="F179" s="4">
        <v>36</v>
      </c>
      <c r="G179" s="4">
        <v>1</v>
      </c>
      <c r="H179" s="4">
        <v>29</v>
      </c>
      <c r="I179" t="s">
        <v>1131</v>
      </c>
      <c r="J179" s="3">
        <f t="shared" si="8"/>
        <v>36</v>
      </c>
      <c r="K179" s="3">
        <f t="shared" si="9"/>
        <v>22</v>
      </c>
      <c r="L179" s="3">
        <f t="shared" si="10"/>
        <v>14</v>
      </c>
      <c r="M179" s="7">
        <f t="shared" si="11"/>
        <v>0.3888888888888889</v>
      </c>
    </row>
    <row r="180" spans="1:13">
      <c r="A180" s="4">
        <v>66</v>
      </c>
      <c r="B180" s="4">
        <v>18</v>
      </c>
      <c r="C180" s="4" t="s">
        <v>65</v>
      </c>
      <c r="D180" s="4" t="s">
        <v>1139</v>
      </c>
      <c r="E180" s="4">
        <v>25</v>
      </c>
      <c r="F180" s="4">
        <v>40</v>
      </c>
      <c r="G180" s="4">
        <v>3</v>
      </c>
      <c r="H180" s="4">
        <v>30</v>
      </c>
      <c r="I180" t="s">
        <v>1131</v>
      </c>
      <c r="J180" s="3">
        <f t="shared" si="8"/>
        <v>120</v>
      </c>
      <c r="K180" s="3">
        <f t="shared" si="9"/>
        <v>75</v>
      </c>
      <c r="L180" s="3">
        <f t="shared" si="10"/>
        <v>45</v>
      </c>
      <c r="M180" s="7">
        <f t="shared" si="11"/>
        <v>0.375</v>
      </c>
    </row>
    <row r="181" spans="1:13">
      <c r="A181" s="4">
        <v>66</v>
      </c>
      <c r="B181" s="4">
        <v>18</v>
      </c>
      <c r="C181" s="4" t="s">
        <v>117</v>
      </c>
      <c r="D181" s="4" t="s">
        <v>1152</v>
      </c>
      <c r="E181" s="4">
        <v>10</v>
      </c>
      <c r="F181" s="4">
        <v>18</v>
      </c>
      <c r="G181" s="4">
        <v>3</v>
      </c>
      <c r="H181" s="4">
        <v>55</v>
      </c>
      <c r="I181" t="s">
        <v>1132</v>
      </c>
      <c r="J181" s="3">
        <f t="shared" si="8"/>
        <v>54</v>
      </c>
      <c r="K181" s="3">
        <f t="shared" si="9"/>
        <v>30</v>
      </c>
      <c r="L181" s="3">
        <f t="shared" si="10"/>
        <v>24</v>
      </c>
      <c r="M181" s="7">
        <f t="shared" si="11"/>
        <v>0.44444444444444442</v>
      </c>
    </row>
    <row r="182" spans="1:13">
      <c r="A182" s="4">
        <v>67</v>
      </c>
      <c r="B182" s="4">
        <v>2</v>
      </c>
      <c r="C182" s="4" t="s">
        <v>65</v>
      </c>
      <c r="D182" s="4" t="s">
        <v>1139</v>
      </c>
      <c r="E182" s="4">
        <v>25</v>
      </c>
      <c r="F182" s="4">
        <v>40</v>
      </c>
      <c r="G182" s="4">
        <v>1</v>
      </c>
      <c r="H182" s="4">
        <v>22</v>
      </c>
      <c r="I182" t="s">
        <v>1131</v>
      </c>
      <c r="J182" s="3">
        <f t="shared" si="8"/>
        <v>40</v>
      </c>
      <c r="K182" s="3">
        <f t="shared" si="9"/>
        <v>25</v>
      </c>
      <c r="L182" s="3">
        <f t="shared" si="10"/>
        <v>15</v>
      </c>
      <c r="M182" s="7">
        <f t="shared" si="11"/>
        <v>0.375</v>
      </c>
    </row>
    <row r="183" spans="1:13">
      <c r="A183" s="4">
        <v>67</v>
      </c>
      <c r="B183" s="4">
        <v>2</v>
      </c>
      <c r="C183" s="4" t="s">
        <v>106</v>
      </c>
      <c r="D183" s="4" t="s">
        <v>1140</v>
      </c>
      <c r="E183" s="4">
        <v>22</v>
      </c>
      <c r="F183" s="4">
        <v>36</v>
      </c>
      <c r="G183" s="4">
        <v>3</v>
      </c>
      <c r="H183" s="4">
        <v>59</v>
      </c>
      <c r="I183" t="s">
        <v>1132</v>
      </c>
      <c r="J183" s="3">
        <f t="shared" si="8"/>
        <v>108</v>
      </c>
      <c r="K183" s="3">
        <f t="shared" si="9"/>
        <v>66</v>
      </c>
      <c r="L183" s="3">
        <f t="shared" si="10"/>
        <v>42</v>
      </c>
      <c r="M183" s="7">
        <f t="shared" si="11"/>
        <v>0.3888888888888889</v>
      </c>
    </row>
    <row r="184" spans="1:13">
      <c r="A184" s="4">
        <v>67</v>
      </c>
      <c r="B184" s="4">
        <v>2</v>
      </c>
      <c r="C184" s="4" t="s">
        <v>256</v>
      </c>
      <c r="D184" s="4" t="s">
        <v>1153</v>
      </c>
      <c r="E184" s="4">
        <v>15</v>
      </c>
      <c r="F184" s="4">
        <v>26</v>
      </c>
      <c r="G184" s="4">
        <v>3</v>
      </c>
      <c r="H184" s="4">
        <v>15</v>
      </c>
      <c r="I184" t="s">
        <v>1132</v>
      </c>
      <c r="J184" s="3">
        <f t="shared" si="8"/>
        <v>78</v>
      </c>
      <c r="K184" s="3">
        <f t="shared" si="9"/>
        <v>45</v>
      </c>
      <c r="L184" s="3">
        <f t="shared" si="10"/>
        <v>33</v>
      </c>
      <c r="M184" s="7">
        <f t="shared" si="11"/>
        <v>0.42307692307692307</v>
      </c>
    </row>
    <row r="185" spans="1:13">
      <c r="A185" s="4">
        <v>67</v>
      </c>
      <c r="B185" s="4">
        <v>2</v>
      </c>
      <c r="C185" s="4" t="s">
        <v>100</v>
      </c>
      <c r="D185" s="4" t="s">
        <v>1136</v>
      </c>
      <c r="E185" s="4">
        <v>18</v>
      </c>
      <c r="F185" s="4">
        <v>30</v>
      </c>
      <c r="G185" s="4">
        <v>1</v>
      </c>
      <c r="H185" s="4">
        <v>35</v>
      </c>
      <c r="I185" t="s">
        <v>1132</v>
      </c>
      <c r="J185" s="3">
        <f t="shared" si="8"/>
        <v>30</v>
      </c>
      <c r="K185" s="3">
        <f t="shared" si="9"/>
        <v>18</v>
      </c>
      <c r="L185" s="3">
        <f t="shared" si="10"/>
        <v>12</v>
      </c>
      <c r="M185" s="7">
        <f t="shared" si="11"/>
        <v>0.4</v>
      </c>
    </row>
    <row r="186" spans="1:13">
      <c r="A186" s="4">
        <v>68</v>
      </c>
      <c r="B186" s="4">
        <v>8</v>
      </c>
      <c r="C186" s="4" t="s">
        <v>331</v>
      </c>
      <c r="D186" s="4" t="s">
        <v>1150</v>
      </c>
      <c r="E186" s="4">
        <v>14</v>
      </c>
      <c r="F186" s="4">
        <v>23</v>
      </c>
      <c r="G186" s="4">
        <v>3</v>
      </c>
      <c r="H186" s="4">
        <v>43</v>
      </c>
      <c r="I186" t="s">
        <v>1131</v>
      </c>
      <c r="J186" s="3">
        <f t="shared" si="8"/>
        <v>69</v>
      </c>
      <c r="K186" s="3">
        <f t="shared" si="9"/>
        <v>42</v>
      </c>
      <c r="L186" s="3">
        <f t="shared" si="10"/>
        <v>27</v>
      </c>
      <c r="M186" s="7">
        <f t="shared" si="11"/>
        <v>0.39130434782608697</v>
      </c>
    </row>
    <row r="187" spans="1:13">
      <c r="A187" s="4">
        <v>68</v>
      </c>
      <c r="B187" s="4">
        <v>8</v>
      </c>
      <c r="C187" s="4" t="s">
        <v>57</v>
      </c>
      <c r="D187" s="4" t="s">
        <v>1143</v>
      </c>
      <c r="E187" s="4">
        <v>16</v>
      </c>
      <c r="F187" s="4">
        <v>28</v>
      </c>
      <c r="G187" s="4">
        <v>1</v>
      </c>
      <c r="H187" s="4">
        <v>19</v>
      </c>
      <c r="I187" t="s">
        <v>1132</v>
      </c>
      <c r="J187" s="3">
        <f t="shared" si="8"/>
        <v>28</v>
      </c>
      <c r="K187" s="3">
        <f t="shared" si="9"/>
        <v>16</v>
      </c>
      <c r="L187" s="3">
        <f t="shared" si="10"/>
        <v>12</v>
      </c>
      <c r="M187" s="7">
        <f t="shared" si="11"/>
        <v>0.42857142857142855</v>
      </c>
    </row>
    <row r="188" spans="1:13">
      <c r="A188" s="4">
        <v>68</v>
      </c>
      <c r="B188" s="4">
        <v>8</v>
      </c>
      <c r="C188" s="4" t="s">
        <v>414</v>
      </c>
      <c r="D188" s="4" t="s">
        <v>1146</v>
      </c>
      <c r="E188" s="4">
        <v>19</v>
      </c>
      <c r="F188" s="4">
        <v>32</v>
      </c>
      <c r="G188" s="4">
        <v>3</v>
      </c>
      <c r="H188" s="4">
        <v>57</v>
      </c>
      <c r="I188" t="s">
        <v>1132</v>
      </c>
      <c r="J188" s="3">
        <f t="shared" si="8"/>
        <v>96</v>
      </c>
      <c r="K188" s="3">
        <f t="shared" si="9"/>
        <v>57</v>
      </c>
      <c r="L188" s="3">
        <f t="shared" si="10"/>
        <v>39</v>
      </c>
      <c r="M188" s="7">
        <f t="shared" si="11"/>
        <v>0.40625</v>
      </c>
    </row>
    <row r="189" spans="1:13">
      <c r="A189" s="4">
        <v>68</v>
      </c>
      <c r="B189" s="4">
        <v>8</v>
      </c>
      <c r="C189" s="4" t="s">
        <v>195</v>
      </c>
      <c r="D189" s="4" t="s">
        <v>1154</v>
      </c>
      <c r="E189" s="4">
        <v>15</v>
      </c>
      <c r="F189" s="4">
        <v>25</v>
      </c>
      <c r="G189" s="4">
        <v>1</v>
      </c>
      <c r="H189" s="4">
        <v>26</v>
      </c>
      <c r="I189" t="s">
        <v>1132</v>
      </c>
      <c r="J189" s="3">
        <f t="shared" si="8"/>
        <v>25</v>
      </c>
      <c r="K189" s="3">
        <f t="shared" si="9"/>
        <v>15</v>
      </c>
      <c r="L189" s="3">
        <f t="shared" si="10"/>
        <v>10</v>
      </c>
      <c r="M189" s="7">
        <f t="shared" si="11"/>
        <v>0.4</v>
      </c>
    </row>
    <row r="190" spans="1:13">
      <c r="A190" s="4">
        <v>69</v>
      </c>
      <c r="B190" s="4">
        <v>5</v>
      </c>
      <c r="C190" s="4" t="s">
        <v>102</v>
      </c>
      <c r="D190" s="4" t="s">
        <v>1151</v>
      </c>
      <c r="E190" s="4">
        <v>13</v>
      </c>
      <c r="F190" s="4">
        <v>21</v>
      </c>
      <c r="G190" s="4">
        <v>3</v>
      </c>
      <c r="H190" s="4">
        <v>20</v>
      </c>
      <c r="I190" t="s">
        <v>1131</v>
      </c>
      <c r="J190" s="3">
        <f t="shared" si="8"/>
        <v>63</v>
      </c>
      <c r="K190" s="3">
        <f t="shared" si="9"/>
        <v>39</v>
      </c>
      <c r="L190" s="3">
        <f t="shared" si="10"/>
        <v>24</v>
      </c>
      <c r="M190" s="7">
        <f t="shared" si="11"/>
        <v>0.38095238095238093</v>
      </c>
    </row>
    <row r="191" spans="1:13">
      <c r="A191" s="4">
        <v>69</v>
      </c>
      <c r="B191" s="4">
        <v>5</v>
      </c>
      <c r="C191" s="4" t="s">
        <v>259</v>
      </c>
      <c r="D191" s="4" t="s">
        <v>1135</v>
      </c>
      <c r="E191" s="4">
        <v>14</v>
      </c>
      <c r="F191" s="4">
        <v>24</v>
      </c>
      <c r="G191" s="4">
        <v>3</v>
      </c>
      <c r="H191" s="4">
        <v>48</v>
      </c>
      <c r="I191" t="s">
        <v>1132</v>
      </c>
      <c r="J191" s="3">
        <f t="shared" si="8"/>
        <v>72</v>
      </c>
      <c r="K191" s="3">
        <f t="shared" si="9"/>
        <v>42</v>
      </c>
      <c r="L191" s="3">
        <f t="shared" si="10"/>
        <v>30</v>
      </c>
      <c r="M191" s="7">
        <f t="shared" si="11"/>
        <v>0.41666666666666669</v>
      </c>
    </row>
    <row r="192" spans="1:13">
      <c r="A192" s="4">
        <v>69</v>
      </c>
      <c r="B192" s="4">
        <v>5</v>
      </c>
      <c r="C192" s="4" t="s">
        <v>439</v>
      </c>
      <c r="D192" s="4" t="s">
        <v>1142</v>
      </c>
      <c r="E192" s="4">
        <v>20</v>
      </c>
      <c r="F192" s="4">
        <v>33</v>
      </c>
      <c r="G192" s="4">
        <v>3</v>
      </c>
      <c r="H192" s="4">
        <v>24</v>
      </c>
      <c r="I192" t="s">
        <v>1132</v>
      </c>
      <c r="J192" s="3">
        <f t="shared" si="8"/>
        <v>99</v>
      </c>
      <c r="K192" s="3">
        <f t="shared" si="9"/>
        <v>60</v>
      </c>
      <c r="L192" s="3">
        <f t="shared" si="10"/>
        <v>39</v>
      </c>
      <c r="M192" s="7">
        <f t="shared" si="11"/>
        <v>0.39393939393939392</v>
      </c>
    </row>
    <row r="193" spans="1:13">
      <c r="A193" s="4">
        <v>70</v>
      </c>
      <c r="B193" s="4">
        <v>17</v>
      </c>
      <c r="C193" s="4" t="s">
        <v>195</v>
      </c>
      <c r="D193" s="4" t="s">
        <v>1154</v>
      </c>
      <c r="E193" s="4">
        <v>15</v>
      </c>
      <c r="F193" s="4">
        <v>25</v>
      </c>
      <c r="G193" s="4">
        <v>2</v>
      </c>
      <c r="H193" s="4">
        <v>19</v>
      </c>
      <c r="I193" t="s">
        <v>1132</v>
      </c>
      <c r="J193" s="3">
        <f t="shared" si="8"/>
        <v>50</v>
      </c>
      <c r="K193" s="3">
        <f t="shared" si="9"/>
        <v>30</v>
      </c>
      <c r="L193" s="3">
        <f t="shared" si="10"/>
        <v>20</v>
      </c>
      <c r="M193" s="7">
        <f t="shared" si="11"/>
        <v>0.4</v>
      </c>
    </row>
    <row r="194" spans="1:13">
      <c r="A194" s="4">
        <v>70</v>
      </c>
      <c r="B194" s="4">
        <v>17</v>
      </c>
      <c r="C194" s="4" t="s">
        <v>77</v>
      </c>
      <c r="D194" s="4" t="s">
        <v>1148</v>
      </c>
      <c r="E194" s="4">
        <v>20</v>
      </c>
      <c r="F194" s="4">
        <v>34</v>
      </c>
      <c r="G194" s="4">
        <v>2</v>
      </c>
      <c r="H194" s="4">
        <v>21</v>
      </c>
      <c r="I194" t="s">
        <v>1132</v>
      </c>
      <c r="J194" s="3">
        <f t="shared" ref="J194:J257" si="12">+F194*G194</f>
        <v>68</v>
      </c>
      <c r="K194" s="3">
        <f t="shared" ref="K194:K257" si="13">+E194*G194</f>
        <v>40</v>
      </c>
      <c r="L194" s="3">
        <f t="shared" si="10"/>
        <v>28</v>
      </c>
      <c r="M194" s="7">
        <f t="shared" si="11"/>
        <v>0.41176470588235292</v>
      </c>
    </row>
    <row r="195" spans="1:13">
      <c r="A195" s="4">
        <v>71</v>
      </c>
      <c r="B195" s="4">
        <v>18</v>
      </c>
      <c r="C195" s="4" t="s">
        <v>100</v>
      </c>
      <c r="D195" s="4" t="s">
        <v>1136</v>
      </c>
      <c r="E195" s="4">
        <v>18</v>
      </c>
      <c r="F195" s="4">
        <v>30</v>
      </c>
      <c r="G195" s="4">
        <v>3</v>
      </c>
      <c r="H195" s="4">
        <v>20</v>
      </c>
      <c r="I195" t="s">
        <v>1132</v>
      </c>
      <c r="J195" s="3">
        <f t="shared" si="12"/>
        <v>90</v>
      </c>
      <c r="K195" s="3">
        <f t="shared" si="13"/>
        <v>54</v>
      </c>
      <c r="L195" s="3">
        <f t="shared" ref="L195:L258" si="14">+J195-K195</f>
        <v>36</v>
      </c>
      <c r="M195" s="7">
        <f t="shared" ref="M195:M258" si="15">+L195/J195</f>
        <v>0.4</v>
      </c>
    </row>
    <row r="196" spans="1:13">
      <c r="A196" s="4">
        <v>71</v>
      </c>
      <c r="B196" s="4">
        <v>18</v>
      </c>
      <c r="C196" s="4" t="s">
        <v>331</v>
      </c>
      <c r="D196" s="4" t="s">
        <v>1150</v>
      </c>
      <c r="E196" s="4">
        <v>14</v>
      </c>
      <c r="F196" s="4">
        <v>23</v>
      </c>
      <c r="G196" s="4">
        <v>2</v>
      </c>
      <c r="H196" s="4">
        <v>29</v>
      </c>
      <c r="I196" t="s">
        <v>1132</v>
      </c>
      <c r="J196" s="3">
        <f t="shared" si="12"/>
        <v>46</v>
      </c>
      <c r="K196" s="3">
        <f t="shared" si="13"/>
        <v>28</v>
      </c>
      <c r="L196" s="3">
        <f t="shared" si="14"/>
        <v>18</v>
      </c>
      <c r="M196" s="7">
        <f t="shared" si="15"/>
        <v>0.39130434782608697</v>
      </c>
    </row>
    <row r="197" spans="1:13">
      <c r="A197" s="4">
        <v>72</v>
      </c>
      <c r="B197" s="4">
        <v>17</v>
      </c>
      <c r="C197" s="4" t="s">
        <v>102</v>
      </c>
      <c r="D197" s="4" t="s">
        <v>1151</v>
      </c>
      <c r="E197" s="4">
        <v>13</v>
      </c>
      <c r="F197" s="4">
        <v>21</v>
      </c>
      <c r="G197" s="4">
        <v>1</v>
      </c>
      <c r="H197" s="4">
        <v>17</v>
      </c>
      <c r="I197" t="s">
        <v>1132</v>
      </c>
      <c r="J197" s="3">
        <f t="shared" si="12"/>
        <v>21</v>
      </c>
      <c r="K197" s="3">
        <f t="shared" si="13"/>
        <v>13</v>
      </c>
      <c r="L197" s="3">
        <f t="shared" si="14"/>
        <v>8</v>
      </c>
      <c r="M197" s="7">
        <f t="shared" si="15"/>
        <v>0.38095238095238093</v>
      </c>
    </row>
    <row r="198" spans="1:13">
      <c r="A198" s="4">
        <v>72</v>
      </c>
      <c r="B198" s="4">
        <v>17</v>
      </c>
      <c r="C198" s="4" t="s">
        <v>117</v>
      </c>
      <c r="D198" s="4" t="s">
        <v>1152</v>
      </c>
      <c r="E198" s="4">
        <v>10</v>
      </c>
      <c r="F198" s="4">
        <v>18</v>
      </c>
      <c r="G198" s="4">
        <v>3</v>
      </c>
      <c r="H198" s="4">
        <v>37</v>
      </c>
      <c r="I198" t="s">
        <v>1132</v>
      </c>
      <c r="J198" s="3">
        <f t="shared" si="12"/>
        <v>54</v>
      </c>
      <c r="K198" s="3">
        <f t="shared" si="13"/>
        <v>30</v>
      </c>
      <c r="L198" s="3">
        <f t="shared" si="14"/>
        <v>24</v>
      </c>
      <c r="M198" s="7">
        <f t="shared" si="15"/>
        <v>0.44444444444444442</v>
      </c>
    </row>
    <row r="199" spans="1:13">
      <c r="A199" s="4">
        <v>73</v>
      </c>
      <c r="B199" s="4">
        <v>1</v>
      </c>
      <c r="C199" s="4" t="s">
        <v>170</v>
      </c>
      <c r="D199" s="4" t="s">
        <v>1138</v>
      </c>
      <c r="E199" s="4">
        <v>16</v>
      </c>
      <c r="F199" s="4">
        <v>27</v>
      </c>
      <c r="G199" s="4">
        <v>3</v>
      </c>
      <c r="H199" s="4">
        <v>20</v>
      </c>
      <c r="I199" t="s">
        <v>1131</v>
      </c>
      <c r="J199" s="3">
        <f t="shared" si="12"/>
        <v>81</v>
      </c>
      <c r="K199" s="3">
        <f t="shared" si="13"/>
        <v>48</v>
      </c>
      <c r="L199" s="3">
        <f t="shared" si="14"/>
        <v>33</v>
      </c>
      <c r="M199" s="7">
        <f t="shared" si="15"/>
        <v>0.40740740740740738</v>
      </c>
    </row>
    <row r="200" spans="1:13">
      <c r="A200" s="4">
        <v>74</v>
      </c>
      <c r="B200" s="4">
        <v>19</v>
      </c>
      <c r="C200" s="4" t="s">
        <v>256</v>
      </c>
      <c r="D200" s="4" t="s">
        <v>1153</v>
      </c>
      <c r="E200" s="4">
        <v>15</v>
      </c>
      <c r="F200" s="4">
        <v>26</v>
      </c>
      <c r="G200" s="4">
        <v>2</v>
      </c>
      <c r="H200" s="4">
        <v>39</v>
      </c>
      <c r="I200" t="s">
        <v>1132</v>
      </c>
      <c r="J200" s="3">
        <f t="shared" si="12"/>
        <v>52</v>
      </c>
      <c r="K200" s="3">
        <f t="shared" si="13"/>
        <v>30</v>
      </c>
      <c r="L200" s="3">
        <f t="shared" si="14"/>
        <v>22</v>
      </c>
      <c r="M200" s="7">
        <f t="shared" si="15"/>
        <v>0.42307692307692307</v>
      </c>
    </row>
    <row r="201" spans="1:13">
      <c r="A201" s="4">
        <v>74</v>
      </c>
      <c r="B201" s="4">
        <v>19</v>
      </c>
      <c r="C201" s="4" t="s">
        <v>77</v>
      </c>
      <c r="D201" s="4" t="s">
        <v>1148</v>
      </c>
      <c r="E201" s="4">
        <v>20</v>
      </c>
      <c r="F201" s="4">
        <v>34</v>
      </c>
      <c r="G201" s="4">
        <v>3</v>
      </c>
      <c r="H201" s="4">
        <v>37</v>
      </c>
      <c r="I201" t="s">
        <v>1131</v>
      </c>
      <c r="J201" s="3">
        <f t="shared" si="12"/>
        <v>102</v>
      </c>
      <c r="K201" s="3">
        <f t="shared" si="13"/>
        <v>60</v>
      </c>
      <c r="L201" s="3">
        <f t="shared" si="14"/>
        <v>42</v>
      </c>
      <c r="M201" s="7">
        <f t="shared" si="15"/>
        <v>0.41176470588235292</v>
      </c>
    </row>
    <row r="202" spans="1:13">
      <c r="A202" s="4">
        <v>74</v>
      </c>
      <c r="B202" s="4">
        <v>19</v>
      </c>
      <c r="C202" s="4" t="s">
        <v>414</v>
      </c>
      <c r="D202" s="4" t="s">
        <v>1146</v>
      </c>
      <c r="E202" s="4">
        <v>19</v>
      </c>
      <c r="F202" s="4">
        <v>32</v>
      </c>
      <c r="G202" s="4">
        <v>2</v>
      </c>
      <c r="H202" s="4">
        <v>24</v>
      </c>
      <c r="I202" t="s">
        <v>1132</v>
      </c>
      <c r="J202" s="3">
        <f t="shared" si="12"/>
        <v>64</v>
      </c>
      <c r="K202" s="3">
        <f t="shared" si="13"/>
        <v>38</v>
      </c>
      <c r="L202" s="3">
        <f t="shared" si="14"/>
        <v>26</v>
      </c>
      <c r="M202" s="7">
        <f t="shared" si="15"/>
        <v>0.40625</v>
      </c>
    </row>
    <row r="203" spans="1:13">
      <c r="A203" s="4">
        <v>75</v>
      </c>
      <c r="B203" s="4">
        <v>19</v>
      </c>
      <c r="C203" s="4" t="s">
        <v>65</v>
      </c>
      <c r="D203" s="4" t="s">
        <v>1139</v>
      </c>
      <c r="E203" s="4">
        <v>25</v>
      </c>
      <c r="F203" s="4">
        <v>40</v>
      </c>
      <c r="G203" s="4">
        <v>1</v>
      </c>
      <c r="H203" s="4">
        <v>35</v>
      </c>
      <c r="I203" t="s">
        <v>1131</v>
      </c>
      <c r="J203" s="3">
        <f t="shared" si="12"/>
        <v>40</v>
      </c>
      <c r="K203" s="3">
        <f t="shared" si="13"/>
        <v>25</v>
      </c>
      <c r="L203" s="3">
        <f t="shared" si="14"/>
        <v>15</v>
      </c>
      <c r="M203" s="7">
        <f t="shared" si="15"/>
        <v>0.375</v>
      </c>
    </row>
    <row r="204" spans="1:13">
      <c r="A204" s="4">
        <v>75</v>
      </c>
      <c r="B204" s="4">
        <v>19</v>
      </c>
      <c r="C204" s="4" t="s">
        <v>331</v>
      </c>
      <c r="D204" s="4" t="s">
        <v>1150</v>
      </c>
      <c r="E204" s="4">
        <v>14</v>
      </c>
      <c r="F204" s="4">
        <v>23</v>
      </c>
      <c r="G204" s="4">
        <v>3</v>
      </c>
      <c r="H204" s="4">
        <v>16</v>
      </c>
      <c r="I204" t="s">
        <v>1132</v>
      </c>
      <c r="J204" s="3">
        <f t="shared" si="12"/>
        <v>69</v>
      </c>
      <c r="K204" s="3">
        <f t="shared" si="13"/>
        <v>42</v>
      </c>
      <c r="L204" s="3">
        <f t="shared" si="14"/>
        <v>27</v>
      </c>
      <c r="M204" s="7">
        <f t="shared" si="15"/>
        <v>0.39130434782608697</v>
      </c>
    </row>
    <row r="205" spans="1:13">
      <c r="A205" s="4">
        <v>76</v>
      </c>
      <c r="B205" s="4">
        <v>17</v>
      </c>
      <c r="C205" s="4" t="s">
        <v>100</v>
      </c>
      <c r="D205" s="4" t="s">
        <v>1136</v>
      </c>
      <c r="E205" s="4">
        <v>18</v>
      </c>
      <c r="F205" s="4">
        <v>30</v>
      </c>
      <c r="G205" s="4">
        <v>3</v>
      </c>
      <c r="H205" s="4">
        <v>13</v>
      </c>
      <c r="I205" t="s">
        <v>1132</v>
      </c>
      <c r="J205" s="3">
        <f t="shared" si="12"/>
        <v>90</v>
      </c>
      <c r="K205" s="3">
        <f t="shared" si="13"/>
        <v>54</v>
      </c>
      <c r="L205" s="3">
        <f t="shared" si="14"/>
        <v>36</v>
      </c>
      <c r="M205" s="7">
        <f t="shared" si="15"/>
        <v>0.4</v>
      </c>
    </row>
    <row r="206" spans="1:13">
      <c r="A206" s="4">
        <v>76</v>
      </c>
      <c r="B206" s="4">
        <v>17</v>
      </c>
      <c r="C206" s="4" t="s">
        <v>117</v>
      </c>
      <c r="D206" s="4" t="s">
        <v>1152</v>
      </c>
      <c r="E206" s="4">
        <v>10</v>
      </c>
      <c r="F206" s="4">
        <v>18</v>
      </c>
      <c r="G206" s="4">
        <v>1</v>
      </c>
      <c r="H206" s="4">
        <v>34</v>
      </c>
      <c r="I206" t="s">
        <v>1132</v>
      </c>
      <c r="J206" s="3">
        <f t="shared" si="12"/>
        <v>18</v>
      </c>
      <c r="K206" s="3">
        <f t="shared" si="13"/>
        <v>10</v>
      </c>
      <c r="L206" s="3">
        <f t="shared" si="14"/>
        <v>8</v>
      </c>
      <c r="M206" s="7">
        <f t="shared" si="15"/>
        <v>0.44444444444444442</v>
      </c>
    </row>
    <row r="207" spans="1:13">
      <c r="A207" s="4">
        <v>76</v>
      </c>
      <c r="B207" s="4">
        <v>17</v>
      </c>
      <c r="C207" s="4" t="s">
        <v>259</v>
      </c>
      <c r="D207" s="4" t="s">
        <v>1135</v>
      </c>
      <c r="E207" s="4">
        <v>14</v>
      </c>
      <c r="F207" s="4">
        <v>24</v>
      </c>
      <c r="G207" s="4">
        <v>1</v>
      </c>
      <c r="H207" s="4">
        <v>20</v>
      </c>
      <c r="I207" t="s">
        <v>1131</v>
      </c>
      <c r="J207" s="3">
        <f t="shared" si="12"/>
        <v>24</v>
      </c>
      <c r="K207" s="3">
        <f t="shared" si="13"/>
        <v>14</v>
      </c>
      <c r="L207" s="3">
        <f t="shared" si="14"/>
        <v>10</v>
      </c>
      <c r="M207" s="7">
        <f t="shared" si="15"/>
        <v>0.41666666666666669</v>
      </c>
    </row>
    <row r="208" spans="1:13">
      <c r="A208" s="4">
        <v>76</v>
      </c>
      <c r="B208" s="4">
        <v>17</v>
      </c>
      <c r="C208" s="4" t="s">
        <v>256</v>
      </c>
      <c r="D208" s="4" t="s">
        <v>1153</v>
      </c>
      <c r="E208" s="4">
        <v>15</v>
      </c>
      <c r="F208" s="4">
        <v>26</v>
      </c>
      <c r="G208" s="4">
        <v>1</v>
      </c>
      <c r="H208" s="4">
        <v>30</v>
      </c>
      <c r="I208" t="s">
        <v>1131</v>
      </c>
      <c r="J208" s="3">
        <f t="shared" si="12"/>
        <v>26</v>
      </c>
      <c r="K208" s="3">
        <f t="shared" si="13"/>
        <v>15</v>
      </c>
      <c r="L208" s="3">
        <f t="shared" si="14"/>
        <v>11</v>
      </c>
      <c r="M208" s="7">
        <f t="shared" si="15"/>
        <v>0.42307692307692307</v>
      </c>
    </row>
    <row r="209" spans="1:13">
      <c r="A209" s="4">
        <v>77</v>
      </c>
      <c r="B209" s="4">
        <v>3</v>
      </c>
      <c r="C209" s="4" t="s">
        <v>117</v>
      </c>
      <c r="D209" s="4" t="s">
        <v>1152</v>
      </c>
      <c r="E209" s="4">
        <v>10</v>
      </c>
      <c r="F209" s="4">
        <v>18</v>
      </c>
      <c r="G209" s="4">
        <v>1</v>
      </c>
      <c r="H209" s="4">
        <v>34</v>
      </c>
      <c r="I209" t="s">
        <v>1132</v>
      </c>
      <c r="J209" s="3">
        <f t="shared" si="12"/>
        <v>18</v>
      </c>
      <c r="K209" s="3">
        <f t="shared" si="13"/>
        <v>10</v>
      </c>
      <c r="L209" s="3">
        <f t="shared" si="14"/>
        <v>8</v>
      </c>
      <c r="M209" s="7">
        <f t="shared" si="15"/>
        <v>0.44444444444444442</v>
      </c>
    </row>
    <row r="210" spans="1:13">
      <c r="A210" s="4">
        <v>77</v>
      </c>
      <c r="B210" s="4">
        <v>3</v>
      </c>
      <c r="C210" s="4" t="s">
        <v>259</v>
      </c>
      <c r="D210" s="4" t="s">
        <v>1135</v>
      </c>
      <c r="E210" s="4">
        <v>14</v>
      </c>
      <c r="F210" s="4">
        <v>24</v>
      </c>
      <c r="G210" s="4">
        <v>2</v>
      </c>
      <c r="H210" s="4">
        <v>55</v>
      </c>
      <c r="I210" t="s">
        <v>1131</v>
      </c>
      <c r="J210" s="3">
        <f t="shared" si="12"/>
        <v>48</v>
      </c>
      <c r="K210" s="3">
        <f t="shared" si="13"/>
        <v>28</v>
      </c>
      <c r="L210" s="3">
        <f t="shared" si="14"/>
        <v>20</v>
      </c>
      <c r="M210" s="7">
        <f t="shared" si="15"/>
        <v>0.41666666666666669</v>
      </c>
    </row>
    <row r="211" spans="1:13">
      <c r="A211" s="4">
        <v>77</v>
      </c>
      <c r="B211" s="4">
        <v>3</v>
      </c>
      <c r="C211" s="4" t="s">
        <v>439</v>
      </c>
      <c r="D211" s="4" t="s">
        <v>1142</v>
      </c>
      <c r="E211" s="4">
        <v>20</v>
      </c>
      <c r="F211" s="4">
        <v>33</v>
      </c>
      <c r="G211" s="4">
        <v>1</v>
      </c>
      <c r="H211" s="4">
        <v>8</v>
      </c>
      <c r="I211" t="s">
        <v>1132</v>
      </c>
      <c r="J211" s="3">
        <f t="shared" si="12"/>
        <v>33</v>
      </c>
      <c r="K211" s="3">
        <f t="shared" si="13"/>
        <v>20</v>
      </c>
      <c r="L211" s="3">
        <f t="shared" si="14"/>
        <v>13</v>
      </c>
      <c r="M211" s="7">
        <f t="shared" si="15"/>
        <v>0.39393939393939392</v>
      </c>
    </row>
    <row r="212" spans="1:13">
      <c r="A212" s="4">
        <v>78</v>
      </c>
      <c r="B212" s="4">
        <v>7</v>
      </c>
      <c r="C212" s="4" t="s">
        <v>180</v>
      </c>
      <c r="D212" s="4" t="s">
        <v>1144</v>
      </c>
      <c r="E212" s="4">
        <v>11</v>
      </c>
      <c r="F212" s="4">
        <v>19</v>
      </c>
      <c r="G212" s="4">
        <v>3</v>
      </c>
      <c r="H212" s="4">
        <v>54</v>
      </c>
      <c r="I212" t="s">
        <v>1132</v>
      </c>
      <c r="J212" s="3">
        <f t="shared" si="12"/>
        <v>57</v>
      </c>
      <c r="K212" s="3">
        <f t="shared" si="13"/>
        <v>33</v>
      </c>
      <c r="L212" s="3">
        <f t="shared" si="14"/>
        <v>24</v>
      </c>
      <c r="M212" s="7">
        <f t="shared" si="15"/>
        <v>0.42105263157894735</v>
      </c>
    </row>
    <row r="213" spans="1:13">
      <c r="A213" s="4">
        <v>79</v>
      </c>
      <c r="B213" s="4">
        <v>16</v>
      </c>
      <c r="C213" s="4" t="s">
        <v>51</v>
      </c>
      <c r="D213" s="4" t="s">
        <v>1141</v>
      </c>
      <c r="E213" s="4">
        <v>17</v>
      </c>
      <c r="F213" s="4">
        <v>29</v>
      </c>
      <c r="G213" s="4">
        <v>3</v>
      </c>
      <c r="H213" s="4">
        <v>14</v>
      </c>
      <c r="I213" t="s">
        <v>1131</v>
      </c>
      <c r="J213" s="3">
        <f t="shared" si="12"/>
        <v>87</v>
      </c>
      <c r="K213" s="3">
        <f t="shared" si="13"/>
        <v>51</v>
      </c>
      <c r="L213" s="3">
        <f t="shared" si="14"/>
        <v>36</v>
      </c>
      <c r="M213" s="7">
        <f t="shared" si="15"/>
        <v>0.41379310344827586</v>
      </c>
    </row>
    <row r="214" spans="1:13">
      <c r="A214" s="4">
        <v>79</v>
      </c>
      <c r="B214" s="4">
        <v>16</v>
      </c>
      <c r="C214" s="4" t="s">
        <v>439</v>
      </c>
      <c r="D214" s="4" t="s">
        <v>1142</v>
      </c>
      <c r="E214" s="4">
        <v>20</v>
      </c>
      <c r="F214" s="4">
        <v>33</v>
      </c>
      <c r="G214" s="4">
        <v>3</v>
      </c>
      <c r="H214" s="4">
        <v>14</v>
      </c>
      <c r="I214" t="s">
        <v>1132</v>
      </c>
      <c r="J214" s="3">
        <f t="shared" si="12"/>
        <v>99</v>
      </c>
      <c r="K214" s="3">
        <f t="shared" si="13"/>
        <v>60</v>
      </c>
      <c r="L214" s="3">
        <f t="shared" si="14"/>
        <v>39</v>
      </c>
      <c r="M214" s="7">
        <f t="shared" si="15"/>
        <v>0.39393939393939392</v>
      </c>
    </row>
    <row r="215" spans="1:13">
      <c r="A215" s="4">
        <v>79</v>
      </c>
      <c r="B215" s="4">
        <v>16</v>
      </c>
      <c r="C215" s="4" t="s">
        <v>241</v>
      </c>
      <c r="D215" s="4" t="s">
        <v>1149</v>
      </c>
      <c r="E215" s="4">
        <v>12</v>
      </c>
      <c r="F215" s="4">
        <v>20</v>
      </c>
      <c r="G215" s="4">
        <v>3</v>
      </c>
      <c r="H215" s="4">
        <v>25</v>
      </c>
      <c r="I215" t="s">
        <v>1131</v>
      </c>
      <c r="J215" s="3">
        <f t="shared" si="12"/>
        <v>60</v>
      </c>
      <c r="K215" s="3">
        <f t="shared" si="13"/>
        <v>36</v>
      </c>
      <c r="L215" s="3">
        <f t="shared" si="14"/>
        <v>24</v>
      </c>
      <c r="M215" s="7">
        <f t="shared" si="15"/>
        <v>0.4</v>
      </c>
    </row>
    <row r="216" spans="1:13">
      <c r="A216" s="4">
        <v>79</v>
      </c>
      <c r="B216" s="4">
        <v>16</v>
      </c>
      <c r="C216" s="4" t="s">
        <v>102</v>
      </c>
      <c r="D216" s="4" t="s">
        <v>1151</v>
      </c>
      <c r="E216" s="4">
        <v>13</v>
      </c>
      <c r="F216" s="4">
        <v>21</v>
      </c>
      <c r="G216" s="4">
        <v>3</v>
      </c>
      <c r="H216" s="4">
        <v>43</v>
      </c>
      <c r="I216" t="s">
        <v>1131</v>
      </c>
      <c r="J216" s="3">
        <f t="shared" si="12"/>
        <v>63</v>
      </c>
      <c r="K216" s="3">
        <f t="shared" si="13"/>
        <v>39</v>
      </c>
      <c r="L216" s="3">
        <f t="shared" si="14"/>
        <v>24</v>
      </c>
      <c r="M216" s="7">
        <f t="shared" si="15"/>
        <v>0.38095238095238093</v>
      </c>
    </row>
    <row r="217" spans="1:13">
      <c r="A217" s="4">
        <v>80</v>
      </c>
      <c r="B217" s="4">
        <v>18</v>
      </c>
      <c r="C217" s="4" t="s">
        <v>335</v>
      </c>
      <c r="D217" s="4" t="s">
        <v>1147</v>
      </c>
      <c r="E217" s="4">
        <v>13</v>
      </c>
      <c r="F217" s="4">
        <v>22</v>
      </c>
      <c r="G217" s="4">
        <v>2</v>
      </c>
      <c r="H217" s="4">
        <v>5</v>
      </c>
      <c r="I217" t="s">
        <v>1131</v>
      </c>
      <c r="J217" s="3">
        <f t="shared" si="12"/>
        <v>44</v>
      </c>
      <c r="K217" s="3">
        <f t="shared" si="13"/>
        <v>26</v>
      </c>
      <c r="L217" s="3">
        <f t="shared" si="14"/>
        <v>18</v>
      </c>
      <c r="M217" s="7">
        <f t="shared" si="15"/>
        <v>0.40909090909090912</v>
      </c>
    </row>
    <row r="218" spans="1:13">
      <c r="A218" s="4">
        <v>80</v>
      </c>
      <c r="B218" s="4">
        <v>18</v>
      </c>
      <c r="C218" s="4" t="s">
        <v>51</v>
      </c>
      <c r="D218" s="4" t="s">
        <v>1141</v>
      </c>
      <c r="E218" s="4">
        <v>17</v>
      </c>
      <c r="F218" s="4">
        <v>29</v>
      </c>
      <c r="G218" s="4">
        <v>1</v>
      </c>
      <c r="H218" s="4">
        <v>34</v>
      </c>
      <c r="I218" t="s">
        <v>1132</v>
      </c>
      <c r="J218" s="3">
        <f t="shared" si="12"/>
        <v>29</v>
      </c>
      <c r="K218" s="3">
        <f t="shared" si="13"/>
        <v>17</v>
      </c>
      <c r="L218" s="3">
        <f t="shared" si="14"/>
        <v>12</v>
      </c>
      <c r="M218" s="7">
        <f t="shared" si="15"/>
        <v>0.41379310344827586</v>
      </c>
    </row>
    <row r="219" spans="1:13">
      <c r="A219" s="4">
        <v>80</v>
      </c>
      <c r="B219" s="4">
        <v>18</v>
      </c>
      <c r="C219" s="4" t="s">
        <v>259</v>
      </c>
      <c r="D219" s="4" t="s">
        <v>1135</v>
      </c>
      <c r="E219" s="4">
        <v>14</v>
      </c>
      <c r="F219" s="4">
        <v>24</v>
      </c>
      <c r="G219" s="4">
        <v>2</v>
      </c>
      <c r="H219" s="4">
        <v>28</v>
      </c>
      <c r="I219" t="s">
        <v>1131</v>
      </c>
      <c r="J219" s="3">
        <f t="shared" si="12"/>
        <v>48</v>
      </c>
      <c r="K219" s="3">
        <f t="shared" si="13"/>
        <v>28</v>
      </c>
      <c r="L219" s="3">
        <f t="shared" si="14"/>
        <v>20</v>
      </c>
      <c r="M219" s="7">
        <f t="shared" si="15"/>
        <v>0.41666666666666669</v>
      </c>
    </row>
    <row r="220" spans="1:13">
      <c r="A220" s="4">
        <v>81</v>
      </c>
      <c r="B220" s="4">
        <v>17</v>
      </c>
      <c r="C220" s="4" t="s">
        <v>186</v>
      </c>
      <c r="D220" s="4" t="s">
        <v>1137</v>
      </c>
      <c r="E220" s="4">
        <v>19</v>
      </c>
      <c r="F220" s="4">
        <v>31</v>
      </c>
      <c r="G220" s="4">
        <v>2</v>
      </c>
      <c r="H220" s="4">
        <v>59</v>
      </c>
      <c r="I220" t="s">
        <v>1132</v>
      </c>
      <c r="J220" s="3">
        <f t="shared" si="12"/>
        <v>62</v>
      </c>
      <c r="K220" s="3">
        <f t="shared" si="13"/>
        <v>38</v>
      </c>
      <c r="L220" s="3">
        <f t="shared" si="14"/>
        <v>24</v>
      </c>
      <c r="M220" s="7">
        <f t="shared" si="15"/>
        <v>0.38709677419354838</v>
      </c>
    </row>
    <row r="221" spans="1:13">
      <c r="A221" s="4">
        <v>82</v>
      </c>
      <c r="B221" s="4">
        <v>16</v>
      </c>
      <c r="C221" s="4" t="s">
        <v>195</v>
      </c>
      <c r="D221" s="4" t="s">
        <v>1154</v>
      </c>
      <c r="E221" s="4">
        <v>15</v>
      </c>
      <c r="F221" s="4">
        <v>25</v>
      </c>
      <c r="G221" s="4">
        <v>2</v>
      </c>
      <c r="H221" s="4">
        <v>11</v>
      </c>
      <c r="I221" t="s">
        <v>1132</v>
      </c>
      <c r="J221" s="3">
        <f t="shared" si="12"/>
        <v>50</v>
      </c>
      <c r="K221" s="3">
        <f t="shared" si="13"/>
        <v>30</v>
      </c>
      <c r="L221" s="3">
        <f t="shared" si="14"/>
        <v>20</v>
      </c>
      <c r="M221" s="7">
        <f t="shared" si="15"/>
        <v>0.4</v>
      </c>
    </row>
    <row r="222" spans="1:13">
      <c r="A222" s="4">
        <v>82</v>
      </c>
      <c r="B222" s="4">
        <v>16</v>
      </c>
      <c r="C222" s="4" t="s">
        <v>100</v>
      </c>
      <c r="D222" s="4" t="s">
        <v>1136</v>
      </c>
      <c r="E222" s="4">
        <v>18</v>
      </c>
      <c r="F222" s="4">
        <v>30</v>
      </c>
      <c r="G222" s="4">
        <v>1</v>
      </c>
      <c r="H222" s="4">
        <v>8</v>
      </c>
      <c r="I222" t="s">
        <v>1132</v>
      </c>
      <c r="J222" s="3">
        <f t="shared" si="12"/>
        <v>30</v>
      </c>
      <c r="K222" s="3">
        <f t="shared" si="13"/>
        <v>18</v>
      </c>
      <c r="L222" s="3">
        <f t="shared" si="14"/>
        <v>12</v>
      </c>
      <c r="M222" s="7">
        <f t="shared" si="15"/>
        <v>0.4</v>
      </c>
    </row>
    <row r="223" spans="1:13">
      <c r="A223" s="4">
        <v>83</v>
      </c>
      <c r="B223" s="4">
        <v>15</v>
      </c>
      <c r="C223" s="4" t="s">
        <v>170</v>
      </c>
      <c r="D223" s="4" t="s">
        <v>1138</v>
      </c>
      <c r="E223" s="4">
        <v>16</v>
      </c>
      <c r="F223" s="4">
        <v>27</v>
      </c>
      <c r="G223" s="4">
        <v>2</v>
      </c>
      <c r="H223" s="4">
        <v>14</v>
      </c>
      <c r="I223" t="s">
        <v>1131</v>
      </c>
      <c r="J223" s="3">
        <f t="shared" si="12"/>
        <v>54</v>
      </c>
      <c r="K223" s="3">
        <f t="shared" si="13"/>
        <v>32</v>
      </c>
      <c r="L223" s="3">
        <f t="shared" si="14"/>
        <v>22</v>
      </c>
      <c r="M223" s="7">
        <f t="shared" si="15"/>
        <v>0.40740740740740738</v>
      </c>
    </row>
    <row r="224" spans="1:13">
      <c r="A224" s="4">
        <v>83</v>
      </c>
      <c r="B224" s="4">
        <v>15</v>
      </c>
      <c r="C224" s="4" t="s">
        <v>241</v>
      </c>
      <c r="D224" s="4" t="s">
        <v>1149</v>
      </c>
      <c r="E224" s="4">
        <v>12</v>
      </c>
      <c r="F224" s="4">
        <v>20</v>
      </c>
      <c r="G224" s="4">
        <v>1</v>
      </c>
      <c r="H224" s="4">
        <v>30</v>
      </c>
      <c r="I224" t="s">
        <v>1132</v>
      </c>
      <c r="J224" s="3">
        <f t="shared" si="12"/>
        <v>20</v>
      </c>
      <c r="K224" s="3">
        <f t="shared" si="13"/>
        <v>12</v>
      </c>
      <c r="L224" s="3">
        <f t="shared" si="14"/>
        <v>8</v>
      </c>
      <c r="M224" s="7">
        <f t="shared" si="15"/>
        <v>0.4</v>
      </c>
    </row>
    <row r="225" spans="1:13">
      <c r="A225" s="4">
        <v>83</v>
      </c>
      <c r="B225" s="4">
        <v>15</v>
      </c>
      <c r="C225" s="4" t="s">
        <v>414</v>
      </c>
      <c r="D225" s="4" t="s">
        <v>1146</v>
      </c>
      <c r="E225" s="4">
        <v>19</v>
      </c>
      <c r="F225" s="4">
        <v>32</v>
      </c>
      <c r="G225" s="4">
        <v>3</v>
      </c>
      <c r="H225" s="4">
        <v>50</v>
      </c>
      <c r="I225" t="s">
        <v>1131</v>
      </c>
      <c r="J225" s="3">
        <f t="shared" si="12"/>
        <v>96</v>
      </c>
      <c r="K225" s="3">
        <f t="shared" si="13"/>
        <v>57</v>
      </c>
      <c r="L225" s="3">
        <f t="shared" si="14"/>
        <v>39</v>
      </c>
      <c r="M225" s="7">
        <f t="shared" si="15"/>
        <v>0.40625</v>
      </c>
    </row>
    <row r="226" spans="1:13">
      <c r="A226" s="4">
        <v>84</v>
      </c>
      <c r="B226" s="4">
        <v>19</v>
      </c>
      <c r="C226" s="4" t="s">
        <v>100</v>
      </c>
      <c r="D226" s="4" t="s">
        <v>1136</v>
      </c>
      <c r="E226" s="4">
        <v>18</v>
      </c>
      <c r="F226" s="4">
        <v>30</v>
      </c>
      <c r="G226" s="4">
        <v>2</v>
      </c>
      <c r="H226" s="4">
        <v>10</v>
      </c>
      <c r="I226" t="s">
        <v>1132</v>
      </c>
      <c r="J226" s="3">
        <f t="shared" si="12"/>
        <v>60</v>
      </c>
      <c r="K226" s="3">
        <f t="shared" si="13"/>
        <v>36</v>
      </c>
      <c r="L226" s="3">
        <f t="shared" si="14"/>
        <v>24</v>
      </c>
      <c r="M226" s="7">
        <f t="shared" si="15"/>
        <v>0.4</v>
      </c>
    </row>
    <row r="227" spans="1:13">
      <c r="A227" s="4">
        <v>85</v>
      </c>
      <c r="B227" s="4">
        <v>8</v>
      </c>
      <c r="C227" s="4" t="s">
        <v>57</v>
      </c>
      <c r="D227" s="4" t="s">
        <v>1143</v>
      </c>
      <c r="E227" s="4">
        <v>16</v>
      </c>
      <c r="F227" s="4">
        <v>28</v>
      </c>
      <c r="G227" s="4">
        <v>3</v>
      </c>
      <c r="H227" s="4">
        <v>26</v>
      </c>
      <c r="I227" t="s">
        <v>1132</v>
      </c>
      <c r="J227" s="3">
        <f t="shared" si="12"/>
        <v>84</v>
      </c>
      <c r="K227" s="3">
        <f t="shared" si="13"/>
        <v>48</v>
      </c>
      <c r="L227" s="3">
        <f t="shared" si="14"/>
        <v>36</v>
      </c>
      <c r="M227" s="7">
        <f t="shared" si="15"/>
        <v>0.42857142857142855</v>
      </c>
    </row>
    <row r="228" spans="1:13">
      <c r="A228" s="4">
        <v>85</v>
      </c>
      <c r="B228" s="4">
        <v>8</v>
      </c>
      <c r="C228" s="4" t="s">
        <v>106</v>
      </c>
      <c r="D228" s="4" t="s">
        <v>1140</v>
      </c>
      <c r="E228" s="4">
        <v>22</v>
      </c>
      <c r="F228" s="4">
        <v>36</v>
      </c>
      <c r="G228" s="4">
        <v>2</v>
      </c>
      <c r="H228" s="4">
        <v>33</v>
      </c>
      <c r="I228" t="s">
        <v>1132</v>
      </c>
      <c r="J228" s="3">
        <f t="shared" si="12"/>
        <v>72</v>
      </c>
      <c r="K228" s="3">
        <f t="shared" si="13"/>
        <v>44</v>
      </c>
      <c r="L228" s="3">
        <f t="shared" si="14"/>
        <v>28</v>
      </c>
      <c r="M228" s="7">
        <f t="shared" si="15"/>
        <v>0.3888888888888889</v>
      </c>
    </row>
    <row r="229" spans="1:13">
      <c r="A229" s="4">
        <v>85</v>
      </c>
      <c r="B229" s="4">
        <v>8</v>
      </c>
      <c r="C229" s="4" t="s">
        <v>241</v>
      </c>
      <c r="D229" s="4" t="s">
        <v>1149</v>
      </c>
      <c r="E229" s="4">
        <v>12</v>
      </c>
      <c r="F229" s="4">
        <v>20</v>
      </c>
      <c r="G229" s="4">
        <v>1</v>
      </c>
      <c r="H229" s="4">
        <v>54</v>
      </c>
      <c r="I229" t="s">
        <v>1132</v>
      </c>
      <c r="J229" s="3">
        <f t="shared" si="12"/>
        <v>20</v>
      </c>
      <c r="K229" s="3">
        <f t="shared" si="13"/>
        <v>12</v>
      </c>
      <c r="L229" s="3">
        <f t="shared" si="14"/>
        <v>8</v>
      </c>
      <c r="M229" s="7">
        <f t="shared" si="15"/>
        <v>0.4</v>
      </c>
    </row>
    <row r="230" spans="1:13">
      <c r="A230" s="4">
        <v>85</v>
      </c>
      <c r="B230" s="4">
        <v>8</v>
      </c>
      <c r="C230" s="4" t="s">
        <v>414</v>
      </c>
      <c r="D230" s="4" t="s">
        <v>1146</v>
      </c>
      <c r="E230" s="4">
        <v>19</v>
      </c>
      <c r="F230" s="4">
        <v>32</v>
      </c>
      <c r="G230" s="4">
        <v>1</v>
      </c>
      <c r="H230" s="4">
        <v>29</v>
      </c>
      <c r="I230" t="s">
        <v>1132</v>
      </c>
      <c r="J230" s="3">
        <f t="shared" si="12"/>
        <v>32</v>
      </c>
      <c r="K230" s="3">
        <f t="shared" si="13"/>
        <v>19</v>
      </c>
      <c r="L230" s="3">
        <f t="shared" si="14"/>
        <v>13</v>
      </c>
      <c r="M230" s="7">
        <f t="shared" si="15"/>
        <v>0.40625</v>
      </c>
    </row>
    <row r="231" spans="1:13">
      <c r="A231" s="4">
        <v>86</v>
      </c>
      <c r="B231" s="4">
        <v>20</v>
      </c>
      <c r="C231" s="4" t="s">
        <v>195</v>
      </c>
      <c r="D231" s="4" t="s">
        <v>1154</v>
      </c>
      <c r="E231" s="4">
        <v>15</v>
      </c>
      <c r="F231" s="4">
        <v>25</v>
      </c>
      <c r="G231" s="4">
        <v>2</v>
      </c>
      <c r="H231" s="4">
        <v>8</v>
      </c>
      <c r="I231" t="s">
        <v>1132</v>
      </c>
      <c r="J231" s="3">
        <f t="shared" si="12"/>
        <v>50</v>
      </c>
      <c r="K231" s="3">
        <f t="shared" si="13"/>
        <v>30</v>
      </c>
      <c r="L231" s="3">
        <f t="shared" si="14"/>
        <v>20</v>
      </c>
      <c r="M231" s="7">
        <f t="shared" si="15"/>
        <v>0.4</v>
      </c>
    </row>
    <row r="232" spans="1:13">
      <c r="A232" s="4">
        <v>87</v>
      </c>
      <c r="B232" s="4">
        <v>3</v>
      </c>
      <c r="C232" s="4" t="s">
        <v>117</v>
      </c>
      <c r="D232" s="4" t="s">
        <v>1152</v>
      </c>
      <c r="E232" s="4">
        <v>10</v>
      </c>
      <c r="F232" s="4">
        <v>18</v>
      </c>
      <c r="G232" s="4">
        <v>2</v>
      </c>
      <c r="H232" s="4">
        <v>55</v>
      </c>
      <c r="I232" t="s">
        <v>1131</v>
      </c>
      <c r="J232" s="3">
        <f t="shared" si="12"/>
        <v>36</v>
      </c>
      <c r="K232" s="3">
        <f t="shared" si="13"/>
        <v>20</v>
      </c>
      <c r="L232" s="3">
        <f t="shared" si="14"/>
        <v>16</v>
      </c>
      <c r="M232" s="7">
        <f t="shared" si="15"/>
        <v>0.44444444444444442</v>
      </c>
    </row>
    <row r="233" spans="1:13">
      <c r="A233" s="4">
        <v>87</v>
      </c>
      <c r="B233" s="4">
        <v>3</v>
      </c>
      <c r="C233" s="4" t="s">
        <v>414</v>
      </c>
      <c r="D233" s="4" t="s">
        <v>1146</v>
      </c>
      <c r="E233" s="4">
        <v>19</v>
      </c>
      <c r="F233" s="4">
        <v>32</v>
      </c>
      <c r="G233" s="4">
        <v>1</v>
      </c>
      <c r="H233" s="4">
        <v>5</v>
      </c>
      <c r="I233" t="s">
        <v>1132</v>
      </c>
      <c r="J233" s="3">
        <f t="shared" si="12"/>
        <v>32</v>
      </c>
      <c r="K233" s="3">
        <f t="shared" si="13"/>
        <v>19</v>
      </c>
      <c r="L233" s="3">
        <f t="shared" si="14"/>
        <v>13</v>
      </c>
      <c r="M233" s="7">
        <f t="shared" si="15"/>
        <v>0.40625</v>
      </c>
    </row>
    <row r="234" spans="1:13">
      <c r="A234" s="4">
        <v>87</v>
      </c>
      <c r="B234" s="4">
        <v>3</v>
      </c>
      <c r="C234" s="4" t="s">
        <v>186</v>
      </c>
      <c r="D234" s="4" t="s">
        <v>1137</v>
      </c>
      <c r="E234" s="4">
        <v>19</v>
      </c>
      <c r="F234" s="4">
        <v>31</v>
      </c>
      <c r="G234" s="4">
        <v>1</v>
      </c>
      <c r="H234" s="4">
        <v>11</v>
      </c>
      <c r="I234" t="s">
        <v>1131</v>
      </c>
      <c r="J234" s="3">
        <f t="shared" si="12"/>
        <v>31</v>
      </c>
      <c r="K234" s="3">
        <f t="shared" si="13"/>
        <v>19</v>
      </c>
      <c r="L234" s="3">
        <f t="shared" si="14"/>
        <v>12</v>
      </c>
      <c r="M234" s="7">
        <f t="shared" si="15"/>
        <v>0.38709677419354838</v>
      </c>
    </row>
    <row r="235" spans="1:13">
      <c r="A235" s="4">
        <v>88</v>
      </c>
      <c r="B235" s="4">
        <v>18</v>
      </c>
      <c r="C235" s="4" t="s">
        <v>65</v>
      </c>
      <c r="D235" s="4" t="s">
        <v>1139</v>
      </c>
      <c r="E235" s="4">
        <v>25</v>
      </c>
      <c r="F235" s="4">
        <v>40</v>
      </c>
      <c r="G235" s="4">
        <v>1</v>
      </c>
      <c r="H235" s="4">
        <v>12</v>
      </c>
      <c r="I235" t="s">
        <v>1131</v>
      </c>
      <c r="J235" s="3">
        <f t="shared" si="12"/>
        <v>40</v>
      </c>
      <c r="K235" s="3">
        <f t="shared" si="13"/>
        <v>25</v>
      </c>
      <c r="L235" s="3">
        <f t="shared" si="14"/>
        <v>15</v>
      </c>
      <c r="M235" s="7">
        <f t="shared" si="15"/>
        <v>0.375</v>
      </c>
    </row>
    <row r="236" spans="1:13">
      <c r="A236" s="4">
        <v>88</v>
      </c>
      <c r="B236" s="4">
        <v>18</v>
      </c>
      <c r="C236" s="4" t="s">
        <v>180</v>
      </c>
      <c r="D236" s="4" t="s">
        <v>1144</v>
      </c>
      <c r="E236" s="4">
        <v>11</v>
      </c>
      <c r="F236" s="4">
        <v>19</v>
      </c>
      <c r="G236" s="4">
        <v>3</v>
      </c>
      <c r="H236" s="4">
        <v>46</v>
      </c>
      <c r="I236" t="s">
        <v>1132</v>
      </c>
      <c r="J236" s="3">
        <f t="shared" si="12"/>
        <v>57</v>
      </c>
      <c r="K236" s="3">
        <f t="shared" si="13"/>
        <v>33</v>
      </c>
      <c r="L236" s="3">
        <f t="shared" si="14"/>
        <v>24</v>
      </c>
      <c r="M236" s="7">
        <f t="shared" si="15"/>
        <v>0.42105263157894735</v>
      </c>
    </row>
    <row r="237" spans="1:13">
      <c r="A237" s="4">
        <v>88</v>
      </c>
      <c r="B237" s="4">
        <v>18</v>
      </c>
      <c r="C237" s="4" t="s">
        <v>256</v>
      </c>
      <c r="D237" s="4" t="s">
        <v>1153</v>
      </c>
      <c r="E237" s="4">
        <v>15</v>
      </c>
      <c r="F237" s="4">
        <v>26</v>
      </c>
      <c r="G237" s="4">
        <v>1</v>
      </c>
      <c r="H237" s="4">
        <v>59</v>
      </c>
      <c r="I237" t="s">
        <v>1131</v>
      </c>
      <c r="J237" s="3">
        <f t="shared" si="12"/>
        <v>26</v>
      </c>
      <c r="K237" s="3">
        <f t="shared" si="13"/>
        <v>15</v>
      </c>
      <c r="L237" s="3">
        <f t="shared" si="14"/>
        <v>11</v>
      </c>
      <c r="M237" s="7">
        <f t="shared" si="15"/>
        <v>0.42307692307692307</v>
      </c>
    </row>
    <row r="238" spans="1:13">
      <c r="A238" s="4">
        <v>89</v>
      </c>
      <c r="B238" s="4">
        <v>11</v>
      </c>
      <c r="C238" s="4" t="s">
        <v>331</v>
      </c>
      <c r="D238" s="4" t="s">
        <v>1150</v>
      </c>
      <c r="E238" s="4">
        <v>14</v>
      </c>
      <c r="F238" s="4">
        <v>23</v>
      </c>
      <c r="G238" s="4">
        <v>3</v>
      </c>
      <c r="H238" s="4">
        <v>44</v>
      </c>
      <c r="I238" t="s">
        <v>1132</v>
      </c>
      <c r="J238" s="3">
        <f t="shared" si="12"/>
        <v>69</v>
      </c>
      <c r="K238" s="3">
        <f t="shared" si="13"/>
        <v>42</v>
      </c>
      <c r="L238" s="3">
        <f t="shared" si="14"/>
        <v>27</v>
      </c>
      <c r="M238" s="7">
        <f t="shared" si="15"/>
        <v>0.39130434782608697</v>
      </c>
    </row>
    <row r="239" spans="1:13">
      <c r="A239" s="4">
        <v>89</v>
      </c>
      <c r="B239" s="4">
        <v>11</v>
      </c>
      <c r="C239" s="4" t="s">
        <v>77</v>
      </c>
      <c r="D239" s="4" t="s">
        <v>1148</v>
      </c>
      <c r="E239" s="4">
        <v>20</v>
      </c>
      <c r="F239" s="4">
        <v>34</v>
      </c>
      <c r="G239" s="4">
        <v>2</v>
      </c>
      <c r="H239" s="4">
        <v>58</v>
      </c>
      <c r="I239" t="s">
        <v>1131</v>
      </c>
      <c r="J239" s="3">
        <f t="shared" si="12"/>
        <v>68</v>
      </c>
      <c r="K239" s="3">
        <f t="shared" si="13"/>
        <v>40</v>
      </c>
      <c r="L239" s="3">
        <f t="shared" si="14"/>
        <v>28</v>
      </c>
      <c r="M239" s="7">
        <f t="shared" si="15"/>
        <v>0.41176470588235292</v>
      </c>
    </row>
    <row r="240" spans="1:13">
      <c r="A240" s="4">
        <v>89</v>
      </c>
      <c r="B240" s="4">
        <v>11</v>
      </c>
      <c r="C240" s="4" t="s">
        <v>335</v>
      </c>
      <c r="D240" s="4" t="s">
        <v>1147</v>
      </c>
      <c r="E240" s="4">
        <v>13</v>
      </c>
      <c r="F240" s="4">
        <v>22</v>
      </c>
      <c r="G240" s="4">
        <v>1</v>
      </c>
      <c r="H240" s="4">
        <v>40</v>
      </c>
      <c r="I240" t="s">
        <v>1132</v>
      </c>
      <c r="J240" s="3">
        <f t="shared" si="12"/>
        <v>22</v>
      </c>
      <c r="K240" s="3">
        <f t="shared" si="13"/>
        <v>13</v>
      </c>
      <c r="L240" s="3">
        <f t="shared" si="14"/>
        <v>9</v>
      </c>
      <c r="M240" s="7">
        <f t="shared" si="15"/>
        <v>0.40909090909090912</v>
      </c>
    </row>
    <row r="241" spans="1:13">
      <c r="A241" s="4">
        <v>90</v>
      </c>
      <c r="B241" s="4">
        <v>6</v>
      </c>
      <c r="C241" s="4" t="s">
        <v>77</v>
      </c>
      <c r="D241" s="4" t="s">
        <v>1148</v>
      </c>
      <c r="E241" s="4">
        <v>20</v>
      </c>
      <c r="F241" s="4">
        <v>34</v>
      </c>
      <c r="G241" s="4">
        <v>1</v>
      </c>
      <c r="H241" s="4">
        <v>48</v>
      </c>
      <c r="I241" t="s">
        <v>1132</v>
      </c>
      <c r="J241" s="3">
        <f t="shared" si="12"/>
        <v>34</v>
      </c>
      <c r="K241" s="3">
        <f t="shared" si="13"/>
        <v>20</v>
      </c>
      <c r="L241" s="3">
        <f t="shared" si="14"/>
        <v>14</v>
      </c>
      <c r="M241" s="7">
        <f t="shared" si="15"/>
        <v>0.41176470588235292</v>
      </c>
    </row>
    <row r="242" spans="1:13">
      <c r="A242" s="4">
        <v>91</v>
      </c>
      <c r="B242" s="4">
        <v>1</v>
      </c>
      <c r="C242" s="4" t="s">
        <v>33</v>
      </c>
      <c r="D242" s="4" t="s">
        <v>1145</v>
      </c>
      <c r="E242" s="4">
        <v>21</v>
      </c>
      <c r="F242" s="4">
        <v>35</v>
      </c>
      <c r="G242" s="4">
        <v>3</v>
      </c>
      <c r="H242" s="4">
        <v>21</v>
      </c>
      <c r="I242" t="s">
        <v>1132</v>
      </c>
      <c r="J242" s="3">
        <f t="shared" si="12"/>
        <v>105</v>
      </c>
      <c r="K242" s="3">
        <f t="shared" si="13"/>
        <v>63</v>
      </c>
      <c r="L242" s="3">
        <f t="shared" si="14"/>
        <v>42</v>
      </c>
      <c r="M242" s="7">
        <f t="shared" si="15"/>
        <v>0.4</v>
      </c>
    </row>
    <row r="243" spans="1:13">
      <c r="A243" s="4">
        <v>91</v>
      </c>
      <c r="B243" s="4">
        <v>1</v>
      </c>
      <c r="C243" s="4" t="s">
        <v>102</v>
      </c>
      <c r="D243" s="4" t="s">
        <v>1151</v>
      </c>
      <c r="E243" s="4">
        <v>13</v>
      </c>
      <c r="F243" s="4">
        <v>21</v>
      </c>
      <c r="G243" s="4">
        <v>3</v>
      </c>
      <c r="H243" s="4">
        <v>52</v>
      </c>
      <c r="I243" t="s">
        <v>1131</v>
      </c>
      <c r="J243" s="3">
        <f t="shared" si="12"/>
        <v>63</v>
      </c>
      <c r="K243" s="3">
        <f t="shared" si="13"/>
        <v>39</v>
      </c>
      <c r="L243" s="3">
        <f t="shared" si="14"/>
        <v>24</v>
      </c>
      <c r="M243" s="7">
        <f t="shared" si="15"/>
        <v>0.38095238095238093</v>
      </c>
    </row>
    <row r="244" spans="1:13">
      <c r="A244" s="4">
        <v>91</v>
      </c>
      <c r="B244" s="4">
        <v>1</v>
      </c>
      <c r="C244" s="4" t="s">
        <v>335</v>
      </c>
      <c r="D244" s="4" t="s">
        <v>1147</v>
      </c>
      <c r="E244" s="4">
        <v>13</v>
      </c>
      <c r="F244" s="4">
        <v>22</v>
      </c>
      <c r="G244" s="4">
        <v>2</v>
      </c>
      <c r="H244" s="4">
        <v>11</v>
      </c>
      <c r="I244" t="s">
        <v>1131</v>
      </c>
      <c r="J244" s="3">
        <f t="shared" si="12"/>
        <v>44</v>
      </c>
      <c r="K244" s="3">
        <f t="shared" si="13"/>
        <v>26</v>
      </c>
      <c r="L244" s="3">
        <f t="shared" si="14"/>
        <v>18</v>
      </c>
      <c r="M244" s="7">
        <f t="shared" si="15"/>
        <v>0.40909090909090912</v>
      </c>
    </row>
    <row r="245" spans="1:13">
      <c r="A245" s="4">
        <v>91</v>
      </c>
      <c r="B245" s="4">
        <v>1</v>
      </c>
      <c r="C245" s="4" t="s">
        <v>170</v>
      </c>
      <c r="D245" s="4" t="s">
        <v>1138</v>
      </c>
      <c r="E245" s="4">
        <v>16</v>
      </c>
      <c r="F245" s="4">
        <v>27</v>
      </c>
      <c r="G245" s="4">
        <v>3</v>
      </c>
      <c r="H245" s="4">
        <v>48</v>
      </c>
      <c r="I245" t="s">
        <v>1131</v>
      </c>
      <c r="J245" s="3">
        <f t="shared" si="12"/>
        <v>81</v>
      </c>
      <c r="K245" s="3">
        <f t="shared" si="13"/>
        <v>48</v>
      </c>
      <c r="L245" s="3">
        <f t="shared" si="14"/>
        <v>33</v>
      </c>
      <c r="M245" s="7">
        <f t="shared" si="15"/>
        <v>0.40740740740740738</v>
      </c>
    </row>
    <row r="246" spans="1:13">
      <c r="A246" s="4">
        <v>92</v>
      </c>
      <c r="B246" s="4">
        <v>6</v>
      </c>
      <c r="C246" s="4" t="s">
        <v>51</v>
      </c>
      <c r="D246" s="4" t="s">
        <v>1141</v>
      </c>
      <c r="E246" s="4">
        <v>17</v>
      </c>
      <c r="F246" s="4">
        <v>29</v>
      </c>
      <c r="G246" s="4">
        <v>2</v>
      </c>
      <c r="H246" s="4">
        <v>36</v>
      </c>
      <c r="I246" t="s">
        <v>1131</v>
      </c>
      <c r="J246" s="3">
        <f t="shared" si="12"/>
        <v>58</v>
      </c>
      <c r="K246" s="3">
        <f t="shared" si="13"/>
        <v>34</v>
      </c>
      <c r="L246" s="3">
        <f t="shared" si="14"/>
        <v>24</v>
      </c>
      <c r="M246" s="7">
        <f t="shared" si="15"/>
        <v>0.41379310344827586</v>
      </c>
    </row>
    <row r="247" spans="1:13">
      <c r="A247" s="4">
        <v>92</v>
      </c>
      <c r="B247" s="4">
        <v>6</v>
      </c>
      <c r="C247" s="4" t="s">
        <v>259</v>
      </c>
      <c r="D247" s="4" t="s">
        <v>1135</v>
      </c>
      <c r="E247" s="4">
        <v>14</v>
      </c>
      <c r="F247" s="4">
        <v>24</v>
      </c>
      <c r="G247" s="4">
        <v>1</v>
      </c>
      <c r="H247" s="4">
        <v>6</v>
      </c>
      <c r="I247" t="s">
        <v>1132</v>
      </c>
      <c r="J247" s="3">
        <f t="shared" si="12"/>
        <v>24</v>
      </c>
      <c r="K247" s="3">
        <f t="shared" si="13"/>
        <v>14</v>
      </c>
      <c r="L247" s="3">
        <f t="shared" si="14"/>
        <v>10</v>
      </c>
      <c r="M247" s="7">
        <f t="shared" si="15"/>
        <v>0.41666666666666669</v>
      </c>
    </row>
    <row r="248" spans="1:13">
      <c r="A248" s="4">
        <v>93</v>
      </c>
      <c r="B248" s="4">
        <v>2</v>
      </c>
      <c r="C248" s="4" t="s">
        <v>51</v>
      </c>
      <c r="D248" s="4" t="s">
        <v>1141</v>
      </c>
      <c r="E248" s="4">
        <v>17</v>
      </c>
      <c r="F248" s="4">
        <v>29</v>
      </c>
      <c r="G248" s="4">
        <v>1</v>
      </c>
      <c r="H248" s="4">
        <v>18</v>
      </c>
      <c r="I248" t="s">
        <v>1132</v>
      </c>
      <c r="J248" s="3">
        <f t="shared" si="12"/>
        <v>29</v>
      </c>
      <c r="K248" s="3">
        <f t="shared" si="13"/>
        <v>17</v>
      </c>
      <c r="L248" s="3">
        <f t="shared" si="14"/>
        <v>12</v>
      </c>
      <c r="M248" s="7">
        <f t="shared" si="15"/>
        <v>0.41379310344827586</v>
      </c>
    </row>
    <row r="249" spans="1:13">
      <c r="A249" s="4">
        <v>94</v>
      </c>
      <c r="B249" s="4">
        <v>12</v>
      </c>
      <c r="C249" s="4" t="s">
        <v>100</v>
      </c>
      <c r="D249" s="4" t="s">
        <v>1136</v>
      </c>
      <c r="E249" s="4">
        <v>18</v>
      </c>
      <c r="F249" s="4">
        <v>30</v>
      </c>
      <c r="G249" s="4">
        <v>3</v>
      </c>
      <c r="H249" s="4">
        <v>19</v>
      </c>
      <c r="I249" t="s">
        <v>1132</v>
      </c>
      <c r="J249" s="3">
        <f t="shared" si="12"/>
        <v>90</v>
      </c>
      <c r="K249" s="3">
        <f t="shared" si="13"/>
        <v>54</v>
      </c>
      <c r="L249" s="3">
        <f t="shared" si="14"/>
        <v>36</v>
      </c>
      <c r="M249" s="7">
        <f t="shared" si="15"/>
        <v>0.4</v>
      </c>
    </row>
    <row r="250" spans="1:13">
      <c r="A250" s="4">
        <v>94</v>
      </c>
      <c r="B250" s="4">
        <v>12</v>
      </c>
      <c r="C250" s="4" t="s">
        <v>414</v>
      </c>
      <c r="D250" s="4" t="s">
        <v>1146</v>
      </c>
      <c r="E250" s="4">
        <v>19</v>
      </c>
      <c r="F250" s="4">
        <v>32</v>
      </c>
      <c r="G250" s="4">
        <v>2</v>
      </c>
      <c r="H250" s="4">
        <v>56</v>
      </c>
      <c r="I250" t="s">
        <v>1132</v>
      </c>
      <c r="J250" s="3">
        <f t="shared" si="12"/>
        <v>64</v>
      </c>
      <c r="K250" s="3">
        <f t="shared" si="13"/>
        <v>38</v>
      </c>
      <c r="L250" s="3">
        <f t="shared" si="14"/>
        <v>26</v>
      </c>
      <c r="M250" s="7">
        <f t="shared" si="15"/>
        <v>0.40625</v>
      </c>
    </row>
    <row r="251" spans="1:13">
      <c r="A251" s="4">
        <v>94</v>
      </c>
      <c r="B251" s="4">
        <v>12</v>
      </c>
      <c r="C251" s="4" t="s">
        <v>439</v>
      </c>
      <c r="D251" s="4" t="s">
        <v>1142</v>
      </c>
      <c r="E251" s="4">
        <v>20</v>
      </c>
      <c r="F251" s="4">
        <v>33</v>
      </c>
      <c r="G251" s="4">
        <v>3</v>
      </c>
      <c r="H251" s="4">
        <v>54</v>
      </c>
      <c r="I251" t="s">
        <v>1132</v>
      </c>
      <c r="J251" s="3">
        <f t="shared" si="12"/>
        <v>99</v>
      </c>
      <c r="K251" s="3">
        <f t="shared" si="13"/>
        <v>60</v>
      </c>
      <c r="L251" s="3">
        <f t="shared" si="14"/>
        <v>39</v>
      </c>
      <c r="M251" s="7">
        <f t="shared" si="15"/>
        <v>0.39393939393939392</v>
      </c>
    </row>
    <row r="252" spans="1:13">
      <c r="A252" s="4">
        <v>95</v>
      </c>
      <c r="B252" s="4">
        <v>12</v>
      </c>
      <c r="C252" s="4" t="s">
        <v>180</v>
      </c>
      <c r="D252" s="4" t="s">
        <v>1144</v>
      </c>
      <c r="E252" s="4">
        <v>11</v>
      </c>
      <c r="F252" s="4">
        <v>19</v>
      </c>
      <c r="G252" s="4">
        <v>3</v>
      </c>
      <c r="H252" s="4">
        <v>19</v>
      </c>
      <c r="I252" t="s">
        <v>1132</v>
      </c>
      <c r="J252" s="3">
        <f t="shared" si="12"/>
        <v>57</v>
      </c>
      <c r="K252" s="3">
        <f t="shared" si="13"/>
        <v>33</v>
      </c>
      <c r="L252" s="3">
        <f t="shared" si="14"/>
        <v>24</v>
      </c>
      <c r="M252" s="7">
        <f t="shared" si="15"/>
        <v>0.42105263157894735</v>
      </c>
    </row>
    <row r="253" spans="1:13">
      <c r="A253" s="4">
        <v>95</v>
      </c>
      <c r="B253" s="4">
        <v>12</v>
      </c>
      <c r="C253" s="4" t="s">
        <v>414</v>
      </c>
      <c r="D253" s="4" t="s">
        <v>1146</v>
      </c>
      <c r="E253" s="4">
        <v>19</v>
      </c>
      <c r="F253" s="4">
        <v>32</v>
      </c>
      <c r="G253" s="4">
        <v>3</v>
      </c>
      <c r="H253" s="4">
        <v>22</v>
      </c>
      <c r="I253" t="s">
        <v>1132</v>
      </c>
      <c r="J253" s="3">
        <f t="shared" si="12"/>
        <v>96</v>
      </c>
      <c r="K253" s="3">
        <f t="shared" si="13"/>
        <v>57</v>
      </c>
      <c r="L253" s="3">
        <f t="shared" si="14"/>
        <v>39</v>
      </c>
      <c r="M253" s="7">
        <f t="shared" si="15"/>
        <v>0.40625</v>
      </c>
    </row>
    <row r="254" spans="1:13">
      <c r="A254" s="4">
        <v>96</v>
      </c>
      <c r="B254" s="4">
        <v>16</v>
      </c>
      <c r="C254" s="4" t="s">
        <v>439</v>
      </c>
      <c r="D254" s="4" t="s">
        <v>1142</v>
      </c>
      <c r="E254" s="4">
        <v>20</v>
      </c>
      <c r="F254" s="4">
        <v>33</v>
      </c>
      <c r="G254" s="4">
        <v>2</v>
      </c>
      <c r="H254" s="4">
        <v>47</v>
      </c>
      <c r="I254" t="s">
        <v>1131</v>
      </c>
      <c r="J254" s="3">
        <f t="shared" si="12"/>
        <v>66</v>
      </c>
      <c r="K254" s="3">
        <f t="shared" si="13"/>
        <v>40</v>
      </c>
      <c r="L254" s="3">
        <f t="shared" si="14"/>
        <v>26</v>
      </c>
      <c r="M254" s="7">
        <f t="shared" si="15"/>
        <v>0.39393939393939392</v>
      </c>
    </row>
    <row r="255" spans="1:13">
      <c r="A255" s="4">
        <v>96</v>
      </c>
      <c r="B255" s="4">
        <v>16</v>
      </c>
      <c r="C255" s="4" t="s">
        <v>180</v>
      </c>
      <c r="D255" s="4" t="s">
        <v>1144</v>
      </c>
      <c r="E255" s="4">
        <v>11</v>
      </c>
      <c r="F255" s="4">
        <v>19</v>
      </c>
      <c r="G255" s="4">
        <v>2</v>
      </c>
      <c r="H255" s="4">
        <v>10</v>
      </c>
      <c r="I255" t="s">
        <v>1131</v>
      </c>
      <c r="J255" s="3">
        <f t="shared" si="12"/>
        <v>38</v>
      </c>
      <c r="K255" s="3">
        <f t="shared" si="13"/>
        <v>22</v>
      </c>
      <c r="L255" s="3">
        <f t="shared" si="14"/>
        <v>16</v>
      </c>
      <c r="M255" s="7">
        <f t="shared" si="15"/>
        <v>0.42105263157894735</v>
      </c>
    </row>
    <row r="256" spans="1:13">
      <c r="A256" s="4">
        <v>96</v>
      </c>
      <c r="B256" s="4">
        <v>16</v>
      </c>
      <c r="C256" s="4" t="s">
        <v>259</v>
      </c>
      <c r="D256" s="4" t="s">
        <v>1135</v>
      </c>
      <c r="E256" s="4">
        <v>14</v>
      </c>
      <c r="F256" s="4">
        <v>24</v>
      </c>
      <c r="G256" s="4">
        <v>3</v>
      </c>
      <c r="H256" s="4">
        <v>19</v>
      </c>
      <c r="I256" t="s">
        <v>1132</v>
      </c>
      <c r="J256" s="3">
        <f t="shared" si="12"/>
        <v>72</v>
      </c>
      <c r="K256" s="3">
        <f t="shared" si="13"/>
        <v>42</v>
      </c>
      <c r="L256" s="3">
        <f t="shared" si="14"/>
        <v>30</v>
      </c>
      <c r="M256" s="7">
        <f t="shared" si="15"/>
        <v>0.41666666666666669</v>
      </c>
    </row>
    <row r="257" spans="1:13">
      <c r="A257" s="4">
        <v>97</v>
      </c>
      <c r="B257" s="4">
        <v>14</v>
      </c>
      <c r="C257" s="4" t="s">
        <v>256</v>
      </c>
      <c r="D257" s="4" t="s">
        <v>1153</v>
      </c>
      <c r="E257" s="4">
        <v>15</v>
      </c>
      <c r="F257" s="4">
        <v>26</v>
      </c>
      <c r="G257" s="4">
        <v>1</v>
      </c>
      <c r="H257" s="4">
        <v>17</v>
      </c>
      <c r="I257" t="s">
        <v>1132</v>
      </c>
      <c r="J257" s="3">
        <f t="shared" si="12"/>
        <v>26</v>
      </c>
      <c r="K257" s="3">
        <f t="shared" si="13"/>
        <v>15</v>
      </c>
      <c r="L257" s="3">
        <f t="shared" si="14"/>
        <v>11</v>
      </c>
      <c r="M257" s="7">
        <f t="shared" si="15"/>
        <v>0.42307692307692307</v>
      </c>
    </row>
    <row r="258" spans="1:13">
      <c r="A258" s="4">
        <v>97</v>
      </c>
      <c r="B258" s="4">
        <v>14</v>
      </c>
      <c r="C258" s="4" t="s">
        <v>241</v>
      </c>
      <c r="D258" s="4" t="s">
        <v>1149</v>
      </c>
      <c r="E258" s="4">
        <v>12</v>
      </c>
      <c r="F258" s="4">
        <v>20</v>
      </c>
      <c r="G258" s="4">
        <v>3</v>
      </c>
      <c r="H258" s="4">
        <v>5</v>
      </c>
      <c r="I258" t="s">
        <v>1131</v>
      </c>
      <c r="J258" s="3">
        <f t="shared" ref="J258:J321" si="16">+F258*G258</f>
        <v>60</v>
      </c>
      <c r="K258" s="3">
        <f t="shared" ref="K258:K321" si="17">+E258*G258</f>
        <v>36</v>
      </c>
      <c r="L258" s="3">
        <f t="shared" si="14"/>
        <v>24</v>
      </c>
      <c r="M258" s="7">
        <f t="shared" si="15"/>
        <v>0.4</v>
      </c>
    </row>
    <row r="259" spans="1:13">
      <c r="A259" s="4">
        <v>97</v>
      </c>
      <c r="B259" s="4">
        <v>14</v>
      </c>
      <c r="C259" s="4" t="s">
        <v>77</v>
      </c>
      <c r="D259" s="4" t="s">
        <v>1148</v>
      </c>
      <c r="E259" s="4">
        <v>20</v>
      </c>
      <c r="F259" s="4">
        <v>34</v>
      </c>
      <c r="G259" s="4">
        <v>3</v>
      </c>
      <c r="H259" s="4">
        <v>57</v>
      </c>
      <c r="I259" t="s">
        <v>1131</v>
      </c>
      <c r="J259" s="3">
        <f t="shared" si="16"/>
        <v>102</v>
      </c>
      <c r="K259" s="3">
        <f t="shared" si="17"/>
        <v>60</v>
      </c>
      <c r="L259" s="3">
        <f t="shared" ref="L259:L322" si="18">+J259-K259</f>
        <v>42</v>
      </c>
      <c r="M259" s="7">
        <f t="shared" ref="M259:M322" si="19">+L259/J259</f>
        <v>0.41176470588235292</v>
      </c>
    </row>
    <row r="260" spans="1:13">
      <c r="A260" s="4">
        <v>98</v>
      </c>
      <c r="B260" s="4">
        <v>7</v>
      </c>
      <c r="C260" s="4" t="s">
        <v>241</v>
      </c>
      <c r="D260" s="4" t="s">
        <v>1149</v>
      </c>
      <c r="E260" s="4">
        <v>12</v>
      </c>
      <c r="F260" s="4">
        <v>20</v>
      </c>
      <c r="G260" s="4">
        <v>3</v>
      </c>
      <c r="H260" s="4">
        <v>56</v>
      </c>
      <c r="I260" t="s">
        <v>1132</v>
      </c>
      <c r="J260" s="3">
        <f t="shared" si="16"/>
        <v>60</v>
      </c>
      <c r="K260" s="3">
        <f t="shared" si="17"/>
        <v>36</v>
      </c>
      <c r="L260" s="3">
        <f t="shared" si="18"/>
        <v>24</v>
      </c>
      <c r="M260" s="7">
        <f t="shared" si="19"/>
        <v>0.4</v>
      </c>
    </row>
    <row r="261" spans="1:13">
      <c r="A261" s="4">
        <v>98</v>
      </c>
      <c r="B261" s="4">
        <v>7</v>
      </c>
      <c r="C261" s="4" t="s">
        <v>51</v>
      </c>
      <c r="D261" s="4" t="s">
        <v>1141</v>
      </c>
      <c r="E261" s="4">
        <v>17</v>
      </c>
      <c r="F261" s="4">
        <v>29</v>
      </c>
      <c r="G261" s="4">
        <v>3</v>
      </c>
      <c r="H261" s="4">
        <v>33</v>
      </c>
      <c r="I261" t="s">
        <v>1132</v>
      </c>
      <c r="J261" s="3">
        <f t="shared" si="16"/>
        <v>87</v>
      </c>
      <c r="K261" s="3">
        <f t="shared" si="17"/>
        <v>51</v>
      </c>
      <c r="L261" s="3">
        <f t="shared" si="18"/>
        <v>36</v>
      </c>
      <c r="M261" s="7">
        <f t="shared" si="19"/>
        <v>0.41379310344827586</v>
      </c>
    </row>
    <row r="262" spans="1:13">
      <c r="A262" s="4">
        <v>98</v>
      </c>
      <c r="B262" s="4">
        <v>7</v>
      </c>
      <c r="C262" s="4" t="s">
        <v>180</v>
      </c>
      <c r="D262" s="4" t="s">
        <v>1144</v>
      </c>
      <c r="E262" s="4">
        <v>11</v>
      </c>
      <c r="F262" s="4">
        <v>19</v>
      </c>
      <c r="G262" s="4">
        <v>1</v>
      </c>
      <c r="H262" s="4">
        <v>51</v>
      </c>
      <c r="I262" t="s">
        <v>1132</v>
      </c>
      <c r="J262" s="3">
        <f t="shared" si="16"/>
        <v>19</v>
      </c>
      <c r="K262" s="3">
        <f t="shared" si="17"/>
        <v>11</v>
      </c>
      <c r="L262" s="3">
        <f t="shared" si="18"/>
        <v>8</v>
      </c>
      <c r="M262" s="7">
        <f t="shared" si="19"/>
        <v>0.42105263157894735</v>
      </c>
    </row>
    <row r="263" spans="1:13">
      <c r="A263" s="4">
        <v>99</v>
      </c>
      <c r="B263" s="4">
        <v>2</v>
      </c>
      <c r="C263" s="4" t="s">
        <v>100</v>
      </c>
      <c r="D263" s="4" t="s">
        <v>1136</v>
      </c>
      <c r="E263" s="4">
        <v>18</v>
      </c>
      <c r="F263" s="4">
        <v>30</v>
      </c>
      <c r="G263" s="4">
        <v>2</v>
      </c>
      <c r="H263" s="4">
        <v>27</v>
      </c>
      <c r="I263" t="s">
        <v>1132</v>
      </c>
      <c r="J263" s="3">
        <f t="shared" si="16"/>
        <v>60</v>
      </c>
      <c r="K263" s="3">
        <f t="shared" si="17"/>
        <v>36</v>
      </c>
      <c r="L263" s="3">
        <f t="shared" si="18"/>
        <v>24</v>
      </c>
      <c r="M263" s="7">
        <f t="shared" si="19"/>
        <v>0.4</v>
      </c>
    </row>
    <row r="264" spans="1:13">
      <c r="A264" s="4">
        <v>99</v>
      </c>
      <c r="B264" s="4">
        <v>2</v>
      </c>
      <c r="C264" s="4" t="s">
        <v>186</v>
      </c>
      <c r="D264" s="4" t="s">
        <v>1137</v>
      </c>
      <c r="E264" s="4">
        <v>19</v>
      </c>
      <c r="F264" s="4">
        <v>31</v>
      </c>
      <c r="G264" s="4">
        <v>1</v>
      </c>
      <c r="H264" s="4">
        <v>5</v>
      </c>
      <c r="I264" t="s">
        <v>1132</v>
      </c>
      <c r="J264" s="3">
        <f t="shared" si="16"/>
        <v>31</v>
      </c>
      <c r="K264" s="3">
        <f t="shared" si="17"/>
        <v>19</v>
      </c>
      <c r="L264" s="3">
        <f t="shared" si="18"/>
        <v>12</v>
      </c>
      <c r="M264" s="7">
        <f t="shared" si="19"/>
        <v>0.38709677419354838</v>
      </c>
    </row>
    <row r="265" spans="1:13">
      <c r="A265" s="4">
        <v>99</v>
      </c>
      <c r="B265" s="4">
        <v>2</v>
      </c>
      <c r="C265" s="4" t="s">
        <v>180</v>
      </c>
      <c r="D265" s="4" t="s">
        <v>1144</v>
      </c>
      <c r="E265" s="4">
        <v>11</v>
      </c>
      <c r="F265" s="4">
        <v>19</v>
      </c>
      <c r="G265" s="4">
        <v>1</v>
      </c>
      <c r="H265" s="4">
        <v>9</v>
      </c>
      <c r="I265" t="s">
        <v>1131</v>
      </c>
      <c r="J265" s="3">
        <f t="shared" si="16"/>
        <v>19</v>
      </c>
      <c r="K265" s="3">
        <f t="shared" si="17"/>
        <v>11</v>
      </c>
      <c r="L265" s="3">
        <f t="shared" si="18"/>
        <v>8</v>
      </c>
      <c r="M265" s="7">
        <f t="shared" si="19"/>
        <v>0.42105263157894735</v>
      </c>
    </row>
    <row r="266" spans="1:13">
      <c r="A266" s="4">
        <v>99</v>
      </c>
      <c r="B266" s="4">
        <v>2</v>
      </c>
      <c r="C266" s="4" t="s">
        <v>51</v>
      </c>
      <c r="D266" s="4" t="s">
        <v>1141</v>
      </c>
      <c r="E266" s="4">
        <v>17</v>
      </c>
      <c r="F266" s="4">
        <v>29</v>
      </c>
      <c r="G266" s="4">
        <v>1</v>
      </c>
      <c r="H266" s="4">
        <v>45</v>
      </c>
      <c r="I266" t="s">
        <v>1131</v>
      </c>
      <c r="J266" s="3">
        <f t="shared" si="16"/>
        <v>29</v>
      </c>
      <c r="K266" s="3">
        <f t="shared" si="17"/>
        <v>17</v>
      </c>
      <c r="L266" s="3">
        <f t="shared" si="18"/>
        <v>12</v>
      </c>
      <c r="M266" s="7">
        <f t="shared" si="19"/>
        <v>0.41379310344827586</v>
      </c>
    </row>
    <row r="267" spans="1:13">
      <c r="A267" s="4">
        <v>100</v>
      </c>
      <c r="B267" s="4">
        <v>18</v>
      </c>
      <c r="C267" s="4" t="s">
        <v>259</v>
      </c>
      <c r="D267" s="4" t="s">
        <v>1135</v>
      </c>
      <c r="E267" s="4">
        <v>14</v>
      </c>
      <c r="F267" s="4">
        <v>24</v>
      </c>
      <c r="G267" s="4">
        <v>3</v>
      </c>
      <c r="H267" s="4">
        <v>48</v>
      </c>
      <c r="I267" t="s">
        <v>1132</v>
      </c>
      <c r="J267" s="3">
        <f t="shared" si="16"/>
        <v>72</v>
      </c>
      <c r="K267" s="3">
        <f t="shared" si="17"/>
        <v>42</v>
      </c>
      <c r="L267" s="3">
        <f t="shared" si="18"/>
        <v>30</v>
      </c>
      <c r="M267" s="7">
        <f t="shared" si="19"/>
        <v>0.41666666666666669</v>
      </c>
    </row>
    <row r="268" spans="1:13">
      <c r="A268" s="4">
        <v>100</v>
      </c>
      <c r="B268" s="4">
        <v>18</v>
      </c>
      <c r="C268" s="4" t="s">
        <v>335</v>
      </c>
      <c r="D268" s="4" t="s">
        <v>1147</v>
      </c>
      <c r="E268" s="4">
        <v>13</v>
      </c>
      <c r="F268" s="4">
        <v>22</v>
      </c>
      <c r="G268" s="4">
        <v>2</v>
      </c>
      <c r="H268" s="4">
        <v>33</v>
      </c>
      <c r="I268" t="s">
        <v>1131</v>
      </c>
      <c r="J268" s="3">
        <f t="shared" si="16"/>
        <v>44</v>
      </c>
      <c r="K268" s="3">
        <f t="shared" si="17"/>
        <v>26</v>
      </c>
      <c r="L268" s="3">
        <f t="shared" si="18"/>
        <v>18</v>
      </c>
      <c r="M268" s="7">
        <f t="shared" si="19"/>
        <v>0.40909090909090912</v>
      </c>
    </row>
    <row r="269" spans="1:13">
      <c r="A269" s="4">
        <v>100</v>
      </c>
      <c r="B269" s="4">
        <v>18</v>
      </c>
      <c r="C269" s="4" t="s">
        <v>195</v>
      </c>
      <c r="D269" s="4" t="s">
        <v>1154</v>
      </c>
      <c r="E269" s="4">
        <v>15</v>
      </c>
      <c r="F269" s="4">
        <v>25</v>
      </c>
      <c r="G269" s="4">
        <v>2</v>
      </c>
      <c r="H269" s="4">
        <v>22</v>
      </c>
      <c r="I269" t="s">
        <v>1132</v>
      </c>
      <c r="J269" s="3">
        <f t="shared" si="16"/>
        <v>50</v>
      </c>
      <c r="K269" s="3">
        <f t="shared" si="17"/>
        <v>30</v>
      </c>
      <c r="L269" s="3">
        <f t="shared" si="18"/>
        <v>20</v>
      </c>
      <c r="M269" s="7">
        <f t="shared" si="19"/>
        <v>0.4</v>
      </c>
    </row>
    <row r="270" spans="1:13">
      <c r="A270" s="4">
        <v>101</v>
      </c>
      <c r="B270" s="4">
        <v>1</v>
      </c>
      <c r="C270" s="4" t="s">
        <v>186</v>
      </c>
      <c r="D270" s="4" t="s">
        <v>1137</v>
      </c>
      <c r="E270" s="4">
        <v>19</v>
      </c>
      <c r="F270" s="4">
        <v>31</v>
      </c>
      <c r="G270" s="4">
        <v>1</v>
      </c>
      <c r="H270" s="4">
        <v>24</v>
      </c>
      <c r="I270" t="s">
        <v>1132</v>
      </c>
      <c r="J270" s="3">
        <f t="shared" si="16"/>
        <v>31</v>
      </c>
      <c r="K270" s="3">
        <f t="shared" si="17"/>
        <v>19</v>
      </c>
      <c r="L270" s="3">
        <f t="shared" si="18"/>
        <v>12</v>
      </c>
      <c r="M270" s="7">
        <f t="shared" si="19"/>
        <v>0.38709677419354838</v>
      </c>
    </row>
    <row r="271" spans="1:13">
      <c r="A271" s="4">
        <v>101</v>
      </c>
      <c r="B271" s="4">
        <v>1</v>
      </c>
      <c r="C271" s="4" t="s">
        <v>195</v>
      </c>
      <c r="D271" s="4" t="s">
        <v>1154</v>
      </c>
      <c r="E271" s="4">
        <v>15</v>
      </c>
      <c r="F271" s="4">
        <v>25</v>
      </c>
      <c r="G271" s="4">
        <v>2</v>
      </c>
      <c r="H271" s="4">
        <v>41</v>
      </c>
      <c r="I271" t="s">
        <v>1132</v>
      </c>
      <c r="J271" s="3">
        <f t="shared" si="16"/>
        <v>50</v>
      </c>
      <c r="K271" s="3">
        <f t="shared" si="17"/>
        <v>30</v>
      </c>
      <c r="L271" s="3">
        <f t="shared" si="18"/>
        <v>20</v>
      </c>
      <c r="M271" s="7">
        <f t="shared" si="19"/>
        <v>0.4</v>
      </c>
    </row>
    <row r="272" spans="1:13">
      <c r="A272" s="4">
        <v>101</v>
      </c>
      <c r="B272" s="4">
        <v>1</v>
      </c>
      <c r="C272" s="4" t="s">
        <v>335</v>
      </c>
      <c r="D272" s="4" t="s">
        <v>1147</v>
      </c>
      <c r="E272" s="4">
        <v>13</v>
      </c>
      <c r="F272" s="4">
        <v>22</v>
      </c>
      <c r="G272" s="4">
        <v>1</v>
      </c>
      <c r="H272" s="4">
        <v>35</v>
      </c>
      <c r="I272" t="s">
        <v>1132</v>
      </c>
      <c r="J272" s="3">
        <f t="shared" si="16"/>
        <v>22</v>
      </c>
      <c r="K272" s="3">
        <f t="shared" si="17"/>
        <v>13</v>
      </c>
      <c r="L272" s="3">
        <f t="shared" si="18"/>
        <v>9</v>
      </c>
      <c r="M272" s="7">
        <f t="shared" si="19"/>
        <v>0.40909090909090912</v>
      </c>
    </row>
    <row r="273" spans="1:13">
      <c r="A273" s="4">
        <v>101</v>
      </c>
      <c r="B273" s="4">
        <v>1</v>
      </c>
      <c r="C273" s="4" t="s">
        <v>33</v>
      </c>
      <c r="D273" s="4" t="s">
        <v>1145</v>
      </c>
      <c r="E273" s="4">
        <v>21</v>
      </c>
      <c r="F273" s="4">
        <v>35</v>
      </c>
      <c r="G273" s="4">
        <v>1</v>
      </c>
      <c r="H273" s="4">
        <v>34</v>
      </c>
      <c r="I273" t="s">
        <v>1132</v>
      </c>
      <c r="J273" s="3">
        <f t="shared" si="16"/>
        <v>35</v>
      </c>
      <c r="K273" s="3">
        <f t="shared" si="17"/>
        <v>21</v>
      </c>
      <c r="L273" s="3">
        <f t="shared" si="18"/>
        <v>14</v>
      </c>
      <c r="M273" s="7">
        <f t="shared" si="19"/>
        <v>0.4</v>
      </c>
    </row>
    <row r="274" spans="1:13">
      <c r="A274" s="4">
        <v>102</v>
      </c>
      <c r="B274" s="4">
        <v>19</v>
      </c>
      <c r="C274" s="4" t="s">
        <v>57</v>
      </c>
      <c r="D274" s="4" t="s">
        <v>1143</v>
      </c>
      <c r="E274" s="4">
        <v>16</v>
      </c>
      <c r="F274" s="4">
        <v>28</v>
      </c>
      <c r="G274" s="4">
        <v>3</v>
      </c>
      <c r="H274" s="4">
        <v>17</v>
      </c>
      <c r="I274" t="s">
        <v>1132</v>
      </c>
      <c r="J274" s="3">
        <f t="shared" si="16"/>
        <v>84</v>
      </c>
      <c r="K274" s="3">
        <f t="shared" si="17"/>
        <v>48</v>
      </c>
      <c r="L274" s="3">
        <f t="shared" si="18"/>
        <v>36</v>
      </c>
      <c r="M274" s="7">
        <f t="shared" si="19"/>
        <v>0.42857142857142855</v>
      </c>
    </row>
    <row r="275" spans="1:13">
      <c r="A275" s="4">
        <v>102</v>
      </c>
      <c r="B275" s="4">
        <v>19</v>
      </c>
      <c r="C275" s="4" t="s">
        <v>51</v>
      </c>
      <c r="D275" s="4" t="s">
        <v>1141</v>
      </c>
      <c r="E275" s="4">
        <v>17</v>
      </c>
      <c r="F275" s="4">
        <v>29</v>
      </c>
      <c r="G275" s="4">
        <v>3</v>
      </c>
      <c r="H275" s="4">
        <v>29</v>
      </c>
      <c r="I275" t="s">
        <v>1131</v>
      </c>
      <c r="J275" s="3">
        <f t="shared" si="16"/>
        <v>87</v>
      </c>
      <c r="K275" s="3">
        <f t="shared" si="17"/>
        <v>51</v>
      </c>
      <c r="L275" s="3">
        <f t="shared" si="18"/>
        <v>36</v>
      </c>
      <c r="M275" s="7">
        <f t="shared" si="19"/>
        <v>0.41379310344827586</v>
      </c>
    </row>
    <row r="276" spans="1:13">
      <c r="A276" s="4">
        <v>103</v>
      </c>
      <c r="B276" s="4">
        <v>13</v>
      </c>
      <c r="C276" s="4" t="s">
        <v>102</v>
      </c>
      <c r="D276" s="4" t="s">
        <v>1151</v>
      </c>
      <c r="E276" s="4">
        <v>13</v>
      </c>
      <c r="F276" s="4">
        <v>21</v>
      </c>
      <c r="G276" s="4">
        <v>1</v>
      </c>
      <c r="H276" s="4">
        <v>57</v>
      </c>
      <c r="I276" t="s">
        <v>1132</v>
      </c>
      <c r="J276" s="3">
        <f t="shared" si="16"/>
        <v>21</v>
      </c>
      <c r="K276" s="3">
        <f t="shared" si="17"/>
        <v>13</v>
      </c>
      <c r="L276" s="3">
        <f t="shared" si="18"/>
        <v>8</v>
      </c>
      <c r="M276" s="7">
        <f t="shared" si="19"/>
        <v>0.38095238095238093</v>
      </c>
    </row>
    <row r="277" spans="1:13">
      <c r="A277" s="4">
        <v>103</v>
      </c>
      <c r="B277" s="4">
        <v>13</v>
      </c>
      <c r="C277" s="4" t="s">
        <v>77</v>
      </c>
      <c r="D277" s="4" t="s">
        <v>1148</v>
      </c>
      <c r="E277" s="4">
        <v>20</v>
      </c>
      <c r="F277" s="4">
        <v>34</v>
      </c>
      <c r="G277" s="4">
        <v>1</v>
      </c>
      <c r="H277" s="4">
        <v>9</v>
      </c>
      <c r="I277" t="s">
        <v>1131</v>
      </c>
      <c r="J277" s="3">
        <f t="shared" si="16"/>
        <v>34</v>
      </c>
      <c r="K277" s="3">
        <f t="shared" si="17"/>
        <v>20</v>
      </c>
      <c r="L277" s="3">
        <f t="shared" si="18"/>
        <v>14</v>
      </c>
      <c r="M277" s="7">
        <f t="shared" si="19"/>
        <v>0.41176470588235292</v>
      </c>
    </row>
    <row r="278" spans="1:13">
      <c r="A278" s="4">
        <v>103</v>
      </c>
      <c r="B278" s="4">
        <v>13</v>
      </c>
      <c r="C278" s="4" t="s">
        <v>117</v>
      </c>
      <c r="D278" s="4" t="s">
        <v>1152</v>
      </c>
      <c r="E278" s="4">
        <v>10</v>
      </c>
      <c r="F278" s="4">
        <v>18</v>
      </c>
      <c r="G278" s="4">
        <v>1</v>
      </c>
      <c r="H278" s="4">
        <v>33</v>
      </c>
      <c r="I278" t="s">
        <v>1132</v>
      </c>
      <c r="J278" s="3">
        <f t="shared" si="16"/>
        <v>18</v>
      </c>
      <c r="K278" s="3">
        <f t="shared" si="17"/>
        <v>10</v>
      </c>
      <c r="L278" s="3">
        <f t="shared" si="18"/>
        <v>8</v>
      </c>
      <c r="M278" s="7">
        <f t="shared" si="19"/>
        <v>0.44444444444444442</v>
      </c>
    </row>
    <row r="279" spans="1:13">
      <c r="A279" s="4">
        <v>104</v>
      </c>
      <c r="B279" s="4">
        <v>14</v>
      </c>
      <c r="C279" s="4" t="s">
        <v>331</v>
      </c>
      <c r="D279" s="4" t="s">
        <v>1150</v>
      </c>
      <c r="E279" s="4">
        <v>14</v>
      </c>
      <c r="F279" s="4">
        <v>23</v>
      </c>
      <c r="G279" s="4">
        <v>2</v>
      </c>
      <c r="H279" s="4">
        <v>43</v>
      </c>
      <c r="I279" t="s">
        <v>1132</v>
      </c>
      <c r="J279" s="3">
        <f t="shared" si="16"/>
        <v>46</v>
      </c>
      <c r="K279" s="3">
        <f t="shared" si="17"/>
        <v>28</v>
      </c>
      <c r="L279" s="3">
        <f t="shared" si="18"/>
        <v>18</v>
      </c>
      <c r="M279" s="7">
        <f t="shared" si="19"/>
        <v>0.39130434782608697</v>
      </c>
    </row>
    <row r="280" spans="1:13">
      <c r="A280" s="4">
        <v>104</v>
      </c>
      <c r="B280" s="4">
        <v>14</v>
      </c>
      <c r="C280" s="4" t="s">
        <v>186</v>
      </c>
      <c r="D280" s="4" t="s">
        <v>1137</v>
      </c>
      <c r="E280" s="4">
        <v>19</v>
      </c>
      <c r="F280" s="4">
        <v>31</v>
      </c>
      <c r="G280" s="4">
        <v>1</v>
      </c>
      <c r="H280" s="4">
        <v>12</v>
      </c>
      <c r="I280" t="s">
        <v>1131</v>
      </c>
      <c r="J280" s="3">
        <f t="shared" si="16"/>
        <v>31</v>
      </c>
      <c r="K280" s="3">
        <f t="shared" si="17"/>
        <v>19</v>
      </c>
      <c r="L280" s="3">
        <f t="shared" si="18"/>
        <v>12</v>
      </c>
      <c r="M280" s="7">
        <f t="shared" si="19"/>
        <v>0.38709677419354838</v>
      </c>
    </row>
    <row r="281" spans="1:13">
      <c r="A281" s="4">
        <v>105</v>
      </c>
      <c r="B281" s="4">
        <v>14</v>
      </c>
      <c r="C281" s="4" t="s">
        <v>241</v>
      </c>
      <c r="D281" s="4" t="s">
        <v>1149</v>
      </c>
      <c r="E281" s="4">
        <v>12</v>
      </c>
      <c r="F281" s="4">
        <v>20</v>
      </c>
      <c r="G281" s="4">
        <v>3</v>
      </c>
      <c r="H281" s="4">
        <v>9</v>
      </c>
      <c r="I281" t="s">
        <v>1131</v>
      </c>
      <c r="J281" s="3">
        <f t="shared" si="16"/>
        <v>60</v>
      </c>
      <c r="K281" s="3">
        <f t="shared" si="17"/>
        <v>36</v>
      </c>
      <c r="L281" s="3">
        <f t="shared" si="18"/>
        <v>24</v>
      </c>
      <c r="M281" s="7">
        <f t="shared" si="19"/>
        <v>0.4</v>
      </c>
    </row>
    <row r="282" spans="1:13">
      <c r="A282" s="4">
        <v>105</v>
      </c>
      <c r="B282" s="4">
        <v>14</v>
      </c>
      <c r="C282" s="4" t="s">
        <v>170</v>
      </c>
      <c r="D282" s="4" t="s">
        <v>1138</v>
      </c>
      <c r="E282" s="4">
        <v>16</v>
      </c>
      <c r="F282" s="4">
        <v>27</v>
      </c>
      <c r="G282" s="4">
        <v>3</v>
      </c>
      <c r="H282" s="4">
        <v>34</v>
      </c>
      <c r="I282" t="s">
        <v>1131</v>
      </c>
      <c r="J282" s="3">
        <f t="shared" si="16"/>
        <v>81</v>
      </c>
      <c r="K282" s="3">
        <f t="shared" si="17"/>
        <v>48</v>
      </c>
      <c r="L282" s="3">
        <f t="shared" si="18"/>
        <v>33</v>
      </c>
      <c r="M282" s="7">
        <f t="shared" si="19"/>
        <v>0.40740740740740738</v>
      </c>
    </row>
    <row r="283" spans="1:13">
      <c r="A283" s="4">
        <v>106</v>
      </c>
      <c r="B283" s="4">
        <v>15</v>
      </c>
      <c r="C283" s="4" t="s">
        <v>77</v>
      </c>
      <c r="D283" s="4" t="s">
        <v>1148</v>
      </c>
      <c r="E283" s="4">
        <v>20</v>
      </c>
      <c r="F283" s="4">
        <v>34</v>
      </c>
      <c r="G283" s="4">
        <v>2</v>
      </c>
      <c r="H283" s="4">
        <v>29</v>
      </c>
      <c r="I283" t="s">
        <v>1131</v>
      </c>
      <c r="J283" s="3">
        <f t="shared" si="16"/>
        <v>68</v>
      </c>
      <c r="K283" s="3">
        <f t="shared" si="17"/>
        <v>40</v>
      </c>
      <c r="L283" s="3">
        <f t="shared" si="18"/>
        <v>28</v>
      </c>
      <c r="M283" s="7">
        <f t="shared" si="19"/>
        <v>0.41176470588235292</v>
      </c>
    </row>
    <row r="284" spans="1:13">
      <c r="A284" s="4">
        <v>107</v>
      </c>
      <c r="B284" s="4">
        <v>11</v>
      </c>
      <c r="C284" s="4" t="s">
        <v>414</v>
      </c>
      <c r="D284" s="4" t="s">
        <v>1146</v>
      </c>
      <c r="E284" s="4">
        <v>19</v>
      </c>
      <c r="F284" s="4">
        <v>32</v>
      </c>
      <c r="G284" s="4">
        <v>2</v>
      </c>
      <c r="H284" s="4">
        <v>48</v>
      </c>
      <c r="I284" t="s">
        <v>1131</v>
      </c>
      <c r="J284" s="3">
        <f t="shared" si="16"/>
        <v>64</v>
      </c>
      <c r="K284" s="3">
        <f t="shared" si="17"/>
        <v>38</v>
      </c>
      <c r="L284" s="3">
        <f t="shared" si="18"/>
        <v>26</v>
      </c>
      <c r="M284" s="7">
        <f t="shared" si="19"/>
        <v>0.40625</v>
      </c>
    </row>
    <row r="285" spans="1:13">
      <c r="A285" s="4">
        <v>107</v>
      </c>
      <c r="B285" s="4">
        <v>11</v>
      </c>
      <c r="C285" s="4" t="s">
        <v>51</v>
      </c>
      <c r="D285" s="4" t="s">
        <v>1141</v>
      </c>
      <c r="E285" s="4">
        <v>17</v>
      </c>
      <c r="F285" s="4">
        <v>29</v>
      </c>
      <c r="G285" s="4">
        <v>3</v>
      </c>
      <c r="H285" s="4">
        <v>51</v>
      </c>
      <c r="I285" t="s">
        <v>1132</v>
      </c>
      <c r="J285" s="3">
        <f t="shared" si="16"/>
        <v>87</v>
      </c>
      <c r="K285" s="3">
        <f t="shared" si="17"/>
        <v>51</v>
      </c>
      <c r="L285" s="3">
        <f t="shared" si="18"/>
        <v>36</v>
      </c>
      <c r="M285" s="7">
        <f t="shared" si="19"/>
        <v>0.41379310344827586</v>
      </c>
    </row>
    <row r="286" spans="1:13">
      <c r="A286" s="4">
        <v>107</v>
      </c>
      <c r="B286" s="4">
        <v>11</v>
      </c>
      <c r="C286" s="4" t="s">
        <v>77</v>
      </c>
      <c r="D286" s="4" t="s">
        <v>1148</v>
      </c>
      <c r="E286" s="4">
        <v>20</v>
      </c>
      <c r="F286" s="4">
        <v>34</v>
      </c>
      <c r="G286" s="4">
        <v>3</v>
      </c>
      <c r="H286" s="4">
        <v>42</v>
      </c>
      <c r="I286" t="s">
        <v>1132</v>
      </c>
      <c r="J286" s="3">
        <f t="shared" si="16"/>
        <v>102</v>
      </c>
      <c r="K286" s="3">
        <f t="shared" si="17"/>
        <v>60</v>
      </c>
      <c r="L286" s="3">
        <f t="shared" si="18"/>
        <v>42</v>
      </c>
      <c r="M286" s="7">
        <f t="shared" si="19"/>
        <v>0.41176470588235292</v>
      </c>
    </row>
    <row r="287" spans="1:13">
      <c r="A287" s="4">
        <v>108</v>
      </c>
      <c r="B287" s="4">
        <v>3</v>
      </c>
      <c r="C287" s="4" t="s">
        <v>51</v>
      </c>
      <c r="D287" s="4" t="s">
        <v>1141</v>
      </c>
      <c r="E287" s="4">
        <v>17</v>
      </c>
      <c r="F287" s="4">
        <v>29</v>
      </c>
      <c r="G287" s="4">
        <v>2</v>
      </c>
      <c r="H287" s="4">
        <v>23</v>
      </c>
      <c r="I287" t="s">
        <v>1131</v>
      </c>
      <c r="J287" s="3">
        <f t="shared" si="16"/>
        <v>58</v>
      </c>
      <c r="K287" s="3">
        <f t="shared" si="17"/>
        <v>34</v>
      </c>
      <c r="L287" s="3">
        <f t="shared" si="18"/>
        <v>24</v>
      </c>
      <c r="M287" s="7">
        <f t="shared" si="19"/>
        <v>0.41379310344827586</v>
      </c>
    </row>
    <row r="288" spans="1:13">
      <c r="A288" s="4">
        <v>108</v>
      </c>
      <c r="B288" s="4">
        <v>3</v>
      </c>
      <c r="C288" s="4" t="s">
        <v>117</v>
      </c>
      <c r="D288" s="4" t="s">
        <v>1152</v>
      </c>
      <c r="E288" s="4">
        <v>10</v>
      </c>
      <c r="F288" s="4">
        <v>18</v>
      </c>
      <c r="G288" s="4">
        <v>1</v>
      </c>
      <c r="H288" s="4">
        <v>10</v>
      </c>
      <c r="I288" t="s">
        <v>1132</v>
      </c>
      <c r="J288" s="3">
        <f t="shared" si="16"/>
        <v>18</v>
      </c>
      <c r="K288" s="3">
        <f t="shared" si="17"/>
        <v>10</v>
      </c>
      <c r="L288" s="3">
        <f t="shared" si="18"/>
        <v>8</v>
      </c>
      <c r="M288" s="7">
        <f t="shared" si="19"/>
        <v>0.44444444444444442</v>
      </c>
    </row>
    <row r="289" spans="1:13">
      <c r="A289" s="4">
        <v>108</v>
      </c>
      <c r="B289" s="4">
        <v>3</v>
      </c>
      <c r="C289" s="4" t="s">
        <v>241</v>
      </c>
      <c r="D289" s="4" t="s">
        <v>1149</v>
      </c>
      <c r="E289" s="4">
        <v>12</v>
      </c>
      <c r="F289" s="4">
        <v>20</v>
      </c>
      <c r="G289" s="4">
        <v>1</v>
      </c>
      <c r="H289" s="4">
        <v>26</v>
      </c>
      <c r="I289" t="s">
        <v>1132</v>
      </c>
      <c r="J289" s="3">
        <f t="shared" si="16"/>
        <v>20</v>
      </c>
      <c r="K289" s="3">
        <f t="shared" si="17"/>
        <v>12</v>
      </c>
      <c r="L289" s="3">
        <f t="shared" si="18"/>
        <v>8</v>
      </c>
      <c r="M289" s="7">
        <f t="shared" si="19"/>
        <v>0.4</v>
      </c>
    </row>
    <row r="290" spans="1:13">
      <c r="A290" s="4">
        <v>108</v>
      </c>
      <c r="B290" s="4">
        <v>3</v>
      </c>
      <c r="C290" s="4" t="s">
        <v>57</v>
      </c>
      <c r="D290" s="4" t="s">
        <v>1143</v>
      </c>
      <c r="E290" s="4">
        <v>16</v>
      </c>
      <c r="F290" s="4">
        <v>28</v>
      </c>
      <c r="G290" s="4">
        <v>1</v>
      </c>
      <c r="H290" s="4">
        <v>56</v>
      </c>
      <c r="I290" t="s">
        <v>1131</v>
      </c>
      <c r="J290" s="3">
        <f t="shared" si="16"/>
        <v>28</v>
      </c>
      <c r="K290" s="3">
        <f t="shared" si="17"/>
        <v>16</v>
      </c>
      <c r="L290" s="3">
        <f t="shared" si="18"/>
        <v>12</v>
      </c>
      <c r="M290" s="7">
        <f t="shared" si="19"/>
        <v>0.42857142857142855</v>
      </c>
    </row>
    <row r="291" spans="1:13">
      <c r="A291" s="4">
        <v>109</v>
      </c>
      <c r="B291" s="4">
        <v>10</v>
      </c>
      <c r="C291" s="4" t="s">
        <v>77</v>
      </c>
      <c r="D291" s="4" t="s">
        <v>1148</v>
      </c>
      <c r="E291" s="4">
        <v>20</v>
      </c>
      <c r="F291" s="4">
        <v>34</v>
      </c>
      <c r="G291" s="4">
        <v>3</v>
      </c>
      <c r="H291" s="4">
        <v>54</v>
      </c>
      <c r="I291" t="s">
        <v>1132</v>
      </c>
      <c r="J291" s="3">
        <f t="shared" si="16"/>
        <v>102</v>
      </c>
      <c r="K291" s="3">
        <f t="shared" si="17"/>
        <v>60</v>
      </c>
      <c r="L291" s="3">
        <f t="shared" si="18"/>
        <v>42</v>
      </c>
      <c r="M291" s="7">
        <f t="shared" si="19"/>
        <v>0.41176470588235292</v>
      </c>
    </row>
    <row r="292" spans="1:13">
      <c r="A292" s="4">
        <v>109</v>
      </c>
      <c r="B292" s="4">
        <v>10</v>
      </c>
      <c r="C292" s="4" t="s">
        <v>331</v>
      </c>
      <c r="D292" s="4" t="s">
        <v>1150</v>
      </c>
      <c r="E292" s="4">
        <v>14</v>
      </c>
      <c r="F292" s="4">
        <v>23</v>
      </c>
      <c r="G292" s="4">
        <v>1</v>
      </c>
      <c r="H292" s="4">
        <v>26</v>
      </c>
      <c r="I292" t="s">
        <v>1132</v>
      </c>
      <c r="J292" s="3">
        <f t="shared" si="16"/>
        <v>23</v>
      </c>
      <c r="K292" s="3">
        <f t="shared" si="17"/>
        <v>14</v>
      </c>
      <c r="L292" s="3">
        <f t="shared" si="18"/>
        <v>9</v>
      </c>
      <c r="M292" s="7">
        <f t="shared" si="19"/>
        <v>0.39130434782608697</v>
      </c>
    </row>
    <row r="293" spans="1:13">
      <c r="A293" s="4">
        <v>109</v>
      </c>
      <c r="B293" s="4">
        <v>10</v>
      </c>
      <c r="C293" s="4" t="s">
        <v>335</v>
      </c>
      <c r="D293" s="4" t="s">
        <v>1147</v>
      </c>
      <c r="E293" s="4">
        <v>13</v>
      </c>
      <c r="F293" s="4">
        <v>22</v>
      </c>
      <c r="G293" s="4">
        <v>2</v>
      </c>
      <c r="H293" s="4">
        <v>38</v>
      </c>
      <c r="I293" t="s">
        <v>1131</v>
      </c>
      <c r="J293" s="3">
        <f t="shared" si="16"/>
        <v>44</v>
      </c>
      <c r="K293" s="3">
        <f t="shared" si="17"/>
        <v>26</v>
      </c>
      <c r="L293" s="3">
        <f t="shared" si="18"/>
        <v>18</v>
      </c>
      <c r="M293" s="7">
        <f t="shared" si="19"/>
        <v>0.40909090909090912</v>
      </c>
    </row>
    <row r="294" spans="1:13">
      <c r="A294" s="4">
        <v>110</v>
      </c>
      <c r="B294" s="4">
        <v>5</v>
      </c>
      <c r="C294" s="4" t="s">
        <v>51</v>
      </c>
      <c r="D294" s="4" t="s">
        <v>1141</v>
      </c>
      <c r="E294" s="4">
        <v>17</v>
      </c>
      <c r="F294" s="4">
        <v>29</v>
      </c>
      <c r="G294" s="4">
        <v>2</v>
      </c>
      <c r="H294" s="4">
        <v>38</v>
      </c>
      <c r="I294" t="s">
        <v>1131</v>
      </c>
      <c r="J294" s="3">
        <f t="shared" si="16"/>
        <v>58</v>
      </c>
      <c r="K294" s="3">
        <f t="shared" si="17"/>
        <v>34</v>
      </c>
      <c r="L294" s="3">
        <f t="shared" si="18"/>
        <v>24</v>
      </c>
      <c r="M294" s="7">
        <f t="shared" si="19"/>
        <v>0.41379310344827586</v>
      </c>
    </row>
    <row r="295" spans="1:13">
      <c r="A295" s="4">
        <v>110</v>
      </c>
      <c r="B295" s="4">
        <v>5</v>
      </c>
      <c r="C295" s="4" t="s">
        <v>256</v>
      </c>
      <c r="D295" s="4" t="s">
        <v>1153</v>
      </c>
      <c r="E295" s="4">
        <v>15</v>
      </c>
      <c r="F295" s="4">
        <v>26</v>
      </c>
      <c r="G295" s="4">
        <v>3</v>
      </c>
      <c r="H295" s="4">
        <v>27</v>
      </c>
      <c r="I295" t="s">
        <v>1131</v>
      </c>
      <c r="J295" s="3">
        <f t="shared" si="16"/>
        <v>78</v>
      </c>
      <c r="K295" s="3">
        <f t="shared" si="17"/>
        <v>45</v>
      </c>
      <c r="L295" s="3">
        <f t="shared" si="18"/>
        <v>33</v>
      </c>
      <c r="M295" s="7">
        <f t="shared" si="19"/>
        <v>0.42307692307692307</v>
      </c>
    </row>
    <row r="296" spans="1:13">
      <c r="A296" s="4">
        <v>110</v>
      </c>
      <c r="B296" s="4">
        <v>5</v>
      </c>
      <c r="C296" s="4" t="s">
        <v>170</v>
      </c>
      <c r="D296" s="4" t="s">
        <v>1138</v>
      </c>
      <c r="E296" s="4">
        <v>16</v>
      </c>
      <c r="F296" s="4">
        <v>27</v>
      </c>
      <c r="G296" s="4">
        <v>1</v>
      </c>
      <c r="H296" s="4">
        <v>56</v>
      </c>
      <c r="I296" t="s">
        <v>1132</v>
      </c>
      <c r="J296" s="3">
        <f t="shared" si="16"/>
        <v>27</v>
      </c>
      <c r="K296" s="3">
        <f t="shared" si="17"/>
        <v>16</v>
      </c>
      <c r="L296" s="3">
        <f t="shared" si="18"/>
        <v>11</v>
      </c>
      <c r="M296" s="7">
        <f t="shared" si="19"/>
        <v>0.40740740740740738</v>
      </c>
    </row>
    <row r="297" spans="1:13">
      <c r="A297" s="4">
        <v>111</v>
      </c>
      <c r="B297" s="4">
        <v>3</v>
      </c>
      <c r="C297" s="4" t="s">
        <v>414</v>
      </c>
      <c r="D297" s="4" t="s">
        <v>1146</v>
      </c>
      <c r="E297" s="4">
        <v>19</v>
      </c>
      <c r="F297" s="4">
        <v>32</v>
      </c>
      <c r="G297" s="4">
        <v>1</v>
      </c>
      <c r="H297" s="4">
        <v>47</v>
      </c>
      <c r="I297" t="s">
        <v>1132</v>
      </c>
      <c r="J297" s="3">
        <f t="shared" si="16"/>
        <v>32</v>
      </c>
      <c r="K297" s="3">
        <f t="shared" si="17"/>
        <v>19</v>
      </c>
      <c r="L297" s="3">
        <f t="shared" si="18"/>
        <v>13</v>
      </c>
      <c r="M297" s="7">
        <f t="shared" si="19"/>
        <v>0.40625</v>
      </c>
    </row>
    <row r="298" spans="1:13">
      <c r="A298" s="4">
        <v>111</v>
      </c>
      <c r="B298" s="4">
        <v>3</v>
      </c>
      <c r="C298" s="4" t="s">
        <v>335</v>
      </c>
      <c r="D298" s="4" t="s">
        <v>1147</v>
      </c>
      <c r="E298" s="4">
        <v>13</v>
      </c>
      <c r="F298" s="4">
        <v>22</v>
      </c>
      <c r="G298" s="4">
        <v>3</v>
      </c>
      <c r="H298" s="4">
        <v>5</v>
      </c>
      <c r="I298" t="s">
        <v>1131</v>
      </c>
      <c r="J298" s="3">
        <f t="shared" si="16"/>
        <v>66</v>
      </c>
      <c r="K298" s="3">
        <f t="shared" si="17"/>
        <v>39</v>
      </c>
      <c r="L298" s="3">
        <f t="shared" si="18"/>
        <v>27</v>
      </c>
      <c r="M298" s="7">
        <f t="shared" si="19"/>
        <v>0.40909090909090912</v>
      </c>
    </row>
    <row r="299" spans="1:13">
      <c r="A299" s="4">
        <v>111</v>
      </c>
      <c r="B299" s="4">
        <v>3</v>
      </c>
      <c r="C299" s="4" t="s">
        <v>259</v>
      </c>
      <c r="D299" s="4" t="s">
        <v>1135</v>
      </c>
      <c r="E299" s="4">
        <v>14</v>
      </c>
      <c r="F299" s="4">
        <v>24</v>
      </c>
      <c r="G299" s="4">
        <v>2</v>
      </c>
      <c r="H299" s="4">
        <v>48</v>
      </c>
      <c r="I299" t="s">
        <v>1131</v>
      </c>
      <c r="J299" s="3">
        <f t="shared" si="16"/>
        <v>48</v>
      </c>
      <c r="K299" s="3">
        <f t="shared" si="17"/>
        <v>28</v>
      </c>
      <c r="L299" s="3">
        <f t="shared" si="18"/>
        <v>20</v>
      </c>
      <c r="M299" s="7">
        <f t="shared" si="19"/>
        <v>0.41666666666666669</v>
      </c>
    </row>
    <row r="300" spans="1:13">
      <c r="A300" s="4">
        <v>111</v>
      </c>
      <c r="B300" s="4">
        <v>3</v>
      </c>
      <c r="C300" s="4" t="s">
        <v>51</v>
      </c>
      <c r="D300" s="4" t="s">
        <v>1141</v>
      </c>
      <c r="E300" s="4">
        <v>17</v>
      </c>
      <c r="F300" s="4">
        <v>29</v>
      </c>
      <c r="G300" s="4">
        <v>2</v>
      </c>
      <c r="H300" s="4">
        <v>37</v>
      </c>
      <c r="I300" t="s">
        <v>1132</v>
      </c>
      <c r="J300" s="3">
        <f t="shared" si="16"/>
        <v>58</v>
      </c>
      <c r="K300" s="3">
        <f t="shared" si="17"/>
        <v>34</v>
      </c>
      <c r="L300" s="3">
        <f t="shared" si="18"/>
        <v>24</v>
      </c>
      <c r="M300" s="7">
        <f t="shared" si="19"/>
        <v>0.41379310344827586</v>
      </c>
    </row>
    <row r="301" spans="1:13">
      <c r="A301" s="4">
        <v>112</v>
      </c>
      <c r="B301" s="4">
        <v>6</v>
      </c>
      <c r="C301" s="4" t="s">
        <v>241</v>
      </c>
      <c r="D301" s="4" t="s">
        <v>1149</v>
      </c>
      <c r="E301" s="4">
        <v>12</v>
      </c>
      <c r="F301" s="4">
        <v>20</v>
      </c>
      <c r="G301" s="4">
        <v>1</v>
      </c>
      <c r="H301" s="4">
        <v>16</v>
      </c>
      <c r="I301" t="s">
        <v>1132</v>
      </c>
      <c r="J301" s="3">
        <f t="shared" si="16"/>
        <v>20</v>
      </c>
      <c r="K301" s="3">
        <f t="shared" si="17"/>
        <v>12</v>
      </c>
      <c r="L301" s="3">
        <f t="shared" si="18"/>
        <v>8</v>
      </c>
      <c r="M301" s="7">
        <f t="shared" si="19"/>
        <v>0.4</v>
      </c>
    </row>
    <row r="302" spans="1:13">
      <c r="A302" s="4">
        <v>113</v>
      </c>
      <c r="B302" s="4">
        <v>4</v>
      </c>
      <c r="C302" s="4" t="s">
        <v>77</v>
      </c>
      <c r="D302" s="4" t="s">
        <v>1148</v>
      </c>
      <c r="E302" s="4">
        <v>20</v>
      </c>
      <c r="F302" s="4">
        <v>34</v>
      </c>
      <c r="G302" s="4">
        <v>2</v>
      </c>
      <c r="H302" s="4">
        <v>51</v>
      </c>
      <c r="I302" t="s">
        <v>1131</v>
      </c>
      <c r="J302" s="3">
        <f t="shared" si="16"/>
        <v>68</v>
      </c>
      <c r="K302" s="3">
        <f t="shared" si="17"/>
        <v>40</v>
      </c>
      <c r="L302" s="3">
        <f t="shared" si="18"/>
        <v>28</v>
      </c>
      <c r="M302" s="7">
        <f t="shared" si="19"/>
        <v>0.41176470588235292</v>
      </c>
    </row>
    <row r="303" spans="1:13">
      <c r="A303" s="4">
        <v>114</v>
      </c>
      <c r="B303" s="4">
        <v>7</v>
      </c>
      <c r="C303" s="4" t="s">
        <v>100</v>
      </c>
      <c r="D303" s="4" t="s">
        <v>1136</v>
      </c>
      <c r="E303" s="4">
        <v>18</v>
      </c>
      <c r="F303" s="4">
        <v>30</v>
      </c>
      <c r="G303" s="4">
        <v>3</v>
      </c>
      <c r="H303" s="4">
        <v>36</v>
      </c>
      <c r="I303" t="s">
        <v>1131</v>
      </c>
      <c r="J303" s="3">
        <f t="shared" si="16"/>
        <v>90</v>
      </c>
      <c r="K303" s="3">
        <f t="shared" si="17"/>
        <v>54</v>
      </c>
      <c r="L303" s="3">
        <f t="shared" si="18"/>
        <v>36</v>
      </c>
      <c r="M303" s="7">
        <f t="shared" si="19"/>
        <v>0.4</v>
      </c>
    </row>
    <row r="304" spans="1:13">
      <c r="A304" s="4">
        <v>114</v>
      </c>
      <c r="B304" s="4">
        <v>7</v>
      </c>
      <c r="C304" s="4" t="s">
        <v>51</v>
      </c>
      <c r="D304" s="4" t="s">
        <v>1141</v>
      </c>
      <c r="E304" s="4">
        <v>17</v>
      </c>
      <c r="F304" s="4">
        <v>29</v>
      </c>
      <c r="G304" s="4">
        <v>3</v>
      </c>
      <c r="H304" s="4">
        <v>22</v>
      </c>
      <c r="I304" t="s">
        <v>1131</v>
      </c>
      <c r="J304" s="3">
        <f t="shared" si="16"/>
        <v>87</v>
      </c>
      <c r="K304" s="3">
        <f t="shared" si="17"/>
        <v>51</v>
      </c>
      <c r="L304" s="3">
        <f t="shared" si="18"/>
        <v>36</v>
      </c>
      <c r="M304" s="7">
        <f t="shared" si="19"/>
        <v>0.41379310344827586</v>
      </c>
    </row>
    <row r="305" spans="1:13">
      <c r="A305" s="4">
        <v>114</v>
      </c>
      <c r="B305" s="4">
        <v>7</v>
      </c>
      <c r="C305" s="4" t="s">
        <v>117</v>
      </c>
      <c r="D305" s="4" t="s">
        <v>1152</v>
      </c>
      <c r="E305" s="4">
        <v>10</v>
      </c>
      <c r="F305" s="4">
        <v>18</v>
      </c>
      <c r="G305" s="4">
        <v>3</v>
      </c>
      <c r="H305" s="4">
        <v>31</v>
      </c>
      <c r="I305" t="s">
        <v>1132</v>
      </c>
      <c r="J305" s="3">
        <f t="shared" si="16"/>
        <v>54</v>
      </c>
      <c r="K305" s="3">
        <f t="shared" si="17"/>
        <v>30</v>
      </c>
      <c r="L305" s="3">
        <f t="shared" si="18"/>
        <v>24</v>
      </c>
      <c r="M305" s="7">
        <f t="shared" si="19"/>
        <v>0.44444444444444442</v>
      </c>
    </row>
    <row r="306" spans="1:13">
      <c r="A306" s="4">
        <v>114</v>
      </c>
      <c r="B306" s="4">
        <v>7</v>
      </c>
      <c r="C306" s="4" t="s">
        <v>335</v>
      </c>
      <c r="D306" s="4" t="s">
        <v>1147</v>
      </c>
      <c r="E306" s="4">
        <v>13</v>
      </c>
      <c r="F306" s="4">
        <v>22</v>
      </c>
      <c r="G306" s="4">
        <v>1</v>
      </c>
      <c r="H306" s="4">
        <v>42</v>
      </c>
      <c r="I306" t="s">
        <v>1132</v>
      </c>
      <c r="J306" s="3">
        <f t="shared" si="16"/>
        <v>22</v>
      </c>
      <c r="K306" s="3">
        <f t="shared" si="17"/>
        <v>13</v>
      </c>
      <c r="L306" s="3">
        <f t="shared" si="18"/>
        <v>9</v>
      </c>
      <c r="M306" s="7">
        <f t="shared" si="19"/>
        <v>0.40909090909090912</v>
      </c>
    </row>
    <row r="307" spans="1:13">
      <c r="A307" s="4">
        <v>115</v>
      </c>
      <c r="B307" s="4">
        <v>12</v>
      </c>
      <c r="C307" s="4" t="s">
        <v>170</v>
      </c>
      <c r="D307" s="4" t="s">
        <v>1138</v>
      </c>
      <c r="E307" s="4">
        <v>16</v>
      </c>
      <c r="F307" s="4">
        <v>27</v>
      </c>
      <c r="G307" s="4">
        <v>3</v>
      </c>
      <c r="H307" s="4">
        <v>23</v>
      </c>
      <c r="I307" t="s">
        <v>1132</v>
      </c>
      <c r="J307" s="3">
        <f t="shared" si="16"/>
        <v>81</v>
      </c>
      <c r="K307" s="3">
        <f t="shared" si="17"/>
        <v>48</v>
      </c>
      <c r="L307" s="3">
        <f t="shared" si="18"/>
        <v>33</v>
      </c>
      <c r="M307" s="7">
        <f t="shared" si="19"/>
        <v>0.40740740740740738</v>
      </c>
    </row>
    <row r="308" spans="1:13">
      <c r="A308" s="4">
        <v>115</v>
      </c>
      <c r="B308" s="4">
        <v>12</v>
      </c>
      <c r="C308" s="4" t="s">
        <v>100</v>
      </c>
      <c r="D308" s="4" t="s">
        <v>1136</v>
      </c>
      <c r="E308" s="4">
        <v>18</v>
      </c>
      <c r="F308" s="4">
        <v>30</v>
      </c>
      <c r="G308" s="4">
        <v>2</v>
      </c>
      <c r="H308" s="4">
        <v>32</v>
      </c>
      <c r="I308" t="s">
        <v>1132</v>
      </c>
      <c r="J308" s="3">
        <f t="shared" si="16"/>
        <v>60</v>
      </c>
      <c r="K308" s="3">
        <f t="shared" si="17"/>
        <v>36</v>
      </c>
      <c r="L308" s="3">
        <f t="shared" si="18"/>
        <v>24</v>
      </c>
      <c r="M308" s="7">
        <f t="shared" si="19"/>
        <v>0.4</v>
      </c>
    </row>
    <row r="309" spans="1:13">
      <c r="A309" s="4">
        <v>115</v>
      </c>
      <c r="B309" s="4">
        <v>12</v>
      </c>
      <c r="C309" s="4" t="s">
        <v>414</v>
      </c>
      <c r="D309" s="4" t="s">
        <v>1146</v>
      </c>
      <c r="E309" s="4">
        <v>19</v>
      </c>
      <c r="F309" s="4">
        <v>32</v>
      </c>
      <c r="G309" s="4">
        <v>3</v>
      </c>
      <c r="H309" s="4">
        <v>43</v>
      </c>
      <c r="I309" t="s">
        <v>1132</v>
      </c>
      <c r="J309" s="3">
        <f t="shared" si="16"/>
        <v>96</v>
      </c>
      <c r="K309" s="3">
        <f t="shared" si="17"/>
        <v>57</v>
      </c>
      <c r="L309" s="3">
        <f t="shared" si="18"/>
        <v>39</v>
      </c>
      <c r="M309" s="7">
        <f t="shared" si="19"/>
        <v>0.40625</v>
      </c>
    </row>
    <row r="310" spans="1:13">
      <c r="A310" s="4">
        <v>116</v>
      </c>
      <c r="B310" s="4">
        <v>8</v>
      </c>
      <c r="C310" s="4" t="s">
        <v>414</v>
      </c>
      <c r="D310" s="4" t="s">
        <v>1146</v>
      </c>
      <c r="E310" s="4">
        <v>19</v>
      </c>
      <c r="F310" s="4">
        <v>32</v>
      </c>
      <c r="G310" s="4">
        <v>3</v>
      </c>
      <c r="H310" s="4">
        <v>54</v>
      </c>
      <c r="I310" t="s">
        <v>1132</v>
      </c>
      <c r="J310" s="3">
        <f t="shared" si="16"/>
        <v>96</v>
      </c>
      <c r="K310" s="3">
        <f t="shared" si="17"/>
        <v>57</v>
      </c>
      <c r="L310" s="3">
        <f t="shared" si="18"/>
        <v>39</v>
      </c>
      <c r="M310" s="7">
        <f t="shared" si="19"/>
        <v>0.40625</v>
      </c>
    </row>
    <row r="311" spans="1:13">
      <c r="A311" s="4">
        <v>116</v>
      </c>
      <c r="B311" s="4">
        <v>8</v>
      </c>
      <c r="C311" s="4" t="s">
        <v>33</v>
      </c>
      <c r="D311" s="4" t="s">
        <v>1145</v>
      </c>
      <c r="E311" s="4">
        <v>21</v>
      </c>
      <c r="F311" s="4">
        <v>35</v>
      </c>
      <c r="G311" s="4">
        <v>1</v>
      </c>
      <c r="H311" s="4">
        <v>21</v>
      </c>
      <c r="I311" t="s">
        <v>1131</v>
      </c>
      <c r="J311" s="3">
        <f t="shared" si="16"/>
        <v>35</v>
      </c>
      <c r="K311" s="3">
        <f t="shared" si="17"/>
        <v>21</v>
      </c>
      <c r="L311" s="3">
        <f t="shared" si="18"/>
        <v>14</v>
      </c>
      <c r="M311" s="7">
        <f t="shared" si="19"/>
        <v>0.4</v>
      </c>
    </row>
    <row r="312" spans="1:13">
      <c r="A312" s="4">
        <v>116</v>
      </c>
      <c r="B312" s="4">
        <v>8</v>
      </c>
      <c r="C312" s="4" t="s">
        <v>106</v>
      </c>
      <c r="D312" s="4" t="s">
        <v>1140</v>
      </c>
      <c r="E312" s="4">
        <v>22</v>
      </c>
      <c r="F312" s="4">
        <v>36</v>
      </c>
      <c r="G312" s="4">
        <v>1</v>
      </c>
      <c r="H312" s="4">
        <v>26</v>
      </c>
      <c r="I312" t="s">
        <v>1132</v>
      </c>
      <c r="J312" s="3">
        <f t="shared" si="16"/>
        <v>36</v>
      </c>
      <c r="K312" s="3">
        <f t="shared" si="17"/>
        <v>22</v>
      </c>
      <c r="L312" s="3">
        <f t="shared" si="18"/>
        <v>14</v>
      </c>
      <c r="M312" s="7">
        <f t="shared" si="19"/>
        <v>0.3888888888888889</v>
      </c>
    </row>
    <row r="313" spans="1:13">
      <c r="A313" s="4">
        <v>116</v>
      </c>
      <c r="B313" s="4">
        <v>8</v>
      </c>
      <c r="C313" s="4" t="s">
        <v>77</v>
      </c>
      <c r="D313" s="4" t="s">
        <v>1148</v>
      </c>
      <c r="E313" s="4">
        <v>20</v>
      </c>
      <c r="F313" s="4">
        <v>34</v>
      </c>
      <c r="G313" s="4">
        <v>3</v>
      </c>
      <c r="H313" s="4">
        <v>28</v>
      </c>
      <c r="I313" t="s">
        <v>1132</v>
      </c>
      <c r="J313" s="3">
        <f t="shared" si="16"/>
        <v>102</v>
      </c>
      <c r="K313" s="3">
        <f t="shared" si="17"/>
        <v>60</v>
      </c>
      <c r="L313" s="3">
        <f t="shared" si="18"/>
        <v>42</v>
      </c>
      <c r="M313" s="7">
        <f t="shared" si="19"/>
        <v>0.41176470588235292</v>
      </c>
    </row>
    <row r="314" spans="1:13">
      <c r="A314" s="4">
        <v>117</v>
      </c>
      <c r="B314" s="4">
        <v>8</v>
      </c>
      <c r="C314" s="4" t="s">
        <v>33</v>
      </c>
      <c r="D314" s="4" t="s">
        <v>1145</v>
      </c>
      <c r="E314" s="4">
        <v>21</v>
      </c>
      <c r="F314" s="4">
        <v>35</v>
      </c>
      <c r="G314" s="4">
        <v>2</v>
      </c>
      <c r="H314" s="4">
        <v>8</v>
      </c>
      <c r="I314" t="s">
        <v>1132</v>
      </c>
      <c r="J314" s="3">
        <f t="shared" si="16"/>
        <v>70</v>
      </c>
      <c r="K314" s="3">
        <f t="shared" si="17"/>
        <v>42</v>
      </c>
      <c r="L314" s="3">
        <f t="shared" si="18"/>
        <v>28</v>
      </c>
      <c r="M314" s="7">
        <f t="shared" si="19"/>
        <v>0.4</v>
      </c>
    </row>
    <row r="315" spans="1:13">
      <c r="A315" s="4">
        <v>118</v>
      </c>
      <c r="B315" s="4">
        <v>13</v>
      </c>
      <c r="C315" s="4" t="s">
        <v>117</v>
      </c>
      <c r="D315" s="4" t="s">
        <v>1152</v>
      </c>
      <c r="E315" s="4">
        <v>10</v>
      </c>
      <c r="F315" s="4">
        <v>18</v>
      </c>
      <c r="G315" s="4">
        <v>3</v>
      </c>
      <c r="H315" s="4">
        <v>39</v>
      </c>
      <c r="I315" t="s">
        <v>1131</v>
      </c>
      <c r="J315" s="3">
        <f t="shared" si="16"/>
        <v>54</v>
      </c>
      <c r="K315" s="3">
        <f t="shared" si="17"/>
        <v>30</v>
      </c>
      <c r="L315" s="3">
        <f t="shared" si="18"/>
        <v>24</v>
      </c>
      <c r="M315" s="7">
        <f t="shared" si="19"/>
        <v>0.44444444444444442</v>
      </c>
    </row>
    <row r="316" spans="1:13">
      <c r="A316" s="4">
        <v>118</v>
      </c>
      <c r="B316" s="4">
        <v>13</v>
      </c>
      <c r="C316" s="4" t="s">
        <v>331</v>
      </c>
      <c r="D316" s="4" t="s">
        <v>1150</v>
      </c>
      <c r="E316" s="4">
        <v>14</v>
      </c>
      <c r="F316" s="4">
        <v>23</v>
      </c>
      <c r="G316" s="4">
        <v>3</v>
      </c>
      <c r="H316" s="4">
        <v>22</v>
      </c>
      <c r="I316" t="s">
        <v>1132</v>
      </c>
      <c r="J316" s="3">
        <f t="shared" si="16"/>
        <v>69</v>
      </c>
      <c r="K316" s="3">
        <f t="shared" si="17"/>
        <v>42</v>
      </c>
      <c r="L316" s="3">
        <f t="shared" si="18"/>
        <v>27</v>
      </c>
      <c r="M316" s="7">
        <f t="shared" si="19"/>
        <v>0.39130434782608697</v>
      </c>
    </row>
    <row r="317" spans="1:13">
      <c r="A317" s="4">
        <v>118</v>
      </c>
      <c r="B317" s="4">
        <v>13</v>
      </c>
      <c r="C317" s="4" t="s">
        <v>170</v>
      </c>
      <c r="D317" s="4" t="s">
        <v>1138</v>
      </c>
      <c r="E317" s="4">
        <v>16</v>
      </c>
      <c r="F317" s="4">
        <v>27</v>
      </c>
      <c r="G317" s="4">
        <v>2</v>
      </c>
      <c r="H317" s="4">
        <v>52</v>
      </c>
      <c r="I317" t="s">
        <v>1132</v>
      </c>
      <c r="J317" s="3">
        <f t="shared" si="16"/>
        <v>54</v>
      </c>
      <c r="K317" s="3">
        <f t="shared" si="17"/>
        <v>32</v>
      </c>
      <c r="L317" s="3">
        <f t="shared" si="18"/>
        <v>22</v>
      </c>
      <c r="M317" s="7">
        <f t="shared" si="19"/>
        <v>0.40740740740740738</v>
      </c>
    </row>
    <row r="318" spans="1:13">
      <c r="A318" s="4">
        <v>118</v>
      </c>
      <c r="B318" s="4">
        <v>13</v>
      </c>
      <c r="C318" s="4" t="s">
        <v>414</v>
      </c>
      <c r="D318" s="4" t="s">
        <v>1146</v>
      </c>
      <c r="E318" s="4">
        <v>19</v>
      </c>
      <c r="F318" s="4">
        <v>32</v>
      </c>
      <c r="G318" s="4">
        <v>1</v>
      </c>
      <c r="H318" s="4">
        <v>23</v>
      </c>
      <c r="I318" t="s">
        <v>1132</v>
      </c>
      <c r="J318" s="3">
        <f t="shared" si="16"/>
        <v>32</v>
      </c>
      <c r="K318" s="3">
        <f t="shared" si="17"/>
        <v>19</v>
      </c>
      <c r="L318" s="3">
        <f t="shared" si="18"/>
        <v>13</v>
      </c>
      <c r="M318" s="7">
        <f t="shared" si="19"/>
        <v>0.40625</v>
      </c>
    </row>
    <row r="319" spans="1:13">
      <c r="A319" s="4">
        <v>119</v>
      </c>
      <c r="B319" s="4">
        <v>17</v>
      </c>
      <c r="C319" s="4" t="s">
        <v>256</v>
      </c>
      <c r="D319" s="4" t="s">
        <v>1153</v>
      </c>
      <c r="E319" s="4">
        <v>15</v>
      </c>
      <c r="F319" s="4">
        <v>26</v>
      </c>
      <c r="G319" s="4">
        <v>1</v>
      </c>
      <c r="H319" s="4">
        <v>7</v>
      </c>
      <c r="I319" t="s">
        <v>1131</v>
      </c>
      <c r="J319" s="3">
        <f t="shared" si="16"/>
        <v>26</v>
      </c>
      <c r="K319" s="3">
        <f t="shared" si="17"/>
        <v>15</v>
      </c>
      <c r="L319" s="3">
        <f t="shared" si="18"/>
        <v>11</v>
      </c>
      <c r="M319" s="7">
        <f t="shared" si="19"/>
        <v>0.42307692307692307</v>
      </c>
    </row>
    <row r="320" spans="1:13">
      <c r="A320" s="4">
        <v>119</v>
      </c>
      <c r="B320" s="4">
        <v>17</v>
      </c>
      <c r="C320" s="4" t="s">
        <v>106</v>
      </c>
      <c r="D320" s="4" t="s">
        <v>1140</v>
      </c>
      <c r="E320" s="4">
        <v>22</v>
      </c>
      <c r="F320" s="4">
        <v>36</v>
      </c>
      <c r="G320" s="4">
        <v>2</v>
      </c>
      <c r="H320" s="4">
        <v>13</v>
      </c>
      <c r="I320" t="s">
        <v>1132</v>
      </c>
      <c r="J320" s="3">
        <f t="shared" si="16"/>
        <v>72</v>
      </c>
      <c r="K320" s="3">
        <f t="shared" si="17"/>
        <v>44</v>
      </c>
      <c r="L320" s="3">
        <f t="shared" si="18"/>
        <v>28</v>
      </c>
      <c r="M320" s="7">
        <f t="shared" si="19"/>
        <v>0.3888888888888889</v>
      </c>
    </row>
    <row r="321" spans="1:13">
      <c r="A321" s="4">
        <v>119</v>
      </c>
      <c r="B321" s="4">
        <v>17</v>
      </c>
      <c r="C321" s="4" t="s">
        <v>117</v>
      </c>
      <c r="D321" s="4" t="s">
        <v>1152</v>
      </c>
      <c r="E321" s="4">
        <v>10</v>
      </c>
      <c r="F321" s="4">
        <v>18</v>
      </c>
      <c r="G321" s="4">
        <v>2</v>
      </c>
      <c r="H321" s="4">
        <v>34</v>
      </c>
      <c r="I321" t="s">
        <v>1132</v>
      </c>
      <c r="J321" s="3">
        <f t="shared" si="16"/>
        <v>36</v>
      </c>
      <c r="K321" s="3">
        <f t="shared" si="17"/>
        <v>20</v>
      </c>
      <c r="L321" s="3">
        <f t="shared" si="18"/>
        <v>16</v>
      </c>
      <c r="M321" s="7">
        <f t="shared" si="19"/>
        <v>0.44444444444444442</v>
      </c>
    </row>
    <row r="322" spans="1:13">
      <c r="A322" s="4">
        <v>120</v>
      </c>
      <c r="B322" s="4">
        <v>4</v>
      </c>
      <c r="C322" s="4" t="s">
        <v>186</v>
      </c>
      <c r="D322" s="4" t="s">
        <v>1137</v>
      </c>
      <c r="E322" s="4">
        <v>19</v>
      </c>
      <c r="F322" s="4">
        <v>31</v>
      </c>
      <c r="G322" s="4">
        <v>3</v>
      </c>
      <c r="H322" s="4">
        <v>56</v>
      </c>
      <c r="I322" t="s">
        <v>1132</v>
      </c>
      <c r="J322" s="3">
        <f t="shared" ref="J322:J385" si="20">+F322*G322</f>
        <v>93</v>
      </c>
      <c r="K322" s="3">
        <f t="shared" ref="K322:K385" si="21">+E322*G322</f>
        <v>57</v>
      </c>
      <c r="L322" s="3">
        <f t="shared" si="18"/>
        <v>36</v>
      </c>
      <c r="M322" s="7">
        <f t="shared" si="19"/>
        <v>0.38709677419354838</v>
      </c>
    </row>
    <row r="323" spans="1:13">
      <c r="A323" s="4">
        <v>120</v>
      </c>
      <c r="B323" s="4">
        <v>4</v>
      </c>
      <c r="C323" s="4" t="s">
        <v>256</v>
      </c>
      <c r="D323" s="4" t="s">
        <v>1153</v>
      </c>
      <c r="E323" s="4">
        <v>15</v>
      </c>
      <c r="F323" s="4">
        <v>26</v>
      </c>
      <c r="G323" s="4">
        <v>2</v>
      </c>
      <c r="H323" s="4">
        <v>41</v>
      </c>
      <c r="I323" t="s">
        <v>1132</v>
      </c>
      <c r="J323" s="3">
        <f t="shared" si="20"/>
        <v>52</v>
      </c>
      <c r="K323" s="3">
        <f t="shared" si="21"/>
        <v>30</v>
      </c>
      <c r="L323" s="3">
        <f t="shared" ref="L323:L386" si="22">+J323-K323</f>
        <v>22</v>
      </c>
      <c r="M323" s="7">
        <f t="shared" ref="M323:M386" si="23">+L323/J323</f>
        <v>0.42307692307692307</v>
      </c>
    </row>
    <row r="324" spans="1:13">
      <c r="A324" s="4">
        <v>121</v>
      </c>
      <c r="B324" s="4">
        <v>5</v>
      </c>
      <c r="C324" s="4" t="s">
        <v>256</v>
      </c>
      <c r="D324" s="4" t="s">
        <v>1153</v>
      </c>
      <c r="E324" s="4">
        <v>15</v>
      </c>
      <c r="F324" s="4">
        <v>26</v>
      </c>
      <c r="G324" s="4">
        <v>2</v>
      </c>
      <c r="H324" s="4">
        <v>38</v>
      </c>
      <c r="I324" t="s">
        <v>1131</v>
      </c>
      <c r="J324" s="3">
        <f t="shared" si="20"/>
        <v>52</v>
      </c>
      <c r="K324" s="3">
        <f t="shared" si="21"/>
        <v>30</v>
      </c>
      <c r="L324" s="3">
        <f t="shared" si="22"/>
        <v>22</v>
      </c>
      <c r="M324" s="7">
        <f t="shared" si="23"/>
        <v>0.42307692307692307</v>
      </c>
    </row>
    <row r="325" spans="1:13">
      <c r="A325" s="4">
        <v>122</v>
      </c>
      <c r="B325" s="4">
        <v>6</v>
      </c>
      <c r="C325" s="4" t="s">
        <v>33</v>
      </c>
      <c r="D325" s="4" t="s">
        <v>1145</v>
      </c>
      <c r="E325" s="4">
        <v>21</v>
      </c>
      <c r="F325" s="4">
        <v>35</v>
      </c>
      <c r="G325" s="4">
        <v>3</v>
      </c>
      <c r="H325" s="4">
        <v>32</v>
      </c>
      <c r="I325" t="s">
        <v>1131</v>
      </c>
      <c r="J325" s="3">
        <f t="shared" si="20"/>
        <v>105</v>
      </c>
      <c r="K325" s="3">
        <f t="shared" si="21"/>
        <v>63</v>
      </c>
      <c r="L325" s="3">
        <f t="shared" si="22"/>
        <v>42</v>
      </c>
      <c r="M325" s="7">
        <f t="shared" si="23"/>
        <v>0.4</v>
      </c>
    </row>
    <row r="326" spans="1:13">
      <c r="A326" s="4">
        <v>123</v>
      </c>
      <c r="B326" s="4">
        <v>16</v>
      </c>
      <c r="C326" s="4" t="s">
        <v>259</v>
      </c>
      <c r="D326" s="4" t="s">
        <v>1135</v>
      </c>
      <c r="E326" s="4">
        <v>14</v>
      </c>
      <c r="F326" s="4">
        <v>24</v>
      </c>
      <c r="G326" s="4">
        <v>1</v>
      </c>
      <c r="H326" s="4">
        <v>33</v>
      </c>
      <c r="I326" t="s">
        <v>1132</v>
      </c>
      <c r="J326" s="3">
        <f t="shared" si="20"/>
        <v>24</v>
      </c>
      <c r="K326" s="3">
        <f t="shared" si="21"/>
        <v>14</v>
      </c>
      <c r="L326" s="3">
        <f t="shared" si="22"/>
        <v>10</v>
      </c>
      <c r="M326" s="7">
        <f t="shared" si="23"/>
        <v>0.41666666666666669</v>
      </c>
    </row>
    <row r="327" spans="1:13">
      <c r="A327" s="4">
        <v>124</v>
      </c>
      <c r="B327" s="4">
        <v>16</v>
      </c>
      <c r="C327" s="4" t="s">
        <v>241</v>
      </c>
      <c r="D327" s="4" t="s">
        <v>1149</v>
      </c>
      <c r="E327" s="4">
        <v>12</v>
      </c>
      <c r="F327" s="4">
        <v>20</v>
      </c>
      <c r="G327" s="4">
        <v>2</v>
      </c>
      <c r="H327" s="4">
        <v>43</v>
      </c>
      <c r="I327" t="s">
        <v>1131</v>
      </c>
      <c r="J327" s="3">
        <f t="shared" si="20"/>
        <v>40</v>
      </c>
      <c r="K327" s="3">
        <f t="shared" si="21"/>
        <v>24</v>
      </c>
      <c r="L327" s="3">
        <f t="shared" si="22"/>
        <v>16</v>
      </c>
      <c r="M327" s="7">
        <f t="shared" si="23"/>
        <v>0.4</v>
      </c>
    </row>
    <row r="328" spans="1:13">
      <c r="A328" s="4">
        <v>124</v>
      </c>
      <c r="B328" s="4">
        <v>16</v>
      </c>
      <c r="C328" s="4" t="s">
        <v>195</v>
      </c>
      <c r="D328" s="4" t="s">
        <v>1154</v>
      </c>
      <c r="E328" s="4">
        <v>15</v>
      </c>
      <c r="F328" s="4">
        <v>25</v>
      </c>
      <c r="G328" s="4">
        <v>1</v>
      </c>
      <c r="H328" s="4">
        <v>27</v>
      </c>
      <c r="I328" t="s">
        <v>1132</v>
      </c>
      <c r="J328" s="3">
        <f t="shared" si="20"/>
        <v>25</v>
      </c>
      <c r="K328" s="3">
        <f t="shared" si="21"/>
        <v>15</v>
      </c>
      <c r="L328" s="3">
        <f t="shared" si="22"/>
        <v>10</v>
      </c>
      <c r="M328" s="7">
        <f t="shared" si="23"/>
        <v>0.4</v>
      </c>
    </row>
    <row r="329" spans="1:13">
      <c r="A329" s="4">
        <v>124</v>
      </c>
      <c r="B329" s="4">
        <v>16</v>
      </c>
      <c r="C329" s="4" t="s">
        <v>439</v>
      </c>
      <c r="D329" s="4" t="s">
        <v>1142</v>
      </c>
      <c r="E329" s="4">
        <v>20</v>
      </c>
      <c r="F329" s="4">
        <v>33</v>
      </c>
      <c r="G329" s="4">
        <v>3</v>
      </c>
      <c r="H329" s="4">
        <v>9</v>
      </c>
      <c r="I329" t="s">
        <v>1132</v>
      </c>
      <c r="J329" s="3">
        <f t="shared" si="20"/>
        <v>99</v>
      </c>
      <c r="K329" s="3">
        <f t="shared" si="21"/>
        <v>60</v>
      </c>
      <c r="L329" s="3">
        <f t="shared" si="22"/>
        <v>39</v>
      </c>
      <c r="M329" s="7">
        <f t="shared" si="23"/>
        <v>0.39393939393939392</v>
      </c>
    </row>
    <row r="330" spans="1:13">
      <c r="A330" s="4">
        <v>124</v>
      </c>
      <c r="B330" s="4">
        <v>16</v>
      </c>
      <c r="C330" s="4" t="s">
        <v>51</v>
      </c>
      <c r="D330" s="4" t="s">
        <v>1141</v>
      </c>
      <c r="E330" s="4">
        <v>17</v>
      </c>
      <c r="F330" s="4">
        <v>29</v>
      </c>
      <c r="G330" s="4">
        <v>2</v>
      </c>
      <c r="H330" s="4">
        <v>59</v>
      </c>
      <c r="I330" t="s">
        <v>1132</v>
      </c>
      <c r="J330" s="3">
        <f t="shared" si="20"/>
        <v>58</v>
      </c>
      <c r="K330" s="3">
        <f t="shared" si="21"/>
        <v>34</v>
      </c>
      <c r="L330" s="3">
        <f t="shared" si="22"/>
        <v>24</v>
      </c>
      <c r="M330" s="7">
        <f t="shared" si="23"/>
        <v>0.41379310344827586</v>
      </c>
    </row>
    <row r="331" spans="1:13">
      <c r="A331" s="4">
        <v>125</v>
      </c>
      <c r="B331" s="4">
        <v>14</v>
      </c>
      <c r="C331" s="4" t="s">
        <v>57</v>
      </c>
      <c r="D331" s="4" t="s">
        <v>1143</v>
      </c>
      <c r="E331" s="4">
        <v>16</v>
      </c>
      <c r="F331" s="4">
        <v>28</v>
      </c>
      <c r="G331" s="4">
        <v>2</v>
      </c>
      <c r="H331" s="4">
        <v>38</v>
      </c>
      <c r="I331" t="s">
        <v>1132</v>
      </c>
      <c r="J331" s="3">
        <f t="shared" si="20"/>
        <v>56</v>
      </c>
      <c r="K331" s="3">
        <f t="shared" si="21"/>
        <v>32</v>
      </c>
      <c r="L331" s="3">
        <f t="shared" si="22"/>
        <v>24</v>
      </c>
      <c r="M331" s="7">
        <f t="shared" si="23"/>
        <v>0.42857142857142855</v>
      </c>
    </row>
    <row r="332" spans="1:13">
      <c r="A332" s="4">
        <v>125</v>
      </c>
      <c r="B332" s="4">
        <v>14</v>
      </c>
      <c r="C332" s="4" t="s">
        <v>77</v>
      </c>
      <c r="D332" s="4" t="s">
        <v>1148</v>
      </c>
      <c r="E332" s="4">
        <v>20</v>
      </c>
      <c r="F332" s="4">
        <v>34</v>
      </c>
      <c r="G332" s="4">
        <v>2</v>
      </c>
      <c r="H332" s="4">
        <v>15</v>
      </c>
      <c r="I332" t="s">
        <v>1131</v>
      </c>
      <c r="J332" s="3">
        <f t="shared" si="20"/>
        <v>68</v>
      </c>
      <c r="K332" s="3">
        <f t="shared" si="21"/>
        <v>40</v>
      </c>
      <c r="L332" s="3">
        <f t="shared" si="22"/>
        <v>28</v>
      </c>
      <c r="M332" s="7">
        <f t="shared" si="23"/>
        <v>0.41176470588235292</v>
      </c>
    </row>
    <row r="333" spans="1:13">
      <c r="A333" s="4">
        <v>125</v>
      </c>
      <c r="B333" s="4">
        <v>14</v>
      </c>
      <c r="C333" s="4" t="s">
        <v>241</v>
      </c>
      <c r="D333" s="4" t="s">
        <v>1149</v>
      </c>
      <c r="E333" s="4">
        <v>12</v>
      </c>
      <c r="F333" s="4">
        <v>20</v>
      </c>
      <c r="G333" s="4">
        <v>3</v>
      </c>
      <c r="H333" s="4">
        <v>31</v>
      </c>
      <c r="I333" t="s">
        <v>1131</v>
      </c>
      <c r="J333" s="3">
        <f t="shared" si="20"/>
        <v>60</v>
      </c>
      <c r="K333" s="3">
        <f t="shared" si="21"/>
        <v>36</v>
      </c>
      <c r="L333" s="3">
        <f t="shared" si="22"/>
        <v>24</v>
      </c>
      <c r="M333" s="7">
        <f t="shared" si="23"/>
        <v>0.4</v>
      </c>
    </row>
    <row r="334" spans="1:13">
      <c r="A334" s="4">
        <v>126</v>
      </c>
      <c r="B334" s="4">
        <v>18</v>
      </c>
      <c r="C334" s="4" t="s">
        <v>57</v>
      </c>
      <c r="D334" s="4" t="s">
        <v>1143</v>
      </c>
      <c r="E334" s="4">
        <v>16</v>
      </c>
      <c r="F334" s="4">
        <v>28</v>
      </c>
      <c r="G334" s="4">
        <v>1</v>
      </c>
      <c r="H334" s="4">
        <v>19</v>
      </c>
      <c r="I334" t="s">
        <v>1132</v>
      </c>
      <c r="J334" s="3">
        <f t="shared" si="20"/>
        <v>28</v>
      </c>
      <c r="K334" s="3">
        <f t="shared" si="21"/>
        <v>16</v>
      </c>
      <c r="L334" s="3">
        <f t="shared" si="22"/>
        <v>12</v>
      </c>
      <c r="M334" s="7">
        <f t="shared" si="23"/>
        <v>0.42857142857142855</v>
      </c>
    </row>
    <row r="335" spans="1:13">
      <c r="A335" s="4">
        <v>126</v>
      </c>
      <c r="B335" s="4">
        <v>18</v>
      </c>
      <c r="C335" s="4" t="s">
        <v>33</v>
      </c>
      <c r="D335" s="4" t="s">
        <v>1145</v>
      </c>
      <c r="E335" s="4">
        <v>21</v>
      </c>
      <c r="F335" s="4">
        <v>35</v>
      </c>
      <c r="G335" s="4">
        <v>1</v>
      </c>
      <c r="H335" s="4">
        <v>40</v>
      </c>
      <c r="I335" t="s">
        <v>1132</v>
      </c>
      <c r="J335" s="3">
        <f t="shared" si="20"/>
        <v>35</v>
      </c>
      <c r="K335" s="3">
        <f t="shared" si="21"/>
        <v>21</v>
      </c>
      <c r="L335" s="3">
        <f t="shared" si="22"/>
        <v>14</v>
      </c>
      <c r="M335" s="7">
        <f t="shared" si="23"/>
        <v>0.4</v>
      </c>
    </row>
    <row r="336" spans="1:13">
      <c r="A336" s="4">
        <v>126</v>
      </c>
      <c r="B336" s="4">
        <v>18</v>
      </c>
      <c r="C336" s="4" t="s">
        <v>259</v>
      </c>
      <c r="D336" s="4" t="s">
        <v>1135</v>
      </c>
      <c r="E336" s="4">
        <v>14</v>
      </c>
      <c r="F336" s="4">
        <v>24</v>
      </c>
      <c r="G336" s="4">
        <v>3</v>
      </c>
      <c r="H336" s="4">
        <v>27</v>
      </c>
      <c r="I336" t="s">
        <v>1131</v>
      </c>
      <c r="J336" s="3">
        <f t="shared" si="20"/>
        <v>72</v>
      </c>
      <c r="K336" s="3">
        <f t="shared" si="21"/>
        <v>42</v>
      </c>
      <c r="L336" s="3">
        <f t="shared" si="22"/>
        <v>30</v>
      </c>
      <c r="M336" s="7">
        <f t="shared" si="23"/>
        <v>0.41666666666666669</v>
      </c>
    </row>
    <row r="337" spans="1:13">
      <c r="A337" s="4">
        <v>126</v>
      </c>
      <c r="B337" s="4">
        <v>18</v>
      </c>
      <c r="C337" s="4" t="s">
        <v>100</v>
      </c>
      <c r="D337" s="4" t="s">
        <v>1136</v>
      </c>
      <c r="E337" s="4">
        <v>18</v>
      </c>
      <c r="F337" s="4">
        <v>30</v>
      </c>
      <c r="G337" s="4">
        <v>1</v>
      </c>
      <c r="H337" s="4">
        <v>53</v>
      </c>
      <c r="I337" t="s">
        <v>1131</v>
      </c>
      <c r="J337" s="3">
        <f t="shared" si="20"/>
        <v>30</v>
      </c>
      <c r="K337" s="3">
        <f t="shared" si="21"/>
        <v>18</v>
      </c>
      <c r="L337" s="3">
        <f t="shared" si="22"/>
        <v>12</v>
      </c>
      <c r="M337" s="7">
        <f t="shared" si="23"/>
        <v>0.4</v>
      </c>
    </row>
    <row r="338" spans="1:13">
      <c r="A338" s="4">
        <v>127</v>
      </c>
      <c r="B338" s="4">
        <v>6</v>
      </c>
      <c r="C338" s="4" t="s">
        <v>106</v>
      </c>
      <c r="D338" s="4" t="s">
        <v>1140</v>
      </c>
      <c r="E338" s="4">
        <v>22</v>
      </c>
      <c r="F338" s="4">
        <v>36</v>
      </c>
      <c r="G338" s="4">
        <v>2</v>
      </c>
      <c r="H338" s="4">
        <v>30</v>
      </c>
      <c r="I338" t="s">
        <v>1132</v>
      </c>
      <c r="J338" s="3">
        <f t="shared" si="20"/>
        <v>72</v>
      </c>
      <c r="K338" s="3">
        <f t="shared" si="21"/>
        <v>44</v>
      </c>
      <c r="L338" s="3">
        <f t="shared" si="22"/>
        <v>28</v>
      </c>
      <c r="M338" s="7">
        <f t="shared" si="23"/>
        <v>0.3888888888888889</v>
      </c>
    </row>
    <row r="339" spans="1:13">
      <c r="A339" s="4">
        <v>128</v>
      </c>
      <c r="B339" s="4">
        <v>2</v>
      </c>
      <c r="C339" s="4" t="s">
        <v>195</v>
      </c>
      <c r="D339" s="4" t="s">
        <v>1154</v>
      </c>
      <c r="E339" s="4">
        <v>15</v>
      </c>
      <c r="F339" s="4">
        <v>25</v>
      </c>
      <c r="G339" s="4">
        <v>3</v>
      </c>
      <c r="H339" s="4">
        <v>53</v>
      </c>
      <c r="I339" t="s">
        <v>1131</v>
      </c>
      <c r="J339" s="3">
        <f t="shared" si="20"/>
        <v>75</v>
      </c>
      <c r="K339" s="3">
        <f t="shared" si="21"/>
        <v>45</v>
      </c>
      <c r="L339" s="3">
        <f t="shared" si="22"/>
        <v>30</v>
      </c>
      <c r="M339" s="7">
        <f t="shared" si="23"/>
        <v>0.4</v>
      </c>
    </row>
    <row r="340" spans="1:13">
      <c r="A340" s="4">
        <v>128</v>
      </c>
      <c r="B340" s="4">
        <v>2</v>
      </c>
      <c r="C340" s="4" t="s">
        <v>117</v>
      </c>
      <c r="D340" s="4" t="s">
        <v>1152</v>
      </c>
      <c r="E340" s="4">
        <v>10</v>
      </c>
      <c r="F340" s="4">
        <v>18</v>
      </c>
      <c r="G340" s="4">
        <v>3</v>
      </c>
      <c r="H340" s="4">
        <v>50</v>
      </c>
      <c r="I340" t="s">
        <v>1132</v>
      </c>
      <c r="J340" s="3">
        <f t="shared" si="20"/>
        <v>54</v>
      </c>
      <c r="K340" s="3">
        <f t="shared" si="21"/>
        <v>30</v>
      </c>
      <c r="L340" s="3">
        <f t="shared" si="22"/>
        <v>24</v>
      </c>
      <c r="M340" s="7">
        <f t="shared" si="23"/>
        <v>0.44444444444444442</v>
      </c>
    </row>
    <row r="341" spans="1:13">
      <c r="A341" s="4">
        <v>128</v>
      </c>
      <c r="B341" s="4">
        <v>2</v>
      </c>
      <c r="C341" s="4" t="s">
        <v>259</v>
      </c>
      <c r="D341" s="4" t="s">
        <v>1135</v>
      </c>
      <c r="E341" s="4">
        <v>14</v>
      </c>
      <c r="F341" s="4">
        <v>24</v>
      </c>
      <c r="G341" s="4">
        <v>2</v>
      </c>
      <c r="H341" s="4">
        <v>35</v>
      </c>
      <c r="I341" t="s">
        <v>1132</v>
      </c>
      <c r="J341" s="3">
        <f t="shared" si="20"/>
        <v>48</v>
      </c>
      <c r="K341" s="3">
        <f t="shared" si="21"/>
        <v>28</v>
      </c>
      <c r="L341" s="3">
        <f t="shared" si="22"/>
        <v>20</v>
      </c>
      <c r="M341" s="7">
        <f t="shared" si="23"/>
        <v>0.41666666666666669</v>
      </c>
    </row>
    <row r="342" spans="1:13">
      <c r="A342" s="4">
        <v>128</v>
      </c>
      <c r="B342" s="4">
        <v>2</v>
      </c>
      <c r="C342" s="4" t="s">
        <v>186</v>
      </c>
      <c r="D342" s="4" t="s">
        <v>1137</v>
      </c>
      <c r="E342" s="4">
        <v>19</v>
      </c>
      <c r="F342" s="4">
        <v>31</v>
      </c>
      <c r="G342" s="4">
        <v>2</v>
      </c>
      <c r="H342" s="4">
        <v>34</v>
      </c>
      <c r="I342" t="s">
        <v>1132</v>
      </c>
      <c r="J342" s="3">
        <f t="shared" si="20"/>
        <v>62</v>
      </c>
      <c r="K342" s="3">
        <f t="shared" si="21"/>
        <v>38</v>
      </c>
      <c r="L342" s="3">
        <f t="shared" si="22"/>
        <v>24</v>
      </c>
      <c r="M342" s="7">
        <f t="shared" si="23"/>
        <v>0.38709677419354838</v>
      </c>
    </row>
    <row r="343" spans="1:13">
      <c r="A343" s="4">
        <v>129</v>
      </c>
      <c r="B343" s="4">
        <v>16</v>
      </c>
      <c r="C343" s="4" t="s">
        <v>180</v>
      </c>
      <c r="D343" s="4" t="s">
        <v>1144</v>
      </c>
      <c r="E343" s="4">
        <v>11</v>
      </c>
      <c r="F343" s="4">
        <v>19</v>
      </c>
      <c r="G343" s="4">
        <v>3</v>
      </c>
      <c r="H343" s="4">
        <v>6</v>
      </c>
      <c r="I343" t="s">
        <v>1132</v>
      </c>
      <c r="J343" s="3">
        <f t="shared" si="20"/>
        <v>57</v>
      </c>
      <c r="K343" s="3">
        <f t="shared" si="21"/>
        <v>33</v>
      </c>
      <c r="L343" s="3">
        <f t="shared" si="22"/>
        <v>24</v>
      </c>
      <c r="M343" s="7">
        <f t="shared" si="23"/>
        <v>0.42105263157894735</v>
      </c>
    </row>
    <row r="344" spans="1:13">
      <c r="A344" s="4">
        <v>129</v>
      </c>
      <c r="B344" s="4">
        <v>16</v>
      </c>
      <c r="C344" s="4" t="s">
        <v>241</v>
      </c>
      <c r="D344" s="4" t="s">
        <v>1149</v>
      </c>
      <c r="E344" s="4">
        <v>12</v>
      </c>
      <c r="F344" s="4">
        <v>20</v>
      </c>
      <c r="G344" s="4">
        <v>1</v>
      </c>
      <c r="H344" s="4">
        <v>24</v>
      </c>
      <c r="I344" t="s">
        <v>1131</v>
      </c>
      <c r="J344" s="3">
        <f t="shared" si="20"/>
        <v>20</v>
      </c>
      <c r="K344" s="3">
        <f t="shared" si="21"/>
        <v>12</v>
      </c>
      <c r="L344" s="3">
        <f t="shared" si="22"/>
        <v>8</v>
      </c>
      <c r="M344" s="7">
        <f t="shared" si="23"/>
        <v>0.4</v>
      </c>
    </row>
    <row r="345" spans="1:13">
      <c r="A345" s="4">
        <v>129</v>
      </c>
      <c r="B345" s="4">
        <v>16</v>
      </c>
      <c r="C345" s="4" t="s">
        <v>51</v>
      </c>
      <c r="D345" s="4" t="s">
        <v>1141</v>
      </c>
      <c r="E345" s="4">
        <v>17</v>
      </c>
      <c r="F345" s="4">
        <v>29</v>
      </c>
      <c r="G345" s="4">
        <v>1</v>
      </c>
      <c r="H345" s="4">
        <v>50</v>
      </c>
      <c r="I345" t="s">
        <v>1131</v>
      </c>
      <c r="J345" s="3">
        <f t="shared" si="20"/>
        <v>29</v>
      </c>
      <c r="K345" s="3">
        <f t="shared" si="21"/>
        <v>17</v>
      </c>
      <c r="L345" s="3">
        <f t="shared" si="22"/>
        <v>12</v>
      </c>
      <c r="M345" s="7">
        <f t="shared" si="23"/>
        <v>0.41379310344827586</v>
      </c>
    </row>
    <row r="346" spans="1:13">
      <c r="A346" s="4">
        <v>130</v>
      </c>
      <c r="B346" s="4">
        <v>10</v>
      </c>
      <c r="C346" s="4" t="s">
        <v>33</v>
      </c>
      <c r="D346" s="4" t="s">
        <v>1145</v>
      </c>
      <c r="E346" s="4">
        <v>21</v>
      </c>
      <c r="F346" s="4">
        <v>35</v>
      </c>
      <c r="G346" s="4">
        <v>1</v>
      </c>
      <c r="H346" s="4">
        <v>25</v>
      </c>
      <c r="I346" t="s">
        <v>1132</v>
      </c>
      <c r="J346" s="3">
        <f t="shared" si="20"/>
        <v>35</v>
      </c>
      <c r="K346" s="3">
        <f t="shared" si="21"/>
        <v>21</v>
      </c>
      <c r="L346" s="3">
        <f t="shared" si="22"/>
        <v>14</v>
      </c>
      <c r="M346" s="7">
        <f t="shared" si="23"/>
        <v>0.4</v>
      </c>
    </row>
    <row r="347" spans="1:13">
      <c r="A347" s="4">
        <v>131</v>
      </c>
      <c r="B347" s="4">
        <v>7</v>
      </c>
      <c r="C347" s="4" t="s">
        <v>65</v>
      </c>
      <c r="D347" s="4" t="s">
        <v>1139</v>
      </c>
      <c r="E347" s="4">
        <v>25</v>
      </c>
      <c r="F347" s="4">
        <v>40</v>
      </c>
      <c r="G347" s="4">
        <v>1</v>
      </c>
      <c r="H347" s="4">
        <v>43</v>
      </c>
      <c r="I347" t="s">
        <v>1132</v>
      </c>
      <c r="J347" s="3">
        <f t="shared" si="20"/>
        <v>40</v>
      </c>
      <c r="K347" s="3">
        <f t="shared" si="21"/>
        <v>25</v>
      </c>
      <c r="L347" s="3">
        <f t="shared" si="22"/>
        <v>15</v>
      </c>
      <c r="M347" s="7">
        <f t="shared" si="23"/>
        <v>0.375</v>
      </c>
    </row>
    <row r="348" spans="1:13">
      <c r="A348" s="4">
        <v>131</v>
      </c>
      <c r="B348" s="4">
        <v>7</v>
      </c>
      <c r="C348" s="4" t="s">
        <v>117</v>
      </c>
      <c r="D348" s="4" t="s">
        <v>1152</v>
      </c>
      <c r="E348" s="4">
        <v>10</v>
      </c>
      <c r="F348" s="4">
        <v>18</v>
      </c>
      <c r="G348" s="4">
        <v>3</v>
      </c>
      <c r="H348" s="4">
        <v>20</v>
      </c>
      <c r="I348" t="s">
        <v>1131</v>
      </c>
      <c r="J348" s="3">
        <f t="shared" si="20"/>
        <v>54</v>
      </c>
      <c r="K348" s="3">
        <f t="shared" si="21"/>
        <v>30</v>
      </c>
      <c r="L348" s="3">
        <f t="shared" si="22"/>
        <v>24</v>
      </c>
      <c r="M348" s="7">
        <f t="shared" si="23"/>
        <v>0.44444444444444442</v>
      </c>
    </row>
    <row r="349" spans="1:13">
      <c r="A349" s="4">
        <v>131</v>
      </c>
      <c r="B349" s="4">
        <v>7</v>
      </c>
      <c r="C349" s="4" t="s">
        <v>102</v>
      </c>
      <c r="D349" s="4" t="s">
        <v>1151</v>
      </c>
      <c r="E349" s="4">
        <v>13</v>
      </c>
      <c r="F349" s="4">
        <v>21</v>
      </c>
      <c r="G349" s="4">
        <v>3</v>
      </c>
      <c r="H349" s="4">
        <v>57</v>
      </c>
      <c r="I349" t="s">
        <v>1132</v>
      </c>
      <c r="J349" s="3">
        <f t="shared" si="20"/>
        <v>63</v>
      </c>
      <c r="K349" s="3">
        <f t="shared" si="21"/>
        <v>39</v>
      </c>
      <c r="L349" s="3">
        <f t="shared" si="22"/>
        <v>24</v>
      </c>
      <c r="M349" s="7">
        <f t="shared" si="23"/>
        <v>0.38095238095238093</v>
      </c>
    </row>
    <row r="350" spans="1:13">
      <c r="A350" s="4">
        <v>132</v>
      </c>
      <c r="B350" s="4">
        <v>9</v>
      </c>
      <c r="C350" s="4" t="s">
        <v>331</v>
      </c>
      <c r="D350" s="4" t="s">
        <v>1150</v>
      </c>
      <c r="E350" s="4">
        <v>14</v>
      </c>
      <c r="F350" s="4">
        <v>23</v>
      </c>
      <c r="G350" s="4">
        <v>1</v>
      </c>
      <c r="H350" s="4">
        <v>6</v>
      </c>
      <c r="I350" t="s">
        <v>1132</v>
      </c>
      <c r="J350" s="3">
        <f t="shared" si="20"/>
        <v>23</v>
      </c>
      <c r="K350" s="3">
        <f t="shared" si="21"/>
        <v>14</v>
      </c>
      <c r="L350" s="3">
        <f t="shared" si="22"/>
        <v>9</v>
      </c>
      <c r="M350" s="7">
        <f t="shared" si="23"/>
        <v>0.39130434782608697</v>
      </c>
    </row>
    <row r="351" spans="1:13">
      <c r="A351" s="4">
        <v>132</v>
      </c>
      <c r="B351" s="4">
        <v>9</v>
      </c>
      <c r="C351" s="4" t="s">
        <v>106</v>
      </c>
      <c r="D351" s="4" t="s">
        <v>1140</v>
      </c>
      <c r="E351" s="4">
        <v>22</v>
      </c>
      <c r="F351" s="4">
        <v>36</v>
      </c>
      <c r="G351" s="4">
        <v>1</v>
      </c>
      <c r="H351" s="4">
        <v>18</v>
      </c>
      <c r="I351" t="s">
        <v>1131</v>
      </c>
      <c r="J351" s="3">
        <f t="shared" si="20"/>
        <v>36</v>
      </c>
      <c r="K351" s="3">
        <f t="shared" si="21"/>
        <v>22</v>
      </c>
      <c r="L351" s="3">
        <f t="shared" si="22"/>
        <v>14</v>
      </c>
      <c r="M351" s="7">
        <f t="shared" si="23"/>
        <v>0.3888888888888889</v>
      </c>
    </row>
    <row r="352" spans="1:13">
      <c r="A352" s="4">
        <v>132</v>
      </c>
      <c r="B352" s="4">
        <v>9</v>
      </c>
      <c r="C352" s="4" t="s">
        <v>102</v>
      </c>
      <c r="D352" s="4" t="s">
        <v>1151</v>
      </c>
      <c r="E352" s="4">
        <v>13</v>
      </c>
      <c r="F352" s="4">
        <v>21</v>
      </c>
      <c r="G352" s="4">
        <v>2</v>
      </c>
      <c r="H352" s="4">
        <v>53</v>
      </c>
      <c r="I352" t="s">
        <v>1131</v>
      </c>
      <c r="J352" s="3">
        <f t="shared" si="20"/>
        <v>42</v>
      </c>
      <c r="K352" s="3">
        <f t="shared" si="21"/>
        <v>26</v>
      </c>
      <c r="L352" s="3">
        <f t="shared" si="22"/>
        <v>16</v>
      </c>
      <c r="M352" s="7">
        <f t="shared" si="23"/>
        <v>0.38095238095238093</v>
      </c>
    </row>
    <row r="353" spans="1:13">
      <c r="A353" s="4">
        <v>132</v>
      </c>
      <c r="B353" s="4">
        <v>9</v>
      </c>
      <c r="C353" s="4" t="s">
        <v>33</v>
      </c>
      <c r="D353" s="4" t="s">
        <v>1145</v>
      </c>
      <c r="E353" s="4">
        <v>21</v>
      </c>
      <c r="F353" s="4">
        <v>35</v>
      </c>
      <c r="G353" s="4">
        <v>3</v>
      </c>
      <c r="H353" s="4">
        <v>25</v>
      </c>
      <c r="I353" t="s">
        <v>1132</v>
      </c>
      <c r="J353" s="3">
        <f t="shared" si="20"/>
        <v>105</v>
      </c>
      <c r="K353" s="3">
        <f t="shared" si="21"/>
        <v>63</v>
      </c>
      <c r="L353" s="3">
        <f t="shared" si="22"/>
        <v>42</v>
      </c>
      <c r="M353" s="7">
        <f t="shared" si="23"/>
        <v>0.4</v>
      </c>
    </row>
    <row r="354" spans="1:13">
      <c r="A354" s="4">
        <v>133</v>
      </c>
      <c r="B354" s="4">
        <v>20</v>
      </c>
      <c r="C354" s="4" t="s">
        <v>414</v>
      </c>
      <c r="D354" s="4" t="s">
        <v>1146</v>
      </c>
      <c r="E354" s="4">
        <v>19</v>
      </c>
      <c r="F354" s="4">
        <v>32</v>
      </c>
      <c r="G354" s="4">
        <v>1</v>
      </c>
      <c r="H354" s="4">
        <v>5</v>
      </c>
      <c r="I354" t="s">
        <v>1131</v>
      </c>
      <c r="J354" s="3">
        <f t="shared" si="20"/>
        <v>32</v>
      </c>
      <c r="K354" s="3">
        <f t="shared" si="21"/>
        <v>19</v>
      </c>
      <c r="L354" s="3">
        <f t="shared" si="22"/>
        <v>13</v>
      </c>
      <c r="M354" s="7">
        <f t="shared" si="23"/>
        <v>0.40625</v>
      </c>
    </row>
    <row r="355" spans="1:13">
      <c r="A355" s="4">
        <v>133</v>
      </c>
      <c r="B355" s="4">
        <v>20</v>
      </c>
      <c r="C355" s="4" t="s">
        <v>77</v>
      </c>
      <c r="D355" s="4" t="s">
        <v>1148</v>
      </c>
      <c r="E355" s="4">
        <v>20</v>
      </c>
      <c r="F355" s="4">
        <v>34</v>
      </c>
      <c r="G355" s="4">
        <v>1</v>
      </c>
      <c r="H355" s="4">
        <v>45</v>
      </c>
      <c r="I355" t="s">
        <v>1132</v>
      </c>
      <c r="J355" s="3">
        <f t="shared" si="20"/>
        <v>34</v>
      </c>
      <c r="K355" s="3">
        <f t="shared" si="21"/>
        <v>20</v>
      </c>
      <c r="L355" s="3">
        <f t="shared" si="22"/>
        <v>14</v>
      </c>
      <c r="M355" s="7">
        <f t="shared" si="23"/>
        <v>0.41176470588235292</v>
      </c>
    </row>
    <row r="356" spans="1:13">
      <c r="A356" s="4">
        <v>133</v>
      </c>
      <c r="B356" s="4">
        <v>20</v>
      </c>
      <c r="C356" s="4" t="s">
        <v>186</v>
      </c>
      <c r="D356" s="4" t="s">
        <v>1137</v>
      </c>
      <c r="E356" s="4">
        <v>19</v>
      </c>
      <c r="F356" s="4">
        <v>31</v>
      </c>
      <c r="G356" s="4">
        <v>2</v>
      </c>
      <c r="H356" s="4">
        <v>46</v>
      </c>
      <c r="I356" t="s">
        <v>1131</v>
      </c>
      <c r="J356" s="3">
        <f t="shared" si="20"/>
        <v>62</v>
      </c>
      <c r="K356" s="3">
        <f t="shared" si="21"/>
        <v>38</v>
      </c>
      <c r="L356" s="3">
        <f t="shared" si="22"/>
        <v>24</v>
      </c>
      <c r="M356" s="7">
        <f t="shared" si="23"/>
        <v>0.38709677419354838</v>
      </c>
    </row>
    <row r="357" spans="1:13">
      <c r="A357" s="4">
        <v>133</v>
      </c>
      <c r="B357" s="4">
        <v>20</v>
      </c>
      <c r="C357" s="4" t="s">
        <v>117</v>
      </c>
      <c r="D357" s="4" t="s">
        <v>1152</v>
      </c>
      <c r="E357" s="4">
        <v>10</v>
      </c>
      <c r="F357" s="4">
        <v>18</v>
      </c>
      <c r="G357" s="4">
        <v>3</v>
      </c>
      <c r="H357" s="4">
        <v>11</v>
      </c>
      <c r="I357" t="s">
        <v>1131</v>
      </c>
      <c r="J357" s="3">
        <f t="shared" si="20"/>
        <v>54</v>
      </c>
      <c r="K357" s="3">
        <f t="shared" si="21"/>
        <v>30</v>
      </c>
      <c r="L357" s="3">
        <f t="shared" si="22"/>
        <v>24</v>
      </c>
      <c r="M357" s="7">
        <f t="shared" si="23"/>
        <v>0.44444444444444442</v>
      </c>
    </row>
    <row r="358" spans="1:13">
      <c r="A358" s="4">
        <v>134</v>
      </c>
      <c r="B358" s="4">
        <v>3</v>
      </c>
      <c r="C358" s="4" t="s">
        <v>259</v>
      </c>
      <c r="D358" s="4" t="s">
        <v>1135</v>
      </c>
      <c r="E358" s="4">
        <v>14</v>
      </c>
      <c r="F358" s="4">
        <v>24</v>
      </c>
      <c r="G358" s="4">
        <v>1</v>
      </c>
      <c r="H358" s="4">
        <v>19</v>
      </c>
      <c r="I358" t="s">
        <v>1131</v>
      </c>
      <c r="J358" s="3">
        <f t="shared" si="20"/>
        <v>24</v>
      </c>
      <c r="K358" s="3">
        <f t="shared" si="21"/>
        <v>14</v>
      </c>
      <c r="L358" s="3">
        <f t="shared" si="22"/>
        <v>10</v>
      </c>
      <c r="M358" s="7">
        <f t="shared" si="23"/>
        <v>0.41666666666666669</v>
      </c>
    </row>
    <row r="359" spans="1:13">
      <c r="A359" s="4">
        <v>134</v>
      </c>
      <c r="B359" s="4">
        <v>3</v>
      </c>
      <c r="C359" s="4" t="s">
        <v>414</v>
      </c>
      <c r="D359" s="4" t="s">
        <v>1146</v>
      </c>
      <c r="E359" s="4">
        <v>19</v>
      </c>
      <c r="F359" s="4">
        <v>32</v>
      </c>
      <c r="G359" s="4">
        <v>3</v>
      </c>
      <c r="H359" s="4">
        <v>29</v>
      </c>
      <c r="I359" t="s">
        <v>1131</v>
      </c>
      <c r="J359" s="3">
        <f t="shared" si="20"/>
        <v>96</v>
      </c>
      <c r="K359" s="3">
        <f t="shared" si="21"/>
        <v>57</v>
      </c>
      <c r="L359" s="3">
        <f t="shared" si="22"/>
        <v>39</v>
      </c>
      <c r="M359" s="7">
        <f t="shared" si="23"/>
        <v>0.40625</v>
      </c>
    </row>
    <row r="360" spans="1:13">
      <c r="A360" s="4">
        <v>135</v>
      </c>
      <c r="B360" s="4">
        <v>11</v>
      </c>
      <c r="C360" s="4" t="s">
        <v>186</v>
      </c>
      <c r="D360" s="4" t="s">
        <v>1137</v>
      </c>
      <c r="E360" s="4">
        <v>19</v>
      </c>
      <c r="F360" s="4">
        <v>31</v>
      </c>
      <c r="G360" s="4">
        <v>3</v>
      </c>
      <c r="H360" s="4">
        <v>17</v>
      </c>
      <c r="I360" t="s">
        <v>1131</v>
      </c>
      <c r="J360" s="3">
        <f t="shared" si="20"/>
        <v>93</v>
      </c>
      <c r="K360" s="3">
        <f t="shared" si="21"/>
        <v>57</v>
      </c>
      <c r="L360" s="3">
        <f t="shared" si="22"/>
        <v>36</v>
      </c>
      <c r="M360" s="7">
        <f t="shared" si="23"/>
        <v>0.38709677419354838</v>
      </c>
    </row>
    <row r="361" spans="1:13">
      <c r="A361" s="4">
        <v>135</v>
      </c>
      <c r="B361" s="4">
        <v>11</v>
      </c>
      <c r="C361" s="4" t="s">
        <v>65</v>
      </c>
      <c r="D361" s="4" t="s">
        <v>1139</v>
      </c>
      <c r="E361" s="4">
        <v>25</v>
      </c>
      <c r="F361" s="4">
        <v>40</v>
      </c>
      <c r="G361" s="4">
        <v>2</v>
      </c>
      <c r="H361" s="4">
        <v>42</v>
      </c>
      <c r="I361" t="s">
        <v>1131</v>
      </c>
      <c r="J361" s="3">
        <f t="shared" si="20"/>
        <v>80</v>
      </c>
      <c r="K361" s="3">
        <f t="shared" si="21"/>
        <v>50</v>
      </c>
      <c r="L361" s="3">
        <f t="shared" si="22"/>
        <v>30</v>
      </c>
      <c r="M361" s="7">
        <f t="shared" si="23"/>
        <v>0.375</v>
      </c>
    </row>
    <row r="362" spans="1:13">
      <c r="A362" s="4">
        <v>135</v>
      </c>
      <c r="B362" s="4">
        <v>11</v>
      </c>
      <c r="C362" s="4" t="s">
        <v>51</v>
      </c>
      <c r="D362" s="4" t="s">
        <v>1141</v>
      </c>
      <c r="E362" s="4">
        <v>17</v>
      </c>
      <c r="F362" s="4">
        <v>29</v>
      </c>
      <c r="G362" s="4">
        <v>3</v>
      </c>
      <c r="H362" s="4">
        <v>29</v>
      </c>
      <c r="I362" t="s">
        <v>1132</v>
      </c>
      <c r="J362" s="3">
        <f t="shared" si="20"/>
        <v>87</v>
      </c>
      <c r="K362" s="3">
        <f t="shared" si="21"/>
        <v>51</v>
      </c>
      <c r="L362" s="3">
        <f t="shared" si="22"/>
        <v>36</v>
      </c>
      <c r="M362" s="7">
        <f t="shared" si="23"/>
        <v>0.41379310344827586</v>
      </c>
    </row>
    <row r="363" spans="1:13">
      <c r="A363" s="4">
        <v>136</v>
      </c>
      <c r="B363" s="4">
        <v>6</v>
      </c>
      <c r="C363" s="4" t="s">
        <v>65</v>
      </c>
      <c r="D363" s="4" t="s">
        <v>1139</v>
      </c>
      <c r="E363" s="4">
        <v>25</v>
      </c>
      <c r="F363" s="4">
        <v>40</v>
      </c>
      <c r="G363" s="4">
        <v>2</v>
      </c>
      <c r="H363" s="4">
        <v>13</v>
      </c>
      <c r="I363" t="s">
        <v>1132</v>
      </c>
      <c r="J363" s="3">
        <f t="shared" si="20"/>
        <v>80</v>
      </c>
      <c r="K363" s="3">
        <f t="shared" si="21"/>
        <v>50</v>
      </c>
      <c r="L363" s="3">
        <f t="shared" si="22"/>
        <v>30</v>
      </c>
      <c r="M363" s="7">
        <f t="shared" si="23"/>
        <v>0.375</v>
      </c>
    </row>
    <row r="364" spans="1:13">
      <c r="A364" s="4">
        <v>137</v>
      </c>
      <c r="B364" s="4">
        <v>13</v>
      </c>
      <c r="C364" s="4" t="s">
        <v>102</v>
      </c>
      <c r="D364" s="4" t="s">
        <v>1151</v>
      </c>
      <c r="E364" s="4">
        <v>13</v>
      </c>
      <c r="F364" s="4">
        <v>21</v>
      </c>
      <c r="G364" s="4">
        <v>3</v>
      </c>
      <c r="H364" s="4">
        <v>41</v>
      </c>
      <c r="I364" t="s">
        <v>1132</v>
      </c>
      <c r="J364" s="3">
        <f t="shared" si="20"/>
        <v>63</v>
      </c>
      <c r="K364" s="3">
        <f t="shared" si="21"/>
        <v>39</v>
      </c>
      <c r="L364" s="3">
        <f t="shared" si="22"/>
        <v>24</v>
      </c>
      <c r="M364" s="7">
        <f t="shared" si="23"/>
        <v>0.38095238095238093</v>
      </c>
    </row>
    <row r="365" spans="1:13">
      <c r="A365" s="4">
        <v>138</v>
      </c>
      <c r="B365" s="4">
        <v>6</v>
      </c>
      <c r="C365" s="4" t="s">
        <v>186</v>
      </c>
      <c r="D365" s="4" t="s">
        <v>1137</v>
      </c>
      <c r="E365" s="4">
        <v>19</v>
      </c>
      <c r="F365" s="4">
        <v>31</v>
      </c>
      <c r="G365" s="4">
        <v>2</v>
      </c>
      <c r="H365" s="4">
        <v>40</v>
      </c>
      <c r="I365" t="s">
        <v>1131</v>
      </c>
      <c r="J365" s="3">
        <f t="shared" si="20"/>
        <v>62</v>
      </c>
      <c r="K365" s="3">
        <f t="shared" si="21"/>
        <v>38</v>
      </c>
      <c r="L365" s="3">
        <f t="shared" si="22"/>
        <v>24</v>
      </c>
      <c r="M365" s="7">
        <f t="shared" si="23"/>
        <v>0.38709677419354838</v>
      </c>
    </row>
    <row r="366" spans="1:13">
      <c r="A366" s="4">
        <v>138</v>
      </c>
      <c r="B366" s="4">
        <v>6</v>
      </c>
      <c r="C366" s="4" t="s">
        <v>180</v>
      </c>
      <c r="D366" s="4" t="s">
        <v>1144</v>
      </c>
      <c r="E366" s="4">
        <v>11</v>
      </c>
      <c r="F366" s="4">
        <v>19</v>
      </c>
      <c r="G366" s="4">
        <v>2</v>
      </c>
      <c r="H366" s="4">
        <v>6</v>
      </c>
      <c r="I366" t="s">
        <v>1131</v>
      </c>
      <c r="J366" s="3">
        <f t="shared" si="20"/>
        <v>38</v>
      </c>
      <c r="K366" s="3">
        <f t="shared" si="21"/>
        <v>22</v>
      </c>
      <c r="L366" s="3">
        <f t="shared" si="22"/>
        <v>16</v>
      </c>
      <c r="M366" s="7">
        <f t="shared" si="23"/>
        <v>0.42105263157894735</v>
      </c>
    </row>
    <row r="367" spans="1:13">
      <c r="A367" s="4">
        <v>138</v>
      </c>
      <c r="B367" s="4">
        <v>6</v>
      </c>
      <c r="C367" s="4" t="s">
        <v>256</v>
      </c>
      <c r="D367" s="4" t="s">
        <v>1153</v>
      </c>
      <c r="E367" s="4">
        <v>15</v>
      </c>
      <c r="F367" s="4">
        <v>26</v>
      </c>
      <c r="G367" s="4">
        <v>3</v>
      </c>
      <c r="H367" s="4">
        <v>7</v>
      </c>
      <c r="I367" t="s">
        <v>1132</v>
      </c>
      <c r="J367" s="3">
        <f t="shared" si="20"/>
        <v>78</v>
      </c>
      <c r="K367" s="3">
        <f t="shared" si="21"/>
        <v>45</v>
      </c>
      <c r="L367" s="3">
        <f t="shared" si="22"/>
        <v>33</v>
      </c>
      <c r="M367" s="7">
        <f t="shared" si="23"/>
        <v>0.42307692307692307</v>
      </c>
    </row>
    <row r="368" spans="1:13">
      <c r="A368" s="4">
        <v>138</v>
      </c>
      <c r="B368" s="4">
        <v>6</v>
      </c>
      <c r="C368" s="4" t="s">
        <v>100</v>
      </c>
      <c r="D368" s="4" t="s">
        <v>1136</v>
      </c>
      <c r="E368" s="4">
        <v>18</v>
      </c>
      <c r="F368" s="4">
        <v>30</v>
      </c>
      <c r="G368" s="4">
        <v>2</v>
      </c>
      <c r="H368" s="4">
        <v>44</v>
      </c>
      <c r="I368" t="s">
        <v>1132</v>
      </c>
      <c r="J368" s="3">
        <f t="shared" si="20"/>
        <v>60</v>
      </c>
      <c r="K368" s="3">
        <f t="shared" si="21"/>
        <v>36</v>
      </c>
      <c r="L368" s="3">
        <f t="shared" si="22"/>
        <v>24</v>
      </c>
      <c r="M368" s="7">
        <f t="shared" si="23"/>
        <v>0.4</v>
      </c>
    </row>
    <row r="369" spans="1:13">
      <c r="A369" s="4">
        <v>139</v>
      </c>
      <c r="B369" s="4">
        <v>16</v>
      </c>
      <c r="C369" s="4" t="s">
        <v>33</v>
      </c>
      <c r="D369" s="4" t="s">
        <v>1145</v>
      </c>
      <c r="E369" s="4">
        <v>21</v>
      </c>
      <c r="F369" s="4">
        <v>35</v>
      </c>
      <c r="G369" s="4">
        <v>1</v>
      </c>
      <c r="H369" s="4">
        <v>26</v>
      </c>
      <c r="I369" t="s">
        <v>1131</v>
      </c>
      <c r="J369" s="3">
        <f t="shared" si="20"/>
        <v>35</v>
      </c>
      <c r="K369" s="3">
        <f t="shared" si="21"/>
        <v>21</v>
      </c>
      <c r="L369" s="3">
        <f t="shared" si="22"/>
        <v>14</v>
      </c>
      <c r="M369" s="7">
        <f t="shared" si="23"/>
        <v>0.4</v>
      </c>
    </row>
    <row r="370" spans="1:13">
      <c r="A370" s="4">
        <v>140</v>
      </c>
      <c r="B370" s="4">
        <v>11</v>
      </c>
      <c r="C370" s="4" t="s">
        <v>195</v>
      </c>
      <c r="D370" s="4" t="s">
        <v>1154</v>
      </c>
      <c r="E370" s="4">
        <v>15</v>
      </c>
      <c r="F370" s="4">
        <v>25</v>
      </c>
      <c r="G370" s="4">
        <v>2</v>
      </c>
      <c r="H370" s="4">
        <v>35</v>
      </c>
      <c r="I370" t="s">
        <v>1131</v>
      </c>
      <c r="J370" s="3">
        <f t="shared" si="20"/>
        <v>50</v>
      </c>
      <c r="K370" s="3">
        <f t="shared" si="21"/>
        <v>30</v>
      </c>
      <c r="L370" s="3">
        <f t="shared" si="22"/>
        <v>20</v>
      </c>
      <c r="M370" s="7">
        <f t="shared" si="23"/>
        <v>0.4</v>
      </c>
    </row>
    <row r="371" spans="1:13">
      <c r="A371" s="4">
        <v>140</v>
      </c>
      <c r="B371" s="4">
        <v>11</v>
      </c>
      <c r="C371" s="4" t="s">
        <v>33</v>
      </c>
      <c r="D371" s="4" t="s">
        <v>1145</v>
      </c>
      <c r="E371" s="4">
        <v>21</v>
      </c>
      <c r="F371" s="4">
        <v>35</v>
      </c>
      <c r="G371" s="4">
        <v>3</v>
      </c>
      <c r="H371" s="4">
        <v>35</v>
      </c>
      <c r="I371" t="s">
        <v>1132</v>
      </c>
      <c r="J371" s="3">
        <f t="shared" si="20"/>
        <v>105</v>
      </c>
      <c r="K371" s="3">
        <f t="shared" si="21"/>
        <v>63</v>
      </c>
      <c r="L371" s="3">
        <f t="shared" si="22"/>
        <v>42</v>
      </c>
      <c r="M371" s="7">
        <f t="shared" si="23"/>
        <v>0.4</v>
      </c>
    </row>
    <row r="372" spans="1:13">
      <c r="A372" s="4">
        <v>140</v>
      </c>
      <c r="B372" s="4">
        <v>11</v>
      </c>
      <c r="C372" s="4" t="s">
        <v>117</v>
      </c>
      <c r="D372" s="4" t="s">
        <v>1152</v>
      </c>
      <c r="E372" s="4">
        <v>10</v>
      </c>
      <c r="F372" s="4">
        <v>18</v>
      </c>
      <c r="G372" s="4">
        <v>2</v>
      </c>
      <c r="H372" s="4">
        <v>48</v>
      </c>
      <c r="I372" t="s">
        <v>1132</v>
      </c>
      <c r="J372" s="3">
        <f t="shared" si="20"/>
        <v>36</v>
      </c>
      <c r="K372" s="3">
        <f t="shared" si="21"/>
        <v>20</v>
      </c>
      <c r="L372" s="3">
        <f t="shared" si="22"/>
        <v>16</v>
      </c>
      <c r="M372" s="7">
        <f t="shared" si="23"/>
        <v>0.44444444444444442</v>
      </c>
    </row>
    <row r="373" spans="1:13">
      <c r="A373" s="4">
        <v>141</v>
      </c>
      <c r="B373" s="4">
        <v>4</v>
      </c>
      <c r="C373" s="4" t="s">
        <v>102</v>
      </c>
      <c r="D373" s="4" t="s">
        <v>1151</v>
      </c>
      <c r="E373" s="4">
        <v>13</v>
      </c>
      <c r="F373" s="4">
        <v>21</v>
      </c>
      <c r="G373" s="4">
        <v>1</v>
      </c>
      <c r="H373" s="4">
        <v>28</v>
      </c>
      <c r="I373" t="s">
        <v>1132</v>
      </c>
      <c r="J373" s="3">
        <f t="shared" si="20"/>
        <v>21</v>
      </c>
      <c r="K373" s="3">
        <f t="shared" si="21"/>
        <v>13</v>
      </c>
      <c r="L373" s="3">
        <f t="shared" si="22"/>
        <v>8</v>
      </c>
      <c r="M373" s="7">
        <f t="shared" si="23"/>
        <v>0.38095238095238093</v>
      </c>
    </row>
    <row r="374" spans="1:13">
      <c r="A374" s="4">
        <v>142</v>
      </c>
      <c r="B374" s="4">
        <v>14</v>
      </c>
      <c r="C374" s="4" t="s">
        <v>259</v>
      </c>
      <c r="D374" s="4" t="s">
        <v>1135</v>
      </c>
      <c r="E374" s="4">
        <v>14</v>
      </c>
      <c r="F374" s="4">
        <v>24</v>
      </c>
      <c r="G374" s="4">
        <v>3</v>
      </c>
      <c r="H374" s="4">
        <v>37</v>
      </c>
      <c r="I374" t="s">
        <v>1131</v>
      </c>
      <c r="J374" s="3">
        <f t="shared" si="20"/>
        <v>72</v>
      </c>
      <c r="K374" s="3">
        <f t="shared" si="21"/>
        <v>42</v>
      </c>
      <c r="L374" s="3">
        <f t="shared" si="22"/>
        <v>30</v>
      </c>
      <c r="M374" s="7">
        <f t="shared" si="23"/>
        <v>0.41666666666666669</v>
      </c>
    </row>
    <row r="375" spans="1:13">
      <c r="A375" s="4">
        <v>142</v>
      </c>
      <c r="B375" s="4">
        <v>14</v>
      </c>
      <c r="C375" s="4" t="s">
        <v>331</v>
      </c>
      <c r="D375" s="4" t="s">
        <v>1150</v>
      </c>
      <c r="E375" s="4">
        <v>14</v>
      </c>
      <c r="F375" s="4">
        <v>23</v>
      </c>
      <c r="G375" s="4">
        <v>3</v>
      </c>
      <c r="H375" s="4">
        <v>11</v>
      </c>
      <c r="I375" t="s">
        <v>1132</v>
      </c>
      <c r="J375" s="3">
        <f t="shared" si="20"/>
        <v>69</v>
      </c>
      <c r="K375" s="3">
        <f t="shared" si="21"/>
        <v>42</v>
      </c>
      <c r="L375" s="3">
        <f t="shared" si="22"/>
        <v>27</v>
      </c>
      <c r="M375" s="7">
        <f t="shared" si="23"/>
        <v>0.39130434782608697</v>
      </c>
    </row>
    <row r="376" spans="1:13">
      <c r="A376" s="4">
        <v>142</v>
      </c>
      <c r="B376" s="4">
        <v>14</v>
      </c>
      <c r="C376" s="4" t="s">
        <v>65</v>
      </c>
      <c r="D376" s="4" t="s">
        <v>1139</v>
      </c>
      <c r="E376" s="4">
        <v>25</v>
      </c>
      <c r="F376" s="4">
        <v>40</v>
      </c>
      <c r="G376" s="4">
        <v>1</v>
      </c>
      <c r="H376" s="4">
        <v>22</v>
      </c>
      <c r="I376" t="s">
        <v>1131</v>
      </c>
      <c r="J376" s="3">
        <f t="shared" si="20"/>
        <v>40</v>
      </c>
      <c r="K376" s="3">
        <f t="shared" si="21"/>
        <v>25</v>
      </c>
      <c r="L376" s="3">
        <f t="shared" si="22"/>
        <v>15</v>
      </c>
      <c r="M376" s="7">
        <f t="shared" si="23"/>
        <v>0.375</v>
      </c>
    </row>
    <row r="377" spans="1:13">
      <c r="A377" s="4">
        <v>143</v>
      </c>
      <c r="B377" s="4">
        <v>9</v>
      </c>
      <c r="C377" s="4" t="s">
        <v>195</v>
      </c>
      <c r="D377" s="4" t="s">
        <v>1154</v>
      </c>
      <c r="E377" s="4">
        <v>15</v>
      </c>
      <c r="F377" s="4">
        <v>25</v>
      </c>
      <c r="G377" s="4">
        <v>2</v>
      </c>
      <c r="H377" s="4">
        <v>16</v>
      </c>
      <c r="I377" t="s">
        <v>1132</v>
      </c>
      <c r="J377" s="3">
        <f t="shared" si="20"/>
        <v>50</v>
      </c>
      <c r="K377" s="3">
        <f t="shared" si="21"/>
        <v>30</v>
      </c>
      <c r="L377" s="3">
        <f t="shared" si="22"/>
        <v>20</v>
      </c>
      <c r="M377" s="7">
        <f t="shared" si="23"/>
        <v>0.4</v>
      </c>
    </row>
    <row r="378" spans="1:13">
      <c r="A378" s="4">
        <v>144</v>
      </c>
      <c r="B378" s="4">
        <v>18</v>
      </c>
      <c r="C378" s="4" t="s">
        <v>106</v>
      </c>
      <c r="D378" s="4" t="s">
        <v>1140</v>
      </c>
      <c r="E378" s="4">
        <v>22</v>
      </c>
      <c r="F378" s="4">
        <v>36</v>
      </c>
      <c r="G378" s="4">
        <v>1</v>
      </c>
      <c r="H378" s="4">
        <v>27</v>
      </c>
      <c r="I378" t="s">
        <v>1132</v>
      </c>
      <c r="J378" s="3">
        <f t="shared" si="20"/>
        <v>36</v>
      </c>
      <c r="K378" s="3">
        <f t="shared" si="21"/>
        <v>22</v>
      </c>
      <c r="L378" s="3">
        <f t="shared" si="22"/>
        <v>14</v>
      </c>
      <c r="M378" s="7">
        <f t="shared" si="23"/>
        <v>0.3888888888888889</v>
      </c>
    </row>
    <row r="379" spans="1:13">
      <c r="A379" s="4">
        <v>144</v>
      </c>
      <c r="B379" s="4">
        <v>18</v>
      </c>
      <c r="C379" s="4" t="s">
        <v>180</v>
      </c>
      <c r="D379" s="4" t="s">
        <v>1144</v>
      </c>
      <c r="E379" s="4">
        <v>11</v>
      </c>
      <c r="F379" s="4">
        <v>19</v>
      </c>
      <c r="G379" s="4">
        <v>3</v>
      </c>
      <c r="H379" s="4">
        <v>51</v>
      </c>
      <c r="I379" t="s">
        <v>1131</v>
      </c>
      <c r="J379" s="3">
        <f t="shared" si="20"/>
        <v>57</v>
      </c>
      <c r="K379" s="3">
        <f t="shared" si="21"/>
        <v>33</v>
      </c>
      <c r="L379" s="3">
        <f t="shared" si="22"/>
        <v>24</v>
      </c>
      <c r="M379" s="7">
        <f t="shared" si="23"/>
        <v>0.42105263157894735</v>
      </c>
    </row>
    <row r="380" spans="1:13">
      <c r="A380" s="4">
        <v>144</v>
      </c>
      <c r="B380" s="4">
        <v>18</v>
      </c>
      <c r="C380" s="4" t="s">
        <v>51</v>
      </c>
      <c r="D380" s="4" t="s">
        <v>1141</v>
      </c>
      <c r="E380" s="4">
        <v>17</v>
      </c>
      <c r="F380" s="4">
        <v>29</v>
      </c>
      <c r="G380" s="4">
        <v>2</v>
      </c>
      <c r="H380" s="4">
        <v>38</v>
      </c>
      <c r="I380" t="s">
        <v>1131</v>
      </c>
      <c r="J380" s="3">
        <f t="shared" si="20"/>
        <v>58</v>
      </c>
      <c r="K380" s="3">
        <f t="shared" si="21"/>
        <v>34</v>
      </c>
      <c r="L380" s="3">
        <f t="shared" si="22"/>
        <v>24</v>
      </c>
      <c r="M380" s="7">
        <f t="shared" si="23"/>
        <v>0.41379310344827586</v>
      </c>
    </row>
    <row r="381" spans="1:13">
      <c r="A381" s="4">
        <v>144</v>
      </c>
      <c r="B381" s="4">
        <v>18</v>
      </c>
      <c r="C381" s="4" t="s">
        <v>77</v>
      </c>
      <c r="D381" s="4" t="s">
        <v>1148</v>
      </c>
      <c r="E381" s="4">
        <v>20</v>
      </c>
      <c r="F381" s="4">
        <v>34</v>
      </c>
      <c r="G381" s="4">
        <v>1</v>
      </c>
      <c r="H381" s="4">
        <v>34</v>
      </c>
      <c r="I381" t="s">
        <v>1132</v>
      </c>
      <c r="J381" s="3">
        <f t="shared" si="20"/>
        <v>34</v>
      </c>
      <c r="K381" s="3">
        <f t="shared" si="21"/>
        <v>20</v>
      </c>
      <c r="L381" s="3">
        <f t="shared" si="22"/>
        <v>14</v>
      </c>
      <c r="M381" s="7">
        <f t="shared" si="23"/>
        <v>0.41176470588235292</v>
      </c>
    </row>
    <row r="382" spans="1:13">
      <c r="A382" s="4">
        <v>145</v>
      </c>
      <c r="B382" s="4">
        <v>2</v>
      </c>
      <c r="C382" s="4" t="s">
        <v>335</v>
      </c>
      <c r="D382" s="4" t="s">
        <v>1147</v>
      </c>
      <c r="E382" s="4">
        <v>13</v>
      </c>
      <c r="F382" s="4">
        <v>22</v>
      </c>
      <c r="G382" s="4">
        <v>3</v>
      </c>
      <c r="H382" s="4">
        <v>59</v>
      </c>
      <c r="I382" t="s">
        <v>1131</v>
      </c>
      <c r="J382" s="3">
        <f t="shared" si="20"/>
        <v>66</v>
      </c>
      <c r="K382" s="3">
        <f t="shared" si="21"/>
        <v>39</v>
      </c>
      <c r="L382" s="3">
        <f t="shared" si="22"/>
        <v>27</v>
      </c>
      <c r="M382" s="7">
        <f t="shared" si="23"/>
        <v>0.40909090909090912</v>
      </c>
    </row>
    <row r="383" spans="1:13">
      <c r="A383" s="4">
        <v>145</v>
      </c>
      <c r="B383" s="4">
        <v>2</v>
      </c>
      <c r="C383" s="4" t="s">
        <v>100</v>
      </c>
      <c r="D383" s="4" t="s">
        <v>1136</v>
      </c>
      <c r="E383" s="4">
        <v>18</v>
      </c>
      <c r="F383" s="4">
        <v>30</v>
      </c>
      <c r="G383" s="4">
        <v>2</v>
      </c>
      <c r="H383" s="4">
        <v>47</v>
      </c>
      <c r="I383" t="s">
        <v>1132</v>
      </c>
      <c r="J383" s="3">
        <f t="shared" si="20"/>
        <v>60</v>
      </c>
      <c r="K383" s="3">
        <f t="shared" si="21"/>
        <v>36</v>
      </c>
      <c r="L383" s="3">
        <f t="shared" si="22"/>
        <v>24</v>
      </c>
      <c r="M383" s="7">
        <f t="shared" si="23"/>
        <v>0.4</v>
      </c>
    </row>
    <row r="384" spans="1:13">
      <c r="A384" s="4">
        <v>146</v>
      </c>
      <c r="B384" s="4">
        <v>8</v>
      </c>
      <c r="C384" s="4" t="s">
        <v>186</v>
      </c>
      <c r="D384" s="4" t="s">
        <v>1137</v>
      </c>
      <c r="E384" s="4">
        <v>19</v>
      </c>
      <c r="F384" s="4">
        <v>31</v>
      </c>
      <c r="G384" s="4">
        <v>2</v>
      </c>
      <c r="H384" s="4">
        <v>47</v>
      </c>
      <c r="I384" t="s">
        <v>1132</v>
      </c>
      <c r="J384" s="3">
        <f t="shared" si="20"/>
        <v>62</v>
      </c>
      <c r="K384" s="3">
        <f t="shared" si="21"/>
        <v>38</v>
      </c>
      <c r="L384" s="3">
        <f t="shared" si="22"/>
        <v>24</v>
      </c>
      <c r="M384" s="7">
        <f t="shared" si="23"/>
        <v>0.38709677419354838</v>
      </c>
    </row>
    <row r="385" spans="1:13">
      <c r="A385" s="4">
        <v>147</v>
      </c>
      <c r="B385" s="4">
        <v>5</v>
      </c>
      <c r="C385" s="4" t="s">
        <v>65</v>
      </c>
      <c r="D385" s="4" t="s">
        <v>1139</v>
      </c>
      <c r="E385" s="4">
        <v>25</v>
      </c>
      <c r="F385" s="4">
        <v>40</v>
      </c>
      <c r="G385" s="4">
        <v>1</v>
      </c>
      <c r="H385" s="4">
        <v>13</v>
      </c>
      <c r="I385" t="s">
        <v>1132</v>
      </c>
      <c r="J385" s="3">
        <f t="shared" si="20"/>
        <v>40</v>
      </c>
      <c r="K385" s="3">
        <f t="shared" si="21"/>
        <v>25</v>
      </c>
      <c r="L385" s="3">
        <f t="shared" si="22"/>
        <v>15</v>
      </c>
      <c r="M385" s="7">
        <f t="shared" si="23"/>
        <v>0.375</v>
      </c>
    </row>
    <row r="386" spans="1:13">
      <c r="A386" s="4">
        <v>147</v>
      </c>
      <c r="B386" s="4">
        <v>5</v>
      </c>
      <c r="C386" s="4" t="s">
        <v>335</v>
      </c>
      <c r="D386" s="4" t="s">
        <v>1147</v>
      </c>
      <c r="E386" s="4">
        <v>13</v>
      </c>
      <c r="F386" s="4">
        <v>22</v>
      </c>
      <c r="G386" s="4">
        <v>2</v>
      </c>
      <c r="H386" s="4">
        <v>20</v>
      </c>
      <c r="I386" t="s">
        <v>1131</v>
      </c>
      <c r="J386" s="3">
        <f t="shared" ref="J386:J449" si="24">+F386*G386</f>
        <v>44</v>
      </c>
      <c r="K386" s="3">
        <f t="shared" ref="K386:K449" si="25">+E386*G386</f>
        <v>26</v>
      </c>
      <c r="L386" s="3">
        <f t="shared" si="22"/>
        <v>18</v>
      </c>
      <c r="M386" s="7">
        <f t="shared" si="23"/>
        <v>0.40909090909090912</v>
      </c>
    </row>
    <row r="387" spans="1:13">
      <c r="A387" s="4">
        <v>148</v>
      </c>
      <c r="B387" s="4">
        <v>10</v>
      </c>
      <c r="C387" s="4" t="s">
        <v>51</v>
      </c>
      <c r="D387" s="4" t="s">
        <v>1141</v>
      </c>
      <c r="E387" s="4">
        <v>17</v>
      </c>
      <c r="F387" s="4">
        <v>29</v>
      </c>
      <c r="G387" s="4">
        <v>2</v>
      </c>
      <c r="H387" s="4">
        <v>31</v>
      </c>
      <c r="I387" t="s">
        <v>1131</v>
      </c>
      <c r="J387" s="3">
        <f t="shared" si="24"/>
        <v>58</v>
      </c>
      <c r="K387" s="3">
        <f t="shared" si="25"/>
        <v>34</v>
      </c>
      <c r="L387" s="3">
        <f t="shared" ref="L387:L450" si="26">+J387-K387</f>
        <v>24</v>
      </c>
      <c r="M387" s="7">
        <f t="shared" ref="M387:M450" si="27">+L387/J387</f>
        <v>0.41379310344827586</v>
      </c>
    </row>
    <row r="388" spans="1:13">
      <c r="A388" s="4">
        <v>148</v>
      </c>
      <c r="B388" s="4">
        <v>10</v>
      </c>
      <c r="C388" s="4" t="s">
        <v>77</v>
      </c>
      <c r="D388" s="4" t="s">
        <v>1148</v>
      </c>
      <c r="E388" s="4">
        <v>20</v>
      </c>
      <c r="F388" s="4">
        <v>34</v>
      </c>
      <c r="G388" s="4">
        <v>2</v>
      </c>
      <c r="H388" s="4">
        <v>57</v>
      </c>
      <c r="I388" t="s">
        <v>1131</v>
      </c>
      <c r="J388" s="3">
        <f t="shared" si="24"/>
        <v>68</v>
      </c>
      <c r="K388" s="3">
        <f t="shared" si="25"/>
        <v>40</v>
      </c>
      <c r="L388" s="3">
        <f t="shared" si="26"/>
        <v>28</v>
      </c>
      <c r="M388" s="7">
        <f t="shared" si="27"/>
        <v>0.41176470588235292</v>
      </c>
    </row>
    <row r="389" spans="1:13">
      <c r="A389" s="4">
        <v>148</v>
      </c>
      <c r="B389" s="4">
        <v>10</v>
      </c>
      <c r="C389" s="4" t="s">
        <v>241</v>
      </c>
      <c r="D389" s="4" t="s">
        <v>1149</v>
      </c>
      <c r="E389" s="4">
        <v>12</v>
      </c>
      <c r="F389" s="4">
        <v>20</v>
      </c>
      <c r="G389" s="4">
        <v>3</v>
      </c>
      <c r="H389" s="4">
        <v>46</v>
      </c>
      <c r="I389" t="s">
        <v>1131</v>
      </c>
      <c r="J389" s="3">
        <f t="shared" si="24"/>
        <v>60</v>
      </c>
      <c r="K389" s="3">
        <f t="shared" si="25"/>
        <v>36</v>
      </c>
      <c r="L389" s="3">
        <f t="shared" si="26"/>
        <v>24</v>
      </c>
      <c r="M389" s="7">
        <f t="shared" si="27"/>
        <v>0.4</v>
      </c>
    </row>
    <row r="390" spans="1:13">
      <c r="A390" s="4">
        <v>148</v>
      </c>
      <c r="B390" s="4">
        <v>10</v>
      </c>
      <c r="C390" s="4" t="s">
        <v>256</v>
      </c>
      <c r="D390" s="4" t="s">
        <v>1153</v>
      </c>
      <c r="E390" s="4">
        <v>15</v>
      </c>
      <c r="F390" s="4">
        <v>26</v>
      </c>
      <c r="G390" s="4">
        <v>1</v>
      </c>
      <c r="H390" s="4">
        <v>25</v>
      </c>
      <c r="I390" t="s">
        <v>1131</v>
      </c>
      <c r="J390" s="3">
        <f t="shared" si="24"/>
        <v>26</v>
      </c>
      <c r="K390" s="3">
        <f t="shared" si="25"/>
        <v>15</v>
      </c>
      <c r="L390" s="3">
        <f t="shared" si="26"/>
        <v>11</v>
      </c>
      <c r="M390" s="7">
        <f t="shared" si="27"/>
        <v>0.42307692307692307</v>
      </c>
    </row>
    <row r="391" spans="1:13">
      <c r="A391" s="4">
        <v>149</v>
      </c>
      <c r="B391" s="4">
        <v>18</v>
      </c>
      <c r="C391" s="4" t="s">
        <v>77</v>
      </c>
      <c r="D391" s="4" t="s">
        <v>1148</v>
      </c>
      <c r="E391" s="4">
        <v>20</v>
      </c>
      <c r="F391" s="4">
        <v>34</v>
      </c>
      <c r="G391" s="4">
        <v>3</v>
      </c>
      <c r="H391" s="4">
        <v>28</v>
      </c>
      <c r="I391" t="s">
        <v>1132</v>
      </c>
      <c r="J391" s="3">
        <f t="shared" si="24"/>
        <v>102</v>
      </c>
      <c r="K391" s="3">
        <f t="shared" si="25"/>
        <v>60</v>
      </c>
      <c r="L391" s="3">
        <f t="shared" si="26"/>
        <v>42</v>
      </c>
      <c r="M391" s="7">
        <f t="shared" si="27"/>
        <v>0.41176470588235292</v>
      </c>
    </row>
    <row r="392" spans="1:13">
      <c r="A392" s="4">
        <v>149</v>
      </c>
      <c r="B392" s="4">
        <v>18</v>
      </c>
      <c r="C392" s="4" t="s">
        <v>100</v>
      </c>
      <c r="D392" s="4" t="s">
        <v>1136</v>
      </c>
      <c r="E392" s="4">
        <v>18</v>
      </c>
      <c r="F392" s="4">
        <v>30</v>
      </c>
      <c r="G392" s="4">
        <v>1</v>
      </c>
      <c r="H392" s="4">
        <v>38</v>
      </c>
      <c r="I392" t="s">
        <v>1132</v>
      </c>
      <c r="J392" s="3">
        <f t="shared" si="24"/>
        <v>30</v>
      </c>
      <c r="K392" s="3">
        <f t="shared" si="25"/>
        <v>18</v>
      </c>
      <c r="L392" s="3">
        <f t="shared" si="26"/>
        <v>12</v>
      </c>
      <c r="M392" s="7">
        <f t="shared" si="27"/>
        <v>0.4</v>
      </c>
    </row>
    <row r="393" spans="1:13">
      <c r="A393" s="4">
        <v>149</v>
      </c>
      <c r="B393" s="4">
        <v>18</v>
      </c>
      <c r="C393" s="4" t="s">
        <v>117</v>
      </c>
      <c r="D393" s="4" t="s">
        <v>1152</v>
      </c>
      <c r="E393" s="4">
        <v>10</v>
      </c>
      <c r="F393" s="4">
        <v>18</v>
      </c>
      <c r="G393" s="4">
        <v>2</v>
      </c>
      <c r="H393" s="4">
        <v>25</v>
      </c>
      <c r="I393" t="s">
        <v>1131</v>
      </c>
      <c r="J393" s="3">
        <f t="shared" si="24"/>
        <v>36</v>
      </c>
      <c r="K393" s="3">
        <f t="shared" si="25"/>
        <v>20</v>
      </c>
      <c r="L393" s="3">
        <f t="shared" si="26"/>
        <v>16</v>
      </c>
      <c r="M393" s="7">
        <f t="shared" si="27"/>
        <v>0.44444444444444442</v>
      </c>
    </row>
    <row r="394" spans="1:13">
      <c r="A394" s="4">
        <v>149</v>
      </c>
      <c r="B394" s="4">
        <v>18</v>
      </c>
      <c r="C394" s="4" t="s">
        <v>51</v>
      </c>
      <c r="D394" s="4" t="s">
        <v>1141</v>
      </c>
      <c r="E394" s="4">
        <v>17</v>
      </c>
      <c r="F394" s="4">
        <v>29</v>
      </c>
      <c r="G394" s="4">
        <v>2</v>
      </c>
      <c r="H394" s="4">
        <v>48</v>
      </c>
      <c r="I394" t="s">
        <v>1132</v>
      </c>
      <c r="J394" s="3">
        <f t="shared" si="24"/>
        <v>58</v>
      </c>
      <c r="K394" s="3">
        <f t="shared" si="25"/>
        <v>34</v>
      </c>
      <c r="L394" s="3">
        <f t="shared" si="26"/>
        <v>24</v>
      </c>
      <c r="M394" s="7">
        <f t="shared" si="27"/>
        <v>0.41379310344827586</v>
      </c>
    </row>
    <row r="395" spans="1:13">
      <c r="A395" s="4">
        <v>150</v>
      </c>
      <c r="B395" s="4">
        <v>18</v>
      </c>
      <c r="C395" s="4" t="s">
        <v>335</v>
      </c>
      <c r="D395" s="4" t="s">
        <v>1147</v>
      </c>
      <c r="E395" s="4">
        <v>13</v>
      </c>
      <c r="F395" s="4">
        <v>22</v>
      </c>
      <c r="G395" s="4">
        <v>2</v>
      </c>
      <c r="H395" s="4">
        <v>19</v>
      </c>
      <c r="I395" t="s">
        <v>1131</v>
      </c>
      <c r="J395" s="3">
        <f t="shared" si="24"/>
        <v>44</v>
      </c>
      <c r="K395" s="3">
        <f t="shared" si="25"/>
        <v>26</v>
      </c>
      <c r="L395" s="3">
        <f t="shared" si="26"/>
        <v>18</v>
      </c>
      <c r="M395" s="7">
        <f t="shared" si="27"/>
        <v>0.40909090909090912</v>
      </c>
    </row>
    <row r="396" spans="1:13">
      <c r="A396" s="4">
        <v>150</v>
      </c>
      <c r="B396" s="4">
        <v>18</v>
      </c>
      <c r="C396" s="4" t="s">
        <v>439</v>
      </c>
      <c r="D396" s="4" t="s">
        <v>1142</v>
      </c>
      <c r="E396" s="4">
        <v>20</v>
      </c>
      <c r="F396" s="4">
        <v>33</v>
      </c>
      <c r="G396" s="4">
        <v>2</v>
      </c>
      <c r="H396" s="4">
        <v>57</v>
      </c>
      <c r="I396" t="s">
        <v>1132</v>
      </c>
      <c r="J396" s="3">
        <f t="shared" si="24"/>
        <v>66</v>
      </c>
      <c r="K396" s="3">
        <f t="shared" si="25"/>
        <v>40</v>
      </c>
      <c r="L396" s="3">
        <f t="shared" si="26"/>
        <v>26</v>
      </c>
      <c r="M396" s="7">
        <f t="shared" si="27"/>
        <v>0.39393939393939392</v>
      </c>
    </row>
    <row r="397" spans="1:13">
      <c r="A397" s="4">
        <v>150</v>
      </c>
      <c r="B397" s="4">
        <v>18</v>
      </c>
      <c r="C397" s="4" t="s">
        <v>241</v>
      </c>
      <c r="D397" s="4" t="s">
        <v>1149</v>
      </c>
      <c r="E397" s="4">
        <v>12</v>
      </c>
      <c r="F397" s="4">
        <v>20</v>
      </c>
      <c r="G397" s="4">
        <v>2</v>
      </c>
      <c r="H397" s="4">
        <v>30</v>
      </c>
      <c r="I397" t="s">
        <v>1132</v>
      </c>
      <c r="J397" s="3">
        <f t="shared" si="24"/>
        <v>40</v>
      </c>
      <c r="K397" s="3">
        <f t="shared" si="25"/>
        <v>24</v>
      </c>
      <c r="L397" s="3">
        <f t="shared" si="26"/>
        <v>16</v>
      </c>
      <c r="M397" s="7">
        <f t="shared" si="27"/>
        <v>0.4</v>
      </c>
    </row>
    <row r="398" spans="1:13">
      <c r="A398" s="4">
        <v>151</v>
      </c>
      <c r="B398" s="4">
        <v>6</v>
      </c>
      <c r="C398" s="4" t="s">
        <v>331</v>
      </c>
      <c r="D398" s="4" t="s">
        <v>1150</v>
      </c>
      <c r="E398" s="4">
        <v>14</v>
      </c>
      <c r="F398" s="4">
        <v>23</v>
      </c>
      <c r="G398" s="4">
        <v>3</v>
      </c>
      <c r="H398" s="4">
        <v>13</v>
      </c>
      <c r="I398" t="s">
        <v>1131</v>
      </c>
      <c r="J398" s="3">
        <f t="shared" si="24"/>
        <v>69</v>
      </c>
      <c r="K398" s="3">
        <f t="shared" si="25"/>
        <v>42</v>
      </c>
      <c r="L398" s="3">
        <f t="shared" si="26"/>
        <v>27</v>
      </c>
      <c r="M398" s="7">
        <f t="shared" si="27"/>
        <v>0.39130434782608697</v>
      </c>
    </row>
    <row r="399" spans="1:13">
      <c r="A399" s="4">
        <v>151</v>
      </c>
      <c r="B399" s="4">
        <v>6</v>
      </c>
      <c r="C399" s="4" t="s">
        <v>102</v>
      </c>
      <c r="D399" s="4" t="s">
        <v>1151</v>
      </c>
      <c r="E399" s="4">
        <v>13</v>
      </c>
      <c r="F399" s="4">
        <v>21</v>
      </c>
      <c r="G399" s="4">
        <v>3</v>
      </c>
      <c r="H399" s="4">
        <v>6</v>
      </c>
      <c r="I399" t="s">
        <v>1131</v>
      </c>
      <c r="J399" s="3">
        <f t="shared" si="24"/>
        <v>63</v>
      </c>
      <c r="K399" s="3">
        <f t="shared" si="25"/>
        <v>39</v>
      </c>
      <c r="L399" s="3">
        <f t="shared" si="26"/>
        <v>24</v>
      </c>
      <c r="M399" s="7">
        <f t="shared" si="27"/>
        <v>0.38095238095238093</v>
      </c>
    </row>
    <row r="400" spans="1:13">
      <c r="A400" s="4">
        <v>152</v>
      </c>
      <c r="B400" s="4">
        <v>5</v>
      </c>
      <c r="C400" s="4" t="s">
        <v>57</v>
      </c>
      <c r="D400" s="4" t="s">
        <v>1143</v>
      </c>
      <c r="E400" s="4">
        <v>16</v>
      </c>
      <c r="F400" s="4">
        <v>28</v>
      </c>
      <c r="G400" s="4">
        <v>2</v>
      </c>
      <c r="H400" s="4">
        <v>12</v>
      </c>
      <c r="I400" t="s">
        <v>1131</v>
      </c>
      <c r="J400" s="3">
        <f t="shared" si="24"/>
        <v>56</v>
      </c>
      <c r="K400" s="3">
        <f t="shared" si="25"/>
        <v>32</v>
      </c>
      <c r="L400" s="3">
        <f t="shared" si="26"/>
        <v>24</v>
      </c>
      <c r="M400" s="7">
        <f t="shared" si="27"/>
        <v>0.42857142857142855</v>
      </c>
    </row>
    <row r="401" spans="1:13">
      <c r="A401" s="4">
        <v>153</v>
      </c>
      <c r="B401" s="4">
        <v>10</v>
      </c>
      <c r="C401" s="4" t="s">
        <v>439</v>
      </c>
      <c r="D401" s="4" t="s">
        <v>1142</v>
      </c>
      <c r="E401" s="4">
        <v>20</v>
      </c>
      <c r="F401" s="4">
        <v>33</v>
      </c>
      <c r="G401" s="4">
        <v>3</v>
      </c>
      <c r="H401" s="4">
        <v>10</v>
      </c>
      <c r="I401" t="s">
        <v>1132</v>
      </c>
      <c r="J401" s="3">
        <f t="shared" si="24"/>
        <v>99</v>
      </c>
      <c r="K401" s="3">
        <f t="shared" si="25"/>
        <v>60</v>
      </c>
      <c r="L401" s="3">
        <f t="shared" si="26"/>
        <v>39</v>
      </c>
      <c r="M401" s="7">
        <f t="shared" si="27"/>
        <v>0.39393939393939392</v>
      </c>
    </row>
    <row r="402" spans="1:13">
      <c r="A402" s="4">
        <v>153</v>
      </c>
      <c r="B402" s="4">
        <v>10</v>
      </c>
      <c r="C402" s="4" t="s">
        <v>259</v>
      </c>
      <c r="D402" s="4" t="s">
        <v>1135</v>
      </c>
      <c r="E402" s="4">
        <v>14</v>
      </c>
      <c r="F402" s="4">
        <v>24</v>
      </c>
      <c r="G402" s="4">
        <v>1</v>
      </c>
      <c r="H402" s="4">
        <v>53</v>
      </c>
      <c r="I402" t="s">
        <v>1132</v>
      </c>
      <c r="J402" s="3">
        <f t="shared" si="24"/>
        <v>24</v>
      </c>
      <c r="K402" s="3">
        <f t="shared" si="25"/>
        <v>14</v>
      </c>
      <c r="L402" s="3">
        <f t="shared" si="26"/>
        <v>10</v>
      </c>
      <c r="M402" s="7">
        <f t="shared" si="27"/>
        <v>0.41666666666666669</v>
      </c>
    </row>
    <row r="403" spans="1:13">
      <c r="A403" s="4">
        <v>153</v>
      </c>
      <c r="B403" s="4">
        <v>10</v>
      </c>
      <c r="C403" s="4" t="s">
        <v>65</v>
      </c>
      <c r="D403" s="4" t="s">
        <v>1139</v>
      </c>
      <c r="E403" s="4">
        <v>25</v>
      </c>
      <c r="F403" s="4">
        <v>40</v>
      </c>
      <c r="G403" s="4">
        <v>2</v>
      </c>
      <c r="H403" s="4">
        <v>26</v>
      </c>
      <c r="I403" t="s">
        <v>1131</v>
      </c>
      <c r="J403" s="3">
        <f t="shared" si="24"/>
        <v>80</v>
      </c>
      <c r="K403" s="3">
        <f t="shared" si="25"/>
        <v>50</v>
      </c>
      <c r="L403" s="3">
        <f t="shared" si="26"/>
        <v>30</v>
      </c>
      <c r="M403" s="7">
        <f t="shared" si="27"/>
        <v>0.375</v>
      </c>
    </row>
    <row r="404" spans="1:13">
      <c r="A404" s="4">
        <v>154</v>
      </c>
      <c r="B404" s="4">
        <v>11</v>
      </c>
      <c r="C404" s="4" t="s">
        <v>106</v>
      </c>
      <c r="D404" s="4" t="s">
        <v>1140</v>
      </c>
      <c r="E404" s="4">
        <v>22</v>
      </c>
      <c r="F404" s="4">
        <v>36</v>
      </c>
      <c r="G404" s="4">
        <v>3</v>
      </c>
      <c r="H404" s="4">
        <v>52</v>
      </c>
      <c r="I404" t="s">
        <v>1131</v>
      </c>
      <c r="J404" s="3">
        <f t="shared" si="24"/>
        <v>108</v>
      </c>
      <c r="K404" s="3">
        <f t="shared" si="25"/>
        <v>66</v>
      </c>
      <c r="L404" s="3">
        <f t="shared" si="26"/>
        <v>42</v>
      </c>
      <c r="M404" s="7">
        <f t="shared" si="27"/>
        <v>0.3888888888888889</v>
      </c>
    </row>
    <row r="405" spans="1:13">
      <c r="A405" s="4">
        <v>154</v>
      </c>
      <c r="B405" s="4">
        <v>11</v>
      </c>
      <c r="C405" s="4" t="s">
        <v>117</v>
      </c>
      <c r="D405" s="4" t="s">
        <v>1152</v>
      </c>
      <c r="E405" s="4">
        <v>10</v>
      </c>
      <c r="F405" s="4">
        <v>18</v>
      </c>
      <c r="G405" s="4">
        <v>2</v>
      </c>
      <c r="H405" s="4">
        <v>30</v>
      </c>
      <c r="I405" t="s">
        <v>1131</v>
      </c>
      <c r="J405" s="3">
        <f t="shared" si="24"/>
        <v>36</v>
      </c>
      <c r="K405" s="3">
        <f t="shared" si="25"/>
        <v>20</v>
      </c>
      <c r="L405" s="3">
        <f t="shared" si="26"/>
        <v>16</v>
      </c>
      <c r="M405" s="7">
        <f t="shared" si="27"/>
        <v>0.44444444444444442</v>
      </c>
    </row>
    <row r="406" spans="1:13">
      <c r="A406" s="4">
        <v>155</v>
      </c>
      <c r="B406" s="4">
        <v>7</v>
      </c>
      <c r="C406" s="4" t="s">
        <v>170</v>
      </c>
      <c r="D406" s="4" t="s">
        <v>1138</v>
      </c>
      <c r="E406" s="4">
        <v>16</v>
      </c>
      <c r="F406" s="4">
        <v>27</v>
      </c>
      <c r="G406" s="4">
        <v>2</v>
      </c>
      <c r="H406" s="4">
        <v>24</v>
      </c>
      <c r="I406" t="s">
        <v>1132</v>
      </c>
      <c r="J406" s="3">
        <f t="shared" si="24"/>
        <v>54</v>
      </c>
      <c r="K406" s="3">
        <f t="shared" si="25"/>
        <v>32</v>
      </c>
      <c r="L406" s="3">
        <f t="shared" si="26"/>
        <v>22</v>
      </c>
      <c r="M406" s="7">
        <f t="shared" si="27"/>
        <v>0.40740740740740738</v>
      </c>
    </row>
    <row r="407" spans="1:13">
      <c r="A407" s="4">
        <v>155</v>
      </c>
      <c r="B407" s="4">
        <v>7</v>
      </c>
      <c r="C407" s="4" t="s">
        <v>186</v>
      </c>
      <c r="D407" s="4" t="s">
        <v>1137</v>
      </c>
      <c r="E407" s="4">
        <v>19</v>
      </c>
      <c r="F407" s="4">
        <v>31</v>
      </c>
      <c r="G407" s="4">
        <v>2</v>
      </c>
      <c r="H407" s="4">
        <v>43</v>
      </c>
      <c r="I407" t="s">
        <v>1131</v>
      </c>
      <c r="J407" s="3">
        <f t="shared" si="24"/>
        <v>62</v>
      </c>
      <c r="K407" s="3">
        <f t="shared" si="25"/>
        <v>38</v>
      </c>
      <c r="L407" s="3">
        <f t="shared" si="26"/>
        <v>24</v>
      </c>
      <c r="M407" s="7">
        <f t="shared" si="27"/>
        <v>0.38709677419354838</v>
      </c>
    </row>
    <row r="408" spans="1:13">
      <c r="A408" s="4">
        <v>155</v>
      </c>
      <c r="B408" s="4">
        <v>7</v>
      </c>
      <c r="C408" s="4" t="s">
        <v>241</v>
      </c>
      <c r="D408" s="4" t="s">
        <v>1149</v>
      </c>
      <c r="E408" s="4">
        <v>12</v>
      </c>
      <c r="F408" s="4">
        <v>20</v>
      </c>
      <c r="G408" s="4">
        <v>1</v>
      </c>
      <c r="H408" s="4">
        <v>33</v>
      </c>
      <c r="I408" t="s">
        <v>1132</v>
      </c>
      <c r="J408" s="3">
        <f t="shared" si="24"/>
        <v>20</v>
      </c>
      <c r="K408" s="3">
        <f t="shared" si="25"/>
        <v>12</v>
      </c>
      <c r="L408" s="3">
        <f t="shared" si="26"/>
        <v>8</v>
      </c>
      <c r="M408" s="7">
        <f t="shared" si="27"/>
        <v>0.4</v>
      </c>
    </row>
    <row r="409" spans="1:13">
      <c r="A409" s="4">
        <v>156</v>
      </c>
      <c r="B409" s="4">
        <v>6</v>
      </c>
      <c r="C409" s="4" t="s">
        <v>57</v>
      </c>
      <c r="D409" s="4" t="s">
        <v>1143</v>
      </c>
      <c r="E409" s="4">
        <v>16</v>
      </c>
      <c r="F409" s="4">
        <v>28</v>
      </c>
      <c r="G409" s="4">
        <v>2</v>
      </c>
      <c r="H409" s="4">
        <v>6</v>
      </c>
      <c r="I409" t="s">
        <v>1131</v>
      </c>
      <c r="J409" s="3">
        <f t="shared" si="24"/>
        <v>56</v>
      </c>
      <c r="K409" s="3">
        <f t="shared" si="25"/>
        <v>32</v>
      </c>
      <c r="L409" s="3">
        <f t="shared" si="26"/>
        <v>24</v>
      </c>
      <c r="M409" s="7">
        <f t="shared" si="27"/>
        <v>0.42857142857142855</v>
      </c>
    </row>
    <row r="410" spans="1:13">
      <c r="A410" s="4">
        <v>157</v>
      </c>
      <c r="B410" s="4">
        <v>13</v>
      </c>
      <c r="C410" s="4" t="s">
        <v>195</v>
      </c>
      <c r="D410" s="4" t="s">
        <v>1154</v>
      </c>
      <c r="E410" s="4">
        <v>15</v>
      </c>
      <c r="F410" s="4">
        <v>25</v>
      </c>
      <c r="G410" s="4">
        <v>3</v>
      </c>
      <c r="H410" s="4">
        <v>48</v>
      </c>
      <c r="I410" t="s">
        <v>1132</v>
      </c>
      <c r="J410" s="3">
        <f t="shared" si="24"/>
        <v>75</v>
      </c>
      <c r="K410" s="3">
        <f t="shared" si="25"/>
        <v>45</v>
      </c>
      <c r="L410" s="3">
        <f t="shared" si="26"/>
        <v>30</v>
      </c>
      <c r="M410" s="7">
        <f t="shared" si="27"/>
        <v>0.4</v>
      </c>
    </row>
    <row r="411" spans="1:13">
      <c r="A411" s="4">
        <v>157</v>
      </c>
      <c r="B411" s="4">
        <v>13</v>
      </c>
      <c r="C411" s="4" t="s">
        <v>57</v>
      </c>
      <c r="D411" s="4" t="s">
        <v>1143</v>
      </c>
      <c r="E411" s="4">
        <v>16</v>
      </c>
      <c r="F411" s="4">
        <v>28</v>
      </c>
      <c r="G411" s="4">
        <v>1</v>
      </c>
      <c r="H411" s="4">
        <v>54</v>
      </c>
      <c r="I411" t="s">
        <v>1132</v>
      </c>
      <c r="J411" s="3">
        <f t="shared" si="24"/>
        <v>28</v>
      </c>
      <c r="K411" s="3">
        <f t="shared" si="25"/>
        <v>16</v>
      </c>
      <c r="L411" s="3">
        <f t="shared" si="26"/>
        <v>12</v>
      </c>
      <c r="M411" s="7">
        <f t="shared" si="27"/>
        <v>0.42857142857142855</v>
      </c>
    </row>
    <row r="412" spans="1:13">
      <c r="A412" s="4">
        <v>157</v>
      </c>
      <c r="B412" s="4">
        <v>13</v>
      </c>
      <c r="C412" s="4" t="s">
        <v>100</v>
      </c>
      <c r="D412" s="4" t="s">
        <v>1136</v>
      </c>
      <c r="E412" s="4">
        <v>18</v>
      </c>
      <c r="F412" s="4">
        <v>30</v>
      </c>
      <c r="G412" s="4">
        <v>2</v>
      </c>
      <c r="H412" s="4">
        <v>27</v>
      </c>
      <c r="I412" t="s">
        <v>1131</v>
      </c>
      <c r="J412" s="3">
        <f t="shared" si="24"/>
        <v>60</v>
      </c>
      <c r="K412" s="3">
        <f t="shared" si="25"/>
        <v>36</v>
      </c>
      <c r="L412" s="3">
        <f t="shared" si="26"/>
        <v>24</v>
      </c>
      <c r="M412" s="7">
        <f t="shared" si="27"/>
        <v>0.4</v>
      </c>
    </row>
    <row r="413" spans="1:13">
      <c r="A413" s="4">
        <v>157</v>
      </c>
      <c r="B413" s="4">
        <v>13</v>
      </c>
      <c r="C413" s="4" t="s">
        <v>106</v>
      </c>
      <c r="D413" s="4" t="s">
        <v>1140</v>
      </c>
      <c r="E413" s="4">
        <v>22</v>
      </c>
      <c r="F413" s="4">
        <v>36</v>
      </c>
      <c r="G413" s="4">
        <v>3</v>
      </c>
      <c r="H413" s="4">
        <v>21</v>
      </c>
      <c r="I413" t="s">
        <v>1131</v>
      </c>
      <c r="J413" s="3">
        <f t="shared" si="24"/>
        <v>108</v>
      </c>
      <c r="K413" s="3">
        <f t="shared" si="25"/>
        <v>66</v>
      </c>
      <c r="L413" s="3">
        <f t="shared" si="26"/>
        <v>42</v>
      </c>
      <c r="M413" s="7">
        <f t="shared" si="27"/>
        <v>0.3888888888888889</v>
      </c>
    </row>
    <row r="414" spans="1:13">
      <c r="A414" s="4">
        <v>158</v>
      </c>
      <c r="B414" s="4">
        <v>5</v>
      </c>
      <c r="C414" s="4" t="s">
        <v>180</v>
      </c>
      <c r="D414" s="4" t="s">
        <v>1144</v>
      </c>
      <c r="E414" s="4">
        <v>11</v>
      </c>
      <c r="F414" s="4">
        <v>19</v>
      </c>
      <c r="G414" s="4">
        <v>1</v>
      </c>
      <c r="H414" s="4">
        <v>57</v>
      </c>
      <c r="I414" t="s">
        <v>1131</v>
      </c>
      <c r="J414" s="3">
        <f t="shared" si="24"/>
        <v>19</v>
      </c>
      <c r="K414" s="3">
        <f t="shared" si="25"/>
        <v>11</v>
      </c>
      <c r="L414" s="3">
        <f t="shared" si="26"/>
        <v>8</v>
      </c>
      <c r="M414" s="7">
        <f t="shared" si="27"/>
        <v>0.42105263157894735</v>
      </c>
    </row>
    <row r="415" spans="1:13">
      <c r="A415" s="4">
        <v>158</v>
      </c>
      <c r="B415" s="4">
        <v>5</v>
      </c>
      <c r="C415" s="4" t="s">
        <v>256</v>
      </c>
      <c r="D415" s="4" t="s">
        <v>1153</v>
      </c>
      <c r="E415" s="4">
        <v>15</v>
      </c>
      <c r="F415" s="4">
        <v>26</v>
      </c>
      <c r="G415" s="4">
        <v>3</v>
      </c>
      <c r="H415" s="4">
        <v>55</v>
      </c>
      <c r="I415" t="s">
        <v>1131</v>
      </c>
      <c r="J415" s="3">
        <f t="shared" si="24"/>
        <v>78</v>
      </c>
      <c r="K415" s="3">
        <f t="shared" si="25"/>
        <v>45</v>
      </c>
      <c r="L415" s="3">
        <f t="shared" si="26"/>
        <v>33</v>
      </c>
      <c r="M415" s="7">
        <f t="shared" si="27"/>
        <v>0.42307692307692307</v>
      </c>
    </row>
    <row r="416" spans="1:13">
      <c r="A416" s="4">
        <v>158</v>
      </c>
      <c r="B416" s="4">
        <v>5</v>
      </c>
      <c r="C416" s="4" t="s">
        <v>106</v>
      </c>
      <c r="D416" s="4" t="s">
        <v>1140</v>
      </c>
      <c r="E416" s="4">
        <v>22</v>
      </c>
      <c r="F416" s="4">
        <v>36</v>
      </c>
      <c r="G416" s="4">
        <v>3</v>
      </c>
      <c r="H416" s="4">
        <v>7</v>
      </c>
      <c r="I416" t="s">
        <v>1131</v>
      </c>
      <c r="J416" s="3">
        <f t="shared" si="24"/>
        <v>108</v>
      </c>
      <c r="K416" s="3">
        <f t="shared" si="25"/>
        <v>66</v>
      </c>
      <c r="L416" s="3">
        <f t="shared" si="26"/>
        <v>42</v>
      </c>
      <c r="M416" s="7">
        <f t="shared" si="27"/>
        <v>0.3888888888888889</v>
      </c>
    </row>
    <row r="417" spans="1:13">
      <c r="A417" s="4">
        <v>158</v>
      </c>
      <c r="B417" s="4">
        <v>5</v>
      </c>
      <c r="C417" s="4" t="s">
        <v>33</v>
      </c>
      <c r="D417" s="4" t="s">
        <v>1145</v>
      </c>
      <c r="E417" s="4">
        <v>21</v>
      </c>
      <c r="F417" s="4">
        <v>35</v>
      </c>
      <c r="G417" s="4">
        <v>3</v>
      </c>
      <c r="H417" s="4">
        <v>16</v>
      </c>
      <c r="I417" t="s">
        <v>1132</v>
      </c>
      <c r="J417" s="3">
        <f t="shared" si="24"/>
        <v>105</v>
      </c>
      <c r="K417" s="3">
        <f t="shared" si="25"/>
        <v>63</v>
      </c>
      <c r="L417" s="3">
        <f t="shared" si="26"/>
        <v>42</v>
      </c>
      <c r="M417" s="7">
        <f t="shared" si="27"/>
        <v>0.4</v>
      </c>
    </row>
    <row r="418" spans="1:13">
      <c r="A418" s="4">
        <v>159</v>
      </c>
      <c r="B418" s="4">
        <v>16</v>
      </c>
      <c r="C418" s="4" t="s">
        <v>51</v>
      </c>
      <c r="D418" s="4" t="s">
        <v>1141</v>
      </c>
      <c r="E418" s="4">
        <v>17</v>
      </c>
      <c r="F418" s="4">
        <v>29</v>
      </c>
      <c r="G418" s="4">
        <v>3</v>
      </c>
      <c r="H418" s="4">
        <v>23</v>
      </c>
      <c r="I418" t="s">
        <v>1132</v>
      </c>
      <c r="J418" s="3">
        <f t="shared" si="24"/>
        <v>87</v>
      </c>
      <c r="K418" s="3">
        <f t="shared" si="25"/>
        <v>51</v>
      </c>
      <c r="L418" s="3">
        <f t="shared" si="26"/>
        <v>36</v>
      </c>
      <c r="M418" s="7">
        <f t="shared" si="27"/>
        <v>0.41379310344827586</v>
      </c>
    </row>
    <row r="419" spans="1:13">
      <c r="A419" s="4">
        <v>159</v>
      </c>
      <c r="B419" s="4">
        <v>16</v>
      </c>
      <c r="C419" s="4" t="s">
        <v>186</v>
      </c>
      <c r="D419" s="4" t="s">
        <v>1137</v>
      </c>
      <c r="E419" s="4">
        <v>19</v>
      </c>
      <c r="F419" s="4">
        <v>31</v>
      </c>
      <c r="G419" s="4">
        <v>1</v>
      </c>
      <c r="H419" s="4">
        <v>5</v>
      </c>
      <c r="I419" t="s">
        <v>1131</v>
      </c>
      <c r="J419" s="3">
        <f t="shared" si="24"/>
        <v>31</v>
      </c>
      <c r="K419" s="3">
        <f t="shared" si="25"/>
        <v>19</v>
      </c>
      <c r="L419" s="3">
        <f t="shared" si="26"/>
        <v>12</v>
      </c>
      <c r="M419" s="7">
        <f t="shared" si="27"/>
        <v>0.38709677419354838</v>
      </c>
    </row>
    <row r="420" spans="1:13">
      <c r="A420" s="4">
        <v>159</v>
      </c>
      <c r="B420" s="4">
        <v>16</v>
      </c>
      <c r="C420" s="4" t="s">
        <v>117</v>
      </c>
      <c r="D420" s="4" t="s">
        <v>1152</v>
      </c>
      <c r="E420" s="4">
        <v>10</v>
      </c>
      <c r="F420" s="4">
        <v>18</v>
      </c>
      <c r="G420" s="4">
        <v>2</v>
      </c>
      <c r="H420" s="4">
        <v>6</v>
      </c>
      <c r="I420" t="s">
        <v>1131</v>
      </c>
      <c r="J420" s="3">
        <f t="shared" si="24"/>
        <v>36</v>
      </c>
      <c r="K420" s="3">
        <f t="shared" si="25"/>
        <v>20</v>
      </c>
      <c r="L420" s="3">
        <f t="shared" si="26"/>
        <v>16</v>
      </c>
      <c r="M420" s="7">
        <f t="shared" si="27"/>
        <v>0.44444444444444442</v>
      </c>
    </row>
    <row r="421" spans="1:13">
      <c r="A421" s="4">
        <v>159</v>
      </c>
      <c r="B421" s="4">
        <v>16</v>
      </c>
      <c r="C421" s="4" t="s">
        <v>439</v>
      </c>
      <c r="D421" s="4" t="s">
        <v>1142</v>
      </c>
      <c r="E421" s="4">
        <v>20</v>
      </c>
      <c r="F421" s="4">
        <v>33</v>
      </c>
      <c r="G421" s="4">
        <v>3</v>
      </c>
      <c r="H421" s="4">
        <v>40</v>
      </c>
      <c r="I421" t="s">
        <v>1131</v>
      </c>
      <c r="J421" s="3">
        <f t="shared" si="24"/>
        <v>99</v>
      </c>
      <c r="K421" s="3">
        <f t="shared" si="25"/>
        <v>60</v>
      </c>
      <c r="L421" s="3">
        <f t="shared" si="26"/>
        <v>39</v>
      </c>
      <c r="M421" s="7">
        <f t="shared" si="27"/>
        <v>0.39393939393939392</v>
      </c>
    </row>
    <row r="422" spans="1:13">
      <c r="A422" s="4">
        <v>160</v>
      </c>
      <c r="B422" s="4">
        <v>19</v>
      </c>
      <c r="C422" s="4" t="s">
        <v>106</v>
      </c>
      <c r="D422" s="4" t="s">
        <v>1140</v>
      </c>
      <c r="E422" s="4">
        <v>22</v>
      </c>
      <c r="F422" s="4">
        <v>36</v>
      </c>
      <c r="G422" s="4">
        <v>3</v>
      </c>
      <c r="H422" s="4">
        <v>20</v>
      </c>
      <c r="I422" t="s">
        <v>1131</v>
      </c>
      <c r="J422" s="3">
        <f t="shared" si="24"/>
        <v>108</v>
      </c>
      <c r="K422" s="3">
        <f t="shared" si="25"/>
        <v>66</v>
      </c>
      <c r="L422" s="3">
        <f t="shared" si="26"/>
        <v>42</v>
      </c>
      <c r="M422" s="7">
        <f t="shared" si="27"/>
        <v>0.3888888888888889</v>
      </c>
    </row>
    <row r="423" spans="1:13">
      <c r="A423" s="4">
        <v>160</v>
      </c>
      <c r="B423" s="4">
        <v>19</v>
      </c>
      <c r="C423" s="4" t="s">
        <v>259</v>
      </c>
      <c r="D423" s="4" t="s">
        <v>1135</v>
      </c>
      <c r="E423" s="4">
        <v>14</v>
      </c>
      <c r="F423" s="4">
        <v>24</v>
      </c>
      <c r="G423" s="4">
        <v>2</v>
      </c>
      <c r="H423" s="4">
        <v>47</v>
      </c>
      <c r="I423" t="s">
        <v>1131</v>
      </c>
      <c r="J423" s="3">
        <f t="shared" si="24"/>
        <v>48</v>
      </c>
      <c r="K423" s="3">
        <f t="shared" si="25"/>
        <v>28</v>
      </c>
      <c r="L423" s="3">
        <f t="shared" si="26"/>
        <v>20</v>
      </c>
      <c r="M423" s="7">
        <f t="shared" si="27"/>
        <v>0.41666666666666669</v>
      </c>
    </row>
    <row r="424" spans="1:13">
      <c r="A424" s="4">
        <v>161</v>
      </c>
      <c r="B424" s="4">
        <v>13</v>
      </c>
      <c r="C424" s="4" t="s">
        <v>57</v>
      </c>
      <c r="D424" s="4" t="s">
        <v>1143</v>
      </c>
      <c r="E424" s="4">
        <v>16</v>
      </c>
      <c r="F424" s="4">
        <v>28</v>
      </c>
      <c r="G424" s="4">
        <v>3</v>
      </c>
      <c r="H424" s="4">
        <v>57</v>
      </c>
      <c r="I424" t="s">
        <v>1131</v>
      </c>
      <c r="J424" s="3">
        <f t="shared" si="24"/>
        <v>84</v>
      </c>
      <c r="K424" s="3">
        <f t="shared" si="25"/>
        <v>48</v>
      </c>
      <c r="L424" s="3">
        <f t="shared" si="26"/>
        <v>36</v>
      </c>
      <c r="M424" s="7">
        <f t="shared" si="27"/>
        <v>0.42857142857142855</v>
      </c>
    </row>
    <row r="425" spans="1:13">
      <c r="A425" s="4">
        <v>162</v>
      </c>
      <c r="B425" s="4">
        <v>14</v>
      </c>
      <c r="C425" s="4" t="s">
        <v>259</v>
      </c>
      <c r="D425" s="4" t="s">
        <v>1135</v>
      </c>
      <c r="E425" s="4">
        <v>14</v>
      </c>
      <c r="F425" s="4">
        <v>24</v>
      </c>
      <c r="G425" s="4">
        <v>3</v>
      </c>
      <c r="H425" s="4">
        <v>25</v>
      </c>
      <c r="I425" t="s">
        <v>1131</v>
      </c>
      <c r="J425" s="3">
        <f t="shared" si="24"/>
        <v>72</v>
      </c>
      <c r="K425" s="3">
        <f t="shared" si="25"/>
        <v>42</v>
      </c>
      <c r="L425" s="3">
        <f t="shared" si="26"/>
        <v>30</v>
      </c>
      <c r="M425" s="7">
        <f t="shared" si="27"/>
        <v>0.41666666666666669</v>
      </c>
    </row>
    <row r="426" spans="1:13">
      <c r="A426" s="4">
        <v>163</v>
      </c>
      <c r="B426" s="4">
        <v>6</v>
      </c>
      <c r="C426" s="4" t="s">
        <v>186</v>
      </c>
      <c r="D426" s="4" t="s">
        <v>1137</v>
      </c>
      <c r="E426" s="4">
        <v>19</v>
      </c>
      <c r="F426" s="4">
        <v>31</v>
      </c>
      <c r="G426" s="4">
        <v>3</v>
      </c>
      <c r="H426" s="4">
        <v>8</v>
      </c>
      <c r="I426" t="s">
        <v>1132</v>
      </c>
      <c r="J426" s="3">
        <f t="shared" si="24"/>
        <v>93</v>
      </c>
      <c r="K426" s="3">
        <f t="shared" si="25"/>
        <v>57</v>
      </c>
      <c r="L426" s="3">
        <f t="shared" si="26"/>
        <v>36</v>
      </c>
      <c r="M426" s="7">
        <f t="shared" si="27"/>
        <v>0.38709677419354838</v>
      </c>
    </row>
    <row r="427" spans="1:13">
      <c r="A427" s="4">
        <v>163</v>
      </c>
      <c r="B427" s="4">
        <v>6</v>
      </c>
      <c r="C427" s="4" t="s">
        <v>100</v>
      </c>
      <c r="D427" s="4" t="s">
        <v>1136</v>
      </c>
      <c r="E427" s="4">
        <v>18</v>
      </c>
      <c r="F427" s="4">
        <v>30</v>
      </c>
      <c r="G427" s="4">
        <v>3</v>
      </c>
      <c r="H427" s="4">
        <v>16</v>
      </c>
      <c r="I427" t="s">
        <v>1132</v>
      </c>
      <c r="J427" s="3">
        <f t="shared" si="24"/>
        <v>90</v>
      </c>
      <c r="K427" s="3">
        <f t="shared" si="25"/>
        <v>54</v>
      </c>
      <c r="L427" s="3">
        <f t="shared" si="26"/>
        <v>36</v>
      </c>
      <c r="M427" s="7">
        <f t="shared" si="27"/>
        <v>0.4</v>
      </c>
    </row>
    <row r="428" spans="1:13">
      <c r="A428" s="4">
        <v>163</v>
      </c>
      <c r="B428" s="4">
        <v>6</v>
      </c>
      <c r="C428" s="4" t="s">
        <v>439</v>
      </c>
      <c r="D428" s="4" t="s">
        <v>1142</v>
      </c>
      <c r="E428" s="4">
        <v>20</v>
      </c>
      <c r="F428" s="4">
        <v>33</v>
      </c>
      <c r="G428" s="4">
        <v>2</v>
      </c>
      <c r="H428" s="4">
        <v>40</v>
      </c>
      <c r="I428" t="s">
        <v>1132</v>
      </c>
      <c r="J428" s="3">
        <f t="shared" si="24"/>
        <v>66</v>
      </c>
      <c r="K428" s="3">
        <f t="shared" si="25"/>
        <v>40</v>
      </c>
      <c r="L428" s="3">
        <f t="shared" si="26"/>
        <v>26</v>
      </c>
      <c r="M428" s="7">
        <f t="shared" si="27"/>
        <v>0.39393939393939392</v>
      </c>
    </row>
    <row r="429" spans="1:13">
      <c r="A429" s="4">
        <v>163</v>
      </c>
      <c r="B429" s="4">
        <v>6</v>
      </c>
      <c r="C429" s="4" t="s">
        <v>335</v>
      </c>
      <c r="D429" s="4" t="s">
        <v>1147</v>
      </c>
      <c r="E429" s="4">
        <v>13</v>
      </c>
      <c r="F429" s="4">
        <v>22</v>
      </c>
      <c r="G429" s="4">
        <v>1</v>
      </c>
      <c r="H429" s="4">
        <v>7</v>
      </c>
      <c r="I429" t="s">
        <v>1131</v>
      </c>
      <c r="J429" s="3">
        <f t="shared" si="24"/>
        <v>22</v>
      </c>
      <c r="K429" s="3">
        <f t="shared" si="25"/>
        <v>13</v>
      </c>
      <c r="L429" s="3">
        <f t="shared" si="26"/>
        <v>9</v>
      </c>
      <c r="M429" s="7">
        <f t="shared" si="27"/>
        <v>0.40909090909090912</v>
      </c>
    </row>
    <row r="430" spans="1:13">
      <c r="A430" s="4">
        <v>164</v>
      </c>
      <c r="B430" s="4">
        <v>8</v>
      </c>
      <c r="C430" s="4" t="s">
        <v>335</v>
      </c>
      <c r="D430" s="4" t="s">
        <v>1147</v>
      </c>
      <c r="E430" s="4">
        <v>13</v>
      </c>
      <c r="F430" s="4">
        <v>22</v>
      </c>
      <c r="G430" s="4">
        <v>1</v>
      </c>
      <c r="H430" s="4">
        <v>43</v>
      </c>
      <c r="I430" t="s">
        <v>1132</v>
      </c>
      <c r="J430" s="3">
        <f t="shared" si="24"/>
        <v>22</v>
      </c>
      <c r="K430" s="3">
        <f t="shared" si="25"/>
        <v>13</v>
      </c>
      <c r="L430" s="3">
        <f t="shared" si="26"/>
        <v>9</v>
      </c>
      <c r="M430" s="7">
        <f t="shared" si="27"/>
        <v>0.40909090909090912</v>
      </c>
    </row>
    <row r="431" spans="1:13">
      <c r="A431" s="4">
        <v>164</v>
      </c>
      <c r="B431" s="4">
        <v>8</v>
      </c>
      <c r="C431" s="4" t="s">
        <v>106</v>
      </c>
      <c r="D431" s="4" t="s">
        <v>1140</v>
      </c>
      <c r="E431" s="4">
        <v>22</v>
      </c>
      <c r="F431" s="4">
        <v>36</v>
      </c>
      <c r="G431" s="4">
        <v>1</v>
      </c>
      <c r="H431" s="4">
        <v>7</v>
      </c>
      <c r="I431" t="s">
        <v>1131</v>
      </c>
      <c r="J431" s="3">
        <f t="shared" si="24"/>
        <v>36</v>
      </c>
      <c r="K431" s="3">
        <f t="shared" si="25"/>
        <v>22</v>
      </c>
      <c r="L431" s="3">
        <f t="shared" si="26"/>
        <v>14</v>
      </c>
      <c r="M431" s="7">
        <f t="shared" si="27"/>
        <v>0.3888888888888889</v>
      </c>
    </row>
    <row r="432" spans="1:13">
      <c r="A432" s="4">
        <v>164</v>
      </c>
      <c r="B432" s="4">
        <v>8</v>
      </c>
      <c r="C432" s="4" t="s">
        <v>414</v>
      </c>
      <c r="D432" s="4" t="s">
        <v>1146</v>
      </c>
      <c r="E432" s="4">
        <v>19</v>
      </c>
      <c r="F432" s="4">
        <v>32</v>
      </c>
      <c r="G432" s="4">
        <v>2</v>
      </c>
      <c r="H432" s="4">
        <v>20</v>
      </c>
      <c r="I432" t="s">
        <v>1131</v>
      </c>
      <c r="J432" s="3">
        <f t="shared" si="24"/>
        <v>64</v>
      </c>
      <c r="K432" s="3">
        <f t="shared" si="25"/>
        <v>38</v>
      </c>
      <c r="L432" s="3">
        <f t="shared" si="26"/>
        <v>26</v>
      </c>
      <c r="M432" s="7">
        <f t="shared" si="27"/>
        <v>0.40625</v>
      </c>
    </row>
    <row r="433" spans="1:13">
      <c r="A433" s="4">
        <v>164</v>
      </c>
      <c r="B433" s="4">
        <v>8</v>
      </c>
      <c r="C433" s="4" t="s">
        <v>259</v>
      </c>
      <c r="D433" s="4" t="s">
        <v>1135</v>
      </c>
      <c r="E433" s="4">
        <v>14</v>
      </c>
      <c r="F433" s="4">
        <v>24</v>
      </c>
      <c r="G433" s="4">
        <v>2</v>
      </c>
      <c r="H433" s="4">
        <v>35</v>
      </c>
      <c r="I433" t="s">
        <v>1131</v>
      </c>
      <c r="J433" s="3">
        <f t="shared" si="24"/>
        <v>48</v>
      </c>
      <c r="K433" s="3">
        <f t="shared" si="25"/>
        <v>28</v>
      </c>
      <c r="L433" s="3">
        <f t="shared" si="26"/>
        <v>20</v>
      </c>
      <c r="M433" s="7">
        <f t="shared" si="27"/>
        <v>0.41666666666666669</v>
      </c>
    </row>
    <row r="434" spans="1:13">
      <c r="A434" s="4">
        <v>165</v>
      </c>
      <c r="B434" s="4">
        <v>10</v>
      </c>
      <c r="C434" s="4" t="s">
        <v>259</v>
      </c>
      <c r="D434" s="4" t="s">
        <v>1135</v>
      </c>
      <c r="E434" s="4">
        <v>14</v>
      </c>
      <c r="F434" s="4">
        <v>24</v>
      </c>
      <c r="G434" s="4">
        <v>2</v>
      </c>
      <c r="H434" s="4">
        <v>15</v>
      </c>
      <c r="I434" t="s">
        <v>1132</v>
      </c>
      <c r="J434" s="3">
        <f t="shared" si="24"/>
        <v>48</v>
      </c>
      <c r="K434" s="3">
        <f t="shared" si="25"/>
        <v>28</v>
      </c>
      <c r="L434" s="3">
        <f t="shared" si="26"/>
        <v>20</v>
      </c>
      <c r="M434" s="7">
        <f t="shared" si="27"/>
        <v>0.41666666666666669</v>
      </c>
    </row>
    <row r="435" spans="1:13">
      <c r="A435" s="4">
        <v>165</v>
      </c>
      <c r="B435" s="4">
        <v>10</v>
      </c>
      <c r="C435" s="4" t="s">
        <v>102</v>
      </c>
      <c r="D435" s="4" t="s">
        <v>1151</v>
      </c>
      <c r="E435" s="4">
        <v>13</v>
      </c>
      <c r="F435" s="4">
        <v>21</v>
      </c>
      <c r="G435" s="4">
        <v>2</v>
      </c>
      <c r="H435" s="4">
        <v>41</v>
      </c>
      <c r="I435" t="s">
        <v>1131</v>
      </c>
      <c r="J435" s="3">
        <f t="shared" si="24"/>
        <v>42</v>
      </c>
      <c r="K435" s="3">
        <f t="shared" si="25"/>
        <v>26</v>
      </c>
      <c r="L435" s="3">
        <f t="shared" si="26"/>
        <v>16</v>
      </c>
      <c r="M435" s="7">
        <f t="shared" si="27"/>
        <v>0.38095238095238093</v>
      </c>
    </row>
    <row r="436" spans="1:13">
      <c r="A436" s="4">
        <v>166</v>
      </c>
      <c r="B436" s="4">
        <v>12</v>
      </c>
      <c r="C436" s="4" t="s">
        <v>331</v>
      </c>
      <c r="D436" s="4" t="s">
        <v>1150</v>
      </c>
      <c r="E436" s="4">
        <v>14</v>
      </c>
      <c r="F436" s="4">
        <v>23</v>
      </c>
      <c r="G436" s="4">
        <v>2</v>
      </c>
      <c r="H436" s="4">
        <v>22</v>
      </c>
      <c r="I436" t="s">
        <v>1132</v>
      </c>
      <c r="J436" s="3">
        <f t="shared" si="24"/>
        <v>46</v>
      </c>
      <c r="K436" s="3">
        <f t="shared" si="25"/>
        <v>28</v>
      </c>
      <c r="L436" s="3">
        <f t="shared" si="26"/>
        <v>18</v>
      </c>
      <c r="M436" s="7">
        <f t="shared" si="27"/>
        <v>0.39130434782608697</v>
      </c>
    </row>
    <row r="437" spans="1:13">
      <c r="A437" s="4">
        <v>167</v>
      </c>
      <c r="B437" s="4">
        <v>5</v>
      </c>
      <c r="C437" s="4" t="s">
        <v>180</v>
      </c>
      <c r="D437" s="4" t="s">
        <v>1144</v>
      </c>
      <c r="E437" s="4">
        <v>11</v>
      </c>
      <c r="F437" s="4">
        <v>19</v>
      </c>
      <c r="G437" s="4">
        <v>1</v>
      </c>
      <c r="H437" s="4">
        <v>29</v>
      </c>
      <c r="I437" t="s">
        <v>1131</v>
      </c>
      <c r="J437" s="3">
        <f t="shared" si="24"/>
        <v>19</v>
      </c>
      <c r="K437" s="3">
        <f t="shared" si="25"/>
        <v>11</v>
      </c>
      <c r="L437" s="3">
        <f t="shared" si="26"/>
        <v>8</v>
      </c>
      <c r="M437" s="7">
        <f t="shared" si="27"/>
        <v>0.42105263157894735</v>
      </c>
    </row>
    <row r="438" spans="1:13">
      <c r="A438" s="4">
        <v>167</v>
      </c>
      <c r="B438" s="4">
        <v>5</v>
      </c>
      <c r="C438" s="4" t="s">
        <v>77</v>
      </c>
      <c r="D438" s="4" t="s">
        <v>1148</v>
      </c>
      <c r="E438" s="4">
        <v>20</v>
      </c>
      <c r="F438" s="4">
        <v>34</v>
      </c>
      <c r="G438" s="4">
        <v>3</v>
      </c>
      <c r="H438" s="4">
        <v>11</v>
      </c>
      <c r="I438" t="s">
        <v>1131</v>
      </c>
      <c r="J438" s="3">
        <f t="shared" si="24"/>
        <v>102</v>
      </c>
      <c r="K438" s="3">
        <f t="shared" si="25"/>
        <v>60</v>
      </c>
      <c r="L438" s="3">
        <f t="shared" si="26"/>
        <v>42</v>
      </c>
      <c r="M438" s="7">
        <f t="shared" si="27"/>
        <v>0.41176470588235292</v>
      </c>
    </row>
    <row r="439" spans="1:13">
      <c r="A439" s="4">
        <v>167</v>
      </c>
      <c r="B439" s="4">
        <v>5</v>
      </c>
      <c r="C439" s="4" t="s">
        <v>186</v>
      </c>
      <c r="D439" s="4" t="s">
        <v>1137</v>
      </c>
      <c r="E439" s="4">
        <v>19</v>
      </c>
      <c r="F439" s="4">
        <v>31</v>
      </c>
      <c r="G439" s="4">
        <v>1</v>
      </c>
      <c r="H439" s="4">
        <v>36</v>
      </c>
      <c r="I439" t="s">
        <v>1132</v>
      </c>
      <c r="J439" s="3">
        <f t="shared" si="24"/>
        <v>31</v>
      </c>
      <c r="K439" s="3">
        <f t="shared" si="25"/>
        <v>19</v>
      </c>
      <c r="L439" s="3">
        <f t="shared" si="26"/>
        <v>12</v>
      </c>
      <c r="M439" s="7">
        <f t="shared" si="27"/>
        <v>0.38709677419354838</v>
      </c>
    </row>
    <row r="440" spans="1:13">
      <c r="A440" s="4">
        <v>168</v>
      </c>
      <c r="B440" s="4">
        <v>17</v>
      </c>
      <c r="C440" s="4" t="s">
        <v>335</v>
      </c>
      <c r="D440" s="4" t="s">
        <v>1147</v>
      </c>
      <c r="E440" s="4">
        <v>13</v>
      </c>
      <c r="F440" s="4">
        <v>22</v>
      </c>
      <c r="G440" s="4">
        <v>2</v>
      </c>
      <c r="H440" s="4">
        <v>7</v>
      </c>
      <c r="I440" t="s">
        <v>1132</v>
      </c>
      <c r="J440" s="3">
        <f t="shared" si="24"/>
        <v>44</v>
      </c>
      <c r="K440" s="3">
        <f t="shared" si="25"/>
        <v>26</v>
      </c>
      <c r="L440" s="3">
        <f t="shared" si="26"/>
        <v>18</v>
      </c>
      <c r="M440" s="7">
        <f t="shared" si="27"/>
        <v>0.40909090909090912</v>
      </c>
    </row>
    <row r="441" spans="1:13">
      <c r="A441" s="4">
        <v>169</v>
      </c>
      <c r="B441" s="4">
        <v>19</v>
      </c>
      <c r="C441" s="4" t="s">
        <v>102</v>
      </c>
      <c r="D441" s="4" t="s">
        <v>1151</v>
      </c>
      <c r="E441" s="4">
        <v>13</v>
      </c>
      <c r="F441" s="4">
        <v>21</v>
      </c>
      <c r="G441" s="4">
        <v>2</v>
      </c>
      <c r="H441" s="4">
        <v>44</v>
      </c>
      <c r="I441" t="s">
        <v>1132</v>
      </c>
      <c r="J441" s="3">
        <f t="shared" si="24"/>
        <v>42</v>
      </c>
      <c r="K441" s="3">
        <f t="shared" si="25"/>
        <v>26</v>
      </c>
      <c r="L441" s="3">
        <f t="shared" si="26"/>
        <v>16</v>
      </c>
      <c r="M441" s="7">
        <f t="shared" si="27"/>
        <v>0.38095238095238093</v>
      </c>
    </row>
    <row r="442" spans="1:13">
      <c r="A442" s="4">
        <v>169</v>
      </c>
      <c r="B442" s="4">
        <v>19</v>
      </c>
      <c r="C442" s="4" t="s">
        <v>77</v>
      </c>
      <c r="D442" s="4" t="s">
        <v>1148</v>
      </c>
      <c r="E442" s="4">
        <v>20</v>
      </c>
      <c r="F442" s="4">
        <v>34</v>
      </c>
      <c r="G442" s="4">
        <v>2</v>
      </c>
      <c r="H442" s="4">
        <v>59</v>
      </c>
      <c r="I442" t="s">
        <v>1132</v>
      </c>
      <c r="J442" s="3">
        <f t="shared" si="24"/>
        <v>68</v>
      </c>
      <c r="K442" s="3">
        <f t="shared" si="25"/>
        <v>40</v>
      </c>
      <c r="L442" s="3">
        <f t="shared" si="26"/>
        <v>28</v>
      </c>
      <c r="M442" s="7">
        <f t="shared" si="27"/>
        <v>0.41176470588235292</v>
      </c>
    </row>
    <row r="443" spans="1:13">
      <c r="A443" s="4">
        <v>169</v>
      </c>
      <c r="B443" s="4">
        <v>19</v>
      </c>
      <c r="C443" s="4" t="s">
        <v>335</v>
      </c>
      <c r="D443" s="4" t="s">
        <v>1147</v>
      </c>
      <c r="E443" s="4">
        <v>13</v>
      </c>
      <c r="F443" s="4">
        <v>22</v>
      </c>
      <c r="G443" s="4">
        <v>2</v>
      </c>
      <c r="H443" s="4">
        <v>7</v>
      </c>
      <c r="I443" t="s">
        <v>1131</v>
      </c>
      <c r="J443" s="3">
        <f t="shared" si="24"/>
        <v>44</v>
      </c>
      <c r="K443" s="3">
        <f t="shared" si="25"/>
        <v>26</v>
      </c>
      <c r="L443" s="3">
        <f t="shared" si="26"/>
        <v>18</v>
      </c>
      <c r="M443" s="7">
        <f t="shared" si="27"/>
        <v>0.40909090909090912</v>
      </c>
    </row>
    <row r="444" spans="1:13">
      <c r="A444" s="4">
        <v>170</v>
      </c>
      <c r="B444" s="4">
        <v>12</v>
      </c>
      <c r="C444" s="4" t="s">
        <v>241</v>
      </c>
      <c r="D444" s="4" t="s">
        <v>1149</v>
      </c>
      <c r="E444" s="4">
        <v>12</v>
      </c>
      <c r="F444" s="4">
        <v>20</v>
      </c>
      <c r="G444" s="4">
        <v>3</v>
      </c>
      <c r="H444" s="4">
        <v>16</v>
      </c>
      <c r="I444" t="s">
        <v>1131</v>
      </c>
      <c r="J444" s="3">
        <f t="shared" si="24"/>
        <v>60</v>
      </c>
      <c r="K444" s="3">
        <f t="shared" si="25"/>
        <v>36</v>
      </c>
      <c r="L444" s="3">
        <f t="shared" si="26"/>
        <v>24</v>
      </c>
      <c r="M444" s="7">
        <f t="shared" si="27"/>
        <v>0.4</v>
      </c>
    </row>
    <row r="445" spans="1:13">
      <c r="A445" s="4">
        <v>170</v>
      </c>
      <c r="B445" s="4">
        <v>12</v>
      </c>
      <c r="C445" s="4" t="s">
        <v>51</v>
      </c>
      <c r="D445" s="4" t="s">
        <v>1141</v>
      </c>
      <c r="E445" s="4">
        <v>17</v>
      </c>
      <c r="F445" s="4">
        <v>29</v>
      </c>
      <c r="G445" s="4">
        <v>3</v>
      </c>
      <c r="H445" s="4">
        <v>16</v>
      </c>
      <c r="I445" t="s">
        <v>1131</v>
      </c>
      <c r="J445" s="3">
        <f t="shared" si="24"/>
        <v>87</v>
      </c>
      <c r="K445" s="3">
        <f t="shared" si="25"/>
        <v>51</v>
      </c>
      <c r="L445" s="3">
        <f t="shared" si="26"/>
        <v>36</v>
      </c>
      <c r="M445" s="7">
        <f t="shared" si="27"/>
        <v>0.41379310344827586</v>
      </c>
    </row>
    <row r="446" spans="1:13">
      <c r="A446" s="4">
        <v>170</v>
      </c>
      <c r="B446" s="4">
        <v>12</v>
      </c>
      <c r="C446" s="4" t="s">
        <v>106</v>
      </c>
      <c r="D446" s="4" t="s">
        <v>1140</v>
      </c>
      <c r="E446" s="4">
        <v>22</v>
      </c>
      <c r="F446" s="4">
        <v>36</v>
      </c>
      <c r="G446" s="4">
        <v>1</v>
      </c>
      <c r="H446" s="4">
        <v>33</v>
      </c>
      <c r="I446" t="s">
        <v>1132</v>
      </c>
      <c r="J446" s="3">
        <f t="shared" si="24"/>
        <v>36</v>
      </c>
      <c r="K446" s="3">
        <f t="shared" si="25"/>
        <v>22</v>
      </c>
      <c r="L446" s="3">
        <f t="shared" si="26"/>
        <v>14</v>
      </c>
      <c r="M446" s="7">
        <f t="shared" si="27"/>
        <v>0.3888888888888889</v>
      </c>
    </row>
    <row r="447" spans="1:13">
      <c r="A447" s="4">
        <v>170</v>
      </c>
      <c r="B447" s="4">
        <v>12</v>
      </c>
      <c r="C447" s="4" t="s">
        <v>100</v>
      </c>
      <c r="D447" s="4" t="s">
        <v>1136</v>
      </c>
      <c r="E447" s="4">
        <v>18</v>
      </c>
      <c r="F447" s="4">
        <v>30</v>
      </c>
      <c r="G447" s="4">
        <v>2</v>
      </c>
      <c r="H447" s="4">
        <v>8</v>
      </c>
      <c r="I447" t="s">
        <v>1132</v>
      </c>
      <c r="J447" s="3">
        <f t="shared" si="24"/>
        <v>60</v>
      </c>
      <c r="K447" s="3">
        <f t="shared" si="25"/>
        <v>36</v>
      </c>
      <c r="L447" s="3">
        <f t="shared" si="26"/>
        <v>24</v>
      </c>
      <c r="M447" s="7">
        <f t="shared" si="27"/>
        <v>0.4</v>
      </c>
    </row>
    <row r="448" spans="1:13">
      <c r="A448" s="4">
        <v>171</v>
      </c>
      <c r="B448" s="4">
        <v>16</v>
      </c>
      <c r="C448" s="4" t="s">
        <v>256</v>
      </c>
      <c r="D448" s="4" t="s">
        <v>1153</v>
      </c>
      <c r="E448" s="4">
        <v>15</v>
      </c>
      <c r="F448" s="4">
        <v>26</v>
      </c>
      <c r="G448" s="4">
        <v>2</v>
      </c>
      <c r="H448" s="4">
        <v>29</v>
      </c>
      <c r="I448" t="s">
        <v>1131</v>
      </c>
      <c r="J448" s="3">
        <f t="shared" si="24"/>
        <v>52</v>
      </c>
      <c r="K448" s="3">
        <f t="shared" si="25"/>
        <v>30</v>
      </c>
      <c r="L448" s="3">
        <f t="shared" si="26"/>
        <v>22</v>
      </c>
      <c r="M448" s="7">
        <f t="shared" si="27"/>
        <v>0.42307692307692307</v>
      </c>
    </row>
    <row r="449" spans="1:13">
      <c r="A449" s="4">
        <v>171</v>
      </c>
      <c r="B449" s="4">
        <v>16</v>
      </c>
      <c r="C449" s="4" t="s">
        <v>51</v>
      </c>
      <c r="D449" s="4" t="s">
        <v>1141</v>
      </c>
      <c r="E449" s="4">
        <v>17</v>
      </c>
      <c r="F449" s="4">
        <v>29</v>
      </c>
      <c r="G449" s="4">
        <v>3</v>
      </c>
      <c r="H449" s="4">
        <v>22</v>
      </c>
      <c r="I449" t="s">
        <v>1132</v>
      </c>
      <c r="J449" s="3">
        <f t="shared" si="24"/>
        <v>87</v>
      </c>
      <c r="K449" s="3">
        <f t="shared" si="25"/>
        <v>51</v>
      </c>
      <c r="L449" s="3">
        <f t="shared" si="26"/>
        <v>36</v>
      </c>
      <c r="M449" s="7">
        <f t="shared" si="27"/>
        <v>0.41379310344827586</v>
      </c>
    </row>
    <row r="450" spans="1:13">
      <c r="A450" s="4">
        <v>172</v>
      </c>
      <c r="B450" s="4">
        <v>12</v>
      </c>
      <c r="C450" s="4" t="s">
        <v>77</v>
      </c>
      <c r="D450" s="4" t="s">
        <v>1148</v>
      </c>
      <c r="E450" s="4">
        <v>20</v>
      </c>
      <c r="F450" s="4">
        <v>34</v>
      </c>
      <c r="G450" s="4">
        <v>2</v>
      </c>
      <c r="H450" s="4">
        <v>27</v>
      </c>
      <c r="I450" t="s">
        <v>1132</v>
      </c>
      <c r="J450" s="3">
        <f t="shared" ref="J450:J513" si="28">+F450*G450</f>
        <v>68</v>
      </c>
      <c r="K450" s="3">
        <f t="shared" ref="K450:K513" si="29">+E450*G450</f>
        <v>40</v>
      </c>
      <c r="L450" s="3">
        <f t="shared" si="26"/>
        <v>28</v>
      </c>
      <c r="M450" s="7">
        <f t="shared" si="27"/>
        <v>0.41176470588235292</v>
      </c>
    </row>
    <row r="451" spans="1:13">
      <c r="A451" s="4">
        <v>173</v>
      </c>
      <c r="B451" s="4">
        <v>11</v>
      </c>
      <c r="C451" s="4" t="s">
        <v>170</v>
      </c>
      <c r="D451" s="4" t="s">
        <v>1138</v>
      </c>
      <c r="E451" s="4">
        <v>16</v>
      </c>
      <c r="F451" s="4">
        <v>27</v>
      </c>
      <c r="G451" s="4">
        <v>3</v>
      </c>
      <c r="H451" s="4">
        <v>15</v>
      </c>
      <c r="I451" t="s">
        <v>1132</v>
      </c>
      <c r="J451" s="3">
        <f t="shared" si="28"/>
        <v>81</v>
      </c>
      <c r="K451" s="3">
        <f t="shared" si="29"/>
        <v>48</v>
      </c>
      <c r="L451" s="3">
        <f t="shared" ref="L451:L514" si="30">+J451-K451</f>
        <v>33</v>
      </c>
      <c r="M451" s="7">
        <f t="shared" ref="M451:M514" si="31">+L451/J451</f>
        <v>0.40740740740740738</v>
      </c>
    </row>
    <row r="452" spans="1:13">
      <c r="A452" s="4">
        <v>173</v>
      </c>
      <c r="B452" s="4">
        <v>11</v>
      </c>
      <c r="C452" s="4" t="s">
        <v>414</v>
      </c>
      <c r="D452" s="4" t="s">
        <v>1146</v>
      </c>
      <c r="E452" s="4">
        <v>19</v>
      </c>
      <c r="F452" s="4">
        <v>32</v>
      </c>
      <c r="G452" s="4">
        <v>3</v>
      </c>
      <c r="H452" s="4">
        <v>52</v>
      </c>
      <c r="I452" t="s">
        <v>1132</v>
      </c>
      <c r="J452" s="3">
        <f t="shared" si="28"/>
        <v>96</v>
      </c>
      <c r="K452" s="3">
        <f t="shared" si="29"/>
        <v>57</v>
      </c>
      <c r="L452" s="3">
        <f t="shared" si="30"/>
        <v>39</v>
      </c>
      <c r="M452" s="7">
        <f t="shared" si="31"/>
        <v>0.40625</v>
      </c>
    </row>
    <row r="453" spans="1:13">
      <c r="A453" s="4">
        <v>174</v>
      </c>
      <c r="B453" s="4">
        <v>10</v>
      </c>
      <c r="C453" s="4" t="s">
        <v>100</v>
      </c>
      <c r="D453" s="4" t="s">
        <v>1136</v>
      </c>
      <c r="E453" s="4">
        <v>18</v>
      </c>
      <c r="F453" s="4">
        <v>30</v>
      </c>
      <c r="G453" s="4">
        <v>2</v>
      </c>
      <c r="H453" s="4">
        <v>12</v>
      </c>
      <c r="I453" t="s">
        <v>1132</v>
      </c>
      <c r="J453" s="3">
        <f t="shared" si="28"/>
        <v>60</v>
      </c>
      <c r="K453" s="3">
        <f t="shared" si="29"/>
        <v>36</v>
      </c>
      <c r="L453" s="3">
        <f t="shared" si="30"/>
        <v>24</v>
      </c>
      <c r="M453" s="7">
        <f t="shared" si="31"/>
        <v>0.4</v>
      </c>
    </row>
    <row r="454" spans="1:13">
      <c r="A454" s="4">
        <v>175</v>
      </c>
      <c r="B454" s="4">
        <v>14</v>
      </c>
      <c r="C454" s="4" t="s">
        <v>414</v>
      </c>
      <c r="D454" s="4" t="s">
        <v>1146</v>
      </c>
      <c r="E454" s="4">
        <v>19</v>
      </c>
      <c r="F454" s="4">
        <v>32</v>
      </c>
      <c r="G454" s="4">
        <v>3</v>
      </c>
      <c r="H454" s="4">
        <v>9</v>
      </c>
      <c r="I454" t="s">
        <v>1132</v>
      </c>
      <c r="J454" s="3">
        <f t="shared" si="28"/>
        <v>96</v>
      </c>
      <c r="K454" s="3">
        <f t="shared" si="29"/>
        <v>57</v>
      </c>
      <c r="L454" s="3">
        <f t="shared" si="30"/>
        <v>39</v>
      </c>
      <c r="M454" s="7">
        <f t="shared" si="31"/>
        <v>0.40625</v>
      </c>
    </row>
    <row r="455" spans="1:13">
      <c r="A455" s="4">
        <v>175</v>
      </c>
      <c r="B455" s="4">
        <v>14</v>
      </c>
      <c r="C455" s="4" t="s">
        <v>259</v>
      </c>
      <c r="D455" s="4" t="s">
        <v>1135</v>
      </c>
      <c r="E455" s="4">
        <v>14</v>
      </c>
      <c r="F455" s="4">
        <v>24</v>
      </c>
      <c r="G455" s="4">
        <v>2</v>
      </c>
      <c r="H455" s="4">
        <v>38</v>
      </c>
      <c r="I455" t="s">
        <v>1131</v>
      </c>
      <c r="J455" s="3">
        <f t="shared" si="28"/>
        <v>48</v>
      </c>
      <c r="K455" s="3">
        <f t="shared" si="29"/>
        <v>28</v>
      </c>
      <c r="L455" s="3">
        <f t="shared" si="30"/>
        <v>20</v>
      </c>
      <c r="M455" s="7">
        <f t="shared" si="31"/>
        <v>0.41666666666666669</v>
      </c>
    </row>
    <row r="456" spans="1:13">
      <c r="A456" s="4">
        <v>176</v>
      </c>
      <c r="B456" s="4">
        <v>20</v>
      </c>
      <c r="C456" s="4" t="s">
        <v>102</v>
      </c>
      <c r="D456" s="4" t="s">
        <v>1151</v>
      </c>
      <c r="E456" s="4">
        <v>13</v>
      </c>
      <c r="F456" s="4">
        <v>21</v>
      </c>
      <c r="G456" s="4">
        <v>3</v>
      </c>
      <c r="H456" s="4">
        <v>48</v>
      </c>
      <c r="I456" t="s">
        <v>1132</v>
      </c>
      <c r="J456" s="3">
        <f t="shared" si="28"/>
        <v>63</v>
      </c>
      <c r="K456" s="3">
        <f t="shared" si="29"/>
        <v>39</v>
      </c>
      <c r="L456" s="3">
        <f t="shared" si="30"/>
        <v>24</v>
      </c>
      <c r="M456" s="7">
        <f t="shared" si="31"/>
        <v>0.38095238095238093</v>
      </c>
    </row>
    <row r="457" spans="1:13">
      <c r="A457" s="4">
        <v>177</v>
      </c>
      <c r="B457" s="4">
        <v>4</v>
      </c>
      <c r="C457" s="4" t="s">
        <v>259</v>
      </c>
      <c r="D457" s="4" t="s">
        <v>1135</v>
      </c>
      <c r="E457" s="4">
        <v>14</v>
      </c>
      <c r="F457" s="4">
        <v>24</v>
      </c>
      <c r="G457" s="4">
        <v>2</v>
      </c>
      <c r="H457" s="4">
        <v>10</v>
      </c>
      <c r="I457" t="s">
        <v>1132</v>
      </c>
      <c r="J457" s="3">
        <f t="shared" si="28"/>
        <v>48</v>
      </c>
      <c r="K457" s="3">
        <f t="shared" si="29"/>
        <v>28</v>
      </c>
      <c r="L457" s="3">
        <f t="shared" si="30"/>
        <v>20</v>
      </c>
      <c r="M457" s="7">
        <f t="shared" si="31"/>
        <v>0.41666666666666669</v>
      </c>
    </row>
    <row r="458" spans="1:13">
      <c r="A458" s="4">
        <v>177</v>
      </c>
      <c r="B458" s="4">
        <v>4</v>
      </c>
      <c r="C458" s="4" t="s">
        <v>256</v>
      </c>
      <c r="D458" s="4" t="s">
        <v>1153</v>
      </c>
      <c r="E458" s="4">
        <v>15</v>
      </c>
      <c r="F458" s="4">
        <v>26</v>
      </c>
      <c r="G458" s="4">
        <v>1</v>
      </c>
      <c r="H458" s="4">
        <v>40</v>
      </c>
      <c r="I458" t="s">
        <v>1131</v>
      </c>
      <c r="J458" s="3">
        <f t="shared" si="28"/>
        <v>26</v>
      </c>
      <c r="K458" s="3">
        <f t="shared" si="29"/>
        <v>15</v>
      </c>
      <c r="L458" s="3">
        <f t="shared" si="30"/>
        <v>11</v>
      </c>
      <c r="M458" s="7">
        <f t="shared" si="31"/>
        <v>0.42307692307692307</v>
      </c>
    </row>
    <row r="459" spans="1:13">
      <c r="A459" s="4">
        <v>177</v>
      </c>
      <c r="B459" s="4">
        <v>4</v>
      </c>
      <c r="C459" s="4" t="s">
        <v>102</v>
      </c>
      <c r="D459" s="4" t="s">
        <v>1151</v>
      </c>
      <c r="E459" s="4">
        <v>13</v>
      </c>
      <c r="F459" s="4">
        <v>21</v>
      </c>
      <c r="G459" s="4">
        <v>2</v>
      </c>
      <c r="H459" s="4">
        <v>45</v>
      </c>
      <c r="I459" t="s">
        <v>1132</v>
      </c>
      <c r="J459" s="3">
        <f t="shared" si="28"/>
        <v>42</v>
      </c>
      <c r="K459" s="3">
        <f t="shared" si="29"/>
        <v>26</v>
      </c>
      <c r="L459" s="3">
        <f t="shared" si="30"/>
        <v>16</v>
      </c>
      <c r="M459" s="7">
        <f t="shared" si="31"/>
        <v>0.38095238095238093</v>
      </c>
    </row>
    <row r="460" spans="1:13">
      <c r="A460" s="4">
        <v>177</v>
      </c>
      <c r="B460" s="4">
        <v>4</v>
      </c>
      <c r="C460" s="4" t="s">
        <v>180</v>
      </c>
      <c r="D460" s="4" t="s">
        <v>1144</v>
      </c>
      <c r="E460" s="4">
        <v>11</v>
      </c>
      <c r="F460" s="4">
        <v>19</v>
      </c>
      <c r="G460" s="4">
        <v>3</v>
      </c>
      <c r="H460" s="4">
        <v>47</v>
      </c>
      <c r="I460" t="s">
        <v>1131</v>
      </c>
      <c r="J460" s="3">
        <f t="shared" si="28"/>
        <v>57</v>
      </c>
      <c r="K460" s="3">
        <f t="shared" si="29"/>
        <v>33</v>
      </c>
      <c r="L460" s="3">
        <f t="shared" si="30"/>
        <v>24</v>
      </c>
      <c r="M460" s="7">
        <f t="shared" si="31"/>
        <v>0.42105263157894735</v>
      </c>
    </row>
    <row r="461" spans="1:13">
      <c r="A461" s="4">
        <v>178</v>
      </c>
      <c r="B461" s="4">
        <v>11</v>
      </c>
      <c r="C461" s="4" t="s">
        <v>100</v>
      </c>
      <c r="D461" s="4" t="s">
        <v>1136</v>
      </c>
      <c r="E461" s="4">
        <v>18</v>
      </c>
      <c r="F461" s="4">
        <v>30</v>
      </c>
      <c r="G461" s="4">
        <v>1</v>
      </c>
      <c r="H461" s="4">
        <v>55</v>
      </c>
      <c r="I461" t="s">
        <v>1132</v>
      </c>
      <c r="J461" s="3">
        <f t="shared" si="28"/>
        <v>30</v>
      </c>
      <c r="K461" s="3">
        <f t="shared" si="29"/>
        <v>18</v>
      </c>
      <c r="L461" s="3">
        <f t="shared" si="30"/>
        <v>12</v>
      </c>
      <c r="M461" s="7">
        <f t="shared" si="31"/>
        <v>0.4</v>
      </c>
    </row>
    <row r="462" spans="1:13">
      <c r="A462" s="4">
        <v>178</v>
      </c>
      <c r="B462" s="4">
        <v>11</v>
      </c>
      <c r="C462" s="4" t="s">
        <v>33</v>
      </c>
      <c r="D462" s="4" t="s">
        <v>1145</v>
      </c>
      <c r="E462" s="4">
        <v>21</v>
      </c>
      <c r="F462" s="4">
        <v>35</v>
      </c>
      <c r="G462" s="4">
        <v>1</v>
      </c>
      <c r="H462" s="4">
        <v>16</v>
      </c>
      <c r="I462" t="s">
        <v>1132</v>
      </c>
      <c r="J462" s="3">
        <f t="shared" si="28"/>
        <v>35</v>
      </c>
      <c r="K462" s="3">
        <f t="shared" si="29"/>
        <v>21</v>
      </c>
      <c r="L462" s="3">
        <f t="shared" si="30"/>
        <v>14</v>
      </c>
      <c r="M462" s="7">
        <f t="shared" si="31"/>
        <v>0.4</v>
      </c>
    </row>
    <row r="463" spans="1:13">
      <c r="A463" s="4">
        <v>178</v>
      </c>
      <c r="B463" s="4">
        <v>11</v>
      </c>
      <c r="C463" s="4" t="s">
        <v>335</v>
      </c>
      <c r="D463" s="4" t="s">
        <v>1147</v>
      </c>
      <c r="E463" s="4">
        <v>13</v>
      </c>
      <c r="F463" s="4">
        <v>22</v>
      </c>
      <c r="G463" s="4">
        <v>2</v>
      </c>
      <c r="H463" s="4">
        <v>20</v>
      </c>
      <c r="I463" t="s">
        <v>1131</v>
      </c>
      <c r="J463" s="3">
        <f t="shared" si="28"/>
        <v>44</v>
      </c>
      <c r="K463" s="3">
        <f t="shared" si="29"/>
        <v>26</v>
      </c>
      <c r="L463" s="3">
        <f t="shared" si="30"/>
        <v>18</v>
      </c>
      <c r="M463" s="7">
        <f t="shared" si="31"/>
        <v>0.40909090909090912</v>
      </c>
    </row>
    <row r="464" spans="1:13">
      <c r="A464" s="4">
        <v>178</v>
      </c>
      <c r="B464" s="4">
        <v>11</v>
      </c>
      <c r="C464" s="4" t="s">
        <v>439</v>
      </c>
      <c r="D464" s="4" t="s">
        <v>1142</v>
      </c>
      <c r="E464" s="4">
        <v>20</v>
      </c>
      <c r="F464" s="4">
        <v>33</v>
      </c>
      <c r="G464" s="4">
        <v>3</v>
      </c>
      <c r="H464" s="4">
        <v>55</v>
      </c>
      <c r="I464" t="s">
        <v>1131</v>
      </c>
      <c r="J464" s="3">
        <f t="shared" si="28"/>
        <v>99</v>
      </c>
      <c r="K464" s="3">
        <f t="shared" si="29"/>
        <v>60</v>
      </c>
      <c r="L464" s="3">
        <f t="shared" si="30"/>
        <v>39</v>
      </c>
      <c r="M464" s="7">
        <f t="shared" si="31"/>
        <v>0.39393939393939392</v>
      </c>
    </row>
    <row r="465" spans="1:13">
      <c r="A465" s="4">
        <v>179</v>
      </c>
      <c r="B465" s="4">
        <v>12</v>
      </c>
      <c r="C465" s="4" t="s">
        <v>186</v>
      </c>
      <c r="D465" s="4" t="s">
        <v>1137</v>
      </c>
      <c r="E465" s="4">
        <v>19</v>
      </c>
      <c r="F465" s="4">
        <v>31</v>
      </c>
      <c r="G465" s="4">
        <v>2</v>
      </c>
      <c r="H465" s="4">
        <v>26</v>
      </c>
      <c r="I465" t="s">
        <v>1131</v>
      </c>
      <c r="J465" s="3">
        <f t="shared" si="28"/>
        <v>62</v>
      </c>
      <c r="K465" s="3">
        <f t="shared" si="29"/>
        <v>38</v>
      </c>
      <c r="L465" s="3">
        <f t="shared" si="30"/>
        <v>24</v>
      </c>
      <c r="M465" s="7">
        <f t="shared" si="31"/>
        <v>0.38709677419354838</v>
      </c>
    </row>
    <row r="466" spans="1:13">
      <c r="A466" s="4">
        <v>180</v>
      </c>
      <c r="B466" s="4">
        <v>10</v>
      </c>
      <c r="C466" s="4" t="s">
        <v>51</v>
      </c>
      <c r="D466" s="4" t="s">
        <v>1141</v>
      </c>
      <c r="E466" s="4">
        <v>17</v>
      </c>
      <c r="F466" s="4">
        <v>29</v>
      </c>
      <c r="G466" s="4">
        <v>1</v>
      </c>
      <c r="H466" s="4">
        <v>35</v>
      </c>
      <c r="I466" t="s">
        <v>1132</v>
      </c>
      <c r="J466" s="3">
        <f t="shared" si="28"/>
        <v>29</v>
      </c>
      <c r="K466" s="3">
        <f t="shared" si="29"/>
        <v>17</v>
      </c>
      <c r="L466" s="3">
        <f t="shared" si="30"/>
        <v>12</v>
      </c>
      <c r="M466" s="7">
        <f t="shared" si="31"/>
        <v>0.41379310344827586</v>
      </c>
    </row>
    <row r="467" spans="1:13">
      <c r="A467" s="4">
        <v>180</v>
      </c>
      <c r="B467" s="4">
        <v>10</v>
      </c>
      <c r="C467" s="4" t="s">
        <v>100</v>
      </c>
      <c r="D467" s="4" t="s">
        <v>1136</v>
      </c>
      <c r="E467" s="4">
        <v>18</v>
      </c>
      <c r="F467" s="4">
        <v>30</v>
      </c>
      <c r="G467" s="4">
        <v>3</v>
      </c>
      <c r="H467" s="4">
        <v>20</v>
      </c>
      <c r="I467" t="s">
        <v>1132</v>
      </c>
      <c r="J467" s="3">
        <f t="shared" si="28"/>
        <v>90</v>
      </c>
      <c r="K467" s="3">
        <f t="shared" si="29"/>
        <v>54</v>
      </c>
      <c r="L467" s="3">
        <f t="shared" si="30"/>
        <v>36</v>
      </c>
      <c r="M467" s="7">
        <f t="shared" si="31"/>
        <v>0.4</v>
      </c>
    </row>
    <row r="468" spans="1:13">
      <c r="A468" s="4">
        <v>180</v>
      </c>
      <c r="B468" s="4">
        <v>10</v>
      </c>
      <c r="C468" s="4" t="s">
        <v>241</v>
      </c>
      <c r="D468" s="4" t="s">
        <v>1149</v>
      </c>
      <c r="E468" s="4">
        <v>12</v>
      </c>
      <c r="F468" s="4">
        <v>20</v>
      </c>
      <c r="G468" s="4">
        <v>1</v>
      </c>
      <c r="H468" s="4">
        <v>50</v>
      </c>
      <c r="I468" t="s">
        <v>1131</v>
      </c>
      <c r="J468" s="3">
        <f t="shared" si="28"/>
        <v>20</v>
      </c>
      <c r="K468" s="3">
        <f t="shared" si="29"/>
        <v>12</v>
      </c>
      <c r="L468" s="3">
        <f t="shared" si="30"/>
        <v>8</v>
      </c>
      <c r="M468" s="7">
        <f t="shared" si="31"/>
        <v>0.4</v>
      </c>
    </row>
    <row r="469" spans="1:13">
      <c r="A469" s="4">
        <v>180</v>
      </c>
      <c r="B469" s="4">
        <v>10</v>
      </c>
      <c r="C469" s="4" t="s">
        <v>170</v>
      </c>
      <c r="D469" s="4" t="s">
        <v>1138</v>
      </c>
      <c r="E469" s="4">
        <v>16</v>
      </c>
      <c r="F469" s="4">
        <v>27</v>
      </c>
      <c r="G469" s="4">
        <v>1</v>
      </c>
      <c r="H469" s="4">
        <v>56</v>
      </c>
      <c r="I469" t="s">
        <v>1131</v>
      </c>
      <c r="J469" s="3">
        <f t="shared" si="28"/>
        <v>27</v>
      </c>
      <c r="K469" s="3">
        <f t="shared" si="29"/>
        <v>16</v>
      </c>
      <c r="L469" s="3">
        <f t="shared" si="30"/>
        <v>11</v>
      </c>
      <c r="M469" s="7">
        <f t="shared" si="31"/>
        <v>0.40740740740740738</v>
      </c>
    </row>
    <row r="470" spans="1:13">
      <c r="A470" s="4">
        <v>181</v>
      </c>
      <c r="B470" s="4">
        <v>15</v>
      </c>
      <c r="C470" s="4" t="s">
        <v>170</v>
      </c>
      <c r="D470" s="4" t="s">
        <v>1138</v>
      </c>
      <c r="E470" s="4">
        <v>16</v>
      </c>
      <c r="F470" s="4">
        <v>27</v>
      </c>
      <c r="G470" s="4">
        <v>1</v>
      </c>
      <c r="H470" s="4">
        <v>55</v>
      </c>
      <c r="I470" t="s">
        <v>1132</v>
      </c>
      <c r="J470" s="3">
        <f t="shared" si="28"/>
        <v>27</v>
      </c>
      <c r="K470" s="3">
        <f t="shared" si="29"/>
        <v>16</v>
      </c>
      <c r="L470" s="3">
        <f t="shared" si="30"/>
        <v>11</v>
      </c>
      <c r="M470" s="7">
        <f t="shared" si="31"/>
        <v>0.40740740740740738</v>
      </c>
    </row>
    <row r="471" spans="1:13">
      <c r="A471" s="4">
        <v>182</v>
      </c>
      <c r="B471" s="4">
        <v>18</v>
      </c>
      <c r="C471" s="4" t="s">
        <v>180</v>
      </c>
      <c r="D471" s="4" t="s">
        <v>1144</v>
      </c>
      <c r="E471" s="4">
        <v>11</v>
      </c>
      <c r="F471" s="4">
        <v>19</v>
      </c>
      <c r="G471" s="4">
        <v>2</v>
      </c>
      <c r="H471" s="4">
        <v>11</v>
      </c>
      <c r="I471" t="s">
        <v>1132</v>
      </c>
      <c r="J471" s="3">
        <f t="shared" si="28"/>
        <v>38</v>
      </c>
      <c r="K471" s="3">
        <f t="shared" si="29"/>
        <v>22</v>
      </c>
      <c r="L471" s="3">
        <f t="shared" si="30"/>
        <v>16</v>
      </c>
      <c r="M471" s="7">
        <f t="shared" si="31"/>
        <v>0.42105263157894735</v>
      </c>
    </row>
    <row r="472" spans="1:13">
      <c r="A472" s="4">
        <v>183</v>
      </c>
      <c r="B472" s="4">
        <v>18</v>
      </c>
      <c r="C472" s="4" t="s">
        <v>414</v>
      </c>
      <c r="D472" s="4" t="s">
        <v>1146</v>
      </c>
      <c r="E472" s="4">
        <v>19</v>
      </c>
      <c r="F472" s="4">
        <v>32</v>
      </c>
      <c r="G472" s="4">
        <v>2</v>
      </c>
      <c r="H472" s="4">
        <v>52</v>
      </c>
      <c r="I472" t="s">
        <v>1131</v>
      </c>
      <c r="J472" s="3">
        <f t="shared" si="28"/>
        <v>64</v>
      </c>
      <c r="K472" s="3">
        <f t="shared" si="29"/>
        <v>38</v>
      </c>
      <c r="L472" s="3">
        <f t="shared" si="30"/>
        <v>26</v>
      </c>
      <c r="M472" s="7">
        <f t="shared" si="31"/>
        <v>0.40625</v>
      </c>
    </row>
    <row r="473" spans="1:13">
      <c r="A473" s="4">
        <v>183</v>
      </c>
      <c r="B473" s="4">
        <v>18</v>
      </c>
      <c r="C473" s="4" t="s">
        <v>256</v>
      </c>
      <c r="D473" s="4" t="s">
        <v>1153</v>
      </c>
      <c r="E473" s="4">
        <v>15</v>
      </c>
      <c r="F473" s="4">
        <v>26</v>
      </c>
      <c r="G473" s="4">
        <v>1</v>
      </c>
      <c r="H473" s="4">
        <v>10</v>
      </c>
      <c r="I473" t="s">
        <v>1131</v>
      </c>
      <c r="J473" s="3">
        <f t="shared" si="28"/>
        <v>26</v>
      </c>
      <c r="K473" s="3">
        <f t="shared" si="29"/>
        <v>15</v>
      </c>
      <c r="L473" s="3">
        <f t="shared" si="30"/>
        <v>11</v>
      </c>
      <c r="M473" s="7">
        <f t="shared" si="31"/>
        <v>0.42307692307692307</v>
      </c>
    </row>
    <row r="474" spans="1:13">
      <c r="A474" s="4">
        <v>183</v>
      </c>
      <c r="B474" s="4">
        <v>18</v>
      </c>
      <c r="C474" s="4" t="s">
        <v>241</v>
      </c>
      <c r="D474" s="4" t="s">
        <v>1149</v>
      </c>
      <c r="E474" s="4">
        <v>12</v>
      </c>
      <c r="F474" s="4">
        <v>20</v>
      </c>
      <c r="G474" s="4">
        <v>3</v>
      </c>
      <c r="H474" s="4">
        <v>58</v>
      </c>
      <c r="I474" t="s">
        <v>1131</v>
      </c>
      <c r="J474" s="3">
        <f t="shared" si="28"/>
        <v>60</v>
      </c>
      <c r="K474" s="3">
        <f t="shared" si="29"/>
        <v>36</v>
      </c>
      <c r="L474" s="3">
        <f t="shared" si="30"/>
        <v>24</v>
      </c>
      <c r="M474" s="7">
        <f t="shared" si="31"/>
        <v>0.4</v>
      </c>
    </row>
    <row r="475" spans="1:13">
      <c r="A475" s="4">
        <v>183</v>
      </c>
      <c r="B475" s="4">
        <v>18</v>
      </c>
      <c r="C475" s="4" t="s">
        <v>33</v>
      </c>
      <c r="D475" s="4" t="s">
        <v>1145</v>
      </c>
      <c r="E475" s="4">
        <v>21</v>
      </c>
      <c r="F475" s="4">
        <v>35</v>
      </c>
      <c r="G475" s="4">
        <v>3</v>
      </c>
      <c r="H475" s="4">
        <v>46</v>
      </c>
      <c r="I475" t="s">
        <v>1131</v>
      </c>
      <c r="J475" s="3">
        <f t="shared" si="28"/>
        <v>105</v>
      </c>
      <c r="K475" s="3">
        <f t="shared" si="29"/>
        <v>63</v>
      </c>
      <c r="L475" s="3">
        <f t="shared" si="30"/>
        <v>42</v>
      </c>
      <c r="M475" s="7">
        <f t="shared" si="31"/>
        <v>0.4</v>
      </c>
    </row>
    <row r="476" spans="1:13">
      <c r="A476" s="4">
        <v>184</v>
      </c>
      <c r="B476" s="4">
        <v>4</v>
      </c>
      <c r="C476" s="4" t="s">
        <v>57</v>
      </c>
      <c r="D476" s="4" t="s">
        <v>1143</v>
      </c>
      <c r="E476" s="4">
        <v>16</v>
      </c>
      <c r="F476" s="4">
        <v>28</v>
      </c>
      <c r="G476" s="4">
        <v>3</v>
      </c>
      <c r="H476" s="4">
        <v>6</v>
      </c>
      <c r="I476" t="s">
        <v>1132</v>
      </c>
      <c r="J476" s="3">
        <f t="shared" si="28"/>
        <v>84</v>
      </c>
      <c r="K476" s="3">
        <f t="shared" si="29"/>
        <v>48</v>
      </c>
      <c r="L476" s="3">
        <f t="shared" si="30"/>
        <v>36</v>
      </c>
      <c r="M476" s="7">
        <f t="shared" si="31"/>
        <v>0.42857142857142855</v>
      </c>
    </row>
    <row r="477" spans="1:13">
      <c r="A477" s="4">
        <v>184</v>
      </c>
      <c r="B477" s="4">
        <v>4</v>
      </c>
      <c r="C477" s="4" t="s">
        <v>170</v>
      </c>
      <c r="D477" s="4" t="s">
        <v>1138</v>
      </c>
      <c r="E477" s="4">
        <v>16</v>
      </c>
      <c r="F477" s="4">
        <v>27</v>
      </c>
      <c r="G477" s="4">
        <v>3</v>
      </c>
      <c r="H477" s="4">
        <v>10</v>
      </c>
      <c r="I477" t="s">
        <v>1131</v>
      </c>
      <c r="J477" s="3">
        <f t="shared" si="28"/>
        <v>81</v>
      </c>
      <c r="K477" s="3">
        <f t="shared" si="29"/>
        <v>48</v>
      </c>
      <c r="L477" s="3">
        <f t="shared" si="30"/>
        <v>33</v>
      </c>
      <c r="M477" s="7">
        <f t="shared" si="31"/>
        <v>0.40740740740740738</v>
      </c>
    </row>
    <row r="478" spans="1:13">
      <c r="A478" s="4">
        <v>184</v>
      </c>
      <c r="B478" s="4">
        <v>4</v>
      </c>
      <c r="C478" s="4" t="s">
        <v>241</v>
      </c>
      <c r="D478" s="4" t="s">
        <v>1149</v>
      </c>
      <c r="E478" s="4">
        <v>12</v>
      </c>
      <c r="F478" s="4">
        <v>20</v>
      </c>
      <c r="G478" s="4">
        <v>2</v>
      </c>
      <c r="H478" s="4">
        <v>13</v>
      </c>
      <c r="I478" t="s">
        <v>1132</v>
      </c>
      <c r="J478" s="3">
        <f t="shared" si="28"/>
        <v>40</v>
      </c>
      <c r="K478" s="3">
        <f t="shared" si="29"/>
        <v>24</v>
      </c>
      <c r="L478" s="3">
        <f t="shared" si="30"/>
        <v>16</v>
      </c>
      <c r="M478" s="7">
        <f t="shared" si="31"/>
        <v>0.4</v>
      </c>
    </row>
    <row r="479" spans="1:13">
      <c r="A479" s="4">
        <v>185</v>
      </c>
      <c r="B479" s="4">
        <v>16</v>
      </c>
      <c r="C479" s="4" t="s">
        <v>102</v>
      </c>
      <c r="D479" s="4" t="s">
        <v>1151</v>
      </c>
      <c r="E479" s="4">
        <v>13</v>
      </c>
      <c r="F479" s="4">
        <v>21</v>
      </c>
      <c r="G479" s="4">
        <v>3</v>
      </c>
      <c r="H479" s="4">
        <v>34</v>
      </c>
      <c r="I479" t="s">
        <v>1131</v>
      </c>
      <c r="J479" s="3">
        <f t="shared" si="28"/>
        <v>63</v>
      </c>
      <c r="K479" s="3">
        <f t="shared" si="29"/>
        <v>39</v>
      </c>
      <c r="L479" s="3">
        <f t="shared" si="30"/>
        <v>24</v>
      </c>
      <c r="M479" s="7">
        <f t="shared" si="31"/>
        <v>0.38095238095238093</v>
      </c>
    </row>
    <row r="480" spans="1:13">
      <c r="A480" s="4">
        <v>185</v>
      </c>
      <c r="B480" s="4">
        <v>16</v>
      </c>
      <c r="C480" s="4" t="s">
        <v>57</v>
      </c>
      <c r="D480" s="4" t="s">
        <v>1143</v>
      </c>
      <c r="E480" s="4">
        <v>16</v>
      </c>
      <c r="F480" s="4">
        <v>28</v>
      </c>
      <c r="G480" s="4">
        <v>1</v>
      </c>
      <c r="H480" s="4">
        <v>6</v>
      </c>
      <c r="I480" t="s">
        <v>1132</v>
      </c>
      <c r="J480" s="3">
        <f t="shared" si="28"/>
        <v>28</v>
      </c>
      <c r="K480" s="3">
        <f t="shared" si="29"/>
        <v>16</v>
      </c>
      <c r="L480" s="3">
        <f t="shared" si="30"/>
        <v>12</v>
      </c>
      <c r="M480" s="7">
        <f t="shared" si="31"/>
        <v>0.42857142857142855</v>
      </c>
    </row>
    <row r="481" spans="1:13">
      <c r="A481" s="4">
        <v>186</v>
      </c>
      <c r="B481" s="4">
        <v>13</v>
      </c>
      <c r="C481" s="4" t="s">
        <v>170</v>
      </c>
      <c r="D481" s="4" t="s">
        <v>1138</v>
      </c>
      <c r="E481" s="4">
        <v>16</v>
      </c>
      <c r="F481" s="4">
        <v>27</v>
      </c>
      <c r="G481" s="4">
        <v>3</v>
      </c>
      <c r="H481" s="4">
        <v>16</v>
      </c>
      <c r="I481" t="s">
        <v>1131</v>
      </c>
      <c r="J481" s="3">
        <f t="shared" si="28"/>
        <v>81</v>
      </c>
      <c r="K481" s="3">
        <f t="shared" si="29"/>
        <v>48</v>
      </c>
      <c r="L481" s="3">
        <f t="shared" si="30"/>
        <v>33</v>
      </c>
      <c r="M481" s="7">
        <f t="shared" si="31"/>
        <v>0.40740740740740738</v>
      </c>
    </row>
    <row r="482" spans="1:13">
      <c r="A482" s="4">
        <v>186</v>
      </c>
      <c r="B482" s="4">
        <v>13</v>
      </c>
      <c r="C482" s="4" t="s">
        <v>414</v>
      </c>
      <c r="D482" s="4" t="s">
        <v>1146</v>
      </c>
      <c r="E482" s="4">
        <v>19</v>
      </c>
      <c r="F482" s="4">
        <v>32</v>
      </c>
      <c r="G482" s="4">
        <v>3</v>
      </c>
      <c r="H482" s="4">
        <v>23</v>
      </c>
      <c r="I482" t="s">
        <v>1132</v>
      </c>
      <c r="J482" s="3">
        <f t="shared" si="28"/>
        <v>96</v>
      </c>
      <c r="K482" s="3">
        <f t="shared" si="29"/>
        <v>57</v>
      </c>
      <c r="L482" s="3">
        <f t="shared" si="30"/>
        <v>39</v>
      </c>
      <c r="M482" s="7">
        <f t="shared" si="31"/>
        <v>0.40625</v>
      </c>
    </row>
    <row r="483" spans="1:13">
      <c r="A483" s="4">
        <v>186</v>
      </c>
      <c r="B483" s="4">
        <v>13</v>
      </c>
      <c r="C483" s="4" t="s">
        <v>186</v>
      </c>
      <c r="D483" s="4" t="s">
        <v>1137</v>
      </c>
      <c r="E483" s="4">
        <v>19</v>
      </c>
      <c r="F483" s="4">
        <v>31</v>
      </c>
      <c r="G483" s="4">
        <v>3</v>
      </c>
      <c r="H483" s="4">
        <v>54</v>
      </c>
      <c r="I483" t="s">
        <v>1131</v>
      </c>
      <c r="J483" s="3">
        <f t="shared" si="28"/>
        <v>93</v>
      </c>
      <c r="K483" s="3">
        <f t="shared" si="29"/>
        <v>57</v>
      </c>
      <c r="L483" s="3">
        <f t="shared" si="30"/>
        <v>36</v>
      </c>
      <c r="M483" s="7">
        <f t="shared" si="31"/>
        <v>0.38709677419354838</v>
      </c>
    </row>
    <row r="484" spans="1:13">
      <c r="A484" s="4">
        <v>187</v>
      </c>
      <c r="B484" s="4">
        <v>5</v>
      </c>
      <c r="C484" s="4" t="s">
        <v>77</v>
      </c>
      <c r="D484" s="4" t="s">
        <v>1148</v>
      </c>
      <c r="E484" s="4">
        <v>20</v>
      </c>
      <c r="F484" s="4">
        <v>34</v>
      </c>
      <c r="G484" s="4">
        <v>2</v>
      </c>
      <c r="H484" s="4">
        <v>28</v>
      </c>
      <c r="I484" t="s">
        <v>1132</v>
      </c>
      <c r="J484" s="3">
        <f t="shared" si="28"/>
        <v>68</v>
      </c>
      <c r="K484" s="3">
        <f t="shared" si="29"/>
        <v>40</v>
      </c>
      <c r="L484" s="3">
        <f t="shared" si="30"/>
        <v>28</v>
      </c>
      <c r="M484" s="7">
        <f t="shared" si="31"/>
        <v>0.41176470588235292</v>
      </c>
    </row>
    <row r="485" spans="1:13">
      <c r="A485" s="4">
        <v>187</v>
      </c>
      <c r="B485" s="4">
        <v>5</v>
      </c>
      <c r="C485" s="4" t="s">
        <v>256</v>
      </c>
      <c r="D485" s="4" t="s">
        <v>1153</v>
      </c>
      <c r="E485" s="4">
        <v>15</v>
      </c>
      <c r="F485" s="4">
        <v>26</v>
      </c>
      <c r="G485" s="4">
        <v>1</v>
      </c>
      <c r="H485" s="4">
        <v>51</v>
      </c>
      <c r="I485" t="s">
        <v>1131</v>
      </c>
      <c r="J485" s="3">
        <f t="shared" si="28"/>
        <v>26</v>
      </c>
      <c r="K485" s="3">
        <f t="shared" si="29"/>
        <v>15</v>
      </c>
      <c r="L485" s="3">
        <f t="shared" si="30"/>
        <v>11</v>
      </c>
      <c r="M485" s="7">
        <f t="shared" si="31"/>
        <v>0.42307692307692307</v>
      </c>
    </row>
    <row r="486" spans="1:13">
      <c r="A486" s="4">
        <v>187</v>
      </c>
      <c r="B486" s="4">
        <v>5</v>
      </c>
      <c r="C486" s="4" t="s">
        <v>51</v>
      </c>
      <c r="D486" s="4" t="s">
        <v>1141</v>
      </c>
      <c r="E486" s="4">
        <v>17</v>
      </c>
      <c r="F486" s="4">
        <v>29</v>
      </c>
      <c r="G486" s="4">
        <v>3</v>
      </c>
      <c r="H486" s="4">
        <v>11</v>
      </c>
      <c r="I486" t="s">
        <v>1131</v>
      </c>
      <c r="J486" s="3">
        <f t="shared" si="28"/>
        <v>87</v>
      </c>
      <c r="K486" s="3">
        <f t="shared" si="29"/>
        <v>51</v>
      </c>
      <c r="L486" s="3">
        <f t="shared" si="30"/>
        <v>36</v>
      </c>
      <c r="M486" s="7">
        <f t="shared" si="31"/>
        <v>0.41379310344827586</v>
      </c>
    </row>
    <row r="487" spans="1:13">
      <c r="A487" s="4">
        <v>187</v>
      </c>
      <c r="B487" s="4">
        <v>5</v>
      </c>
      <c r="C487" s="4" t="s">
        <v>170</v>
      </c>
      <c r="D487" s="4" t="s">
        <v>1138</v>
      </c>
      <c r="E487" s="4">
        <v>16</v>
      </c>
      <c r="F487" s="4">
        <v>27</v>
      </c>
      <c r="G487" s="4">
        <v>1</v>
      </c>
      <c r="H487" s="4">
        <v>36</v>
      </c>
      <c r="I487" t="s">
        <v>1132</v>
      </c>
      <c r="J487" s="3">
        <f t="shared" si="28"/>
        <v>27</v>
      </c>
      <c r="K487" s="3">
        <f t="shared" si="29"/>
        <v>16</v>
      </c>
      <c r="L487" s="3">
        <f t="shared" si="30"/>
        <v>11</v>
      </c>
      <c r="M487" s="7">
        <f t="shared" si="31"/>
        <v>0.40740740740740738</v>
      </c>
    </row>
    <row r="488" spans="1:13">
      <c r="A488" s="4">
        <v>188</v>
      </c>
      <c r="B488" s="4">
        <v>20</v>
      </c>
      <c r="C488" s="4" t="s">
        <v>186</v>
      </c>
      <c r="D488" s="4" t="s">
        <v>1137</v>
      </c>
      <c r="E488" s="4">
        <v>19</v>
      </c>
      <c r="F488" s="4">
        <v>31</v>
      </c>
      <c r="G488" s="4">
        <v>1</v>
      </c>
      <c r="H488" s="4">
        <v>58</v>
      </c>
      <c r="I488" t="s">
        <v>1131</v>
      </c>
      <c r="J488" s="3">
        <f t="shared" si="28"/>
        <v>31</v>
      </c>
      <c r="K488" s="3">
        <f t="shared" si="29"/>
        <v>19</v>
      </c>
      <c r="L488" s="3">
        <f t="shared" si="30"/>
        <v>12</v>
      </c>
      <c r="M488" s="7">
        <f t="shared" si="31"/>
        <v>0.38709677419354838</v>
      </c>
    </row>
    <row r="489" spans="1:13">
      <c r="A489" s="4">
        <v>188</v>
      </c>
      <c r="B489" s="4">
        <v>20</v>
      </c>
      <c r="C489" s="4" t="s">
        <v>256</v>
      </c>
      <c r="D489" s="4" t="s">
        <v>1153</v>
      </c>
      <c r="E489" s="4">
        <v>15</v>
      </c>
      <c r="F489" s="4">
        <v>26</v>
      </c>
      <c r="G489" s="4">
        <v>2</v>
      </c>
      <c r="H489" s="4">
        <v>47</v>
      </c>
      <c r="I489" t="s">
        <v>1131</v>
      </c>
      <c r="J489" s="3">
        <f t="shared" si="28"/>
        <v>52</v>
      </c>
      <c r="K489" s="3">
        <f t="shared" si="29"/>
        <v>30</v>
      </c>
      <c r="L489" s="3">
        <f t="shared" si="30"/>
        <v>22</v>
      </c>
      <c r="M489" s="7">
        <f t="shared" si="31"/>
        <v>0.42307692307692307</v>
      </c>
    </row>
    <row r="490" spans="1:13">
      <c r="A490" s="4">
        <v>189</v>
      </c>
      <c r="B490" s="4">
        <v>11</v>
      </c>
      <c r="C490" s="4" t="s">
        <v>77</v>
      </c>
      <c r="D490" s="4" t="s">
        <v>1148</v>
      </c>
      <c r="E490" s="4">
        <v>20</v>
      </c>
      <c r="F490" s="4">
        <v>34</v>
      </c>
      <c r="G490" s="4">
        <v>2</v>
      </c>
      <c r="H490" s="4">
        <v>42</v>
      </c>
      <c r="I490" t="s">
        <v>1132</v>
      </c>
      <c r="J490" s="3">
        <f t="shared" si="28"/>
        <v>68</v>
      </c>
      <c r="K490" s="3">
        <f t="shared" si="29"/>
        <v>40</v>
      </c>
      <c r="L490" s="3">
        <f t="shared" si="30"/>
        <v>28</v>
      </c>
      <c r="M490" s="7">
        <f t="shared" si="31"/>
        <v>0.41176470588235292</v>
      </c>
    </row>
    <row r="491" spans="1:13">
      <c r="A491" s="4">
        <v>189</v>
      </c>
      <c r="B491" s="4">
        <v>11</v>
      </c>
      <c r="C491" s="4" t="s">
        <v>256</v>
      </c>
      <c r="D491" s="4" t="s">
        <v>1153</v>
      </c>
      <c r="E491" s="4">
        <v>15</v>
      </c>
      <c r="F491" s="4">
        <v>26</v>
      </c>
      <c r="G491" s="4">
        <v>2</v>
      </c>
      <c r="H491" s="4">
        <v>22</v>
      </c>
      <c r="I491" t="s">
        <v>1132</v>
      </c>
      <c r="J491" s="3">
        <f t="shared" si="28"/>
        <v>52</v>
      </c>
      <c r="K491" s="3">
        <f t="shared" si="29"/>
        <v>30</v>
      </c>
      <c r="L491" s="3">
        <f t="shared" si="30"/>
        <v>22</v>
      </c>
      <c r="M491" s="7">
        <f t="shared" si="31"/>
        <v>0.42307692307692307</v>
      </c>
    </row>
    <row r="492" spans="1:13">
      <c r="A492" s="4">
        <v>189</v>
      </c>
      <c r="B492" s="4">
        <v>11</v>
      </c>
      <c r="C492" s="4" t="s">
        <v>259</v>
      </c>
      <c r="D492" s="4" t="s">
        <v>1135</v>
      </c>
      <c r="E492" s="4">
        <v>14</v>
      </c>
      <c r="F492" s="4">
        <v>24</v>
      </c>
      <c r="G492" s="4">
        <v>3</v>
      </c>
      <c r="H492" s="4">
        <v>53</v>
      </c>
      <c r="I492" t="s">
        <v>1132</v>
      </c>
      <c r="J492" s="3">
        <f t="shared" si="28"/>
        <v>72</v>
      </c>
      <c r="K492" s="3">
        <f t="shared" si="29"/>
        <v>42</v>
      </c>
      <c r="L492" s="3">
        <f t="shared" si="30"/>
        <v>30</v>
      </c>
      <c r="M492" s="7">
        <f t="shared" si="31"/>
        <v>0.41666666666666669</v>
      </c>
    </row>
    <row r="493" spans="1:13">
      <c r="A493" s="4">
        <v>190</v>
      </c>
      <c r="B493" s="4">
        <v>5</v>
      </c>
      <c r="C493" s="4" t="s">
        <v>117</v>
      </c>
      <c r="D493" s="4" t="s">
        <v>1152</v>
      </c>
      <c r="E493" s="4">
        <v>10</v>
      </c>
      <c r="F493" s="4">
        <v>18</v>
      </c>
      <c r="G493" s="4">
        <v>1</v>
      </c>
      <c r="H493" s="4">
        <v>39</v>
      </c>
      <c r="I493" t="s">
        <v>1131</v>
      </c>
      <c r="J493" s="3">
        <f t="shared" si="28"/>
        <v>18</v>
      </c>
      <c r="K493" s="3">
        <f t="shared" si="29"/>
        <v>10</v>
      </c>
      <c r="L493" s="3">
        <f t="shared" si="30"/>
        <v>8</v>
      </c>
      <c r="M493" s="7">
        <f t="shared" si="31"/>
        <v>0.44444444444444442</v>
      </c>
    </row>
    <row r="494" spans="1:13">
      <c r="A494" s="4">
        <v>190</v>
      </c>
      <c r="B494" s="4">
        <v>5</v>
      </c>
      <c r="C494" s="4" t="s">
        <v>65</v>
      </c>
      <c r="D494" s="4" t="s">
        <v>1139</v>
      </c>
      <c r="E494" s="4">
        <v>25</v>
      </c>
      <c r="F494" s="4">
        <v>40</v>
      </c>
      <c r="G494" s="4">
        <v>2</v>
      </c>
      <c r="H494" s="4">
        <v>45</v>
      </c>
      <c r="I494" t="s">
        <v>1131</v>
      </c>
      <c r="J494" s="3">
        <f t="shared" si="28"/>
        <v>80</v>
      </c>
      <c r="K494" s="3">
        <f t="shared" si="29"/>
        <v>50</v>
      </c>
      <c r="L494" s="3">
        <f t="shared" si="30"/>
        <v>30</v>
      </c>
      <c r="M494" s="7">
        <f t="shared" si="31"/>
        <v>0.375</v>
      </c>
    </row>
    <row r="495" spans="1:13">
      <c r="A495" s="4">
        <v>190</v>
      </c>
      <c r="B495" s="4">
        <v>5</v>
      </c>
      <c r="C495" s="4" t="s">
        <v>33</v>
      </c>
      <c r="D495" s="4" t="s">
        <v>1145</v>
      </c>
      <c r="E495" s="4">
        <v>21</v>
      </c>
      <c r="F495" s="4">
        <v>35</v>
      </c>
      <c r="G495" s="4">
        <v>1</v>
      </c>
      <c r="H495" s="4">
        <v>11</v>
      </c>
      <c r="I495" t="s">
        <v>1132</v>
      </c>
      <c r="J495" s="3">
        <f t="shared" si="28"/>
        <v>35</v>
      </c>
      <c r="K495" s="3">
        <f t="shared" si="29"/>
        <v>21</v>
      </c>
      <c r="L495" s="3">
        <f t="shared" si="30"/>
        <v>14</v>
      </c>
      <c r="M495" s="7">
        <f t="shared" si="31"/>
        <v>0.4</v>
      </c>
    </row>
    <row r="496" spans="1:13">
      <c r="A496" s="4">
        <v>190</v>
      </c>
      <c r="B496" s="4">
        <v>5</v>
      </c>
      <c r="C496" s="4" t="s">
        <v>331</v>
      </c>
      <c r="D496" s="4" t="s">
        <v>1150</v>
      </c>
      <c r="E496" s="4">
        <v>14</v>
      </c>
      <c r="F496" s="4">
        <v>23</v>
      </c>
      <c r="G496" s="4">
        <v>3</v>
      </c>
      <c r="H496" s="4">
        <v>7</v>
      </c>
      <c r="I496" t="s">
        <v>1132</v>
      </c>
      <c r="J496" s="3">
        <f t="shared" si="28"/>
        <v>69</v>
      </c>
      <c r="K496" s="3">
        <f t="shared" si="29"/>
        <v>42</v>
      </c>
      <c r="L496" s="3">
        <f t="shared" si="30"/>
        <v>27</v>
      </c>
      <c r="M496" s="7">
        <f t="shared" si="31"/>
        <v>0.39130434782608697</v>
      </c>
    </row>
    <row r="497" spans="1:13">
      <c r="A497" s="4">
        <v>191</v>
      </c>
      <c r="B497" s="4">
        <v>12</v>
      </c>
      <c r="C497" s="4" t="s">
        <v>195</v>
      </c>
      <c r="D497" s="4" t="s">
        <v>1154</v>
      </c>
      <c r="E497" s="4">
        <v>15</v>
      </c>
      <c r="F497" s="4">
        <v>25</v>
      </c>
      <c r="G497" s="4">
        <v>3</v>
      </c>
      <c r="H497" s="4">
        <v>32</v>
      </c>
      <c r="I497" t="s">
        <v>1132</v>
      </c>
      <c r="J497" s="3">
        <f t="shared" si="28"/>
        <v>75</v>
      </c>
      <c r="K497" s="3">
        <f t="shared" si="29"/>
        <v>45</v>
      </c>
      <c r="L497" s="3">
        <f t="shared" si="30"/>
        <v>30</v>
      </c>
      <c r="M497" s="7">
        <f t="shared" si="31"/>
        <v>0.4</v>
      </c>
    </row>
    <row r="498" spans="1:13">
      <c r="A498" s="4">
        <v>191</v>
      </c>
      <c r="B498" s="4">
        <v>12</v>
      </c>
      <c r="C498" s="4" t="s">
        <v>51</v>
      </c>
      <c r="D498" s="4" t="s">
        <v>1141</v>
      </c>
      <c r="E498" s="4">
        <v>17</v>
      </c>
      <c r="F498" s="4">
        <v>29</v>
      </c>
      <c r="G498" s="4">
        <v>3</v>
      </c>
      <c r="H498" s="4">
        <v>55</v>
      </c>
      <c r="I498" t="s">
        <v>1131</v>
      </c>
      <c r="J498" s="3">
        <f t="shared" si="28"/>
        <v>87</v>
      </c>
      <c r="K498" s="3">
        <f t="shared" si="29"/>
        <v>51</v>
      </c>
      <c r="L498" s="3">
        <f t="shared" si="30"/>
        <v>36</v>
      </c>
      <c r="M498" s="7">
        <f t="shared" si="31"/>
        <v>0.41379310344827586</v>
      </c>
    </row>
    <row r="499" spans="1:13">
      <c r="A499" s="4">
        <v>192</v>
      </c>
      <c r="B499" s="4">
        <v>17</v>
      </c>
      <c r="C499" s="4" t="s">
        <v>195</v>
      </c>
      <c r="D499" s="4" t="s">
        <v>1154</v>
      </c>
      <c r="E499" s="4">
        <v>15</v>
      </c>
      <c r="F499" s="4">
        <v>25</v>
      </c>
      <c r="G499" s="4">
        <v>3</v>
      </c>
      <c r="H499" s="4">
        <v>26</v>
      </c>
      <c r="I499" t="s">
        <v>1131</v>
      </c>
      <c r="J499" s="3">
        <f t="shared" si="28"/>
        <v>75</v>
      </c>
      <c r="K499" s="3">
        <f t="shared" si="29"/>
        <v>45</v>
      </c>
      <c r="L499" s="3">
        <f t="shared" si="30"/>
        <v>30</v>
      </c>
      <c r="M499" s="7">
        <f t="shared" si="31"/>
        <v>0.4</v>
      </c>
    </row>
    <row r="500" spans="1:13">
      <c r="A500" s="4">
        <v>193</v>
      </c>
      <c r="B500" s="4">
        <v>3</v>
      </c>
      <c r="C500" s="4" t="s">
        <v>256</v>
      </c>
      <c r="D500" s="4" t="s">
        <v>1153</v>
      </c>
      <c r="E500" s="4">
        <v>15</v>
      </c>
      <c r="F500" s="4">
        <v>26</v>
      </c>
      <c r="G500" s="4">
        <v>2</v>
      </c>
      <c r="H500" s="4">
        <v>57</v>
      </c>
      <c r="I500" t="s">
        <v>1132</v>
      </c>
      <c r="J500" s="3">
        <f t="shared" si="28"/>
        <v>52</v>
      </c>
      <c r="K500" s="3">
        <f t="shared" si="29"/>
        <v>30</v>
      </c>
      <c r="L500" s="3">
        <f t="shared" si="30"/>
        <v>22</v>
      </c>
      <c r="M500" s="7">
        <f t="shared" si="31"/>
        <v>0.42307692307692307</v>
      </c>
    </row>
    <row r="501" spans="1:13">
      <c r="A501" s="4">
        <v>193</v>
      </c>
      <c r="B501" s="4">
        <v>3</v>
      </c>
      <c r="C501" s="4" t="s">
        <v>106</v>
      </c>
      <c r="D501" s="4" t="s">
        <v>1140</v>
      </c>
      <c r="E501" s="4">
        <v>22</v>
      </c>
      <c r="F501" s="4">
        <v>36</v>
      </c>
      <c r="G501" s="4">
        <v>2</v>
      </c>
      <c r="H501" s="4">
        <v>59</v>
      </c>
      <c r="I501" t="s">
        <v>1131</v>
      </c>
      <c r="J501" s="3">
        <f t="shared" si="28"/>
        <v>72</v>
      </c>
      <c r="K501" s="3">
        <f t="shared" si="29"/>
        <v>44</v>
      </c>
      <c r="L501" s="3">
        <f t="shared" si="30"/>
        <v>28</v>
      </c>
      <c r="M501" s="7">
        <f t="shared" si="31"/>
        <v>0.3888888888888889</v>
      </c>
    </row>
    <row r="502" spans="1:13">
      <c r="A502" s="4">
        <v>193</v>
      </c>
      <c r="B502" s="4">
        <v>3</v>
      </c>
      <c r="C502" s="4" t="s">
        <v>170</v>
      </c>
      <c r="D502" s="4" t="s">
        <v>1138</v>
      </c>
      <c r="E502" s="4">
        <v>16</v>
      </c>
      <c r="F502" s="4">
        <v>27</v>
      </c>
      <c r="G502" s="4">
        <v>1</v>
      </c>
      <c r="H502" s="4">
        <v>31</v>
      </c>
      <c r="I502" t="s">
        <v>1132</v>
      </c>
      <c r="J502" s="3">
        <f t="shared" si="28"/>
        <v>27</v>
      </c>
      <c r="K502" s="3">
        <f t="shared" si="29"/>
        <v>16</v>
      </c>
      <c r="L502" s="3">
        <f t="shared" si="30"/>
        <v>11</v>
      </c>
      <c r="M502" s="7">
        <f t="shared" si="31"/>
        <v>0.40740740740740738</v>
      </c>
    </row>
    <row r="503" spans="1:13">
      <c r="A503" s="4">
        <v>193</v>
      </c>
      <c r="B503" s="4">
        <v>3</v>
      </c>
      <c r="C503" s="4" t="s">
        <v>331</v>
      </c>
      <c r="D503" s="4" t="s">
        <v>1150</v>
      </c>
      <c r="E503" s="4">
        <v>14</v>
      </c>
      <c r="F503" s="4">
        <v>23</v>
      </c>
      <c r="G503" s="4">
        <v>3</v>
      </c>
      <c r="H503" s="4">
        <v>24</v>
      </c>
      <c r="I503" t="s">
        <v>1131</v>
      </c>
      <c r="J503" s="3">
        <f t="shared" si="28"/>
        <v>69</v>
      </c>
      <c r="K503" s="3">
        <f t="shared" si="29"/>
        <v>42</v>
      </c>
      <c r="L503" s="3">
        <f t="shared" si="30"/>
        <v>27</v>
      </c>
      <c r="M503" s="7">
        <f t="shared" si="31"/>
        <v>0.39130434782608697</v>
      </c>
    </row>
    <row r="504" spans="1:13">
      <c r="A504" s="4">
        <v>194</v>
      </c>
      <c r="B504" s="4">
        <v>3</v>
      </c>
      <c r="C504" s="4" t="s">
        <v>439</v>
      </c>
      <c r="D504" s="4" t="s">
        <v>1142</v>
      </c>
      <c r="E504" s="4">
        <v>20</v>
      </c>
      <c r="F504" s="4">
        <v>33</v>
      </c>
      <c r="G504" s="4">
        <v>2</v>
      </c>
      <c r="H504" s="4">
        <v>18</v>
      </c>
      <c r="I504" t="s">
        <v>1131</v>
      </c>
      <c r="J504" s="3">
        <f t="shared" si="28"/>
        <v>66</v>
      </c>
      <c r="K504" s="3">
        <f t="shared" si="29"/>
        <v>40</v>
      </c>
      <c r="L504" s="3">
        <f t="shared" si="30"/>
        <v>26</v>
      </c>
      <c r="M504" s="7">
        <f t="shared" si="31"/>
        <v>0.39393939393939392</v>
      </c>
    </row>
    <row r="505" spans="1:13">
      <c r="A505" s="4">
        <v>194</v>
      </c>
      <c r="B505" s="4">
        <v>3</v>
      </c>
      <c r="C505" s="4" t="s">
        <v>100</v>
      </c>
      <c r="D505" s="4" t="s">
        <v>1136</v>
      </c>
      <c r="E505" s="4">
        <v>18</v>
      </c>
      <c r="F505" s="4">
        <v>30</v>
      </c>
      <c r="G505" s="4">
        <v>1</v>
      </c>
      <c r="H505" s="4">
        <v>50</v>
      </c>
      <c r="I505" t="s">
        <v>1131</v>
      </c>
      <c r="J505" s="3">
        <f t="shared" si="28"/>
        <v>30</v>
      </c>
      <c r="K505" s="3">
        <f t="shared" si="29"/>
        <v>18</v>
      </c>
      <c r="L505" s="3">
        <f t="shared" si="30"/>
        <v>12</v>
      </c>
      <c r="M505" s="7">
        <f t="shared" si="31"/>
        <v>0.4</v>
      </c>
    </row>
    <row r="506" spans="1:13">
      <c r="A506" s="4">
        <v>195</v>
      </c>
      <c r="B506" s="4">
        <v>2</v>
      </c>
      <c r="C506" s="4" t="s">
        <v>195</v>
      </c>
      <c r="D506" s="4" t="s">
        <v>1154</v>
      </c>
      <c r="E506" s="4">
        <v>15</v>
      </c>
      <c r="F506" s="4">
        <v>25</v>
      </c>
      <c r="G506" s="4">
        <v>2</v>
      </c>
      <c r="H506" s="4">
        <v>51</v>
      </c>
      <c r="I506" t="s">
        <v>1131</v>
      </c>
      <c r="J506" s="3">
        <f t="shared" si="28"/>
        <v>50</v>
      </c>
      <c r="K506" s="3">
        <f t="shared" si="29"/>
        <v>30</v>
      </c>
      <c r="L506" s="3">
        <f t="shared" si="30"/>
        <v>20</v>
      </c>
      <c r="M506" s="7">
        <f t="shared" si="31"/>
        <v>0.4</v>
      </c>
    </row>
    <row r="507" spans="1:13">
      <c r="A507" s="4">
        <v>196</v>
      </c>
      <c r="B507" s="4">
        <v>4</v>
      </c>
      <c r="C507" s="4" t="s">
        <v>241</v>
      </c>
      <c r="D507" s="4" t="s">
        <v>1149</v>
      </c>
      <c r="E507" s="4">
        <v>12</v>
      </c>
      <c r="F507" s="4">
        <v>20</v>
      </c>
      <c r="G507" s="4">
        <v>3</v>
      </c>
      <c r="H507" s="4">
        <v>34</v>
      </c>
      <c r="I507" t="s">
        <v>1132</v>
      </c>
      <c r="J507" s="3">
        <f t="shared" si="28"/>
        <v>60</v>
      </c>
      <c r="K507" s="3">
        <f t="shared" si="29"/>
        <v>36</v>
      </c>
      <c r="L507" s="3">
        <f t="shared" si="30"/>
        <v>24</v>
      </c>
      <c r="M507" s="7">
        <f t="shared" si="31"/>
        <v>0.4</v>
      </c>
    </row>
    <row r="508" spans="1:13">
      <c r="A508" s="4">
        <v>196</v>
      </c>
      <c r="B508" s="4">
        <v>4</v>
      </c>
      <c r="C508" s="4" t="s">
        <v>331</v>
      </c>
      <c r="D508" s="4" t="s">
        <v>1150</v>
      </c>
      <c r="E508" s="4">
        <v>14</v>
      </c>
      <c r="F508" s="4">
        <v>23</v>
      </c>
      <c r="G508" s="4">
        <v>2</v>
      </c>
      <c r="H508" s="4">
        <v>51</v>
      </c>
      <c r="I508" t="s">
        <v>1131</v>
      </c>
      <c r="J508" s="3">
        <f t="shared" si="28"/>
        <v>46</v>
      </c>
      <c r="K508" s="3">
        <f t="shared" si="29"/>
        <v>28</v>
      </c>
      <c r="L508" s="3">
        <f t="shared" si="30"/>
        <v>18</v>
      </c>
      <c r="M508" s="7">
        <f t="shared" si="31"/>
        <v>0.39130434782608697</v>
      </c>
    </row>
    <row r="509" spans="1:13">
      <c r="A509" s="4">
        <v>196</v>
      </c>
      <c r="B509" s="4">
        <v>4</v>
      </c>
      <c r="C509" s="4" t="s">
        <v>51</v>
      </c>
      <c r="D509" s="4" t="s">
        <v>1141</v>
      </c>
      <c r="E509" s="4">
        <v>17</v>
      </c>
      <c r="F509" s="4">
        <v>29</v>
      </c>
      <c r="G509" s="4">
        <v>1</v>
      </c>
      <c r="H509" s="4">
        <v>47</v>
      </c>
      <c r="I509" t="s">
        <v>1132</v>
      </c>
      <c r="J509" s="3">
        <f t="shared" si="28"/>
        <v>29</v>
      </c>
      <c r="K509" s="3">
        <f t="shared" si="29"/>
        <v>17</v>
      </c>
      <c r="L509" s="3">
        <f t="shared" si="30"/>
        <v>12</v>
      </c>
      <c r="M509" s="7">
        <f t="shared" si="31"/>
        <v>0.41379310344827586</v>
      </c>
    </row>
    <row r="510" spans="1:13">
      <c r="A510" s="4">
        <v>196</v>
      </c>
      <c r="B510" s="4">
        <v>4</v>
      </c>
      <c r="C510" s="4" t="s">
        <v>57</v>
      </c>
      <c r="D510" s="4" t="s">
        <v>1143</v>
      </c>
      <c r="E510" s="4">
        <v>16</v>
      </c>
      <c r="F510" s="4">
        <v>28</v>
      </c>
      <c r="G510" s="4">
        <v>2</v>
      </c>
      <c r="H510" s="4">
        <v>44</v>
      </c>
      <c r="I510" t="s">
        <v>1132</v>
      </c>
      <c r="J510" s="3">
        <f t="shared" si="28"/>
        <v>56</v>
      </c>
      <c r="K510" s="3">
        <f t="shared" si="29"/>
        <v>32</v>
      </c>
      <c r="L510" s="3">
        <f t="shared" si="30"/>
        <v>24</v>
      </c>
      <c r="M510" s="7">
        <f t="shared" si="31"/>
        <v>0.42857142857142855</v>
      </c>
    </row>
    <row r="511" spans="1:13">
      <c r="A511" s="4">
        <v>197</v>
      </c>
      <c r="B511" s="4">
        <v>5</v>
      </c>
      <c r="C511" s="4" t="s">
        <v>77</v>
      </c>
      <c r="D511" s="4" t="s">
        <v>1148</v>
      </c>
      <c r="E511" s="4">
        <v>20</v>
      </c>
      <c r="F511" s="4">
        <v>34</v>
      </c>
      <c r="G511" s="4">
        <v>3</v>
      </c>
      <c r="H511" s="4">
        <v>22</v>
      </c>
      <c r="I511" t="s">
        <v>1131</v>
      </c>
      <c r="J511" s="3">
        <f t="shared" si="28"/>
        <v>102</v>
      </c>
      <c r="K511" s="3">
        <f t="shared" si="29"/>
        <v>60</v>
      </c>
      <c r="L511" s="3">
        <f t="shared" si="30"/>
        <v>42</v>
      </c>
      <c r="M511" s="7">
        <f t="shared" si="31"/>
        <v>0.41176470588235292</v>
      </c>
    </row>
    <row r="512" spans="1:13">
      <c r="A512" s="4">
        <v>197</v>
      </c>
      <c r="B512" s="4">
        <v>5</v>
      </c>
      <c r="C512" s="4" t="s">
        <v>170</v>
      </c>
      <c r="D512" s="4" t="s">
        <v>1138</v>
      </c>
      <c r="E512" s="4">
        <v>16</v>
      </c>
      <c r="F512" s="4">
        <v>27</v>
      </c>
      <c r="G512" s="4">
        <v>1</v>
      </c>
      <c r="H512" s="4">
        <v>50</v>
      </c>
      <c r="I512" t="s">
        <v>1131</v>
      </c>
      <c r="J512" s="3">
        <f t="shared" si="28"/>
        <v>27</v>
      </c>
      <c r="K512" s="3">
        <f t="shared" si="29"/>
        <v>16</v>
      </c>
      <c r="L512" s="3">
        <f t="shared" si="30"/>
        <v>11</v>
      </c>
      <c r="M512" s="7">
        <f t="shared" si="31"/>
        <v>0.40740740740740738</v>
      </c>
    </row>
    <row r="513" spans="1:13">
      <c r="A513" s="4">
        <v>198</v>
      </c>
      <c r="B513" s="4">
        <v>9</v>
      </c>
      <c r="C513" s="4" t="s">
        <v>170</v>
      </c>
      <c r="D513" s="4" t="s">
        <v>1138</v>
      </c>
      <c r="E513" s="4">
        <v>16</v>
      </c>
      <c r="F513" s="4">
        <v>27</v>
      </c>
      <c r="G513" s="4">
        <v>2</v>
      </c>
      <c r="H513" s="4">
        <v>33</v>
      </c>
      <c r="I513" t="s">
        <v>1131</v>
      </c>
      <c r="J513" s="3">
        <f t="shared" si="28"/>
        <v>54</v>
      </c>
      <c r="K513" s="3">
        <f t="shared" si="29"/>
        <v>32</v>
      </c>
      <c r="L513" s="3">
        <f t="shared" si="30"/>
        <v>22</v>
      </c>
      <c r="M513" s="7">
        <f t="shared" si="31"/>
        <v>0.40740740740740738</v>
      </c>
    </row>
    <row r="514" spans="1:13">
      <c r="A514" s="4">
        <v>199</v>
      </c>
      <c r="B514" s="4">
        <v>11</v>
      </c>
      <c r="C514" s="4" t="s">
        <v>51</v>
      </c>
      <c r="D514" s="4" t="s">
        <v>1141</v>
      </c>
      <c r="E514" s="4">
        <v>17</v>
      </c>
      <c r="F514" s="4">
        <v>29</v>
      </c>
      <c r="G514" s="4">
        <v>3</v>
      </c>
      <c r="H514" s="4">
        <v>31</v>
      </c>
      <c r="I514" t="s">
        <v>1131</v>
      </c>
      <c r="J514" s="3">
        <f t="shared" ref="J514:J577" si="32">+F514*G514</f>
        <v>87</v>
      </c>
      <c r="K514" s="3">
        <f t="shared" ref="K514:K577" si="33">+E514*G514</f>
        <v>51</v>
      </c>
      <c r="L514" s="3">
        <f t="shared" si="30"/>
        <v>36</v>
      </c>
      <c r="M514" s="7">
        <f t="shared" si="31"/>
        <v>0.41379310344827586</v>
      </c>
    </row>
    <row r="515" spans="1:13">
      <c r="A515" s="4">
        <v>199</v>
      </c>
      <c r="B515" s="4">
        <v>11</v>
      </c>
      <c r="C515" s="4" t="s">
        <v>33</v>
      </c>
      <c r="D515" s="4" t="s">
        <v>1145</v>
      </c>
      <c r="E515" s="4">
        <v>21</v>
      </c>
      <c r="F515" s="4">
        <v>35</v>
      </c>
      <c r="G515" s="4">
        <v>3</v>
      </c>
      <c r="H515" s="4">
        <v>41</v>
      </c>
      <c r="I515" t="s">
        <v>1132</v>
      </c>
      <c r="J515" s="3">
        <f t="shared" si="32"/>
        <v>105</v>
      </c>
      <c r="K515" s="3">
        <f t="shared" si="33"/>
        <v>63</v>
      </c>
      <c r="L515" s="3">
        <f t="shared" ref="L515:L578" si="34">+J515-K515</f>
        <v>42</v>
      </c>
      <c r="M515" s="7">
        <f t="shared" ref="M515:M578" si="35">+L515/J515</f>
        <v>0.4</v>
      </c>
    </row>
    <row r="516" spans="1:13">
      <c r="A516" s="4">
        <v>199</v>
      </c>
      <c r="B516" s="4">
        <v>11</v>
      </c>
      <c r="C516" s="4" t="s">
        <v>102</v>
      </c>
      <c r="D516" s="4" t="s">
        <v>1151</v>
      </c>
      <c r="E516" s="4">
        <v>13</v>
      </c>
      <c r="F516" s="4">
        <v>21</v>
      </c>
      <c r="G516" s="4">
        <v>2</v>
      </c>
      <c r="H516" s="4">
        <v>18</v>
      </c>
      <c r="I516" t="s">
        <v>1132</v>
      </c>
      <c r="J516" s="3">
        <f t="shared" si="32"/>
        <v>42</v>
      </c>
      <c r="K516" s="3">
        <f t="shared" si="33"/>
        <v>26</v>
      </c>
      <c r="L516" s="3">
        <f t="shared" si="34"/>
        <v>16</v>
      </c>
      <c r="M516" s="7">
        <f t="shared" si="35"/>
        <v>0.38095238095238093</v>
      </c>
    </row>
    <row r="517" spans="1:13">
      <c r="A517" s="4">
        <v>199</v>
      </c>
      <c r="B517" s="4">
        <v>11</v>
      </c>
      <c r="C517" s="4" t="s">
        <v>170</v>
      </c>
      <c r="D517" s="4" t="s">
        <v>1138</v>
      </c>
      <c r="E517" s="4">
        <v>16</v>
      </c>
      <c r="F517" s="4">
        <v>27</v>
      </c>
      <c r="G517" s="4">
        <v>1</v>
      </c>
      <c r="H517" s="4">
        <v>52</v>
      </c>
      <c r="I517" t="s">
        <v>1132</v>
      </c>
      <c r="J517" s="3">
        <f t="shared" si="32"/>
        <v>27</v>
      </c>
      <c r="K517" s="3">
        <f t="shared" si="33"/>
        <v>16</v>
      </c>
      <c r="L517" s="3">
        <f t="shared" si="34"/>
        <v>11</v>
      </c>
      <c r="M517" s="7">
        <f t="shared" si="35"/>
        <v>0.40740740740740738</v>
      </c>
    </row>
    <row r="518" spans="1:13">
      <c r="A518" s="4">
        <v>200</v>
      </c>
      <c r="B518" s="4">
        <v>11</v>
      </c>
      <c r="C518" s="4" t="s">
        <v>180</v>
      </c>
      <c r="D518" s="4" t="s">
        <v>1144</v>
      </c>
      <c r="E518" s="4">
        <v>11</v>
      </c>
      <c r="F518" s="4">
        <v>19</v>
      </c>
      <c r="G518" s="4">
        <v>2</v>
      </c>
      <c r="H518" s="4">
        <v>39</v>
      </c>
      <c r="I518" t="s">
        <v>1131</v>
      </c>
      <c r="J518" s="3">
        <f t="shared" si="32"/>
        <v>38</v>
      </c>
      <c r="K518" s="3">
        <f t="shared" si="33"/>
        <v>22</v>
      </c>
      <c r="L518" s="3">
        <f t="shared" si="34"/>
        <v>16</v>
      </c>
      <c r="M518" s="7">
        <f t="shared" si="35"/>
        <v>0.42105263157894735</v>
      </c>
    </row>
    <row r="519" spans="1:13">
      <c r="A519" s="4">
        <v>200</v>
      </c>
      <c r="B519" s="4">
        <v>11</v>
      </c>
      <c r="C519" s="4" t="s">
        <v>195</v>
      </c>
      <c r="D519" s="4" t="s">
        <v>1154</v>
      </c>
      <c r="E519" s="4">
        <v>15</v>
      </c>
      <c r="F519" s="4">
        <v>25</v>
      </c>
      <c r="G519" s="4">
        <v>2</v>
      </c>
      <c r="H519" s="4">
        <v>28</v>
      </c>
      <c r="I519" t="s">
        <v>1132</v>
      </c>
      <c r="J519" s="3">
        <f t="shared" si="32"/>
        <v>50</v>
      </c>
      <c r="K519" s="3">
        <f t="shared" si="33"/>
        <v>30</v>
      </c>
      <c r="L519" s="3">
        <f t="shared" si="34"/>
        <v>20</v>
      </c>
      <c r="M519" s="7">
        <f t="shared" si="35"/>
        <v>0.4</v>
      </c>
    </row>
    <row r="520" spans="1:13">
      <c r="A520" s="4">
        <v>201</v>
      </c>
      <c r="B520" s="4">
        <v>3</v>
      </c>
      <c r="C520" s="4" t="s">
        <v>259</v>
      </c>
      <c r="D520" s="4" t="s">
        <v>1135</v>
      </c>
      <c r="E520" s="4">
        <v>14</v>
      </c>
      <c r="F520" s="4">
        <v>24</v>
      </c>
      <c r="G520" s="4">
        <v>3</v>
      </c>
      <c r="H520" s="4">
        <v>58</v>
      </c>
      <c r="I520" t="s">
        <v>1132</v>
      </c>
      <c r="J520" s="3">
        <f t="shared" si="32"/>
        <v>72</v>
      </c>
      <c r="K520" s="3">
        <f t="shared" si="33"/>
        <v>42</v>
      </c>
      <c r="L520" s="3">
        <f t="shared" si="34"/>
        <v>30</v>
      </c>
      <c r="M520" s="7">
        <f t="shared" si="35"/>
        <v>0.41666666666666669</v>
      </c>
    </row>
    <row r="521" spans="1:13">
      <c r="A521" s="4">
        <v>202</v>
      </c>
      <c r="B521" s="4">
        <v>16</v>
      </c>
      <c r="C521" s="4" t="s">
        <v>106</v>
      </c>
      <c r="D521" s="4" t="s">
        <v>1140</v>
      </c>
      <c r="E521" s="4">
        <v>22</v>
      </c>
      <c r="F521" s="4">
        <v>36</v>
      </c>
      <c r="G521" s="4">
        <v>2</v>
      </c>
      <c r="H521" s="4">
        <v>46</v>
      </c>
      <c r="I521" t="s">
        <v>1132</v>
      </c>
      <c r="J521" s="3">
        <f t="shared" si="32"/>
        <v>72</v>
      </c>
      <c r="K521" s="3">
        <f t="shared" si="33"/>
        <v>44</v>
      </c>
      <c r="L521" s="3">
        <f t="shared" si="34"/>
        <v>28</v>
      </c>
      <c r="M521" s="7">
        <f t="shared" si="35"/>
        <v>0.3888888888888889</v>
      </c>
    </row>
    <row r="522" spans="1:13">
      <c r="A522" s="4">
        <v>202</v>
      </c>
      <c r="B522" s="4">
        <v>16</v>
      </c>
      <c r="C522" s="4" t="s">
        <v>65</v>
      </c>
      <c r="D522" s="4" t="s">
        <v>1139</v>
      </c>
      <c r="E522" s="4">
        <v>25</v>
      </c>
      <c r="F522" s="4">
        <v>40</v>
      </c>
      <c r="G522" s="4">
        <v>2</v>
      </c>
      <c r="H522" s="4">
        <v>47</v>
      </c>
      <c r="I522" t="s">
        <v>1131</v>
      </c>
      <c r="J522" s="3">
        <f t="shared" si="32"/>
        <v>80</v>
      </c>
      <c r="K522" s="3">
        <f t="shared" si="33"/>
        <v>50</v>
      </c>
      <c r="L522" s="3">
        <f t="shared" si="34"/>
        <v>30</v>
      </c>
      <c r="M522" s="7">
        <f t="shared" si="35"/>
        <v>0.375</v>
      </c>
    </row>
    <row r="523" spans="1:13">
      <c r="A523" s="4">
        <v>202</v>
      </c>
      <c r="B523" s="4">
        <v>16</v>
      </c>
      <c r="C523" s="4" t="s">
        <v>259</v>
      </c>
      <c r="D523" s="4" t="s">
        <v>1135</v>
      </c>
      <c r="E523" s="4">
        <v>14</v>
      </c>
      <c r="F523" s="4">
        <v>24</v>
      </c>
      <c r="G523" s="4">
        <v>1</v>
      </c>
      <c r="H523" s="4">
        <v>5</v>
      </c>
      <c r="I523" t="s">
        <v>1131</v>
      </c>
      <c r="J523" s="3">
        <f t="shared" si="32"/>
        <v>24</v>
      </c>
      <c r="K523" s="3">
        <f t="shared" si="33"/>
        <v>14</v>
      </c>
      <c r="L523" s="3">
        <f t="shared" si="34"/>
        <v>10</v>
      </c>
      <c r="M523" s="7">
        <f t="shared" si="35"/>
        <v>0.41666666666666669</v>
      </c>
    </row>
    <row r="524" spans="1:13">
      <c r="A524" s="4">
        <v>202</v>
      </c>
      <c r="B524" s="4">
        <v>16</v>
      </c>
      <c r="C524" s="4" t="s">
        <v>100</v>
      </c>
      <c r="D524" s="4" t="s">
        <v>1136</v>
      </c>
      <c r="E524" s="4">
        <v>18</v>
      </c>
      <c r="F524" s="4">
        <v>30</v>
      </c>
      <c r="G524" s="4">
        <v>1</v>
      </c>
      <c r="H524" s="4">
        <v>58</v>
      </c>
      <c r="I524" t="s">
        <v>1131</v>
      </c>
      <c r="J524" s="3">
        <f t="shared" si="32"/>
        <v>30</v>
      </c>
      <c r="K524" s="3">
        <f t="shared" si="33"/>
        <v>18</v>
      </c>
      <c r="L524" s="3">
        <f t="shared" si="34"/>
        <v>12</v>
      </c>
      <c r="M524" s="7">
        <f t="shared" si="35"/>
        <v>0.4</v>
      </c>
    </row>
    <row r="525" spans="1:13">
      <c r="A525" s="4">
        <v>203</v>
      </c>
      <c r="B525" s="4">
        <v>5</v>
      </c>
      <c r="C525" s="4" t="s">
        <v>186</v>
      </c>
      <c r="D525" s="4" t="s">
        <v>1137</v>
      </c>
      <c r="E525" s="4">
        <v>19</v>
      </c>
      <c r="F525" s="4">
        <v>31</v>
      </c>
      <c r="G525" s="4">
        <v>3</v>
      </c>
      <c r="H525" s="4">
        <v>51</v>
      </c>
      <c r="I525" t="s">
        <v>1131</v>
      </c>
      <c r="J525" s="3">
        <f t="shared" si="32"/>
        <v>93</v>
      </c>
      <c r="K525" s="3">
        <f t="shared" si="33"/>
        <v>57</v>
      </c>
      <c r="L525" s="3">
        <f t="shared" si="34"/>
        <v>36</v>
      </c>
      <c r="M525" s="7">
        <f t="shared" si="35"/>
        <v>0.38709677419354838</v>
      </c>
    </row>
    <row r="526" spans="1:13">
      <c r="A526" s="4">
        <v>203</v>
      </c>
      <c r="B526" s="4">
        <v>5</v>
      </c>
      <c r="C526" s="4" t="s">
        <v>102</v>
      </c>
      <c r="D526" s="4" t="s">
        <v>1151</v>
      </c>
      <c r="E526" s="4">
        <v>13</v>
      </c>
      <c r="F526" s="4">
        <v>21</v>
      </c>
      <c r="G526" s="4">
        <v>3</v>
      </c>
      <c r="H526" s="4">
        <v>34</v>
      </c>
      <c r="I526" t="s">
        <v>1132</v>
      </c>
      <c r="J526" s="3">
        <f t="shared" si="32"/>
        <v>63</v>
      </c>
      <c r="K526" s="3">
        <f t="shared" si="33"/>
        <v>39</v>
      </c>
      <c r="L526" s="3">
        <f t="shared" si="34"/>
        <v>24</v>
      </c>
      <c r="M526" s="7">
        <f t="shared" si="35"/>
        <v>0.38095238095238093</v>
      </c>
    </row>
    <row r="527" spans="1:13">
      <c r="A527" s="4">
        <v>204</v>
      </c>
      <c r="B527" s="4">
        <v>16</v>
      </c>
      <c r="C527" s="4" t="s">
        <v>259</v>
      </c>
      <c r="D527" s="4" t="s">
        <v>1135</v>
      </c>
      <c r="E527" s="4">
        <v>14</v>
      </c>
      <c r="F527" s="4">
        <v>24</v>
      </c>
      <c r="G527" s="4">
        <v>2</v>
      </c>
      <c r="H527" s="4">
        <v>21</v>
      </c>
      <c r="I527" t="s">
        <v>1131</v>
      </c>
      <c r="J527" s="3">
        <f t="shared" si="32"/>
        <v>48</v>
      </c>
      <c r="K527" s="3">
        <f t="shared" si="33"/>
        <v>28</v>
      </c>
      <c r="L527" s="3">
        <f t="shared" si="34"/>
        <v>20</v>
      </c>
      <c r="M527" s="7">
        <f t="shared" si="35"/>
        <v>0.41666666666666669</v>
      </c>
    </row>
    <row r="528" spans="1:13">
      <c r="A528" s="4">
        <v>205</v>
      </c>
      <c r="B528" s="4">
        <v>14</v>
      </c>
      <c r="C528" s="4" t="s">
        <v>414</v>
      </c>
      <c r="D528" s="4" t="s">
        <v>1146</v>
      </c>
      <c r="E528" s="4">
        <v>19</v>
      </c>
      <c r="F528" s="4">
        <v>32</v>
      </c>
      <c r="G528" s="4">
        <v>1</v>
      </c>
      <c r="H528" s="4">
        <v>34</v>
      </c>
      <c r="I528" t="s">
        <v>1131</v>
      </c>
      <c r="J528" s="3">
        <f t="shared" si="32"/>
        <v>32</v>
      </c>
      <c r="K528" s="3">
        <f t="shared" si="33"/>
        <v>19</v>
      </c>
      <c r="L528" s="3">
        <f t="shared" si="34"/>
        <v>13</v>
      </c>
      <c r="M528" s="7">
        <f t="shared" si="35"/>
        <v>0.40625</v>
      </c>
    </row>
    <row r="529" spans="1:13">
      <c r="A529" s="4">
        <v>205</v>
      </c>
      <c r="B529" s="4">
        <v>14</v>
      </c>
      <c r="C529" s="4" t="s">
        <v>51</v>
      </c>
      <c r="D529" s="4" t="s">
        <v>1141</v>
      </c>
      <c r="E529" s="4">
        <v>17</v>
      </c>
      <c r="F529" s="4">
        <v>29</v>
      </c>
      <c r="G529" s="4">
        <v>1</v>
      </c>
      <c r="H529" s="4">
        <v>52</v>
      </c>
      <c r="I529" t="s">
        <v>1132</v>
      </c>
      <c r="J529" s="3">
        <f t="shared" si="32"/>
        <v>29</v>
      </c>
      <c r="K529" s="3">
        <f t="shared" si="33"/>
        <v>17</v>
      </c>
      <c r="L529" s="3">
        <f t="shared" si="34"/>
        <v>12</v>
      </c>
      <c r="M529" s="7">
        <f t="shared" si="35"/>
        <v>0.41379310344827586</v>
      </c>
    </row>
    <row r="530" spans="1:13">
      <c r="A530" s="4">
        <v>206</v>
      </c>
      <c r="B530" s="4">
        <v>4</v>
      </c>
      <c r="C530" s="4" t="s">
        <v>100</v>
      </c>
      <c r="D530" s="4" t="s">
        <v>1136</v>
      </c>
      <c r="E530" s="4">
        <v>18</v>
      </c>
      <c r="F530" s="4">
        <v>30</v>
      </c>
      <c r="G530" s="4">
        <v>1</v>
      </c>
      <c r="H530" s="4">
        <v>58</v>
      </c>
      <c r="I530" t="s">
        <v>1132</v>
      </c>
      <c r="J530" s="3">
        <f t="shared" si="32"/>
        <v>30</v>
      </c>
      <c r="K530" s="3">
        <f t="shared" si="33"/>
        <v>18</v>
      </c>
      <c r="L530" s="3">
        <f t="shared" si="34"/>
        <v>12</v>
      </c>
      <c r="M530" s="7">
        <f t="shared" si="35"/>
        <v>0.4</v>
      </c>
    </row>
    <row r="531" spans="1:13">
      <c r="A531" s="4">
        <v>207</v>
      </c>
      <c r="B531" s="4">
        <v>20</v>
      </c>
      <c r="C531" s="4" t="s">
        <v>256</v>
      </c>
      <c r="D531" s="4" t="s">
        <v>1153</v>
      </c>
      <c r="E531" s="4">
        <v>15</v>
      </c>
      <c r="F531" s="4">
        <v>26</v>
      </c>
      <c r="G531" s="4">
        <v>2</v>
      </c>
      <c r="H531" s="4">
        <v>37</v>
      </c>
      <c r="I531" t="s">
        <v>1131</v>
      </c>
      <c r="J531" s="3">
        <f t="shared" si="32"/>
        <v>52</v>
      </c>
      <c r="K531" s="3">
        <f t="shared" si="33"/>
        <v>30</v>
      </c>
      <c r="L531" s="3">
        <f t="shared" si="34"/>
        <v>22</v>
      </c>
      <c r="M531" s="7">
        <f t="shared" si="35"/>
        <v>0.42307692307692307</v>
      </c>
    </row>
    <row r="532" spans="1:13">
      <c r="A532" s="4">
        <v>207</v>
      </c>
      <c r="B532" s="4">
        <v>20</v>
      </c>
      <c r="C532" s="4" t="s">
        <v>33</v>
      </c>
      <c r="D532" s="4" t="s">
        <v>1145</v>
      </c>
      <c r="E532" s="4">
        <v>21</v>
      </c>
      <c r="F532" s="4">
        <v>35</v>
      </c>
      <c r="G532" s="4">
        <v>1</v>
      </c>
      <c r="H532" s="4">
        <v>55</v>
      </c>
      <c r="I532" t="s">
        <v>1132</v>
      </c>
      <c r="J532" s="3">
        <f t="shared" si="32"/>
        <v>35</v>
      </c>
      <c r="K532" s="3">
        <f t="shared" si="33"/>
        <v>21</v>
      </c>
      <c r="L532" s="3">
        <f t="shared" si="34"/>
        <v>14</v>
      </c>
      <c r="M532" s="7">
        <f t="shared" si="35"/>
        <v>0.4</v>
      </c>
    </row>
    <row r="533" spans="1:13">
      <c r="A533" s="4">
        <v>207</v>
      </c>
      <c r="B533" s="4">
        <v>20</v>
      </c>
      <c r="C533" s="4" t="s">
        <v>186</v>
      </c>
      <c r="D533" s="4" t="s">
        <v>1137</v>
      </c>
      <c r="E533" s="4">
        <v>19</v>
      </c>
      <c r="F533" s="4">
        <v>31</v>
      </c>
      <c r="G533" s="4">
        <v>3</v>
      </c>
      <c r="H533" s="4">
        <v>19</v>
      </c>
      <c r="I533" t="s">
        <v>1132</v>
      </c>
      <c r="J533" s="3">
        <f t="shared" si="32"/>
        <v>93</v>
      </c>
      <c r="K533" s="3">
        <f t="shared" si="33"/>
        <v>57</v>
      </c>
      <c r="L533" s="3">
        <f t="shared" si="34"/>
        <v>36</v>
      </c>
      <c r="M533" s="7">
        <f t="shared" si="35"/>
        <v>0.38709677419354838</v>
      </c>
    </row>
    <row r="534" spans="1:13">
      <c r="A534" s="4">
        <v>208</v>
      </c>
      <c r="B534" s="4">
        <v>16</v>
      </c>
      <c r="C534" s="4" t="s">
        <v>414</v>
      </c>
      <c r="D534" s="4" t="s">
        <v>1146</v>
      </c>
      <c r="E534" s="4">
        <v>19</v>
      </c>
      <c r="F534" s="4">
        <v>32</v>
      </c>
      <c r="G534" s="4">
        <v>1</v>
      </c>
      <c r="H534" s="4">
        <v>18</v>
      </c>
      <c r="I534" t="s">
        <v>1132</v>
      </c>
      <c r="J534" s="3">
        <f t="shared" si="32"/>
        <v>32</v>
      </c>
      <c r="K534" s="3">
        <f t="shared" si="33"/>
        <v>19</v>
      </c>
      <c r="L534" s="3">
        <f t="shared" si="34"/>
        <v>13</v>
      </c>
      <c r="M534" s="7">
        <f t="shared" si="35"/>
        <v>0.40625</v>
      </c>
    </row>
    <row r="535" spans="1:13">
      <c r="A535" s="4">
        <v>208</v>
      </c>
      <c r="B535" s="4">
        <v>16</v>
      </c>
      <c r="C535" s="4" t="s">
        <v>106</v>
      </c>
      <c r="D535" s="4" t="s">
        <v>1140</v>
      </c>
      <c r="E535" s="4">
        <v>22</v>
      </c>
      <c r="F535" s="4">
        <v>36</v>
      </c>
      <c r="G535" s="4">
        <v>3</v>
      </c>
      <c r="H535" s="4">
        <v>29</v>
      </c>
      <c r="I535" t="s">
        <v>1132</v>
      </c>
      <c r="J535" s="3">
        <f t="shared" si="32"/>
        <v>108</v>
      </c>
      <c r="K535" s="3">
        <f t="shared" si="33"/>
        <v>66</v>
      </c>
      <c r="L535" s="3">
        <f t="shared" si="34"/>
        <v>42</v>
      </c>
      <c r="M535" s="7">
        <f t="shared" si="35"/>
        <v>0.3888888888888889</v>
      </c>
    </row>
    <row r="536" spans="1:13">
      <c r="A536" s="4">
        <v>208</v>
      </c>
      <c r="B536" s="4">
        <v>16</v>
      </c>
      <c r="C536" s="4" t="s">
        <v>241</v>
      </c>
      <c r="D536" s="4" t="s">
        <v>1149</v>
      </c>
      <c r="E536" s="4">
        <v>12</v>
      </c>
      <c r="F536" s="4">
        <v>20</v>
      </c>
      <c r="G536" s="4">
        <v>2</v>
      </c>
      <c r="H536" s="4">
        <v>53</v>
      </c>
      <c r="I536" t="s">
        <v>1131</v>
      </c>
      <c r="J536" s="3">
        <f t="shared" si="32"/>
        <v>40</v>
      </c>
      <c r="K536" s="3">
        <f t="shared" si="33"/>
        <v>24</v>
      </c>
      <c r="L536" s="3">
        <f t="shared" si="34"/>
        <v>16</v>
      </c>
      <c r="M536" s="7">
        <f t="shared" si="35"/>
        <v>0.4</v>
      </c>
    </row>
    <row r="537" spans="1:13">
      <c r="A537" s="4">
        <v>209</v>
      </c>
      <c r="B537" s="4">
        <v>9</v>
      </c>
      <c r="C537" s="4" t="s">
        <v>331</v>
      </c>
      <c r="D537" s="4" t="s">
        <v>1150</v>
      </c>
      <c r="E537" s="4">
        <v>14</v>
      </c>
      <c r="F537" s="4">
        <v>23</v>
      </c>
      <c r="G537" s="4">
        <v>3</v>
      </c>
      <c r="H537" s="4">
        <v>35</v>
      </c>
      <c r="I537" t="s">
        <v>1132</v>
      </c>
      <c r="J537" s="3">
        <f t="shared" si="32"/>
        <v>69</v>
      </c>
      <c r="K537" s="3">
        <f t="shared" si="33"/>
        <v>42</v>
      </c>
      <c r="L537" s="3">
        <f t="shared" si="34"/>
        <v>27</v>
      </c>
      <c r="M537" s="7">
        <f t="shared" si="35"/>
        <v>0.39130434782608697</v>
      </c>
    </row>
    <row r="538" spans="1:13">
      <c r="A538" s="4">
        <v>209</v>
      </c>
      <c r="B538" s="4">
        <v>9</v>
      </c>
      <c r="C538" s="4" t="s">
        <v>77</v>
      </c>
      <c r="D538" s="4" t="s">
        <v>1148</v>
      </c>
      <c r="E538" s="4">
        <v>20</v>
      </c>
      <c r="F538" s="4">
        <v>34</v>
      </c>
      <c r="G538" s="4">
        <v>2</v>
      </c>
      <c r="H538" s="4">
        <v>40</v>
      </c>
      <c r="I538" t="s">
        <v>1132</v>
      </c>
      <c r="J538" s="3">
        <f t="shared" si="32"/>
        <v>68</v>
      </c>
      <c r="K538" s="3">
        <f t="shared" si="33"/>
        <v>40</v>
      </c>
      <c r="L538" s="3">
        <f t="shared" si="34"/>
        <v>28</v>
      </c>
      <c r="M538" s="7">
        <f t="shared" si="35"/>
        <v>0.41176470588235292</v>
      </c>
    </row>
    <row r="539" spans="1:13">
      <c r="A539" s="4">
        <v>209</v>
      </c>
      <c r="B539" s="4">
        <v>9</v>
      </c>
      <c r="C539" s="4" t="s">
        <v>195</v>
      </c>
      <c r="D539" s="4" t="s">
        <v>1154</v>
      </c>
      <c r="E539" s="4">
        <v>15</v>
      </c>
      <c r="F539" s="4">
        <v>25</v>
      </c>
      <c r="G539" s="4">
        <v>1</v>
      </c>
      <c r="H539" s="4">
        <v>42</v>
      </c>
      <c r="I539" t="s">
        <v>1131</v>
      </c>
      <c r="J539" s="3">
        <f t="shared" si="32"/>
        <v>25</v>
      </c>
      <c r="K539" s="3">
        <f t="shared" si="33"/>
        <v>15</v>
      </c>
      <c r="L539" s="3">
        <f t="shared" si="34"/>
        <v>10</v>
      </c>
      <c r="M539" s="7">
        <f t="shared" si="35"/>
        <v>0.4</v>
      </c>
    </row>
    <row r="540" spans="1:13">
      <c r="A540" s="4">
        <v>209</v>
      </c>
      <c r="B540" s="4">
        <v>9</v>
      </c>
      <c r="C540" s="4" t="s">
        <v>256</v>
      </c>
      <c r="D540" s="4" t="s">
        <v>1153</v>
      </c>
      <c r="E540" s="4">
        <v>15</v>
      </c>
      <c r="F540" s="4">
        <v>26</v>
      </c>
      <c r="G540" s="4">
        <v>2</v>
      </c>
      <c r="H540" s="4">
        <v>54</v>
      </c>
      <c r="I540" t="s">
        <v>1131</v>
      </c>
      <c r="J540" s="3">
        <f t="shared" si="32"/>
        <v>52</v>
      </c>
      <c r="K540" s="3">
        <f t="shared" si="33"/>
        <v>30</v>
      </c>
      <c r="L540" s="3">
        <f t="shared" si="34"/>
        <v>22</v>
      </c>
      <c r="M540" s="7">
        <f t="shared" si="35"/>
        <v>0.42307692307692307</v>
      </c>
    </row>
    <row r="541" spans="1:13">
      <c r="A541" s="4">
        <v>210</v>
      </c>
      <c r="B541" s="4">
        <v>10</v>
      </c>
      <c r="C541" s="4" t="s">
        <v>102</v>
      </c>
      <c r="D541" s="4" t="s">
        <v>1151</v>
      </c>
      <c r="E541" s="4">
        <v>13</v>
      </c>
      <c r="F541" s="4">
        <v>21</v>
      </c>
      <c r="G541" s="4">
        <v>1</v>
      </c>
      <c r="H541" s="4">
        <v>28</v>
      </c>
      <c r="I541" t="s">
        <v>1132</v>
      </c>
      <c r="J541" s="3">
        <f t="shared" si="32"/>
        <v>21</v>
      </c>
      <c r="K541" s="3">
        <f t="shared" si="33"/>
        <v>13</v>
      </c>
      <c r="L541" s="3">
        <f t="shared" si="34"/>
        <v>8</v>
      </c>
      <c r="M541" s="7">
        <f t="shared" si="35"/>
        <v>0.38095238095238093</v>
      </c>
    </row>
    <row r="542" spans="1:13">
      <c r="A542" s="4">
        <v>210</v>
      </c>
      <c r="B542" s="4">
        <v>10</v>
      </c>
      <c r="C542" s="4" t="s">
        <v>100</v>
      </c>
      <c r="D542" s="4" t="s">
        <v>1136</v>
      </c>
      <c r="E542" s="4">
        <v>18</v>
      </c>
      <c r="F542" s="4">
        <v>30</v>
      </c>
      <c r="G542" s="4">
        <v>1</v>
      </c>
      <c r="H542" s="4">
        <v>50</v>
      </c>
      <c r="I542" t="s">
        <v>1131</v>
      </c>
      <c r="J542" s="3">
        <f t="shared" si="32"/>
        <v>30</v>
      </c>
      <c r="K542" s="3">
        <f t="shared" si="33"/>
        <v>18</v>
      </c>
      <c r="L542" s="3">
        <f t="shared" si="34"/>
        <v>12</v>
      </c>
      <c r="M542" s="7">
        <f t="shared" si="35"/>
        <v>0.4</v>
      </c>
    </row>
    <row r="543" spans="1:13">
      <c r="A543" s="4">
        <v>210</v>
      </c>
      <c r="B543" s="4">
        <v>10</v>
      </c>
      <c r="C543" s="4" t="s">
        <v>259</v>
      </c>
      <c r="D543" s="4" t="s">
        <v>1135</v>
      </c>
      <c r="E543" s="4">
        <v>14</v>
      </c>
      <c r="F543" s="4">
        <v>24</v>
      </c>
      <c r="G543" s="4">
        <v>1</v>
      </c>
      <c r="H543" s="4">
        <v>34</v>
      </c>
      <c r="I543" t="s">
        <v>1131</v>
      </c>
      <c r="J543" s="3">
        <f t="shared" si="32"/>
        <v>24</v>
      </c>
      <c r="K543" s="3">
        <f t="shared" si="33"/>
        <v>14</v>
      </c>
      <c r="L543" s="3">
        <f t="shared" si="34"/>
        <v>10</v>
      </c>
      <c r="M543" s="7">
        <f t="shared" si="35"/>
        <v>0.41666666666666669</v>
      </c>
    </row>
    <row r="544" spans="1:13">
      <c r="A544" s="4">
        <v>210</v>
      </c>
      <c r="B544" s="4">
        <v>10</v>
      </c>
      <c r="C544" s="4" t="s">
        <v>65</v>
      </c>
      <c r="D544" s="4" t="s">
        <v>1139</v>
      </c>
      <c r="E544" s="4">
        <v>25</v>
      </c>
      <c r="F544" s="4">
        <v>40</v>
      </c>
      <c r="G544" s="4">
        <v>3</v>
      </c>
      <c r="H544" s="4">
        <v>46</v>
      </c>
      <c r="I544" t="s">
        <v>1131</v>
      </c>
      <c r="J544" s="3">
        <f t="shared" si="32"/>
        <v>120</v>
      </c>
      <c r="K544" s="3">
        <f t="shared" si="33"/>
        <v>75</v>
      </c>
      <c r="L544" s="3">
        <f t="shared" si="34"/>
        <v>45</v>
      </c>
      <c r="M544" s="7">
        <f t="shared" si="35"/>
        <v>0.375</v>
      </c>
    </row>
    <row r="545" spans="1:13">
      <c r="A545" s="4">
        <v>211</v>
      </c>
      <c r="B545" s="4">
        <v>1</v>
      </c>
      <c r="C545" s="4" t="s">
        <v>102</v>
      </c>
      <c r="D545" s="4" t="s">
        <v>1151</v>
      </c>
      <c r="E545" s="4">
        <v>13</v>
      </c>
      <c r="F545" s="4">
        <v>21</v>
      </c>
      <c r="G545" s="4">
        <v>3</v>
      </c>
      <c r="H545" s="4">
        <v>54</v>
      </c>
      <c r="I545" t="s">
        <v>1132</v>
      </c>
      <c r="J545" s="3">
        <f t="shared" si="32"/>
        <v>63</v>
      </c>
      <c r="K545" s="3">
        <f t="shared" si="33"/>
        <v>39</v>
      </c>
      <c r="L545" s="3">
        <f t="shared" si="34"/>
        <v>24</v>
      </c>
      <c r="M545" s="7">
        <f t="shared" si="35"/>
        <v>0.38095238095238093</v>
      </c>
    </row>
    <row r="546" spans="1:13">
      <c r="A546" s="4">
        <v>211</v>
      </c>
      <c r="B546" s="4">
        <v>1</v>
      </c>
      <c r="C546" s="4" t="s">
        <v>117</v>
      </c>
      <c r="D546" s="4" t="s">
        <v>1152</v>
      </c>
      <c r="E546" s="4">
        <v>10</v>
      </c>
      <c r="F546" s="4">
        <v>18</v>
      </c>
      <c r="G546" s="4">
        <v>2</v>
      </c>
      <c r="H546" s="4">
        <v>45</v>
      </c>
      <c r="I546" t="s">
        <v>1131</v>
      </c>
      <c r="J546" s="3">
        <f t="shared" si="32"/>
        <v>36</v>
      </c>
      <c r="K546" s="3">
        <f t="shared" si="33"/>
        <v>20</v>
      </c>
      <c r="L546" s="3">
        <f t="shared" si="34"/>
        <v>16</v>
      </c>
      <c r="M546" s="7">
        <f t="shared" si="35"/>
        <v>0.44444444444444442</v>
      </c>
    </row>
    <row r="547" spans="1:13">
      <c r="A547" s="4">
        <v>211</v>
      </c>
      <c r="B547" s="4">
        <v>1</v>
      </c>
      <c r="C547" s="4" t="s">
        <v>195</v>
      </c>
      <c r="D547" s="4" t="s">
        <v>1154</v>
      </c>
      <c r="E547" s="4">
        <v>15</v>
      </c>
      <c r="F547" s="4">
        <v>25</v>
      </c>
      <c r="G547" s="4">
        <v>2</v>
      </c>
      <c r="H547" s="4">
        <v>9</v>
      </c>
      <c r="I547" t="s">
        <v>1131</v>
      </c>
      <c r="J547" s="3">
        <f t="shared" si="32"/>
        <v>50</v>
      </c>
      <c r="K547" s="3">
        <f t="shared" si="33"/>
        <v>30</v>
      </c>
      <c r="L547" s="3">
        <f t="shared" si="34"/>
        <v>20</v>
      </c>
      <c r="M547" s="7">
        <f t="shared" si="35"/>
        <v>0.4</v>
      </c>
    </row>
    <row r="548" spans="1:13">
      <c r="A548" s="4">
        <v>211</v>
      </c>
      <c r="B548" s="4">
        <v>1</v>
      </c>
      <c r="C548" s="4" t="s">
        <v>241</v>
      </c>
      <c r="D548" s="4" t="s">
        <v>1149</v>
      </c>
      <c r="E548" s="4">
        <v>12</v>
      </c>
      <c r="F548" s="4">
        <v>20</v>
      </c>
      <c r="G548" s="4">
        <v>1</v>
      </c>
      <c r="H548" s="4">
        <v>27</v>
      </c>
      <c r="I548" t="s">
        <v>1131</v>
      </c>
      <c r="J548" s="3">
        <f t="shared" si="32"/>
        <v>20</v>
      </c>
      <c r="K548" s="3">
        <f t="shared" si="33"/>
        <v>12</v>
      </c>
      <c r="L548" s="3">
        <f t="shared" si="34"/>
        <v>8</v>
      </c>
      <c r="M548" s="7">
        <f t="shared" si="35"/>
        <v>0.4</v>
      </c>
    </row>
    <row r="549" spans="1:13">
      <c r="A549" s="4">
        <v>212</v>
      </c>
      <c r="B549" s="4">
        <v>14</v>
      </c>
      <c r="C549" s="4" t="s">
        <v>100</v>
      </c>
      <c r="D549" s="4" t="s">
        <v>1136</v>
      </c>
      <c r="E549" s="4">
        <v>18</v>
      </c>
      <c r="F549" s="4">
        <v>30</v>
      </c>
      <c r="G549" s="4">
        <v>3</v>
      </c>
      <c r="H549" s="4">
        <v>35</v>
      </c>
      <c r="I549" t="s">
        <v>1132</v>
      </c>
      <c r="J549" s="3">
        <f t="shared" si="32"/>
        <v>90</v>
      </c>
      <c r="K549" s="3">
        <f t="shared" si="33"/>
        <v>54</v>
      </c>
      <c r="L549" s="3">
        <f t="shared" si="34"/>
        <v>36</v>
      </c>
      <c r="M549" s="7">
        <f t="shared" si="35"/>
        <v>0.4</v>
      </c>
    </row>
    <row r="550" spans="1:13">
      <c r="A550" s="4">
        <v>212</v>
      </c>
      <c r="B550" s="4">
        <v>14</v>
      </c>
      <c r="C550" s="4" t="s">
        <v>256</v>
      </c>
      <c r="D550" s="4" t="s">
        <v>1153</v>
      </c>
      <c r="E550" s="4">
        <v>15</v>
      </c>
      <c r="F550" s="4">
        <v>26</v>
      </c>
      <c r="G550" s="4">
        <v>3</v>
      </c>
      <c r="H550" s="4">
        <v>43</v>
      </c>
      <c r="I550" t="s">
        <v>1132</v>
      </c>
      <c r="J550" s="3">
        <f t="shared" si="32"/>
        <v>78</v>
      </c>
      <c r="K550" s="3">
        <f t="shared" si="33"/>
        <v>45</v>
      </c>
      <c r="L550" s="3">
        <f t="shared" si="34"/>
        <v>33</v>
      </c>
      <c r="M550" s="7">
        <f t="shared" si="35"/>
        <v>0.42307692307692307</v>
      </c>
    </row>
    <row r="551" spans="1:13">
      <c r="A551" s="4">
        <v>212</v>
      </c>
      <c r="B551" s="4">
        <v>14</v>
      </c>
      <c r="C551" s="4" t="s">
        <v>102</v>
      </c>
      <c r="D551" s="4" t="s">
        <v>1151</v>
      </c>
      <c r="E551" s="4">
        <v>13</v>
      </c>
      <c r="F551" s="4">
        <v>21</v>
      </c>
      <c r="G551" s="4">
        <v>1</v>
      </c>
      <c r="H551" s="4">
        <v>31</v>
      </c>
      <c r="I551" t="s">
        <v>1132</v>
      </c>
      <c r="J551" s="3">
        <f t="shared" si="32"/>
        <v>21</v>
      </c>
      <c r="K551" s="3">
        <f t="shared" si="33"/>
        <v>13</v>
      </c>
      <c r="L551" s="3">
        <f t="shared" si="34"/>
        <v>8</v>
      </c>
      <c r="M551" s="7">
        <f t="shared" si="35"/>
        <v>0.38095238095238093</v>
      </c>
    </row>
    <row r="552" spans="1:13">
      <c r="A552" s="4">
        <v>212</v>
      </c>
      <c r="B552" s="4">
        <v>14</v>
      </c>
      <c r="C552" s="4" t="s">
        <v>57</v>
      </c>
      <c r="D552" s="4" t="s">
        <v>1143</v>
      </c>
      <c r="E552" s="4">
        <v>16</v>
      </c>
      <c r="F552" s="4">
        <v>28</v>
      </c>
      <c r="G552" s="4">
        <v>2</v>
      </c>
      <c r="H552" s="4">
        <v>55</v>
      </c>
      <c r="I552" t="s">
        <v>1132</v>
      </c>
      <c r="J552" s="3">
        <f t="shared" si="32"/>
        <v>56</v>
      </c>
      <c r="K552" s="3">
        <f t="shared" si="33"/>
        <v>32</v>
      </c>
      <c r="L552" s="3">
        <f t="shared" si="34"/>
        <v>24</v>
      </c>
      <c r="M552" s="7">
        <f t="shared" si="35"/>
        <v>0.42857142857142855</v>
      </c>
    </row>
    <row r="553" spans="1:13">
      <c r="A553" s="4">
        <v>213</v>
      </c>
      <c r="B553" s="4">
        <v>13</v>
      </c>
      <c r="C553" s="4" t="s">
        <v>170</v>
      </c>
      <c r="D553" s="4" t="s">
        <v>1138</v>
      </c>
      <c r="E553" s="4">
        <v>16</v>
      </c>
      <c r="F553" s="4">
        <v>27</v>
      </c>
      <c r="G553" s="4">
        <v>1</v>
      </c>
      <c r="H553" s="4">
        <v>53</v>
      </c>
      <c r="I553" t="s">
        <v>1131</v>
      </c>
      <c r="J553" s="3">
        <f t="shared" si="32"/>
        <v>27</v>
      </c>
      <c r="K553" s="3">
        <f t="shared" si="33"/>
        <v>16</v>
      </c>
      <c r="L553" s="3">
        <f t="shared" si="34"/>
        <v>11</v>
      </c>
      <c r="M553" s="7">
        <f t="shared" si="35"/>
        <v>0.40740740740740738</v>
      </c>
    </row>
    <row r="554" spans="1:13">
      <c r="A554" s="4">
        <v>213</v>
      </c>
      <c r="B554" s="4">
        <v>13</v>
      </c>
      <c r="C554" s="4" t="s">
        <v>100</v>
      </c>
      <c r="D554" s="4" t="s">
        <v>1136</v>
      </c>
      <c r="E554" s="4">
        <v>18</v>
      </c>
      <c r="F554" s="4">
        <v>30</v>
      </c>
      <c r="G554" s="4">
        <v>2</v>
      </c>
      <c r="H554" s="4">
        <v>47</v>
      </c>
      <c r="I554" t="s">
        <v>1132</v>
      </c>
      <c r="J554" s="3">
        <f t="shared" si="32"/>
        <v>60</v>
      </c>
      <c r="K554" s="3">
        <f t="shared" si="33"/>
        <v>36</v>
      </c>
      <c r="L554" s="3">
        <f t="shared" si="34"/>
        <v>24</v>
      </c>
      <c r="M554" s="7">
        <f t="shared" si="35"/>
        <v>0.4</v>
      </c>
    </row>
    <row r="555" spans="1:13">
      <c r="A555" s="4">
        <v>214</v>
      </c>
      <c r="B555" s="4">
        <v>2</v>
      </c>
      <c r="C555" s="4" t="s">
        <v>77</v>
      </c>
      <c r="D555" s="4" t="s">
        <v>1148</v>
      </c>
      <c r="E555" s="4">
        <v>20</v>
      </c>
      <c r="F555" s="4">
        <v>34</v>
      </c>
      <c r="G555" s="4">
        <v>2</v>
      </c>
      <c r="H555" s="4">
        <v>14</v>
      </c>
      <c r="I555" t="s">
        <v>1131</v>
      </c>
      <c r="J555" s="3">
        <f t="shared" si="32"/>
        <v>68</v>
      </c>
      <c r="K555" s="3">
        <f t="shared" si="33"/>
        <v>40</v>
      </c>
      <c r="L555" s="3">
        <f t="shared" si="34"/>
        <v>28</v>
      </c>
      <c r="M555" s="7">
        <f t="shared" si="35"/>
        <v>0.41176470588235292</v>
      </c>
    </row>
    <row r="556" spans="1:13">
      <c r="A556" s="4">
        <v>214</v>
      </c>
      <c r="B556" s="4">
        <v>2</v>
      </c>
      <c r="C556" s="4" t="s">
        <v>65</v>
      </c>
      <c r="D556" s="4" t="s">
        <v>1139</v>
      </c>
      <c r="E556" s="4">
        <v>25</v>
      </c>
      <c r="F556" s="4">
        <v>40</v>
      </c>
      <c r="G556" s="4">
        <v>3</v>
      </c>
      <c r="H556" s="4">
        <v>12</v>
      </c>
      <c r="I556" t="s">
        <v>1132</v>
      </c>
      <c r="J556" s="3">
        <f t="shared" si="32"/>
        <v>120</v>
      </c>
      <c r="K556" s="3">
        <f t="shared" si="33"/>
        <v>75</v>
      </c>
      <c r="L556" s="3">
        <f t="shared" si="34"/>
        <v>45</v>
      </c>
      <c r="M556" s="7">
        <f t="shared" si="35"/>
        <v>0.375</v>
      </c>
    </row>
    <row r="557" spans="1:13">
      <c r="A557" s="4">
        <v>214</v>
      </c>
      <c r="B557" s="4">
        <v>2</v>
      </c>
      <c r="C557" s="4" t="s">
        <v>241</v>
      </c>
      <c r="D557" s="4" t="s">
        <v>1149</v>
      </c>
      <c r="E557" s="4">
        <v>12</v>
      </c>
      <c r="F557" s="4">
        <v>20</v>
      </c>
      <c r="G557" s="4">
        <v>2</v>
      </c>
      <c r="H557" s="4">
        <v>12</v>
      </c>
      <c r="I557" t="s">
        <v>1132</v>
      </c>
      <c r="J557" s="3">
        <f t="shared" si="32"/>
        <v>40</v>
      </c>
      <c r="K557" s="3">
        <f t="shared" si="33"/>
        <v>24</v>
      </c>
      <c r="L557" s="3">
        <f t="shared" si="34"/>
        <v>16</v>
      </c>
      <c r="M557" s="7">
        <f t="shared" si="35"/>
        <v>0.4</v>
      </c>
    </row>
    <row r="558" spans="1:13">
      <c r="A558" s="4">
        <v>215</v>
      </c>
      <c r="B558" s="4">
        <v>6</v>
      </c>
      <c r="C558" s="4" t="s">
        <v>77</v>
      </c>
      <c r="D558" s="4" t="s">
        <v>1148</v>
      </c>
      <c r="E558" s="4">
        <v>20</v>
      </c>
      <c r="F558" s="4">
        <v>34</v>
      </c>
      <c r="G558" s="4">
        <v>2</v>
      </c>
      <c r="H558" s="4">
        <v>12</v>
      </c>
      <c r="I558" t="s">
        <v>1131</v>
      </c>
      <c r="J558" s="3">
        <f t="shared" si="32"/>
        <v>68</v>
      </c>
      <c r="K558" s="3">
        <f t="shared" si="33"/>
        <v>40</v>
      </c>
      <c r="L558" s="3">
        <f t="shared" si="34"/>
        <v>28</v>
      </c>
      <c r="M558" s="7">
        <f t="shared" si="35"/>
        <v>0.41176470588235292</v>
      </c>
    </row>
    <row r="559" spans="1:13">
      <c r="A559" s="4">
        <v>215</v>
      </c>
      <c r="B559" s="4">
        <v>6</v>
      </c>
      <c r="C559" s="4" t="s">
        <v>100</v>
      </c>
      <c r="D559" s="4" t="s">
        <v>1136</v>
      </c>
      <c r="E559" s="4">
        <v>18</v>
      </c>
      <c r="F559" s="4">
        <v>30</v>
      </c>
      <c r="G559" s="4">
        <v>3</v>
      </c>
      <c r="H559" s="4">
        <v>34</v>
      </c>
      <c r="I559" t="s">
        <v>1131</v>
      </c>
      <c r="J559" s="3">
        <f t="shared" si="32"/>
        <v>90</v>
      </c>
      <c r="K559" s="3">
        <f t="shared" si="33"/>
        <v>54</v>
      </c>
      <c r="L559" s="3">
        <f t="shared" si="34"/>
        <v>36</v>
      </c>
      <c r="M559" s="7">
        <f t="shared" si="35"/>
        <v>0.4</v>
      </c>
    </row>
    <row r="560" spans="1:13">
      <c r="A560" s="4">
        <v>216</v>
      </c>
      <c r="B560" s="4">
        <v>17</v>
      </c>
      <c r="C560" s="4" t="s">
        <v>195</v>
      </c>
      <c r="D560" s="4" t="s">
        <v>1154</v>
      </c>
      <c r="E560" s="4">
        <v>15</v>
      </c>
      <c r="F560" s="4">
        <v>25</v>
      </c>
      <c r="G560" s="4">
        <v>1</v>
      </c>
      <c r="H560" s="4">
        <v>42</v>
      </c>
      <c r="I560" t="s">
        <v>1131</v>
      </c>
      <c r="J560" s="3">
        <f t="shared" si="32"/>
        <v>25</v>
      </c>
      <c r="K560" s="3">
        <f t="shared" si="33"/>
        <v>15</v>
      </c>
      <c r="L560" s="3">
        <f t="shared" si="34"/>
        <v>10</v>
      </c>
      <c r="M560" s="7">
        <f t="shared" si="35"/>
        <v>0.4</v>
      </c>
    </row>
    <row r="561" spans="1:13">
      <c r="A561" s="4">
        <v>216</v>
      </c>
      <c r="B561" s="4">
        <v>17</v>
      </c>
      <c r="C561" s="4" t="s">
        <v>102</v>
      </c>
      <c r="D561" s="4" t="s">
        <v>1151</v>
      </c>
      <c r="E561" s="4">
        <v>13</v>
      </c>
      <c r="F561" s="4">
        <v>21</v>
      </c>
      <c r="G561" s="4">
        <v>3</v>
      </c>
      <c r="H561" s="4">
        <v>36</v>
      </c>
      <c r="I561" t="s">
        <v>1131</v>
      </c>
      <c r="J561" s="3">
        <f t="shared" si="32"/>
        <v>63</v>
      </c>
      <c r="K561" s="3">
        <f t="shared" si="33"/>
        <v>39</v>
      </c>
      <c r="L561" s="3">
        <f t="shared" si="34"/>
        <v>24</v>
      </c>
      <c r="M561" s="7">
        <f t="shared" si="35"/>
        <v>0.38095238095238093</v>
      </c>
    </row>
    <row r="562" spans="1:13">
      <c r="A562" s="4">
        <v>216</v>
      </c>
      <c r="B562" s="4">
        <v>17</v>
      </c>
      <c r="C562" s="4" t="s">
        <v>170</v>
      </c>
      <c r="D562" s="4" t="s">
        <v>1138</v>
      </c>
      <c r="E562" s="4">
        <v>16</v>
      </c>
      <c r="F562" s="4">
        <v>27</v>
      </c>
      <c r="G562" s="4">
        <v>2</v>
      </c>
      <c r="H562" s="4">
        <v>42</v>
      </c>
      <c r="I562" t="s">
        <v>1131</v>
      </c>
      <c r="J562" s="3">
        <f t="shared" si="32"/>
        <v>54</v>
      </c>
      <c r="K562" s="3">
        <f t="shared" si="33"/>
        <v>32</v>
      </c>
      <c r="L562" s="3">
        <f t="shared" si="34"/>
        <v>22</v>
      </c>
      <c r="M562" s="7">
        <f t="shared" si="35"/>
        <v>0.40740740740740738</v>
      </c>
    </row>
    <row r="563" spans="1:13">
      <c r="A563" s="4">
        <v>217</v>
      </c>
      <c r="B563" s="4">
        <v>1</v>
      </c>
      <c r="C563" s="4" t="s">
        <v>414</v>
      </c>
      <c r="D563" s="4" t="s">
        <v>1146</v>
      </c>
      <c r="E563" s="4">
        <v>19</v>
      </c>
      <c r="F563" s="4">
        <v>32</v>
      </c>
      <c r="G563" s="4">
        <v>3</v>
      </c>
      <c r="H563" s="4">
        <v>13</v>
      </c>
      <c r="I563" t="s">
        <v>1132</v>
      </c>
      <c r="J563" s="3">
        <f t="shared" si="32"/>
        <v>96</v>
      </c>
      <c r="K563" s="3">
        <f t="shared" si="33"/>
        <v>57</v>
      </c>
      <c r="L563" s="3">
        <f t="shared" si="34"/>
        <v>39</v>
      </c>
      <c r="M563" s="7">
        <f t="shared" si="35"/>
        <v>0.40625</v>
      </c>
    </row>
    <row r="564" spans="1:13">
      <c r="A564" s="4">
        <v>218</v>
      </c>
      <c r="B564" s="4">
        <v>13</v>
      </c>
      <c r="C564" s="4" t="s">
        <v>180</v>
      </c>
      <c r="D564" s="4" t="s">
        <v>1144</v>
      </c>
      <c r="E564" s="4">
        <v>11</v>
      </c>
      <c r="F564" s="4">
        <v>19</v>
      </c>
      <c r="G564" s="4">
        <v>3</v>
      </c>
      <c r="H564" s="4">
        <v>24</v>
      </c>
      <c r="I564" t="s">
        <v>1132</v>
      </c>
      <c r="J564" s="3">
        <f t="shared" si="32"/>
        <v>57</v>
      </c>
      <c r="K564" s="3">
        <f t="shared" si="33"/>
        <v>33</v>
      </c>
      <c r="L564" s="3">
        <f t="shared" si="34"/>
        <v>24</v>
      </c>
      <c r="M564" s="7">
        <f t="shared" si="35"/>
        <v>0.42105263157894735</v>
      </c>
    </row>
    <row r="565" spans="1:13">
      <c r="A565" s="4">
        <v>218</v>
      </c>
      <c r="B565" s="4">
        <v>13</v>
      </c>
      <c r="C565" s="4" t="s">
        <v>170</v>
      </c>
      <c r="D565" s="4" t="s">
        <v>1138</v>
      </c>
      <c r="E565" s="4">
        <v>16</v>
      </c>
      <c r="F565" s="4">
        <v>27</v>
      </c>
      <c r="G565" s="4">
        <v>3</v>
      </c>
      <c r="H565" s="4">
        <v>16</v>
      </c>
      <c r="I565" t="s">
        <v>1131</v>
      </c>
      <c r="J565" s="3">
        <f t="shared" si="32"/>
        <v>81</v>
      </c>
      <c r="K565" s="3">
        <f t="shared" si="33"/>
        <v>48</v>
      </c>
      <c r="L565" s="3">
        <f t="shared" si="34"/>
        <v>33</v>
      </c>
      <c r="M565" s="7">
        <f t="shared" si="35"/>
        <v>0.40740740740740738</v>
      </c>
    </row>
    <row r="566" spans="1:13">
      <c r="A566" s="4">
        <v>218</v>
      </c>
      <c r="B566" s="4">
        <v>13</v>
      </c>
      <c r="C566" s="4" t="s">
        <v>331</v>
      </c>
      <c r="D566" s="4" t="s">
        <v>1150</v>
      </c>
      <c r="E566" s="4">
        <v>14</v>
      </c>
      <c r="F566" s="4">
        <v>23</v>
      </c>
      <c r="G566" s="4">
        <v>2</v>
      </c>
      <c r="H566" s="4">
        <v>6</v>
      </c>
      <c r="I566" t="s">
        <v>1131</v>
      </c>
      <c r="J566" s="3">
        <f t="shared" si="32"/>
        <v>46</v>
      </c>
      <c r="K566" s="3">
        <f t="shared" si="33"/>
        <v>28</v>
      </c>
      <c r="L566" s="3">
        <f t="shared" si="34"/>
        <v>18</v>
      </c>
      <c r="M566" s="7">
        <f t="shared" si="35"/>
        <v>0.39130434782608697</v>
      </c>
    </row>
    <row r="567" spans="1:13">
      <c r="A567" s="4">
        <v>219</v>
      </c>
      <c r="B567" s="4">
        <v>1</v>
      </c>
      <c r="C567" s="4" t="s">
        <v>331</v>
      </c>
      <c r="D567" s="4" t="s">
        <v>1150</v>
      </c>
      <c r="E567" s="4">
        <v>14</v>
      </c>
      <c r="F567" s="4">
        <v>23</v>
      </c>
      <c r="G567" s="4">
        <v>2</v>
      </c>
      <c r="H567" s="4">
        <v>12</v>
      </c>
      <c r="I567" t="s">
        <v>1131</v>
      </c>
      <c r="J567" s="3">
        <f t="shared" si="32"/>
        <v>46</v>
      </c>
      <c r="K567" s="3">
        <f t="shared" si="33"/>
        <v>28</v>
      </c>
      <c r="L567" s="3">
        <f t="shared" si="34"/>
        <v>18</v>
      </c>
      <c r="M567" s="7">
        <f t="shared" si="35"/>
        <v>0.39130434782608697</v>
      </c>
    </row>
    <row r="568" spans="1:13">
      <c r="A568" s="4">
        <v>219</v>
      </c>
      <c r="B568" s="4">
        <v>1</v>
      </c>
      <c r="C568" s="4" t="s">
        <v>186</v>
      </c>
      <c r="D568" s="4" t="s">
        <v>1137</v>
      </c>
      <c r="E568" s="4">
        <v>19</v>
      </c>
      <c r="F568" s="4">
        <v>31</v>
      </c>
      <c r="G568" s="4">
        <v>3</v>
      </c>
      <c r="H568" s="4">
        <v>11</v>
      </c>
      <c r="I568" t="s">
        <v>1132</v>
      </c>
      <c r="J568" s="3">
        <f t="shared" si="32"/>
        <v>93</v>
      </c>
      <c r="K568" s="3">
        <f t="shared" si="33"/>
        <v>57</v>
      </c>
      <c r="L568" s="3">
        <f t="shared" si="34"/>
        <v>36</v>
      </c>
      <c r="M568" s="7">
        <f t="shared" si="35"/>
        <v>0.38709677419354838</v>
      </c>
    </row>
    <row r="569" spans="1:13">
      <c r="A569" s="4">
        <v>220</v>
      </c>
      <c r="B569" s="4">
        <v>15</v>
      </c>
      <c r="C569" s="4" t="s">
        <v>259</v>
      </c>
      <c r="D569" s="4" t="s">
        <v>1135</v>
      </c>
      <c r="E569" s="4">
        <v>14</v>
      </c>
      <c r="F569" s="4">
        <v>24</v>
      </c>
      <c r="G569" s="4">
        <v>1</v>
      </c>
      <c r="H569" s="4">
        <v>13</v>
      </c>
      <c r="I569" t="s">
        <v>1131</v>
      </c>
      <c r="J569" s="3">
        <f t="shared" si="32"/>
        <v>24</v>
      </c>
      <c r="K569" s="3">
        <f t="shared" si="33"/>
        <v>14</v>
      </c>
      <c r="L569" s="3">
        <f t="shared" si="34"/>
        <v>10</v>
      </c>
      <c r="M569" s="7">
        <f t="shared" si="35"/>
        <v>0.41666666666666669</v>
      </c>
    </row>
    <row r="570" spans="1:13">
      <c r="A570" s="4">
        <v>221</v>
      </c>
      <c r="B570" s="4">
        <v>16</v>
      </c>
      <c r="C570" s="4" t="s">
        <v>414</v>
      </c>
      <c r="D570" s="4" t="s">
        <v>1146</v>
      </c>
      <c r="E570" s="4">
        <v>19</v>
      </c>
      <c r="F570" s="4">
        <v>32</v>
      </c>
      <c r="G570" s="4">
        <v>3</v>
      </c>
      <c r="H570" s="4">
        <v>29</v>
      </c>
      <c r="I570" t="s">
        <v>1131</v>
      </c>
      <c r="J570" s="3">
        <f t="shared" si="32"/>
        <v>96</v>
      </c>
      <c r="K570" s="3">
        <f t="shared" si="33"/>
        <v>57</v>
      </c>
      <c r="L570" s="3">
        <f t="shared" si="34"/>
        <v>39</v>
      </c>
      <c r="M570" s="7">
        <f t="shared" si="35"/>
        <v>0.40625</v>
      </c>
    </row>
    <row r="571" spans="1:13">
      <c r="A571" s="4">
        <v>221</v>
      </c>
      <c r="B571" s="4">
        <v>16</v>
      </c>
      <c r="C571" s="4" t="s">
        <v>77</v>
      </c>
      <c r="D571" s="4" t="s">
        <v>1148</v>
      </c>
      <c r="E571" s="4">
        <v>20</v>
      </c>
      <c r="F571" s="4">
        <v>34</v>
      </c>
      <c r="G571" s="4">
        <v>2</v>
      </c>
      <c r="H571" s="4">
        <v>54</v>
      </c>
      <c r="I571" t="s">
        <v>1132</v>
      </c>
      <c r="J571" s="3">
        <f t="shared" si="32"/>
        <v>68</v>
      </c>
      <c r="K571" s="3">
        <f t="shared" si="33"/>
        <v>40</v>
      </c>
      <c r="L571" s="3">
        <f t="shared" si="34"/>
        <v>28</v>
      </c>
      <c r="M571" s="7">
        <f t="shared" si="35"/>
        <v>0.41176470588235292</v>
      </c>
    </row>
    <row r="572" spans="1:13">
      <c r="A572" s="4">
        <v>221</v>
      </c>
      <c r="B572" s="4">
        <v>16</v>
      </c>
      <c r="C572" s="4" t="s">
        <v>51</v>
      </c>
      <c r="D572" s="4" t="s">
        <v>1141</v>
      </c>
      <c r="E572" s="4">
        <v>17</v>
      </c>
      <c r="F572" s="4">
        <v>29</v>
      </c>
      <c r="G572" s="4">
        <v>1</v>
      </c>
      <c r="H572" s="4">
        <v>25</v>
      </c>
      <c r="I572" t="s">
        <v>1131</v>
      </c>
      <c r="J572" s="3">
        <f t="shared" si="32"/>
        <v>29</v>
      </c>
      <c r="K572" s="3">
        <f t="shared" si="33"/>
        <v>17</v>
      </c>
      <c r="L572" s="3">
        <f t="shared" si="34"/>
        <v>12</v>
      </c>
      <c r="M572" s="7">
        <f t="shared" si="35"/>
        <v>0.41379310344827586</v>
      </c>
    </row>
    <row r="573" spans="1:13">
      <c r="A573" s="4">
        <v>222</v>
      </c>
      <c r="B573" s="4">
        <v>3</v>
      </c>
      <c r="C573" s="4" t="s">
        <v>331</v>
      </c>
      <c r="D573" s="4" t="s">
        <v>1150</v>
      </c>
      <c r="E573" s="4">
        <v>14</v>
      </c>
      <c r="F573" s="4">
        <v>23</v>
      </c>
      <c r="G573" s="4">
        <v>3</v>
      </c>
      <c r="H573" s="4">
        <v>29</v>
      </c>
      <c r="I573" t="s">
        <v>1131</v>
      </c>
      <c r="J573" s="3">
        <f t="shared" si="32"/>
        <v>69</v>
      </c>
      <c r="K573" s="3">
        <f t="shared" si="33"/>
        <v>42</v>
      </c>
      <c r="L573" s="3">
        <f t="shared" si="34"/>
        <v>27</v>
      </c>
      <c r="M573" s="7">
        <f t="shared" si="35"/>
        <v>0.39130434782608697</v>
      </c>
    </row>
    <row r="574" spans="1:13">
      <c r="A574" s="4">
        <v>222</v>
      </c>
      <c r="B574" s="4">
        <v>3</v>
      </c>
      <c r="C574" s="4" t="s">
        <v>57</v>
      </c>
      <c r="D574" s="4" t="s">
        <v>1143</v>
      </c>
      <c r="E574" s="4">
        <v>16</v>
      </c>
      <c r="F574" s="4">
        <v>28</v>
      </c>
      <c r="G574" s="4">
        <v>1</v>
      </c>
      <c r="H574" s="4">
        <v>56</v>
      </c>
      <c r="I574" t="s">
        <v>1131</v>
      </c>
      <c r="J574" s="3">
        <f t="shared" si="32"/>
        <v>28</v>
      </c>
      <c r="K574" s="3">
        <f t="shared" si="33"/>
        <v>16</v>
      </c>
      <c r="L574" s="3">
        <f t="shared" si="34"/>
        <v>12</v>
      </c>
      <c r="M574" s="7">
        <f t="shared" si="35"/>
        <v>0.42857142857142855</v>
      </c>
    </row>
    <row r="575" spans="1:13">
      <c r="A575" s="4">
        <v>223</v>
      </c>
      <c r="B575" s="4">
        <v>19</v>
      </c>
      <c r="C575" s="4" t="s">
        <v>414</v>
      </c>
      <c r="D575" s="4" t="s">
        <v>1146</v>
      </c>
      <c r="E575" s="4">
        <v>19</v>
      </c>
      <c r="F575" s="4">
        <v>32</v>
      </c>
      <c r="G575" s="4">
        <v>1</v>
      </c>
      <c r="H575" s="4">
        <v>53</v>
      </c>
      <c r="I575" t="s">
        <v>1131</v>
      </c>
      <c r="J575" s="3">
        <f t="shared" si="32"/>
        <v>32</v>
      </c>
      <c r="K575" s="3">
        <f t="shared" si="33"/>
        <v>19</v>
      </c>
      <c r="L575" s="3">
        <f t="shared" si="34"/>
        <v>13</v>
      </c>
      <c r="M575" s="7">
        <f t="shared" si="35"/>
        <v>0.40625</v>
      </c>
    </row>
    <row r="576" spans="1:13">
      <c r="A576" s="4">
        <v>224</v>
      </c>
      <c r="B576" s="4">
        <v>7</v>
      </c>
      <c r="C576" s="4" t="s">
        <v>256</v>
      </c>
      <c r="D576" s="4" t="s">
        <v>1153</v>
      </c>
      <c r="E576" s="4">
        <v>15</v>
      </c>
      <c r="F576" s="4">
        <v>26</v>
      </c>
      <c r="G576" s="4">
        <v>2</v>
      </c>
      <c r="H576" s="4">
        <v>20</v>
      </c>
      <c r="I576" t="s">
        <v>1131</v>
      </c>
      <c r="J576" s="3">
        <f t="shared" si="32"/>
        <v>52</v>
      </c>
      <c r="K576" s="3">
        <f t="shared" si="33"/>
        <v>30</v>
      </c>
      <c r="L576" s="3">
        <f t="shared" si="34"/>
        <v>22</v>
      </c>
      <c r="M576" s="7">
        <f t="shared" si="35"/>
        <v>0.42307692307692307</v>
      </c>
    </row>
    <row r="577" spans="1:13">
      <c r="A577" s="4">
        <v>225</v>
      </c>
      <c r="B577" s="4">
        <v>19</v>
      </c>
      <c r="C577" s="4" t="s">
        <v>439</v>
      </c>
      <c r="D577" s="4" t="s">
        <v>1142</v>
      </c>
      <c r="E577" s="4">
        <v>20</v>
      </c>
      <c r="F577" s="4">
        <v>33</v>
      </c>
      <c r="G577" s="4">
        <v>3</v>
      </c>
      <c r="H577" s="4">
        <v>56</v>
      </c>
      <c r="I577" t="s">
        <v>1132</v>
      </c>
      <c r="J577" s="3">
        <f t="shared" si="32"/>
        <v>99</v>
      </c>
      <c r="K577" s="3">
        <f t="shared" si="33"/>
        <v>60</v>
      </c>
      <c r="L577" s="3">
        <f t="shared" si="34"/>
        <v>39</v>
      </c>
      <c r="M577" s="7">
        <f t="shared" si="35"/>
        <v>0.39393939393939392</v>
      </c>
    </row>
    <row r="578" spans="1:13">
      <c r="A578" s="4">
        <v>225</v>
      </c>
      <c r="B578" s="4">
        <v>19</v>
      </c>
      <c r="C578" s="4" t="s">
        <v>331</v>
      </c>
      <c r="D578" s="4" t="s">
        <v>1150</v>
      </c>
      <c r="E578" s="4">
        <v>14</v>
      </c>
      <c r="F578" s="4">
        <v>23</v>
      </c>
      <c r="G578" s="4">
        <v>3</v>
      </c>
      <c r="H578" s="4">
        <v>38</v>
      </c>
      <c r="I578" t="s">
        <v>1132</v>
      </c>
      <c r="J578" s="3">
        <f t="shared" ref="J578:J641" si="36">+F578*G578</f>
        <v>69</v>
      </c>
      <c r="K578" s="3">
        <f t="shared" ref="K578:K641" si="37">+E578*G578</f>
        <v>42</v>
      </c>
      <c r="L578" s="3">
        <f t="shared" si="34"/>
        <v>27</v>
      </c>
      <c r="M578" s="7">
        <f t="shared" si="35"/>
        <v>0.39130434782608697</v>
      </c>
    </row>
    <row r="579" spans="1:13">
      <c r="A579" s="4">
        <v>226</v>
      </c>
      <c r="B579" s="4">
        <v>7</v>
      </c>
      <c r="C579" s="4" t="s">
        <v>241</v>
      </c>
      <c r="D579" s="4" t="s">
        <v>1149</v>
      </c>
      <c r="E579" s="4">
        <v>12</v>
      </c>
      <c r="F579" s="4">
        <v>20</v>
      </c>
      <c r="G579" s="4">
        <v>2</v>
      </c>
      <c r="H579" s="4">
        <v>7</v>
      </c>
      <c r="I579" t="s">
        <v>1131</v>
      </c>
      <c r="J579" s="3">
        <f t="shared" si="36"/>
        <v>40</v>
      </c>
      <c r="K579" s="3">
        <f t="shared" si="37"/>
        <v>24</v>
      </c>
      <c r="L579" s="3">
        <f t="shared" ref="L579:L642" si="38">+J579-K579</f>
        <v>16</v>
      </c>
      <c r="M579" s="7">
        <f t="shared" ref="M579:M642" si="39">+L579/J579</f>
        <v>0.4</v>
      </c>
    </row>
    <row r="580" spans="1:13">
      <c r="A580" s="4">
        <v>226</v>
      </c>
      <c r="B580" s="4">
        <v>7</v>
      </c>
      <c r="C580" s="4" t="s">
        <v>102</v>
      </c>
      <c r="D580" s="4" t="s">
        <v>1151</v>
      </c>
      <c r="E580" s="4">
        <v>13</v>
      </c>
      <c r="F580" s="4">
        <v>21</v>
      </c>
      <c r="G580" s="4">
        <v>1</v>
      </c>
      <c r="H580" s="4">
        <v>29</v>
      </c>
      <c r="I580" t="s">
        <v>1132</v>
      </c>
      <c r="J580" s="3">
        <f t="shared" si="36"/>
        <v>21</v>
      </c>
      <c r="K580" s="3">
        <f t="shared" si="37"/>
        <v>13</v>
      </c>
      <c r="L580" s="3">
        <f t="shared" si="38"/>
        <v>8</v>
      </c>
      <c r="M580" s="7">
        <f t="shared" si="39"/>
        <v>0.38095238095238093</v>
      </c>
    </row>
    <row r="581" spans="1:13">
      <c r="A581" s="4">
        <v>226</v>
      </c>
      <c r="B581" s="4">
        <v>7</v>
      </c>
      <c r="C581" s="4" t="s">
        <v>170</v>
      </c>
      <c r="D581" s="4" t="s">
        <v>1138</v>
      </c>
      <c r="E581" s="4">
        <v>16</v>
      </c>
      <c r="F581" s="4">
        <v>27</v>
      </c>
      <c r="G581" s="4">
        <v>3</v>
      </c>
      <c r="H581" s="4">
        <v>56</v>
      </c>
      <c r="I581" t="s">
        <v>1131</v>
      </c>
      <c r="J581" s="3">
        <f t="shared" si="36"/>
        <v>81</v>
      </c>
      <c r="K581" s="3">
        <f t="shared" si="37"/>
        <v>48</v>
      </c>
      <c r="L581" s="3">
        <f t="shared" si="38"/>
        <v>33</v>
      </c>
      <c r="M581" s="7">
        <f t="shared" si="39"/>
        <v>0.40740740740740738</v>
      </c>
    </row>
    <row r="582" spans="1:13">
      <c r="A582" s="4">
        <v>226</v>
      </c>
      <c r="B582" s="4">
        <v>7</v>
      </c>
      <c r="C582" s="4" t="s">
        <v>51</v>
      </c>
      <c r="D582" s="4" t="s">
        <v>1141</v>
      </c>
      <c r="E582" s="4">
        <v>17</v>
      </c>
      <c r="F582" s="4">
        <v>29</v>
      </c>
      <c r="G582" s="4">
        <v>1</v>
      </c>
      <c r="H582" s="4">
        <v>54</v>
      </c>
      <c r="I582" t="s">
        <v>1132</v>
      </c>
      <c r="J582" s="3">
        <f t="shared" si="36"/>
        <v>29</v>
      </c>
      <c r="K582" s="3">
        <f t="shared" si="37"/>
        <v>17</v>
      </c>
      <c r="L582" s="3">
        <f t="shared" si="38"/>
        <v>12</v>
      </c>
      <c r="M582" s="7">
        <f t="shared" si="39"/>
        <v>0.41379310344827586</v>
      </c>
    </row>
    <row r="583" spans="1:13">
      <c r="A583" s="4">
        <v>227</v>
      </c>
      <c r="B583" s="4">
        <v>17</v>
      </c>
      <c r="C583" s="4" t="s">
        <v>259</v>
      </c>
      <c r="D583" s="4" t="s">
        <v>1135</v>
      </c>
      <c r="E583" s="4">
        <v>14</v>
      </c>
      <c r="F583" s="4">
        <v>24</v>
      </c>
      <c r="G583" s="4">
        <v>1</v>
      </c>
      <c r="H583" s="4">
        <v>58</v>
      </c>
      <c r="I583" t="s">
        <v>1131</v>
      </c>
      <c r="J583" s="3">
        <f t="shared" si="36"/>
        <v>24</v>
      </c>
      <c r="K583" s="3">
        <f t="shared" si="37"/>
        <v>14</v>
      </c>
      <c r="L583" s="3">
        <f t="shared" si="38"/>
        <v>10</v>
      </c>
      <c r="M583" s="7">
        <f t="shared" si="39"/>
        <v>0.41666666666666669</v>
      </c>
    </row>
    <row r="584" spans="1:13">
      <c r="A584" s="4">
        <v>227</v>
      </c>
      <c r="B584" s="4">
        <v>17</v>
      </c>
      <c r="C584" s="4" t="s">
        <v>186</v>
      </c>
      <c r="D584" s="4" t="s">
        <v>1137</v>
      </c>
      <c r="E584" s="4">
        <v>19</v>
      </c>
      <c r="F584" s="4">
        <v>31</v>
      </c>
      <c r="G584" s="4">
        <v>3</v>
      </c>
      <c r="H584" s="4">
        <v>15</v>
      </c>
      <c r="I584" t="s">
        <v>1132</v>
      </c>
      <c r="J584" s="3">
        <f t="shared" si="36"/>
        <v>93</v>
      </c>
      <c r="K584" s="3">
        <f t="shared" si="37"/>
        <v>57</v>
      </c>
      <c r="L584" s="3">
        <f t="shared" si="38"/>
        <v>36</v>
      </c>
      <c r="M584" s="7">
        <f t="shared" si="39"/>
        <v>0.38709677419354838</v>
      </c>
    </row>
    <row r="585" spans="1:13">
      <c r="A585" s="4">
        <v>227</v>
      </c>
      <c r="B585" s="4">
        <v>17</v>
      </c>
      <c r="C585" s="4" t="s">
        <v>57</v>
      </c>
      <c r="D585" s="4" t="s">
        <v>1143</v>
      </c>
      <c r="E585" s="4">
        <v>16</v>
      </c>
      <c r="F585" s="4">
        <v>28</v>
      </c>
      <c r="G585" s="4">
        <v>1</v>
      </c>
      <c r="H585" s="4">
        <v>13</v>
      </c>
      <c r="I585" t="s">
        <v>1131</v>
      </c>
      <c r="J585" s="3">
        <f t="shared" si="36"/>
        <v>28</v>
      </c>
      <c r="K585" s="3">
        <f t="shared" si="37"/>
        <v>16</v>
      </c>
      <c r="L585" s="3">
        <f t="shared" si="38"/>
        <v>12</v>
      </c>
      <c r="M585" s="7">
        <f t="shared" si="39"/>
        <v>0.42857142857142855</v>
      </c>
    </row>
    <row r="586" spans="1:13">
      <c r="A586" s="4">
        <v>227</v>
      </c>
      <c r="B586" s="4">
        <v>17</v>
      </c>
      <c r="C586" s="4" t="s">
        <v>439</v>
      </c>
      <c r="D586" s="4" t="s">
        <v>1142</v>
      </c>
      <c r="E586" s="4">
        <v>20</v>
      </c>
      <c r="F586" s="4">
        <v>33</v>
      </c>
      <c r="G586" s="4">
        <v>2</v>
      </c>
      <c r="H586" s="4">
        <v>33</v>
      </c>
      <c r="I586" t="s">
        <v>1131</v>
      </c>
      <c r="J586" s="3">
        <f t="shared" si="36"/>
        <v>66</v>
      </c>
      <c r="K586" s="3">
        <f t="shared" si="37"/>
        <v>40</v>
      </c>
      <c r="L586" s="3">
        <f t="shared" si="38"/>
        <v>26</v>
      </c>
      <c r="M586" s="7">
        <f t="shared" si="39"/>
        <v>0.39393939393939392</v>
      </c>
    </row>
    <row r="587" spans="1:13">
      <c r="A587" s="4">
        <v>228</v>
      </c>
      <c r="B587" s="4">
        <v>16</v>
      </c>
      <c r="C587" s="4" t="s">
        <v>331</v>
      </c>
      <c r="D587" s="4" t="s">
        <v>1150</v>
      </c>
      <c r="E587" s="4">
        <v>14</v>
      </c>
      <c r="F587" s="4">
        <v>23</v>
      </c>
      <c r="G587" s="4">
        <v>3</v>
      </c>
      <c r="H587" s="4">
        <v>35</v>
      </c>
      <c r="I587" t="s">
        <v>1131</v>
      </c>
      <c r="J587" s="3">
        <f t="shared" si="36"/>
        <v>69</v>
      </c>
      <c r="K587" s="3">
        <f t="shared" si="37"/>
        <v>42</v>
      </c>
      <c r="L587" s="3">
        <f t="shared" si="38"/>
        <v>27</v>
      </c>
      <c r="M587" s="7">
        <f t="shared" si="39"/>
        <v>0.39130434782608697</v>
      </c>
    </row>
    <row r="588" spans="1:13">
      <c r="A588" s="4">
        <v>229</v>
      </c>
      <c r="B588" s="4">
        <v>14</v>
      </c>
      <c r="C588" s="4" t="s">
        <v>195</v>
      </c>
      <c r="D588" s="4" t="s">
        <v>1154</v>
      </c>
      <c r="E588" s="4">
        <v>15</v>
      </c>
      <c r="F588" s="4">
        <v>25</v>
      </c>
      <c r="G588" s="4">
        <v>1</v>
      </c>
      <c r="H588" s="4">
        <v>28</v>
      </c>
      <c r="I588" t="s">
        <v>1132</v>
      </c>
      <c r="J588" s="3">
        <f t="shared" si="36"/>
        <v>25</v>
      </c>
      <c r="K588" s="3">
        <f t="shared" si="37"/>
        <v>15</v>
      </c>
      <c r="L588" s="3">
        <f t="shared" si="38"/>
        <v>10</v>
      </c>
      <c r="M588" s="7">
        <f t="shared" si="39"/>
        <v>0.4</v>
      </c>
    </row>
    <row r="589" spans="1:13">
      <c r="A589" s="4">
        <v>229</v>
      </c>
      <c r="B589" s="4">
        <v>14</v>
      </c>
      <c r="C589" s="4" t="s">
        <v>33</v>
      </c>
      <c r="D589" s="4" t="s">
        <v>1145</v>
      </c>
      <c r="E589" s="4">
        <v>21</v>
      </c>
      <c r="F589" s="4">
        <v>35</v>
      </c>
      <c r="G589" s="4">
        <v>1</v>
      </c>
      <c r="H589" s="4">
        <v>43</v>
      </c>
      <c r="I589" t="s">
        <v>1131</v>
      </c>
      <c r="J589" s="3">
        <f t="shared" si="36"/>
        <v>35</v>
      </c>
      <c r="K589" s="3">
        <f t="shared" si="37"/>
        <v>21</v>
      </c>
      <c r="L589" s="3">
        <f t="shared" si="38"/>
        <v>14</v>
      </c>
      <c r="M589" s="7">
        <f t="shared" si="39"/>
        <v>0.4</v>
      </c>
    </row>
    <row r="590" spans="1:13">
      <c r="A590" s="4">
        <v>229</v>
      </c>
      <c r="B590" s="4">
        <v>14</v>
      </c>
      <c r="C590" s="4" t="s">
        <v>106</v>
      </c>
      <c r="D590" s="4" t="s">
        <v>1140</v>
      </c>
      <c r="E590" s="4">
        <v>22</v>
      </c>
      <c r="F590" s="4">
        <v>36</v>
      </c>
      <c r="G590" s="4">
        <v>1</v>
      </c>
      <c r="H590" s="4">
        <v>19</v>
      </c>
      <c r="I590" t="s">
        <v>1132</v>
      </c>
      <c r="J590" s="3">
        <f t="shared" si="36"/>
        <v>36</v>
      </c>
      <c r="K590" s="3">
        <f t="shared" si="37"/>
        <v>22</v>
      </c>
      <c r="L590" s="3">
        <f t="shared" si="38"/>
        <v>14</v>
      </c>
      <c r="M590" s="7">
        <f t="shared" si="39"/>
        <v>0.3888888888888889</v>
      </c>
    </row>
    <row r="591" spans="1:13">
      <c r="A591" s="4">
        <v>229</v>
      </c>
      <c r="B591" s="4">
        <v>14</v>
      </c>
      <c r="C591" s="4" t="s">
        <v>57</v>
      </c>
      <c r="D591" s="4" t="s">
        <v>1143</v>
      </c>
      <c r="E591" s="4">
        <v>16</v>
      </c>
      <c r="F591" s="4">
        <v>28</v>
      </c>
      <c r="G591" s="4">
        <v>1</v>
      </c>
      <c r="H591" s="4">
        <v>27</v>
      </c>
      <c r="I591" t="s">
        <v>1132</v>
      </c>
      <c r="J591" s="3">
        <f t="shared" si="36"/>
        <v>28</v>
      </c>
      <c r="K591" s="3">
        <f t="shared" si="37"/>
        <v>16</v>
      </c>
      <c r="L591" s="3">
        <f t="shared" si="38"/>
        <v>12</v>
      </c>
      <c r="M591" s="7">
        <f t="shared" si="39"/>
        <v>0.42857142857142855</v>
      </c>
    </row>
    <row r="592" spans="1:13">
      <c r="A592" s="4">
        <v>230</v>
      </c>
      <c r="B592" s="4">
        <v>5</v>
      </c>
      <c r="C592" s="4" t="s">
        <v>414</v>
      </c>
      <c r="D592" s="4" t="s">
        <v>1146</v>
      </c>
      <c r="E592" s="4">
        <v>19</v>
      </c>
      <c r="F592" s="4">
        <v>32</v>
      </c>
      <c r="G592" s="4">
        <v>3</v>
      </c>
      <c r="H592" s="4">
        <v>10</v>
      </c>
      <c r="I592" t="s">
        <v>1132</v>
      </c>
      <c r="J592" s="3">
        <f t="shared" si="36"/>
        <v>96</v>
      </c>
      <c r="K592" s="3">
        <f t="shared" si="37"/>
        <v>57</v>
      </c>
      <c r="L592" s="3">
        <f t="shared" si="38"/>
        <v>39</v>
      </c>
      <c r="M592" s="7">
        <f t="shared" si="39"/>
        <v>0.40625</v>
      </c>
    </row>
    <row r="593" spans="1:13">
      <c r="A593" s="4">
        <v>230</v>
      </c>
      <c r="B593" s="4">
        <v>5</v>
      </c>
      <c r="C593" s="4" t="s">
        <v>57</v>
      </c>
      <c r="D593" s="4" t="s">
        <v>1143</v>
      </c>
      <c r="E593" s="4">
        <v>16</v>
      </c>
      <c r="F593" s="4">
        <v>28</v>
      </c>
      <c r="G593" s="4">
        <v>2</v>
      </c>
      <c r="H593" s="4">
        <v>24</v>
      </c>
      <c r="I593" t="s">
        <v>1132</v>
      </c>
      <c r="J593" s="3">
        <f t="shared" si="36"/>
        <v>56</v>
      </c>
      <c r="K593" s="3">
        <f t="shared" si="37"/>
        <v>32</v>
      </c>
      <c r="L593" s="3">
        <f t="shared" si="38"/>
        <v>24</v>
      </c>
      <c r="M593" s="7">
        <f t="shared" si="39"/>
        <v>0.42857142857142855</v>
      </c>
    </row>
    <row r="594" spans="1:13">
      <c r="A594" s="4">
        <v>230</v>
      </c>
      <c r="B594" s="4">
        <v>5</v>
      </c>
      <c r="C594" s="4" t="s">
        <v>186</v>
      </c>
      <c r="D594" s="4" t="s">
        <v>1137</v>
      </c>
      <c r="E594" s="4">
        <v>19</v>
      </c>
      <c r="F594" s="4">
        <v>31</v>
      </c>
      <c r="G594" s="4">
        <v>2</v>
      </c>
      <c r="H594" s="4">
        <v>57</v>
      </c>
      <c r="I594" t="s">
        <v>1132</v>
      </c>
      <c r="J594" s="3">
        <f t="shared" si="36"/>
        <v>62</v>
      </c>
      <c r="K594" s="3">
        <f t="shared" si="37"/>
        <v>38</v>
      </c>
      <c r="L594" s="3">
        <f t="shared" si="38"/>
        <v>24</v>
      </c>
      <c r="M594" s="7">
        <f t="shared" si="39"/>
        <v>0.38709677419354838</v>
      </c>
    </row>
    <row r="595" spans="1:13">
      <c r="A595" s="4">
        <v>231</v>
      </c>
      <c r="B595" s="4">
        <v>8</v>
      </c>
      <c r="C595" s="4" t="s">
        <v>102</v>
      </c>
      <c r="D595" s="4" t="s">
        <v>1151</v>
      </c>
      <c r="E595" s="4">
        <v>13</v>
      </c>
      <c r="F595" s="4">
        <v>21</v>
      </c>
      <c r="G595" s="4">
        <v>2</v>
      </c>
      <c r="H595" s="4">
        <v>29</v>
      </c>
      <c r="I595" t="s">
        <v>1132</v>
      </c>
      <c r="J595" s="3">
        <f t="shared" si="36"/>
        <v>42</v>
      </c>
      <c r="K595" s="3">
        <f t="shared" si="37"/>
        <v>26</v>
      </c>
      <c r="L595" s="3">
        <f t="shared" si="38"/>
        <v>16</v>
      </c>
      <c r="M595" s="7">
        <f t="shared" si="39"/>
        <v>0.38095238095238093</v>
      </c>
    </row>
    <row r="596" spans="1:13">
      <c r="A596" s="4">
        <v>231</v>
      </c>
      <c r="B596" s="4">
        <v>8</v>
      </c>
      <c r="C596" s="4" t="s">
        <v>77</v>
      </c>
      <c r="D596" s="4" t="s">
        <v>1148</v>
      </c>
      <c r="E596" s="4">
        <v>20</v>
      </c>
      <c r="F596" s="4">
        <v>34</v>
      </c>
      <c r="G596" s="4">
        <v>3</v>
      </c>
      <c r="H596" s="4">
        <v>17</v>
      </c>
      <c r="I596" t="s">
        <v>1132</v>
      </c>
      <c r="J596" s="3">
        <f t="shared" si="36"/>
        <v>102</v>
      </c>
      <c r="K596" s="3">
        <f t="shared" si="37"/>
        <v>60</v>
      </c>
      <c r="L596" s="3">
        <f t="shared" si="38"/>
        <v>42</v>
      </c>
      <c r="M596" s="7">
        <f t="shared" si="39"/>
        <v>0.41176470588235292</v>
      </c>
    </row>
    <row r="597" spans="1:13">
      <c r="A597" s="4">
        <v>231</v>
      </c>
      <c r="B597" s="4">
        <v>8</v>
      </c>
      <c r="C597" s="4" t="s">
        <v>186</v>
      </c>
      <c r="D597" s="4" t="s">
        <v>1137</v>
      </c>
      <c r="E597" s="4">
        <v>19</v>
      </c>
      <c r="F597" s="4">
        <v>31</v>
      </c>
      <c r="G597" s="4">
        <v>1</v>
      </c>
      <c r="H597" s="4">
        <v>53</v>
      </c>
      <c r="I597" t="s">
        <v>1132</v>
      </c>
      <c r="J597" s="3">
        <f t="shared" si="36"/>
        <v>31</v>
      </c>
      <c r="K597" s="3">
        <f t="shared" si="37"/>
        <v>19</v>
      </c>
      <c r="L597" s="3">
        <f t="shared" si="38"/>
        <v>12</v>
      </c>
      <c r="M597" s="7">
        <f t="shared" si="39"/>
        <v>0.38709677419354838</v>
      </c>
    </row>
    <row r="598" spans="1:13">
      <c r="A598" s="4">
        <v>231</v>
      </c>
      <c r="B598" s="4">
        <v>8</v>
      </c>
      <c r="C598" s="4" t="s">
        <v>439</v>
      </c>
      <c r="D598" s="4" t="s">
        <v>1142</v>
      </c>
      <c r="E598" s="4">
        <v>20</v>
      </c>
      <c r="F598" s="4">
        <v>33</v>
      </c>
      <c r="G598" s="4">
        <v>1</v>
      </c>
      <c r="H598" s="4">
        <v>51</v>
      </c>
      <c r="I598" t="s">
        <v>1131</v>
      </c>
      <c r="J598" s="3">
        <f t="shared" si="36"/>
        <v>33</v>
      </c>
      <c r="K598" s="3">
        <f t="shared" si="37"/>
        <v>20</v>
      </c>
      <c r="L598" s="3">
        <f t="shared" si="38"/>
        <v>13</v>
      </c>
      <c r="M598" s="7">
        <f t="shared" si="39"/>
        <v>0.39393939393939392</v>
      </c>
    </row>
    <row r="599" spans="1:13">
      <c r="A599" s="4">
        <v>232</v>
      </c>
      <c r="B599" s="4">
        <v>2</v>
      </c>
      <c r="C599" s="4" t="s">
        <v>259</v>
      </c>
      <c r="D599" s="4" t="s">
        <v>1135</v>
      </c>
      <c r="E599" s="4">
        <v>14</v>
      </c>
      <c r="F599" s="4">
        <v>24</v>
      </c>
      <c r="G599" s="4">
        <v>1</v>
      </c>
      <c r="H599" s="4">
        <v>50</v>
      </c>
      <c r="I599" t="s">
        <v>1132</v>
      </c>
      <c r="J599" s="3">
        <f t="shared" si="36"/>
        <v>24</v>
      </c>
      <c r="K599" s="3">
        <f t="shared" si="37"/>
        <v>14</v>
      </c>
      <c r="L599" s="3">
        <f t="shared" si="38"/>
        <v>10</v>
      </c>
      <c r="M599" s="7">
        <f t="shared" si="39"/>
        <v>0.41666666666666669</v>
      </c>
    </row>
    <row r="600" spans="1:13">
      <c r="A600" s="4">
        <v>232</v>
      </c>
      <c r="B600" s="4">
        <v>2</v>
      </c>
      <c r="C600" s="4" t="s">
        <v>170</v>
      </c>
      <c r="D600" s="4" t="s">
        <v>1138</v>
      </c>
      <c r="E600" s="4">
        <v>16</v>
      </c>
      <c r="F600" s="4">
        <v>27</v>
      </c>
      <c r="G600" s="4">
        <v>2</v>
      </c>
      <c r="H600" s="4">
        <v>30</v>
      </c>
      <c r="I600" t="s">
        <v>1132</v>
      </c>
      <c r="J600" s="3">
        <f t="shared" si="36"/>
        <v>54</v>
      </c>
      <c r="K600" s="3">
        <f t="shared" si="37"/>
        <v>32</v>
      </c>
      <c r="L600" s="3">
        <f t="shared" si="38"/>
        <v>22</v>
      </c>
      <c r="M600" s="7">
        <f t="shared" si="39"/>
        <v>0.40740740740740738</v>
      </c>
    </row>
    <row r="601" spans="1:13">
      <c r="A601" s="4">
        <v>232</v>
      </c>
      <c r="B601" s="4">
        <v>2</v>
      </c>
      <c r="C601" s="4" t="s">
        <v>100</v>
      </c>
      <c r="D601" s="4" t="s">
        <v>1136</v>
      </c>
      <c r="E601" s="4">
        <v>18</v>
      </c>
      <c r="F601" s="4">
        <v>30</v>
      </c>
      <c r="G601" s="4">
        <v>2</v>
      </c>
      <c r="H601" s="4">
        <v>40</v>
      </c>
      <c r="I601" t="s">
        <v>1132</v>
      </c>
      <c r="J601" s="3">
        <f t="shared" si="36"/>
        <v>60</v>
      </c>
      <c r="K601" s="3">
        <f t="shared" si="37"/>
        <v>36</v>
      </c>
      <c r="L601" s="3">
        <f t="shared" si="38"/>
        <v>24</v>
      </c>
      <c r="M601" s="7">
        <f t="shared" si="39"/>
        <v>0.4</v>
      </c>
    </row>
    <row r="602" spans="1:13">
      <c r="A602" s="4">
        <v>232</v>
      </c>
      <c r="B602" s="4">
        <v>2</v>
      </c>
      <c r="C602" s="4" t="s">
        <v>256</v>
      </c>
      <c r="D602" s="4" t="s">
        <v>1153</v>
      </c>
      <c r="E602" s="4">
        <v>15</v>
      </c>
      <c r="F602" s="4">
        <v>26</v>
      </c>
      <c r="G602" s="4">
        <v>2</v>
      </c>
      <c r="H602" s="4">
        <v>19</v>
      </c>
      <c r="I602" t="s">
        <v>1131</v>
      </c>
      <c r="J602" s="3">
        <f t="shared" si="36"/>
        <v>52</v>
      </c>
      <c r="K602" s="3">
        <f t="shared" si="37"/>
        <v>30</v>
      </c>
      <c r="L602" s="3">
        <f t="shared" si="38"/>
        <v>22</v>
      </c>
      <c r="M602" s="7">
        <f t="shared" si="39"/>
        <v>0.42307692307692307</v>
      </c>
    </row>
    <row r="603" spans="1:13">
      <c r="A603" s="4">
        <v>233</v>
      </c>
      <c r="B603" s="4">
        <v>8</v>
      </c>
      <c r="C603" s="4" t="s">
        <v>180</v>
      </c>
      <c r="D603" s="4" t="s">
        <v>1144</v>
      </c>
      <c r="E603" s="4">
        <v>11</v>
      </c>
      <c r="F603" s="4">
        <v>19</v>
      </c>
      <c r="G603" s="4">
        <v>2</v>
      </c>
      <c r="H603" s="4">
        <v>31</v>
      </c>
      <c r="I603" t="s">
        <v>1132</v>
      </c>
      <c r="J603" s="3">
        <f t="shared" si="36"/>
        <v>38</v>
      </c>
      <c r="K603" s="3">
        <f t="shared" si="37"/>
        <v>22</v>
      </c>
      <c r="L603" s="3">
        <f t="shared" si="38"/>
        <v>16</v>
      </c>
      <c r="M603" s="7">
        <f t="shared" si="39"/>
        <v>0.42105263157894735</v>
      </c>
    </row>
    <row r="604" spans="1:13">
      <c r="A604" s="4">
        <v>234</v>
      </c>
      <c r="B604" s="4">
        <v>17</v>
      </c>
      <c r="C604" s="4" t="s">
        <v>100</v>
      </c>
      <c r="D604" s="4" t="s">
        <v>1136</v>
      </c>
      <c r="E604" s="4">
        <v>18</v>
      </c>
      <c r="F604" s="4">
        <v>30</v>
      </c>
      <c r="G604" s="4">
        <v>2</v>
      </c>
      <c r="H604" s="4">
        <v>41</v>
      </c>
      <c r="I604" t="s">
        <v>1132</v>
      </c>
      <c r="J604" s="3">
        <f t="shared" si="36"/>
        <v>60</v>
      </c>
      <c r="K604" s="3">
        <f t="shared" si="37"/>
        <v>36</v>
      </c>
      <c r="L604" s="3">
        <f t="shared" si="38"/>
        <v>24</v>
      </c>
      <c r="M604" s="7">
        <f t="shared" si="39"/>
        <v>0.4</v>
      </c>
    </row>
    <row r="605" spans="1:13">
      <c r="A605" s="4">
        <v>234</v>
      </c>
      <c r="B605" s="4">
        <v>17</v>
      </c>
      <c r="C605" s="4" t="s">
        <v>259</v>
      </c>
      <c r="D605" s="4" t="s">
        <v>1135</v>
      </c>
      <c r="E605" s="4">
        <v>14</v>
      </c>
      <c r="F605" s="4">
        <v>24</v>
      </c>
      <c r="G605" s="4">
        <v>3</v>
      </c>
      <c r="H605" s="4">
        <v>35</v>
      </c>
      <c r="I605" t="s">
        <v>1131</v>
      </c>
      <c r="J605" s="3">
        <f t="shared" si="36"/>
        <v>72</v>
      </c>
      <c r="K605" s="3">
        <f t="shared" si="37"/>
        <v>42</v>
      </c>
      <c r="L605" s="3">
        <f t="shared" si="38"/>
        <v>30</v>
      </c>
      <c r="M605" s="7">
        <f t="shared" si="39"/>
        <v>0.41666666666666669</v>
      </c>
    </row>
    <row r="606" spans="1:13">
      <c r="A606" s="4">
        <v>234</v>
      </c>
      <c r="B606" s="4">
        <v>17</v>
      </c>
      <c r="C606" s="4" t="s">
        <v>186</v>
      </c>
      <c r="D606" s="4" t="s">
        <v>1137</v>
      </c>
      <c r="E606" s="4">
        <v>19</v>
      </c>
      <c r="F606" s="4">
        <v>31</v>
      </c>
      <c r="G606" s="4">
        <v>3</v>
      </c>
      <c r="H606" s="4">
        <v>23</v>
      </c>
      <c r="I606" t="s">
        <v>1132</v>
      </c>
      <c r="J606" s="3">
        <f t="shared" si="36"/>
        <v>93</v>
      </c>
      <c r="K606" s="3">
        <f t="shared" si="37"/>
        <v>57</v>
      </c>
      <c r="L606" s="3">
        <f t="shared" si="38"/>
        <v>36</v>
      </c>
      <c r="M606" s="7">
        <f t="shared" si="39"/>
        <v>0.38709677419354838</v>
      </c>
    </row>
    <row r="607" spans="1:13">
      <c r="A607" s="4">
        <v>235</v>
      </c>
      <c r="B607" s="4">
        <v>13</v>
      </c>
      <c r="C607" s="4" t="s">
        <v>439</v>
      </c>
      <c r="D607" s="4" t="s">
        <v>1142</v>
      </c>
      <c r="E607" s="4">
        <v>20</v>
      </c>
      <c r="F607" s="4">
        <v>33</v>
      </c>
      <c r="G607" s="4">
        <v>1</v>
      </c>
      <c r="H607" s="4">
        <v>25</v>
      </c>
      <c r="I607" t="s">
        <v>1131</v>
      </c>
      <c r="J607" s="3">
        <f t="shared" si="36"/>
        <v>33</v>
      </c>
      <c r="K607" s="3">
        <f t="shared" si="37"/>
        <v>20</v>
      </c>
      <c r="L607" s="3">
        <f t="shared" si="38"/>
        <v>13</v>
      </c>
      <c r="M607" s="7">
        <f t="shared" si="39"/>
        <v>0.39393939393939392</v>
      </c>
    </row>
    <row r="608" spans="1:13">
      <c r="A608" s="4">
        <v>236</v>
      </c>
      <c r="B608" s="4">
        <v>12</v>
      </c>
      <c r="C608" s="4" t="s">
        <v>439</v>
      </c>
      <c r="D608" s="4" t="s">
        <v>1142</v>
      </c>
      <c r="E608" s="4">
        <v>20</v>
      </c>
      <c r="F608" s="4">
        <v>33</v>
      </c>
      <c r="G608" s="4">
        <v>3</v>
      </c>
      <c r="H608" s="4">
        <v>21</v>
      </c>
      <c r="I608" t="s">
        <v>1131</v>
      </c>
      <c r="J608" s="3">
        <f t="shared" si="36"/>
        <v>99</v>
      </c>
      <c r="K608" s="3">
        <f t="shared" si="37"/>
        <v>60</v>
      </c>
      <c r="L608" s="3">
        <f t="shared" si="38"/>
        <v>39</v>
      </c>
      <c r="M608" s="7">
        <f t="shared" si="39"/>
        <v>0.39393939393939392</v>
      </c>
    </row>
    <row r="609" spans="1:13">
      <c r="A609" s="4">
        <v>236</v>
      </c>
      <c r="B609" s="4">
        <v>12</v>
      </c>
      <c r="C609" s="4" t="s">
        <v>335</v>
      </c>
      <c r="D609" s="4" t="s">
        <v>1147</v>
      </c>
      <c r="E609" s="4">
        <v>13</v>
      </c>
      <c r="F609" s="4">
        <v>22</v>
      </c>
      <c r="G609" s="4">
        <v>1</v>
      </c>
      <c r="H609" s="4">
        <v>7</v>
      </c>
      <c r="I609" t="s">
        <v>1131</v>
      </c>
      <c r="J609" s="3">
        <f t="shared" si="36"/>
        <v>22</v>
      </c>
      <c r="K609" s="3">
        <f t="shared" si="37"/>
        <v>13</v>
      </c>
      <c r="L609" s="3">
        <f t="shared" si="38"/>
        <v>9</v>
      </c>
      <c r="M609" s="7">
        <f t="shared" si="39"/>
        <v>0.40909090909090912</v>
      </c>
    </row>
    <row r="610" spans="1:13">
      <c r="A610" s="4">
        <v>236</v>
      </c>
      <c r="B610" s="4">
        <v>12</v>
      </c>
      <c r="C610" s="4" t="s">
        <v>33</v>
      </c>
      <c r="D610" s="4" t="s">
        <v>1145</v>
      </c>
      <c r="E610" s="4">
        <v>21</v>
      </c>
      <c r="F610" s="4">
        <v>35</v>
      </c>
      <c r="G610" s="4">
        <v>2</v>
      </c>
      <c r="H610" s="4">
        <v>43</v>
      </c>
      <c r="I610" t="s">
        <v>1132</v>
      </c>
      <c r="J610" s="3">
        <f t="shared" si="36"/>
        <v>70</v>
      </c>
      <c r="K610" s="3">
        <f t="shared" si="37"/>
        <v>42</v>
      </c>
      <c r="L610" s="3">
        <f t="shared" si="38"/>
        <v>28</v>
      </c>
      <c r="M610" s="7">
        <f t="shared" si="39"/>
        <v>0.4</v>
      </c>
    </row>
    <row r="611" spans="1:13">
      <c r="A611" s="4">
        <v>236</v>
      </c>
      <c r="B611" s="4">
        <v>12</v>
      </c>
      <c r="C611" s="4" t="s">
        <v>414</v>
      </c>
      <c r="D611" s="4" t="s">
        <v>1146</v>
      </c>
      <c r="E611" s="4">
        <v>19</v>
      </c>
      <c r="F611" s="4">
        <v>32</v>
      </c>
      <c r="G611" s="4">
        <v>2</v>
      </c>
      <c r="H611" s="4">
        <v>30</v>
      </c>
      <c r="I611" t="s">
        <v>1131</v>
      </c>
      <c r="J611" s="3">
        <f t="shared" si="36"/>
        <v>64</v>
      </c>
      <c r="K611" s="3">
        <f t="shared" si="37"/>
        <v>38</v>
      </c>
      <c r="L611" s="3">
        <f t="shared" si="38"/>
        <v>26</v>
      </c>
      <c r="M611" s="7">
        <f t="shared" si="39"/>
        <v>0.40625</v>
      </c>
    </row>
    <row r="612" spans="1:13">
      <c r="A612" s="4">
        <v>237</v>
      </c>
      <c r="B612" s="4">
        <v>4</v>
      </c>
      <c r="C612" s="4" t="s">
        <v>331</v>
      </c>
      <c r="D612" s="4" t="s">
        <v>1150</v>
      </c>
      <c r="E612" s="4">
        <v>14</v>
      </c>
      <c r="F612" s="4">
        <v>23</v>
      </c>
      <c r="G612" s="4">
        <v>2</v>
      </c>
      <c r="H612" s="4">
        <v>12</v>
      </c>
      <c r="I612" t="s">
        <v>1131</v>
      </c>
      <c r="J612" s="3">
        <f t="shared" si="36"/>
        <v>46</v>
      </c>
      <c r="K612" s="3">
        <f t="shared" si="37"/>
        <v>28</v>
      </c>
      <c r="L612" s="3">
        <f t="shared" si="38"/>
        <v>18</v>
      </c>
      <c r="M612" s="7">
        <f t="shared" si="39"/>
        <v>0.39130434782608697</v>
      </c>
    </row>
    <row r="613" spans="1:13">
      <c r="A613" s="4">
        <v>237</v>
      </c>
      <c r="B613" s="4">
        <v>4</v>
      </c>
      <c r="C613" s="4" t="s">
        <v>100</v>
      </c>
      <c r="D613" s="4" t="s">
        <v>1136</v>
      </c>
      <c r="E613" s="4">
        <v>18</v>
      </c>
      <c r="F613" s="4">
        <v>30</v>
      </c>
      <c r="G613" s="4">
        <v>2</v>
      </c>
      <c r="H613" s="4">
        <v>25</v>
      </c>
      <c r="I613" t="s">
        <v>1132</v>
      </c>
      <c r="J613" s="3">
        <f t="shared" si="36"/>
        <v>60</v>
      </c>
      <c r="K613" s="3">
        <f t="shared" si="37"/>
        <v>36</v>
      </c>
      <c r="L613" s="3">
        <f t="shared" si="38"/>
        <v>24</v>
      </c>
      <c r="M613" s="7">
        <f t="shared" si="39"/>
        <v>0.4</v>
      </c>
    </row>
    <row r="614" spans="1:13">
      <c r="A614" s="4">
        <v>238</v>
      </c>
      <c r="B614" s="4">
        <v>13</v>
      </c>
      <c r="C614" s="4" t="s">
        <v>106</v>
      </c>
      <c r="D614" s="4" t="s">
        <v>1140</v>
      </c>
      <c r="E614" s="4">
        <v>22</v>
      </c>
      <c r="F614" s="4">
        <v>36</v>
      </c>
      <c r="G614" s="4">
        <v>2</v>
      </c>
      <c r="H614" s="4">
        <v>45</v>
      </c>
      <c r="I614" t="s">
        <v>1132</v>
      </c>
      <c r="J614" s="3">
        <f t="shared" si="36"/>
        <v>72</v>
      </c>
      <c r="K614" s="3">
        <f t="shared" si="37"/>
        <v>44</v>
      </c>
      <c r="L614" s="3">
        <f t="shared" si="38"/>
        <v>28</v>
      </c>
      <c r="M614" s="7">
        <f t="shared" si="39"/>
        <v>0.3888888888888889</v>
      </c>
    </row>
    <row r="615" spans="1:13">
      <c r="A615" s="4">
        <v>239</v>
      </c>
      <c r="B615" s="4">
        <v>12</v>
      </c>
      <c r="C615" s="4" t="s">
        <v>256</v>
      </c>
      <c r="D615" s="4" t="s">
        <v>1153</v>
      </c>
      <c r="E615" s="4">
        <v>15</v>
      </c>
      <c r="F615" s="4">
        <v>26</v>
      </c>
      <c r="G615" s="4">
        <v>1</v>
      </c>
      <c r="H615" s="4">
        <v>36</v>
      </c>
      <c r="I615" t="s">
        <v>1131</v>
      </c>
      <c r="J615" s="3">
        <f t="shared" si="36"/>
        <v>26</v>
      </c>
      <c r="K615" s="3">
        <f t="shared" si="37"/>
        <v>15</v>
      </c>
      <c r="L615" s="3">
        <f t="shared" si="38"/>
        <v>11</v>
      </c>
      <c r="M615" s="7">
        <f t="shared" si="39"/>
        <v>0.42307692307692307</v>
      </c>
    </row>
    <row r="616" spans="1:13">
      <c r="A616" s="4">
        <v>239</v>
      </c>
      <c r="B616" s="4">
        <v>12</v>
      </c>
      <c r="C616" s="4" t="s">
        <v>259</v>
      </c>
      <c r="D616" s="4" t="s">
        <v>1135</v>
      </c>
      <c r="E616" s="4">
        <v>14</v>
      </c>
      <c r="F616" s="4">
        <v>24</v>
      </c>
      <c r="G616" s="4">
        <v>2</v>
      </c>
      <c r="H616" s="4">
        <v>37</v>
      </c>
      <c r="I616" t="s">
        <v>1131</v>
      </c>
      <c r="J616" s="3">
        <f t="shared" si="36"/>
        <v>48</v>
      </c>
      <c r="K616" s="3">
        <f t="shared" si="37"/>
        <v>28</v>
      </c>
      <c r="L616" s="3">
        <f t="shared" si="38"/>
        <v>20</v>
      </c>
      <c r="M616" s="7">
        <f t="shared" si="39"/>
        <v>0.41666666666666669</v>
      </c>
    </row>
    <row r="617" spans="1:13">
      <c r="A617" s="4">
        <v>240</v>
      </c>
      <c r="B617" s="4">
        <v>9</v>
      </c>
      <c r="C617" s="4" t="s">
        <v>186</v>
      </c>
      <c r="D617" s="4" t="s">
        <v>1137</v>
      </c>
      <c r="E617" s="4">
        <v>19</v>
      </c>
      <c r="F617" s="4">
        <v>31</v>
      </c>
      <c r="G617" s="4">
        <v>3</v>
      </c>
      <c r="H617" s="4">
        <v>32</v>
      </c>
      <c r="I617" t="s">
        <v>1132</v>
      </c>
      <c r="J617" s="3">
        <f t="shared" si="36"/>
        <v>93</v>
      </c>
      <c r="K617" s="3">
        <f t="shared" si="37"/>
        <v>57</v>
      </c>
      <c r="L617" s="3">
        <f t="shared" si="38"/>
        <v>36</v>
      </c>
      <c r="M617" s="7">
        <f t="shared" si="39"/>
        <v>0.38709677419354838</v>
      </c>
    </row>
    <row r="618" spans="1:13">
      <c r="A618" s="4">
        <v>240</v>
      </c>
      <c r="B618" s="4">
        <v>9</v>
      </c>
      <c r="C618" s="4" t="s">
        <v>331</v>
      </c>
      <c r="D618" s="4" t="s">
        <v>1150</v>
      </c>
      <c r="E618" s="4">
        <v>14</v>
      </c>
      <c r="F618" s="4">
        <v>23</v>
      </c>
      <c r="G618" s="4">
        <v>3</v>
      </c>
      <c r="H618" s="4">
        <v>32</v>
      </c>
      <c r="I618" t="s">
        <v>1132</v>
      </c>
      <c r="J618" s="3">
        <f t="shared" si="36"/>
        <v>69</v>
      </c>
      <c r="K618" s="3">
        <f t="shared" si="37"/>
        <v>42</v>
      </c>
      <c r="L618" s="3">
        <f t="shared" si="38"/>
        <v>27</v>
      </c>
      <c r="M618" s="7">
        <f t="shared" si="39"/>
        <v>0.39130434782608697</v>
      </c>
    </row>
    <row r="619" spans="1:13">
      <c r="A619" s="4">
        <v>240</v>
      </c>
      <c r="B619" s="4">
        <v>9</v>
      </c>
      <c r="C619" s="4" t="s">
        <v>117</v>
      </c>
      <c r="D619" s="4" t="s">
        <v>1152</v>
      </c>
      <c r="E619" s="4">
        <v>10</v>
      </c>
      <c r="F619" s="4">
        <v>18</v>
      </c>
      <c r="G619" s="4">
        <v>2</v>
      </c>
      <c r="H619" s="4">
        <v>46</v>
      </c>
      <c r="I619" t="s">
        <v>1131</v>
      </c>
      <c r="J619" s="3">
        <f t="shared" si="36"/>
        <v>36</v>
      </c>
      <c r="K619" s="3">
        <f t="shared" si="37"/>
        <v>20</v>
      </c>
      <c r="L619" s="3">
        <f t="shared" si="38"/>
        <v>16</v>
      </c>
      <c r="M619" s="7">
        <f t="shared" si="39"/>
        <v>0.44444444444444442</v>
      </c>
    </row>
    <row r="620" spans="1:13">
      <c r="A620" s="4">
        <v>240</v>
      </c>
      <c r="B620" s="4">
        <v>9</v>
      </c>
      <c r="C620" s="4" t="s">
        <v>414</v>
      </c>
      <c r="D620" s="4" t="s">
        <v>1146</v>
      </c>
      <c r="E620" s="4">
        <v>19</v>
      </c>
      <c r="F620" s="4">
        <v>32</v>
      </c>
      <c r="G620" s="4">
        <v>3</v>
      </c>
      <c r="H620" s="4">
        <v>19</v>
      </c>
      <c r="I620" t="s">
        <v>1131</v>
      </c>
      <c r="J620" s="3">
        <f t="shared" si="36"/>
        <v>96</v>
      </c>
      <c r="K620" s="3">
        <f t="shared" si="37"/>
        <v>57</v>
      </c>
      <c r="L620" s="3">
        <f t="shared" si="38"/>
        <v>39</v>
      </c>
      <c r="M620" s="7">
        <f t="shared" si="39"/>
        <v>0.40625</v>
      </c>
    </row>
    <row r="621" spans="1:13">
      <c r="A621" s="4">
        <v>241</v>
      </c>
      <c r="B621" s="4">
        <v>12</v>
      </c>
      <c r="C621" s="4" t="s">
        <v>117</v>
      </c>
      <c r="D621" s="4" t="s">
        <v>1152</v>
      </c>
      <c r="E621" s="4">
        <v>10</v>
      </c>
      <c r="F621" s="4">
        <v>18</v>
      </c>
      <c r="G621" s="4">
        <v>1</v>
      </c>
      <c r="H621" s="4">
        <v>11</v>
      </c>
      <c r="I621" t="s">
        <v>1132</v>
      </c>
      <c r="J621" s="3">
        <f t="shared" si="36"/>
        <v>18</v>
      </c>
      <c r="K621" s="3">
        <f t="shared" si="37"/>
        <v>10</v>
      </c>
      <c r="L621" s="3">
        <f t="shared" si="38"/>
        <v>8</v>
      </c>
      <c r="M621" s="7">
        <f t="shared" si="39"/>
        <v>0.44444444444444442</v>
      </c>
    </row>
    <row r="622" spans="1:13">
      <c r="A622" s="4">
        <v>242</v>
      </c>
      <c r="B622" s="4">
        <v>12</v>
      </c>
      <c r="C622" s="4" t="s">
        <v>256</v>
      </c>
      <c r="D622" s="4" t="s">
        <v>1153</v>
      </c>
      <c r="E622" s="4">
        <v>15</v>
      </c>
      <c r="F622" s="4">
        <v>26</v>
      </c>
      <c r="G622" s="4">
        <v>1</v>
      </c>
      <c r="H622" s="4">
        <v>54</v>
      </c>
      <c r="I622" t="s">
        <v>1131</v>
      </c>
      <c r="J622" s="3">
        <f t="shared" si="36"/>
        <v>26</v>
      </c>
      <c r="K622" s="3">
        <f t="shared" si="37"/>
        <v>15</v>
      </c>
      <c r="L622" s="3">
        <f t="shared" si="38"/>
        <v>11</v>
      </c>
      <c r="M622" s="7">
        <f t="shared" si="39"/>
        <v>0.42307692307692307</v>
      </c>
    </row>
    <row r="623" spans="1:13">
      <c r="A623" s="4">
        <v>242</v>
      </c>
      <c r="B623" s="4">
        <v>12</v>
      </c>
      <c r="C623" s="4" t="s">
        <v>195</v>
      </c>
      <c r="D623" s="4" t="s">
        <v>1154</v>
      </c>
      <c r="E623" s="4">
        <v>15</v>
      </c>
      <c r="F623" s="4">
        <v>25</v>
      </c>
      <c r="G623" s="4">
        <v>3</v>
      </c>
      <c r="H623" s="4">
        <v>40</v>
      </c>
      <c r="I623" t="s">
        <v>1132</v>
      </c>
      <c r="J623" s="3">
        <f t="shared" si="36"/>
        <v>75</v>
      </c>
      <c r="K623" s="3">
        <f t="shared" si="37"/>
        <v>45</v>
      </c>
      <c r="L623" s="3">
        <f t="shared" si="38"/>
        <v>30</v>
      </c>
      <c r="M623" s="7">
        <f t="shared" si="39"/>
        <v>0.4</v>
      </c>
    </row>
    <row r="624" spans="1:13">
      <c r="A624" s="4">
        <v>242</v>
      </c>
      <c r="B624" s="4">
        <v>12</v>
      </c>
      <c r="C624" s="4" t="s">
        <v>439</v>
      </c>
      <c r="D624" s="4" t="s">
        <v>1142</v>
      </c>
      <c r="E624" s="4">
        <v>20</v>
      </c>
      <c r="F624" s="4">
        <v>33</v>
      </c>
      <c r="G624" s="4">
        <v>1</v>
      </c>
      <c r="H624" s="4">
        <v>5</v>
      </c>
      <c r="I624" t="s">
        <v>1131</v>
      </c>
      <c r="J624" s="3">
        <f t="shared" si="36"/>
        <v>33</v>
      </c>
      <c r="K624" s="3">
        <f t="shared" si="37"/>
        <v>20</v>
      </c>
      <c r="L624" s="3">
        <f t="shared" si="38"/>
        <v>13</v>
      </c>
      <c r="M624" s="7">
        <f t="shared" si="39"/>
        <v>0.39393939393939392</v>
      </c>
    </row>
    <row r="625" spans="1:13">
      <c r="A625" s="4">
        <v>243</v>
      </c>
      <c r="B625" s="4">
        <v>4</v>
      </c>
      <c r="C625" s="4" t="s">
        <v>65</v>
      </c>
      <c r="D625" s="4" t="s">
        <v>1139</v>
      </c>
      <c r="E625" s="4">
        <v>25</v>
      </c>
      <c r="F625" s="4">
        <v>40</v>
      </c>
      <c r="G625" s="4">
        <v>3</v>
      </c>
      <c r="H625" s="4">
        <v>22</v>
      </c>
      <c r="I625" t="s">
        <v>1132</v>
      </c>
      <c r="J625" s="3">
        <f t="shared" si="36"/>
        <v>120</v>
      </c>
      <c r="K625" s="3">
        <f t="shared" si="37"/>
        <v>75</v>
      </c>
      <c r="L625" s="3">
        <f t="shared" si="38"/>
        <v>45</v>
      </c>
      <c r="M625" s="7">
        <f t="shared" si="39"/>
        <v>0.375</v>
      </c>
    </row>
    <row r="626" spans="1:13">
      <c r="A626" s="4">
        <v>244</v>
      </c>
      <c r="B626" s="4">
        <v>17</v>
      </c>
      <c r="C626" s="4" t="s">
        <v>65</v>
      </c>
      <c r="D626" s="4" t="s">
        <v>1139</v>
      </c>
      <c r="E626" s="4">
        <v>25</v>
      </c>
      <c r="F626" s="4">
        <v>40</v>
      </c>
      <c r="G626" s="4">
        <v>3</v>
      </c>
      <c r="H626" s="4">
        <v>30</v>
      </c>
      <c r="I626" t="s">
        <v>1131</v>
      </c>
      <c r="J626" s="3">
        <f t="shared" si="36"/>
        <v>120</v>
      </c>
      <c r="K626" s="3">
        <f t="shared" si="37"/>
        <v>75</v>
      </c>
      <c r="L626" s="3">
        <f t="shared" si="38"/>
        <v>45</v>
      </c>
      <c r="M626" s="7">
        <f t="shared" si="39"/>
        <v>0.375</v>
      </c>
    </row>
    <row r="627" spans="1:13">
      <c r="A627" s="4">
        <v>244</v>
      </c>
      <c r="B627" s="4">
        <v>17</v>
      </c>
      <c r="C627" s="4" t="s">
        <v>180</v>
      </c>
      <c r="D627" s="4" t="s">
        <v>1144</v>
      </c>
      <c r="E627" s="4">
        <v>11</v>
      </c>
      <c r="F627" s="4">
        <v>19</v>
      </c>
      <c r="G627" s="4">
        <v>2</v>
      </c>
      <c r="H627" s="4">
        <v>59</v>
      </c>
      <c r="I627" t="s">
        <v>1131</v>
      </c>
      <c r="J627" s="3">
        <f t="shared" si="36"/>
        <v>38</v>
      </c>
      <c r="K627" s="3">
        <f t="shared" si="37"/>
        <v>22</v>
      </c>
      <c r="L627" s="3">
        <f t="shared" si="38"/>
        <v>16</v>
      </c>
      <c r="M627" s="7">
        <f t="shared" si="39"/>
        <v>0.42105263157894735</v>
      </c>
    </row>
    <row r="628" spans="1:13">
      <c r="A628" s="4">
        <v>245</v>
      </c>
      <c r="B628" s="4">
        <v>11</v>
      </c>
      <c r="C628" s="4" t="s">
        <v>117</v>
      </c>
      <c r="D628" s="4" t="s">
        <v>1152</v>
      </c>
      <c r="E628" s="4">
        <v>10</v>
      </c>
      <c r="F628" s="4">
        <v>18</v>
      </c>
      <c r="G628" s="4">
        <v>3</v>
      </c>
      <c r="H628" s="4">
        <v>45</v>
      </c>
      <c r="I628" t="s">
        <v>1132</v>
      </c>
      <c r="J628" s="3">
        <f t="shared" si="36"/>
        <v>54</v>
      </c>
      <c r="K628" s="3">
        <f t="shared" si="37"/>
        <v>30</v>
      </c>
      <c r="L628" s="3">
        <f t="shared" si="38"/>
        <v>24</v>
      </c>
      <c r="M628" s="7">
        <f t="shared" si="39"/>
        <v>0.44444444444444442</v>
      </c>
    </row>
    <row r="629" spans="1:13">
      <c r="A629" s="4">
        <v>245</v>
      </c>
      <c r="B629" s="4">
        <v>11</v>
      </c>
      <c r="C629" s="4" t="s">
        <v>186</v>
      </c>
      <c r="D629" s="4" t="s">
        <v>1137</v>
      </c>
      <c r="E629" s="4">
        <v>19</v>
      </c>
      <c r="F629" s="4">
        <v>31</v>
      </c>
      <c r="G629" s="4">
        <v>1</v>
      </c>
      <c r="H629" s="4">
        <v>23</v>
      </c>
      <c r="I629" t="s">
        <v>1131</v>
      </c>
      <c r="J629" s="3">
        <f t="shared" si="36"/>
        <v>31</v>
      </c>
      <c r="K629" s="3">
        <f t="shared" si="37"/>
        <v>19</v>
      </c>
      <c r="L629" s="3">
        <f t="shared" si="38"/>
        <v>12</v>
      </c>
      <c r="M629" s="7">
        <f t="shared" si="39"/>
        <v>0.38709677419354838</v>
      </c>
    </row>
    <row r="630" spans="1:13">
      <c r="A630" s="4">
        <v>245</v>
      </c>
      <c r="B630" s="4">
        <v>11</v>
      </c>
      <c r="C630" s="4" t="s">
        <v>65</v>
      </c>
      <c r="D630" s="4" t="s">
        <v>1139</v>
      </c>
      <c r="E630" s="4">
        <v>25</v>
      </c>
      <c r="F630" s="4">
        <v>40</v>
      </c>
      <c r="G630" s="4">
        <v>2</v>
      </c>
      <c r="H630" s="4">
        <v>23</v>
      </c>
      <c r="I630" t="s">
        <v>1131</v>
      </c>
      <c r="J630" s="3">
        <f t="shared" si="36"/>
        <v>80</v>
      </c>
      <c r="K630" s="3">
        <f t="shared" si="37"/>
        <v>50</v>
      </c>
      <c r="L630" s="3">
        <f t="shared" si="38"/>
        <v>30</v>
      </c>
      <c r="M630" s="7">
        <f t="shared" si="39"/>
        <v>0.375</v>
      </c>
    </row>
    <row r="631" spans="1:13">
      <c r="A631" s="4">
        <v>245</v>
      </c>
      <c r="B631" s="4">
        <v>11</v>
      </c>
      <c r="C631" s="4" t="s">
        <v>106</v>
      </c>
      <c r="D631" s="4" t="s">
        <v>1140</v>
      </c>
      <c r="E631" s="4">
        <v>22</v>
      </c>
      <c r="F631" s="4">
        <v>36</v>
      </c>
      <c r="G631" s="4">
        <v>3</v>
      </c>
      <c r="H631" s="4">
        <v>25</v>
      </c>
      <c r="I631" t="s">
        <v>1132</v>
      </c>
      <c r="J631" s="3">
        <f t="shared" si="36"/>
        <v>108</v>
      </c>
      <c r="K631" s="3">
        <f t="shared" si="37"/>
        <v>66</v>
      </c>
      <c r="L631" s="3">
        <f t="shared" si="38"/>
        <v>42</v>
      </c>
      <c r="M631" s="7">
        <f t="shared" si="39"/>
        <v>0.3888888888888889</v>
      </c>
    </row>
    <row r="632" spans="1:13">
      <c r="A632" s="4">
        <v>246</v>
      </c>
      <c r="B632" s="4">
        <v>2</v>
      </c>
      <c r="C632" s="4" t="s">
        <v>170</v>
      </c>
      <c r="D632" s="4" t="s">
        <v>1138</v>
      </c>
      <c r="E632" s="4">
        <v>16</v>
      </c>
      <c r="F632" s="4">
        <v>27</v>
      </c>
      <c r="G632" s="4">
        <v>3</v>
      </c>
      <c r="H632" s="4">
        <v>36</v>
      </c>
      <c r="I632" t="s">
        <v>1132</v>
      </c>
      <c r="J632" s="3">
        <f t="shared" si="36"/>
        <v>81</v>
      </c>
      <c r="K632" s="3">
        <f t="shared" si="37"/>
        <v>48</v>
      </c>
      <c r="L632" s="3">
        <f t="shared" si="38"/>
        <v>33</v>
      </c>
      <c r="M632" s="7">
        <f t="shared" si="39"/>
        <v>0.40740740740740738</v>
      </c>
    </row>
    <row r="633" spans="1:13">
      <c r="A633" s="4">
        <v>246</v>
      </c>
      <c r="B633" s="4">
        <v>2</v>
      </c>
      <c r="C633" s="4" t="s">
        <v>259</v>
      </c>
      <c r="D633" s="4" t="s">
        <v>1135</v>
      </c>
      <c r="E633" s="4">
        <v>14</v>
      </c>
      <c r="F633" s="4">
        <v>24</v>
      </c>
      <c r="G633" s="4">
        <v>2</v>
      </c>
      <c r="H633" s="4">
        <v>10</v>
      </c>
      <c r="I633" t="s">
        <v>1131</v>
      </c>
      <c r="J633" s="3">
        <f t="shared" si="36"/>
        <v>48</v>
      </c>
      <c r="K633" s="3">
        <f t="shared" si="37"/>
        <v>28</v>
      </c>
      <c r="L633" s="3">
        <f t="shared" si="38"/>
        <v>20</v>
      </c>
      <c r="M633" s="7">
        <f t="shared" si="39"/>
        <v>0.41666666666666669</v>
      </c>
    </row>
    <row r="634" spans="1:13">
      <c r="A634" s="4">
        <v>246</v>
      </c>
      <c r="B634" s="4">
        <v>2</v>
      </c>
      <c r="C634" s="4" t="s">
        <v>33</v>
      </c>
      <c r="D634" s="4" t="s">
        <v>1145</v>
      </c>
      <c r="E634" s="4">
        <v>21</v>
      </c>
      <c r="F634" s="4">
        <v>35</v>
      </c>
      <c r="G634" s="4">
        <v>3</v>
      </c>
      <c r="H634" s="4">
        <v>48</v>
      </c>
      <c r="I634" t="s">
        <v>1131</v>
      </c>
      <c r="J634" s="3">
        <f t="shared" si="36"/>
        <v>105</v>
      </c>
      <c r="K634" s="3">
        <f t="shared" si="37"/>
        <v>63</v>
      </c>
      <c r="L634" s="3">
        <f t="shared" si="38"/>
        <v>42</v>
      </c>
      <c r="M634" s="7">
        <f t="shared" si="39"/>
        <v>0.4</v>
      </c>
    </row>
    <row r="635" spans="1:13">
      <c r="A635" s="4">
        <v>246</v>
      </c>
      <c r="B635" s="4">
        <v>2</v>
      </c>
      <c r="C635" s="4" t="s">
        <v>186</v>
      </c>
      <c r="D635" s="4" t="s">
        <v>1137</v>
      </c>
      <c r="E635" s="4">
        <v>19</v>
      </c>
      <c r="F635" s="4">
        <v>31</v>
      </c>
      <c r="G635" s="4">
        <v>3</v>
      </c>
      <c r="H635" s="4">
        <v>52</v>
      </c>
      <c r="I635" t="s">
        <v>1131</v>
      </c>
      <c r="J635" s="3">
        <f t="shared" si="36"/>
        <v>93</v>
      </c>
      <c r="K635" s="3">
        <f t="shared" si="37"/>
        <v>57</v>
      </c>
      <c r="L635" s="3">
        <f t="shared" si="38"/>
        <v>36</v>
      </c>
      <c r="M635" s="7">
        <f t="shared" si="39"/>
        <v>0.38709677419354838</v>
      </c>
    </row>
    <row r="636" spans="1:13">
      <c r="A636" s="4">
        <v>247</v>
      </c>
      <c r="B636" s="4">
        <v>11</v>
      </c>
      <c r="C636" s="4" t="s">
        <v>439</v>
      </c>
      <c r="D636" s="4" t="s">
        <v>1142</v>
      </c>
      <c r="E636" s="4">
        <v>20</v>
      </c>
      <c r="F636" s="4">
        <v>33</v>
      </c>
      <c r="G636" s="4">
        <v>2</v>
      </c>
      <c r="H636" s="4">
        <v>59</v>
      </c>
      <c r="I636" t="s">
        <v>1132</v>
      </c>
      <c r="J636" s="3">
        <f t="shared" si="36"/>
        <v>66</v>
      </c>
      <c r="K636" s="3">
        <f t="shared" si="37"/>
        <v>40</v>
      </c>
      <c r="L636" s="3">
        <f t="shared" si="38"/>
        <v>26</v>
      </c>
      <c r="M636" s="7">
        <f t="shared" si="39"/>
        <v>0.39393939393939392</v>
      </c>
    </row>
    <row r="637" spans="1:13">
      <c r="A637" s="4">
        <v>248</v>
      </c>
      <c r="B637" s="4">
        <v>12</v>
      </c>
      <c r="C637" s="4" t="s">
        <v>77</v>
      </c>
      <c r="D637" s="4" t="s">
        <v>1148</v>
      </c>
      <c r="E637" s="4">
        <v>20</v>
      </c>
      <c r="F637" s="4">
        <v>34</v>
      </c>
      <c r="G637" s="4">
        <v>1</v>
      </c>
      <c r="H637" s="4">
        <v>32</v>
      </c>
      <c r="I637" t="s">
        <v>1132</v>
      </c>
      <c r="J637" s="3">
        <f t="shared" si="36"/>
        <v>34</v>
      </c>
      <c r="K637" s="3">
        <f t="shared" si="37"/>
        <v>20</v>
      </c>
      <c r="L637" s="3">
        <f t="shared" si="38"/>
        <v>14</v>
      </c>
      <c r="M637" s="7">
        <f t="shared" si="39"/>
        <v>0.41176470588235292</v>
      </c>
    </row>
    <row r="638" spans="1:13">
      <c r="A638" s="4">
        <v>248</v>
      </c>
      <c r="B638" s="4">
        <v>12</v>
      </c>
      <c r="C638" s="4" t="s">
        <v>51</v>
      </c>
      <c r="D638" s="4" t="s">
        <v>1141</v>
      </c>
      <c r="E638" s="4">
        <v>17</v>
      </c>
      <c r="F638" s="4">
        <v>29</v>
      </c>
      <c r="G638" s="4">
        <v>3</v>
      </c>
      <c r="H638" s="4">
        <v>51</v>
      </c>
      <c r="I638" t="s">
        <v>1132</v>
      </c>
      <c r="J638" s="3">
        <f t="shared" si="36"/>
        <v>87</v>
      </c>
      <c r="K638" s="3">
        <f t="shared" si="37"/>
        <v>51</v>
      </c>
      <c r="L638" s="3">
        <f t="shared" si="38"/>
        <v>36</v>
      </c>
      <c r="M638" s="7">
        <f t="shared" si="39"/>
        <v>0.41379310344827586</v>
      </c>
    </row>
    <row r="639" spans="1:13">
      <c r="A639" s="4">
        <v>248</v>
      </c>
      <c r="B639" s="4">
        <v>12</v>
      </c>
      <c r="C639" s="4" t="s">
        <v>170</v>
      </c>
      <c r="D639" s="4" t="s">
        <v>1138</v>
      </c>
      <c r="E639" s="4">
        <v>16</v>
      </c>
      <c r="F639" s="4">
        <v>27</v>
      </c>
      <c r="G639" s="4">
        <v>2</v>
      </c>
      <c r="H639" s="4">
        <v>6</v>
      </c>
      <c r="I639" t="s">
        <v>1132</v>
      </c>
      <c r="J639" s="3">
        <f t="shared" si="36"/>
        <v>54</v>
      </c>
      <c r="K639" s="3">
        <f t="shared" si="37"/>
        <v>32</v>
      </c>
      <c r="L639" s="3">
        <f t="shared" si="38"/>
        <v>22</v>
      </c>
      <c r="M639" s="7">
        <f t="shared" si="39"/>
        <v>0.40740740740740738</v>
      </c>
    </row>
    <row r="640" spans="1:13">
      <c r="A640" s="4">
        <v>248</v>
      </c>
      <c r="B640" s="4">
        <v>12</v>
      </c>
      <c r="C640" s="4" t="s">
        <v>195</v>
      </c>
      <c r="D640" s="4" t="s">
        <v>1154</v>
      </c>
      <c r="E640" s="4">
        <v>15</v>
      </c>
      <c r="F640" s="4">
        <v>25</v>
      </c>
      <c r="G640" s="4">
        <v>2</v>
      </c>
      <c r="H640" s="4">
        <v>31</v>
      </c>
      <c r="I640" t="s">
        <v>1131</v>
      </c>
      <c r="J640" s="3">
        <f t="shared" si="36"/>
        <v>50</v>
      </c>
      <c r="K640" s="3">
        <f t="shared" si="37"/>
        <v>30</v>
      </c>
      <c r="L640" s="3">
        <f t="shared" si="38"/>
        <v>20</v>
      </c>
      <c r="M640" s="7">
        <f t="shared" si="39"/>
        <v>0.4</v>
      </c>
    </row>
    <row r="641" spans="1:13">
      <c r="A641" s="4">
        <v>249</v>
      </c>
      <c r="B641" s="4">
        <v>8</v>
      </c>
      <c r="C641" s="4" t="s">
        <v>335</v>
      </c>
      <c r="D641" s="4" t="s">
        <v>1147</v>
      </c>
      <c r="E641" s="4">
        <v>13</v>
      </c>
      <c r="F641" s="4">
        <v>22</v>
      </c>
      <c r="G641" s="4">
        <v>2</v>
      </c>
      <c r="H641" s="4">
        <v>51</v>
      </c>
      <c r="I641" t="s">
        <v>1132</v>
      </c>
      <c r="J641" s="3">
        <f t="shared" si="36"/>
        <v>44</v>
      </c>
      <c r="K641" s="3">
        <f t="shared" si="37"/>
        <v>26</v>
      </c>
      <c r="L641" s="3">
        <f t="shared" si="38"/>
        <v>18</v>
      </c>
      <c r="M641" s="7">
        <f t="shared" si="39"/>
        <v>0.40909090909090912</v>
      </c>
    </row>
    <row r="642" spans="1:13">
      <c r="A642" s="4">
        <v>249</v>
      </c>
      <c r="B642" s="4">
        <v>8</v>
      </c>
      <c r="C642" s="4" t="s">
        <v>117</v>
      </c>
      <c r="D642" s="4" t="s">
        <v>1152</v>
      </c>
      <c r="E642" s="4">
        <v>10</v>
      </c>
      <c r="F642" s="4">
        <v>18</v>
      </c>
      <c r="G642" s="4">
        <v>2</v>
      </c>
      <c r="H642" s="4">
        <v>58</v>
      </c>
      <c r="I642" t="s">
        <v>1131</v>
      </c>
      <c r="J642" s="3">
        <f t="shared" ref="J642:J705" si="40">+F642*G642</f>
        <v>36</v>
      </c>
      <c r="K642" s="3">
        <f t="shared" ref="K642:K705" si="41">+E642*G642</f>
        <v>20</v>
      </c>
      <c r="L642" s="3">
        <f t="shared" si="38"/>
        <v>16</v>
      </c>
      <c r="M642" s="7">
        <f t="shared" si="39"/>
        <v>0.44444444444444442</v>
      </c>
    </row>
    <row r="643" spans="1:13">
      <c r="A643" s="4">
        <v>250</v>
      </c>
      <c r="B643" s="4">
        <v>8</v>
      </c>
      <c r="C643" s="4" t="s">
        <v>241</v>
      </c>
      <c r="D643" s="4" t="s">
        <v>1149</v>
      </c>
      <c r="E643" s="4">
        <v>12</v>
      </c>
      <c r="F643" s="4">
        <v>20</v>
      </c>
      <c r="G643" s="4">
        <v>1</v>
      </c>
      <c r="H643" s="4">
        <v>29</v>
      </c>
      <c r="I643" t="s">
        <v>1132</v>
      </c>
      <c r="J643" s="3">
        <f t="shared" si="40"/>
        <v>20</v>
      </c>
      <c r="K643" s="3">
        <f t="shared" si="41"/>
        <v>12</v>
      </c>
      <c r="L643" s="3">
        <f t="shared" ref="L643:L706" si="42">+J643-K643</f>
        <v>8</v>
      </c>
      <c r="M643" s="7">
        <f t="shared" ref="M643:M706" si="43">+L643/J643</f>
        <v>0.4</v>
      </c>
    </row>
    <row r="644" spans="1:13">
      <c r="A644" s="4">
        <v>251</v>
      </c>
      <c r="B644" s="4">
        <v>12</v>
      </c>
      <c r="C644" s="4" t="s">
        <v>256</v>
      </c>
      <c r="D644" s="4" t="s">
        <v>1153</v>
      </c>
      <c r="E644" s="4">
        <v>15</v>
      </c>
      <c r="F644" s="4">
        <v>26</v>
      </c>
      <c r="G644" s="4">
        <v>1</v>
      </c>
      <c r="H644" s="4">
        <v>25</v>
      </c>
      <c r="I644" t="s">
        <v>1132</v>
      </c>
      <c r="J644" s="3">
        <f t="shared" si="40"/>
        <v>26</v>
      </c>
      <c r="K644" s="3">
        <f t="shared" si="41"/>
        <v>15</v>
      </c>
      <c r="L644" s="3">
        <f t="shared" si="42"/>
        <v>11</v>
      </c>
      <c r="M644" s="7">
        <f t="shared" si="43"/>
        <v>0.42307692307692307</v>
      </c>
    </row>
    <row r="645" spans="1:13">
      <c r="A645" s="4">
        <v>251</v>
      </c>
      <c r="B645" s="4">
        <v>12</v>
      </c>
      <c r="C645" s="4" t="s">
        <v>335</v>
      </c>
      <c r="D645" s="4" t="s">
        <v>1147</v>
      </c>
      <c r="E645" s="4">
        <v>13</v>
      </c>
      <c r="F645" s="4">
        <v>22</v>
      </c>
      <c r="G645" s="4">
        <v>1</v>
      </c>
      <c r="H645" s="4">
        <v>34</v>
      </c>
      <c r="I645" t="s">
        <v>1131</v>
      </c>
      <c r="J645" s="3">
        <f t="shared" si="40"/>
        <v>22</v>
      </c>
      <c r="K645" s="3">
        <f t="shared" si="41"/>
        <v>13</v>
      </c>
      <c r="L645" s="3">
        <f t="shared" si="42"/>
        <v>9</v>
      </c>
      <c r="M645" s="7">
        <f t="shared" si="43"/>
        <v>0.40909090909090912</v>
      </c>
    </row>
    <row r="646" spans="1:13">
      <c r="A646" s="4">
        <v>251</v>
      </c>
      <c r="B646" s="4">
        <v>12</v>
      </c>
      <c r="C646" s="4" t="s">
        <v>331</v>
      </c>
      <c r="D646" s="4" t="s">
        <v>1150</v>
      </c>
      <c r="E646" s="4">
        <v>14</v>
      </c>
      <c r="F646" s="4">
        <v>23</v>
      </c>
      <c r="G646" s="4">
        <v>1</v>
      </c>
      <c r="H646" s="4">
        <v>23</v>
      </c>
      <c r="I646" t="s">
        <v>1132</v>
      </c>
      <c r="J646" s="3">
        <f t="shared" si="40"/>
        <v>23</v>
      </c>
      <c r="K646" s="3">
        <f t="shared" si="41"/>
        <v>14</v>
      </c>
      <c r="L646" s="3">
        <f t="shared" si="42"/>
        <v>9</v>
      </c>
      <c r="M646" s="7">
        <f t="shared" si="43"/>
        <v>0.39130434782608697</v>
      </c>
    </row>
    <row r="647" spans="1:13">
      <c r="A647" s="4">
        <v>251</v>
      </c>
      <c r="B647" s="4">
        <v>12</v>
      </c>
      <c r="C647" s="4" t="s">
        <v>180</v>
      </c>
      <c r="D647" s="4" t="s">
        <v>1144</v>
      </c>
      <c r="E647" s="4">
        <v>11</v>
      </c>
      <c r="F647" s="4">
        <v>19</v>
      </c>
      <c r="G647" s="4">
        <v>2</v>
      </c>
      <c r="H647" s="4">
        <v>40</v>
      </c>
      <c r="I647" t="s">
        <v>1132</v>
      </c>
      <c r="J647" s="3">
        <f t="shared" si="40"/>
        <v>38</v>
      </c>
      <c r="K647" s="3">
        <f t="shared" si="41"/>
        <v>22</v>
      </c>
      <c r="L647" s="3">
        <f t="shared" si="42"/>
        <v>16</v>
      </c>
      <c r="M647" s="7">
        <f t="shared" si="43"/>
        <v>0.42105263157894735</v>
      </c>
    </row>
    <row r="648" spans="1:13">
      <c r="A648" s="4">
        <v>252</v>
      </c>
      <c r="B648" s="4">
        <v>4</v>
      </c>
      <c r="C648" s="4" t="s">
        <v>195</v>
      </c>
      <c r="D648" s="4" t="s">
        <v>1154</v>
      </c>
      <c r="E648" s="4">
        <v>15</v>
      </c>
      <c r="F648" s="4">
        <v>25</v>
      </c>
      <c r="G648" s="4">
        <v>2</v>
      </c>
      <c r="H648" s="4">
        <v>53</v>
      </c>
      <c r="I648" t="s">
        <v>1132</v>
      </c>
      <c r="J648" s="3">
        <f t="shared" si="40"/>
        <v>50</v>
      </c>
      <c r="K648" s="3">
        <f t="shared" si="41"/>
        <v>30</v>
      </c>
      <c r="L648" s="3">
        <f t="shared" si="42"/>
        <v>20</v>
      </c>
      <c r="M648" s="7">
        <f t="shared" si="43"/>
        <v>0.4</v>
      </c>
    </row>
    <row r="649" spans="1:13">
      <c r="A649" s="4">
        <v>252</v>
      </c>
      <c r="B649" s="4">
        <v>4</v>
      </c>
      <c r="C649" s="4" t="s">
        <v>256</v>
      </c>
      <c r="D649" s="4" t="s">
        <v>1153</v>
      </c>
      <c r="E649" s="4">
        <v>15</v>
      </c>
      <c r="F649" s="4">
        <v>26</v>
      </c>
      <c r="G649" s="4">
        <v>2</v>
      </c>
      <c r="H649" s="4">
        <v>31</v>
      </c>
      <c r="I649" t="s">
        <v>1131</v>
      </c>
      <c r="J649" s="3">
        <f t="shared" si="40"/>
        <v>52</v>
      </c>
      <c r="K649" s="3">
        <f t="shared" si="41"/>
        <v>30</v>
      </c>
      <c r="L649" s="3">
        <f t="shared" si="42"/>
        <v>22</v>
      </c>
      <c r="M649" s="7">
        <f t="shared" si="43"/>
        <v>0.42307692307692307</v>
      </c>
    </row>
    <row r="650" spans="1:13">
      <c r="A650" s="4">
        <v>253</v>
      </c>
      <c r="B650" s="4">
        <v>8</v>
      </c>
      <c r="C650" s="4" t="s">
        <v>195</v>
      </c>
      <c r="D650" s="4" t="s">
        <v>1154</v>
      </c>
      <c r="E650" s="4">
        <v>15</v>
      </c>
      <c r="F650" s="4">
        <v>25</v>
      </c>
      <c r="G650" s="4">
        <v>1</v>
      </c>
      <c r="H650" s="4">
        <v>18</v>
      </c>
      <c r="I650" t="s">
        <v>1131</v>
      </c>
      <c r="J650" s="3">
        <f t="shared" si="40"/>
        <v>25</v>
      </c>
      <c r="K650" s="3">
        <f t="shared" si="41"/>
        <v>15</v>
      </c>
      <c r="L650" s="3">
        <f t="shared" si="42"/>
        <v>10</v>
      </c>
      <c r="M650" s="7">
        <f t="shared" si="43"/>
        <v>0.4</v>
      </c>
    </row>
    <row r="651" spans="1:13">
      <c r="A651" s="4">
        <v>253</v>
      </c>
      <c r="B651" s="4">
        <v>8</v>
      </c>
      <c r="C651" s="4" t="s">
        <v>102</v>
      </c>
      <c r="D651" s="4" t="s">
        <v>1151</v>
      </c>
      <c r="E651" s="4">
        <v>13</v>
      </c>
      <c r="F651" s="4">
        <v>21</v>
      </c>
      <c r="G651" s="4">
        <v>2</v>
      </c>
      <c r="H651" s="4">
        <v>8</v>
      </c>
      <c r="I651" t="s">
        <v>1131</v>
      </c>
      <c r="J651" s="3">
        <f t="shared" si="40"/>
        <v>42</v>
      </c>
      <c r="K651" s="3">
        <f t="shared" si="41"/>
        <v>26</v>
      </c>
      <c r="L651" s="3">
        <f t="shared" si="42"/>
        <v>16</v>
      </c>
      <c r="M651" s="7">
        <f t="shared" si="43"/>
        <v>0.38095238095238093</v>
      </c>
    </row>
    <row r="652" spans="1:13">
      <c r="A652" s="4">
        <v>253</v>
      </c>
      <c r="B652" s="4">
        <v>8</v>
      </c>
      <c r="C652" s="4" t="s">
        <v>51</v>
      </c>
      <c r="D652" s="4" t="s">
        <v>1141</v>
      </c>
      <c r="E652" s="4">
        <v>17</v>
      </c>
      <c r="F652" s="4">
        <v>29</v>
      </c>
      <c r="G652" s="4">
        <v>3</v>
      </c>
      <c r="H652" s="4">
        <v>29</v>
      </c>
      <c r="I652" t="s">
        <v>1132</v>
      </c>
      <c r="J652" s="3">
        <f t="shared" si="40"/>
        <v>87</v>
      </c>
      <c r="K652" s="3">
        <f t="shared" si="41"/>
        <v>51</v>
      </c>
      <c r="L652" s="3">
        <f t="shared" si="42"/>
        <v>36</v>
      </c>
      <c r="M652" s="7">
        <f t="shared" si="43"/>
        <v>0.41379310344827586</v>
      </c>
    </row>
    <row r="653" spans="1:13">
      <c r="A653" s="4">
        <v>254</v>
      </c>
      <c r="B653" s="4">
        <v>10</v>
      </c>
      <c r="C653" s="4" t="s">
        <v>186</v>
      </c>
      <c r="D653" s="4" t="s">
        <v>1137</v>
      </c>
      <c r="E653" s="4">
        <v>19</v>
      </c>
      <c r="F653" s="4">
        <v>31</v>
      </c>
      <c r="G653" s="4">
        <v>3</v>
      </c>
      <c r="H653" s="4">
        <v>33</v>
      </c>
      <c r="I653" t="s">
        <v>1131</v>
      </c>
      <c r="J653" s="3">
        <f t="shared" si="40"/>
        <v>93</v>
      </c>
      <c r="K653" s="3">
        <f t="shared" si="41"/>
        <v>57</v>
      </c>
      <c r="L653" s="3">
        <f t="shared" si="42"/>
        <v>36</v>
      </c>
      <c r="M653" s="7">
        <f t="shared" si="43"/>
        <v>0.38709677419354838</v>
      </c>
    </row>
    <row r="654" spans="1:13">
      <c r="A654" s="4">
        <v>254</v>
      </c>
      <c r="B654" s="4">
        <v>10</v>
      </c>
      <c r="C654" s="4" t="s">
        <v>256</v>
      </c>
      <c r="D654" s="4" t="s">
        <v>1153</v>
      </c>
      <c r="E654" s="4">
        <v>15</v>
      </c>
      <c r="F654" s="4">
        <v>26</v>
      </c>
      <c r="G654" s="4">
        <v>2</v>
      </c>
      <c r="H654" s="4">
        <v>10</v>
      </c>
      <c r="I654" t="s">
        <v>1132</v>
      </c>
      <c r="J654" s="3">
        <f t="shared" si="40"/>
        <v>52</v>
      </c>
      <c r="K654" s="3">
        <f t="shared" si="41"/>
        <v>30</v>
      </c>
      <c r="L654" s="3">
        <f t="shared" si="42"/>
        <v>22</v>
      </c>
      <c r="M654" s="7">
        <f t="shared" si="43"/>
        <v>0.42307692307692307</v>
      </c>
    </row>
    <row r="655" spans="1:13">
      <c r="A655" s="4">
        <v>254</v>
      </c>
      <c r="B655" s="4">
        <v>10</v>
      </c>
      <c r="C655" s="4" t="s">
        <v>77</v>
      </c>
      <c r="D655" s="4" t="s">
        <v>1148</v>
      </c>
      <c r="E655" s="4">
        <v>20</v>
      </c>
      <c r="F655" s="4">
        <v>34</v>
      </c>
      <c r="G655" s="4">
        <v>2</v>
      </c>
      <c r="H655" s="4">
        <v>56</v>
      </c>
      <c r="I655" t="s">
        <v>1131</v>
      </c>
      <c r="J655" s="3">
        <f t="shared" si="40"/>
        <v>68</v>
      </c>
      <c r="K655" s="3">
        <f t="shared" si="41"/>
        <v>40</v>
      </c>
      <c r="L655" s="3">
        <f t="shared" si="42"/>
        <v>28</v>
      </c>
      <c r="M655" s="7">
        <f t="shared" si="43"/>
        <v>0.41176470588235292</v>
      </c>
    </row>
    <row r="656" spans="1:13">
      <c r="A656" s="4">
        <v>254</v>
      </c>
      <c r="B656" s="4">
        <v>10</v>
      </c>
      <c r="C656" s="4" t="s">
        <v>57</v>
      </c>
      <c r="D656" s="4" t="s">
        <v>1143</v>
      </c>
      <c r="E656" s="4">
        <v>16</v>
      </c>
      <c r="F656" s="4">
        <v>28</v>
      </c>
      <c r="G656" s="4">
        <v>3</v>
      </c>
      <c r="H656" s="4">
        <v>42</v>
      </c>
      <c r="I656" t="s">
        <v>1132</v>
      </c>
      <c r="J656" s="3">
        <f t="shared" si="40"/>
        <v>84</v>
      </c>
      <c r="K656" s="3">
        <f t="shared" si="41"/>
        <v>48</v>
      </c>
      <c r="L656" s="3">
        <f t="shared" si="42"/>
        <v>36</v>
      </c>
      <c r="M656" s="7">
        <f t="shared" si="43"/>
        <v>0.42857142857142855</v>
      </c>
    </row>
    <row r="657" spans="1:13">
      <c r="A657" s="4">
        <v>255</v>
      </c>
      <c r="B657" s="4">
        <v>8</v>
      </c>
      <c r="C657" s="4" t="s">
        <v>195</v>
      </c>
      <c r="D657" s="4" t="s">
        <v>1154</v>
      </c>
      <c r="E657" s="4">
        <v>15</v>
      </c>
      <c r="F657" s="4">
        <v>25</v>
      </c>
      <c r="G657" s="4">
        <v>1</v>
      </c>
      <c r="H657" s="4">
        <v>37</v>
      </c>
      <c r="I657" t="s">
        <v>1131</v>
      </c>
      <c r="J657" s="3">
        <f t="shared" si="40"/>
        <v>25</v>
      </c>
      <c r="K657" s="3">
        <f t="shared" si="41"/>
        <v>15</v>
      </c>
      <c r="L657" s="3">
        <f t="shared" si="42"/>
        <v>10</v>
      </c>
      <c r="M657" s="7">
        <f t="shared" si="43"/>
        <v>0.4</v>
      </c>
    </row>
    <row r="658" spans="1:13">
      <c r="A658" s="4">
        <v>256</v>
      </c>
      <c r="B658" s="4">
        <v>5</v>
      </c>
      <c r="C658" s="4" t="s">
        <v>102</v>
      </c>
      <c r="D658" s="4" t="s">
        <v>1151</v>
      </c>
      <c r="E658" s="4">
        <v>13</v>
      </c>
      <c r="F658" s="4">
        <v>21</v>
      </c>
      <c r="G658" s="4">
        <v>1</v>
      </c>
      <c r="H658" s="4">
        <v>16</v>
      </c>
      <c r="I658" t="s">
        <v>1131</v>
      </c>
      <c r="J658" s="3">
        <f t="shared" si="40"/>
        <v>21</v>
      </c>
      <c r="K658" s="3">
        <f t="shared" si="41"/>
        <v>13</v>
      </c>
      <c r="L658" s="3">
        <f t="shared" si="42"/>
        <v>8</v>
      </c>
      <c r="M658" s="7">
        <f t="shared" si="43"/>
        <v>0.38095238095238093</v>
      </c>
    </row>
    <row r="659" spans="1:13">
      <c r="A659" s="4">
        <v>257</v>
      </c>
      <c r="B659" s="4">
        <v>12</v>
      </c>
      <c r="C659" s="4" t="s">
        <v>331</v>
      </c>
      <c r="D659" s="4" t="s">
        <v>1150</v>
      </c>
      <c r="E659" s="4">
        <v>14</v>
      </c>
      <c r="F659" s="4">
        <v>23</v>
      </c>
      <c r="G659" s="4">
        <v>2</v>
      </c>
      <c r="H659" s="4">
        <v>28</v>
      </c>
      <c r="I659" t="s">
        <v>1132</v>
      </c>
      <c r="J659" s="3">
        <f t="shared" si="40"/>
        <v>46</v>
      </c>
      <c r="K659" s="3">
        <f t="shared" si="41"/>
        <v>28</v>
      </c>
      <c r="L659" s="3">
        <f t="shared" si="42"/>
        <v>18</v>
      </c>
      <c r="M659" s="7">
        <f t="shared" si="43"/>
        <v>0.39130434782608697</v>
      </c>
    </row>
    <row r="660" spans="1:13">
      <c r="A660" s="4">
        <v>258</v>
      </c>
      <c r="B660" s="4">
        <v>12</v>
      </c>
      <c r="C660" s="4" t="s">
        <v>195</v>
      </c>
      <c r="D660" s="4" t="s">
        <v>1154</v>
      </c>
      <c r="E660" s="4">
        <v>15</v>
      </c>
      <c r="F660" s="4">
        <v>25</v>
      </c>
      <c r="G660" s="4">
        <v>1</v>
      </c>
      <c r="H660" s="4">
        <v>59</v>
      </c>
      <c r="I660" t="s">
        <v>1131</v>
      </c>
      <c r="J660" s="3">
        <f t="shared" si="40"/>
        <v>25</v>
      </c>
      <c r="K660" s="3">
        <f t="shared" si="41"/>
        <v>15</v>
      </c>
      <c r="L660" s="3">
        <f t="shared" si="42"/>
        <v>10</v>
      </c>
      <c r="M660" s="7">
        <f t="shared" si="43"/>
        <v>0.4</v>
      </c>
    </row>
    <row r="661" spans="1:13">
      <c r="A661" s="4">
        <v>258</v>
      </c>
      <c r="B661" s="4">
        <v>12</v>
      </c>
      <c r="C661" s="4" t="s">
        <v>241</v>
      </c>
      <c r="D661" s="4" t="s">
        <v>1149</v>
      </c>
      <c r="E661" s="4">
        <v>12</v>
      </c>
      <c r="F661" s="4">
        <v>20</v>
      </c>
      <c r="G661" s="4">
        <v>1</v>
      </c>
      <c r="H661" s="4">
        <v>31</v>
      </c>
      <c r="I661" t="s">
        <v>1131</v>
      </c>
      <c r="J661" s="3">
        <f t="shared" si="40"/>
        <v>20</v>
      </c>
      <c r="K661" s="3">
        <f t="shared" si="41"/>
        <v>12</v>
      </c>
      <c r="L661" s="3">
        <f t="shared" si="42"/>
        <v>8</v>
      </c>
      <c r="M661" s="7">
        <f t="shared" si="43"/>
        <v>0.4</v>
      </c>
    </row>
    <row r="662" spans="1:13">
      <c r="A662" s="4">
        <v>258</v>
      </c>
      <c r="B662" s="4">
        <v>12</v>
      </c>
      <c r="C662" s="4" t="s">
        <v>414</v>
      </c>
      <c r="D662" s="4" t="s">
        <v>1146</v>
      </c>
      <c r="E662" s="4">
        <v>19</v>
      </c>
      <c r="F662" s="4">
        <v>32</v>
      </c>
      <c r="G662" s="4">
        <v>1</v>
      </c>
      <c r="H662" s="4">
        <v>5</v>
      </c>
      <c r="I662" t="s">
        <v>1131</v>
      </c>
      <c r="J662" s="3">
        <f t="shared" si="40"/>
        <v>32</v>
      </c>
      <c r="K662" s="3">
        <f t="shared" si="41"/>
        <v>19</v>
      </c>
      <c r="L662" s="3">
        <f t="shared" si="42"/>
        <v>13</v>
      </c>
      <c r="M662" s="7">
        <f t="shared" si="43"/>
        <v>0.40625</v>
      </c>
    </row>
    <row r="663" spans="1:13">
      <c r="A663" s="4">
        <v>258</v>
      </c>
      <c r="B663" s="4">
        <v>12</v>
      </c>
      <c r="C663" s="4" t="s">
        <v>65</v>
      </c>
      <c r="D663" s="4" t="s">
        <v>1139</v>
      </c>
      <c r="E663" s="4">
        <v>25</v>
      </c>
      <c r="F663" s="4">
        <v>40</v>
      </c>
      <c r="G663" s="4">
        <v>1</v>
      </c>
      <c r="H663" s="4">
        <v>10</v>
      </c>
      <c r="I663" t="s">
        <v>1131</v>
      </c>
      <c r="J663" s="3">
        <f t="shared" si="40"/>
        <v>40</v>
      </c>
      <c r="K663" s="3">
        <f t="shared" si="41"/>
        <v>25</v>
      </c>
      <c r="L663" s="3">
        <f t="shared" si="42"/>
        <v>15</v>
      </c>
      <c r="M663" s="7">
        <f t="shared" si="43"/>
        <v>0.375</v>
      </c>
    </row>
    <row r="664" spans="1:13">
      <c r="A664" s="4">
        <v>259</v>
      </c>
      <c r="B664" s="4">
        <v>10</v>
      </c>
      <c r="C664" s="4" t="s">
        <v>170</v>
      </c>
      <c r="D664" s="4" t="s">
        <v>1138</v>
      </c>
      <c r="E664" s="4">
        <v>16</v>
      </c>
      <c r="F664" s="4">
        <v>27</v>
      </c>
      <c r="G664" s="4">
        <v>3</v>
      </c>
      <c r="H664" s="4">
        <v>11</v>
      </c>
      <c r="I664" t="s">
        <v>1132</v>
      </c>
      <c r="J664" s="3">
        <f t="shared" si="40"/>
        <v>81</v>
      </c>
      <c r="K664" s="3">
        <f t="shared" si="41"/>
        <v>48</v>
      </c>
      <c r="L664" s="3">
        <f t="shared" si="42"/>
        <v>33</v>
      </c>
      <c r="M664" s="7">
        <f t="shared" si="43"/>
        <v>0.40740740740740738</v>
      </c>
    </row>
    <row r="665" spans="1:13">
      <c r="A665" s="4">
        <v>260</v>
      </c>
      <c r="B665" s="4">
        <v>20</v>
      </c>
      <c r="C665" s="4" t="s">
        <v>331</v>
      </c>
      <c r="D665" s="4" t="s">
        <v>1150</v>
      </c>
      <c r="E665" s="4">
        <v>14</v>
      </c>
      <c r="F665" s="4">
        <v>23</v>
      </c>
      <c r="G665" s="4">
        <v>3</v>
      </c>
      <c r="H665" s="4">
        <v>49</v>
      </c>
      <c r="I665" t="s">
        <v>1132</v>
      </c>
      <c r="J665" s="3">
        <f t="shared" si="40"/>
        <v>69</v>
      </c>
      <c r="K665" s="3">
        <f t="shared" si="41"/>
        <v>42</v>
      </c>
      <c r="L665" s="3">
        <f t="shared" si="42"/>
        <v>27</v>
      </c>
      <c r="M665" s="7">
        <f t="shared" si="43"/>
        <v>0.39130434782608697</v>
      </c>
    </row>
    <row r="666" spans="1:13">
      <c r="A666" s="4">
        <v>261</v>
      </c>
      <c r="B666" s="4">
        <v>8</v>
      </c>
      <c r="C666" s="4" t="s">
        <v>414</v>
      </c>
      <c r="D666" s="4" t="s">
        <v>1146</v>
      </c>
      <c r="E666" s="4">
        <v>19</v>
      </c>
      <c r="F666" s="4">
        <v>32</v>
      </c>
      <c r="G666" s="4">
        <v>3</v>
      </c>
      <c r="H666" s="4">
        <v>19</v>
      </c>
      <c r="I666" t="s">
        <v>1132</v>
      </c>
      <c r="J666" s="3">
        <f t="shared" si="40"/>
        <v>96</v>
      </c>
      <c r="K666" s="3">
        <f t="shared" si="41"/>
        <v>57</v>
      </c>
      <c r="L666" s="3">
        <f t="shared" si="42"/>
        <v>39</v>
      </c>
      <c r="M666" s="7">
        <f t="shared" si="43"/>
        <v>0.40625</v>
      </c>
    </row>
    <row r="667" spans="1:13">
      <c r="A667" s="4">
        <v>261</v>
      </c>
      <c r="B667" s="4">
        <v>8</v>
      </c>
      <c r="C667" s="4" t="s">
        <v>51</v>
      </c>
      <c r="D667" s="4" t="s">
        <v>1141</v>
      </c>
      <c r="E667" s="4">
        <v>17</v>
      </c>
      <c r="F667" s="4">
        <v>29</v>
      </c>
      <c r="G667" s="4">
        <v>2</v>
      </c>
      <c r="H667" s="4">
        <v>36</v>
      </c>
      <c r="I667" t="s">
        <v>1132</v>
      </c>
      <c r="J667" s="3">
        <f t="shared" si="40"/>
        <v>58</v>
      </c>
      <c r="K667" s="3">
        <f t="shared" si="41"/>
        <v>34</v>
      </c>
      <c r="L667" s="3">
        <f t="shared" si="42"/>
        <v>24</v>
      </c>
      <c r="M667" s="7">
        <f t="shared" si="43"/>
        <v>0.41379310344827586</v>
      </c>
    </row>
    <row r="668" spans="1:13">
      <c r="A668" s="4">
        <v>262</v>
      </c>
      <c r="B668" s="4">
        <v>18</v>
      </c>
      <c r="C668" s="4" t="s">
        <v>335</v>
      </c>
      <c r="D668" s="4" t="s">
        <v>1147</v>
      </c>
      <c r="E668" s="4">
        <v>13</v>
      </c>
      <c r="F668" s="4">
        <v>22</v>
      </c>
      <c r="G668" s="4">
        <v>1</v>
      </c>
      <c r="H668" s="4">
        <v>28</v>
      </c>
      <c r="I668" t="s">
        <v>1132</v>
      </c>
      <c r="J668" s="3">
        <f t="shared" si="40"/>
        <v>22</v>
      </c>
      <c r="K668" s="3">
        <f t="shared" si="41"/>
        <v>13</v>
      </c>
      <c r="L668" s="3">
        <f t="shared" si="42"/>
        <v>9</v>
      </c>
      <c r="M668" s="7">
        <f t="shared" si="43"/>
        <v>0.40909090909090912</v>
      </c>
    </row>
    <row r="669" spans="1:13">
      <c r="A669" s="4">
        <v>262</v>
      </c>
      <c r="B669" s="4">
        <v>18</v>
      </c>
      <c r="C669" s="4" t="s">
        <v>186</v>
      </c>
      <c r="D669" s="4" t="s">
        <v>1137</v>
      </c>
      <c r="E669" s="4">
        <v>19</v>
      </c>
      <c r="F669" s="4">
        <v>31</v>
      </c>
      <c r="G669" s="4">
        <v>3</v>
      </c>
      <c r="H669" s="4">
        <v>20</v>
      </c>
      <c r="I669" t="s">
        <v>1132</v>
      </c>
      <c r="J669" s="3">
        <f t="shared" si="40"/>
        <v>93</v>
      </c>
      <c r="K669" s="3">
        <f t="shared" si="41"/>
        <v>57</v>
      </c>
      <c r="L669" s="3">
        <f t="shared" si="42"/>
        <v>36</v>
      </c>
      <c r="M669" s="7">
        <f t="shared" si="43"/>
        <v>0.38709677419354838</v>
      </c>
    </row>
    <row r="670" spans="1:13">
      <c r="A670" s="4">
        <v>263</v>
      </c>
      <c r="B670" s="4">
        <v>5</v>
      </c>
      <c r="C670" s="4" t="s">
        <v>414</v>
      </c>
      <c r="D670" s="4" t="s">
        <v>1146</v>
      </c>
      <c r="E670" s="4">
        <v>19</v>
      </c>
      <c r="F670" s="4">
        <v>32</v>
      </c>
      <c r="G670" s="4">
        <v>1</v>
      </c>
      <c r="H670" s="4">
        <v>37</v>
      </c>
      <c r="I670" t="s">
        <v>1132</v>
      </c>
      <c r="J670" s="3">
        <f t="shared" si="40"/>
        <v>32</v>
      </c>
      <c r="K670" s="3">
        <f t="shared" si="41"/>
        <v>19</v>
      </c>
      <c r="L670" s="3">
        <f t="shared" si="42"/>
        <v>13</v>
      </c>
      <c r="M670" s="7">
        <f t="shared" si="43"/>
        <v>0.40625</v>
      </c>
    </row>
    <row r="671" spans="1:13">
      <c r="A671" s="4">
        <v>263</v>
      </c>
      <c r="B671" s="4">
        <v>5</v>
      </c>
      <c r="C671" s="4" t="s">
        <v>33</v>
      </c>
      <c r="D671" s="4" t="s">
        <v>1145</v>
      </c>
      <c r="E671" s="4">
        <v>21</v>
      </c>
      <c r="F671" s="4">
        <v>35</v>
      </c>
      <c r="G671" s="4">
        <v>1</v>
      </c>
      <c r="H671" s="4">
        <v>30</v>
      </c>
      <c r="I671" t="s">
        <v>1132</v>
      </c>
      <c r="J671" s="3">
        <f t="shared" si="40"/>
        <v>35</v>
      </c>
      <c r="K671" s="3">
        <f t="shared" si="41"/>
        <v>21</v>
      </c>
      <c r="L671" s="3">
        <f t="shared" si="42"/>
        <v>14</v>
      </c>
      <c r="M671" s="7">
        <f t="shared" si="43"/>
        <v>0.4</v>
      </c>
    </row>
    <row r="672" spans="1:13">
      <c r="A672" s="4">
        <v>263</v>
      </c>
      <c r="B672" s="4">
        <v>5</v>
      </c>
      <c r="C672" s="4" t="s">
        <v>100</v>
      </c>
      <c r="D672" s="4" t="s">
        <v>1136</v>
      </c>
      <c r="E672" s="4">
        <v>18</v>
      </c>
      <c r="F672" s="4">
        <v>30</v>
      </c>
      <c r="G672" s="4">
        <v>1</v>
      </c>
      <c r="H672" s="4">
        <v>42</v>
      </c>
      <c r="I672" t="s">
        <v>1131</v>
      </c>
      <c r="J672" s="3">
        <f t="shared" si="40"/>
        <v>30</v>
      </c>
      <c r="K672" s="3">
        <f t="shared" si="41"/>
        <v>18</v>
      </c>
      <c r="L672" s="3">
        <f t="shared" si="42"/>
        <v>12</v>
      </c>
      <c r="M672" s="7">
        <f t="shared" si="43"/>
        <v>0.4</v>
      </c>
    </row>
    <row r="673" spans="1:13">
      <c r="A673" s="4">
        <v>263</v>
      </c>
      <c r="B673" s="4">
        <v>5</v>
      </c>
      <c r="C673" s="4" t="s">
        <v>259</v>
      </c>
      <c r="D673" s="4" t="s">
        <v>1135</v>
      </c>
      <c r="E673" s="4">
        <v>14</v>
      </c>
      <c r="F673" s="4">
        <v>24</v>
      </c>
      <c r="G673" s="4">
        <v>1</v>
      </c>
      <c r="H673" s="4">
        <v>40</v>
      </c>
      <c r="I673" t="s">
        <v>1132</v>
      </c>
      <c r="J673" s="3">
        <f t="shared" si="40"/>
        <v>24</v>
      </c>
      <c r="K673" s="3">
        <f t="shared" si="41"/>
        <v>14</v>
      </c>
      <c r="L673" s="3">
        <f t="shared" si="42"/>
        <v>10</v>
      </c>
      <c r="M673" s="7">
        <f t="shared" si="43"/>
        <v>0.41666666666666669</v>
      </c>
    </row>
    <row r="674" spans="1:13">
      <c r="A674" s="4">
        <v>264</v>
      </c>
      <c r="B674" s="4">
        <v>2</v>
      </c>
      <c r="C674" s="4" t="s">
        <v>33</v>
      </c>
      <c r="D674" s="4" t="s">
        <v>1145</v>
      </c>
      <c r="E674" s="4">
        <v>21</v>
      </c>
      <c r="F674" s="4">
        <v>35</v>
      </c>
      <c r="G674" s="4">
        <v>2</v>
      </c>
      <c r="H674" s="4">
        <v>39</v>
      </c>
      <c r="I674" t="s">
        <v>1132</v>
      </c>
      <c r="J674" s="3">
        <f t="shared" si="40"/>
        <v>70</v>
      </c>
      <c r="K674" s="3">
        <f t="shared" si="41"/>
        <v>42</v>
      </c>
      <c r="L674" s="3">
        <f t="shared" si="42"/>
        <v>28</v>
      </c>
      <c r="M674" s="7">
        <f t="shared" si="43"/>
        <v>0.4</v>
      </c>
    </row>
    <row r="675" spans="1:13">
      <c r="A675" s="4">
        <v>264</v>
      </c>
      <c r="B675" s="4">
        <v>2</v>
      </c>
      <c r="C675" s="4" t="s">
        <v>414</v>
      </c>
      <c r="D675" s="4" t="s">
        <v>1146</v>
      </c>
      <c r="E675" s="4">
        <v>19</v>
      </c>
      <c r="F675" s="4">
        <v>32</v>
      </c>
      <c r="G675" s="4">
        <v>1</v>
      </c>
      <c r="H675" s="4">
        <v>27</v>
      </c>
      <c r="I675" t="s">
        <v>1132</v>
      </c>
      <c r="J675" s="3">
        <f t="shared" si="40"/>
        <v>32</v>
      </c>
      <c r="K675" s="3">
        <f t="shared" si="41"/>
        <v>19</v>
      </c>
      <c r="L675" s="3">
        <f t="shared" si="42"/>
        <v>13</v>
      </c>
      <c r="M675" s="7">
        <f t="shared" si="43"/>
        <v>0.40625</v>
      </c>
    </row>
    <row r="676" spans="1:13">
      <c r="A676" s="4">
        <v>264</v>
      </c>
      <c r="B676" s="4">
        <v>2</v>
      </c>
      <c r="C676" s="4" t="s">
        <v>100</v>
      </c>
      <c r="D676" s="4" t="s">
        <v>1136</v>
      </c>
      <c r="E676" s="4">
        <v>18</v>
      </c>
      <c r="F676" s="4">
        <v>30</v>
      </c>
      <c r="G676" s="4">
        <v>1</v>
      </c>
      <c r="H676" s="4">
        <v>37</v>
      </c>
      <c r="I676" t="s">
        <v>1131</v>
      </c>
      <c r="J676" s="3">
        <f t="shared" si="40"/>
        <v>30</v>
      </c>
      <c r="K676" s="3">
        <f t="shared" si="41"/>
        <v>18</v>
      </c>
      <c r="L676" s="3">
        <f t="shared" si="42"/>
        <v>12</v>
      </c>
      <c r="M676" s="7">
        <f t="shared" si="43"/>
        <v>0.4</v>
      </c>
    </row>
    <row r="677" spans="1:13">
      <c r="A677" s="4">
        <v>264</v>
      </c>
      <c r="B677" s="4">
        <v>2</v>
      </c>
      <c r="C677" s="4" t="s">
        <v>195</v>
      </c>
      <c r="D677" s="4" t="s">
        <v>1154</v>
      </c>
      <c r="E677" s="4">
        <v>15</v>
      </c>
      <c r="F677" s="4">
        <v>25</v>
      </c>
      <c r="G677" s="4">
        <v>2</v>
      </c>
      <c r="H677" s="4">
        <v>14</v>
      </c>
      <c r="I677" t="s">
        <v>1131</v>
      </c>
      <c r="J677" s="3">
        <f t="shared" si="40"/>
        <v>50</v>
      </c>
      <c r="K677" s="3">
        <f t="shared" si="41"/>
        <v>30</v>
      </c>
      <c r="L677" s="3">
        <f t="shared" si="42"/>
        <v>20</v>
      </c>
      <c r="M677" s="7">
        <f t="shared" si="43"/>
        <v>0.4</v>
      </c>
    </row>
    <row r="678" spans="1:13">
      <c r="A678" s="4">
        <v>265</v>
      </c>
      <c r="B678" s="4">
        <v>6</v>
      </c>
      <c r="C678" s="4" t="s">
        <v>331</v>
      </c>
      <c r="D678" s="4" t="s">
        <v>1150</v>
      </c>
      <c r="E678" s="4">
        <v>14</v>
      </c>
      <c r="F678" s="4">
        <v>23</v>
      </c>
      <c r="G678" s="4">
        <v>1</v>
      </c>
      <c r="H678" s="4">
        <v>12</v>
      </c>
      <c r="I678" t="s">
        <v>1131</v>
      </c>
      <c r="J678" s="3">
        <f t="shared" si="40"/>
        <v>23</v>
      </c>
      <c r="K678" s="3">
        <f t="shared" si="41"/>
        <v>14</v>
      </c>
      <c r="L678" s="3">
        <f t="shared" si="42"/>
        <v>9</v>
      </c>
      <c r="M678" s="7">
        <f t="shared" si="43"/>
        <v>0.39130434782608697</v>
      </c>
    </row>
    <row r="679" spans="1:13">
      <c r="A679" s="4">
        <v>265</v>
      </c>
      <c r="B679" s="4">
        <v>6</v>
      </c>
      <c r="C679" s="4" t="s">
        <v>186</v>
      </c>
      <c r="D679" s="4" t="s">
        <v>1137</v>
      </c>
      <c r="E679" s="4">
        <v>19</v>
      </c>
      <c r="F679" s="4">
        <v>31</v>
      </c>
      <c r="G679" s="4">
        <v>1</v>
      </c>
      <c r="H679" s="4">
        <v>17</v>
      </c>
      <c r="I679" t="s">
        <v>1132</v>
      </c>
      <c r="J679" s="3">
        <f t="shared" si="40"/>
        <v>31</v>
      </c>
      <c r="K679" s="3">
        <f t="shared" si="41"/>
        <v>19</v>
      </c>
      <c r="L679" s="3">
        <f t="shared" si="42"/>
        <v>12</v>
      </c>
      <c r="M679" s="7">
        <f t="shared" si="43"/>
        <v>0.38709677419354838</v>
      </c>
    </row>
    <row r="680" spans="1:13">
      <c r="A680" s="4">
        <v>265</v>
      </c>
      <c r="B680" s="4">
        <v>6</v>
      </c>
      <c r="C680" s="4" t="s">
        <v>170</v>
      </c>
      <c r="D680" s="4" t="s">
        <v>1138</v>
      </c>
      <c r="E680" s="4">
        <v>16</v>
      </c>
      <c r="F680" s="4">
        <v>27</v>
      </c>
      <c r="G680" s="4">
        <v>1</v>
      </c>
      <c r="H680" s="4">
        <v>56</v>
      </c>
      <c r="I680" t="s">
        <v>1131</v>
      </c>
      <c r="J680" s="3">
        <f t="shared" si="40"/>
        <v>27</v>
      </c>
      <c r="K680" s="3">
        <f t="shared" si="41"/>
        <v>16</v>
      </c>
      <c r="L680" s="3">
        <f t="shared" si="42"/>
        <v>11</v>
      </c>
      <c r="M680" s="7">
        <f t="shared" si="43"/>
        <v>0.40740740740740738</v>
      </c>
    </row>
    <row r="681" spans="1:13">
      <c r="A681" s="4">
        <v>265</v>
      </c>
      <c r="B681" s="4">
        <v>6</v>
      </c>
      <c r="C681" s="4" t="s">
        <v>100</v>
      </c>
      <c r="D681" s="4" t="s">
        <v>1136</v>
      </c>
      <c r="E681" s="4">
        <v>18</v>
      </c>
      <c r="F681" s="4">
        <v>30</v>
      </c>
      <c r="G681" s="4">
        <v>3</v>
      </c>
      <c r="H681" s="4">
        <v>50</v>
      </c>
      <c r="I681" t="s">
        <v>1132</v>
      </c>
      <c r="J681" s="3">
        <f t="shared" si="40"/>
        <v>90</v>
      </c>
      <c r="K681" s="3">
        <f t="shared" si="41"/>
        <v>54</v>
      </c>
      <c r="L681" s="3">
        <f t="shared" si="42"/>
        <v>36</v>
      </c>
      <c r="M681" s="7">
        <f t="shared" si="43"/>
        <v>0.4</v>
      </c>
    </row>
    <row r="682" spans="1:13">
      <c r="A682" s="4">
        <v>266</v>
      </c>
      <c r="B682" s="4">
        <v>4</v>
      </c>
      <c r="C682" s="4" t="s">
        <v>259</v>
      </c>
      <c r="D682" s="4" t="s">
        <v>1135</v>
      </c>
      <c r="E682" s="4">
        <v>14</v>
      </c>
      <c r="F682" s="4">
        <v>24</v>
      </c>
      <c r="G682" s="4">
        <v>1</v>
      </c>
      <c r="H682" s="4">
        <v>53</v>
      </c>
      <c r="I682" t="s">
        <v>1131</v>
      </c>
      <c r="J682" s="3">
        <f t="shared" si="40"/>
        <v>24</v>
      </c>
      <c r="K682" s="3">
        <f t="shared" si="41"/>
        <v>14</v>
      </c>
      <c r="L682" s="3">
        <f t="shared" si="42"/>
        <v>10</v>
      </c>
      <c r="M682" s="7">
        <f t="shared" si="43"/>
        <v>0.41666666666666669</v>
      </c>
    </row>
    <row r="683" spans="1:13">
      <c r="A683" s="4">
        <v>266</v>
      </c>
      <c r="B683" s="4">
        <v>4</v>
      </c>
      <c r="C683" s="4" t="s">
        <v>195</v>
      </c>
      <c r="D683" s="4" t="s">
        <v>1154</v>
      </c>
      <c r="E683" s="4">
        <v>15</v>
      </c>
      <c r="F683" s="4">
        <v>25</v>
      </c>
      <c r="G683" s="4">
        <v>3</v>
      </c>
      <c r="H683" s="4">
        <v>53</v>
      </c>
      <c r="I683" t="s">
        <v>1131</v>
      </c>
      <c r="J683" s="3">
        <f t="shared" si="40"/>
        <v>75</v>
      </c>
      <c r="K683" s="3">
        <f t="shared" si="41"/>
        <v>45</v>
      </c>
      <c r="L683" s="3">
        <f t="shared" si="42"/>
        <v>30</v>
      </c>
      <c r="M683" s="7">
        <f t="shared" si="43"/>
        <v>0.4</v>
      </c>
    </row>
    <row r="684" spans="1:13">
      <c r="A684" s="4">
        <v>267</v>
      </c>
      <c r="B684" s="4">
        <v>7</v>
      </c>
      <c r="C684" s="4" t="s">
        <v>414</v>
      </c>
      <c r="D684" s="4" t="s">
        <v>1146</v>
      </c>
      <c r="E684" s="4">
        <v>19</v>
      </c>
      <c r="F684" s="4">
        <v>32</v>
      </c>
      <c r="G684" s="4">
        <v>1</v>
      </c>
      <c r="H684" s="4">
        <v>45</v>
      </c>
      <c r="I684" t="s">
        <v>1132</v>
      </c>
      <c r="J684" s="3">
        <f t="shared" si="40"/>
        <v>32</v>
      </c>
      <c r="K684" s="3">
        <f t="shared" si="41"/>
        <v>19</v>
      </c>
      <c r="L684" s="3">
        <f t="shared" si="42"/>
        <v>13</v>
      </c>
      <c r="M684" s="7">
        <f t="shared" si="43"/>
        <v>0.40625</v>
      </c>
    </row>
    <row r="685" spans="1:13">
      <c r="A685" s="4">
        <v>267</v>
      </c>
      <c r="B685" s="4">
        <v>7</v>
      </c>
      <c r="C685" s="4" t="s">
        <v>57</v>
      </c>
      <c r="D685" s="4" t="s">
        <v>1143</v>
      </c>
      <c r="E685" s="4">
        <v>16</v>
      </c>
      <c r="F685" s="4">
        <v>28</v>
      </c>
      <c r="G685" s="4">
        <v>2</v>
      </c>
      <c r="H685" s="4">
        <v>23</v>
      </c>
      <c r="I685" t="s">
        <v>1131</v>
      </c>
      <c r="J685" s="3">
        <f t="shared" si="40"/>
        <v>56</v>
      </c>
      <c r="K685" s="3">
        <f t="shared" si="41"/>
        <v>32</v>
      </c>
      <c r="L685" s="3">
        <f t="shared" si="42"/>
        <v>24</v>
      </c>
      <c r="M685" s="7">
        <f t="shared" si="43"/>
        <v>0.42857142857142855</v>
      </c>
    </row>
    <row r="686" spans="1:13">
      <c r="A686" s="4">
        <v>267</v>
      </c>
      <c r="B686" s="4">
        <v>7</v>
      </c>
      <c r="C686" s="4" t="s">
        <v>100</v>
      </c>
      <c r="D686" s="4" t="s">
        <v>1136</v>
      </c>
      <c r="E686" s="4">
        <v>18</v>
      </c>
      <c r="F686" s="4">
        <v>30</v>
      </c>
      <c r="G686" s="4">
        <v>1</v>
      </c>
      <c r="H686" s="4">
        <v>28</v>
      </c>
      <c r="I686" t="s">
        <v>1132</v>
      </c>
      <c r="J686" s="3">
        <f t="shared" si="40"/>
        <v>30</v>
      </c>
      <c r="K686" s="3">
        <f t="shared" si="41"/>
        <v>18</v>
      </c>
      <c r="L686" s="3">
        <f t="shared" si="42"/>
        <v>12</v>
      </c>
      <c r="M686" s="7">
        <f t="shared" si="43"/>
        <v>0.4</v>
      </c>
    </row>
    <row r="687" spans="1:13">
      <c r="A687" s="4">
        <v>268</v>
      </c>
      <c r="B687" s="4">
        <v>14</v>
      </c>
      <c r="C687" s="4" t="s">
        <v>259</v>
      </c>
      <c r="D687" s="4" t="s">
        <v>1135</v>
      </c>
      <c r="E687" s="4">
        <v>14</v>
      </c>
      <c r="F687" s="4">
        <v>24</v>
      </c>
      <c r="G687" s="4">
        <v>1</v>
      </c>
      <c r="H687" s="4">
        <v>39</v>
      </c>
      <c r="I687" t="s">
        <v>1132</v>
      </c>
      <c r="J687" s="3">
        <f t="shared" si="40"/>
        <v>24</v>
      </c>
      <c r="K687" s="3">
        <f t="shared" si="41"/>
        <v>14</v>
      </c>
      <c r="L687" s="3">
        <f t="shared" si="42"/>
        <v>10</v>
      </c>
      <c r="M687" s="7">
        <f t="shared" si="43"/>
        <v>0.41666666666666669</v>
      </c>
    </row>
    <row r="688" spans="1:13">
      <c r="A688" s="4">
        <v>268</v>
      </c>
      <c r="B688" s="4">
        <v>14</v>
      </c>
      <c r="C688" s="4" t="s">
        <v>335</v>
      </c>
      <c r="D688" s="4" t="s">
        <v>1147</v>
      </c>
      <c r="E688" s="4">
        <v>13</v>
      </c>
      <c r="F688" s="4">
        <v>22</v>
      </c>
      <c r="G688" s="4">
        <v>2</v>
      </c>
      <c r="H688" s="4">
        <v>44</v>
      </c>
      <c r="I688" t="s">
        <v>1132</v>
      </c>
      <c r="J688" s="3">
        <f t="shared" si="40"/>
        <v>44</v>
      </c>
      <c r="K688" s="3">
        <f t="shared" si="41"/>
        <v>26</v>
      </c>
      <c r="L688" s="3">
        <f t="shared" si="42"/>
        <v>18</v>
      </c>
      <c r="M688" s="7">
        <f t="shared" si="43"/>
        <v>0.40909090909090912</v>
      </c>
    </row>
    <row r="689" spans="1:13">
      <c r="A689" s="4">
        <v>269</v>
      </c>
      <c r="B689" s="4">
        <v>11</v>
      </c>
      <c r="C689" s="4" t="s">
        <v>106</v>
      </c>
      <c r="D689" s="4" t="s">
        <v>1140</v>
      </c>
      <c r="E689" s="4">
        <v>22</v>
      </c>
      <c r="F689" s="4">
        <v>36</v>
      </c>
      <c r="G689" s="4">
        <v>3</v>
      </c>
      <c r="H689" s="4">
        <v>13</v>
      </c>
      <c r="I689" t="s">
        <v>1131</v>
      </c>
      <c r="J689" s="3">
        <f t="shared" si="40"/>
        <v>108</v>
      </c>
      <c r="K689" s="3">
        <f t="shared" si="41"/>
        <v>66</v>
      </c>
      <c r="L689" s="3">
        <f t="shared" si="42"/>
        <v>42</v>
      </c>
      <c r="M689" s="7">
        <f t="shared" si="43"/>
        <v>0.3888888888888889</v>
      </c>
    </row>
    <row r="690" spans="1:13">
      <c r="A690" s="4">
        <v>269</v>
      </c>
      <c r="B690" s="4">
        <v>11</v>
      </c>
      <c r="C690" s="4" t="s">
        <v>65</v>
      </c>
      <c r="D690" s="4" t="s">
        <v>1139</v>
      </c>
      <c r="E690" s="4">
        <v>25</v>
      </c>
      <c r="F690" s="4">
        <v>40</v>
      </c>
      <c r="G690" s="4">
        <v>1</v>
      </c>
      <c r="H690" s="4">
        <v>58</v>
      </c>
      <c r="I690" t="s">
        <v>1132</v>
      </c>
      <c r="J690" s="3">
        <f t="shared" si="40"/>
        <v>40</v>
      </c>
      <c r="K690" s="3">
        <f t="shared" si="41"/>
        <v>25</v>
      </c>
      <c r="L690" s="3">
        <f t="shared" si="42"/>
        <v>15</v>
      </c>
      <c r="M690" s="7">
        <f t="shared" si="43"/>
        <v>0.375</v>
      </c>
    </row>
    <row r="691" spans="1:13">
      <c r="A691" s="4">
        <v>269</v>
      </c>
      <c r="B691" s="4">
        <v>11</v>
      </c>
      <c r="C691" s="4" t="s">
        <v>77</v>
      </c>
      <c r="D691" s="4" t="s">
        <v>1148</v>
      </c>
      <c r="E691" s="4">
        <v>20</v>
      </c>
      <c r="F691" s="4">
        <v>34</v>
      </c>
      <c r="G691" s="4">
        <v>3</v>
      </c>
      <c r="H691" s="4">
        <v>30</v>
      </c>
      <c r="I691" t="s">
        <v>1132</v>
      </c>
      <c r="J691" s="3">
        <f t="shared" si="40"/>
        <v>102</v>
      </c>
      <c r="K691" s="3">
        <f t="shared" si="41"/>
        <v>60</v>
      </c>
      <c r="L691" s="3">
        <f t="shared" si="42"/>
        <v>42</v>
      </c>
      <c r="M691" s="7">
        <f t="shared" si="43"/>
        <v>0.41176470588235292</v>
      </c>
    </row>
    <row r="692" spans="1:13">
      <c r="A692" s="4">
        <v>270</v>
      </c>
      <c r="B692" s="4">
        <v>10</v>
      </c>
      <c r="C692" s="4" t="s">
        <v>77</v>
      </c>
      <c r="D692" s="4" t="s">
        <v>1148</v>
      </c>
      <c r="E692" s="4">
        <v>20</v>
      </c>
      <c r="F692" s="4">
        <v>34</v>
      </c>
      <c r="G692" s="4">
        <v>3</v>
      </c>
      <c r="H692" s="4">
        <v>26</v>
      </c>
      <c r="I692" t="s">
        <v>1131</v>
      </c>
      <c r="J692" s="3">
        <f t="shared" si="40"/>
        <v>102</v>
      </c>
      <c r="K692" s="3">
        <f t="shared" si="41"/>
        <v>60</v>
      </c>
      <c r="L692" s="3">
        <f t="shared" si="42"/>
        <v>42</v>
      </c>
      <c r="M692" s="7">
        <f t="shared" si="43"/>
        <v>0.41176470588235292</v>
      </c>
    </row>
    <row r="693" spans="1:13">
      <c r="A693" s="4">
        <v>271</v>
      </c>
      <c r="B693" s="4">
        <v>3</v>
      </c>
      <c r="C693" s="4" t="s">
        <v>335</v>
      </c>
      <c r="D693" s="4" t="s">
        <v>1147</v>
      </c>
      <c r="E693" s="4">
        <v>13</v>
      </c>
      <c r="F693" s="4">
        <v>22</v>
      </c>
      <c r="G693" s="4">
        <v>2</v>
      </c>
      <c r="H693" s="4">
        <v>55</v>
      </c>
      <c r="I693" t="s">
        <v>1132</v>
      </c>
      <c r="J693" s="3">
        <f t="shared" si="40"/>
        <v>44</v>
      </c>
      <c r="K693" s="3">
        <f t="shared" si="41"/>
        <v>26</v>
      </c>
      <c r="L693" s="3">
        <f t="shared" si="42"/>
        <v>18</v>
      </c>
      <c r="M693" s="7">
        <f t="shared" si="43"/>
        <v>0.40909090909090912</v>
      </c>
    </row>
    <row r="694" spans="1:13">
      <c r="A694" s="4">
        <v>272</v>
      </c>
      <c r="B694" s="4">
        <v>7</v>
      </c>
      <c r="C694" s="4" t="s">
        <v>259</v>
      </c>
      <c r="D694" s="4" t="s">
        <v>1135</v>
      </c>
      <c r="E694" s="4">
        <v>14</v>
      </c>
      <c r="F694" s="4">
        <v>24</v>
      </c>
      <c r="G694" s="4">
        <v>2</v>
      </c>
      <c r="H694" s="4">
        <v>36</v>
      </c>
      <c r="I694" t="s">
        <v>1131</v>
      </c>
      <c r="J694" s="3">
        <f t="shared" si="40"/>
        <v>48</v>
      </c>
      <c r="K694" s="3">
        <f t="shared" si="41"/>
        <v>28</v>
      </c>
      <c r="L694" s="3">
        <f t="shared" si="42"/>
        <v>20</v>
      </c>
      <c r="M694" s="7">
        <f t="shared" si="43"/>
        <v>0.41666666666666669</v>
      </c>
    </row>
    <row r="695" spans="1:13">
      <c r="A695" s="4">
        <v>272</v>
      </c>
      <c r="B695" s="4">
        <v>7</v>
      </c>
      <c r="C695" s="4" t="s">
        <v>33</v>
      </c>
      <c r="D695" s="4" t="s">
        <v>1145</v>
      </c>
      <c r="E695" s="4">
        <v>21</v>
      </c>
      <c r="F695" s="4">
        <v>35</v>
      </c>
      <c r="G695" s="4">
        <v>1</v>
      </c>
      <c r="H695" s="4">
        <v>47</v>
      </c>
      <c r="I695" t="s">
        <v>1132</v>
      </c>
      <c r="J695" s="3">
        <f t="shared" si="40"/>
        <v>35</v>
      </c>
      <c r="K695" s="3">
        <f t="shared" si="41"/>
        <v>21</v>
      </c>
      <c r="L695" s="3">
        <f t="shared" si="42"/>
        <v>14</v>
      </c>
      <c r="M695" s="7">
        <f t="shared" si="43"/>
        <v>0.4</v>
      </c>
    </row>
    <row r="696" spans="1:13">
      <c r="A696" s="4">
        <v>273</v>
      </c>
      <c r="B696" s="4">
        <v>20</v>
      </c>
      <c r="C696" s="4" t="s">
        <v>414</v>
      </c>
      <c r="D696" s="4" t="s">
        <v>1146</v>
      </c>
      <c r="E696" s="4">
        <v>19</v>
      </c>
      <c r="F696" s="4">
        <v>32</v>
      </c>
      <c r="G696" s="4">
        <v>1</v>
      </c>
      <c r="H696" s="4">
        <v>22</v>
      </c>
      <c r="I696" t="s">
        <v>1132</v>
      </c>
      <c r="J696" s="3">
        <f t="shared" si="40"/>
        <v>32</v>
      </c>
      <c r="K696" s="3">
        <f t="shared" si="41"/>
        <v>19</v>
      </c>
      <c r="L696" s="3">
        <f t="shared" si="42"/>
        <v>13</v>
      </c>
      <c r="M696" s="7">
        <f t="shared" si="43"/>
        <v>0.40625</v>
      </c>
    </row>
    <row r="697" spans="1:13">
      <c r="A697" s="4">
        <v>273</v>
      </c>
      <c r="B697" s="4">
        <v>20</v>
      </c>
      <c r="C697" s="4" t="s">
        <v>335</v>
      </c>
      <c r="D697" s="4" t="s">
        <v>1147</v>
      </c>
      <c r="E697" s="4">
        <v>13</v>
      </c>
      <c r="F697" s="4">
        <v>22</v>
      </c>
      <c r="G697" s="4">
        <v>3</v>
      </c>
      <c r="H697" s="4">
        <v>40</v>
      </c>
      <c r="I697" t="s">
        <v>1131</v>
      </c>
      <c r="J697" s="3">
        <f t="shared" si="40"/>
        <v>66</v>
      </c>
      <c r="K697" s="3">
        <f t="shared" si="41"/>
        <v>39</v>
      </c>
      <c r="L697" s="3">
        <f t="shared" si="42"/>
        <v>27</v>
      </c>
      <c r="M697" s="7">
        <f t="shared" si="43"/>
        <v>0.40909090909090912</v>
      </c>
    </row>
    <row r="698" spans="1:13">
      <c r="A698" s="4">
        <v>273</v>
      </c>
      <c r="B698" s="4">
        <v>20</v>
      </c>
      <c r="C698" s="4" t="s">
        <v>195</v>
      </c>
      <c r="D698" s="4" t="s">
        <v>1154</v>
      </c>
      <c r="E698" s="4">
        <v>15</v>
      </c>
      <c r="F698" s="4">
        <v>25</v>
      </c>
      <c r="G698" s="4">
        <v>1</v>
      </c>
      <c r="H698" s="4">
        <v>5</v>
      </c>
      <c r="I698" t="s">
        <v>1132</v>
      </c>
      <c r="J698" s="3">
        <f t="shared" si="40"/>
        <v>25</v>
      </c>
      <c r="K698" s="3">
        <f t="shared" si="41"/>
        <v>15</v>
      </c>
      <c r="L698" s="3">
        <f t="shared" si="42"/>
        <v>10</v>
      </c>
      <c r="M698" s="7">
        <f t="shared" si="43"/>
        <v>0.4</v>
      </c>
    </row>
    <row r="699" spans="1:13">
      <c r="A699" s="4">
        <v>274</v>
      </c>
      <c r="B699" s="4">
        <v>7</v>
      </c>
      <c r="C699" s="4" t="s">
        <v>256</v>
      </c>
      <c r="D699" s="4" t="s">
        <v>1153</v>
      </c>
      <c r="E699" s="4">
        <v>15</v>
      </c>
      <c r="F699" s="4">
        <v>26</v>
      </c>
      <c r="G699" s="4">
        <v>3</v>
      </c>
      <c r="H699" s="4">
        <v>33</v>
      </c>
      <c r="I699" t="s">
        <v>1131</v>
      </c>
      <c r="J699" s="3">
        <f t="shared" si="40"/>
        <v>78</v>
      </c>
      <c r="K699" s="3">
        <f t="shared" si="41"/>
        <v>45</v>
      </c>
      <c r="L699" s="3">
        <f t="shared" si="42"/>
        <v>33</v>
      </c>
      <c r="M699" s="7">
        <f t="shared" si="43"/>
        <v>0.42307692307692307</v>
      </c>
    </row>
    <row r="700" spans="1:13">
      <c r="A700" s="4">
        <v>274</v>
      </c>
      <c r="B700" s="4">
        <v>7</v>
      </c>
      <c r="C700" s="4" t="s">
        <v>180</v>
      </c>
      <c r="D700" s="4" t="s">
        <v>1144</v>
      </c>
      <c r="E700" s="4">
        <v>11</v>
      </c>
      <c r="F700" s="4">
        <v>19</v>
      </c>
      <c r="G700" s="4">
        <v>2</v>
      </c>
      <c r="H700" s="4">
        <v>42</v>
      </c>
      <c r="I700" t="s">
        <v>1132</v>
      </c>
      <c r="J700" s="3">
        <f t="shared" si="40"/>
        <v>38</v>
      </c>
      <c r="K700" s="3">
        <f t="shared" si="41"/>
        <v>22</v>
      </c>
      <c r="L700" s="3">
        <f t="shared" si="42"/>
        <v>16</v>
      </c>
      <c r="M700" s="7">
        <f t="shared" si="43"/>
        <v>0.42105263157894735</v>
      </c>
    </row>
    <row r="701" spans="1:13">
      <c r="A701" s="4">
        <v>275</v>
      </c>
      <c r="B701" s="4">
        <v>5</v>
      </c>
      <c r="C701" s="4" t="s">
        <v>439</v>
      </c>
      <c r="D701" s="4" t="s">
        <v>1142</v>
      </c>
      <c r="E701" s="4">
        <v>20</v>
      </c>
      <c r="F701" s="4">
        <v>33</v>
      </c>
      <c r="G701" s="4">
        <v>1</v>
      </c>
      <c r="H701" s="4">
        <v>32</v>
      </c>
      <c r="I701" t="s">
        <v>1132</v>
      </c>
      <c r="J701" s="3">
        <f t="shared" si="40"/>
        <v>33</v>
      </c>
      <c r="K701" s="3">
        <f t="shared" si="41"/>
        <v>20</v>
      </c>
      <c r="L701" s="3">
        <f t="shared" si="42"/>
        <v>13</v>
      </c>
      <c r="M701" s="7">
        <f t="shared" si="43"/>
        <v>0.39393939393939392</v>
      </c>
    </row>
    <row r="702" spans="1:13">
      <c r="A702" s="4">
        <v>275</v>
      </c>
      <c r="B702" s="4">
        <v>5</v>
      </c>
      <c r="C702" s="4" t="s">
        <v>186</v>
      </c>
      <c r="D702" s="4" t="s">
        <v>1137</v>
      </c>
      <c r="E702" s="4">
        <v>19</v>
      </c>
      <c r="F702" s="4">
        <v>31</v>
      </c>
      <c r="G702" s="4">
        <v>2</v>
      </c>
      <c r="H702" s="4">
        <v>32</v>
      </c>
      <c r="I702" t="s">
        <v>1131</v>
      </c>
      <c r="J702" s="3">
        <f t="shared" si="40"/>
        <v>62</v>
      </c>
      <c r="K702" s="3">
        <f t="shared" si="41"/>
        <v>38</v>
      </c>
      <c r="L702" s="3">
        <f t="shared" si="42"/>
        <v>24</v>
      </c>
      <c r="M702" s="7">
        <f t="shared" si="43"/>
        <v>0.38709677419354838</v>
      </c>
    </row>
    <row r="703" spans="1:13">
      <c r="A703" s="4">
        <v>275</v>
      </c>
      <c r="B703" s="4">
        <v>5</v>
      </c>
      <c r="C703" s="4" t="s">
        <v>256</v>
      </c>
      <c r="D703" s="4" t="s">
        <v>1153</v>
      </c>
      <c r="E703" s="4">
        <v>15</v>
      </c>
      <c r="F703" s="4">
        <v>26</v>
      </c>
      <c r="G703" s="4">
        <v>1</v>
      </c>
      <c r="H703" s="4">
        <v>58</v>
      </c>
      <c r="I703" t="s">
        <v>1131</v>
      </c>
      <c r="J703" s="3">
        <f t="shared" si="40"/>
        <v>26</v>
      </c>
      <c r="K703" s="3">
        <f t="shared" si="41"/>
        <v>15</v>
      </c>
      <c r="L703" s="3">
        <f t="shared" si="42"/>
        <v>11</v>
      </c>
      <c r="M703" s="7">
        <f t="shared" si="43"/>
        <v>0.42307692307692307</v>
      </c>
    </row>
    <row r="704" spans="1:13">
      <c r="A704" s="4">
        <v>276</v>
      </c>
      <c r="B704" s="4">
        <v>15</v>
      </c>
      <c r="C704" s="4" t="s">
        <v>335</v>
      </c>
      <c r="D704" s="4" t="s">
        <v>1147</v>
      </c>
      <c r="E704" s="4">
        <v>13</v>
      </c>
      <c r="F704" s="4">
        <v>22</v>
      </c>
      <c r="G704" s="4">
        <v>2</v>
      </c>
      <c r="H704" s="4">
        <v>49</v>
      </c>
      <c r="I704" t="s">
        <v>1131</v>
      </c>
      <c r="J704" s="3">
        <f t="shared" si="40"/>
        <v>44</v>
      </c>
      <c r="K704" s="3">
        <f t="shared" si="41"/>
        <v>26</v>
      </c>
      <c r="L704" s="3">
        <f t="shared" si="42"/>
        <v>18</v>
      </c>
      <c r="M704" s="7">
        <f t="shared" si="43"/>
        <v>0.40909090909090912</v>
      </c>
    </row>
    <row r="705" spans="1:13">
      <c r="A705" s="4">
        <v>276</v>
      </c>
      <c r="B705" s="4">
        <v>15</v>
      </c>
      <c r="C705" s="4" t="s">
        <v>256</v>
      </c>
      <c r="D705" s="4" t="s">
        <v>1153</v>
      </c>
      <c r="E705" s="4">
        <v>15</v>
      </c>
      <c r="F705" s="4">
        <v>26</v>
      </c>
      <c r="G705" s="4">
        <v>1</v>
      </c>
      <c r="H705" s="4">
        <v>36</v>
      </c>
      <c r="I705" t="s">
        <v>1132</v>
      </c>
      <c r="J705" s="3">
        <f t="shared" si="40"/>
        <v>26</v>
      </c>
      <c r="K705" s="3">
        <f t="shared" si="41"/>
        <v>15</v>
      </c>
      <c r="L705" s="3">
        <f t="shared" si="42"/>
        <v>11</v>
      </c>
      <c r="M705" s="7">
        <f t="shared" si="43"/>
        <v>0.42307692307692307</v>
      </c>
    </row>
    <row r="706" spans="1:13">
      <c r="A706" s="4">
        <v>277</v>
      </c>
      <c r="B706" s="4">
        <v>4</v>
      </c>
      <c r="C706" s="4" t="s">
        <v>186</v>
      </c>
      <c r="D706" s="4" t="s">
        <v>1137</v>
      </c>
      <c r="E706" s="4">
        <v>19</v>
      </c>
      <c r="F706" s="4">
        <v>31</v>
      </c>
      <c r="G706" s="4">
        <v>3</v>
      </c>
      <c r="H706" s="4">
        <v>29</v>
      </c>
      <c r="I706" t="s">
        <v>1131</v>
      </c>
      <c r="J706" s="3">
        <f t="shared" ref="J706:J769" si="44">+F706*G706</f>
        <v>93</v>
      </c>
      <c r="K706" s="3">
        <f t="shared" ref="K706:K769" si="45">+E706*G706</f>
        <v>57</v>
      </c>
      <c r="L706" s="3">
        <f t="shared" si="42"/>
        <v>36</v>
      </c>
      <c r="M706" s="7">
        <f t="shared" si="43"/>
        <v>0.38709677419354838</v>
      </c>
    </row>
    <row r="707" spans="1:13">
      <c r="A707" s="4">
        <v>278</v>
      </c>
      <c r="B707" s="4">
        <v>5</v>
      </c>
      <c r="C707" s="4" t="s">
        <v>186</v>
      </c>
      <c r="D707" s="4" t="s">
        <v>1137</v>
      </c>
      <c r="E707" s="4">
        <v>19</v>
      </c>
      <c r="F707" s="4">
        <v>31</v>
      </c>
      <c r="G707" s="4">
        <v>3</v>
      </c>
      <c r="H707" s="4">
        <v>33</v>
      </c>
      <c r="I707" t="s">
        <v>1131</v>
      </c>
      <c r="J707" s="3">
        <f t="shared" si="44"/>
        <v>93</v>
      </c>
      <c r="K707" s="3">
        <f t="shared" si="45"/>
        <v>57</v>
      </c>
      <c r="L707" s="3">
        <f t="shared" ref="L707:L770" si="46">+J707-K707</f>
        <v>36</v>
      </c>
      <c r="M707" s="7">
        <f t="shared" ref="M707:M770" si="47">+L707/J707</f>
        <v>0.38709677419354838</v>
      </c>
    </row>
    <row r="708" spans="1:13">
      <c r="A708" s="4">
        <v>278</v>
      </c>
      <c r="B708" s="4">
        <v>5</v>
      </c>
      <c r="C708" s="4" t="s">
        <v>259</v>
      </c>
      <c r="D708" s="4" t="s">
        <v>1135</v>
      </c>
      <c r="E708" s="4">
        <v>14</v>
      </c>
      <c r="F708" s="4">
        <v>24</v>
      </c>
      <c r="G708" s="4">
        <v>2</v>
      </c>
      <c r="H708" s="4">
        <v>28</v>
      </c>
      <c r="I708" t="s">
        <v>1132</v>
      </c>
      <c r="J708" s="3">
        <f t="shared" si="44"/>
        <v>48</v>
      </c>
      <c r="K708" s="3">
        <f t="shared" si="45"/>
        <v>28</v>
      </c>
      <c r="L708" s="3">
        <f t="shared" si="46"/>
        <v>20</v>
      </c>
      <c r="M708" s="7">
        <f t="shared" si="47"/>
        <v>0.41666666666666669</v>
      </c>
    </row>
    <row r="709" spans="1:13">
      <c r="A709" s="4">
        <v>279</v>
      </c>
      <c r="B709" s="4">
        <v>11</v>
      </c>
      <c r="C709" s="4" t="s">
        <v>65</v>
      </c>
      <c r="D709" s="4" t="s">
        <v>1139</v>
      </c>
      <c r="E709" s="4">
        <v>25</v>
      </c>
      <c r="F709" s="4">
        <v>40</v>
      </c>
      <c r="G709" s="4">
        <v>3</v>
      </c>
      <c r="H709" s="4">
        <v>48</v>
      </c>
      <c r="I709" t="s">
        <v>1132</v>
      </c>
      <c r="J709" s="3">
        <f t="shared" si="44"/>
        <v>120</v>
      </c>
      <c r="K709" s="3">
        <f t="shared" si="45"/>
        <v>75</v>
      </c>
      <c r="L709" s="3">
        <f t="shared" si="46"/>
        <v>45</v>
      </c>
      <c r="M709" s="7">
        <f t="shared" si="47"/>
        <v>0.375</v>
      </c>
    </row>
    <row r="710" spans="1:13">
      <c r="A710" s="4">
        <v>279</v>
      </c>
      <c r="B710" s="4">
        <v>11</v>
      </c>
      <c r="C710" s="4" t="s">
        <v>33</v>
      </c>
      <c r="D710" s="4" t="s">
        <v>1145</v>
      </c>
      <c r="E710" s="4">
        <v>21</v>
      </c>
      <c r="F710" s="4">
        <v>35</v>
      </c>
      <c r="G710" s="4">
        <v>1</v>
      </c>
      <c r="H710" s="4">
        <v>28</v>
      </c>
      <c r="I710" t="s">
        <v>1131</v>
      </c>
      <c r="J710" s="3">
        <f t="shared" si="44"/>
        <v>35</v>
      </c>
      <c r="K710" s="3">
        <f t="shared" si="45"/>
        <v>21</v>
      </c>
      <c r="L710" s="3">
        <f t="shared" si="46"/>
        <v>14</v>
      </c>
      <c r="M710" s="7">
        <f t="shared" si="47"/>
        <v>0.4</v>
      </c>
    </row>
    <row r="711" spans="1:13">
      <c r="A711" s="4">
        <v>279</v>
      </c>
      <c r="B711" s="4">
        <v>11</v>
      </c>
      <c r="C711" s="4" t="s">
        <v>117</v>
      </c>
      <c r="D711" s="4" t="s">
        <v>1152</v>
      </c>
      <c r="E711" s="4">
        <v>10</v>
      </c>
      <c r="F711" s="4">
        <v>18</v>
      </c>
      <c r="G711" s="4">
        <v>1</v>
      </c>
      <c r="H711" s="4">
        <v>58</v>
      </c>
      <c r="I711" t="s">
        <v>1131</v>
      </c>
      <c r="J711" s="3">
        <f t="shared" si="44"/>
        <v>18</v>
      </c>
      <c r="K711" s="3">
        <f t="shared" si="45"/>
        <v>10</v>
      </c>
      <c r="L711" s="3">
        <f t="shared" si="46"/>
        <v>8</v>
      </c>
      <c r="M711" s="7">
        <f t="shared" si="47"/>
        <v>0.44444444444444442</v>
      </c>
    </row>
    <row r="712" spans="1:13">
      <c r="A712" s="4">
        <v>279</v>
      </c>
      <c r="B712" s="4">
        <v>11</v>
      </c>
      <c r="C712" s="4" t="s">
        <v>57</v>
      </c>
      <c r="D712" s="4" t="s">
        <v>1143</v>
      </c>
      <c r="E712" s="4">
        <v>16</v>
      </c>
      <c r="F712" s="4">
        <v>28</v>
      </c>
      <c r="G712" s="4">
        <v>1</v>
      </c>
      <c r="H712" s="4">
        <v>8</v>
      </c>
      <c r="I712" t="s">
        <v>1131</v>
      </c>
      <c r="J712" s="3">
        <f t="shared" si="44"/>
        <v>28</v>
      </c>
      <c r="K712" s="3">
        <f t="shared" si="45"/>
        <v>16</v>
      </c>
      <c r="L712" s="3">
        <f t="shared" si="46"/>
        <v>12</v>
      </c>
      <c r="M712" s="7">
        <f t="shared" si="47"/>
        <v>0.42857142857142855</v>
      </c>
    </row>
    <row r="713" spans="1:13">
      <c r="A713" s="4">
        <v>280</v>
      </c>
      <c r="B713" s="4">
        <v>14</v>
      </c>
      <c r="C713" s="4" t="s">
        <v>259</v>
      </c>
      <c r="D713" s="4" t="s">
        <v>1135</v>
      </c>
      <c r="E713" s="4">
        <v>14</v>
      </c>
      <c r="F713" s="4">
        <v>24</v>
      </c>
      <c r="G713" s="4">
        <v>2</v>
      </c>
      <c r="H713" s="4">
        <v>52</v>
      </c>
      <c r="I713" t="s">
        <v>1131</v>
      </c>
      <c r="J713" s="3">
        <f t="shared" si="44"/>
        <v>48</v>
      </c>
      <c r="K713" s="3">
        <f t="shared" si="45"/>
        <v>28</v>
      </c>
      <c r="L713" s="3">
        <f t="shared" si="46"/>
        <v>20</v>
      </c>
      <c r="M713" s="7">
        <f t="shared" si="47"/>
        <v>0.41666666666666669</v>
      </c>
    </row>
    <row r="714" spans="1:13">
      <c r="A714" s="4">
        <v>280</v>
      </c>
      <c r="B714" s="4">
        <v>14</v>
      </c>
      <c r="C714" s="4" t="s">
        <v>331</v>
      </c>
      <c r="D714" s="4" t="s">
        <v>1150</v>
      </c>
      <c r="E714" s="4">
        <v>14</v>
      </c>
      <c r="F714" s="4">
        <v>23</v>
      </c>
      <c r="G714" s="4">
        <v>3</v>
      </c>
      <c r="H714" s="4">
        <v>34</v>
      </c>
      <c r="I714" t="s">
        <v>1131</v>
      </c>
      <c r="J714" s="3">
        <f t="shared" si="44"/>
        <v>69</v>
      </c>
      <c r="K714" s="3">
        <f t="shared" si="45"/>
        <v>42</v>
      </c>
      <c r="L714" s="3">
        <f t="shared" si="46"/>
        <v>27</v>
      </c>
      <c r="M714" s="7">
        <f t="shared" si="47"/>
        <v>0.39130434782608697</v>
      </c>
    </row>
    <row r="715" spans="1:13">
      <c r="A715" s="4">
        <v>281</v>
      </c>
      <c r="B715" s="4">
        <v>18</v>
      </c>
      <c r="C715" s="4" t="s">
        <v>439</v>
      </c>
      <c r="D715" s="4" t="s">
        <v>1142</v>
      </c>
      <c r="E715" s="4">
        <v>20</v>
      </c>
      <c r="F715" s="4">
        <v>33</v>
      </c>
      <c r="G715" s="4">
        <v>2</v>
      </c>
      <c r="H715" s="4">
        <v>9</v>
      </c>
      <c r="I715" t="s">
        <v>1132</v>
      </c>
      <c r="J715" s="3">
        <f t="shared" si="44"/>
        <v>66</v>
      </c>
      <c r="K715" s="3">
        <f t="shared" si="45"/>
        <v>40</v>
      </c>
      <c r="L715" s="3">
        <f t="shared" si="46"/>
        <v>26</v>
      </c>
      <c r="M715" s="7">
        <f t="shared" si="47"/>
        <v>0.39393939393939392</v>
      </c>
    </row>
    <row r="716" spans="1:13">
      <c r="A716" s="4">
        <v>282</v>
      </c>
      <c r="B716" s="4">
        <v>6</v>
      </c>
      <c r="C716" s="4" t="s">
        <v>117</v>
      </c>
      <c r="D716" s="4" t="s">
        <v>1152</v>
      </c>
      <c r="E716" s="4">
        <v>10</v>
      </c>
      <c r="F716" s="4">
        <v>18</v>
      </c>
      <c r="G716" s="4">
        <v>3</v>
      </c>
      <c r="H716" s="4">
        <v>57</v>
      </c>
      <c r="I716" t="s">
        <v>1132</v>
      </c>
      <c r="J716" s="3">
        <f t="shared" si="44"/>
        <v>54</v>
      </c>
      <c r="K716" s="3">
        <f t="shared" si="45"/>
        <v>30</v>
      </c>
      <c r="L716" s="3">
        <f t="shared" si="46"/>
        <v>24</v>
      </c>
      <c r="M716" s="7">
        <f t="shared" si="47"/>
        <v>0.44444444444444442</v>
      </c>
    </row>
    <row r="717" spans="1:13">
      <c r="A717" s="4">
        <v>282</v>
      </c>
      <c r="B717" s="4">
        <v>6</v>
      </c>
      <c r="C717" s="4" t="s">
        <v>241</v>
      </c>
      <c r="D717" s="4" t="s">
        <v>1149</v>
      </c>
      <c r="E717" s="4">
        <v>12</v>
      </c>
      <c r="F717" s="4">
        <v>20</v>
      </c>
      <c r="G717" s="4">
        <v>1</v>
      </c>
      <c r="H717" s="4">
        <v>57</v>
      </c>
      <c r="I717" t="s">
        <v>1132</v>
      </c>
      <c r="J717" s="3">
        <f t="shared" si="44"/>
        <v>20</v>
      </c>
      <c r="K717" s="3">
        <f t="shared" si="45"/>
        <v>12</v>
      </c>
      <c r="L717" s="3">
        <f t="shared" si="46"/>
        <v>8</v>
      </c>
      <c r="M717" s="7">
        <f t="shared" si="47"/>
        <v>0.4</v>
      </c>
    </row>
    <row r="718" spans="1:13">
      <c r="A718" s="4">
        <v>283</v>
      </c>
      <c r="B718" s="4">
        <v>19</v>
      </c>
      <c r="C718" s="4" t="s">
        <v>256</v>
      </c>
      <c r="D718" s="4" t="s">
        <v>1153</v>
      </c>
      <c r="E718" s="4">
        <v>15</v>
      </c>
      <c r="F718" s="4">
        <v>26</v>
      </c>
      <c r="G718" s="4">
        <v>3</v>
      </c>
      <c r="H718" s="4">
        <v>6</v>
      </c>
      <c r="I718" t="s">
        <v>1131</v>
      </c>
      <c r="J718" s="3">
        <f t="shared" si="44"/>
        <v>78</v>
      </c>
      <c r="K718" s="3">
        <f t="shared" si="45"/>
        <v>45</v>
      </c>
      <c r="L718" s="3">
        <f t="shared" si="46"/>
        <v>33</v>
      </c>
      <c r="M718" s="7">
        <f t="shared" si="47"/>
        <v>0.42307692307692307</v>
      </c>
    </row>
    <row r="719" spans="1:13">
      <c r="A719" s="4">
        <v>284</v>
      </c>
      <c r="B719" s="4">
        <v>11</v>
      </c>
      <c r="C719" s="4" t="s">
        <v>241</v>
      </c>
      <c r="D719" s="4" t="s">
        <v>1149</v>
      </c>
      <c r="E719" s="4">
        <v>12</v>
      </c>
      <c r="F719" s="4">
        <v>20</v>
      </c>
      <c r="G719" s="4">
        <v>3</v>
      </c>
      <c r="H719" s="4">
        <v>45</v>
      </c>
      <c r="I719" t="s">
        <v>1131</v>
      </c>
      <c r="J719" s="3">
        <f t="shared" si="44"/>
        <v>60</v>
      </c>
      <c r="K719" s="3">
        <f t="shared" si="45"/>
        <v>36</v>
      </c>
      <c r="L719" s="3">
        <f t="shared" si="46"/>
        <v>24</v>
      </c>
      <c r="M719" s="7">
        <f t="shared" si="47"/>
        <v>0.4</v>
      </c>
    </row>
    <row r="720" spans="1:13">
      <c r="A720" s="4">
        <v>284</v>
      </c>
      <c r="B720" s="4">
        <v>11</v>
      </c>
      <c r="C720" s="4" t="s">
        <v>170</v>
      </c>
      <c r="D720" s="4" t="s">
        <v>1138</v>
      </c>
      <c r="E720" s="4">
        <v>16</v>
      </c>
      <c r="F720" s="4">
        <v>27</v>
      </c>
      <c r="G720" s="4">
        <v>1</v>
      </c>
      <c r="H720" s="4">
        <v>59</v>
      </c>
      <c r="I720" t="s">
        <v>1131</v>
      </c>
      <c r="J720" s="3">
        <f t="shared" si="44"/>
        <v>27</v>
      </c>
      <c r="K720" s="3">
        <f t="shared" si="45"/>
        <v>16</v>
      </c>
      <c r="L720" s="3">
        <f t="shared" si="46"/>
        <v>11</v>
      </c>
      <c r="M720" s="7">
        <f t="shared" si="47"/>
        <v>0.40740740740740738</v>
      </c>
    </row>
    <row r="721" spans="1:13">
      <c r="A721" s="4">
        <v>284</v>
      </c>
      <c r="B721" s="4">
        <v>11</v>
      </c>
      <c r="C721" s="4" t="s">
        <v>180</v>
      </c>
      <c r="D721" s="4" t="s">
        <v>1144</v>
      </c>
      <c r="E721" s="4">
        <v>11</v>
      </c>
      <c r="F721" s="4">
        <v>19</v>
      </c>
      <c r="G721" s="4">
        <v>2</v>
      </c>
      <c r="H721" s="4">
        <v>41</v>
      </c>
      <c r="I721" t="s">
        <v>1131</v>
      </c>
      <c r="J721" s="3">
        <f t="shared" si="44"/>
        <v>38</v>
      </c>
      <c r="K721" s="3">
        <f t="shared" si="45"/>
        <v>22</v>
      </c>
      <c r="L721" s="3">
        <f t="shared" si="46"/>
        <v>16</v>
      </c>
      <c r="M721" s="7">
        <f t="shared" si="47"/>
        <v>0.42105263157894735</v>
      </c>
    </row>
    <row r="722" spans="1:13">
      <c r="A722" s="4">
        <v>284</v>
      </c>
      <c r="B722" s="4">
        <v>11</v>
      </c>
      <c r="C722" s="4" t="s">
        <v>439</v>
      </c>
      <c r="D722" s="4" t="s">
        <v>1142</v>
      </c>
      <c r="E722" s="4">
        <v>20</v>
      </c>
      <c r="F722" s="4">
        <v>33</v>
      </c>
      <c r="G722" s="4">
        <v>1</v>
      </c>
      <c r="H722" s="4">
        <v>50</v>
      </c>
      <c r="I722" t="s">
        <v>1132</v>
      </c>
      <c r="J722" s="3">
        <f t="shared" si="44"/>
        <v>33</v>
      </c>
      <c r="K722" s="3">
        <f t="shared" si="45"/>
        <v>20</v>
      </c>
      <c r="L722" s="3">
        <f t="shared" si="46"/>
        <v>13</v>
      </c>
      <c r="M722" s="7">
        <f t="shared" si="47"/>
        <v>0.39393939393939392</v>
      </c>
    </row>
    <row r="723" spans="1:13">
      <c r="A723" s="4">
        <v>285</v>
      </c>
      <c r="B723" s="4">
        <v>18</v>
      </c>
      <c r="C723" s="4" t="s">
        <v>102</v>
      </c>
      <c r="D723" s="4" t="s">
        <v>1151</v>
      </c>
      <c r="E723" s="4">
        <v>13</v>
      </c>
      <c r="F723" s="4">
        <v>21</v>
      </c>
      <c r="G723" s="4">
        <v>2</v>
      </c>
      <c r="H723" s="4">
        <v>12</v>
      </c>
      <c r="I723" t="s">
        <v>1132</v>
      </c>
      <c r="J723" s="3">
        <f t="shared" si="44"/>
        <v>42</v>
      </c>
      <c r="K723" s="3">
        <f t="shared" si="45"/>
        <v>26</v>
      </c>
      <c r="L723" s="3">
        <f t="shared" si="46"/>
        <v>16</v>
      </c>
      <c r="M723" s="7">
        <f t="shared" si="47"/>
        <v>0.38095238095238093</v>
      </c>
    </row>
    <row r="724" spans="1:13">
      <c r="A724" s="4">
        <v>286</v>
      </c>
      <c r="B724" s="4">
        <v>15</v>
      </c>
      <c r="C724" s="4" t="s">
        <v>77</v>
      </c>
      <c r="D724" s="4" t="s">
        <v>1148</v>
      </c>
      <c r="E724" s="4">
        <v>20</v>
      </c>
      <c r="F724" s="4">
        <v>34</v>
      </c>
      <c r="G724" s="4">
        <v>2</v>
      </c>
      <c r="H724" s="4">
        <v>25</v>
      </c>
      <c r="I724" t="s">
        <v>1131</v>
      </c>
      <c r="J724" s="3">
        <f t="shared" si="44"/>
        <v>68</v>
      </c>
      <c r="K724" s="3">
        <f t="shared" si="45"/>
        <v>40</v>
      </c>
      <c r="L724" s="3">
        <f t="shared" si="46"/>
        <v>28</v>
      </c>
      <c r="M724" s="7">
        <f t="shared" si="47"/>
        <v>0.41176470588235292</v>
      </c>
    </row>
    <row r="725" spans="1:13">
      <c r="A725" s="4">
        <v>287</v>
      </c>
      <c r="B725" s="4">
        <v>20</v>
      </c>
      <c r="C725" s="4" t="s">
        <v>414</v>
      </c>
      <c r="D725" s="4" t="s">
        <v>1146</v>
      </c>
      <c r="E725" s="4">
        <v>19</v>
      </c>
      <c r="F725" s="4">
        <v>32</v>
      </c>
      <c r="G725" s="4">
        <v>3</v>
      </c>
      <c r="H725" s="4">
        <v>46</v>
      </c>
      <c r="I725" t="s">
        <v>1131</v>
      </c>
      <c r="J725" s="3">
        <f t="shared" si="44"/>
        <v>96</v>
      </c>
      <c r="K725" s="3">
        <f t="shared" si="45"/>
        <v>57</v>
      </c>
      <c r="L725" s="3">
        <f t="shared" si="46"/>
        <v>39</v>
      </c>
      <c r="M725" s="7">
        <f t="shared" si="47"/>
        <v>0.40625</v>
      </c>
    </row>
    <row r="726" spans="1:13">
      <c r="A726" s="4">
        <v>287</v>
      </c>
      <c r="B726" s="4">
        <v>20</v>
      </c>
      <c r="C726" s="4" t="s">
        <v>331</v>
      </c>
      <c r="D726" s="4" t="s">
        <v>1150</v>
      </c>
      <c r="E726" s="4">
        <v>14</v>
      </c>
      <c r="F726" s="4">
        <v>23</v>
      </c>
      <c r="G726" s="4">
        <v>2</v>
      </c>
      <c r="H726" s="4">
        <v>58</v>
      </c>
      <c r="I726" t="s">
        <v>1131</v>
      </c>
      <c r="J726" s="3">
        <f t="shared" si="44"/>
        <v>46</v>
      </c>
      <c r="K726" s="3">
        <f t="shared" si="45"/>
        <v>28</v>
      </c>
      <c r="L726" s="3">
        <f t="shared" si="46"/>
        <v>18</v>
      </c>
      <c r="M726" s="7">
        <f t="shared" si="47"/>
        <v>0.39130434782608697</v>
      </c>
    </row>
    <row r="727" spans="1:13">
      <c r="A727" s="4">
        <v>287</v>
      </c>
      <c r="B727" s="4">
        <v>20</v>
      </c>
      <c r="C727" s="4" t="s">
        <v>100</v>
      </c>
      <c r="D727" s="4" t="s">
        <v>1136</v>
      </c>
      <c r="E727" s="4">
        <v>18</v>
      </c>
      <c r="F727" s="4">
        <v>30</v>
      </c>
      <c r="G727" s="4">
        <v>2</v>
      </c>
      <c r="H727" s="4">
        <v>17</v>
      </c>
      <c r="I727" t="s">
        <v>1132</v>
      </c>
      <c r="J727" s="3">
        <f t="shared" si="44"/>
        <v>60</v>
      </c>
      <c r="K727" s="3">
        <f t="shared" si="45"/>
        <v>36</v>
      </c>
      <c r="L727" s="3">
        <f t="shared" si="46"/>
        <v>24</v>
      </c>
      <c r="M727" s="7">
        <f t="shared" si="47"/>
        <v>0.4</v>
      </c>
    </row>
    <row r="728" spans="1:13">
      <c r="A728" s="4">
        <v>288</v>
      </c>
      <c r="B728" s="4">
        <v>15</v>
      </c>
      <c r="C728" s="4" t="s">
        <v>259</v>
      </c>
      <c r="D728" s="4" t="s">
        <v>1135</v>
      </c>
      <c r="E728" s="4">
        <v>14</v>
      </c>
      <c r="F728" s="4">
        <v>24</v>
      </c>
      <c r="G728" s="4">
        <v>2</v>
      </c>
      <c r="H728" s="4">
        <v>6</v>
      </c>
      <c r="I728" t="s">
        <v>1132</v>
      </c>
      <c r="J728" s="3">
        <f t="shared" si="44"/>
        <v>48</v>
      </c>
      <c r="K728" s="3">
        <f t="shared" si="45"/>
        <v>28</v>
      </c>
      <c r="L728" s="3">
        <f t="shared" si="46"/>
        <v>20</v>
      </c>
      <c r="M728" s="7">
        <f t="shared" si="47"/>
        <v>0.41666666666666669</v>
      </c>
    </row>
    <row r="729" spans="1:13">
      <c r="A729" s="4">
        <v>288</v>
      </c>
      <c r="B729" s="4">
        <v>15</v>
      </c>
      <c r="C729" s="4" t="s">
        <v>180</v>
      </c>
      <c r="D729" s="4" t="s">
        <v>1144</v>
      </c>
      <c r="E729" s="4">
        <v>11</v>
      </c>
      <c r="F729" s="4">
        <v>19</v>
      </c>
      <c r="G729" s="4">
        <v>2</v>
      </c>
      <c r="H729" s="4">
        <v>32</v>
      </c>
      <c r="I729" t="s">
        <v>1131</v>
      </c>
      <c r="J729" s="3">
        <f t="shared" si="44"/>
        <v>38</v>
      </c>
      <c r="K729" s="3">
        <f t="shared" si="45"/>
        <v>22</v>
      </c>
      <c r="L729" s="3">
        <f t="shared" si="46"/>
        <v>16</v>
      </c>
      <c r="M729" s="7">
        <f t="shared" si="47"/>
        <v>0.42105263157894735</v>
      </c>
    </row>
    <row r="730" spans="1:13">
      <c r="A730" s="4">
        <v>289</v>
      </c>
      <c r="B730" s="4">
        <v>15</v>
      </c>
      <c r="C730" s="4" t="s">
        <v>241</v>
      </c>
      <c r="D730" s="4" t="s">
        <v>1149</v>
      </c>
      <c r="E730" s="4">
        <v>12</v>
      </c>
      <c r="F730" s="4">
        <v>20</v>
      </c>
      <c r="G730" s="4">
        <v>3</v>
      </c>
      <c r="H730" s="4">
        <v>20</v>
      </c>
      <c r="I730" t="s">
        <v>1131</v>
      </c>
      <c r="J730" s="3">
        <f t="shared" si="44"/>
        <v>60</v>
      </c>
      <c r="K730" s="3">
        <f t="shared" si="45"/>
        <v>36</v>
      </c>
      <c r="L730" s="3">
        <f t="shared" si="46"/>
        <v>24</v>
      </c>
      <c r="M730" s="7">
        <f t="shared" si="47"/>
        <v>0.4</v>
      </c>
    </row>
    <row r="731" spans="1:13">
      <c r="A731" s="4">
        <v>289</v>
      </c>
      <c r="B731" s="4">
        <v>15</v>
      </c>
      <c r="C731" s="4" t="s">
        <v>256</v>
      </c>
      <c r="D731" s="4" t="s">
        <v>1153</v>
      </c>
      <c r="E731" s="4">
        <v>15</v>
      </c>
      <c r="F731" s="4">
        <v>26</v>
      </c>
      <c r="G731" s="4">
        <v>3</v>
      </c>
      <c r="H731" s="4">
        <v>48</v>
      </c>
      <c r="I731" t="s">
        <v>1132</v>
      </c>
      <c r="J731" s="3">
        <f t="shared" si="44"/>
        <v>78</v>
      </c>
      <c r="K731" s="3">
        <f t="shared" si="45"/>
        <v>45</v>
      </c>
      <c r="L731" s="3">
        <f t="shared" si="46"/>
        <v>33</v>
      </c>
      <c r="M731" s="7">
        <f t="shared" si="47"/>
        <v>0.42307692307692307</v>
      </c>
    </row>
    <row r="732" spans="1:13">
      <c r="A732" s="4">
        <v>290</v>
      </c>
      <c r="B732" s="4">
        <v>19</v>
      </c>
      <c r="C732" s="4" t="s">
        <v>65</v>
      </c>
      <c r="D732" s="4" t="s">
        <v>1139</v>
      </c>
      <c r="E732" s="4">
        <v>25</v>
      </c>
      <c r="F732" s="4">
        <v>40</v>
      </c>
      <c r="G732" s="4">
        <v>1</v>
      </c>
      <c r="H732" s="4">
        <v>57</v>
      </c>
      <c r="I732" t="s">
        <v>1131</v>
      </c>
      <c r="J732" s="3">
        <f t="shared" si="44"/>
        <v>40</v>
      </c>
      <c r="K732" s="3">
        <f t="shared" si="45"/>
        <v>25</v>
      </c>
      <c r="L732" s="3">
        <f t="shared" si="46"/>
        <v>15</v>
      </c>
      <c r="M732" s="7">
        <f t="shared" si="47"/>
        <v>0.375</v>
      </c>
    </row>
    <row r="733" spans="1:13">
      <c r="A733" s="4">
        <v>291</v>
      </c>
      <c r="B733" s="4">
        <v>2</v>
      </c>
      <c r="C733" s="4" t="s">
        <v>77</v>
      </c>
      <c r="D733" s="4" t="s">
        <v>1148</v>
      </c>
      <c r="E733" s="4">
        <v>20</v>
      </c>
      <c r="F733" s="4">
        <v>34</v>
      </c>
      <c r="G733" s="4">
        <v>2</v>
      </c>
      <c r="H733" s="4">
        <v>28</v>
      </c>
      <c r="I733" t="s">
        <v>1132</v>
      </c>
      <c r="J733" s="3">
        <f t="shared" si="44"/>
        <v>68</v>
      </c>
      <c r="K733" s="3">
        <f t="shared" si="45"/>
        <v>40</v>
      </c>
      <c r="L733" s="3">
        <f t="shared" si="46"/>
        <v>28</v>
      </c>
      <c r="M733" s="7">
        <f t="shared" si="47"/>
        <v>0.41176470588235292</v>
      </c>
    </row>
    <row r="734" spans="1:13">
      <c r="A734" s="4">
        <v>291</v>
      </c>
      <c r="B734" s="4">
        <v>2</v>
      </c>
      <c r="C734" s="4" t="s">
        <v>195</v>
      </c>
      <c r="D734" s="4" t="s">
        <v>1154</v>
      </c>
      <c r="E734" s="4">
        <v>15</v>
      </c>
      <c r="F734" s="4">
        <v>25</v>
      </c>
      <c r="G734" s="4">
        <v>1</v>
      </c>
      <c r="H734" s="4">
        <v>41</v>
      </c>
      <c r="I734" t="s">
        <v>1131</v>
      </c>
      <c r="J734" s="3">
        <f t="shared" si="44"/>
        <v>25</v>
      </c>
      <c r="K734" s="3">
        <f t="shared" si="45"/>
        <v>15</v>
      </c>
      <c r="L734" s="3">
        <f t="shared" si="46"/>
        <v>10</v>
      </c>
      <c r="M734" s="7">
        <f t="shared" si="47"/>
        <v>0.4</v>
      </c>
    </row>
    <row r="735" spans="1:13">
      <c r="A735" s="4">
        <v>291</v>
      </c>
      <c r="B735" s="4">
        <v>2</v>
      </c>
      <c r="C735" s="4" t="s">
        <v>33</v>
      </c>
      <c r="D735" s="4" t="s">
        <v>1145</v>
      </c>
      <c r="E735" s="4">
        <v>21</v>
      </c>
      <c r="F735" s="4">
        <v>35</v>
      </c>
      <c r="G735" s="4">
        <v>3</v>
      </c>
      <c r="H735" s="4">
        <v>12</v>
      </c>
      <c r="I735" t="s">
        <v>1132</v>
      </c>
      <c r="J735" s="3">
        <f t="shared" si="44"/>
        <v>105</v>
      </c>
      <c r="K735" s="3">
        <f t="shared" si="45"/>
        <v>63</v>
      </c>
      <c r="L735" s="3">
        <f t="shared" si="46"/>
        <v>42</v>
      </c>
      <c r="M735" s="7">
        <f t="shared" si="47"/>
        <v>0.4</v>
      </c>
    </row>
    <row r="736" spans="1:13">
      <c r="A736" s="4">
        <v>291</v>
      </c>
      <c r="B736" s="4">
        <v>2</v>
      </c>
      <c r="C736" s="4" t="s">
        <v>186</v>
      </c>
      <c r="D736" s="4" t="s">
        <v>1137</v>
      </c>
      <c r="E736" s="4">
        <v>19</v>
      </c>
      <c r="F736" s="4">
        <v>31</v>
      </c>
      <c r="G736" s="4">
        <v>2</v>
      </c>
      <c r="H736" s="4">
        <v>14</v>
      </c>
      <c r="I736" t="s">
        <v>1131</v>
      </c>
      <c r="J736" s="3">
        <f t="shared" si="44"/>
        <v>62</v>
      </c>
      <c r="K736" s="3">
        <f t="shared" si="45"/>
        <v>38</v>
      </c>
      <c r="L736" s="3">
        <f t="shared" si="46"/>
        <v>24</v>
      </c>
      <c r="M736" s="7">
        <f t="shared" si="47"/>
        <v>0.38709677419354838</v>
      </c>
    </row>
    <row r="737" spans="1:13">
      <c r="A737" s="4">
        <v>292</v>
      </c>
      <c r="B737" s="4">
        <v>10</v>
      </c>
      <c r="C737" s="4" t="s">
        <v>57</v>
      </c>
      <c r="D737" s="4" t="s">
        <v>1143</v>
      </c>
      <c r="E737" s="4">
        <v>16</v>
      </c>
      <c r="F737" s="4">
        <v>28</v>
      </c>
      <c r="G737" s="4">
        <v>3</v>
      </c>
      <c r="H737" s="4">
        <v>23</v>
      </c>
      <c r="I737" t="s">
        <v>1132</v>
      </c>
      <c r="J737" s="3">
        <f t="shared" si="44"/>
        <v>84</v>
      </c>
      <c r="K737" s="3">
        <f t="shared" si="45"/>
        <v>48</v>
      </c>
      <c r="L737" s="3">
        <f t="shared" si="46"/>
        <v>36</v>
      </c>
      <c r="M737" s="7">
        <f t="shared" si="47"/>
        <v>0.42857142857142855</v>
      </c>
    </row>
    <row r="738" spans="1:13">
      <c r="A738" s="4">
        <v>293</v>
      </c>
      <c r="B738" s="4">
        <v>16</v>
      </c>
      <c r="C738" s="4" t="s">
        <v>57</v>
      </c>
      <c r="D738" s="4" t="s">
        <v>1143</v>
      </c>
      <c r="E738" s="4">
        <v>16</v>
      </c>
      <c r="F738" s="4">
        <v>28</v>
      </c>
      <c r="G738" s="4">
        <v>3</v>
      </c>
      <c r="H738" s="4">
        <v>44</v>
      </c>
      <c r="I738" t="s">
        <v>1131</v>
      </c>
      <c r="J738" s="3">
        <f t="shared" si="44"/>
        <v>84</v>
      </c>
      <c r="K738" s="3">
        <f t="shared" si="45"/>
        <v>48</v>
      </c>
      <c r="L738" s="3">
        <f t="shared" si="46"/>
        <v>36</v>
      </c>
      <c r="M738" s="7">
        <f t="shared" si="47"/>
        <v>0.42857142857142855</v>
      </c>
    </row>
    <row r="739" spans="1:13">
      <c r="A739" s="4">
        <v>293</v>
      </c>
      <c r="B739" s="4">
        <v>16</v>
      </c>
      <c r="C739" s="4" t="s">
        <v>100</v>
      </c>
      <c r="D739" s="4" t="s">
        <v>1136</v>
      </c>
      <c r="E739" s="4">
        <v>18</v>
      </c>
      <c r="F739" s="4">
        <v>30</v>
      </c>
      <c r="G739" s="4">
        <v>2</v>
      </c>
      <c r="H739" s="4">
        <v>29</v>
      </c>
      <c r="I739" t="s">
        <v>1131</v>
      </c>
      <c r="J739" s="3">
        <f t="shared" si="44"/>
        <v>60</v>
      </c>
      <c r="K739" s="3">
        <f t="shared" si="45"/>
        <v>36</v>
      </c>
      <c r="L739" s="3">
        <f t="shared" si="46"/>
        <v>24</v>
      </c>
      <c r="M739" s="7">
        <f t="shared" si="47"/>
        <v>0.4</v>
      </c>
    </row>
    <row r="740" spans="1:13">
      <c r="A740" s="4">
        <v>293</v>
      </c>
      <c r="B740" s="4">
        <v>16</v>
      </c>
      <c r="C740" s="4" t="s">
        <v>106</v>
      </c>
      <c r="D740" s="4" t="s">
        <v>1140</v>
      </c>
      <c r="E740" s="4">
        <v>22</v>
      </c>
      <c r="F740" s="4">
        <v>36</v>
      </c>
      <c r="G740" s="4">
        <v>2</v>
      </c>
      <c r="H740" s="4">
        <v>47</v>
      </c>
      <c r="I740" t="s">
        <v>1131</v>
      </c>
      <c r="J740" s="3">
        <f t="shared" si="44"/>
        <v>72</v>
      </c>
      <c r="K740" s="3">
        <f t="shared" si="45"/>
        <v>44</v>
      </c>
      <c r="L740" s="3">
        <f t="shared" si="46"/>
        <v>28</v>
      </c>
      <c r="M740" s="7">
        <f t="shared" si="47"/>
        <v>0.3888888888888889</v>
      </c>
    </row>
    <row r="741" spans="1:13">
      <c r="A741" s="4">
        <v>294</v>
      </c>
      <c r="B741" s="4">
        <v>17</v>
      </c>
      <c r="C741" s="4" t="s">
        <v>186</v>
      </c>
      <c r="D741" s="4" t="s">
        <v>1137</v>
      </c>
      <c r="E741" s="4">
        <v>19</v>
      </c>
      <c r="F741" s="4">
        <v>31</v>
      </c>
      <c r="G741" s="4">
        <v>2</v>
      </c>
      <c r="H741" s="4">
        <v>31</v>
      </c>
      <c r="I741" t="s">
        <v>1132</v>
      </c>
      <c r="J741" s="3">
        <f t="shared" si="44"/>
        <v>62</v>
      </c>
      <c r="K741" s="3">
        <f t="shared" si="45"/>
        <v>38</v>
      </c>
      <c r="L741" s="3">
        <f t="shared" si="46"/>
        <v>24</v>
      </c>
      <c r="M741" s="7">
        <f t="shared" si="47"/>
        <v>0.38709677419354838</v>
      </c>
    </row>
    <row r="742" spans="1:13">
      <c r="A742" s="4">
        <v>294</v>
      </c>
      <c r="B742" s="4">
        <v>17</v>
      </c>
      <c r="C742" s="4" t="s">
        <v>106</v>
      </c>
      <c r="D742" s="4" t="s">
        <v>1140</v>
      </c>
      <c r="E742" s="4">
        <v>22</v>
      </c>
      <c r="F742" s="4">
        <v>36</v>
      </c>
      <c r="G742" s="4">
        <v>3</v>
      </c>
      <c r="H742" s="4">
        <v>13</v>
      </c>
      <c r="I742" t="s">
        <v>1131</v>
      </c>
      <c r="J742" s="3">
        <f t="shared" si="44"/>
        <v>108</v>
      </c>
      <c r="K742" s="3">
        <f t="shared" si="45"/>
        <v>66</v>
      </c>
      <c r="L742" s="3">
        <f t="shared" si="46"/>
        <v>42</v>
      </c>
      <c r="M742" s="7">
        <f t="shared" si="47"/>
        <v>0.3888888888888889</v>
      </c>
    </row>
    <row r="743" spans="1:13">
      <c r="A743" s="4">
        <v>294</v>
      </c>
      <c r="B743" s="4">
        <v>17</v>
      </c>
      <c r="C743" s="4" t="s">
        <v>117</v>
      </c>
      <c r="D743" s="4" t="s">
        <v>1152</v>
      </c>
      <c r="E743" s="4">
        <v>10</v>
      </c>
      <c r="F743" s="4">
        <v>18</v>
      </c>
      <c r="G743" s="4">
        <v>3</v>
      </c>
      <c r="H743" s="4">
        <v>33</v>
      </c>
      <c r="I743" t="s">
        <v>1131</v>
      </c>
      <c r="J743" s="3">
        <f t="shared" si="44"/>
        <v>54</v>
      </c>
      <c r="K743" s="3">
        <f t="shared" si="45"/>
        <v>30</v>
      </c>
      <c r="L743" s="3">
        <f t="shared" si="46"/>
        <v>24</v>
      </c>
      <c r="M743" s="7">
        <f t="shared" si="47"/>
        <v>0.44444444444444442</v>
      </c>
    </row>
    <row r="744" spans="1:13">
      <c r="A744" s="4">
        <v>294</v>
      </c>
      <c r="B744" s="4">
        <v>17</v>
      </c>
      <c r="C744" s="4" t="s">
        <v>77</v>
      </c>
      <c r="D744" s="4" t="s">
        <v>1148</v>
      </c>
      <c r="E744" s="4">
        <v>20</v>
      </c>
      <c r="F744" s="4">
        <v>34</v>
      </c>
      <c r="G744" s="4">
        <v>3</v>
      </c>
      <c r="H744" s="4">
        <v>9</v>
      </c>
      <c r="I744" t="s">
        <v>1132</v>
      </c>
      <c r="J744" s="3">
        <f t="shared" si="44"/>
        <v>102</v>
      </c>
      <c r="K744" s="3">
        <f t="shared" si="45"/>
        <v>60</v>
      </c>
      <c r="L744" s="3">
        <f t="shared" si="46"/>
        <v>42</v>
      </c>
      <c r="M744" s="7">
        <f t="shared" si="47"/>
        <v>0.41176470588235292</v>
      </c>
    </row>
    <row r="745" spans="1:13">
      <c r="A745" s="4">
        <v>295</v>
      </c>
      <c r="B745" s="4">
        <v>3</v>
      </c>
      <c r="C745" s="4" t="s">
        <v>414</v>
      </c>
      <c r="D745" s="4" t="s">
        <v>1146</v>
      </c>
      <c r="E745" s="4">
        <v>19</v>
      </c>
      <c r="F745" s="4">
        <v>32</v>
      </c>
      <c r="G745" s="4">
        <v>1</v>
      </c>
      <c r="H745" s="4">
        <v>44</v>
      </c>
      <c r="I745" t="s">
        <v>1132</v>
      </c>
      <c r="J745" s="3">
        <f t="shared" si="44"/>
        <v>32</v>
      </c>
      <c r="K745" s="3">
        <f t="shared" si="45"/>
        <v>19</v>
      </c>
      <c r="L745" s="3">
        <f t="shared" si="46"/>
        <v>13</v>
      </c>
      <c r="M745" s="7">
        <f t="shared" si="47"/>
        <v>0.40625</v>
      </c>
    </row>
    <row r="746" spans="1:13">
      <c r="A746" s="4">
        <v>295</v>
      </c>
      <c r="B746" s="4">
        <v>3</v>
      </c>
      <c r="C746" s="4" t="s">
        <v>100</v>
      </c>
      <c r="D746" s="4" t="s">
        <v>1136</v>
      </c>
      <c r="E746" s="4">
        <v>18</v>
      </c>
      <c r="F746" s="4">
        <v>30</v>
      </c>
      <c r="G746" s="4">
        <v>3</v>
      </c>
      <c r="H746" s="4">
        <v>35</v>
      </c>
      <c r="I746" t="s">
        <v>1131</v>
      </c>
      <c r="J746" s="3">
        <f t="shared" si="44"/>
        <v>90</v>
      </c>
      <c r="K746" s="3">
        <f t="shared" si="45"/>
        <v>54</v>
      </c>
      <c r="L746" s="3">
        <f t="shared" si="46"/>
        <v>36</v>
      </c>
      <c r="M746" s="7">
        <f t="shared" si="47"/>
        <v>0.4</v>
      </c>
    </row>
    <row r="747" spans="1:13">
      <c r="A747" s="4">
        <v>295</v>
      </c>
      <c r="B747" s="4">
        <v>3</v>
      </c>
      <c r="C747" s="4" t="s">
        <v>186</v>
      </c>
      <c r="D747" s="4" t="s">
        <v>1137</v>
      </c>
      <c r="E747" s="4">
        <v>19</v>
      </c>
      <c r="F747" s="4">
        <v>31</v>
      </c>
      <c r="G747" s="4">
        <v>2</v>
      </c>
      <c r="H747" s="4">
        <v>39</v>
      </c>
      <c r="I747" t="s">
        <v>1132</v>
      </c>
      <c r="J747" s="3">
        <f t="shared" si="44"/>
        <v>62</v>
      </c>
      <c r="K747" s="3">
        <f t="shared" si="45"/>
        <v>38</v>
      </c>
      <c r="L747" s="3">
        <f t="shared" si="46"/>
        <v>24</v>
      </c>
      <c r="M747" s="7">
        <f t="shared" si="47"/>
        <v>0.38709677419354838</v>
      </c>
    </row>
    <row r="748" spans="1:13">
      <c r="A748" s="4">
        <v>295</v>
      </c>
      <c r="B748" s="4">
        <v>3</v>
      </c>
      <c r="C748" s="4" t="s">
        <v>102</v>
      </c>
      <c r="D748" s="4" t="s">
        <v>1151</v>
      </c>
      <c r="E748" s="4">
        <v>13</v>
      </c>
      <c r="F748" s="4">
        <v>21</v>
      </c>
      <c r="G748" s="4">
        <v>3</v>
      </c>
      <c r="H748" s="4">
        <v>59</v>
      </c>
      <c r="I748" t="s">
        <v>1131</v>
      </c>
      <c r="J748" s="3">
        <f t="shared" si="44"/>
        <v>63</v>
      </c>
      <c r="K748" s="3">
        <f t="shared" si="45"/>
        <v>39</v>
      </c>
      <c r="L748" s="3">
        <f t="shared" si="46"/>
        <v>24</v>
      </c>
      <c r="M748" s="7">
        <f t="shared" si="47"/>
        <v>0.38095238095238093</v>
      </c>
    </row>
    <row r="749" spans="1:13">
      <c r="A749" s="4">
        <v>296</v>
      </c>
      <c r="B749" s="4">
        <v>14</v>
      </c>
      <c r="C749" s="4" t="s">
        <v>331</v>
      </c>
      <c r="D749" s="4" t="s">
        <v>1150</v>
      </c>
      <c r="E749" s="4">
        <v>14</v>
      </c>
      <c r="F749" s="4">
        <v>23</v>
      </c>
      <c r="G749" s="4">
        <v>1</v>
      </c>
      <c r="H749" s="4">
        <v>20</v>
      </c>
      <c r="I749" t="s">
        <v>1131</v>
      </c>
      <c r="J749" s="3">
        <f t="shared" si="44"/>
        <v>23</v>
      </c>
      <c r="K749" s="3">
        <f t="shared" si="45"/>
        <v>14</v>
      </c>
      <c r="L749" s="3">
        <f t="shared" si="46"/>
        <v>9</v>
      </c>
      <c r="M749" s="7">
        <f t="shared" si="47"/>
        <v>0.39130434782608697</v>
      </c>
    </row>
    <row r="750" spans="1:13">
      <c r="A750" s="4">
        <v>296</v>
      </c>
      <c r="B750" s="4">
        <v>14</v>
      </c>
      <c r="C750" s="4" t="s">
        <v>106</v>
      </c>
      <c r="D750" s="4" t="s">
        <v>1140</v>
      </c>
      <c r="E750" s="4">
        <v>22</v>
      </c>
      <c r="F750" s="4">
        <v>36</v>
      </c>
      <c r="G750" s="4">
        <v>1</v>
      </c>
      <c r="H750" s="4">
        <v>26</v>
      </c>
      <c r="I750" t="s">
        <v>1132</v>
      </c>
      <c r="J750" s="3">
        <f t="shared" si="44"/>
        <v>36</v>
      </c>
      <c r="K750" s="3">
        <f t="shared" si="45"/>
        <v>22</v>
      </c>
      <c r="L750" s="3">
        <f t="shared" si="46"/>
        <v>14</v>
      </c>
      <c r="M750" s="7">
        <f t="shared" si="47"/>
        <v>0.3888888888888889</v>
      </c>
    </row>
    <row r="751" spans="1:13">
      <c r="A751" s="4">
        <v>297</v>
      </c>
      <c r="B751" s="4">
        <v>4</v>
      </c>
      <c r="C751" s="4" t="s">
        <v>51</v>
      </c>
      <c r="D751" s="4" t="s">
        <v>1141</v>
      </c>
      <c r="E751" s="4">
        <v>17</v>
      </c>
      <c r="F751" s="4">
        <v>29</v>
      </c>
      <c r="G751" s="4">
        <v>2</v>
      </c>
      <c r="H751" s="4">
        <v>59</v>
      </c>
      <c r="I751" t="s">
        <v>1132</v>
      </c>
      <c r="J751" s="3">
        <f t="shared" si="44"/>
        <v>58</v>
      </c>
      <c r="K751" s="3">
        <f t="shared" si="45"/>
        <v>34</v>
      </c>
      <c r="L751" s="3">
        <f t="shared" si="46"/>
        <v>24</v>
      </c>
      <c r="M751" s="7">
        <f t="shared" si="47"/>
        <v>0.41379310344827586</v>
      </c>
    </row>
    <row r="752" spans="1:13">
      <c r="A752" s="4">
        <v>297</v>
      </c>
      <c r="B752" s="4">
        <v>4</v>
      </c>
      <c r="C752" s="4" t="s">
        <v>117</v>
      </c>
      <c r="D752" s="4" t="s">
        <v>1152</v>
      </c>
      <c r="E752" s="4">
        <v>10</v>
      </c>
      <c r="F752" s="4">
        <v>18</v>
      </c>
      <c r="G752" s="4">
        <v>3</v>
      </c>
      <c r="H752" s="4">
        <v>13</v>
      </c>
      <c r="I752" t="s">
        <v>1132</v>
      </c>
      <c r="J752" s="3">
        <f t="shared" si="44"/>
        <v>54</v>
      </c>
      <c r="K752" s="3">
        <f t="shared" si="45"/>
        <v>30</v>
      </c>
      <c r="L752" s="3">
        <f t="shared" si="46"/>
        <v>24</v>
      </c>
      <c r="M752" s="7">
        <f t="shared" si="47"/>
        <v>0.44444444444444442</v>
      </c>
    </row>
    <row r="753" spans="1:13">
      <c r="A753" s="4">
        <v>297</v>
      </c>
      <c r="B753" s="4">
        <v>4</v>
      </c>
      <c r="C753" s="4" t="s">
        <v>102</v>
      </c>
      <c r="D753" s="4" t="s">
        <v>1151</v>
      </c>
      <c r="E753" s="4">
        <v>13</v>
      </c>
      <c r="F753" s="4">
        <v>21</v>
      </c>
      <c r="G753" s="4">
        <v>3</v>
      </c>
      <c r="H753" s="4">
        <v>40</v>
      </c>
      <c r="I753" t="s">
        <v>1132</v>
      </c>
      <c r="J753" s="3">
        <f t="shared" si="44"/>
        <v>63</v>
      </c>
      <c r="K753" s="3">
        <f t="shared" si="45"/>
        <v>39</v>
      </c>
      <c r="L753" s="3">
        <f t="shared" si="46"/>
        <v>24</v>
      </c>
      <c r="M753" s="7">
        <f t="shared" si="47"/>
        <v>0.38095238095238093</v>
      </c>
    </row>
    <row r="754" spans="1:13">
      <c r="A754" s="4">
        <v>298</v>
      </c>
      <c r="B754" s="4">
        <v>11</v>
      </c>
      <c r="C754" s="4" t="s">
        <v>170</v>
      </c>
      <c r="D754" s="4" t="s">
        <v>1138</v>
      </c>
      <c r="E754" s="4">
        <v>16</v>
      </c>
      <c r="F754" s="4">
        <v>27</v>
      </c>
      <c r="G754" s="4">
        <v>3</v>
      </c>
      <c r="H754" s="4">
        <v>46</v>
      </c>
      <c r="I754" t="s">
        <v>1131</v>
      </c>
      <c r="J754" s="3">
        <f t="shared" si="44"/>
        <v>81</v>
      </c>
      <c r="K754" s="3">
        <f t="shared" si="45"/>
        <v>48</v>
      </c>
      <c r="L754" s="3">
        <f t="shared" si="46"/>
        <v>33</v>
      </c>
      <c r="M754" s="7">
        <f t="shared" si="47"/>
        <v>0.40740740740740738</v>
      </c>
    </row>
    <row r="755" spans="1:13">
      <c r="A755" s="4">
        <v>298</v>
      </c>
      <c r="B755" s="4">
        <v>11</v>
      </c>
      <c r="C755" s="4" t="s">
        <v>106</v>
      </c>
      <c r="D755" s="4" t="s">
        <v>1140</v>
      </c>
      <c r="E755" s="4">
        <v>22</v>
      </c>
      <c r="F755" s="4">
        <v>36</v>
      </c>
      <c r="G755" s="4">
        <v>3</v>
      </c>
      <c r="H755" s="4">
        <v>49</v>
      </c>
      <c r="I755" t="s">
        <v>1131</v>
      </c>
      <c r="J755" s="3">
        <f t="shared" si="44"/>
        <v>108</v>
      </c>
      <c r="K755" s="3">
        <f t="shared" si="45"/>
        <v>66</v>
      </c>
      <c r="L755" s="3">
        <f t="shared" si="46"/>
        <v>42</v>
      </c>
      <c r="M755" s="7">
        <f t="shared" si="47"/>
        <v>0.3888888888888889</v>
      </c>
    </row>
    <row r="756" spans="1:13">
      <c r="A756" s="4">
        <v>298</v>
      </c>
      <c r="B756" s="4">
        <v>11</v>
      </c>
      <c r="C756" s="4" t="s">
        <v>335</v>
      </c>
      <c r="D756" s="4" t="s">
        <v>1147</v>
      </c>
      <c r="E756" s="4">
        <v>13</v>
      </c>
      <c r="F756" s="4">
        <v>22</v>
      </c>
      <c r="G756" s="4">
        <v>3</v>
      </c>
      <c r="H756" s="4">
        <v>46</v>
      </c>
      <c r="I756" t="s">
        <v>1132</v>
      </c>
      <c r="J756" s="3">
        <f t="shared" si="44"/>
        <v>66</v>
      </c>
      <c r="K756" s="3">
        <f t="shared" si="45"/>
        <v>39</v>
      </c>
      <c r="L756" s="3">
        <f t="shared" si="46"/>
        <v>27</v>
      </c>
      <c r="M756" s="7">
        <f t="shared" si="47"/>
        <v>0.40909090909090912</v>
      </c>
    </row>
    <row r="757" spans="1:13">
      <c r="A757" s="4">
        <v>299</v>
      </c>
      <c r="B757" s="4">
        <v>6</v>
      </c>
      <c r="C757" s="4" t="s">
        <v>241</v>
      </c>
      <c r="D757" s="4" t="s">
        <v>1149</v>
      </c>
      <c r="E757" s="4">
        <v>12</v>
      </c>
      <c r="F757" s="4">
        <v>20</v>
      </c>
      <c r="G757" s="4">
        <v>1</v>
      </c>
      <c r="H757" s="4">
        <v>17</v>
      </c>
      <c r="I757" t="s">
        <v>1131</v>
      </c>
      <c r="J757" s="3">
        <f t="shared" si="44"/>
        <v>20</v>
      </c>
      <c r="K757" s="3">
        <f t="shared" si="45"/>
        <v>12</v>
      </c>
      <c r="L757" s="3">
        <f t="shared" si="46"/>
        <v>8</v>
      </c>
      <c r="M757" s="7">
        <f t="shared" si="47"/>
        <v>0.4</v>
      </c>
    </row>
    <row r="758" spans="1:13">
      <c r="A758" s="4">
        <v>299</v>
      </c>
      <c r="B758" s="4">
        <v>6</v>
      </c>
      <c r="C758" s="4" t="s">
        <v>106</v>
      </c>
      <c r="D758" s="4" t="s">
        <v>1140</v>
      </c>
      <c r="E758" s="4">
        <v>22</v>
      </c>
      <c r="F758" s="4">
        <v>36</v>
      </c>
      <c r="G758" s="4">
        <v>2</v>
      </c>
      <c r="H758" s="4">
        <v>55</v>
      </c>
      <c r="I758" t="s">
        <v>1131</v>
      </c>
      <c r="J758" s="3">
        <f t="shared" si="44"/>
        <v>72</v>
      </c>
      <c r="K758" s="3">
        <f t="shared" si="45"/>
        <v>44</v>
      </c>
      <c r="L758" s="3">
        <f t="shared" si="46"/>
        <v>28</v>
      </c>
      <c r="M758" s="7">
        <f t="shared" si="47"/>
        <v>0.3888888888888889</v>
      </c>
    </row>
    <row r="759" spans="1:13">
      <c r="A759" s="4">
        <v>299</v>
      </c>
      <c r="B759" s="4">
        <v>6</v>
      </c>
      <c r="C759" s="4" t="s">
        <v>259</v>
      </c>
      <c r="D759" s="4" t="s">
        <v>1135</v>
      </c>
      <c r="E759" s="4">
        <v>14</v>
      </c>
      <c r="F759" s="4">
        <v>24</v>
      </c>
      <c r="G759" s="4">
        <v>3</v>
      </c>
      <c r="H759" s="4">
        <v>15</v>
      </c>
      <c r="I759" t="s">
        <v>1132</v>
      </c>
      <c r="J759" s="3">
        <f t="shared" si="44"/>
        <v>72</v>
      </c>
      <c r="K759" s="3">
        <f t="shared" si="45"/>
        <v>42</v>
      </c>
      <c r="L759" s="3">
        <f t="shared" si="46"/>
        <v>30</v>
      </c>
      <c r="M759" s="7">
        <f t="shared" si="47"/>
        <v>0.41666666666666669</v>
      </c>
    </row>
    <row r="760" spans="1:13">
      <c r="A760" s="4">
        <v>299</v>
      </c>
      <c r="B760" s="4">
        <v>6</v>
      </c>
      <c r="C760" s="4" t="s">
        <v>117</v>
      </c>
      <c r="D760" s="4" t="s">
        <v>1152</v>
      </c>
      <c r="E760" s="4">
        <v>10</v>
      </c>
      <c r="F760" s="4">
        <v>18</v>
      </c>
      <c r="G760" s="4">
        <v>1</v>
      </c>
      <c r="H760" s="4">
        <v>26</v>
      </c>
      <c r="I760" t="s">
        <v>1131</v>
      </c>
      <c r="J760" s="3">
        <f t="shared" si="44"/>
        <v>18</v>
      </c>
      <c r="K760" s="3">
        <f t="shared" si="45"/>
        <v>10</v>
      </c>
      <c r="L760" s="3">
        <f t="shared" si="46"/>
        <v>8</v>
      </c>
      <c r="M760" s="7">
        <f t="shared" si="47"/>
        <v>0.44444444444444442</v>
      </c>
    </row>
    <row r="761" spans="1:13">
      <c r="A761" s="4">
        <v>300</v>
      </c>
      <c r="B761" s="4">
        <v>18</v>
      </c>
      <c r="C761" s="4" t="s">
        <v>65</v>
      </c>
      <c r="D761" s="4" t="s">
        <v>1139</v>
      </c>
      <c r="E761" s="4">
        <v>25</v>
      </c>
      <c r="F761" s="4">
        <v>40</v>
      </c>
      <c r="G761" s="4">
        <v>3</v>
      </c>
      <c r="H761" s="4">
        <v>54</v>
      </c>
      <c r="I761" t="s">
        <v>1132</v>
      </c>
      <c r="J761" s="3">
        <f t="shared" si="44"/>
        <v>120</v>
      </c>
      <c r="K761" s="3">
        <f t="shared" si="45"/>
        <v>75</v>
      </c>
      <c r="L761" s="3">
        <f t="shared" si="46"/>
        <v>45</v>
      </c>
      <c r="M761" s="7">
        <f t="shared" si="47"/>
        <v>0.375</v>
      </c>
    </row>
    <row r="762" spans="1:13">
      <c r="A762" s="4">
        <v>300</v>
      </c>
      <c r="B762" s="4">
        <v>18</v>
      </c>
      <c r="C762" s="4" t="s">
        <v>117</v>
      </c>
      <c r="D762" s="4" t="s">
        <v>1152</v>
      </c>
      <c r="E762" s="4">
        <v>10</v>
      </c>
      <c r="F762" s="4">
        <v>18</v>
      </c>
      <c r="G762" s="4">
        <v>3</v>
      </c>
      <c r="H762" s="4">
        <v>14</v>
      </c>
      <c r="I762" t="s">
        <v>1131</v>
      </c>
      <c r="J762" s="3">
        <f t="shared" si="44"/>
        <v>54</v>
      </c>
      <c r="K762" s="3">
        <f t="shared" si="45"/>
        <v>30</v>
      </c>
      <c r="L762" s="3">
        <f t="shared" si="46"/>
        <v>24</v>
      </c>
      <c r="M762" s="7">
        <f t="shared" si="47"/>
        <v>0.44444444444444442</v>
      </c>
    </row>
    <row r="763" spans="1:13">
      <c r="A763" s="4">
        <v>300</v>
      </c>
      <c r="B763" s="4">
        <v>18</v>
      </c>
      <c r="C763" s="4" t="s">
        <v>256</v>
      </c>
      <c r="D763" s="4" t="s">
        <v>1153</v>
      </c>
      <c r="E763" s="4">
        <v>15</v>
      </c>
      <c r="F763" s="4">
        <v>26</v>
      </c>
      <c r="G763" s="4">
        <v>1</v>
      </c>
      <c r="H763" s="4">
        <v>22</v>
      </c>
      <c r="I763" t="s">
        <v>1132</v>
      </c>
      <c r="J763" s="3">
        <f t="shared" si="44"/>
        <v>26</v>
      </c>
      <c r="K763" s="3">
        <f t="shared" si="45"/>
        <v>15</v>
      </c>
      <c r="L763" s="3">
        <f t="shared" si="46"/>
        <v>11</v>
      </c>
      <c r="M763" s="7">
        <f t="shared" si="47"/>
        <v>0.42307692307692307</v>
      </c>
    </row>
    <row r="764" spans="1:13">
      <c r="A764" s="4">
        <v>300</v>
      </c>
      <c r="B764" s="4">
        <v>18</v>
      </c>
      <c r="C764" s="4" t="s">
        <v>100</v>
      </c>
      <c r="D764" s="4" t="s">
        <v>1136</v>
      </c>
      <c r="E764" s="4">
        <v>18</v>
      </c>
      <c r="F764" s="4">
        <v>30</v>
      </c>
      <c r="G764" s="4">
        <v>3</v>
      </c>
      <c r="H764" s="4">
        <v>28</v>
      </c>
      <c r="I764" t="s">
        <v>1131</v>
      </c>
      <c r="J764" s="3">
        <f t="shared" si="44"/>
        <v>90</v>
      </c>
      <c r="K764" s="3">
        <f t="shared" si="45"/>
        <v>54</v>
      </c>
      <c r="L764" s="3">
        <f t="shared" si="46"/>
        <v>36</v>
      </c>
      <c r="M764" s="7">
        <f t="shared" si="47"/>
        <v>0.4</v>
      </c>
    </row>
    <row r="765" spans="1:13">
      <c r="A765" s="4">
        <v>301</v>
      </c>
      <c r="B765" s="4">
        <v>8</v>
      </c>
      <c r="C765" s="4" t="s">
        <v>186</v>
      </c>
      <c r="D765" s="4" t="s">
        <v>1137</v>
      </c>
      <c r="E765" s="4">
        <v>19</v>
      </c>
      <c r="F765" s="4">
        <v>31</v>
      </c>
      <c r="G765" s="4">
        <v>3</v>
      </c>
      <c r="H765" s="4">
        <v>23</v>
      </c>
      <c r="I765" t="s">
        <v>1132</v>
      </c>
      <c r="J765" s="3">
        <f t="shared" si="44"/>
        <v>93</v>
      </c>
      <c r="K765" s="3">
        <f t="shared" si="45"/>
        <v>57</v>
      </c>
      <c r="L765" s="3">
        <f t="shared" si="46"/>
        <v>36</v>
      </c>
      <c r="M765" s="7">
        <f t="shared" si="47"/>
        <v>0.38709677419354838</v>
      </c>
    </row>
    <row r="766" spans="1:13">
      <c r="A766" s="4">
        <v>301</v>
      </c>
      <c r="B766" s="4">
        <v>8</v>
      </c>
      <c r="C766" s="4" t="s">
        <v>256</v>
      </c>
      <c r="D766" s="4" t="s">
        <v>1153</v>
      </c>
      <c r="E766" s="4">
        <v>15</v>
      </c>
      <c r="F766" s="4">
        <v>26</v>
      </c>
      <c r="G766" s="4">
        <v>2</v>
      </c>
      <c r="H766" s="4">
        <v>57</v>
      </c>
      <c r="I766" t="s">
        <v>1132</v>
      </c>
      <c r="J766" s="3">
        <f t="shared" si="44"/>
        <v>52</v>
      </c>
      <c r="K766" s="3">
        <f t="shared" si="45"/>
        <v>30</v>
      </c>
      <c r="L766" s="3">
        <f t="shared" si="46"/>
        <v>22</v>
      </c>
      <c r="M766" s="7">
        <f t="shared" si="47"/>
        <v>0.42307692307692307</v>
      </c>
    </row>
    <row r="767" spans="1:13">
      <c r="A767" s="4">
        <v>301</v>
      </c>
      <c r="B767" s="4">
        <v>8</v>
      </c>
      <c r="C767" s="4" t="s">
        <v>51</v>
      </c>
      <c r="D767" s="4" t="s">
        <v>1141</v>
      </c>
      <c r="E767" s="4">
        <v>17</v>
      </c>
      <c r="F767" s="4">
        <v>29</v>
      </c>
      <c r="G767" s="4">
        <v>2</v>
      </c>
      <c r="H767" s="4">
        <v>49</v>
      </c>
      <c r="I767" t="s">
        <v>1131</v>
      </c>
      <c r="J767" s="3">
        <f t="shared" si="44"/>
        <v>58</v>
      </c>
      <c r="K767" s="3">
        <f t="shared" si="45"/>
        <v>34</v>
      </c>
      <c r="L767" s="3">
        <f t="shared" si="46"/>
        <v>24</v>
      </c>
      <c r="M767" s="7">
        <f t="shared" si="47"/>
        <v>0.41379310344827586</v>
      </c>
    </row>
    <row r="768" spans="1:13">
      <c r="A768" s="4">
        <v>301</v>
      </c>
      <c r="B768" s="4">
        <v>8</v>
      </c>
      <c r="C768" s="4" t="s">
        <v>241</v>
      </c>
      <c r="D768" s="4" t="s">
        <v>1149</v>
      </c>
      <c r="E768" s="4">
        <v>12</v>
      </c>
      <c r="F768" s="4">
        <v>20</v>
      </c>
      <c r="G768" s="4">
        <v>1</v>
      </c>
      <c r="H768" s="4">
        <v>54</v>
      </c>
      <c r="I768" t="s">
        <v>1131</v>
      </c>
      <c r="J768" s="3">
        <f t="shared" si="44"/>
        <v>20</v>
      </c>
      <c r="K768" s="3">
        <f t="shared" si="45"/>
        <v>12</v>
      </c>
      <c r="L768" s="3">
        <f t="shared" si="46"/>
        <v>8</v>
      </c>
      <c r="M768" s="7">
        <f t="shared" si="47"/>
        <v>0.4</v>
      </c>
    </row>
    <row r="769" spans="1:13">
      <c r="A769" s="4">
        <v>302</v>
      </c>
      <c r="B769" s="4">
        <v>5</v>
      </c>
      <c r="C769" s="4" t="s">
        <v>414</v>
      </c>
      <c r="D769" s="4" t="s">
        <v>1146</v>
      </c>
      <c r="E769" s="4">
        <v>19</v>
      </c>
      <c r="F769" s="4">
        <v>32</v>
      </c>
      <c r="G769" s="4">
        <v>3</v>
      </c>
      <c r="H769" s="4">
        <v>15</v>
      </c>
      <c r="I769" t="s">
        <v>1131</v>
      </c>
      <c r="J769" s="3">
        <f t="shared" si="44"/>
        <v>96</v>
      </c>
      <c r="K769" s="3">
        <f t="shared" si="45"/>
        <v>57</v>
      </c>
      <c r="L769" s="3">
        <f t="shared" si="46"/>
        <v>39</v>
      </c>
      <c r="M769" s="7">
        <f t="shared" si="47"/>
        <v>0.40625</v>
      </c>
    </row>
    <row r="770" spans="1:13">
      <c r="A770" s="4">
        <v>303</v>
      </c>
      <c r="B770" s="4">
        <v>14</v>
      </c>
      <c r="C770" s="4" t="s">
        <v>241</v>
      </c>
      <c r="D770" s="4" t="s">
        <v>1149</v>
      </c>
      <c r="E770" s="4">
        <v>12</v>
      </c>
      <c r="F770" s="4">
        <v>20</v>
      </c>
      <c r="G770" s="4">
        <v>2</v>
      </c>
      <c r="H770" s="4">
        <v>13</v>
      </c>
      <c r="I770" t="s">
        <v>1131</v>
      </c>
      <c r="J770" s="3">
        <f t="shared" ref="J770:J833" si="48">+F770*G770</f>
        <v>40</v>
      </c>
      <c r="K770" s="3">
        <f t="shared" ref="K770:K833" si="49">+E770*G770</f>
        <v>24</v>
      </c>
      <c r="L770" s="3">
        <f t="shared" si="46"/>
        <v>16</v>
      </c>
      <c r="M770" s="7">
        <f t="shared" si="47"/>
        <v>0.4</v>
      </c>
    </row>
    <row r="771" spans="1:13">
      <c r="A771" s="4">
        <v>303</v>
      </c>
      <c r="B771" s="4">
        <v>14</v>
      </c>
      <c r="C771" s="4" t="s">
        <v>65</v>
      </c>
      <c r="D771" s="4" t="s">
        <v>1139</v>
      </c>
      <c r="E771" s="4">
        <v>25</v>
      </c>
      <c r="F771" s="4">
        <v>40</v>
      </c>
      <c r="G771" s="4">
        <v>3</v>
      </c>
      <c r="H771" s="4">
        <v>16</v>
      </c>
      <c r="I771" t="s">
        <v>1131</v>
      </c>
      <c r="J771" s="3">
        <f t="shared" si="48"/>
        <v>120</v>
      </c>
      <c r="K771" s="3">
        <f t="shared" si="49"/>
        <v>75</v>
      </c>
      <c r="L771" s="3">
        <f t="shared" ref="L771:L834" si="50">+J771-K771</f>
        <v>45</v>
      </c>
      <c r="M771" s="7">
        <f t="shared" ref="M771:M834" si="51">+L771/J771</f>
        <v>0.375</v>
      </c>
    </row>
    <row r="772" spans="1:13">
      <c r="A772" s="4">
        <v>303</v>
      </c>
      <c r="B772" s="4">
        <v>14</v>
      </c>
      <c r="C772" s="4" t="s">
        <v>256</v>
      </c>
      <c r="D772" s="4" t="s">
        <v>1153</v>
      </c>
      <c r="E772" s="4">
        <v>15</v>
      </c>
      <c r="F772" s="4">
        <v>26</v>
      </c>
      <c r="G772" s="4">
        <v>1</v>
      </c>
      <c r="H772" s="4">
        <v>56</v>
      </c>
      <c r="I772" t="s">
        <v>1132</v>
      </c>
      <c r="J772" s="3">
        <f t="shared" si="48"/>
        <v>26</v>
      </c>
      <c r="K772" s="3">
        <f t="shared" si="49"/>
        <v>15</v>
      </c>
      <c r="L772" s="3">
        <f t="shared" si="50"/>
        <v>11</v>
      </c>
      <c r="M772" s="7">
        <f t="shared" si="51"/>
        <v>0.42307692307692307</v>
      </c>
    </row>
    <row r="773" spans="1:13">
      <c r="A773" s="4">
        <v>303</v>
      </c>
      <c r="B773" s="4">
        <v>14</v>
      </c>
      <c r="C773" s="4" t="s">
        <v>259</v>
      </c>
      <c r="D773" s="4" t="s">
        <v>1135</v>
      </c>
      <c r="E773" s="4">
        <v>14</v>
      </c>
      <c r="F773" s="4">
        <v>24</v>
      </c>
      <c r="G773" s="4">
        <v>1</v>
      </c>
      <c r="H773" s="4">
        <v>7</v>
      </c>
      <c r="I773" t="s">
        <v>1131</v>
      </c>
      <c r="J773" s="3">
        <f t="shared" si="48"/>
        <v>24</v>
      </c>
      <c r="K773" s="3">
        <f t="shared" si="49"/>
        <v>14</v>
      </c>
      <c r="L773" s="3">
        <f t="shared" si="50"/>
        <v>10</v>
      </c>
      <c r="M773" s="7">
        <f t="shared" si="51"/>
        <v>0.41666666666666669</v>
      </c>
    </row>
    <row r="774" spans="1:13">
      <c r="A774" s="4">
        <v>304</v>
      </c>
      <c r="B774" s="4">
        <v>6</v>
      </c>
      <c r="C774" s="4" t="s">
        <v>414</v>
      </c>
      <c r="D774" s="4" t="s">
        <v>1146</v>
      </c>
      <c r="E774" s="4">
        <v>19</v>
      </c>
      <c r="F774" s="4">
        <v>32</v>
      </c>
      <c r="G774" s="4">
        <v>2</v>
      </c>
      <c r="H774" s="4">
        <v>9</v>
      </c>
      <c r="I774" t="s">
        <v>1131</v>
      </c>
      <c r="J774" s="3">
        <f t="shared" si="48"/>
        <v>64</v>
      </c>
      <c r="K774" s="3">
        <f t="shared" si="49"/>
        <v>38</v>
      </c>
      <c r="L774" s="3">
        <f t="shared" si="50"/>
        <v>26</v>
      </c>
      <c r="M774" s="7">
        <f t="shared" si="51"/>
        <v>0.40625</v>
      </c>
    </row>
    <row r="775" spans="1:13">
      <c r="A775" s="4">
        <v>304</v>
      </c>
      <c r="B775" s="4">
        <v>6</v>
      </c>
      <c r="C775" s="4" t="s">
        <v>102</v>
      </c>
      <c r="D775" s="4" t="s">
        <v>1151</v>
      </c>
      <c r="E775" s="4">
        <v>13</v>
      </c>
      <c r="F775" s="4">
        <v>21</v>
      </c>
      <c r="G775" s="4">
        <v>2</v>
      </c>
      <c r="H775" s="4">
        <v>7</v>
      </c>
      <c r="I775" t="s">
        <v>1132</v>
      </c>
      <c r="J775" s="3">
        <f t="shared" si="48"/>
        <v>42</v>
      </c>
      <c r="K775" s="3">
        <f t="shared" si="49"/>
        <v>26</v>
      </c>
      <c r="L775" s="3">
        <f t="shared" si="50"/>
        <v>16</v>
      </c>
      <c r="M775" s="7">
        <f t="shared" si="51"/>
        <v>0.38095238095238093</v>
      </c>
    </row>
    <row r="776" spans="1:13">
      <c r="A776" s="4">
        <v>304</v>
      </c>
      <c r="B776" s="4">
        <v>6</v>
      </c>
      <c r="C776" s="4" t="s">
        <v>65</v>
      </c>
      <c r="D776" s="4" t="s">
        <v>1139</v>
      </c>
      <c r="E776" s="4">
        <v>25</v>
      </c>
      <c r="F776" s="4">
        <v>40</v>
      </c>
      <c r="G776" s="4">
        <v>2</v>
      </c>
      <c r="H776" s="4">
        <v>48</v>
      </c>
      <c r="I776" t="s">
        <v>1131</v>
      </c>
      <c r="J776" s="3">
        <f t="shared" si="48"/>
        <v>80</v>
      </c>
      <c r="K776" s="3">
        <f t="shared" si="49"/>
        <v>50</v>
      </c>
      <c r="L776" s="3">
        <f t="shared" si="50"/>
        <v>30</v>
      </c>
      <c r="M776" s="7">
        <f t="shared" si="51"/>
        <v>0.375</v>
      </c>
    </row>
    <row r="777" spans="1:13">
      <c r="A777" s="4">
        <v>304</v>
      </c>
      <c r="B777" s="4">
        <v>6</v>
      </c>
      <c r="C777" s="4" t="s">
        <v>186</v>
      </c>
      <c r="D777" s="4" t="s">
        <v>1137</v>
      </c>
      <c r="E777" s="4">
        <v>19</v>
      </c>
      <c r="F777" s="4">
        <v>31</v>
      </c>
      <c r="G777" s="4">
        <v>3</v>
      </c>
      <c r="H777" s="4">
        <v>21</v>
      </c>
      <c r="I777" t="s">
        <v>1131</v>
      </c>
      <c r="J777" s="3">
        <f t="shared" si="48"/>
        <v>93</v>
      </c>
      <c r="K777" s="3">
        <f t="shared" si="49"/>
        <v>57</v>
      </c>
      <c r="L777" s="3">
        <f t="shared" si="50"/>
        <v>36</v>
      </c>
      <c r="M777" s="7">
        <f t="shared" si="51"/>
        <v>0.38709677419354838</v>
      </c>
    </row>
    <row r="778" spans="1:13">
      <c r="A778" s="4">
        <v>305</v>
      </c>
      <c r="B778" s="4">
        <v>1</v>
      </c>
      <c r="C778" s="4" t="s">
        <v>33</v>
      </c>
      <c r="D778" s="4" t="s">
        <v>1145</v>
      </c>
      <c r="E778" s="4">
        <v>21</v>
      </c>
      <c r="F778" s="4">
        <v>35</v>
      </c>
      <c r="G778" s="4">
        <v>3</v>
      </c>
      <c r="H778" s="4">
        <v>17</v>
      </c>
      <c r="I778" t="s">
        <v>1131</v>
      </c>
      <c r="J778" s="3">
        <f t="shared" si="48"/>
        <v>105</v>
      </c>
      <c r="K778" s="3">
        <f t="shared" si="49"/>
        <v>63</v>
      </c>
      <c r="L778" s="3">
        <f t="shared" si="50"/>
        <v>42</v>
      </c>
      <c r="M778" s="7">
        <f t="shared" si="51"/>
        <v>0.4</v>
      </c>
    </row>
    <row r="779" spans="1:13">
      <c r="A779" s="4">
        <v>305</v>
      </c>
      <c r="B779" s="4">
        <v>1</v>
      </c>
      <c r="C779" s="4" t="s">
        <v>331</v>
      </c>
      <c r="D779" s="4" t="s">
        <v>1150</v>
      </c>
      <c r="E779" s="4">
        <v>14</v>
      </c>
      <c r="F779" s="4">
        <v>23</v>
      </c>
      <c r="G779" s="4">
        <v>1</v>
      </c>
      <c r="H779" s="4">
        <v>48</v>
      </c>
      <c r="I779" t="s">
        <v>1131</v>
      </c>
      <c r="J779" s="3">
        <f t="shared" si="48"/>
        <v>23</v>
      </c>
      <c r="K779" s="3">
        <f t="shared" si="49"/>
        <v>14</v>
      </c>
      <c r="L779" s="3">
        <f t="shared" si="50"/>
        <v>9</v>
      </c>
      <c r="M779" s="7">
        <f t="shared" si="51"/>
        <v>0.39130434782608697</v>
      </c>
    </row>
    <row r="780" spans="1:13">
      <c r="A780" s="4">
        <v>306</v>
      </c>
      <c r="B780" s="4">
        <v>7</v>
      </c>
      <c r="C780" s="4" t="s">
        <v>414</v>
      </c>
      <c r="D780" s="4" t="s">
        <v>1146</v>
      </c>
      <c r="E780" s="4">
        <v>19</v>
      </c>
      <c r="F780" s="4">
        <v>32</v>
      </c>
      <c r="G780" s="4">
        <v>1</v>
      </c>
      <c r="H780" s="4">
        <v>21</v>
      </c>
      <c r="I780" t="s">
        <v>1132</v>
      </c>
      <c r="J780" s="3">
        <f t="shared" si="48"/>
        <v>32</v>
      </c>
      <c r="K780" s="3">
        <f t="shared" si="49"/>
        <v>19</v>
      </c>
      <c r="L780" s="3">
        <f t="shared" si="50"/>
        <v>13</v>
      </c>
      <c r="M780" s="7">
        <f t="shared" si="51"/>
        <v>0.40625</v>
      </c>
    </row>
    <row r="781" spans="1:13">
      <c r="A781" s="4">
        <v>307</v>
      </c>
      <c r="B781" s="4">
        <v>20</v>
      </c>
      <c r="C781" s="4" t="s">
        <v>102</v>
      </c>
      <c r="D781" s="4" t="s">
        <v>1151</v>
      </c>
      <c r="E781" s="4">
        <v>13</v>
      </c>
      <c r="F781" s="4">
        <v>21</v>
      </c>
      <c r="G781" s="4">
        <v>3</v>
      </c>
      <c r="H781" s="4">
        <v>39</v>
      </c>
      <c r="I781" t="s">
        <v>1132</v>
      </c>
      <c r="J781" s="3">
        <f t="shared" si="48"/>
        <v>63</v>
      </c>
      <c r="K781" s="3">
        <f t="shared" si="49"/>
        <v>39</v>
      </c>
      <c r="L781" s="3">
        <f t="shared" si="50"/>
        <v>24</v>
      </c>
      <c r="M781" s="7">
        <f t="shared" si="51"/>
        <v>0.38095238095238093</v>
      </c>
    </row>
    <row r="782" spans="1:13">
      <c r="A782" s="4">
        <v>308</v>
      </c>
      <c r="B782" s="4">
        <v>14</v>
      </c>
      <c r="C782" s="4" t="s">
        <v>77</v>
      </c>
      <c r="D782" s="4" t="s">
        <v>1148</v>
      </c>
      <c r="E782" s="4">
        <v>20</v>
      </c>
      <c r="F782" s="4">
        <v>34</v>
      </c>
      <c r="G782" s="4">
        <v>1</v>
      </c>
      <c r="H782" s="4">
        <v>44</v>
      </c>
      <c r="I782" t="s">
        <v>1132</v>
      </c>
      <c r="J782" s="3">
        <f t="shared" si="48"/>
        <v>34</v>
      </c>
      <c r="K782" s="3">
        <f t="shared" si="49"/>
        <v>20</v>
      </c>
      <c r="L782" s="3">
        <f t="shared" si="50"/>
        <v>14</v>
      </c>
      <c r="M782" s="7">
        <f t="shared" si="51"/>
        <v>0.41176470588235292</v>
      </c>
    </row>
    <row r="783" spans="1:13">
      <c r="A783" s="4">
        <v>308</v>
      </c>
      <c r="B783" s="4">
        <v>14</v>
      </c>
      <c r="C783" s="4" t="s">
        <v>33</v>
      </c>
      <c r="D783" s="4" t="s">
        <v>1145</v>
      </c>
      <c r="E783" s="4">
        <v>21</v>
      </c>
      <c r="F783" s="4">
        <v>35</v>
      </c>
      <c r="G783" s="4">
        <v>2</v>
      </c>
      <c r="H783" s="4">
        <v>41</v>
      </c>
      <c r="I783" t="s">
        <v>1131</v>
      </c>
      <c r="J783" s="3">
        <f t="shared" si="48"/>
        <v>70</v>
      </c>
      <c r="K783" s="3">
        <f t="shared" si="49"/>
        <v>42</v>
      </c>
      <c r="L783" s="3">
        <f t="shared" si="50"/>
        <v>28</v>
      </c>
      <c r="M783" s="7">
        <f t="shared" si="51"/>
        <v>0.4</v>
      </c>
    </row>
    <row r="784" spans="1:13">
      <c r="A784" s="4">
        <v>308</v>
      </c>
      <c r="B784" s="4">
        <v>14</v>
      </c>
      <c r="C784" s="4" t="s">
        <v>186</v>
      </c>
      <c r="D784" s="4" t="s">
        <v>1137</v>
      </c>
      <c r="E784" s="4">
        <v>19</v>
      </c>
      <c r="F784" s="4">
        <v>31</v>
      </c>
      <c r="G784" s="4">
        <v>2</v>
      </c>
      <c r="H784" s="4">
        <v>42</v>
      </c>
      <c r="I784" t="s">
        <v>1131</v>
      </c>
      <c r="J784" s="3">
        <f t="shared" si="48"/>
        <v>62</v>
      </c>
      <c r="K784" s="3">
        <f t="shared" si="49"/>
        <v>38</v>
      </c>
      <c r="L784" s="3">
        <f t="shared" si="50"/>
        <v>24</v>
      </c>
      <c r="M784" s="7">
        <f t="shared" si="51"/>
        <v>0.38709677419354838</v>
      </c>
    </row>
    <row r="785" spans="1:13">
      <c r="A785" s="4">
        <v>308</v>
      </c>
      <c r="B785" s="4">
        <v>14</v>
      </c>
      <c r="C785" s="4" t="s">
        <v>57</v>
      </c>
      <c r="D785" s="4" t="s">
        <v>1143</v>
      </c>
      <c r="E785" s="4">
        <v>16</v>
      </c>
      <c r="F785" s="4">
        <v>28</v>
      </c>
      <c r="G785" s="4">
        <v>2</v>
      </c>
      <c r="H785" s="4">
        <v>59</v>
      </c>
      <c r="I785" t="s">
        <v>1131</v>
      </c>
      <c r="J785" s="3">
        <f t="shared" si="48"/>
        <v>56</v>
      </c>
      <c r="K785" s="3">
        <f t="shared" si="49"/>
        <v>32</v>
      </c>
      <c r="L785" s="3">
        <f t="shared" si="50"/>
        <v>24</v>
      </c>
      <c r="M785" s="7">
        <f t="shared" si="51"/>
        <v>0.42857142857142855</v>
      </c>
    </row>
    <row r="786" spans="1:13">
      <c r="A786" s="4">
        <v>309</v>
      </c>
      <c r="B786" s="4">
        <v>9</v>
      </c>
      <c r="C786" s="4" t="s">
        <v>65</v>
      </c>
      <c r="D786" s="4" t="s">
        <v>1139</v>
      </c>
      <c r="E786" s="4">
        <v>25</v>
      </c>
      <c r="F786" s="4">
        <v>40</v>
      </c>
      <c r="G786" s="4">
        <v>1</v>
      </c>
      <c r="H786" s="4">
        <v>29</v>
      </c>
      <c r="I786" t="s">
        <v>1131</v>
      </c>
      <c r="J786" s="3">
        <f t="shared" si="48"/>
        <v>40</v>
      </c>
      <c r="K786" s="3">
        <f t="shared" si="49"/>
        <v>25</v>
      </c>
      <c r="L786" s="3">
        <f t="shared" si="50"/>
        <v>15</v>
      </c>
      <c r="M786" s="7">
        <f t="shared" si="51"/>
        <v>0.375</v>
      </c>
    </row>
    <row r="787" spans="1:13">
      <c r="A787" s="4">
        <v>309</v>
      </c>
      <c r="B787" s="4">
        <v>9</v>
      </c>
      <c r="C787" s="4" t="s">
        <v>186</v>
      </c>
      <c r="D787" s="4" t="s">
        <v>1137</v>
      </c>
      <c r="E787" s="4">
        <v>19</v>
      </c>
      <c r="F787" s="4">
        <v>31</v>
      </c>
      <c r="G787" s="4">
        <v>2</v>
      </c>
      <c r="H787" s="4">
        <v>43</v>
      </c>
      <c r="I787" t="s">
        <v>1132</v>
      </c>
      <c r="J787" s="3">
        <f t="shared" si="48"/>
        <v>62</v>
      </c>
      <c r="K787" s="3">
        <f t="shared" si="49"/>
        <v>38</v>
      </c>
      <c r="L787" s="3">
        <f t="shared" si="50"/>
        <v>24</v>
      </c>
      <c r="M787" s="7">
        <f t="shared" si="51"/>
        <v>0.38709677419354838</v>
      </c>
    </row>
    <row r="788" spans="1:13">
      <c r="A788" s="4">
        <v>309</v>
      </c>
      <c r="B788" s="4">
        <v>9</v>
      </c>
      <c r="C788" s="4" t="s">
        <v>33</v>
      </c>
      <c r="D788" s="4" t="s">
        <v>1145</v>
      </c>
      <c r="E788" s="4">
        <v>21</v>
      </c>
      <c r="F788" s="4">
        <v>35</v>
      </c>
      <c r="G788" s="4">
        <v>2</v>
      </c>
      <c r="H788" s="4">
        <v>51</v>
      </c>
      <c r="I788" t="s">
        <v>1132</v>
      </c>
      <c r="J788" s="3">
        <f t="shared" si="48"/>
        <v>70</v>
      </c>
      <c r="K788" s="3">
        <f t="shared" si="49"/>
        <v>42</v>
      </c>
      <c r="L788" s="3">
        <f t="shared" si="50"/>
        <v>28</v>
      </c>
      <c r="M788" s="7">
        <f t="shared" si="51"/>
        <v>0.4</v>
      </c>
    </row>
    <row r="789" spans="1:13">
      <c r="A789" s="4">
        <v>310</v>
      </c>
      <c r="B789" s="4">
        <v>17</v>
      </c>
      <c r="C789" s="4" t="s">
        <v>256</v>
      </c>
      <c r="D789" s="4" t="s">
        <v>1153</v>
      </c>
      <c r="E789" s="4">
        <v>15</v>
      </c>
      <c r="F789" s="4">
        <v>26</v>
      </c>
      <c r="G789" s="4">
        <v>3</v>
      </c>
      <c r="H789" s="4">
        <v>43</v>
      </c>
      <c r="I789" t="s">
        <v>1131</v>
      </c>
      <c r="J789" s="3">
        <f t="shared" si="48"/>
        <v>78</v>
      </c>
      <c r="K789" s="3">
        <f t="shared" si="49"/>
        <v>45</v>
      </c>
      <c r="L789" s="3">
        <f t="shared" si="50"/>
        <v>33</v>
      </c>
      <c r="M789" s="7">
        <f t="shared" si="51"/>
        <v>0.42307692307692307</v>
      </c>
    </row>
    <row r="790" spans="1:13">
      <c r="A790" s="4">
        <v>310</v>
      </c>
      <c r="B790" s="4">
        <v>17</v>
      </c>
      <c r="C790" s="4" t="s">
        <v>100</v>
      </c>
      <c r="D790" s="4" t="s">
        <v>1136</v>
      </c>
      <c r="E790" s="4">
        <v>18</v>
      </c>
      <c r="F790" s="4">
        <v>30</v>
      </c>
      <c r="G790" s="4">
        <v>2</v>
      </c>
      <c r="H790" s="4">
        <v>54</v>
      </c>
      <c r="I790" t="s">
        <v>1132</v>
      </c>
      <c r="J790" s="3">
        <f t="shared" si="48"/>
        <v>60</v>
      </c>
      <c r="K790" s="3">
        <f t="shared" si="49"/>
        <v>36</v>
      </c>
      <c r="L790" s="3">
        <f t="shared" si="50"/>
        <v>24</v>
      </c>
      <c r="M790" s="7">
        <f t="shared" si="51"/>
        <v>0.4</v>
      </c>
    </row>
    <row r="791" spans="1:13">
      <c r="A791" s="4">
        <v>311</v>
      </c>
      <c r="B791" s="4">
        <v>6</v>
      </c>
      <c r="C791" s="4" t="s">
        <v>259</v>
      </c>
      <c r="D791" s="4" t="s">
        <v>1135</v>
      </c>
      <c r="E791" s="4">
        <v>14</v>
      </c>
      <c r="F791" s="4">
        <v>24</v>
      </c>
      <c r="G791" s="4">
        <v>1</v>
      </c>
      <c r="H791" s="4">
        <v>46</v>
      </c>
      <c r="I791" t="s">
        <v>1132</v>
      </c>
      <c r="J791" s="3">
        <f t="shared" si="48"/>
        <v>24</v>
      </c>
      <c r="K791" s="3">
        <f t="shared" si="49"/>
        <v>14</v>
      </c>
      <c r="L791" s="3">
        <f t="shared" si="50"/>
        <v>10</v>
      </c>
      <c r="M791" s="7">
        <f t="shared" si="51"/>
        <v>0.41666666666666669</v>
      </c>
    </row>
    <row r="792" spans="1:13">
      <c r="A792" s="4">
        <v>311</v>
      </c>
      <c r="B792" s="4">
        <v>6</v>
      </c>
      <c r="C792" s="4" t="s">
        <v>51</v>
      </c>
      <c r="D792" s="4" t="s">
        <v>1141</v>
      </c>
      <c r="E792" s="4">
        <v>17</v>
      </c>
      <c r="F792" s="4">
        <v>29</v>
      </c>
      <c r="G792" s="4">
        <v>1</v>
      </c>
      <c r="H792" s="4">
        <v>28</v>
      </c>
      <c r="I792" t="s">
        <v>1132</v>
      </c>
      <c r="J792" s="3">
        <f t="shared" si="48"/>
        <v>29</v>
      </c>
      <c r="K792" s="3">
        <f t="shared" si="49"/>
        <v>17</v>
      </c>
      <c r="L792" s="3">
        <f t="shared" si="50"/>
        <v>12</v>
      </c>
      <c r="M792" s="7">
        <f t="shared" si="51"/>
        <v>0.41379310344827586</v>
      </c>
    </row>
    <row r="793" spans="1:13">
      <c r="A793" s="4">
        <v>312</v>
      </c>
      <c r="B793" s="4">
        <v>2</v>
      </c>
      <c r="C793" s="4" t="s">
        <v>414</v>
      </c>
      <c r="D793" s="4" t="s">
        <v>1146</v>
      </c>
      <c r="E793" s="4">
        <v>19</v>
      </c>
      <c r="F793" s="4">
        <v>32</v>
      </c>
      <c r="G793" s="4">
        <v>2</v>
      </c>
      <c r="H793" s="4">
        <v>45</v>
      </c>
      <c r="I793" t="s">
        <v>1132</v>
      </c>
      <c r="J793" s="3">
        <f t="shared" si="48"/>
        <v>64</v>
      </c>
      <c r="K793" s="3">
        <f t="shared" si="49"/>
        <v>38</v>
      </c>
      <c r="L793" s="3">
        <f t="shared" si="50"/>
        <v>26</v>
      </c>
      <c r="M793" s="7">
        <f t="shared" si="51"/>
        <v>0.40625</v>
      </c>
    </row>
    <row r="794" spans="1:13">
      <c r="A794" s="4">
        <v>312</v>
      </c>
      <c r="B794" s="4">
        <v>2</v>
      </c>
      <c r="C794" s="4" t="s">
        <v>33</v>
      </c>
      <c r="D794" s="4" t="s">
        <v>1145</v>
      </c>
      <c r="E794" s="4">
        <v>21</v>
      </c>
      <c r="F794" s="4">
        <v>35</v>
      </c>
      <c r="G794" s="4">
        <v>2</v>
      </c>
      <c r="H794" s="4">
        <v>10</v>
      </c>
      <c r="I794" t="s">
        <v>1132</v>
      </c>
      <c r="J794" s="3">
        <f t="shared" si="48"/>
        <v>70</v>
      </c>
      <c r="K794" s="3">
        <f t="shared" si="49"/>
        <v>42</v>
      </c>
      <c r="L794" s="3">
        <f t="shared" si="50"/>
        <v>28</v>
      </c>
      <c r="M794" s="7">
        <f t="shared" si="51"/>
        <v>0.4</v>
      </c>
    </row>
    <row r="795" spans="1:13">
      <c r="A795" s="4">
        <v>313</v>
      </c>
      <c r="B795" s="4">
        <v>10</v>
      </c>
      <c r="C795" s="4" t="s">
        <v>180</v>
      </c>
      <c r="D795" s="4" t="s">
        <v>1144</v>
      </c>
      <c r="E795" s="4">
        <v>11</v>
      </c>
      <c r="F795" s="4">
        <v>19</v>
      </c>
      <c r="G795" s="4">
        <v>2</v>
      </c>
      <c r="H795" s="4">
        <v>27</v>
      </c>
      <c r="I795" t="s">
        <v>1132</v>
      </c>
      <c r="J795" s="3">
        <f t="shared" si="48"/>
        <v>38</v>
      </c>
      <c r="K795" s="3">
        <f t="shared" si="49"/>
        <v>22</v>
      </c>
      <c r="L795" s="3">
        <f t="shared" si="50"/>
        <v>16</v>
      </c>
      <c r="M795" s="7">
        <f t="shared" si="51"/>
        <v>0.42105263157894735</v>
      </c>
    </row>
    <row r="796" spans="1:13">
      <c r="A796" s="4">
        <v>313</v>
      </c>
      <c r="B796" s="4">
        <v>10</v>
      </c>
      <c r="C796" s="4" t="s">
        <v>186</v>
      </c>
      <c r="D796" s="4" t="s">
        <v>1137</v>
      </c>
      <c r="E796" s="4">
        <v>19</v>
      </c>
      <c r="F796" s="4">
        <v>31</v>
      </c>
      <c r="G796" s="4">
        <v>2</v>
      </c>
      <c r="H796" s="4">
        <v>38</v>
      </c>
      <c r="I796" t="s">
        <v>1131</v>
      </c>
      <c r="J796" s="3">
        <f t="shared" si="48"/>
        <v>62</v>
      </c>
      <c r="K796" s="3">
        <f t="shared" si="49"/>
        <v>38</v>
      </c>
      <c r="L796" s="3">
        <f t="shared" si="50"/>
        <v>24</v>
      </c>
      <c r="M796" s="7">
        <f t="shared" si="51"/>
        <v>0.38709677419354838</v>
      </c>
    </row>
    <row r="797" spans="1:13">
      <c r="A797" s="4">
        <v>313</v>
      </c>
      <c r="B797" s="4">
        <v>10</v>
      </c>
      <c r="C797" s="4" t="s">
        <v>106</v>
      </c>
      <c r="D797" s="4" t="s">
        <v>1140</v>
      </c>
      <c r="E797" s="4">
        <v>22</v>
      </c>
      <c r="F797" s="4">
        <v>36</v>
      </c>
      <c r="G797" s="4">
        <v>3</v>
      </c>
      <c r="H797" s="4">
        <v>26</v>
      </c>
      <c r="I797" t="s">
        <v>1131</v>
      </c>
      <c r="J797" s="3">
        <f t="shared" si="48"/>
        <v>108</v>
      </c>
      <c r="K797" s="3">
        <f t="shared" si="49"/>
        <v>66</v>
      </c>
      <c r="L797" s="3">
        <f t="shared" si="50"/>
        <v>42</v>
      </c>
      <c r="M797" s="7">
        <f t="shared" si="51"/>
        <v>0.3888888888888889</v>
      </c>
    </row>
    <row r="798" spans="1:13">
      <c r="A798" s="4">
        <v>313</v>
      </c>
      <c r="B798" s="4">
        <v>10</v>
      </c>
      <c r="C798" s="4" t="s">
        <v>259</v>
      </c>
      <c r="D798" s="4" t="s">
        <v>1135</v>
      </c>
      <c r="E798" s="4">
        <v>14</v>
      </c>
      <c r="F798" s="4">
        <v>24</v>
      </c>
      <c r="G798" s="4">
        <v>1</v>
      </c>
      <c r="H798" s="4">
        <v>15</v>
      </c>
      <c r="I798" t="s">
        <v>1132</v>
      </c>
      <c r="J798" s="3">
        <f t="shared" si="48"/>
        <v>24</v>
      </c>
      <c r="K798" s="3">
        <f t="shared" si="49"/>
        <v>14</v>
      </c>
      <c r="L798" s="3">
        <f t="shared" si="50"/>
        <v>10</v>
      </c>
      <c r="M798" s="7">
        <f t="shared" si="51"/>
        <v>0.41666666666666669</v>
      </c>
    </row>
    <row r="799" spans="1:13">
      <c r="A799" s="4">
        <v>314</v>
      </c>
      <c r="B799" s="4">
        <v>20</v>
      </c>
      <c r="C799" s="4" t="s">
        <v>170</v>
      </c>
      <c r="D799" s="4" t="s">
        <v>1138</v>
      </c>
      <c r="E799" s="4">
        <v>16</v>
      </c>
      <c r="F799" s="4">
        <v>27</v>
      </c>
      <c r="G799" s="4">
        <v>1</v>
      </c>
      <c r="H799" s="4">
        <v>5</v>
      </c>
      <c r="I799" t="s">
        <v>1131</v>
      </c>
      <c r="J799" s="3">
        <f t="shared" si="48"/>
        <v>27</v>
      </c>
      <c r="K799" s="3">
        <f t="shared" si="49"/>
        <v>16</v>
      </c>
      <c r="L799" s="3">
        <f t="shared" si="50"/>
        <v>11</v>
      </c>
      <c r="M799" s="7">
        <f t="shared" si="51"/>
        <v>0.40740740740740738</v>
      </c>
    </row>
    <row r="800" spans="1:13">
      <c r="A800" s="4">
        <v>315</v>
      </c>
      <c r="B800" s="4">
        <v>14</v>
      </c>
      <c r="C800" s="4" t="s">
        <v>195</v>
      </c>
      <c r="D800" s="4" t="s">
        <v>1154</v>
      </c>
      <c r="E800" s="4">
        <v>15</v>
      </c>
      <c r="F800" s="4">
        <v>25</v>
      </c>
      <c r="G800" s="4">
        <v>1</v>
      </c>
      <c r="H800" s="4">
        <v>16</v>
      </c>
      <c r="I800" t="s">
        <v>1132</v>
      </c>
      <c r="J800" s="3">
        <f t="shared" si="48"/>
        <v>25</v>
      </c>
      <c r="K800" s="3">
        <f t="shared" si="49"/>
        <v>15</v>
      </c>
      <c r="L800" s="3">
        <f t="shared" si="50"/>
        <v>10</v>
      </c>
      <c r="M800" s="7">
        <f t="shared" si="51"/>
        <v>0.4</v>
      </c>
    </row>
    <row r="801" spans="1:13">
      <c r="A801" s="4">
        <v>315</v>
      </c>
      <c r="B801" s="4">
        <v>14</v>
      </c>
      <c r="C801" s="4" t="s">
        <v>57</v>
      </c>
      <c r="D801" s="4" t="s">
        <v>1143</v>
      </c>
      <c r="E801" s="4">
        <v>16</v>
      </c>
      <c r="F801" s="4">
        <v>28</v>
      </c>
      <c r="G801" s="4">
        <v>1</v>
      </c>
      <c r="H801" s="4">
        <v>7</v>
      </c>
      <c r="I801" t="s">
        <v>1132</v>
      </c>
      <c r="J801" s="3">
        <f t="shared" si="48"/>
        <v>28</v>
      </c>
      <c r="K801" s="3">
        <f t="shared" si="49"/>
        <v>16</v>
      </c>
      <c r="L801" s="3">
        <f t="shared" si="50"/>
        <v>12</v>
      </c>
      <c r="M801" s="7">
        <f t="shared" si="51"/>
        <v>0.42857142857142855</v>
      </c>
    </row>
    <row r="802" spans="1:13">
      <c r="A802" s="4">
        <v>315</v>
      </c>
      <c r="B802" s="4">
        <v>14</v>
      </c>
      <c r="C802" s="4" t="s">
        <v>51</v>
      </c>
      <c r="D802" s="4" t="s">
        <v>1141</v>
      </c>
      <c r="E802" s="4">
        <v>17</v>
      </c>
      <c r="F802" s="4">
        <v>29</v>
      </c>
      <c r="G802" s="4">
        <v>3</v>
      </c>
      <c r="H802" s="4">
        <v>52</v>
      </c>
      <c r="I802" t="s">
        <v>1132</v>
      </c>
      <c r="J802" s="3">
        <f t="shared" si="48"/>
        <v>87</v>
      </c>
      <c r="K802" s="3">
        <f t="shared" si="49"/>
        <v>51</v>
      </c>
      <c r="L802" s="3">
        <f t="shared" si="50"/>
        <v>36</v>
      </c>
      <c r="M802" s="7">
        <f t="shared" si="51"/>
        <v>0.41379310344827586</v>
      </c>
    </row>
    <row r="803" spans="1:13">
      <c r="A803" s="4">
        <v>315</v>
      </c>
      <c r="B803" s="4">
        <v>14</v>
      </c>
      <c r="C803" s="4" t="s">
        <v>102</v>
      </c>
      <c r="D803" s="4" t="s">
        <v>1151</v>
      </c>
      <c r="E803" s="4">
        <v>13</v>
      </c>
      <c r="F803" s="4">
        <v>21</v>
      </c>
      <c r="G803" s="4">
        <v>1</v>
      </c>
      <c r="H803" s="4">
        <v>51</v>
      </c>
      <c r="I803" t="s">
        <v>1132</v>
      </c>
      <c r="J803" s="3">
        <f t="shared" si="48"/>
        <v>21</v>
      </c>
      <c r="K803" s="3">
        <f t="shared" si="49"/>
        <v>13</v>
      </c>
      <c r="L803" s="3">
        <f t="shared" si="50"/>
        <v>8</v>
      </c>
      <c r="M803" s="7">
        <f t="shared" si="51"/>
        <v>0.38095238095238093</v>
      </c>
    </row>
    <row r="804" spans="1:13">
      <c r="A804" s="4">
        <v>316</v>
      </c>
      <c r="B804" s="4">
        <v>2</v>
      </c>
      <c r="C804" s="4" t="s">
        <v>117</v>
      </c>
      <c r="D804" s="4" t="s">
        <v>1152</v>
      </c>
      <c r="E804" s="4">
        <v>10</v>
      </c>
      <c r="F804" s="4">
        <v>18</v>
      </c>
      <c r="G804" s="4">
        <v>1</v>
      </c>
      <c r="H804" s="4">
        <v>30</v>
      </c>
      <c r="I804" t="s">
        <v>1131</v>
      </c>
      <c r="J804" s="3">
        <f t="shared" si="48"/>
        <v>18</v>
      </c>
      <c r="K804" s="3">
        <f t="shared" si="49"/>
        <v>10</v>
      </c>
      <c r="L804" s="3">
        <f t="shared" si="50"/>
        <v>8</v>
      </c>
      <c r="M804" s="7">
        <f t="shared" si="51"/>
        <v>0.44444444444444442</v>
      </c>
    </row>
    <row r="805" spans="1:13">
      <c r="A805" s="4">
        <v>316</v>
      </c>
      <c r="B805" s="4">
        <v>2</v>
      </c>
      <c r="C805" s="4" t="s">
        <v>102</v>
      </c>
      <c r="D805" s="4" t="s">
        <v>1151</v>
      </c>
      <c r="E805" s="4">
        <v>13</v>
      </c>
      <c r="F805" s="4">
        <v>21</v>
      </c>
      <c r="G805" s="4">
        <v>1</v>
      </c>
      <c r="H805" s="4">
        <v>23</v>
      </c>
      <c r="I805" t="s">
        <v>1131</v>
      </c>
      <c r="J805" s="3">
        <f t="shared" si="48"/>
        <v>21</v>
      </c>
      <c r="K805" s="3">
        <f t="shared" si="49"/>
        <v>13</v>
      </c>
      <c r="L805" s="3">
        <f t="shared" si="50"/>
        <v>8</v>
      </c>
      <c r="M805" s="7">
        <f t="shared" si="51"/>
        <v>0.38095238095238093</v>
      </c>
    </row>
    <row r="806" spans="1:13">
      <c r="A806" s="4">
        <v>316</v>
      </c>
      <c r="B806" s="4">
        <v>2</v>
      </c>
      <c r="C806" s="4" t="s">
        <v>170</v>
      </c>
      <c r="D806" s="4" t="s">
        <v>1138</v>
      </c>
      <c r="E806" s="4">
        <v>16</v>
      </c>
      <c r="F806" s="4">
        <v>27</v>
      </c>
      <c r="G806" s="4">
        <v>3</v>
      </c>
      <c r="H806" s="4">
        <v>53</v>
      </c>
      <c r="I806" t="s">
        <v>1132</v>
      </c>
      <c r="J806" s="3">
        <f t="shared" si="48"/>
        <v>81</v>
      </c>
      <c r="K806" s="3">
        <f t="shared" si="49"/>
        <v>48</v>
      </c>
      <c r="L806" s="3">
        <f t="shared" si="50"/>
        <v>33</v>
      </c>
      <c r="M806" s="7">
        <f t="shared" si="51"/>
        <v>0.40740740740740738</v>
      </c>
    </row>
    <row r="807" spans="1:13">
      <c r="A807" s="4">
        <v>316</v>
      </c>
      <c r="B807" s="4">
        <v>2</v>
      </c>
      <c r="C807" s="4" t="s">
        <v>65</v>
      </c>
      <c r="D807" s="4" t="s">
        <v>1139</v>
      </c>
      <c r="E807" s="4">
        <v>25</v>
      </c>
      <c r="F807" s="4">
        <v>40</v>
      </c>
      <c r="G807" s="4">
        <v>1</v>
      </c>
      <c r="H807" s="4">
        <v>52</v>
      </c>
      <c r="I807" t="s">
        <v>1132</v>
      </c>
      <c r="J807" s="3">
        <f t="shared" si="48"/>
        <v>40</v>
      </c>
      <c r="K807" s="3">
        <f t="shared" si="49"/>
        <v>25</v>
      </c>
      <c r="L807" s="3">
        <f t="shared" si="50"/>
        <v>15</v>
      </c>
      <c r="M807" s="7">
        <f t="shared" si="51"/>
        <v>0.375</v>
      </c>
    </row>
    <row r="808" spans="1:13">
      <c r="A808" s="4">
        <v>317</v>
      </c>
      <c r="B808" s="4">
        <v>17</v>
      </c>
      <c r="C808" s="4" t="s">
        <v>335</v>
      </c>
      <c r="D808" s="4" t="s">
        <v>1147</v>
      </c>
      <c r="E808" s="4">
        <v>13</v>
      </c>
      <c r="F808" s="4">
        <v>22</v>
      </c>
      <c r="G808" s="4">
        <v>2</v>
      </c>
      <c r="H808" s="4">
        <v>20</v>
      </c>
      <c r="I808" t="s">
        <v>1132</v>
      </c>
      <c r="J808" s="3">
        <f t="shared" si="48"/>
        <v>44</v>
      </c>
      <c r="K808" s="3">
        <f t="shared" si="49"/>
        <v>26</v>
      </c>
      <c r="L808" s="3">
        <f t="shared" si="50"/>
        <v>18</v>
      </c>
      <c r="M808" s="7">
        <f t="shared" si="51"/>
        <v>0.40909090909090912</v>
      </c>
    </row>
    <row r="809" spans="1:13">
      <c r="A809" s="4">
        <v>317</v>
      </c>
      <c r="B809" s="4">
        <v>17</v>
      </c>
      <c r="C809" s="4" t="s">
        <v>77</v>
      </c>
      <c r="D809" s="4" t="s">
        <v>1148</v>
      </c>
      <c r="E809" s="4">
        <v>20</v>
      </c>
      <c r="F809" s="4">
        <v>34</v>
      </c>
      <c r="G809" s="4">
        <v>3</v>
      </c>
      <c r="H809" s="4">
        <v>37</v>
      </c>
      <c r="I809" t="s">
        <v>1132</v>
      </c>
      <c r="J809" s="3">
        <f t="shared" si="48"/>
        <v>102</v>
      </c>
      <c r="K809" s="3">
        <f t="shared" si="49"/>
        <v>60</v>
      </c>
      <c r="L809" s="3">
        <f t="shared" si="50"/>
        <v>42</v>
      </c>
      <c r="M809" s="7">
        <f t="shared" si="51"/>
        <v>0.41176470588235292</v>
      </c>
    </row>
    <row r="810" spans="1:13">
      <c r="A810" s="4">
        <v>317</v>
      </c>
      <c r="B810" s="4">
        <v>17</v>
      </c>
      <c r="C810" s="4" t="s">
        <v>414</v>
      </c>
      <c r="D810" s="4" t="s">
        <v>1146</v>
      </c>
      <c r="E810" s="4">
        <v>19</v>
      </c>
      <c r="F810" s="4">
        <v>32</v>
      </c>
      <c r="G810" s="4">
        <v>1</v>
      </c>
      <c r="H810" s="4">
        <v>31</v>
      </c>
      <c r="I810" t="s">
        <v>1132</v>
      </c>
      <c r="J810" s="3">
        <f t="shared" si="48"/>
        <v>32</v>
      </c>
      <c r="K810" s="3">
        <f t="shared" si="49"/>
        <v>19</v>
      </c>
      <c r="L810" s="3">
        <f t="shared" si="50"/>
        <v>13</v>
      </c>
      <c r="M810" s="7">
        <f t="shared" si="51"/>
        <v>0.40625</v>
      </c>
    </row>
    <row r="811" spans="1:13">
      <c r="A811" s="4">
        <v>318</v>
      </c>
      <c r="B811" s="4">
        <v>13</v>
      </c>
      <c r="C811" s="4" t="s">
        <v>51</v>
      </c>
      <c r="D811" s="4" t="s">
        <v>1141</v>
      </c>
      <c r="E811" s="4">
        <v>17</v>
      </c>
      <c r="F811" s="4">
        <v>29</v>
      </c>
      <c r="G811" s="4">
        <v>1</v>
      </c>
      <c r="H811" s="4">
        <v>39</v>
      </c>
      <c r="I811" t="s">
        <v>1132</v>
      </c>
      <c r="J811" s="3">
        <f t="shared" si="48"/>
        <v>29</v>
      </c>
      <c r="K811" s="3">
        <f t="shared" si="49"/>
        <v>17</v>
      </c>
      <c r="L811" s="3">
        <f t="shared" si="50"/>
        <v>12</v>
      </c>
      <c r="M811" s="7">
        <f t="shared" si="51"/>
        <v>0.41379310344827586</v>
      </c>
    </row>
    <row r="812" spans="1:13">
      <c r="A812" s="4">
        <v>319</v>
      </c>
      <c r="B812" s="4">
        <v>1</v>
      </c>
      <c r="C812" s="4" t="s">
        <v>414</v>
      </c>
      <c r="D812" s="4" t="s">
        <v>1146</v>
      </c>
      <c r="E812" s="4">
        <v>19</v>
      </c>
      <c r="F812" s="4">
        <v>32</v>
      </c>
      <c r="G812" s="4">
        <v>3</v>
      </c>
      <c r="H812" s="4">
        <v>16</v>
      </c>
      <c r="I812" t="s">
        <v>1132</v>
      </c>
      <c r="J812" s="3">
        <f t="shared" si="48"/>
        <v>96</v>
      </c>
      <c r="K812" s="3">
        <f t="shared" si="49"/>
        <v>57</v>
      </c>
      <c r="L812" s="3">
        <f t="shared" si="50"/>
        <v>39</v>
      </c>
      <c r="M812" s="7">
        <f t="shared" si="51"/>
        <v>0.40625</v>
      </c>
    </row>
    <row r="813" spans="1:13">
      <c r="A813" s="4">
        <v>319</v>
      </c>
      <c r="B813" s="4">
        <v>1</v>
      </c>
      <c r="C813" s="4" t="s">
        <v>33</v>
      </c>
      <c r="D813" s="4" t="s">
        <v>1145</v>
      </c>
      <c r="E813" s="4">
        <v>21</v>
      </c>
      <c r="F813" s="4">
        <v>35</v>
      </c>
      <c r="G813" s="4">
        <v>2</v>
      </c>
      <c r="H813" s="4">
        <v>17</v>
      </c>
      <c r="I813" t="s">
        <v>1131</v>
      </c>
      <c r="J813" s="3">
        <f t="shared" si="48"/>
        <v>70</v>
      </c>
      <c r="K813" s="3">
        <f t="shared" si="49"/>
        <v>42</v>
      </c>
      <c r="L813" s="3">
        <f t="shared" si="50"/>
        <v>28</v>
      </c>
      <c r="M813" s="7">
        <f t="shared" si="51"/>
        <v>0.4</v>
      </c>
    </row>
    <row r="814" spans="1:13">
      <c r="A814" s="4">
        <v>319</v>
      </c>
      <c r="B814" s="4">
        <v>1</v>
      </c>
      <c r="C814" s="4" t="s">
        <v>65</v>
      </c>
      <c r="D814" s="4" t="s">
        <v>1139</v>
      </c>
      <c r="E814" s="4">
        <v>25</v>
      </c>
      <c r="F814" s="4">
        <v>40</v>
      </c>
      <c r="G814" s="4">
        <v>1</v>
      </c>
      <c r="H814" s="4">
        <v>38</v>
      </c>
      <c r="I814" t="s">
        <v>1132</v>
      </c>
      <c r="J814" s="3">
        <f t="shared" si="48"/>
        <v>40</v>
      </c>
      <c r="K814" s="3">
        <f t="shared" si="49"/>
        <v>25</v>
      </c>
      <c r="L814" s="3">
        <f t="shared" si="50"/>
        <v>15</v>
      </c>
      <c r="M814" s="7">
        <f t="shared" si="51"/>
        <v>0.375</v>
      </c>
    </row>
    <row r="815" spans="1:13">
      <c r="A815" s="4">
        <v>319</v>
      </c>
      <c r="B815" s="4">
        <v>1</v>
      </c>
      <c r="C815" s="4" t="s">
        <v>186</v>
      </c>
      <c r="D815" s="4" t="s">
        <v>1137</v>
      </c>
      <c r="E815" s="4">
        <v>19</v>
      </c>
      <c r="F815" s="4">
        <v>31</v>
      </c>
      <c r="G815" s="4">
        <v>2</v>
      </c>
      <c r="H815" s="4">
        <v>55</v>
      </c>
      <c r="I815" t="s">
        <v>1132</v>
      </c>
      <c r="J815" s="3">
        <f t="shared" si="48"/>
        <v>62</v>
      </c>
      <c r="K815" s="3">
        <f t="shared" si="49"/>
        <v>38</v>
      </c>
      <c r="L815" s="3">
        <f t="shared" si="50"/>
        <v>24</v>
      </c>
      <c r="M815" s="7">
        <f t="shared" si="51"/>
        <v>0.38709677419354838</v>
      </c>
    </row>
    <row r="816" spans="1:13">
      <c r="A816" s="4">
        <v>320</v>
      </c>
      <c r="B816" s="4">
        <v>9</v>
      </c>
      <c r="C816" s="4" t="s">
        <v>102</v>
      </c>
      <c r="D816" s="4" t="s">
        <v>1151</v>
      </c>
      <c r="E816" s="4">
        <v>13</v>
      </c>
      <c r="F816" s="4">
        <v>21</v>
      </c>
      <c r="G816" s="4">
        <v>2</v>
      </c>
      <c r="H816" s="4">
        <v>44</v>
      </c>
      <c r="I816" t="s">
        <v>1132</v>
      </c>
      <c r="J816" s="3">
        <f t="shared" si="48"/>
        <v>42</v>
      </c>
      <c r="K816" s="3">
        <f t="shared" si="49"/>
        <v>26</v>
      </c>
      <c r="L816" s="3">
        <f t="shared" si="50"/>
        <v>16</v>
      </c>
      <c r="M816" s="7">
        <f t="shared" si="51"/>
        <v>0.38095238095238093</v>
      </c>
    </row>
    <row r="817" spans="1:13">
      <c r="A817" s="4">
        <v>320</v>
      </c>
      <c r="B817" s="4">
        <v>9</v>
      </c>
      <c r="C817" s="4" t="s">
        <v>335</v>
      </c>
      <c r="D817" s="4" t="s">
        <v>1147</v>
      </c>
      <c r="E817" s="4">
        <v>13</v>
      </c>
      <c r="F817" s="4">
        <v>22</v>
      </c>
      <c r="G817" s="4">
        <v>1</v>
      </c>
      <c r="H817" s="4">
        <v>44</v>
      </c>
      <c r="I817" t="s">
        <v>1132</v>
      </c>
      <c r="J817" s="3">
        <f t="shared" si="48"/>
        <v>22</v>
      </c>
      <c r="K817" s="3">
        <f t="shared" si="49"/>
        <v>13</v>
      </c>
      <c r="L817" s="3">
        <f t="shared" si="50"/>
        <v>9</v>
      </c>
      <c r="M817" s="7">
        <f t="shared" si="51"/>
        <v>0.40909090909090912</v>
      </c>
    </row>
    <row r="818" spans="1:13">
      <c r="A818" s="4">
        <v>320</v>
      </c>
      <c r="B818" s="4">
        <v>9</v>
      </c>
      <c r="C818" s="4" t="s">
        <v>77</v>
      </c>
      <c r="D818" s="4" t="s">
        <v>1148</v>
      </c>
      <c r="E818" s="4">
        <v>20</v>
      </c>
      <c r="F818" s="4">
        <v>34</v>
      </c>
      <c r="G818" s="4">
        <v>1</v>
      </c>
      <c r="H818" s="4">
        <v>42</v>
      </c>
      <c r="I818" t="s">
        <v>1131</v>
      </c>
      <c r="J818" s="3">
        <f t="shared" si="48"/>
        <v>34</v>
      </c>
      <c r="K818" s="3">
        <f t="shared" si="49"/>
        <v>20</v>
      </c>
      <c r="L818" s="3">
        <f t="shared" si="50"/>
        <v>14</v>
      </c>
      <c r="M818" s="7">
        <f t="shared" si="51"/>
        <v>0.41176470588235292</v>
      </c>
    </row>
    <row r="819" spans="1:13">
      <c r="A819" s="4">
        <v>321</v>
      </c>
      <c r="B819" s="4">
        <v>18</v>
      </c>
      <c r="C819" s="4" t="s">
        <v>57</v>
      </c>
      <c r="D819" s="4" t="s">
        <v>1143</v>
      </c>
      <c r="E819" s="4">
        <v>16</v>
      </c>
      <c r="F819" s="4">
        <v>28</v>
      </c>
      <c r="G819" s="4">
        <v>1</v>
      </c>
      <c r="H819" s="4">
        <v>34</v>
      </c>
      <c r="I819" t="s">
        <v>1132</v>
      </c>
      <c r="J819" s="3">
        <f t="shared" si="48"/>
        <v>28</v>
      </c>
      <c r="K819" s="3">
        <f t="shared" si="49"/>
        <v>16</v>
      </c>
      <c r="L819" s="3">
        <f t="shared" si="50"/>
        <v>12</v>
      </c>
      <c r="M819" s="7">
        <f t="shared" si="51"/>
        <v>0.42857142857142855</v>
      </c>
    </row>
    <row r="820" spans="1:13">
      <c r="A820" s="4">
        <v>321</v>
      </c>
      <c r="B820" s="4">
        <v>18</v>
      </c>
      <c r="C820" s="4" t="s">
        <v>335</v>
      </c>
      <c r="D820" s="4" t="s">
        <v>1147</v>
      </c>
      <c r="E820" s="4">
        <v>13</v>
      </c>
      <c r="F820" s="4">
        <v>22</v>
      </c>
      <c r="G820" s="4">
        <v>2</v>
      </c>
      <c r="H820" s="4">
        <v>22</v>
      </c>
      <c r="I820" t="s">
        <v>1132</v>
      </c>
      <c r="J820" s="3">
        <f t="shared" si="48"/>
        <v>44</v>
      </c>
      <c r="K820" s="3">
        <f t="shared" si="49"/>
        <v>26</v>
      </c>
      <c r="L820" s="3">
        <f t="shared" si="50"/>
        <v>18</v>
      </c>
      <c r="M820" s="7">
        <f t="shared" si="51"/>
        <v>0.40909090909090912</v>
      </c>
    </row>
    <row r="821" spans="1:13">
      <c r="A821" s="4">
        <v>321</v>
      </c>
      <c r="B821" s="4">
        <v>18</v>
      </c>
      <c r="C821" s="4" t="s">
        <v>331</v>
      </c>
      <c r="D821" s="4" t="s">
        <v>1150</v>
      </c>
      <c r="E821" s="4">
        <v>14</v>
      </c>
      <c r="F821" s="4">
        <v>23</v>
      </c>
      <c r="G821" s="4">
        <v>3</v>
      </c>
      <c r="H821" s="4">
        <v>39</v>
      </c>
      <c r="I821" t="s">
        <v>1131</v>
      </c>
      <c r="J821" s="3">
        <f t="shared" si="48"/>
        <v>69</v>
      </c>
      <c r="K821" s="3">
        <f t="shared" si="49"/>
        <v>42</v>
      </c>
      <c r="L821" s="3">
        <f t="shared" si="50"/>
        <v>27</v>
      </c>
      <c r="M821" s="7">
        <f t="shared" si="51"/>
        <v>0.39130434782608697</v>
      </c>
    </row>
    <row r="822" spans="1:13">
      <c r="A822" s="4">
        <v>322</v>
      </c>
      <c r="B822" s="4">
        <v>12</v>
      </c>
      <c r="C822" s="4" t="s">
        <v>414</v>
      </c>
      <c r="D822" s="4" t="s">
        <v>1146</v>
      </c>
      <c r="E822" s="4">
        <v>19</v>
      </c>
      <c r="F822" s="4">
        <v>32</v>
      </c>
      <c r="G822" s="4">
        <v>2</v>
      </c>
      <c r="H822" s="4">
        <v>8</v>
      </c>
      <c r="I822" t="s">
        <v>1131</v>
      </c>
      <c r="J822" s="3">
        <f t="shared" si="48"/>
        <v>64</v>
      </c>
      <c r="K822" s="3">
        <f t="shared" si="49"/>
        <v>38</v>
      </c>
      <c r="L822" s="3">
        <f t="shared" si="50"/>
        <v>26</v>
      </c>
      <c r="M822" s="7">
        <f t="shared" si="51"/>
        <v>0.40625</v>
      </c>
    </row>
    <row r="823" spans="1:13">
      <c r="A823" s="4">
        <v>322</v>
      </c>
      <c r="B823" s="4">
        <v>12</v>
      </c>
      <c r="C823" s="4" t="s">
        <v>102</v>
      </c>
      <c r="D823" s="4" t="s">
        <v>1151</v>
      </c>
      <c r="E823" s="4">
        <v>13</v>
      </c>
      <c r="F823" s="4">
        <v>21</v>
      </c>
      <c r="G823" s="4">
        <v>1</v>
      </c>
      <c r="H823" s="4">
        <v>52</v>
      </c>
      <c r="I823" t="s">
        <v>1132</v>
      </c>
      <c r="J823" s="3">
        <f t="shared" si="48"/>
        <v>21</v>
      </c>
      <c r="K823" s="3">
        <f t="shared" si="49"/>
        <v>13</v>
      </c>
      <c r="L823" s="3">
        <f t="shared" si="50"/>
        <v>8</v>
      </c>
      <c r="M823" s="7">
        <f t="shared" si="51"/>
        <v>0.38095238095238093</v>
      </c>
    </row>
    <row r="824" spans="1:13">
      <c r="A824" s="4">
        <v>323</v>
      </c>
      <c r="B824" s="4">
        <v>8</v>
      </c>
      <c r="C824" s="4" t="s">
        <v>335</v>
      </c>
      <c r="D824" s="4" t="s">
        <v>1147</v>
      </c>
      <c r="E824" s="4">
        <v>13</v>
      </c>
      <c r="F824" s="4">
        <v>22</v>
      </c>
      <c r="G824" s="4">
        <v>3</v>
      </c>
      <c r="H824" s="4">
        <v>37</v>
      </c>
      <c r="I824" t="s">
        <v>1132</v>
      </c>
      <c r="J824" s="3">
        <f t="shared" si="48"/>
        <v>66</v>
      </c>
      <c r="K824" s="3">
        <f t="shared" si="49"/>
        <v>39</v>
      </c>
      <c r="L824" s="3">
        <f t="shared" si="50"/>
        <v>27</v>
      </c>
      <c r="M824" s="7">
        <f t="shared" si="51"/>
        <v>0.40909090909090912</v>
      </c>
    </row>
    <row r="825" spans="1:13">
      <c r="A825" s="4">
        <v>323</v>
      </c>
      <c r="B825" s="4">
        <v>8</v>
      </c>
      <c r="C825" s="4" t="s">
        <v>51</v>
      </c>
      <c r="D825" s="4" t="s">
        <v>1141</v>
      </c>
      <c r="E825" s="4">
        <v>17</v>
      </c>
      <c r="F825" s="4">
        <v>29</v>
      </c>
      <c r="G825" s="4">
        <v>2</v>
      </c>
      <c r="H825" s="4">
        <v>33</v>
      </c>
      <c r="I825" t="s">
        <v>1131</v>
      </c>
      <c r="J825" s="3">
        <f t="shared" si="48"/>
        <v>58</v>
      </c>
      <c r="K825" s="3">
        <f t="shared" si="49"/>
        <v>34</v>
      </c>
      <c r="L825" s="3">
        <f t="shared" si="50"/>
        <v>24</v>
      </c>
      <c r="M825" s="7">
        <f t="shared" si="51"/>
        <v>0.41379310344827586</v>
      </c>
    </row>
    <row r="826" spans="1:13">
      <c r="A826" s="4">
        <v>323</v>
      </c>
      <c r="B826" s="4">
        <v>8</v>
      </c>
      <c r="C826" s="4" t="s">
        <v>259</v>
      </c>
      <c r="D826" s="4" t="s">
        <v>1135</v>
      </c>
      <c r="E826" s="4">
        <v>14</v>
      </c>
      <c r="F826" s="4">
        <v>24</v>
      </c>
      <c r="G826" s="4">
        <v>2</v>
      </c>
      <c r="H826" s="4">
        <v>30</v>
      </c>
      <c r="I826" t="s">
        <v>1131</v>
      </c>
      <c r="J826" s="3">
        <f t="shared" si="48"/>
        <v>48</v>
      </c>
      <c r="K826" s="3">
        <f t="shared" si="49"/>
        <v>28</v>
      </c>
      <c r="L826" s="3">
        <f t="shared" si="50"/>
        <v>20</v>
      </c>
      <c r="M826" s="7">
        <f t="shared" si="51"/>
        <v>0.41666666666666669</v>
      </c>
    </row>
    <row r="827" spans="1:13">
      <c r="A827" s="4">
        <v>323</v>
      </c>
      <c r="B827" s="4">
        <v>8</v>
      </c>
      <c r="C827" s="4" t="s">
        <v>117</v>
      </c>
      <c r="D827" s="4" t="s">
        <v>1152</v>
      </c>
      <c r="E827" s="4">
        <v>10</v>
      </c>
      <c r="F827" s="4">
        <v>18</v>
      </c>
      <c r="G827" s="4">
        <v>2</v>
      </c>
      <c r="H827" s="4">
        <v>22</v>
      </c>
      <c r="I827" t="s">
        <v>1132</v>
      </c>
      <c r="J827" s="3">
        <f t="shared" si="48"/>
        <v>36</v>
      </c>
      <c r="K827" s="3">
        <f t="shared" si="49"/>
        <v>20</v>
      </c>
      <c r="L827" s="3">
        <f t="shared" si="50"/>
        <v>16</v>
      </c>
      <c r="M827" s="7">
        <f t="shared" si="51"/>
        <v>0.44444444444444442</v>
      </c>
    </row>
    <row r="828" spans="1:13">
      <c r="A828" s="4">
        <v>324</v>
      </c>
      <c r="B828" s="4">
        <v>9</v>
      </c>
      <c r="C828" s="4" t="s">
        <v>100</v>
      </c>
      <c r="D828" s="4" t="s">
        <v>1136</v>
      </c>
      <c r="E828" s="4">
        <v>18</v>
      </c>
      <c r="F828" s="4">
        <v>30</v>
      </c>
      <c r="G828" s="4">
        <v>1</v>
      </c>
      <c r="H828" s="4">
        <v>15</v>
      </c>
      <c r="I828" t="s">
        <v>1132</v>
      </c>
      <c r="J828" s="3">
        <f t="shared" si="48"/>
        <v>30</v>
      </c>
      <c r="K828" s="3">
        <f t="shared" si="49"/>
        <v>18</v>
      </c>
      <c r="L828" s="3">
        <f t="shared" si="50"/>
        <v>12</v>
      </c>
      <c r="M828" s="7">
        <f t="shared" si="51"/>
        <v>0.4</v>
      </c>
    </row>
    <row r="829" spans="1:13">
      <c r="A829" s="4">
        <v>324</v>
      </c>
      <c r="B829" s="4">
        <v>9</v>
      </c>
      <c r="C829" s="4" t="s">
        <v>170</v>
      </c>
      <c r="D829" s="4" t="s">
        <v>1138</v>
      </c>
      <c r="E829" s="4">
        <v>16</v>
      </c>
      <c r="F829" s="4">
        <v>27</v>
      </c>
      <c r="G829" s="4">
        <v>3</v>
      </c>
      <c r="H829" s="4">
        <v>58</v>
      </c>
      <c r="I829" t="s">
        <v>1131</v>
      </c>
      <c r="J829" s="3">
        <f t="shared" si="48"/>
        <v>81</v>
      </c>
      <c r="K829" s="3">
        <f t="shared" si="49"/>
        <v>48</v>
      </c>
      <c r="L829" s="3">
        <f t="shared" si="50"/>
        <v>33</v>
      </c>
      <c r="M829" s="7">
        <f t="shared" si="51"/>
        <v>0.40740740740740738</v>
      </c>
    </row>
    <row r="830" spans="1:13">
      <c r="A830" s="4">
        <v>324</v>
      </c>
      <c r="B830" s="4">
        <v>9</v>
      </c>
      <c r="C830" s="4" t="s">
        <v>256</v>
      </c>
      <c r="D830" s="4" t="s">
        <v>1153</v>
      </c>
      <c r="E830" s="4">
        <v>15</v>
      </c>
      <c r="F830" s="4">
        <v>26</v>
      </c>
      <c r="G830" s="4">
        <v>1</v>
      </c>
      <c r="H830" s="4">
        <v>17</v>
      </c>
      <c r="I830" t="s">
        <v>1131</v>
      </c>
      <c r="J830" s="3">
        <f t="shared" si="48"/>
        <v>26</v>
      </c>
      <c r="K830" s="3">
        <f t="shared" si="49"/>
        <v>15</v>
      </c>
      <c r="L830" s="3">
        <f t="shared" si="50"/>
        <v>11</v>
      </c>
      <c r="M830" s="7">
        <f t="shared" si="51"/>
        <v>0.42307692307692307</v>
      </c>
    </row>
    <row r="831" spans="1:13">
      <c r="A831" s="4">
        <v>325</v>
      </c>
      <c r="B831" s="4">
        <v>18</v>
      </c>
      <c r="C831" s="4" t="s">
        <v>102</v>
      </c>
      <c r="D831" s="4" t="s">
        <v>1151</v>
      </c>
      <c r="E831" s="4">
        <v>13</v>
      </c>
      <c r="F831" s="4">
        <v>21</v>
      </c>
      <c r="G831" s="4">
        <v>1</v>
      </c>
      <c r="H831" s="4">
        <v>26</v>
      </c>
      <c r="I831" t="s">
        <v>1132</v>
      </c>
      <c r="J831" s="3">
        <f t="shared" si="48"/>
        <v>21</v>
      </c>
      <c r="K831" s="3">
        <f t="shared" si="49"/>
        <v>13</v>
      </c>
      <c r="L831" s="3">
        <f t="shared" si="50"/>
        <v>8</v>
      </c>
      <c r="M831" s="7">
        <f t="shared" si="51"/>
        <v>0.38095238095238093</v>
      </c>
    </row>
    <row r="832" spans="1:13">
      <c r="A832" s="4">
        <v>325</v>
      </c>
      <c r="B832" s="4">
        <v>18</v>
      </c>
      <c r="C832" s="4" t="s">
        <v>186</v>
      </c>
      <c r="D832" s="4" t="s">
        <v>1137</v>
      </c>
      <c r="E832" s="4">
        <v>19</v>
      </c>
      <c r="F832" s="4">
        <v>31</v>
      </c>
      <c r="G832" s="4">
        <v>1</v>
      </c>
      <c r="H832" s="4">
        <v>5</v>
      </c>
      <c r="I832" t="s">
        <v>1132</v>
      </c>
      <c r="J832" s="3">
        <f t="shared" si="48"/>
        <v>31</v>
      </c>
      <c r="K832" s="3">
        <f t="shared" si="49"/>
        <v>19</v>
      </c>
      <c r="L832" s="3">
        <f t="shared" si="50"/>
        <v>12</v>
      </c>
      <c r="M832" s="7">
        <f t="shared" si="51"/>
        <v>0.38709677419354838</v>
      </c>
    </row>
    <row r="833" spans="1:13">
      <c r="A833" s="4">
        <v>325</v>
      </c>
      <c r="B833" s="4">
        <v>18</v>
      </c>
      <c r="C833" s="4" t="s">
        <v>33</v>
      </c>
      <c r="D833" s="4" t="s">
        <v>1145</v>
      </c>
      <c r="E833" s="4">
        <v>21</v>
      </c>
      <c r="F833" s="4">
        <v>35</v>
      </c>
      <c r="G833" s="4">
        <v>2</v>
      </c>
      <c r="H833" s="4">
        <v>13</v>
      </c>
      <c r="I833" t="s">
        <v>1132</v>
      </c>
      <c r="J833" s="3">
        <f t="shared" si="48"/>
        <v>70</v>
      </c>
      <c r="K833" s="3">
        <f t="shared" si="49"/>
        <v>42</v>
      </c>
      <c r="L833" s="3">
        <f t="shared" si="50"/>
        <v>28</v>
      </c>
      <c r="M833" s="7">
        <f t="shared" si="51"/>
        <v>0.4</v>
      </c>
    </row>
    <row r="834" spans="1:13">
      <c r="A834" s="4">
        <v>325</v>
      </c>
      <c r="B834" s="4">
        <v>18</v>
      </c>
      <c r="C834" s="4" t="s">
        <v>414</v>
      </c>
      <c r="D834" s="4" t="s">
        <v>1146</v>
      </c>
      <c r="E834" s="4">
        <v>19</v>
      </c>
      <c r="F834" s="4">
        <v>32</v>
      </c>
      <c r="G834" s="4">
        <v>1</v>
      </c>
      <c r="H834" s="4">
        <v>27</v>
      </c>
      <c r="I834" t="s">
        <v>1131</v>
      </c>
      <c r="J834" s="3">
        <f t="shared" ref="J834:J897" si="52">+F834*G834</f>
        <v>32</v>
      </c>
      <c r="K834" s="3">
        <f t="shared" ref="K834:K897" si="53">+E834*G834</f>
        <v>19</v>
      </c>
      <c r="L834" s="3">
        <f t="shared" si="50"/>
        <v>13</v>
      </c>
      <c r="M834" s="7">
        <f t="shared" si="51"/>
        <v>0.40625</v>
      </c>
    </row>
    <row r="835" spans="1:13">
      <c r="A835" s="4">
        <v>326</v>
      </c>
      <c r="B835" s="4">
        <v>14</v>
      </c>
      <c r="C835" s="4" t="s">
        <v>33</v>
      </c>
      <c r="D835" s="4" t="s">
        <v>1145</v>
      </c>
      <c r="E835" s="4">
        <v>21</v>
      </c>
      <c r="F835" s="4">
        <v>35</v>
      </c>
      <c r="G835" s="4">
        <v>1</v>
      </c>
      <c r="H835" s="4">
        <v>14</v>
      </c>
      <c r="I835" t="s">
        <v>1131</v>
      </c>
      <c r="J835" s="3">
        <f t="shared" si="52"/>
        <v>35</v>
      </c>
      <c r="K835" s="3">
        <f t="shared" si="53"/>
        <v>21</v>
      </c>
      <c r="L835" s="3">
        <f t="shared" ref="L835:L898" si="54">+J835-K835</f>
        <v>14</v>
      </c>
      <c r="M835" s="7">
        <f t="shared" ref="M835:M898" si="55">+L835/J835</f>
        <v>0.4</v>
      </c>
    </row>
    <row r="836" spans="1:13">
      <c r="A836" s="4">
        <v>326</v>
      </c>
      <c r="B836" s="4">
        <v>14</v>
      </c>
      <c r="C836" s="4" t="s">
        <v>117</v>
      </c>
      <c r="D836" s="4" t="s">
        <v>1152</v>
      </c>
      <c r="E836" s="4">
        <v>10</v>
      </c>
      <c r="F836" s="4">
        <v>18</v>
      </c>
      <c r="G836" s="4">
        <v>1</v>
      </c>
      <c r="H836" s="4">
        <v>28</v>
      </c>
      <c r="I836" t="s">
        <v>1131</v>
      </c>
      <c r="J836" s="3">
        <f t="shared" si="52"/>
        <v>18</v>
      </c>
      <c r="K836" s="3">
        <f t="shared" si="53"/>
        <v>10</v>
      </c>
      <c r="L836" s="3">
        <f t="shared" si="54"/>
        <v>8</v>
      </c>
      <c r="M836" s="7">
        <f t="shared" si="55"/>
        <v>0.44444444444444442</v>
      </c>
    </row>
    <row r="837" spans="1:13">
      <c r="A837" s="4">
        <v>326</v>
      </c>
      <c r="B837" s="4">
        <v>14</v>
      </c>
      <c r="C837" s="4" t="s">
        <v>57</v>
      </c>
      <c r="D837" s="4" t="s">
        <v>1143</v>
      </c>
      <c r="E837" s="4">
        <v>16</v>
      </c>
      <c r="F837" s="4">
        <v>28</v>
      </c>
      <c r="G837" s="4">
        <v>1</v>
      </c>
      <c r="H837" s="4">
        <v>49</v>
      </c>
      <c r="I837" t="s">
        <v>1131</v>
      </c>
      <c r="J837" s="3">
        <f t="shared" si="52"/>
        <v>28</v>
      </c>
      <c r="K837" s="3">
        <f t="shared" si="53"/>
        <v>16</v>
      </c>
      <c r="L837" s="3">
        <f t="shared" si="54"/>
        <v>12</v>
      </c>
      <c r="M837" s="7">
        <f t="shared" si="55"/>
        <v>0.42857142857142855</v>
      </c>
    </row>
    <row r="838" spans="1:13">
      <c r="A838" s="4">
        <v>327</v>
      </c>
      <c r="B838" s="4">
        <v>12</v>
      </c>
      <c r="C838" s="4" t="s">
        <v>77</v>
      </c>
      <c r="D838" s="4" t="s">
        <v>1148</v>
      </c>
      <c r="E838" s="4">
        <v>20</v>
      </c>
      <c r="F838" s="4">
        <v>34</v>
      </c>
      <c r="G838" s="4">
        <v>3</v>
      </c>
      <c r="H838" s="4">
        <v>33</v>
      </c>
      <c r="I838" t="s">
        <v>1131</v>
      </c>
      <c r="J838" s="3">
        <f t="shared" si="52"/>
        <v>102</v>
      </c>
      <c r="K838" s="3">
        <f t="shared" si="53"/>
        <v>60</v>
      </c>
      <c r="L838" s="3">
        <f t="shared" si="54"/>
        <v>42</v>
      </c>
      <c r="M838" s="7">
        <f t="shared" si="55"/>
        <v>0.41176470588235292</v>
      </c>
    </row>
    <row r="839" spans="1:13">
      <c r="A839" s="4">
        <v>327</v>
      </c>
      <c r="B839" s="4">
        <v>12</v>
      </c>
      <c r="C839" s="4" t="s">
        <v>117</v>
      </c>
      <c r="D839" s="4" t="s">
        <v>1152</v>
      </c>
      <c r="E839" s="4">
        <v>10</v>
      </c>
      <c r="F839" s="4">
        <v>18</v>
      </c>
      <c r="G839" s="4">
        <v>1</v>
      </c>
      <c r="H839" s="4">
        <v>7</v>
      </c>
      <c r="I839" t="s">
        <v>1132</v>
      </c>
      <c r="J839" s="3">
        <f t="shared" si="52"/>
        <v>18</v>
      </c>
      <c r="K839" s="3">
        <f t="shared" si="53"/>
        <v>10</v>
      </c>
      <c r="L839" s="3">
        <f t="shared" si="54"/>
        <v>8</v>
      </c>
      <c r="M839" s="7">
        <f t="shared" si="55"/>
        <v>0.44444444444444442</v>
      </c>
    </row>
    <row r="840" spans="1:13">
      <c r="A840" s="4">
        <v>327</v>
      </c>
      <c r="B840" s="4">
        <v>12</v>
      </c>
      <c r="C840" s="4" t="s">
        <v>170</v>
      </c>
      <c r="D840" s="4" t="s">
        <v>1138</v>
      </c>
      <c r="E840" s="4">
        <v>16</v>
      </c>
      <c r="F840" s="4">
        <v>27</v>
      </c>
      <c r="G840" s="4">
        <v>1</v>
      </c>
      <c r="H840" s="4">
        <v>34</v>
      </c>
      <c r="I840" t="s">
        <v>1131</v>
      </c>
      <c r="J840" s="3">
        <f t="shared" si="52"/>
        <v>27</v>
      </c>
      <c r="K840" s="3">
        <f t="shared" si="53"/>
        <v>16</v>
      </c>
      <c r="L840" s="3">
        <f t="shared" si="54"/>
        <v>11</v>
      </c>
      <c r="M840" s="7">
        <f t="shared" si="55"/>
        <v>0.40740740740740738</v>
      </c>
    </row>
    <row r="841" spans="1:13">
      <c r="A841" s="4">
        <v>328</v>
      </c>
      <c r="B841" s="4">
        <v>4</v>
      </c>
      <c r="C841" s="4" t="s">
        <v>33</v>
      </c>
      <c r="D841" s="4" t="s">
        <v>1145</v>
      </c>
      <c r="E841" s="4">
        <v>21</v>
      </c>
      <c r="F841" s="4">
        <v>35</v>
      </c>
      <c r="G841" s="4">
        <v>1</v>
      </c>
      <c r="H841" s="4">
        <v>21</v>
      </c>
      <c r="I841" t="s">
        <v>1131</v>
      </c>
      <c r="J841" s="3">
        <f t="shared" si="52"/>
        <v>35</v>
      </c>
      <c r="K841" s="3">
        <f t="shared" si="53"/>
        <v>21</v>
      </c>
      <c r="L841" s="3">
        <f t="shared" si="54"/>
        <v>14</v>
      </c>
      <c r="M841" s="7">
        <f t="shared" si="55"/>
        <v>0.4</v>
      </c>
    </row>
    <row r="842" spans="1:13">
      <c r="A842" s="4">
        <v>329</v>
      </c>
      <c r="B842" s="4">
        <v>13</v>
      </c>
      <c r="C842" s="4" t="s">
        <v>102</v>
      </c>
      <c r="D842" s="4" t="s">
        <v>1151</v>
      </c>
      <c r="E842" s="4">
        <v>13</v>
      </c>
      <c r="F842" s="4">
        <v>21</v>
      </c>
      <c r="G842" s="4">
        <v>2</v>
      </c>
      <c r="H842" s="4">
        <v>56</v>
      </c>
      <c r="I842" t="s">
        <v>1131</v>
      </c>
      <c r="J842" s="3">
        <f t="shared" si="52"/>
        <v>42</v>
      </c>
      <c r="K842" s="3">
        <f t="shared" si="53"/>
        <v>26</v>
      </c>
      <c r="L842" s="3">
        <f t="shared" si="54"/>
        <v>16</v>
      </c>
      <c r="M842" s="7">
        <f t="shared" si="55"/>
        <v>0.38095238095238093</v>
      </c>
    </row>
    <row r="843" spans="1:13">
      <c r="A843" s="4">
        <v>329</v>
      </c>
      <c r="B843" s="4">
        <v>13</v>
      </c>
      <c r="C843" s="4" t="s">
        <v>65</v>
      </c>
      <c r="D843" s="4" t="s">
        <v>1139</v>
      </c>
      <c r="E843" s="4">
        <v>25</v>
      </c>
      <c r="F843" s="4">
        <v>40</v>
      </c>
      <c r="G843" s="4">
        <v>2</v>
      </c>
      <c r="H843" s="4">
        <v>17</v>
      </c>
      <c r="I843" t="s">
        <v>1131</v>
      </c>
      <c r="J843" s="3">
        <f t="shared" si="52"/>
        <v>80</v>
      </c>
      <c r="K843" s="3">
        <f t="shared" si="53"/>
        <v>50</v>
      </c>
      <c r="L843" s="3">
        <f t="shared" si="54"/>
        <v>30</v>
      </c>
      <c r="M843" s="7">
        <f t="shared" si="55"/>
        <v>0.375</v>
      </c>
    </row>
    <row r="844" spans="1:13">
      <c r="A844" s="4">
        <v>329</v>
      </c>
      <c r="B844" s="4">
        <v>13</v>
      </c>
      <c r="C844" s="4" t="s">
        <v>186</v>
      </c>
      <c r="D844" s="4" t="s">
        <v>1137</v>
      </c>
      <c r="E844" s="4">
        <v>19</v>
      </c>
      <c r="F844" s="4">
        <v>31</v>
      </c>
      <c r="G844" s="4">
        <v>2</v>
      </c>
      <c r="H844" s="4">
        <v>58</v>
      </c>
      <c r="I844" t="s">
        <v>1131</v>
      </c>
      <c r="J844" s="3">
        <f t="shared" si="52"/>
        <v>62</v>
      </c>
      <c r="K844" s="3">
        <f t="shared" si="53"/>
        <v>38</v>
      </c>
      <c r="L844" s="3">
        <f t="shared" si="54"/>
        <v>24</v>
      </c>
      <c r="M844" s="7">
        <f t="shared" si="55"/>
        <v>0.38709677419354838</v>
      </c>
    </row>
    <row r="845" spans="1:13">
      <c r="A845" s="4">
        <v>329</v>
      </c>
      <c r="B845" s="4">
        <v>13</v>
      </c>
      <c r="C845" s="4" t="s">
        <v>331</v>
      </c>
      <c r="D845" s="4" t="s">
        <v>1150</v>
      </c>
      <c r="E845" s="4">
        <v>14</v>
      </c>
      <c r="F845" s="4">
        <v>23</v>
      </c>
      <c r="G845" s="4">
        <v>1</v>
      </c>
      <c r="H845" s="4">
        <v>8</v>
      </c>
      <c r="I845" t="s">
        <v>1131</v>
      </c>
      <c r="J845" s="3">
        <f t="shared" si="52"/>
        <v>23</v>
      </c>
      <c r="K845" s="3">
        <f t="shared" si="53"/>
        <v>14</v>
      </c>
      <c r="L845" s="3">
        <f t="shared" si="54"/>
        <v>9</v>
      </c>
      <c r="M845" s="7">
        <f t="shared" si="55"/>
        <v>0.39130434782608697</v>
      </c>
    </row>
    <row r="846" spans="1:13">
      <c r="A846" s="4">
        <v>330</v>
      </c>
      <c r="B846" s="4">
        <v>10</v>
      </c>
      <c r="C846" s="4" t="s">
        <v>195</v>
      </c>
      <c r="D846" s="4" t="s">
        <v>1154</v>
      </c>
      <c r="E846" s="4">
        <v>15</v>
      </c>
      <c r="F846" s="4">
        <v>25</v>
      </c>
      <c r="G846" s="4">
        <v>2</v>
      </c>
      <c r="H846" s="4">
        <v>25</v>
      </c>
      <c r="I846" t="s">
        <v>1132</v>
      </c>
      <c r="J846" s="3">
        <f t="shared" si="52"/>
        <v>50</v>
      </c>
      <c r="K846" s="3">
        <f t="shared" si="53"/>
        <v>30</v>
      </c>
      <c r="L846" s="3">
        <f t="shared" si="54"/>
        <v>20</v>
      </c>
      <c r="M846" s="7">
        <f t="shared" si="55"/>
        <v>0.4</v>
      </c>
    </row>
    <row r="847" spans="1:13">
      <c r="A847" s="4">
        <v>330</v>
      </c>
      <c r="B847" s="4">
        <v>10</v>
      </c>
      <c r="C847" s="4" t="s">
        <v>57</v>
      </c>
      <c r="D847" s="4" t="s">
        <v>1143</v>
      </c>
      <c r="E847" s="4">
        <v>16</v>
      </c>
      <c r="F847" s="4">
        <v>28</v>
      </c>
      <c r="G847" s="4">
        <v>2</v>
      </c>
      <c r="H847" s="4">
        <v>43</v>
      </c>
      <c r="I847" t="s">
        <v>1131</v>
      </c>
      <c r="J847" s="3">
        <f t="shared" si="52"/>
        <v>56</v>
      </c>
      <c r="K847" s="3">
        <f t="shared" si="53"/>
        <v>32</v>
      </c>
      <c r="L847" s="3">
        <f t="shared" si="54"/>
        <v>24</v>
      </c>
      <c r="M847" s="7">
        <f t="shared" si="55"/>
        <v>0.42857142857142855</v>
      </c>
    </row>
    <row r="848" spans="1:13">
      <c r="A848" s="4">
        <v>330</v>
      </c>
      <c r="B848" s="4">
        <v>10</v>
      </c>
      <c r="C848" s="4" t="s">
        <v>331</v>
      </c>
      <c r="D848" s="4" t="s">
        <v>1150</v>
      </c>
      <c r="E848" s="4">
        <v>14</v>
      </c>
      <c r="F848" s="4">
        <v>23</v>
      </c>
      <c r="G848" s="4">
        <v>3</v>
      </c>
      <c r="H848" s="4">
        <v>21</v>
      </c>
      <c r="I848" t="s">
        <v>1131</v>
      </c>
      <c r="J848" s="3">
        <f t="shared" si="52"/>
        <v>69</v>
      </c>
      <c r="K848" s="3">
        <f t="shared" si="53"/>
        <v>42</v>
      </c>
      <c r="L848" s="3">
        <f t="shared" si="54"/>
        <v>27</v>
      </c>
      <c r="M848" s="7">
        <f t="shared" si="55"/>
        <v>0.39130434782608697</v>
      </c>
    </row>
    <row r="849" spans="1:13">
      <c r="A849" s="4">
        <v>330</v>
      </c>
      <c r="B849" s="4">
        <v>10</v>
      </c>
      <c r="C849" s="4" t="s">
        <v>102</v>
      </c>
      <c r="D849" s="4" t="s">
        <v>1151</v>
      </c>
      <c r="E849" s="4">
        <v>13</v>
      </c>
      <c r="F849" s="4">
        <v>21</v>
      </c>
      <c r="G849" s="4">
        <v>2</v>
      </c>
      <c r="H849" s="4">
        <v>51</v>
      </c>
      <c r="I849" t="s">
        <v>1132</v>
      </c>
      <c r="J849" s="3">
        <f t="shared" si="52"/>
        <v>42</v>
      </c>
      <c r="K849" s="3">
        <f t="shared" si="53"/>
        <v>26</v>
      </c>
      <c r="L849" s="3">
        <f t="shared" si="54"/>
        <v>16</v>
      </c>
      <c r="M849" s="7">
        <f t="shared" si="55"/>
        <v>0.38095238095238093</v>
      </c>
    </row>
    <row r="850" spans="1:13">
      <c r="A850" s="4">
        <v>331</v>
      </c>
      <c r="B850" s="4">
        <v>20</v>
      </c>
      <c r="C850" s="4" t="s">
        <v>180</v>
      </c>
      <c r="D850" s="4" t="s">
        <v>1144</v>
      </c>
      <c r="E850" s="4">
        <v>11</v>
      </c>
      <c r="F850" s="4">
        <v>19</v>
      </c>
      <c r="G850" s="4">
        <v>1</v>
      </c>
      <c r="H850" s="4">
        <v>5</v>
      </c>
      <c r="I850" t="s">
        <v>1131</v>
      </c>
      <c r="J850" s="3">
        <f t="shared" si="52"/>
        <v>19</v>
      </c>
      <c r="K850" s="3">
        <f t="shared" si="53"/>
        <v>11</v>
      </c>
      <c r="L850" s="3">
        <f t="shared" si="54"/>
        <v>8</v>
      </c>
      <c r="M850" s="7">
        <f t="shared" si="55"/>
        <v>0.42105263157894735</v>
      </c>
    </row>
    <row r="851" spans="1:13">
      <c r="A851" s="4">
        <v>331</v>
      </c>
      <c r="B851" s="4">
        <v>20</v>
      </c>
      <c r="C851" s="4" t="s">
        <v>33</v>
      </c>
      <c r="D851" s="4" t="s">
        <v>1145</v>
      </c>
      <c r="E851" s="4">
        <v>21</v>
      </c>
      <c r="F851" s="4">
        <v>35</v>
      </c>
      <c r="G851" s="4">
        <v>3</v>
      </c>
      <c r="H851" s="4">
        <v>26</v>
      </c>
      <c r="I851" t="s">
        <v>1132</v>
      </c>
      <c r="J851" s="3">
        <f t="shared" si="52"/>
        <v>105</v>
      </c>
      <c r="K851" s="3">
        <f t="shared" si="53"/>
        <v>63</v>
      </c>
      <c r="L851" s="3">
        <f t="shared" si="54"/>
        <v>42</v>
      </c>
      <c r="M851" s="7">
        <f t="shared" si="55"/>
        <v>0.4</v>
      </c>
    </row>
    <row r="852" spans="1:13">
      <c r="A852" s="4">
        <v>331</v>
      </c>
      <c r="B852" s="4">
        <v>20</v>
      </c>
      <c r="C852" s="4" t="s">
        <v>259</v>
      </c>
      <c r="D852" s="4" t="s">
        <v>1135</v>
      </c>
      <c r="E852" s="4">
        <v>14</v>
      </c>
      <c r="F852" s="4">
        <v>24</v>
      </c>
      <c r="G852" s="4">
        <v>1</v>
      </c>
      <c r="H852" s="4">
        <v>55</v>
      </c>
      <c r="I852" t="s">
        <v>1131</v>
      </c>
      <c r="J852" s="3">
        <f t="shared" si="52"/>
        <v>24</v>
      </c>
      <c r="K852" s="3">
        <f t="shared" si="53"/>
        <v>14</v>
      </c>
      <c r="L852" s="3">
        <f t="shared" si="54"/>
        <v>10</v>
      </c>
      <c r="M852" s="7">
        <f t="shared" si="55"/>
        <v>0.41666666666666669</v>
      </c>
    </row>
    <row r="853" spans="1:13">
      <c r="A853" s="4">
        <v>331</v>
      </c>
      <c r="B853" s="4">
        <v>20</v>
      </c>
      <c r="C853" s="4" t="s">
        <v>195</v>
      </c>
      <c r="D853" s="4" t="s">
        <v>1154</v>
      </c>
      <c r="E853" s="4">
        <v>15</v>
      </c>
      <c r="F853" s="4">
        <v>25</v>
      </c>
      <c r="G853" s="4">
        <v>1</v>
      </c>
      <c r="H853" s="4">
        <v>35</v>
      </c>
      <c r="I853" t="s">
        <v>1131</v>
      </c>
      <c r="J853" s="3">
        <f t="shared" si="52"/>
        <v>25</v>
      </c>
      <c r="K853" s="3">
        <f t="shared" si="53"/>
        <v>15</v>
      </c>
      <c r="L853" s="3">
        <f t="shared" si="54"/>
        <v>10</v>
      </c>
      <c r="M853" s="7">
        <f t="shared" si="55"/>
        <v>0.4</v>
      </c>
    </row>
    <row r="854" spans="1:13">
      <c r="A854" s="4">
        <v>332</v>
      </c>
      <c r="B854" s="4">
        <v>6</v>
      </c>
      <c r="C854" s="4" t="s">
        <v>65</v>
      </c>
      <c r="D854" s="4" t="s">
        <v>1139</v>
      </c>
      <c r="E854" s="4">
        <v>25</v>
      </c>
      <c r="F854" s="4">
        <v>40</v>
      </c>
      <c r="G854" s="4">
        <v>3</v>
      </c>
      <c r="H854" s="4">
        <v>17</v>
      </c>
      <c r="I854" t="s">
        <v>1131</v>
      </c>
      <c r="J854" s="3">
        <f t="shared" si="52"/>
        <v>120</v>
      </c>
      <c r="K854" s="3">
        <f t="shared" si="53"/>
        <v>75</v>
      </c>
      <c r="L854" s="3">
        <f t="shared" si="54"/>
        <v>45</v>
      </c>
      <c r="M854" s="7">
        <f t="shared" si="55"/>
        <v>0.375</v>
      </c>
    </row>
    <row r="855" spans="1:13">
      <c r="A855" s="4">
        <v>333</v>
      </c>
      <c r="B855" s="4">
        <v>6</v>
      </c>
      <c r="C855" s="4" t="s">
        <v>106</v>
      </c>
      <c r="D855" s="4" t="s">
        <v>1140</v>
      </c>
      <c r="E855" s="4">
        <v>22</v>
      </c>
      <c r="F855" s="4">
        <v>36</v>
      </c>
      <c r="G855" s="4">
        <v>1</v>
      </c>
      <c r="H855" s="4">
        <v>38</v>
      </c>
      <c r="I855" t="s">
        <v>1132</v>
      </c>
      <c r="J855" s="3">
        <f t="shared" si="52"/>
        <v>36</v>
      </c>
      <c r="K855" s="3">
        <f t="shared" si="53"/>
        <v>22</v>
      </c>
      <c r="L855" s="3">
        <f t="shared" si="54"/>
        <v>14</v>
      </c>
      <c r="M855" s="7">
        <f t="shared" si="55"/>
        <v>0.3888888888888889</v>
      </c>
    </row>
    <row r="856" spans="1:13">
      <c r="A856" s="4">
        <v>333</v>
      </c>
      <c r="B856" s="4">
        <v>6</v>
      </c>
      <c r="C856" s="4" t="s">
        <v>117</v>
      </c>
      <c r="D856" s="4" t="s">
        <v>1152</v>
      </c>
      <c r="E856" s="4">
        <v>10</v>
      </c>
      <c r="F856" s="4">
        <v>18</v>
      </c>
      <c r="G856" s="4">
        <v>2</v>
      </c>
      <c r="H856" s="4">
        <v>23</v>
      </c>
      <c r="I856" t="s">
        <v>1132</v>
      </c>
      <c r="J856" s="3">
        <f t="shared" si="52"/>
        <v>36</v>
      </c>
      <c r="K856" s="3">
        <f t="shared" si="53"/>
        <v>20</v>
      </c>
      <c r="L856" s="3">
        <f t="shared" si="54"/>
        <v>16</v>
      </c>
      <c r="M856" s="7">
        <f t="shared" si="55"/>
        <v>0.44444444444444442</v>
      </c>
    </row>
    <row r="857" spans="1:13">
      <c r="A857" s="4">
        <v>334</v>
      </c>
      <c r="B857" s="4">
        <v>12</v>
      </c>
      <c r="C857" s="4" t="s">
        <v>102</v>
      </c>
      <c r="D857" s="4" t="s">
        <v>1151</v>
      </c>
      <c r="E857" s="4">
        <v>13</v>
      </c>
      <c r="F857" s="4">
        <v>21</v>
      </c>
      <c r="G857" s="4">
        <v>2</v>
      </c>
      <c r="H857" s="4">
        <v>36</v>
      </c>
      <c r="I857" t="s">
        <v>1132</v>
      </c>
      <c r="J857" s="3">
        <f t="shared" si="52"/>
        <v>42</v>
      </c>
      <c r="K857" s="3">
        <f t="shared" si="53"/>
        <v>26</v>
      </c>
      <c r="L857" s="3">
        <f t="shared" si="54"/>
        <v>16</v>
      </c>
      <c r="M857" s="7">
        <f t="shared" si="55"/>
        <v>0.38095238095238093</v>
      </c>
    </row>
    <row r="858" spans="1:13">
      <c r="A858" s="4">
        <v>334</v>
      </c>
      <c r="B858" s="4">
        <v>12</v>
      </c>
      <c r="C858" s="4" t="s">
        <v>331</v>
      </c>
      <c r="D858" s="4" t="s">
        <v>1150</v>
      </c>
      <c r="E858" s="4">
        <v>14</v>
      </c>
      <c r="F858" s="4">
        <v>23</v>
      </c>
      <c r="G858" s="4">
        <v>1</v>
      </c>
      <c r="H858" s="4">
        <v>58</v>
      </c>
      <c r="I858" t="s">
        <v>1131</v>
      </c>
      <c r="J858" s="3">
        <f t="shared" si="52"/>
        <v>23</v>
      </c>
      <c r="K858" s="3">
        <f t="shared" si="53"/>
        <v>14</v>
      </c>
      <c r="L858" s="3">
        <f t="shared" si="54"/>
        <v>9</v>
      </c>
      <c r="M858" s="7">
        <f t="shared" si="55"/>
        <v>0.39130434782608697</v>
      </c>
    </row>
    <row r="859" spans="1:13">
      <c r="A859" s="4">
        <v>334</v>
      </c>
      <c r="B859" s="4">
        <v>12</v>
      </c>
      <c r="C859" s="4" t="s">
        <v>259</v>
      </c>
      <c r="D859" s="4" t="s">
        <v>1135</v>
      </c>
      <c r="E859" s="4">
        <v>14</v>
      </c>
      <c r="F859" s="4">
        <v>24</v>
      </c>
      <c r="G859" s="4">
        <v>2</v>
      </c>
      <c r="H859" s="4">
        <v>31</v>
      </c>
      <c r="I859" t="s">
        <v>1131</v>
      </c>
      <c r="J859" s="3">
        <f t="shared" si="52"/>
        <v>48</v>
      </c>
      <c r="K859" s="3">
        <f t="shared" si="53"/>
        <v>28</v>
      </c>
      <c r="L859" s="3">
        <f t="shared" si="54"/>
        <v>20</v>
      </c>
      <c r="M859" s="7">
        <f t="shared" si="55"/>
        <v>0.41666666666666669</v>
      </c>
    </row>
    <row r="860" spans="1:13">
      <c r="A860" s="4">
        <v>334</v>
      </c>
      <c r="B860" s="4">
        <v>12</v>
      </c>
      <c r="C860" s="4" t="s">
        <v>100</v>
      </c>
      <c r="D860" s="4" t="s">
        <v>1136</v>
      </c>
      <c r="E860" s="4">
        <v>18</v>
      </c>
      <c r="F860" s="4">
        <v>30</v>
      </c>
      <c r="G860" s="4">
        <v>2</v>
      </c>
      <c r="H860" s="4">
        <v>31</v>
      </c>
      <c r="I860" t="s">
        <v>1131</v>
      </c>
      <c r="J860" s="3">
        <f t="shared" si="52"/>
        <v>60</v>
      </c>
      <c r="K860" s="3">
        <f t="shared" si="53"/>
        <v>36</v>
      </c>
      <c r="L860" s="3">
        <f t="shared" si="54"/>
        <v>24</v>
      </c>
      <c r="M860" s="7">
        <f t="shared" si="55"/>
        <v>0.4</v>
      </c>
    </row>
    <row r="861" spans="1:13">
      <c r="A861" s="4">
        <v>335</v>
      </c>
      <c r="B861" s="4">
        <v>14</v>
      </c>
      <c r="C861" s="4" t="s">
        <v>100</v>
      </c>
      <c r="D861" s="4" t="s">
        <v>1136</v>
      </c>
      <c r="E861" s="4">
        <v>18</v>
      </c>
      <c r="F861" s="4">
        <v>30</v>
      </c>
      <c r="G861" s="4">
        <v>1</v>
      </c>
      <c r="H861" s="4">
        <v>33</v>
      </c>
      <c r="I861" t="s">
        <v>1132</v>
      </c>
      <c r="J861" s="3">
        <f t="shared" si="52"/>
        <v>30</v>
      </c>
      <c r="K861" s="3">
        <f t="shared" si="53"/>
        <v>18</v>
      </c>
      <c r="L861" s="3">
        <f t="shared" si="54"/>
        <v>12</v>
      </c>
      <c r="M861" s="7">
        <f t="shared" si="55"/>
        <v>0.4</v>
      </c>
    </row>
    <row r="862" spans="1:13">
      <c r="A862" s="4">
        <v>335</v>
      </c>
      <c r="B862" s="4">
        <v>14</v>
      </c>
      <c r="C862" s="4" t="s">
        <v>57</v>
      </c>
      <c r="D862" s="4" t="s">
        <v>1143</v>
      </c>
      <c r="E862" s="4">
        <v>16</v>
      </c>
      <c r="F862" s="4">
        <v>28</v>
      </c>
      <c r="G862" s="4">
        <v>3</v>
      </c>
      <c r="H862" s="4">
        <v>36</v>
      </c>
      <c r="I862" t="s">
        <v>1132</v>
      </c>
      <c r="J862" s="3">
        <f t="shared" si="52"/>
        <v>84</v>
      </c>
      <c r="K862" s="3">
        <f t="shared" si="53"/>
        <v>48</v>
      </c>
      <c r="L862" s="3">
        <f t="shared" si="54"/>
        <v>36</v>
      </c>
      <c r="M862" s="7">
        <f t="shared" si="55"/>
        <v>0.42857142857142855</v>
      </c>
    </row>
    <row r="863" spans="1:13">
      <c r="A863" s="4">
        <v>336</v>
      </c>
      <c r="B863" s="4">
        <v>4</v>
      </c>
      <c r="C863" s="4" t="s">
        <v>102</v>
      </c>
      <c r="D863" s="4" t="s">
        <v>1151</v>
      </c>
      <c r="E863" s="4">
        <v>13</v>
      </c>
      <c r="F863" s="4">
        <v>21</v>
      </c>
      <c r="G863" s="4">
        <v>2</v>
      </c>
      <c r="H863" s="4">
        <v>12</v>
      </c>
      <c r="I863" t="s">
        <v>1132</v>
      </c>
      <c r="J863" s="3">
        <f t="shared" si="52"/>
        <v>42</v>
      </c>
      <c r="K863" s="3">
        <f t="shared" si="53"/>
        <v>26</v>
      </c>
      <c r="L863" s="3">
        <f t="shared" si="54"/>
        <v>16</v>
      </c>
      <c r="M863" s="7">
        <f t="shared" si="55"/>
        <v>0.38095238095238093</v>
      </c>
    </row>
    <row r="864" spans="1:13">
      <c r="A864" s="4">
        <v>336</v>
      </c>
      <c r="B864" s="4">
        <v>4</v>
      </c>
      <c r="C864" s="4" t="s">
        <v>180</v>
      </c>
      <c r="D864" s="4" t="s">
        <v>1144</v>
      </c>
      <c r="E864" s="4">
        <v>11</v>
      </c>
      <c r="F864" s="4">
        <v>19</v>
      </c>
      <c r="G864" s="4">
        <v>2</v>
      </c>
      <c r="H864" s="4">
        <v>33</v>
      </c>
      <c r="I864" t="s">
        <v>1132</v>
      </c>
      <c r="J864" s="3">
        <f t="shared" si="52"/>
        <v>38</v>
      </c>
      <c r="K864" s="3">
        <f t="shared" si="53"/>
        <v>22</v>
      </c>
      <c r="L864" s="3">
        <f t="shared" si="54"/>
        <v>16</v>
      </c>
      <c r="M864" s="7">
        <f t="shared" si="55"/>
        <v>0.42105263157894735</v>
      </c>
    </row>
    <row r="865" spans="1:13">
      <c r="A865" s="4">
        <v>336</v>
      </c>
      <c r="B865" s="4">
        <v>4</v>
      </c>
      <c r="C865" s="4" t="s">
        <v>256</v>
      </c>
      <c r="D865" s="4" t="s">
        <v>1153</v>
      </c>
      <c r="E865" s="4">
        <v>15</v>
      </c>
      <c r="F865" s="4">
        <v>26</v>
      </c>
      <c r="G865" s="4">
        <v>3</v>
      </c>
      <c r="H865" s="4">
        <v>20</v>
      </c>
      <c r="I865" t="s">
        <v>1132</v>
      </c>
      <c r="J865" s="3">
        <f t="shared" si="52"/>
        <v>78</v>
      </c>
      <c r="K865" s="3">
        <f t="shared" si="53"/>
        <v>45</v>
      </c>
      <c r="L865" s="3">
        <f t="shared" si="54"/>
        <v>33</v>
      </c>
      <c r="M865" s="7">
        <f t="shared" si="55"/>
        <v>0.42307692307692307</v>
      </c>
    </row>
    <row r="866" spans="1:13">
      <c r="A866" s="4">
        <v>337</v>
      </c>
      <c r="B866" s="4">
        <v>11</v>
      </c>
      <c r="C866" s="4" t="s">
        <v>259</v>
      </c>
      <c r="D866" s="4" t="s">
        <v>1135</v>
      </c>
      <c r="E866" s="4">
        <v>14</v>
      </c>
      <c r="F866" s="4">
        <v>24</v>
      </c>
      <c r="G866" s="4">
        <v>3</v>
      </c>
      <c r="H866" s="4">
        <v>53</v>
      </c>
      <c r="I866" t="s">
        <v>1131</v>
      </c>
      <c r="J866" s="3">
        <f t="shared" si="52"/>
        <v>72</v>
      </c>
      <c r="K866" s="3">
        <f t="shared" si="53"/>
        <v>42</v>
      </c>
      <c r="L866" s="3">
        <f t="shared" si="54"/>
        <v>30</v>
      </c>
      <c r="M866" s="7">
        <f t="shared" si="55"/>
        <v>0.41666666666666669</v>
      </c>
    </row>
    <row r="867" spans="1:13">
      <c r="A867" s="4">
        <v>337</v>
      </c>
      <c r="B867" s="4">
        <v>11</v>
      </c>
      <c r="C867" s="4" t="s">
        <v>57</v>
      </c>
      <c r="D867" s="4" t="s">
        <v>1143</v>
      </c>
      <c r="E867" s="4">
        <v>16</v>
      </c>
      <c r="F867" s="4">
        <v>28</v>
      </c>
      <c r="G867" s="4">
        <v>1</v>
      </c>
      <c r="H867" s="4">
        <v>5</v>
      </c>
      <c r="I867" t="s">
        <v>1132</v>
      </c>
      <c r="J867" s="3">
        <f t="shared" si="52"/>
        <v>28</v>
      </c>
      <c r="K867" s="3">
        <f t="shared" si="53"/>
        <v>16</v>
      </c>
      <c r="L867" s="3">
        <f t="shared" si="54"/>
        <v>12</v>
      </c>
      <c r="M867" s="7">
        <f t="shared" si="55"/>
        <v>0.42857142857142855</v>
      </c>
    </row>
    <row r="868" spans="1:13">
      <c r="A868" s="4">
        <v>338</v>
      </c>
      <c r="B868" s="4">
        <v>18</v>
      </c>
      <c r="C868" s="4" t="s">
        <v>77</v>
      </c>
      <c r="D868" s="4" t="s">
        <v>1148</v>
      </c>
      <c r="E868" s="4">
        <v>20</v>
      </c>
      <c r="F868" s="4">
        <v>34</v>
      </c>
      <c r="G868" s="4">
        <v>3</v>
      </c>
      <c r="H868" s="4">
        <v>44</v>
      </c>
      <c r="I868" t="s">
        <v>1131</v>
      </c>
      <c r="J868" s="3">
        <f t="shared" si="52"/>
        <v>102</v>
      </c>
      <c r="K868" s="3">
        <f t="shared" si="53"/>
        <v>60</v>
      </c>
      <c r="L868" s="3">
        <f t="shared" si="54"/>
        <v>42</v>
      </c>
      <c r="M868" s="7">
        <f t="shared" si="55"/>
        <v>0.41176470588235292</v>
      </c>
    </row>
    <row r="869" spans="1:13">
      <c r="A869" s="4">
        <v>338</v>
      </c>
      <c r="B869" s="4">
        <v>18</v>
      </c>
      <c r="C869" s="4" t="s">
        <v>102</v>
      </c>
      <c r="D869" s="4" t="s">
        <v>1151</v>
      </c>
      <c r="E869" s="4">
        <v>13</v>
      </c>
      <c r="F869" s="4">
        <v>21</v>
      </c>
      <c r="G869" s="4">
        <v>1</v>
      </c>
      <c r="H869" s="4">
        <v>10</v>
      </c>
      <c r="I869" t="s">
        <v>1132</v>
      </c>
      <c r="J869" s="3">
        <f t="shared" si="52"/>
        <v>21</v>
      </c>
      <c r="K869" s="3">
        <f t="shared" si="53"/>
        <v>13</v>
      </c>
      <c r="L869" s="3">
        <f t="shared" si="54"/>
        <v>8</v>
      </c>
      <c r="M869" s="7">
        <f t="shared" si="55"/>
        <v>0.38095238095238093</v>
      </c>
    </row>
    <row r="870" spans="1:13">
      <c r="A870" s="4">
        <v>338</v>
      </c>
      <c r="B870" s="4">
        <v>18</v>
      </c>
      <c r="C870" s="4" t="s">
        <v>414</v>
      </c>
      <c r="D870" s="4" t="s">
        <v>1146</v>
      </c>
      <c r="E870" s="4">
        <v>19</v>
      </c>
      <c r="F870" s="4">
        <v>32</v>
      </c>
      <c r="G870" s="4">
        <v>3</v>
      </c>
      <c r="H870" s="4">
        <v>30</v>
      </c>
      <c r="I870" t="s">
        <v>1132</v>
      </c>
      <c r="J870" s="3">
        <f t="shared" si="52"/>
        <v>96</v>
      </c>
      <c r="K870" s="3">
        <f t="shared" si="53"/>
        <v>57</v>
      </c>
      <c r="L870" s="3">
        <f t="shared" si="54"/>
        <v>39</v>
      </c>
      <c r="M870" s="7">
        <f t="shared" si="55"/>
        <v>0.40625</v>
      </c>
    </row>
    <row r="871" spans="1:13">
      <c r="A871" s="4">
        <v>338</v>
      </c>
      <c r="B871" s="4">
        <v>18</v>
      </c>
      <c r="C871" s="4" t="s">
        <v>241</v>
      </c>
      <c r="D871" s="4" t="s">
        <v>1149</v>
      </c>
      <c r="E871" s="4">
        <v>12</v>
      </c>
      <c r="F871" s="4">
        <v>20</v>
      </c>
      <c r="G871" s="4">
        <v>3</v>
      </c>
      <c r="H871" s="4">
        <v>59</v>
      </c>
      <c r="I871" t="s">
        <v>1131</v>
      </c>
      <c r="J871" s="3">
        <f t="shared" si="52"/>
        <v>60</v>
      </c>
      <c r="K871" s="3">
        <f t="shared" si="53"/>
        <v>36</v>
      </c>
      <c r="L871" s="3">
        <f t="shared" si="54"/>
        <v>24</v>
      </c>
      <c r="M871" s="7">
        <f t="shared" si="55"/>
        <v>0.4</v>
      </c>
    </row>
    <row r="872" spans="1:13">
      <c r="A872" s="4">
        <v>339</v>
      </c>
      <c r="B872" s="4">
        <v>13</v>
      </c>
      <c r="C872" s="4" t="s">
        <v>51</v>
      </c>
      <c r="D872" s="4" t="s">
        <v>1141</v>
      </c>
      <c r="E872" s="4">
        <v>17</v>
      </c>
      <c r="F872" s="4">
        <v>29</v>
      </c>
      <c r="G872" s="4">
        <v>2</v>
      </c>
      <c r="H872" s="4">
        <v>6</v>
      </c>
      <c r="I872" t="s">
        <v>1132</v>
      </c>
      <c r="J872" s="3">
        <f t="shared" si="52"/>
        <v>58</v>
      </c>
      <c r="K872" s="3">
        <f t="shared" si="53"/>
        <v>34</v>
      </c>
      <c r="L872" s="3">
        <f t="shared" si="54"/>
        <v>24</v>
      </c>
      <c r="M872" s="7">
        <f t="shared" si="55"/>
        <v>0.41379310344827586</v>
      </c>
    </row>
    <row r="873" spans="1:13">
      <c r="A873" s="4">
        <v>339</v>
      </c>
      <c r="B873" s="4">
        <v>13</v>
      </c>
      <c r="C873" s="4" t="s">
        <v>331</v>
      </c>
      <c r="D873" s="4" t="s">
        <v>1150</v>
      </c>
      <c r="E873" s="4">
        <v>14</v>
      </c>
      <c r="F873" s="4">
        <v>23</v>
      </c>
      <c r="G873" s="4">
        <v>2</v>
      </c>
      <c r="H873" s="4">
        <v>40</v>
      </c>
      <c r="I873" t="s">
        <v>1131</v>
      </c>
      <c r="J873" s="3">
        <f t="shared" si="52"/>
        <v>46</v>
      </c>
      <c r="K873" s="3">
        <f t="shared" si="53"/>
        <v>28</v>
      </c>
      <c r="L873" s="3">
        <f t="shared" si="54"/>
        <v>18</v>
      </c>
      <c r="M873" s="7">
        <f t="shared" si="55"/>
        <v>0.39130434782608697</v>
      </c>
    </row>
    <row r="874" spans="1:13">
      <c r="A874" s="4">
        <v>340</v>
      </c>
      <c r="B874" s="4">
        <v>15</v>
      </c>
      <c r="C874" s="4" t="s">
        <v>65</v>
      </c>
      <c r="D874" s="4" t="s">
        <v>1139</v>
      </c>
      <c r="E874" s="4">
        <v>25</v>
      </c>
      <c r="F874" s="4">
        <v>40</v>
      </c>
      <c r="G874" s="4">
        <v>2</v>
      </c>
      <c r="H874" s="4">
        <v>35</v>
      </c>
      <c r="I874" t="s">
        <v>1132</v>
      </c>
      <c r="J874" s="3">
        <f t="shared" si="52"/>
        <v>80</v>
      </c>
      <c r="K874" s="3">
        <f t="shared" si="53"/>
        <v>50</v>
      </c>
      <c r="L874" s="3">
        <f t="shared" si="54"/>
        <v>30</v>
      </c>
      <c r="M874" s="7">
        <f t="shared" si="55"/>
        <v>0.375</v>
      </c>
    </row>
    <row r="875" spans="1:13">
      <c r="A875" s="4">
        <v>340</v>
      </c>
      <c r="B875" s="4">
        <v>15</v>
      </c>
      <c r="C875" s="4" t="s">
        <v>57</v>
      </c>
      <c r="D875" s="4" t="s">
        <v>1143</v>
      </c>
      <c r="E875" s="4">
        <v>16</v>
      </c>
      <c r="F875" s="4">
        <v>28</v>
      </c>
      <c r="G875" s="4">
        <v>3</v>
      </c>
      <c r="H875" s="4">
        <v>56</v>
      </c>
      <c r="I875" t="s">
        <v>1131</v>
      </c>
      <c r="J875" s="3">
        <f t="shared" si="52"/>
        <v>84</v>
      </c>
      <c r="K875" s="3">
        <f t="shared" si="53"/>
        <v>48</v>
      </c>
      <c r="L875" s="3">
        <f t="shared" si="54"/>
        <v>36</v>
      </c>
      <c r="M875" s="7">
        <f t="shared" si="55"/>
        <v>0.42857142857142855</v>
      </c>
    </row>
    <row r="876" spans="1:13">
      <c r="A876" s="4">
        <v>341</v>
      </c>
      <c r="B876" s="4">
        <v>14</v>
      </c>
      <c r="C876" s="4" t="s">
        <v>57</v>
      </c>
      <c r="D876" s="4" t="s">
        <v>1143</v>
      </c>
      <c r="E876" s="4">
        <v>16</v>
      </c>
      <c r="F876" s="4">
        <v>28</v>
      </c>
      <c r="G876" s="4">
        <v>1</v>
      </c>
      <c r="H876" s="4">
        <v>46</v>
      </c>
      <c r="I876" t="s">
        <v>1131</v>
      </c>
      <c r="J876" s="3">
        <f t="shared" si="52"/>
        <v>28</v>
      </c>
      <c r="K876" s="3">
        <f t="shared" si="53"/>
        <v>16</v>
      </c>
      <c r="L876" s="3">
        <f t="shared" si="54"/>
        <v>12</v>
      </c>
      <c r="M876" s="7">
        <f t="shared" si="55"/>
        <v>0.42857142857142855</v>
      </c>
    </row>
    <row r="877" spans="1:13">
      <c r="A877" s="4">
        <v>341</v>
      </c>
      <c r="B877" s="4">
        <v>14</v>
      </c>
      <c r="C877" s="4" t="s">
        <v>335</v>
      </c>
      <c r="D877" s="4" t="s">
        <v>1147</v>
      </c>
      <c r="E877" s="4">
        <v>13</v>
      </c>
      <c r="F877" s="4">
        <v>22</v>
      </c>
      <c r="G877" s="4">
        <v>2</v>
      </c>
      <c r="H877" s="4">
        <v>34</v>
      </c>
      <c r="I877" t="s">
        <v>1132</v>
      </c>
      <c r="J877" s="3">
        <f t="shared" si="52"/>
        <v>44</v>
      </c>
      <c r="K877" s="3">
        <f t="shared" si="53"/>
        <v>26</v>
      </c>
      <c r="L877" s="3">
        <f t="shared" si="54"/>
        <v>18</v>
      </c>
      <c r="M877" s="7">
        <f t="shared" si="55"/>
        <v>0.40909090909090912</v>
      </c>
    </row>
    <row r="878" spans="1:13">
      <c r="A878" s="4">
        <v>341</v>
      </c>
      <c r="B878" s="4">
        <v>14</v>
      </c>
      <c r="C878" s="4" t="s">
        <v>33</v>
      </c>
      <c r="D878" s="4" t="s">
        <v>1145</v>
      </c>
      <c r="E878" s="4">
        <v>21</v>
      </c>
      <c r="F878" s="4">
        <v>35</v>
      </c>
      <c r="G878" s="4">
        <v>3</v>
      </c>
      <c r="H878" s="4">
        <v>8</v>
      </c>
      <c r="I878" t="s">
        <v>1132</v>
      </c>
      <c r="J878" s="3">
        <f t="shared" si="52"/>
        <v>105</v>
      </c>
      <c r="K878" s="3">
        <f t="shared" si="53"/>
        <v>63</v>
      </c>
      <c r="L878" s="3">
        <f t="shared" si="54"/>
        <v>42</v>
      </c>
      <c r="M878" s="7">
        <f t="shared" si="55"/>
        <v>0.4</v>
      </c>
    </row>
    <row r="879" spans="1:13">
      <c r="A879" s="4">
        <v>342</v>
      </c>
      <c r="B879" s="4">
        <v>19</v>
      </c>
      <c r="C879" s="4" t="s">
        <v>331</v>
      </c>
      <c r="D879" s="4" t="s">
        <v>1150</v>
      </c>
      <c r="E879" s="4">
        <v>14</v>
      </c>
      <c r="F879" s="4">
        <v>23</v>
      </c>
      <c r="G879" s="4">
        <v>2</v>
      </c>
      <c r="H879" s="4">
        <v>23</v>
      </c>
      <c r="I879" t="s">
        <v>1132</v>
      </c>
      <c r="J879" s="3">
        <f t="shared" si="52"/>
        <v>46</v>
      </c>
      <c r="K879" s="3">
        <f t="shared" si="53"/>
        <v>28</v>
      </c>
      <c r="L879" s="3">
        <f t="shared" si="54"/>
        <v>18</v>
      </c>
      <c r="M879" s="7">
        <f t="shared" si="55"/>
        <v>0.39130434782608697</v>
      </c>
    </row>
    <row r="880" spans="1:13">
      <c r="A880" s="4">
        <v>342</v>
      </c>
      <c r="B880" s="4">
        <v>19</v>
      </c>
      <c r="C880" s="4" t="s">
        <v>57</v>
      </c>
      <c r="D880" s="4" t="s">
        <v>1143</v>
      </c>
      <c r="E880" s="4">
        <v>16</v>
      </c>
      <c r="F880" s="4">
        <v>28</v>
      </c>
      <c r="G880" s="4">
        <v>2</v>
      </c>
      <c r="H880" s="4">
        <v>31</v>
      </c>
      <c r="I880" t="s">
        <v>1132</v>
      </c>
      <c r="J880" s="3">
        <f t="shared" si="52"/>
        <v>56</v>
      </c>
      <c r="K880" s="3">
        <f t="shared" si="53"/>
        <v>32</v>
      </c>
      <c r="L880" s="3">
        <f t="shared" si="54"/>
        <v>24</v>
      </c>
      <c r="M880" s="7">
        <f t="shared" si="55"/>
        <v>0.42857142857142855</v>
      </c>
    </row>
    <row r="881" spans="1:13">
      <c r="A881" s="4">
        <v>343</v>
      </c>
      <c r="B881" s="4">
        <v>12</v>
      </c>
      <c r="C881" s="4" t="s">
        <v>77</v>
      </c>
      <c r="D881" s="4" t="s">
        <v>1148</v>
      </c>
      <c r="E881" s="4">
        <v>20</v>
      </c>
      <c r="F881" s="4">
        <v>34</v>
      </c>
      <c r="G881" s="4">
        <v>2</v>
      </c>
      <c r="H881" s="4">
        <v>58</v>
      </c>
      <c r="I881" t="s">
        <v>1132</v>
      </c>
      <c r="J881" s="3">
        <f t="shared" si="52"/>
        <v>68</v>
      </c>
      <c r="K881" s="3">
        <f t="shared" si="53"/>
        <v>40</v>
      </c>
      <c r="L881" s="3">
        <f t="shared" si="54"/>
        <v>28</v>
      </c>
      <c r="M881" s="7">
        <f t="shared" si="55"/>
        <v>0.41176470588235292</v>
      </c>
    </row>
    <row r="882" spans="1:13">
      <c r="A882" s="4">
        <v>343</v>
      </c>
      <c r="B882" s="4">
        <v>12</v>
      </c>
      <c r="C882" s="4" t="s">
        <v>331</v>
      </c>
      <c r="D882" s="4" t="s">
        <v>1150</v>
      </c>
      <c r="E882" s="4">
        <v>14</v>
      </c>
      <c r="F882" s="4">
        <v>23</v>
      </c>
      <c r="G882" s="4">
        <v>3</v>
      </c>
      <c r="H882" s="4">
        <v>43</v>
      </c>
      <c r="I882" t="s">
        <v>1131</v>
      </c>
      <c r="J882" s="3">
        <f t="shared" si="52"/>
        <v>69</v>
      </c>
      <c r="K882" s="3">
        <f t="shared" si="53"/>
        <v>42</v>
      </c>
      <c r="L882" s="3">
        <f t="shared" si="54"/>
        <v>27</v>
      </c>
      <c r="M882" s="7">
        <f t="shared" si="55"/>
        <v>0.39130434782608697</v>
      </c>
    </row>
    <row r="883" spans="1:13">
      <c r="A883" s="4">
        <v>344</v>
      </c>
      <c r="B883" s="4">
        <v>15</v>
      </c>
      <c r="C883" s="4" t="s">
        <v>33</v>
      </c>
      <c r="D883" s="4" t="s">
        <v>1145</v>
      </c>
      <c r="E883" s="4">
        <v>21</v>
      </c>
      <c r="F883" s="4">
        <v>35</v>
      </c>
      <c r="G883" s="4">
        <v>1</v>
      </c>
      <c r="H883" s="4">
        <v>11</v>
      </c>
      <c r="I883" t="s">
        <v>1132</v>
      </c>
      <c r="J883" s="3">
        <f t="shared" si="52"/>
        <v>35</v>
      </c>
      <c r="K883" s="3">
        <f t="shared" si="53"/>
        <v>21</v>
      </c>
      <c r="L883" s="3">
        <f t="shared" si="54"/>
        <v>14</v>
      </c>
      <c r="M883" s="7">
        <f t="shared" si="55"/>
        <v>0.4</v>
      </c>
    </row>
    <row r="884" spans="1:13">
      <c r="A884" s="4">
        <v>344</v>
      </c>
      <c r="B884" s="4">
        <v>15</v>
      </c>
      <c r="C884" s="4" t="s">
        <v>186</v>
      </c>
      <c r="D884" s="4" t="s">
        <v>1137</v>
      </c>
      <c r="E884" s="4">
        <v>19</v>
      </c>
      <c r="F884" s="4">
        <v>31</v>
      </c>
      <c r="G884" s="4">
        <v>2</v>
      </c>
      <c r="H884" s="4">
        <v>28</v>
      </c>
      <c r="I884" t="s">
        <v>1132</v>
      </c>
      <c r="J884" s="3">
        <f t="shared" si="52"/>
        <v>62</v>
      </c>
      <c r="K884" s="3">
        <f t="shared" si="53"/>
        <v>38</v>
      </c>
      <c r="L884" s="3">
        <f t="shared" si="54"/>
        <v>24</v>
      </c>
      <c r="M884" s="7">
        <f t="shared" si="55"/>
        <v>0.38709677419354838</v>
      </c>
    </row>
    <row r="885" spans="1:13">
      <c r="A885" s="4">
        <v>344</v>
      </c>
      <c r="B885" s="4">
        <v>15</v>
      </c>
      <c r="C885" s="4" t="s">
        <v>414</v>
      </c>
      <c r="D885" s="4" t="s">
        <v>1146</v>
      </c>
      <c r="E885" s="4">
        <v>19</v>
      </c>
      <c r="F885" s="4">
        <v>32</v>
      </c>
      <c r="G885" s="4">
        <v>2</v>
      </c>
      <c r="H885" s="4">
        <v>19</v>
      </c>
      <c r="I885" t="s">
        <v>1132</v>
      </c>
      <c r="J885" s="3">
        <f t="shared" si="52"/>
        <v>64</v>
      </c>
      <c r="K885" s="3">
        <f t="shared" si="53"/>
        <v>38</v>
      </c>
      <c r="L885" s="3">
        <f t="shared" si="54"/>
        <v>26</v>
      </c>
      <c r="M885" s="7">
        <f t="shared" si="55"/>
        <v>0.40625</v>
      </c>
    </row>
    <row r="886" spans="1:13">
      <c r="A886" s="4">
        <v>344</v>
      </c>
      <c r="B886" s="4">
        <v>15</v>
      </c>
      <c r="C886" s="4" t="s">
        <v>335</v>
      </c>
      <c r="D886" s="4" t="s">
        <v>1147</v>
      </c>
      <c r="E886" s="4">
        <v>13</v>
      </c>
      <c r="F886" s="4">
        <v>22</v>
      </c>
      <c r="G886" s="4">
        <v>1</v>
      </c>
      <c r="H886" s="4">
        <v>28</v>
      </c>
      <c r="I886" t="s">
        <v>1131</v>
      </c>
      <c r="J886" s="3">
        <f t="shared" si="52"/>
        <v>22</v>
      </c>
      <c r="K886" s="3">
        <f t="shared" si="53"/>
        <v>13</v>
      </c>
      <c r="L886" s="3">
        <f t="shared" si="54"/>
        <v>9</v>
      </c>
      <c r="M886" s="7">
        <f t="shared" si="55"/>
        <v>0.40909090909090912</v>
      </c>
    </row>
    <row r="887" spans="1:13">
      <c r="A887" s="4">
        <v>345</v>
      </c>
      <c r="B887" s="4">
        <v>16</v>
      </c>
      <c r="C887" s="4" t="s">
        <v>180</v>
      </c>
      <c r="D887" s="4" t="s">
        <v>1144</v>
      </c>
      <c r="E887" s="4">
        <v>11</v>
      </c>
      <c r="F887" s="4">
        <v>19</v>
      </c>
      <c r="G887" s="4">
        <v>2</v>
      </c>
      <c r="H887" s="4">
        <v>18</v>
      </c>
      <c r="I887" t="s">
        <v>1131</v>
      </c>
      <c r="J887" s="3">
        <f t="shared" si="52"/>
        <v>38</v>
      </c>
      <c r="K887" s="3">
        <f t="shared" si="53"/>
        <v>22</v>
      </c>
      <c r="L887" s="3">
        <f t="shared" si="54"/>
        <v>16</v>
      </c>
      <c r="M887" s="7">
        <f t="shared" si="55"/>
        <v>0.42105263157894735</v>
      </c>
    </row>
    <row r="888" spans="1:13">
      <c r="A888" s="4">
        <v>346</v>
      </c>
      <c r="B888" s="4">
        <v>1</v>
      </c>
      <c r="C888" s="4" t="s">
        <v>106</v>
      </c>
      <c r="D888" s="4" t="s">
        <v>1140</v>
      </c>
      <c r="E888" s="4">
        <v>22</v>
      </c>
      <c r="F888" s="4">
        <v>36</v>
      </c>
      <c r="G888" s="4">
        <v>2</v>
      </c>
      <c r="H888" s="4">
        <v>22</v>
      </c>
      <c r="I888" t="s">
        <v>1132</v>
      </c>
      <c r="J888" s="3">
        <f t="shared" si="52"/>
        <v>72</v>
      </c>
      <c r="K888" s="3">
        <f t="shared" si="53"/>
        <v>44</v>
      </c>
      <c r="L888" s="3">
        <f t="shared" si="54"/>
        <v>28</v>
      </c>
      <c r="M888" s="7">
        <f t="shared" si="55"/>
        <v>0.3888888888888889</v>
      </c>
    </row>
    <row r="889" spans="1:13">
      <c r="A889" s="4">
        <v>347</v>
      </c>
      <c r="B889" s="4">
        <v>7</v>
      </c>
      <c r="C889" s="4" t="s">
        <v>33</v>
      </c>
      <c r="D889" s="4" t="s">
        <v>1145</v>
      </c>
      <c r="E889" s="4">
        <v>21</v>
      </c>
      <c r="F889" s="4">
        <v>35</v>
      </c>
      <c r="G889" s="4">
        <v>2</v>
      </c>
      <c r="H889" s="4">
        <v>44</v>
      </c>
      <c r="I889" t="s">
        <v>1131</v>
      </c>
      <c r="J889" s="3">
        <f t="shared" si="52"/>
        <v>70</v>
      </c>
      <c r="K889" s="3">
        <f t="shared" si="53"/>
        <v>42</v>
      </c>
      <c r="L889" s="3">
        <f t="shared" si="54"/>
        <v>28</v>
      </c>
      <c r="M889" s="7">
        <f t="shared" si="55"/>
        <v>0.4</v>
      </c>
    </row>
    <row r="890" spans="1:13">
      <c r="A890" s="4">
        <v>348</v>
      </c>
      <c r="B890" s="4">
        <v>16</v>
      </c>
      <c r="C890" s="4" t="s">
        <v>256</v>
      </c>
      <c r="D890" s="4" t="s">
        <v>1153</v>
      </c>
      <c r="E890" s="4">
        <v>15</v>
      </c>
      <c r="F890" s="4">
        <v>26</v>
      </c>
      <c r="G890" s="4">
        <v>1</v>
      </c>
      <c r="H890" s="4">
        <v>31</v>
      </c>
      <c r="I890" t="s">
        <v>1132</v>
      </c>
      <c r="J890" s="3">
        <f t="shared" si="52"/>
        <v>26</v>
      </c>
      <c r="K890" s="3">
        <f t="shared" si="53"/>
        <v>15</v>
      </c>
      <c r="L890" s="3">
        <f t="shared" si="54"/>
        <v>11</v>
      </c>
      <c r="M890" s="7">
        <f t="shared" si="55"/>
        <v>0.42307692307692307</v>
      </c>
    </row>
    <row r="891" spans="1:13">
      <c r="A891" s="4">
        <v>348</v>
      </c>
      <c r="B891" s="4">
        <v>16</v>
      </c>
      <c r="C891" s="4" t="s">
        <v>241</v>
      </c>
      <c r="D891" s="4" t="s">
        <v>1149</v>
      </c>
      <c r="E891" s="4">
        <v>12</v>
      </c>
      <c r="F891" s="4">
        <v>20</v>
      </c>
      <c r="G891" s="4">
        <v>3</v>
      </c>
      <c r="H891" s="4">
        <v>57</v>
      </c>
      <c r="I891" t="s">
        <v>1131</v>
      </c>
      <c r="J891" s="3">
        <f t="shared" si="52"/>
        <v>60</v>
      </c>
      <c r="K891" s="3">
        <f t="shared" si="53"/>
        <v>36</v>
      </c>
      <c r="L891" s="3">
        <f t="shared" si="54"/>
        <v>24</v>
      </c>
      <c r="M891" s="7">
        <f t="shared" si="55"/>
        <v>0.4</v>
      </c>
    </row>
    <row r="892" spans="1:13">
      <c r="A892" s="4">
        <v>349</v>
      </c>
      <c r="B892" s="4">
        <v>13</v>
      </c>
      <c r="C892" s="4" t="s">
        <v>100</v>
      </c>
      <c r="D892" s="4" t="s">
        <v>1136</v>
      </c>
      <c r="E892" s="4">
        <v>18</v>
      </c>
      <c r="F892" s="4">
        <v>30</v>
      </c>
      <c r="G892" s="4">
        <v>2</v>
      </c>
      <c r="H892" s="4">
        <v>25</v>
      </c>
      <c r="I892" t="s">
        <v>1132</v>
      </c>
      <c r="J892" s="3">
        <f t="shared" si="52"/>
        <v>60</v>
      </c>
      <c r="K892" s="3">
        <f t="shared" si="53"/>
        <v>36</v>
      </c>
      <c r="L892" s="3">
        <f t="shared" si="54"/>
        <v>24</v>
      </c>
      <c r="M892" s="7">
        <f t="shared" si="55"/>
        <v>0.4</v>
      </c>
    </row>
    <row r="893" spans="1:13">
      <c r="A893" s="4">
        <v>349</v>
      </c>
      <c r="B893" s="4">
        <v>13</v>
      </c>
      <c r="C893" s="4" t="s">
        <v>180</v>
      </c>
      <c r="D893" s="4" t="s">
        <v>1144</v>
      </c>
      <c r="E893" s="4">
        <v>11</v>
      </c>
      <c r="F893" s="4">
        <v>19</v>
      </c>
      <c r="G893" s="4">
        <v>3</v>
      </c>
      <c r="H893" s="4">
        <v>7</v>
      </c>
      <c r="I893" t="s">
        <v>1131</v>
      </c>
      <c r="J893" s="3">
        <f t="shared" si="52"/>
        <v>57</v>
      </c>
      <c r="K893" s="3">
        <f t="shared" si="53"/>
        <v>33</v>
      </c>
      <c r="L893" s="3">
        <f t="shared" si="54"/>
        <v>24</v>
      </c>
      <c r="M893" s="7">
        <f t="shared" si="55"/>
        <v>0.42105263157894735</v>
      </c>
    </row>
    <row r="894" spans="1:13">
      <c r="A894" s="4">
        <v>349</v>
      </c>
      <c r="B894" s="4">
        <v>13</v>
      </c>
      <c r="C894" s="4" t="s">
        <v>33</v>
      </c>
      <c r="D894" s="4" t="s">
        <v>1145</v>
      </c>
      <c r="E894" s="4">
        <v>21</v>
      </c>
      <c r="F894" s="4">
        <v>35</v>
      </c>
      <c r="G894" s="4">
        <v>1</v>
      </c>
      <c r="H894" s="4">
        <v>53</v>
      </c>
      <c r="I894" t="s">
        <v>1131</v>
      </c>
      <c r="J894" s="3">
        <f t="shared" si="52"/>
        <v>35</v>
      </c>
      <c r="K894" s="3">
        <f t="shared" si="53"/>
        <v>21</v>
      </c>
      <c r="L894" s="3">
        <f t="shared" si="54"/>
        <v>14</v>
      </c>
      <c r="M894" s="7">
        <f t="shared" si="55"/>
        <v>0.4</v>
      </c>
    </row>
    <row r="895" spans="1:13">
      <c r="A895" s="4">
        <v>350</v>
      </c>
      <c r="B895" s="4">
        <v>2</v>
      </c>
      <c r="C895" s="4" t="s">
        <v>186</v>
      </c>
      <c r="D895" s="4" t="s">
        <v>1137</v>
      </c>
      <c r="E895" s="4">
        <v>19</v>
      </c>
      <c r="F895" s="4">
        <v>31</v>
      </c>
      <c r="G895" s="4">
        <v>2</v>
      </c>
      <c r="H895" s="4">
        <v>52</v>
      </c>
      <c r="I895" t="s">
        <v>1132</v>
      </c>
      <c r="J895" s="3">
        <f t="shared" si="52"/>
        <v>62</v>
      </c>
      <c r="K895" s="3">
        <f t="shared" si="53"/>
        <v>38</v>
      </c>
      <c r="L895" s="3">
        <f t="shared" si="54"/>
        <v>24</v>
      </c>
      <c r="M895" s="7">
        <f t="shared" si="55"/>
        <v>0.38709677419354838</v>
      </c>
    </row>
    <row r="896" spans="1:13">
      <c r="A896" s="4">
        <v>350</v>
      </c>
      <c r="B896" s="4">
        <v>2</v>
      </c>
      <c r="C896" s="4" t="s">
        <v>170</v>
      </c>
      <c r="D896" s="4" t="s">
        <v>1138</v>
      </c>
      <c r="E896" s="4">
        <v>16</v>
      </c>
      <c r="F896" s="4">
        <v>27</v>
      </c>
      <c r="G896" s="4">
        <v>3</v>
      </c>
      <c r="H896" s="4">
        <v>57</v>
      </c>
      <c r="I896" t="s">
        <v>1132</v>
      </c>
      <c r="J896" s="3">
        <f t="shared" si="52"/>
        <v>81</v>
      </c>
      <c r="K896" s="3">
        <f t="shared" si="53"/>
        <v>48</v>
      </c>
      <c r="L896" s="3">
        <f t="shared" si="54"/>
        <v>33</v>
      </c>
      <c r="M896" s="7">
        <f t="shared" si="55"/>
        <v>0.40740740740740738</v>
      </c>
    </row>
    <row r="897" spans="1:13">
      <c r="A897" s="4">
        <v>351</v>
      </c>
      <c r="B897" s="4">
        <v>1</v>
      </c>
      <c r="C897" s="4" t="s">
        <v>414</v>
      </c>
      <c r="D897" s="4" t="s">
        <v>1146</v>
      </c>
      <c r="E897" s="4">
        <v>19</v>
      </c>
      <c r="F897" s="4">
        <v>32</v>
      </c>
      <c r="G897" s="4">
        <v>3</v>
      </c>
      <c r="H897" s="4">
        <v>18</v>
      </c>
      <c r="I897" t="s">
        <v>1132</v>
      </c>
      <c r="J897" s="3">
        <f t="shared" si="52"/>
        <v>96</v>
      </c>
      <c r="K897" s="3">
        <f t="shared" si="53"/>
        <v>57</v>
      </c>
      <c r="L897" s="3">
        <f t="shared" si="54"/>
        <v>39</v>
      </c>
      <c r="M897" s="7">
        <f t="shared" si="55"/>
        <v>0.40625</v>
      </c>
    </row>
    <row r="898" spans="1:13">
      <c r="A898" s="4">
        <v>351</v>
      </c>
      <c r="B898" s="4">
        <v>1</v>
      </c>
      <c r="C898" s="4" t="s">
        <v>33</v>
      </c>
      <c r="D898" s="4" t="s">
        <v>1145</v>
      </c>
      <c r="E898" s="4">
        <v>21</v>
      </c>
      <c r="F898" s="4">
        <v>35</v>
      </c>
      <c r="G898" s="4">
        <v>3</v>
      </c>
      <c r="H898" s="4">
        <v>7</v>
      </c>
      <c r="I898" t="s">
        <v>1132</v>
      </c>
      <c r="J898" s="3">
        <f t="shared" ref="J898:J961" si="56">+F898*G898</f>
        <v>105</v>
      </c>
      <c r="K898" s="3">
        <f t="shared" ref="K898:K961" si="57">+E898*G898</f>
        <v>63</v>
      </c>
      <c r="L898" s="3">
        <f t="shared" si="54"/>
        <v>42</v>
      </c>
      <c r="M898" s="7">
        <f t="shared" si="55"/>
        <v>0.4</v>
      </c>
    </row>
    <row r="899" spans="1:13">
      <c r="A899" s="4">
        <v>352</v>
      </c>
      <c r="B899" s="4">
        <v>1</v>
      </c>
      <c r="C899" s="4" t="s">
        <v>439</v>
      </c>
      <c r="D899" s="4" t="s">
        <v>1142</v>
      </c>
      <c r="E899" s="4">
        <v>20</v>
      </c>
      <c r="F899" s="4">
        <v>33</v>
      </c>
      <c r="G899" s="4">
        <v>3</v>
      </c>
      <c r="H899" s="4">
        <v>7</v>
      </c>
      <c r="I899" t="s">
        <v>1132</v>
      </c>
      <c r="J899" s="3">
        <f t="shared" si="56"/>
        <v>99</v>
      </c>
      <c r="K899" s="3">
        <f t="shared" si="57"/>
        <v>60</v>
      </c>
      <c r="L899" s="3">
        <f t="shared" ref="L899:L962" si="58">+J899-K899</f>
        <v>39</v>
      </c>
      <c r="M899" s="7">
        <f t="shared" ref="M899:M962" si="59">+L899/J899</f>
        <v>0.39393939393939392</v>
      </c>
    </row>
    <row r="900" spans="1:13">
      <c r="A900" s="4">
        <v>353</v>
      </c>
      <c r="B900" s="4">
        <v>7</v>
      </c>
      <c r="C900" s="4" t="s">
        <v>335</v>
      </c>
      <c r="D900" s="4" t="s">
        <v>1147</v>
      </c>
      <c r="E900" s="4">
        <v>13</v>
      </c>
      <c r="F900" s="4">
        <v>22</v>
      </c>
      <c r="G900" s="4">
        <v>2</v>
      </c>
      <c r="H900" s="4">
        <v>50</v>
      </c>
      <c r="I900" t="s">
        <v>1132</v>
      </c>
      <c r="J900" s="3">
        <f t="shared" si="56"/>
        <v>44</v>
      </c>
      <c r="K900" s="3">
        <f t="shared" si="57"/>
        <v>26</v>
      </c>
      <c r="L900" s="3">
        <f t="shared" si="58"/>
        <v>18</v>
      </c>
      <c r="M900" s="7">
        <f t="shared" si="59"/>
        <v>0.40909090909090912</v>
      </c>
    </row>
    <row r="901" spans="1:13">
      <c r="A901" s="4">
        <v>353</v>
      </c>
      <c r="B901" s="4">
        <v>7</v>
      </c>
      <c r="C901" s="4" t="s">
        <v>100</v>
      </c>
      <c r="D901" s="4" t="s">
        <v>1136</v>
      </c>
      <c r="E901" s="4">
        <v>18</v>
      </c>
      <c r="F901" s="4">
        <v>30</v>
      </c>
      <c r="G901" s="4">
        <v>1</v>
      </c>
      <c r="H901" s="4">
        <v>16</v>
      </c>
      <c r="I901" t="s">
        <v>1131</v>
      </c>
      <c r="J901" s="3">
        <f t="shared" si="56"/>
        <v>30</v>
      </c>
      <c r="K901" s="3">
        <f t="shared" si="57"/>
        <v>18</v>
      </c>
      <c r="L901" s="3">
        <f t="shared" si="58"/>
        <v>12</v>
      </c>
      <c r="M901" s="7">
        <f t="shared" si="59"/>
        <v>0.4</v>
      </c>
    </row>
    <row r="902" spans="1:13">
      <c r="A902" s="4">
        <v>353</v>
      </c>
      <c r="B902" s="4">
        <v>7</v>
      </c>
      <c r="C902" s="4" t="s">
        <v>33</v>
      </c>
      <c r="D902" s="4" t="s">
        <v>1145</v>
      </c>
      <c r="E902" s="4">
        <v>21</v>
      </c>
      <c r="F902" s="4">
        <v>35</v>
      </c>
      <c r="G902" s="4">
        <v>2</v>
      </c>
      <c r="H902" s="4">
        <v>37</v>
      </c>
      <c r="I902" t="s">
        <v>1131</v>
      </c>
      <c r="J902" s="3">
        <f t="shared" si="56"/>
        <v>70</v>
      </c>
      <c r="K902" s="3">
        <f t="shared" si="57"/>
        <v>42</v>
      </c>
      <c r="L902" s="3">
        <f t="shared" si="58"/>
        <v>28</v>
      </c>
      <c r="M902" s="7">
        <f t="shared" si="59"/>
        <v>0.4</v>
      </c>
    </row>
    <row r="903" spans="1:13">
      <c r="A903" s="4">
        <v>353</v>
      </c>
      <c r="B903" s="4">
        <v>7</v>
      </c>
      <c r="C903" s="4" t="s">
        <v>77</v>
      </c>
      <c r="D903" s="4" t="s">
        <v>1148</v>
      </c>
      <c r="E903" s="4">
        <v>20</v>
      </c>
      <c r="F903" s="4">
        <v>34</v>
      </c>
      <c r="G903" s="4">
        <v>2</v>
      </c>
      <c r="H903" s="4">
        <v>25</v>
      </c>
      <c r="I903" t="s">
        <v>1132</v>
      </c>
      <c r="J903" s="3">
        <f t="shared" si="56"/>
        <v>68</v>
      </c>
      <c r="K903" s="3">
        <f t="shared" si="57"/>
        <v>40</v>
      </c>
      <c r="L903" s="3">
        <f t="shared" si="58"/>
        <v>28</v>
      </c>
      <c r="M903" s="7">
        <f t="shared" si="59"/>
        <v>0.41176470588235292</v>
      </c>
    </row>
    <row r="904" spans="1:13">
      <c r="A904" s="4">
        <v>354</v>
      </c>
      <c r="B904" s="4">
        <v>12</v>
      </c>
      <c r="C904" s="4" t="s">
        <v>180</v>
      </c>
      <c r="D904" s="4" t="s">
        <v>1144</v>
      </c>
      <c r="E904" s="4">
        <v>11</v>
      </c>
      <c r="F904" s="4">
        <v>19</v>
      </c>
      <c r="G904" s="4">
        <v>3</v>
      </c>
      <c r="H904" s="4">
        <v>32</v>
      </c>
      <c r="I904" t="s">
        <v>1132</v>
      </c>
      <c r="J904" s="3">
        <f t="shared" si="56"/>
        <v>57</v>
      </c>
      <c r="K904" s="3">
        <f t="shared" si="57"/>
        <v>33</v>
      </c>
      <c r="L904" s="3">
        <f t="shared" si="58"/>
        <v>24</v>
      </c>
      <c r="M904" s="7">
        <f t="shared" si="59"/>
        <v>0.42105263157894735</v>
      </c>
    </row>
    <row r="905" spans="1:13">
      <c r="A905" s="4">
        <v>354</v>
      </c>
      <c r="B905" s="4">
        <v>12</v>
      </c>
      <c r="C905" s="4" t="s">
        <v>414</v>
      </c>
      <c r="D905" s="4" t="s">
        <v>1146</v>
      </c>
      <c r="E905" s="4">
        <v>19</v>
      </c>
      <c r="F905" s="4">
        <v>32</v>
      </c>
      <c r="G905" s="4">
        <v>2</v>
      </c>
      <c r="H905" s="4">
        <v>49</v>
      </c>
      <c r="I905" t="s">
        <v>1132</v>
      </c>
      <c r="J905" s="3">
        <f t="shared" si="56"/>
        <v>64</v>
      </c>
      <c r="K905" s="3">
        <f t="shared" si="57"/>
        <v>38</v>
      </c>
      <c r="L905" s="3">
        <f t="shared" si="58"/>
        <v>26</v>
      </c>
      <c r="M905" s="7">
        <f t="shared" si="59"/>
        <v>0.40625</v>
      </c>
    </row>
    <row r="906" spans="1:13">
      <c r="A906" s="4">
        <v>354</v>
      </c>
      <c r="B906" s="4">
        <v>12</v>
      </c>
      <c r="C906" s="4" t="s">
        <v>117</v>
      </c>
      <c r="D906" s="4" t="s">
        <v>1152</v>
      </c>
      <c r="E906" s="4">
        <v>10</v>
      </c>
      <c r="F906" s="4">
        <v>18</v>
      </c>
      <c r="G906" s="4">
        <v>2</v>
      </c>
      <c r="H906" s="4">
        <v>7</v>
      </c>
      <c r="I906" t="s">
        <v>1132</v>
      </c>
      <c r="J906" s="3">
        <f t="shared" si="56"/>
        <v>36</v>
      </c>
      <c r="K906" s="3">
        <f t="shared" si="57"/>
        <v>20</v>
      </c>
      <c r="L906" s="3">
        <f t="shared" si="58"/>
        <v>16</v>
      </c>
      <c r="M906" s="7">
        <f t="shared" si="59"/>
        <v>0.44444444444444442</v>
      </c>
    </row>
    <row r="907" spans="1:13">
      <c r="A907" s="4">
        <v>354</v>
      </c>
      <c r="B907" s="4">
        <v>12</v>
      </c>
      <c r="C907" s="4" t="s">
        <v>259</v>
      </c>
      <c r="D907" s="4" t="s">
        <v>1135</v>
      </c>
      <c r="E907" s="4">
        <v>14</v>
      </c>
      <c r="F907" s="4">
        <v>24</v>
      </c>
      <c r="G907" s="4">
        <v>1</v>
      </c>
      <c r="H907" s="4">
        <v>49</v>
      </c>
      <c r="I907" t="s">
        <v>1132</v>
      </c>
      <c r="J907" s="3">
        <f t="shared" si="56"/>
        <v>24</v>
      </c>
      <c r="K907" s="3">
        <f t="shared" si="57"/>
        <v>14</v>
      </c>
      <c r="L907" s="3">
        <f t="shared" si="58"/>
        <v>10</v>
      </c>
      <c r="M907" s="7">
        <f t="shared" si="59"/>
        <v>0.41666666666666669</v>
      </c>
    </row>
    <row r="908" spans="1:13">
      <c r="A908" s="4">
        <v>355</v>
      </c>
      <c r="B908" s="4">
        <v>4</v>
      </c>
      <c r="C908" s="4" t="s">
        <v>256</v>
      </c>
      <c r="D908" s="4" t="s">
        <v>1153</v>
      </c>
      <c r="E908" s="4">
        <v>15</v>
      </c>
      <c r="F908" s="4">
        <v>26</v>
      </c>
      <c r="G908" s="4">
        <v>1</v>
      </c>
      <c r="H908" s="4">
        <v>7</v>
      </c>
      <c r="I908" t="s">
        <v>1132</v>
      </c>
      <c r="J908" s="3">
        <f t="shared" si="56"/>
        <v>26</v>
      </c>
      <c r="K908" s="3">
        <f t="shared" si="57"/>
        <v>15</v>
      </c>
      <c r="L908" s="3">
        <f t="shared" si="58"/>
        <v>11</v>
      </c>
      <c r="M908" s="7">
        <f t="shared" si="59"/>
        <v>0.42307692307692307</v>
      </c>
    </row>
    <row r="909" spans="1:13">
      <c r="A909" s="4">
        <v>356</v>
      </c>
      <c r="B909" s="4">
        <v>1</v>
      </c>
      <c r="C909" s="4" t="s">
        <v>117</v>
      </c>
      <c r="D909" s="4" t="s">
        <v>1152</v>
      </c>
      <c r="E909" s="4">
        <v>10</v>
      </c>
      <c r="F909" s="4">
        <v>18</v>
      </c>
      <c r="G909" s="4">
        <v>2</v>
      </c>
      <c r="H909" s="4">
        <v>7</v>
      </c>
      <c r="I909" t="s">
        <v>1131</v>
      </c>
      <c r="J909" s="3">
        <f t="shared" si="56"/>
        <v>36</v>
      </c>
      <c r="K909" s="3">
        <f t="shared" si="57"/>
        <v>20</v>
      </c>
      <c r="L909" s="3">
        <f t="shared" si="58"/>
        <v>16</v>
      </c>
      <c r="M909" s="7">
        <f t="shared" si="59"/>
        <v>0.44444444444444442</v>
      </c>
    </row>
    <row r="910" spans="1:13">
      <c r="A910" s="4">
        <v>357</v>
      </c>
      <c r="B910" s="4">
        <v>17</v>
      </c>
      <c r="C910" s="4" t="s">
        <v>195</v>
      </c>
      <c r="D910" s="4" t="s">
        <v>1154</v>
      </c>
      <c r="E910" s="4">
        <v>15</v>
      </c>
      <c r="F910" s="4">
        <v>25</v>
      </c>
      <c r="G910" s="4">
        <v>1</v>
      </c>
      <c r="H910" s="4">
        <v>12</v>
      </c>
      <c r="I910" t="s">
        <v>1131</v>
      </c>
      <c r="J910" s="3">
        <f t="shared" si="56"/>
        <v>25</v>
      </c>
      <c r="K910" s="3">
        <f t="shared" si="57"/>
        <v>15</v>
      </c>
      <c r="L910" s="3">
        <f t="shared" si="58"/>
        <v>10</v>
      </c>
      <c r="M910" s="7">
        <f t="shared" si="59"/>
        <v>0.4</v>
      </c>
    </row>
    <row r="911" spans="1:13">
      <c r="A911" s="4">
        <v>357</v>
      </c>
      <c r="B911" s="4">
        <v>17</v>
      </c>
      <c r="C911" s="4" t="s">
        <v>241</v>
      </c>
      <c r="D911" s="4" t="s">
        <v>1149</v>
      </c>
      <c r="E911" s="4">
        <v>12</v>
      </c>
      <c r="F911" s="4">
        <v>20</v>
      </c>
      <c r="G911" s="4">
        <v>2</v>
      </c>
      <c r="H911" s="4">
        <v>5</v>
      </c>
      <c r="I911" t="s">
        <v>1132</v>
      </c>
      <c r="J911" s="3">
        <f t="shared" si="56"/>
        <v>40</v>
      </c>
      <c r="K911" s="3">
        <f t="shared" si="57"/>
        <v>24</v>
      </c>
      <c r="L911" s="3">
        <f t="shared" si="58"/>
        <v>16</v>
      </c>
      <c r="M911" s="7">
        <f t="shared" si="59"/>
        <v>0.4</v>
      </c>
    </row>
    <row r="912" spans="1:13">
      <c r="A912" s="4">
        <v>357</v>
      </c>
      <c r="B912" s="4">
        <v>17</v>
      </c>
      <c r="C912" s="4" t="s">
        <v>170</v>
      </c>
      <c r="D912" s="4" t="s">
        <v>1138</v>
      </c>
      <c r="E912" s="4">
        <v>16</v>
      </c>
      <c r="F912" s="4">
        <v>27</v>
      </c>
      <c r="G912" s="4">
        <v>3</v>
      </c>
      <c r="H912" s="4">
        <v>31</v>
      </c>
      <c r="I912" t="s">
        <v>1132</v>
      </c>
      <c r="J912" s="3">
        <f t="shared" si="56"/>
        <v>81</v>
      </c>
      <c r="K912" s="3">
        <f t="shared" si="57"/>
        <v>48</v>
      </c>
      <c r="L912" s="3">
        <f t="shared" si="58"/>
        <v>33</v>
      </c>
      <c r="M912" s="7">
        <f t="shared" si="59"/>
        <v>0.40740740740740738</v>
      </c>
    </row>
    <row r="913" spans="1:13">
      <c r="A913" s="4">
        <v>357</v>
      </c>
      <c r="B913" s="4">
        <v>17</v>
      </c>
      <c r="C913" s="4" t="s">
        <v>335</v>
      </c>
      <c r="D913" s="4" t="s">
        <v>1147</v>
      </c>
      <c r="E913" s="4">
        <v>13</v>
      </c>
      <c r="F913" s="4">
        <v>22</v>
      </c>
      <c r="G913" s="4">
        <v>1</v>
      </c>
      <c r="H913" s="4">
        <v>48</v>
      </c>
      <c r="I913" t="s">
        <v>1131</v>
      </c>
      <c r="J913" s="3">
        <f t="shared" si="56"/>
        <v>22</v>
      </c>
      <c r="K913" s="3">
        <f t="shared" si="57"/>
        <v>13</v>
      </c>
      <c r="L913" s="3">
        <f t="shared" si="58"/>
        <v>9</v>
      </c>
      <c r="M913" s="7">
        <f t="shared" si="59"/>
        <v>0.40909090909090912</v>
      </c>
    </row>
    <row r="914" spans="1:13">
      <c r="A914" s="4">
        <v>358</v>
      </c>
      <c r="B914" s="4">
        <v>13</v>
      </c>
      <c r="C914" s="4" t="s">
        <v>256</v>
      </c>
      <c r="D914" s="4" t="s">
        <v>1153</v>
      </c>
      <c r="E914" s="4">
        <v>15</v>
      </c>
      <c r="F914" s="4">
        <v>26</v>
      </c>
      <c r="G914" s="4">
        <v>2</v>
      </c>
      <c r="H914" s="4">
        <v>50</v>
      </c>
      <c r="I914" t="s">
        <v>1131</v>
      </c>
      <c r="J914" s="3">
        <f t="shared" si="56"/>
        <v>52</v>
      </c>
      <c r="K914" s="3">
        <f t="shared" si="57"/>
        <v>30</v>
      </c>
      <c r="L914" s="3">
        <f t="shared" si="58"/>
        <v>22</v>
      </c>
      <c r="M914" s="7">
        <f t="shared" si="59"/>
        <v>0.42307692307692307</v>
      </c>
    </row>
    <row r="915" spans="1:13">
      <c r="A915" s="4">
        <v>358</v>
      </c>
      <c r="B915" s="4">
        <v>13</v>
      </c>
      <c r="C915" s="4" t="s">
        <v>117</v>
      </c>
      <c r="D915" s="4" t="s">
        <v>1152</v>
      </c>
      <c r="E915" s="4">
        <v>10</v>
      </c>
      <c r="F915" s="4">
        <v>18</v>
      </c>
      <c r="G915" s="4">
        <v>3</v>
      </c>
      <c r="H915" s="4">
        <v>50</v>
      </c>
      <c r="I915" t="s">
        <v>1132</v>
      </c>
      <c r="J915" s="3">
        <f t="shared" si="56"/>
        <v>54</v>
      </c>
      <c r="K915" s="3">
        <f t="shared" si="57"/>
        <v>30</v>
      </c>
      <c r="L915" s="3">
        <f t="shared" si="58"/>
        <v>24</v>
      </c>
      <c r="M915" s="7">
        <f t="shared" si="59"/>
        <v>0.44444444444444442</v>
      </c>
    </row>
    <row r="916" spans="1:13">
      <c r="A916" s="4">
        <v>358</v>
      </c>
      <c r="B916" s="4">
        <v>13</v>
      </c>
      <c r="C916" s="4" t="s">
        <v>241</v>
      </c>
      <c r="D916" s="4" t="s">
        <v>1149</v>
      </c>
      <c r="E916" s="4">
        <v>12</v>
      </c>
      <c r="F916" s="4">
        <v>20</v>
      </c>
      <c r="G916" s="4">
        <v>3</v>
      </c>
      <c r="H916" s="4">
        <v>52</v>
      </c>
      <c r="I916" t="s">
        <v>1131</v>
      </c>
      <c r="J916" s="3">
        <f t="shared" si="56"/>
        <v>60</v>
      </c>
      <c r="K916" s="3">
        <f t="shared" si="57"/>
        <v>36</v>
      </c>
      <c r="L916" s="3">
        <f t="shared" si="58"/>
        <v>24</v>
      </c>
      <c r="M916" s="7">
        <f t="shared" si="59"/>
        <v>0.4</v>
      </c>
    </row>
    <row r="917" spans="1:13">
      <c r="A917" s="4">
        <v>359</v>
      </c>
      <c r="B917" s="4">
        <v>11</v>
      </c>
      <c r="C917" s="4" t="s">
        <v>335</v>
      </c>
      <c r="D917" s="4" t="s">
        <v>1147</v>
      </c>
      <c r="E917" s="4">
        <v>13</v>
      </c>
      <c r="F917" s="4">
        <v>22</v>
      </c>
      <c r="G917" s="4">
        <v>1</v>
      </c>
      <c r="H917" s="4">
        <v>26</v>
      </c>
      <c r="I917" t="s">
        <v>1132</v>
      </c>
      <c r="J917" s="3">
        <f t="shared" si="56"/>
        <v>22</v>
      </c>
      <c r="K917" s="3">
        <f t="shared" si="57"/>
        <v>13</v>
      </c>
      <c r="L917" s="3">
        <f t="shared" si="58"/>
        <v>9</v>
      </c>
      <c r="M917" s="7">
        <f t="shared" si="59"/>
        <v>0.40909090909090912</v>
      </c>
    </row>
    <row r="918" spans="1:13">
      <c r="A918" s="4">
        <v>359</v>
      </c>
      <c r="B918" s="4">
        <v>11</v>
      </c>
      <c r="C918" s="4" t="s">
        <v>57</v>
      </c>
      <c r="D918" s="4" t="s">
        <v>1143</v>
      </c>
      <c r="E918" s="4">
        <v>16</v>
      </c>
      <c r="F918" s="4">
        <v>28</v>
      </c>
      <c r="G918" s="4">
        <v>3</v>
      </c>
      <c r="H918" s="4">
        <v>57</v>
      </c>
      <c r="I918" t="s">
        <v>1132</v>
      </c>
      <c r="J918" s="3">
        <f t="shared" si="56"/>
        <v>84</v>
      </c>
      <c r="K918" s="3">
        <f t="shared" si="57"/>
        <v>48</v>
      </c>
      <c r="L918" s="3">
        <f t="shared" si="58"/>
        <v>36</v>
      </c>
      <c r="M918" s="7">
        <f t="shared" si="59"/>
        <v>0.42857142857142855</v>
      </c>
    </row>
    <row r="919" spans="1:13">
      <c r="A919" s="4">
        <v>359</v>
      </c>
      <c r="B919" s="4">
        <v>11</v>
      </c>
      <c r="C919" s="4" t="s">
        <v>51</v>
      </c>
      <c r="D919" s="4" t="s">
        <v>1141</v>
      </c>
      <c r="E919" s="4">
        <v>17</v>
      </c>
      <c r="F919" s="4">
        <v>29</v>
      </c>
      <c r="G919" s="4">
        <v>2</v>
      </c>
      <c r="H919" s="4">
        <v>12</v>
      </c>
      <c r="I919" t="s">
        <v>1132</v>
      </c>
      <c r="J919" s="3">
        <f t="shared" si="56"/>
        <v>58</v>
      </c>
      <c r="K919" s="3">
        <f t="shared" si="57"/>
        <v>34</v>
      </c>
      <c r="L919" s="3">
        <f t="shared" si="58"/>
        <v>24</v>
      </c>
      <c r="M919" s="7">
        <f t="shared" si="59"/>
        <v>0.41379310344827586</v>
      </c>
    </row>
    <row r="920" spans="1:13">
      <c r="A920" s="4">
        <v>359</v>
      </c>
      <c r="B920" s="4">
        <v>11</v>
      </c>
      <c r="C920" s="4" t="s">
        <v>256</v>
      </c>
      <c r="D920" s="4" t="s">
        <v>1153</v>
      </c>
      <c r="E920" s="4">
        <v>15</v>
      </c>
      <c r="F920" s="4">
        <v>26</v>
      </c>
      <c r="G920" s="4">
        <v>1</v>
      </c>
      <c r="H920" s="4">
        <v>50</v>
      </c>
      <c r="I920" t="s">
        <v>1132</v>
      </c>
      <c r="J920" s="3">
        <f t="shared" si="56"/>
        <v>26</v>
      </c>
      <c r="K920" s="3">
        <f t="shared" si="57"/>
        <v>15</v>
      </c>
      <c r="L920" s="3">
        <f t="shared" si="58"/>
        <v>11</v>
      </c>
      <c r="M920" s="7">
        <f t="shared" si="59"/>
        <v>0.42307692307692307</v>
      </c>
    </row>
    <row r="921" spans="1:13">
      <c r="A921" s="4">
        <v>360</v>
      </c>
      <c r="B921" s="4">
        <v>16</v>
      </c>
      <c r="C921" s="4" t="s">
        <v>102</v>
      </c>
      <c r="D921" s="4" t="s">
        <v>1151</v>
      </c>
      <c r="E921" s="4">
        <v>13</v>
      </c>
      <c r="F921" s="4">
        <v>21</v>
      </c>
      <c r="G921" s="4">
        <v>1</v>
      </c>
      <c r="H921" s="4">
        <v>42</v>
      </c>
      <c r="I921" t="s">
        <v>1131</v>
      </c>
      <c r="J921" s="3">
        <f t="shared" si="56"/>
        <v>21</v>
      </c>
      <c r="K921" s="3">
        <f t="shared" si="57"/>
        <v>13</v>
      </c>
      <c r="L921" s="3">
        <f t="shared" si="58"/>
        <v>8</v>
      </c>
      <c r="M921" s="7">
        <f t="shared" si="59"/>
        <v>0.38095238095238093</v>
      </c>
    </row>
    <row r="922" spans="1:13">
      <c r="A922" s="4">
        <v>360</v>
      </c>
      <c r="B922" s="4">
        <v>16</v>
      </c>
      <c r="C922" s="4" t="s">
        <v>100</v>
      </c>
      <c r="D922" s="4" t="s">
        <v>1136</v>
      </c>
      <c r="E922" s="4">
        <v>18</v>
      </c>
      <c r="F922" s="4">
        <v>30</v>
      </c>
      <c r="G922" s="4">
        <v>3</v>
      </c>
      <c r="H922" s="4">
        <v>36</v>
      </c>
      <c r="I922" t="s">
        <v>1132</v>
      </c>
      <c r="J922" s="3">
        <f t="shared" si="56"/>
        <v>90</v>
      </c>
      <c r="K922" s="3">
        <f t="shared" si="57"/>
        <v>54</v>
      </c>
      <c r="L922" s="3">
        <f t="shared" si="58"/>
        <v>36</v>
      </c>
      <c r="M922" s="7">
        <f t="shared" si="59"/>
        <v>0.4</v>
      </c>
    </row>
    <row r="923" spans="1:13">
      <c r="A923" s="4">
        <v>360</v>
      </c>
      <c r="B923" s="4">
        <v>16</v>
      </c>
      <c r="C923" s="4" t="s">
        <v>256</v>
      </c>
      <c r="D923" s="4" t="s">
        <v>1153</v>
      </c>
      <c r="E923" s="4">
        <v>15</v>
      </c>
      <c r="F923" s="4">
        <v>26</v>
      </c>
      <c r="G923" s="4">
        <v>1</v>
      </c>
      <c r="H923" s="4">
        <v>51</v>
      </c>
      <c r="I923" t="s">
        <v>1132</v>
      </c>
      <c r="J923" s="3">
        <f t="shared" si="56"/>
        <v>26</v>
      </c>
      <c r="K923" s="3">
        <f t="shared" si="57"/>
        <v>15</v>
      </c>
      <c r="L923" s="3">
        <f t="shared" si="58"/>
        <v>11</v>
      </c>
      <c r="M923" s="7">
        <f t="shared" si="59"/>
        <v>0.42307692307692307</v>
      </c>
    </row>
    <row r="924" spans="1:13">
      <c r="A924" s="4">
        <v>360</v>
      </c>
      <c r="B924" s="4">
        <v>16</v>
      </c>
      <c r="C924" s="4" t="s">
        <v>414</v>
      </c>
      <c r="D924" s="4" t="s">
        <v>1146</v>
      </c>
      <c r="E924" s="4">
        <v>19</v>
      </c>
      <c r="F924" s="4">
        <v>32</v>
      </c>
      <c r="G924" s="4">
        <v>3</v>
      </c>
      <c r="H924" s="4">
        <v>30</v>
      </c>
      <c r="I924" t="s">
        <v>1132</v>
      </c>
      <c r="J924" s="3">
        <f t="shared" si="56"/>
        <v>96</v>
      </c>
      <c r="K924" s="3">
        <f t="shared" si="57"/>
        <v>57</v>
      </c>
      <c r="L924" s="3">
        <f t="shared" si="58"/>
        <v>39</v>
      </c>
      <c r="M924" s="7">
        <f t="shared" si="59"/>
        <v>0.40625</v>
      </c>
    </row>
    <row r="925" spans="1:13">
      <c r="A925" s="4">
        <v>361</v>
      </c>
      <c r="B925" s="4">
        <v>16</v>
      </c>
      <c r="C925" s="4" t="s">
        <v>51</v>
      </c>
      <c r="D925" s="4" t="s">
        <v>1141</v>
      </c>
      <c r="E925" s="4">
        <v>17</v>
      </c>
      <c r="F925" s="4">
        <v>29</v>
      </c>
      <c r="G925" s="4">
        <v>1</v>
      </c>
      <c r="H925" s="4">
        <v>58</v>
      </c>
      <c r="I925" t="s">
        <v>1131</v>
      </c>
      <c r="J925" s="3">
        <f t="shared" si="56"/>
        <v>29</v>
      </c>
      <c r="K925" s="3">
        <f t="shared" si="57"/>
        <v>17</v>
      </c>
      <c r="L925" s="3">
        <f t="shared" si="58"/>
        <v>12</v>
      </c>
      <c r="M925" s="7">
        <f t="shared" si="59"/>
        <v>0.41379310344827586</v>
      </c>
    </row>
    <row r="926" spans="1:13">
      <c r="A926" s="4">
        <v>361</v>
      </c>
      <c r="B926" s="4">
        <v>16</v>
      </c>
      <c r="C926" s="4" t="s">
        <v>259</v>
      </c>
      <c r="D926" s="4" t="s">
        <v>1135</v>
      </c>
      <c r="E926" s="4">
        <v>14</v>
      </c>
      <c r="F926" s="4">
        <v>24</v>
      </c>
      <c r="G926" s="4">
        <v>3</v>
      </c>
      <c r="H926" s="4">
        <v>54</v>
      </c>
      <c r="I926" t="s">
        <v>1132</v>
      </c>
      <c r="J926" s="3">
        <f t="shared" si="56"/>
        <v>72</v>
      </c>
      <c r="K926" s="3">
        <f t="shared" si="57"/>
        <v>42</v>
      </c>
      <c r="L926" s="3">
        <f t="shared" si="58"/>
        <v>30</v>
      </c>
      <c r="M926" s="7">
        <f t="shared" si="59"/>
        <v>0.41666666666666669</v>
      </c>
    </row>
    <row r="927" spans="1:13">
      <c r="A927" s="4">
        <v>362</v>
      </c>
      <c r="B927" s="4">
        <v>15</v>
      </c>
      <c r="C927" s="4" t="s">
        <v>241</v>
      </c>
      <c r="D927" s="4" t="s">
        <v>1149</v>
      </c>
      <c r="E927" s="4">
        <v>12</v>
      </c>
      <c r="F927" s="4">
        <v>20</v>
      </c>
      <c r="G927" s="4">
        <v>1</v>
      </c>
      <c r="H927" s="4">
        <v>41</v>
      </c>
      <c r="I927" t="s">
        <v>1131</v>
      </c>
      <c r="J927" s="3">
        <f t="shared" si="56"/>
        <v>20</v>
      </c>
      <c r="K927" s="3">
        <f t="shared" si="57"/>
        <v>12</v>
      </c>
      <c r="L927" s="3">
        <f t="shared" si="58"/>
        <v>8</v>
      </c>
      <c r="M927" s="7">
        <f t="shared" si="59"/>
        <v>0.4</v>
      </c>
    </row>
    <row r="928" spans="1:13">
      <c r="A928" s="4">
        <v>362</v>
      </c>
      <c r="B928" s="4">
        <v>15</v>
      </c>
      <c r="C928" s="4" t="s">
        <v>259</v>
      </c>
      <c r="D928" s="4" t="s">
        <v>1135</v>
      </c>
      <c r="E928" s="4">
        <v>14</v>
      </c>
      <c r="F928" s="4">
        <v>24</v>
      </c>
      <c r="G928" s="4">
        <v>1</v>
      </c>
      <c r="H928" s="4">
        <v>58</v>
      </c>
      <c r="I928" t="s">
        <v>1131</v>
      </c>
      <c r="J928" s="3">
        <f t="shared" si="56"/>
        <v>24</v>
      </c>
      <c r="K928" s="3">
        <f t="shared" si="57"/>
        <v>14</v>
      </c>
      <c r="L928" s="3">
        <f t="shared" si="58"/>
        <v>10</v>
      </c>
      <c r="M928" s="7">
        <f t="shared" si="59"/>
        <v>0.41666666666666669</v>
      </c>
    </row>
    <row r="929" spans="1:13">
      <c r="A929" s="4">
        <v>362</v>
      </c>
      <c r="B929" s="4">
        <v>15</v>
      </c>
      <c r="C929" s="4" t="s">
        <v>117</v>
      </c>
      <c r="D929" s="4" t="s">
        <v>1152</v>
      </c>
      <c r="E929" s="4">
        <v>10</v>
      </c>
      <c r="F929" s="4">
        <v>18</v>
      </c>
      <c r="G929" s="4">
        <v>1</v>
      </c>
      <c r="H929" s="4">
        <v>24</v>
      </c>
      <c r="I929" t="s">
        <v>1131</v>
      </c>
      <c r="J929" s="3">
        <f t="shared" si="56"/>
        <v>18</v>
      </c>
      <c r="K929" s="3">
        <f t="shared" si="57"/>
        <v>10</v>
      </c>
      <c r="L929" s="3">
        <f t="shared" si="58"/>
        <v>8</v>
      </c>
      <c r="M929" s="7">
        <f t="shared" si="59"/>
        <v>0.44444444444444442</v>
      </c>
    </row>
    <row r="930" spans="1:13">
      <c r="A930" s="4">
        <v>363</v>
      </c>
      <c r="B930" s="4">
        <v>5</v>
      </c>
      <c r="C930" s="4" t="s">
        <v>100</v>
      </c>
      <c r="D930" s="4" t="s">
        <v>1136</v>
      </c>
      <c r="E930" s="4">
        <v>18</v>
      </c>
      <c r="F930" s="4">
        <v>30</v>
      </c>
      <c r="G930" s="4">
        <v>1</v>
      </c>
      <c r="H930" s="4">
        <v>48</v>
      </c>
      <c r="I930" t="s">
        <v>1131</v>
      </c>
      <c r="J930" s="3">
        <f t="shared" si="56"/>
        <v>30</v>
      </c>
      <c r="K930" s="3">
        <f t="shared" si="57"/>
        <v>18</v>
      </c>
      <c r="L930" s="3">
        <f t="shared" si="58"/>
        <v>12</v>
      </c>
      <c r="M930" s="7">
        <f t="shared" si="59"/>
        <v>0.4</v>
      </c>
    </row>
    <row r="931" spans="1:13">
      <c r="A931" s="4">
        <v>363</v>
      </c>
      <c r="B931" s="4">
        <v>5</v>
      </c>
      <c r="C931" s="4" t="s">
        <v>259</v>
      </c>
      <c r="D931" s="4" t="s">
        <v>1135</v>
      </c>
      <c r="E931" s="4">
        <v>14</v>
      </c>
      <c r="F931" s="4">
        <v>24</v>
      </c>
      <c r="G931" s="4">
        <v>3</v>
      </c>
      <c r="H931" s="4">
        <v>41</v>
      </c>
      <c r="I931" t="s">
        <v>1132</v>
      </c>
      <c r="J931" s="3">
        <f t="shared" si="56"/>
        <v>72</v>
      </c>
      <c r="K931" s="3">
        <f t="shared" si="57"/>
        <v>42</v>
      </c>
      <c r="L931" s="3">
        <f t="shared" si="58"/>
        <v>30</v>
      </c>
      <c r="M931" s="7">
        <f t="shared" si="59"/>
        <v>0.41666666666666669</v>
      </c>
    </row>
    <row r="932" spans="1:13">
      <c r="A932" s="4">
        <v>363</v>
      </c>
      <c r="B932" s="4">
        <v>5</v>
      </c>
      <c r="C932" s="4" t="s">
        <v>106</v>
      </c>
      <c r="D932" s="4" t="s">
        <v>1140</v>
      </c>
      <c r="E932" s="4">
        <v>22</v>
      </c>
      <c r="F932" s="4">
        <v>36</v>
      </c>
      <c r="G932" s="4">
        <v>2</v>
      </c>
      <c r="H932" s="4">
        <v>42</v>
      </c>
      <c r="I932" t="s">
        <v>1131</v>
      </c>
      <c r="J932" s="3">
        <f t="shared" si="56"/>
        <v>72</v>
      </c>
      <c r="K932" s="3">
        <f t="shared" si="57"/>
        <v>44</v>
      </c>
      <c r="L932" s="3">
        <f t="shared" si="58"/>
        <v>28</v>
      </c>
      <c r="M932" s="7">
        <f t="shared" si="59"/>
        <v>0.3888888888888889</v>
      </c>
    </row>
    <row r="933" spans="1:13">
      <c r="A933" s="4">
        <v>363</v>
      </c>
      <c r="B933" s="4">
        <v>5</v>
      </c>
      <c r="C933" s="4" t="s">
        <v>439</v>
      </c>
      <c r="D933" s="4" t="s">
        <v>1142</v>
      </c>
      <c r="E933" s="4">
        <v>20</v>
      </c>
      <c r="F933" s="4">
        <v>33</v>
      </c>
      <c r="G933" s="4">
        <v>2</v>
      </c>
      <c r="H933" s="4">
        <v>18</v>
      </c>
      <c r="I933" t="s">
        <v>1131</v>
      </c>
      <c r="J933" s="3">
        <f t="shared" si="56"/>
        <v>66</v>
      </c>
      <c r="K933" s="3">
        <f t="shared" si="57"/>
        <v>40</v>
      </c>
      <c r="L933" s="3">
        <f t="shared" si="58"/>
        <v>26</v>
      </c>
      <c r="M933" s="7">
        <f t="shared" si="59"/>
        <v>0.39393939393939392</v>
      </c>
    </row>
    <row r="934" spans="1:13">
      <c r="A934" s="4">
        <v>364</v>
      </c>
      <c r="B934" s="4">
        <v>15</v>
      </c>
      <c r="C934" s="4" t="s">
        <v>57</v>
      </c>
      <c r="D934" s="4" t="s">
        <v>1143</v>
      </c>
      <c r="E934" s="4">
        <v>16</v>
      </c>
      <c r="F934" s="4">
        <v>28</v>
      </c>
      <c r="G934" s="4">
        <v>2</v>
      </c>
      <c r="H934" s="4">
        <v>52</v>
      </c>
      <c r="I934" t="s">
        <v>1131</v>
      </c>
      <c r="J934" s="3">
        <f t="shared" si="56"/>
        <v>56</v>
      </c>
      <c r="K934" s="3">
        <f t="shared" si="57"/>
        <v>32</v>
      </c>
      <c r="L934" s="3">
        <f t="shared" si="58"/>
        <v>24</v>
      </c>
      <c r="M934" s="7">
        <f t="shared" si="59"/>
        <v>0.42857142857142855</v>
      </c>
    </row>
    <row r="935" spans="1:13">
      <c r="A935" s="4">
        <v>364</v>
      </c>
      <c r="B935" s="4">
        <v>15</v>
      </c>
      <c r="C935" s="4" t="s">
        <v>335</v>
      </c>
      <c r="D935" s="4" t="s">
        <v>1147</v>
      </c>
      <c r="E935" s="4">
        <v>13</v>
      </c>
      <c r="F935" s="4">
        <v>22</v>
      </c>
      <c r="G935" s="4">
        <v>1</v>
      </c>
      <c r="H935" s="4">
        <v>20</v>
      </c>
      <c r="I935" t="s">
        <v>1131</v>
      </c>
      <c r="J935" s="3">
        <f t="shared" si="56"/>
        <v>22</v>
      </c>
      <c r="K935" s="3">
        <f t="shared" si="57"/>
        <v>13</v>
      </c>
      <c r="L935" s="3">
        <f t="shared" si="58"/>
        <v>9</v>
      </c>
      <c r="M935" s="7">
        <f t="shared" si="59"/>
        <v>0.40909090909090912</v>
      </c>
    </row>
    <row r="936" spans="1:13">
      <c r="A936" s="4">
        <v>364</v>
      </c>
      <c r="B936" s="4">
        <v>15</v>
      </c>
      <c r="C936" s="4" t="s">
        <v>195</v>
      </c>
      <c r="D936" s="4" t="s">
        <v>1154</v>
      </c>
      <c r="E936" s="4">
        <v>15</v>
      </c>
      <c r="F936" s="4">
        <v>25</v>
      </c>
      <c r="G936" s="4">
        <v>2</v>
      </c>
      <c r="H936" s="4">
        <v>14</v>
      </c>
      <c r="I936" t="s">
        <v>1131</v>
      </c>
      <c r="J936" s="3">
        <f t="shared" si="56"/>
        <v>50</v>
      </c>
      <c r="K936" s="3">
        <f t="shared" si="57"/>
        <v>30</v>
      </c>
      <c r="L936" s="3">
        <f t="shared" si="58"/>
        <v>20</v>
      </c>
      <c r="M936" s="7">
        <f t="shared" si="59"/>
        <v>0.4</v>
      </c>
    </row>
    <row r="937" spans="1:13">
      <c r="A937" s="4">
        <v>364</v>
      </c>
      <c r="B937" s="4">
        <v>15</v>
      </c>
      <c r="C937" s="4" t="s">
        <v>51</v>
      </c>
      <c r="D937" s="4" t="s">
        <v>1141</v>
      </c>
      <c r="E937" s="4">
        <v>17</v>
      </c>
      <c r="F937" s="4">
        <v>29</v>
      </c>
      <c r="G937" s="4">
        <v>1</v>
      </c>
      <c r="H937" s="4">
        <v>26</v>
      </c>
      <c r="I937" t="s">
        <v>1131</v>
      </c>
      <c r="J937" s="3">
        <f t="shared" si="56"/>
        <v>29</v>
      </c>
      <c r="K937" s="3">
        <f t="shared" si="57"/>
        <v>17</v>
      </c>
      <c r="L937" s="3">
        <f t="shared" si="58"/>
        <v>12</v>
      </c>
      <c r="M937" s="7">
        <f t="shared" si="59"/>
        <v>0.41379310344827586</v>
      </c>
    </row>
    <row r="938" spans="1:13">
      <c r="A938" s="4">
        <v>365</v>
      </c>
      <c r="B938" s="4">
        <v>4</v>
      </c>
      <c r="C938" s="4" t="s">
        <v>106</v>
      </c>
      <c r="D938" s="4" t="s">
        <v>1140</v>
      </c>
      <c r="E938" s="4">
        <v>22</v>
      </c>
      <c r="F938" s="4">
        <v>36</v>
      </c>
      <c r="G938" s="4">
        <v>3</v>
      </c>
      <c r="H938" s="4">
        <v>25</v>
      </c>
      <c r="I938" t="s">
        <v>1132</v>
      </c>
      <c r="J938" s="3">
        <f t="shared" si="56"/>
        <v>108</v>
      </c>
      <c r="K938" s="3">
        <f t="shared" si="57"/>
        <v>66</v>
      </c>
      <c r="L938" s="3">
        <f t="shared" si="58"/>
        <v>42</v>
      </c>
      <c r="M938" s="7">
        <f t="shared" si="59"/>
        <v>0.3888888888888889</v>
      </c>
    </row>
    <row r="939" spans="1:13">
      <c r="A939" s="4">
        <v>366</v>
      </c>
      <c r="B939" s="4">
        <v>17</v>
      </c>
      <c r="C939" s="4" t="s">
        <v>170</v>
      </c>
      <c r="D939" s="4" t="s">
        <v>1138</v>
      </c>
      <c r="E939" s="4">
        <v>16</v>
      </c>
      <c r="F939" s="4">
        <v>27</v>
      </c>
      <c r="G939" s="4">
        <v>2</v>
      </c>
      <c r="H939" s="4">
        <v>30</v>
      </c>
      <c r="I939" t="s">
        <v>1131</v>
      </c>
      <c r="J939" s="3">
        <f t="shared" si="56"/>
        <v>54</v>
      </c>
      <c r="K939" s="3">
        <f t="shared" si="57"/>
        <v>32</v>
      </c>
      <c r="L939" s="3">
        <f t="shared" si="58"/>
        <v>22</v>
      </c>
      <c r="M939" s="7">
        <f t="shared" si="59"/>
        <v>0.40740740740740738</v>
      </c>
    </row>
    <row r="940" spans="1:13">
      <c r="A940" s="4">
        <v>366</v>
      </c>
      <c r="B940" s="4">
        <v>17</v>
      </c>
      <c r="C940" s="4" t="s">
        <v>33</v>
      </c>
      <c r="D940" s="4" t="s">
        <v>1145</v>
      </c>
      <c r="E940" s="4">
        <v>21</v>
      </c>
      <c r="F940" s="4">
        <v>35</v>
      </c>
      <c r="G940" s="4">
        <v>3</v>
      </c>
      <c r="H940" s="4">
        <v>51</v>
      </c>
      <c r="I940" t="s">
        <v>1132</v>
      </c>
      <c r="J940" s="3">
        <f t="shared" si="56"/>
        <v>105</v>
      </c>
      <c r="K940" s="3">
        <f t="shared" si="57"/>
        <v>63</v>
      </c>
      <c r="L940" s="3">
        <f t="shared" si="58"/>
        <v>42</v>
      </c>
      <c r="M940" s="7">
        <f t="shared" si="59"/>
        <v>0.4</v>
      </c>
    </row>
    <row r="941" spans="1:13">
      <c r="A941" s="4">
        <v>366</v>
      </c>
      <c r="B941" s="4">
        <v>17</v>
      </c>
      <c r="C941" s="4" t="s">
        <v>65</v>
      </c>
      <c r="D941" s="4" t="s">
        <v>1139</v>
      </c>
      <c r="E941" s="4">
        <v>25</v>
      </c>
      <c r="F941" s="4">
        <v>40</v>
      </c>
      <c r="G941" s="4">
        <v>2</v>
      </c>
      <c r="H941" s="4">
        <v>9</v>
      </c>
      <c r="I941" t="s">
        <v>1131</v>
      </c>
      <c r="J941" s="3">
        <f t="shared" si="56"/>
        <v>80</v>
      </c>
      <c r="K941" s="3">
        <f t="shared" si="57"/>
        <v>50</v>
      </c>
      <c r="L941" s="3">
        <f t="shared" si="58"/>
        <v>30</v>
      </c>
      <c r="M941" s="7">
        <f t="shared" si="59"/>
        <v>0.375</v>
      </c>
    </row>
    <row r="942" spans="1:13">
      <c r="A942" s="4">
        <v>367</v>
      </c>
      <c r="B942" s="4">
        <v>12</v>
      </c>
      <c r="C942" s="4" t="s">
        <v>256</v>
      </c>
      <c r="D942" s="4" t="s">
        <v>1153</v>
      </c>
      <c r="E942" s="4">
        <v>15</v>
      </c>
      <c r="F942" s="4">
        <v>26</v>
      </c>
      <c r="G942" s="4">
        <v>2</v>
      </c>
      <c r="H942" s="4">
        <v>34</v>
      </c>
      <c r="I942" t="s">
        <v>1132</v>
      </c>
      <c r="J942" s="3">
        <f t="shared" si="56"/>
        <v>52</v>
      </c>
      <c r="K942" s="3">
        <f t="shared" si="57"/>
        <v>30</v>
      </c>
      <c r="L942" s="3">
        <f t="shared" si="58"/>
        <v>22</v>
      </c>
      <c r="M942" s="7">
        <f t="shared" si="59"/>
        <v>0.42307692307692307</v>
      </c>
    </row>
    <row r="943" spans="1:13">
      <c r="A943" s="4">
        <v>367</v>
      </c>
      <c r="B943" s="4">
        <v>12</v>
      </c>
      <c r="C943" s="4" t="s">
        <v>51</v>
      </c>
      <c r="D943" s="4" t="s">
        <v>1141</v>
      </c>
      <c r="E943" s="4">
        <v>17</v>
      </c>
      <c r="F943" s="4">
        <v>29</v>
      </c>
      <c r="G943" s="4">
        <v>1</v>
      </c>
      <c r="H943" s="4">
        <v>26</v>
      </c>
      <c r="I943" t="s">
        <v>1132</v>
      </c>
      <c r="J943" s="3">
        <f t="shared" si="56"/>
        <v>29</v>
      </c>
      <c r="K943" s="3">
        <f t="shared" si="57"/>
        <v>17</v>
      </c>
      <c r="L943" s="3">
        <f t="shared" si="58"/>
        <v>12</v>
      </c>
      <c r="M943" s="7">
        <f t="shared" si="59"/>
        <v>0.41379310344827586</v>
      </c>
    </row>
    <row r="944" spans="1:13">
      <c r="A944" s="4">
        <v>367</v>
      </c>
      <c r="B944" s="4">
        <v>12</v>
      </c>
      <c r="C944" s="4" t="s">
        <v>241</v>
      </c>
      <c r="D944" s="4" t="s">
        <v>1149</v>
      </c>
      <c r="E944" s="4">
        <v>12</v>
      </c>
      <c r="F944" s="4">
        <v>20</v>
      </c>
      <c r="G944" s="4">
        <v>1</v>
      </c>
      <c r="H944" s="4">
        <v>13</v>
      </c>
      <c r="I944" t="s">
        <v>1132</v>
      </c>
      <c r="J944" s="3">
        <f t="shared" si="56"/>
        <v>20</v>
      </c>
      <c r="K944" s="3">
        <f t="shared" si="57"/>
        <v>12</v>
      </c>
      <c r="L944" s="3">
        <f t="shared" si="58"/>
        <v>8</v>
      </c>
      <c r="M944" s="7">
        <f t="shared" si="59"/>
        <v>0.4</v>
      </c>
    </row>
    <row r="945" spans="1:13">
      <c r="A945" s="4">
        <v>368</v>
      </c>
      <c r="B945" s="4">
        <v>13</v>
      </c>
      <c r="C945" s="4" t="s">
        <v>439</v>
      </c>
      <c r="D945" s="4" t="s">
        <v>1142</v>
      </c>
      <c r="E945" s="4">
        <v>20</v>
      </c>
      <c r="F945" s="4">
        <v>33</v>
      </c>
      <c r="G945" s="4">
        <v>3</v>
      </c>
      <c r="H945" s="4">
        <v>45</v>
      </c>
      <c r="I945" t="s">
        <v>1131</v>
      </c>
      <c r="J945" s="3">
        <f t="shared" si="56"/>
        <v>99</v>
      </c>
      <c r="K945" s="3">
        <f t="shared" si="57"/>
        <v>60</v>
      </c>
      <c r="L945" s="3">
        <f t="shared" si="58"/>
        <v>39</v>
      </c>
      <c r="M945" s="7">
        <f t="shared" si="59"/>
        <v>0.39393939393939392</v>
      </c>
    </row>
    <row r="946" spans="1:13">
      <c r="A946" s="4">
        <v>368</v>
      </c>
      <c r="B946" s="4">
        <v>13</v>
      </c>
      <c r="C946" s="4" t="s">
        <v>259</v>
      </c>
      <c r="D946" s="4" t="s">
        <v>1135</v>
      </c>
      <c r="E946" s="4">
        <v>14</v>
      </c>
      <c r="F946" s="4">
        <v>24</v>
      </c>
      <c r="G946" s="4">
        <v>1</v>
      </c>
      <c r="H946" s="4">
        <v>40</v>
      </c>
      <c r="I946" t="s">
        <v>1132</v>
      </c>
      <c r="J946" s="3">
        <f t="shared" si="56"/>
        <v>24</v>
      </c>
      <c r="K946" s="3">
        <f t="shared" si="57"/>
        <v>14</v>
      </c>
      <c r="L946" s="3">
        <f t="shared" si="58"/>
        <v>10</v>
      </c>
      <c r="M946" s="7">
        <f t="shared" si="59"/>
        <v>0.41666666666666669</v>
      </c>
    </row>
    <row r="947" spans="1:13">
      <c r="A947" s="4">
        <v>369</v>
      </c>
      <c r="B947" s="4">
        <v>20</v>
      </c>
      <c r="C947" s="4" t="s">
        <v>186</v>
      </c>
      <c r="D947" s="4" t="s">
        <v>1137</v>
      </c>
      <c r="E947" s="4">
        <v>19</v>
      </c>
      <c r="F947" s="4">
        <v>31</v>
      </c>
      <c r="G947" s="4">
        <v>2</v>
      </c>
      <c r="H947" s="4">
        <v>7</v>
      </c>
      <c r="I947" t="s">
        <v>1132</v>
      </c>
      <c r="J947" s="3">
        <f t="shared" si="56"/>
        <v>62</v>
      </c>
      <c r="K947" s="3">
        <f t="shared" si="57"/>
        <v>38</v>
      </c>
      <c r="L947" s="3">
        <f t="shared" si="58"/>
        <v>24</v>
      </c>
      <c r="M947" s="7">
        <f t="shared" si="59"/>
        <v>0.38709677419354838</v>
      </c>
    </row>
    <row r="948" spans="1:13">
      <c r="A948" s="4">
        <v>369</v>
      </c>
      <c r="B948" s="4">
        <v>20</v>
      </c>
      <c r="C948" s="4" t="s">
        <v>331</v>
      </c>
      <c r="D948" s="4" t="s">
        <v>1150</v>
      </c>
      <c r="E948" s="4">
        <v>14</v>
      </c>
      <c r="F948" s="4">
        <v>23</v>
      </c>
      <c r="G948" s="4">
        <v>2</v>
      </c>
      <c r="H948" s="4">
        <v>7</v>
      </c>
      <c r="I948" t="s">
        <v>1132</v>
      </c>
      <c r="J948" s="3">
        <f t="shared" si="56"/>
        <v>46</v>
      </c>
      <c r="K948" s="3">
        <f t="shared" si="57"/>
        <v>28</v>
      </c>
      <c r="L948" s="3">
        <f t="shared" si="58"/>
        <v>18</v>
      </c>
      <c r="M948" s="7">
        <f t="shared" si="59"/>
        <v>0.39130434782608697</v>
      </c>
    </row>
    <row r="949" spans="1:13">
      <c r="A949" s="4">
        <v>369</v>
      </c>
      <c r="B949" s="4">
        <v>20</v>
      </c>
      <c r="C949" s="4" t="s">
        <v>57</v>
      </c>
      <c r="D949" s="4" t="s">
        <v>1143</v>
      </c>
      <c r="E949" s="4">
        <v>16</v>
      </c>
      <c r="F949" s="4">
        <v>28</v>
      </c>
      <c r="G949" s="4">
        <v>2</v>
      </c>
      <c r="H949" s="4">
        <v>8</v>
      </c>
      <c r="I949" t="s">
        <v>1132</v>
      </c>
      <c r="J949" s="3">
        <f t="shared" si="56"/>
        <v>56</v>
      </c>
      <c r="K949" s="3">
        <f t="shared" si="57"/>
        <v>32</v>
      </c>
      <c r="L949" s="3">
        <f t="shared" si="58"/>
        <v>24</v>
      </c>
      <c r="M949" s="7">
        <f t="shared" si="59"/>
        <v>0.42857142857142855</v>
      </c>
    </row>
    <row r="950" spans="1:13">
      <c r="A950" s="4">
        <v>369</v>
      </c>
      <c r="B950" s="4">
        <v>20</v>
      </c>
      <c r="C950" s="4" t="s">
        <v>256</v>
      </c>
      <c r="D950" s="4" t="s">
        <v>1153</v>
      </c>
      <c r="E950" s="4">
        <v>15</v>
      </c>
      <c r="F950" s="4">
        <v>26</v>
      </c>
      <c r="G950" s="4">
        <v>3</v>
      </c>
      <c r="H950" s="4">
        <v>20</v>
      </c>
      <c r="I950" t="s">
        <v>1132</v>
      </c>
      <c r="J950" s="3">
        <f t="shared" si="56"/>
        <v>78</v>
      </c>
      <c r="K950" s="3">
        <f t="shared" si="57"/>
        <v>45</v>
      </c>
      <c r="L950" s="3">
        <f t="shared" si="58"/>
        <v>33</v>
      </c>
      <c r="M950" s="7">
        <f t="shared" si="59"/>
        <v>0.42307692307692307</v>
      </c>
    </row>
    <row r="951" spans="1:13">
      <c r="A951" s="4">
        <v>370</v>
      </c>
      <c r="B951" s="4">
        <v>13</v>
      </c>
      <c r="C951" s="4" t="s">
        <v>106</v>
      </c>
      <c r="D951" s="4" t="s">
        <v>1140</v>
      </c>
      <c r="E951" s="4">
        <v>22</v>
      </c>
      <c r="F951" s="4">
        <v>36</v>
      </c>
      <c r="G951" s="4">
        <v>2</v>
      </c>
      <c r="H951" s="4">
        <v>33</v>
      </c>
      <c r="I951" t="s">
        <v>1132</v>
      </c>
      <c r="J951" s="3">
        <f t="shared" si="56"/>
        <v>72</v>
      </c>
      <c r="K951" s="3">
        <f t="shared" si="57"/>
        <v>44</v>
      </c>
      <c r="L951" s="3">
        <f t="shared" si="58"/>
        <v>28</v>
      </c>
      <c r="M951" s="7">
        <f t="shared" si="59"/>
        <v>0.3888888888888889</v>
      </c>
    </row>
    <row r="952" spans="1:13">
      <c r="A952" s="4">
        <v>371</v>
      </c>
      <c r="B952" s="4">
        <v>4</v>
      </c>
      <c r="C952" s="4" t="s">
        <v>186</v>
      </c>
      <c r="D952" s="4" t="s">
        <v>1137</v>
      </c>
      <c r="E952" s="4">
        <v>19</v>
      </c>
      <c r="F952" s="4">
        <v>31</v>
      </c>
      <c r="G952" s="4">
        <v>2</v>
      </c>
      <c r="H952" s="4">
        <v>11</v>
      </c>
      <c r="I952" t="s">
        <v>1132</v>
      </c>
      <c r="J952" s="3">
        <f t="shared" si="56"/>
        <v>62</v>
      </c>
      <c r="K952" s="3">
        <f t="shared" si="57"/>
        <v>38</v>
      </c>
      <c r="L952" s="3">
        <f t="shared" si="58"/>
        <v>24</v>
      </c>
      <c r="M952" s="7">
        <f t="shared" si="59"/>
        <v>0.38709677419354838</v>
      </c>
    </row>
    <row r="953" spans="1:13">
      <c r="A953" s="4">
        <v>371</v>
      </c>
      <c r="B953" s="4">
        <v>4</v>
      </c>
      <c r="C953" s="4" t="s">
        <v>106</v>
      </c>
      <c r="D953" s="4" t="s">
        <v>1140</v>
      </c>
      <c r="E953" s="4">
        <v>22</v>
      </c>
      <c r="F953" s="4">
        <v>36</v>
      </c>
      <c r="G953" s="4">
        <v>1</v>
      </c>
      <c r="H953" s="4">
        <v>13</v>
      </c>
      <c r="I953" t="s">
        <v>1131</v>
      </c>
      <c r="J953" s="3">
        <f t="shared" si="56"/>
        <v>36</v>
      </c>
      <c r="K953" s="3">
        <f t="shared" si="57"/>
        <v>22</v>
      </c>
      <c r="L953" s="3">
        <f t="shared" si="58"/>
        <v>14</v>
      </c>
      <c r="M953" s="7">
        <f t="shared" si="59"/>
        <v>0.3888888888888889</v>
      </c>
    </row>
    <row r="954" spans="1:13">
      <c r="A954" s="4">
        <v>371</v>
      </c>
      <c r="B954" s="4">
        <v>4</v>
      </c>
      <c r="C954" s="4" t="s">
        <v>57</v>
      </c>
      <c r="D954" s="4" t="s">
        <v>1143</v>
      </c>
      <c r="E954" s="4">
        <v>16</v>
      </c>
      <c r="F954" s="4">
        <v>28</v>
      </c>
      <c r="G954" s="4">
        <v>2</v>
      </c>
      <c r="H954" s="4">
        <v>11</v>
      </c>
      <c r="I954" t="s">
        <v>1131</v>
      </c>
      <c r="J954" s="3">
        <f t="shared" si="56"/>
        <v>56</v>
      </c>
      <c r="K954" s="3">
        <f t="shared" si="57"/>
        <v>32</v>
      </c>
      <c r="L954" s="3">
        <f t="shared" si="58"/>
        <v>24</v>
      </c>
      <c r="M954" s="7">
        <f t="shared" si="59"/>
        <v>0.42857142857142855</v>
      </c>
    </row>
    <row r="955" spans="1:13">
      <c r="A955" s="4">
        <v>371</v>
      </c>
      <c r="B955" s="4">
        <v>4</v>
      </c>
      <c r="C955" s="4" t="s">
        <v>331</v>
      </c>
      <c r="D955" s="4" t="s">
        <v>1150</v>
      </c>
      <c r="E955" s="4">
        <v>14</v>
      </c>
      <c r="F955" s="4">
        <v>23</v>
      </c>
      <c r="G955" s="4">
        <v>2</v>
      </c>
      <c r="H955" s="4">
        <v>14</v>
      </c>
      <c r="I955" t="s">
        <v>1132</v>
      </c>
      <c r="J955" s="3">
        <f t="shared" si="56"/>
        <v>46</v>
      </c>
      <c r="K955" s="3">
        <f t="shared" si="57"/>
        <v>28</v>
      </c>
      <c r="L955" s="3">
        <f t="shared" si="58"/>
        <v>18</v>
      </c>
      <c r="M955" s="7">
        <f t="shared" si="59"/>
        <v>0.39130434782608697</v>
      </c>
    </row>
    <row r="956" spans="1:13">
      <c r="A956" s="4">
        <v>372</v>
      </c>
      <c r="B956" s="4">
        <v>14</v>
      </c>
      <c r="C956" s="4" t="s">
        <v>117</v>
      </c>
      <c r="D956" s="4" t="s">
        <v>1152</v>
      </c>
      <c r="E956" s="4">
        <v>10</v>
      </c>
      <c r="F956" s="4">
        <v>18</v>
      </c>
      <c r="G956" s="4">
        <v>2</v>
      </c>
      <c r="H956" s="4">
        <v>22</v>
      </c>
      <c r="I956" t="s">
        <v>1131</v>
      </c>
      <c r="J956" s="3">
        <f t="shared" si="56"/>
        <v>36</v>
      </c>
      <c r="K956" s="3">
        <f t="shared" si="57"/>
        <v>20</v>
      </c>
      <c r="L956" s="3">
        <f t="shared" si="58"/>
        <v>16</v>
      </c>
      <c r="M956" s="7">
        <f t="shared" si="59"/>
        <v>0.44444444444444442</v>
      </c>
    </row>
    <row r="957" spans="1:13">
      <c r="A957" s="4">
        <v>373</v>
      </c>
      <c r="B957" s="4">
        <v>19</v>
      </c>
      <c r="C957" s="4" t="s">
        <v>102</v>
      </c>
      <c r="D957" s="4" t="s">
        <v>1151</v>
      </c>
      <c r="E957" s="4">
        <v>13</v>
      </c>
      <c r="F957" s="4">
        <v>21</v>
      </c>
      <c r="G957" s="4">
        <v>1</v>
      </c>
      <c r="H957" s="4">
        <v>41</v>
      </c>
      <c r="I957" t="s">
        <v>1132</v>
      </c>
      <c r="J957" s="3">
        <f t="shared" si="56"/>
        <v>21</v>
      </c>
      <c r="K957" s="3">
        <f t="shared" si="57"/>
        <v>13</v>
      </c>
      <c r="L957" s="3">
        <f t="shared" si="58"/>
        <v>8</v>
      </c>
      <c r="M957" s="7">
        <f t="shared" si="59"/>
        <v>0.38095238095238093</v>
      </c>
    </row>
    <row r="958" spans="1:13">
      <c r="A958" s="4">
        <v>373</v>
      </c>
      <c r="B958" s="4">
        <v>19</v>
      </c>
      <c r="C958" s="4" t="s">
        <v>33</v>
      </c>
      <c r="D958" s="4" t="s">
        <v>1145</v>
      </c>
      <c r="E958" s="4">
        <v>21</v>
      </c>
      <c r="F958" s="4">
        <v>35</v>
      </c>
      <c r="G958" s="4">
        <v>1</v>
      </c>
      <c r="H958" s="4">
        <v>49</v>
      </c>
      <c r="I958" t="s">
        <v>1131</v>
      </c>
      <c r="J958" s="3">
        <f t="shared" si="56"/>
        <v>35</v>
      </c>
      <c r="K958" s="3">
        <f t="shared" si="57"/>
        <v>21</v>
      </c>
      <c r="L958" s="3">
        <f t="shared" si="58"/>
        <v>14</v>
      </c>
      <c r="M958" s="7">
        <f t="shared" si="59"/>
        <v>0.4</v>
      </c>
    </row>
    <row r="959" spans="1:13">
      <c r="A959" s="4">
        <v>373</v>
      </c>
      <c r="B959" s="4">
        <v>19</v>
      </c>
      <c r="C959" s="4" t="s">
        <v>335</v>
      </c>
      <c r="D959" s="4" t="s">
        <v>1147</v>
      </c>
      <c r="E959" s="4">
        <v>13</v>
      </c>
      <c r="F959" s="4">
        <v>22</v>
      </c>
      <c r="G959" s="4">
        <v>2</v>
      </c>
      <c r="H959" s="4">
        <v>17</v>
      </c>
      <c r="I959" t="s">
        <v>1132</v>
      </c>
      <c r="J959" s="3">
        <f t="shared" si="56"/>
        <v>44</v>
      </c>
      <c r="K959" s="3">
        <f t="shared" si="57"/>
        <v>26</v>
      </c>
      <c r="L959" s="3">
        <f t="shared" si="58"/>
        <v>18</v>
      </c>
      <c r="M959" s="7">
        <f t="shared" si="59"/>
        <v>0.40909090909090912</v>
      </c>
    </row>
    <row r="960" spans="1:13">
      <c r="A960" s="4">
        <v>373</v>
      </c>
      <c r="B960" s="4">
        <v>19</v>
      </c>
      <c r="C960" s="4" t="s">
        <v>241</v>
      </c>
      <c r="D960" s="4" t="s">
        <v>1149</v>
      </c>
      <c r="E960" s="4">
        <v>12</v>
      </c>
      <c r="F960" s="4">
        <v>20</v>
      </c>
      <c r="G960" s="4">
        <v>3</v>
      </c>
      <c r="H960" s="4">
        <v>9</v>
      </c>
      <c r="I960" t="s">
        <v>1132</v>
      </c>
      <c r="J960" s="3">
        <f t="shared" si="56"/>
        <v>60</v>
      </c>
      <c r="K960" s="3">
        <f t="shared" si="57"/>
        <v>36</v>
      </c>
      <c r="L960" s="3">
        <f t="shared" si="58"/>
        <v>24</v>
      </c>
      <c r="M960" s="7">
        <f t="shared" si="59"/>
        <v>0.4</v>
      </c>
    </row>
    <row r="961" spans="1:13">
      <c r="A961" s="4">
        <v>374</v>
      </c>
      <c r="B961" s="4">
        <v>18</v>
      </c>
      <c r="C961" s="4" t="s">
        <v>33</v>
      </c>
      <c r="D961" s="4" t="s">
        <v>1145</v>
      </c>
      <c r="E961" s="4">
        <v>21</v>
      </c>
      <c r="F961" s="4">
        <v>35</v>
      </c>
      <c r="G961" s="4">
        <v>1</v>
      </c>
      <c r="H961" s="4">
        <v>9</v>
      </c>
      <c r="I961" t="s">
        <v>1132</v>
      </c>
      <c r="J961" s="3">
        <f t="shared" si="56"/>
        <v>35</v>
      </c>
      <c r="K961" s="3">
        <f t="shared" si="57"/>
        <v>21</v>
      </c>
      <c r="L961" s="3">
        <f t="shared" si="58"/>
        <v>14</v>
      </c>
      <c r="M961" s="7">
        <f t="shared" si="59"/>
        <v>0.4</v>
      </c>
    </row>
    <row r="962" spans="1:13">
      <c r="A962" s="4">
        <v>375</v>
      </c>
      <c r="B962" s="4">
        <v>18</v>
      </c>
      <c r="C962" s="4" t="s">
        <v>186</v>
      </c>
      <c r="D962" s="4" t="s">
        <v>1137</v>
      </c>
      <c r="E962" s="4">
        <v>19</v>
      </c>
      <c r="F962" s="4">
        <v>31</v>
      </c>
      <c r="G962" s="4">
        <v>3</v>
      </c>
      <c r="H962" s="4">
        <v>27</v>
      </c>
      <c r="I962" t="s">
        <v>1131</v>
      </c>
      <c r="J962" s="3">
        <f t="shared" ref="J962:J1025" si="60">+F962*G962</f>
        <v>93</v>
      </c>
      <c r="K962" s="3">
        <f t="shared" ref="K962:K1025" si="61">+E962*G962</f>
        <v>57</v>
      </c>
      <c r="L962" s="3">
        <f t="shared" si="58"/>
        <v>36</v>
      </c>
      <c r="M962" s="7">
        <f t="shared" si="59"/>
        <v>0.38709677419354838</v>
      </c>
    </row>
    <row r="963" spans="1:13">
      <c r="A963" s="4">
        <v>376</v>
      </c>
      <c r="B963" s="4">
        <v>16</v>
      </c>
      <c r="C963" s="4" t="s">
        <v>331</v>
      </c>
      <c r="D963" s="4" t="s">
        <v>1150</v>
      </c>
      <c r="E963" s="4">
        <v>14</v>
      </c>
      <c r="F963" s="4">
        <v>23</v>
      </c>
      <c r="G963" s="4">
        <v>2</v>
      </c>
      <c r="H963" s="4">
        <v>5</v>
      </c>
      <c r="I963" t="s">
        <v>1132</v>
      </c>
      <c r="J963" s="3">
        <f t="shared" si="60"/>
        <v>46</v>
      </c>
      <c r="K963" s="3">
        <f t="shared" si="61"/>
        <v>28</v>
      </c>
      <c r="L963" s="3">
        <f t="shared" ref="L963:L1026" si="62">+J963-K963</f>
        <v>18</v>
      </c>
      <c r="M963" s="7">
        <f t="shared" ref="M963:M1026" si="63">+L963/J963</f>
        <v>0.39130434782608697</v>
      </c>
    </row>
    <row r="964" spans="1:13">
      <c r="A964" s="4">
        <v>377</v>
      </c>
      <c r="B964" s="4">
        <v>5</v>
      </c>
      <c r="C964" s="4" t="s">
        <v>77</v>
      </c>
      <c r="D964" s="4" t="s">
        <v>1148</v>
      </c>
      <c r="E964" s="4">
        <v>20</v>
      </c>
      <c r="F964" s="4">
        <v>34</v>
      </c>
      <c r="G964" s="4">
        <v>2</v>
      </c>
      <c r="H964" s="4">
        <v>13</v>
      </c>
      <c r="I964" t="s">
        <v>1131</v>
      </c>
      <c r="J964" s="3">
        <f t="shared" si="60"/>
        <v>68</v>
      </c>
      <c r="K964" s="3">
        <f t="shared" si="61"/>
        <v>40</v>
      </c>
      <c r="L964" s="3">
        <f t="shared" si="62"/>
        <v>28</v>
      </c>
      <c r="M964" s="7">
        <f t="shared" si="63"/>
        <v>0.41176470588235292</v>
      </c>
    </row>
    <row r="965" spans="1:13">
      <c r="A965" s="4">
        <v>377</v>
      </c>
      <c r="B965" s="4">
        <v>5</v>
      </c>
      <c r="C965" s="4" t="s">
        <v>414</v>
      </c>
      <c r="D965" s="4" t="s">
        <v>1146</v>
      </c>
      <c r="E965" s="4">
        <v>19</v>
      </c>
      <c r="F965" s="4">
        <v>32</v>
      </c>
      <c r="G965" s="4">
        <v>1</v>
      </c>
      <c r="H965" s="4">
        <v>33</v>
      </c>
      <c r="I965" t="s">
        <v>1131</v>
      </c>
      <c r="J965" s="3">
        <f t="shared" si="60"/>
        <v>32</v>
      </c>
      <c r="K965" s="3">
        <f t="shared" si="61"/>
        <v>19</v>
      </c>
      <c r="L965" s="3">
        <f t="shared" si="62"/>
        <v>13</v>
      </c>
      <c r="M965" s="7">
        <f t="shared" si="63"/>
        <v>0.40625</v>
      </c>
    </row>
    <row r="966" spans="1:13">
      <c r="A966" s="4">
        <v>378</v>
      </c>
      <c r="B966" s="4">
        <v>3</v>
      </c>
      <c r="C966" s="4" t="s">
        <v>100</v>
      </c>
      <c r="D966" s="4" t="s">
        <v>1136</v>
      </c>
      <c r="E966" s="4">
        <v>18</v>
      </c>
      <c r="F966" s="4">
        <v>30</v>
      </c>
      <c r="G966" s="4">
        <v>1</v>
      </c>
      <c r="H966" s="4">
        <v>14</v>
      </c>
      <c r="I966" t="s">
        <v>1132</v>
      </c>
      <c r="J966" s="3">
        <f t="shared" si="60"/>
        <v>30</v>
      </c>
      <c r="K966" s="3">
        <f t="shared" si="61"/>
        <v>18</v>
      </c>
      <c r="L966" s="3">
        <f t="shared" si="62"/>
        <v>12</v>
      </c>
      <c r="M966" s="7">
        <f t="shared" si="63"/>
        <v>0.4</v>
      </c>
    </row>
    <row r="967" spans="1:13">
      <c r="A967" s="4">
        <v>378</v>
      </c>
      <c r="B967" s="4">
        <v>3</v>
      </c>
      <c r="C967" s="4" t="s">
        <v>180</v>
      </c>
      <c r="D967" s="4" t="s">
        <v>1144</v>
      </c>
      <c r="E967" s="4">
        <v>11</v>
      </c>
      <c r="F967" s="4">
        <v>19</v>
      </c>
      <c r="G967" s="4">
        <v>1</v>
      </c>
      <c r="H967" s="4">
        <v>7</v>
      </c>
      <c r="I967" t="s">
        <v>1132</v>
      </c>
      <c r="J967" s="3">
        <f t="shared" si="60"/>
        <v>19</v>
      </c>
      <c r="K967" s="3">
        <f t="shared" si="61"/>
        <v>11</v>
      </c>
      <c r="L967" s="3">
        <f t="shared" si="62"/>
        <v>8</v>
      </c>
      <c r="M967" s="7">
        <f t="shared" si="63"/>
        <v>0.42105263157894735</v>
      </c>
    </row>
    <row r="968" spans="1:13">
      <c r="A968" s="4">
        <v>379</v>
      </c>
      <c r="B968" s="4">
        <v>4</v>
      </c>
      <c r="C968" s="4" t="s">
        <v>33</v>
      </c>
      <c r="D968" s="4" t="s">
        <v>1145</v>
      </c>
      <c r="E968" s="4">
        <v>21</v>
      </c>
      <c r="F968" s="4">
        <v>35</v>
      </c>
      <c r="G968" s="4">
        <v>2</v>
      </c>
      <c r="H968" s="4">
        <v>6</v>
      </c>
      <c r="I968" t="s">
        <v>1131</v>
      </c>
      <c r="J968" s="3">
        <f t="shared" si="60"/>
        <v>70</v>
      </c>
      <c r="K968" s="3">
        <f t="shared" si="61"/>
        <v>42</v>
      </c>
      <c r="L968" s="3">
        <f t="shared" si="62"/>
        <v>28</v>
      </c>
      <c r="M968" s="7">
        <f t="shared" si="63"/>
        <v>0.4</v>
      </c>
    </row>
    <row r="969" spans="1:13">
      <c r="A969" s="4">
        <v>380</v>
      </c>
      <c r="B969" s="4">
        <v>5</v>
      </c>
      <c r="C969" s="4" t="s">
        <v>439</v>
      </c>
      <c r="D969" s="4" t="s">
        <v>1142</v>
      </c>
      <c r="E969" s="4">
        <v>20</v>
      </c>
      <c r="F969" s="4">
        <v>33</v>
      </c>
      <c r="G969" s="4">
        <v>3</v>
      </c>
      <c r="H969" s="4">
        <v>58</v>
      </c>
      <c r="I969" t="s">
        <v>1131</v>
      </c>
      <c r="J969" s="3">
        <f t="shared" si="60"/>
        <v>99</v>
      </c>
      <c r="K969" s="3">
        <f t="shared" si="61"/>
        <v>60</v>
      </c>
      <c r="L969" s="3">
        <f t="shared" si="62"/>
        <v>39</v>
      </c>
      <c r="M969" s="7">
        <f t="shared" si="63"/>
        <v>0.39393939393939392</v>
      </c>
    </row>
    <row r="970" spans="1:13">
      <c r="A970" s="4">
        <v>380</v>
      </c>
      <c r="B970" s="4">
        <v>5</v>
      </c>
      <c r="C970" s="4" t="s">
        <v>180</v>
      </c>
      <c r="D970" s="4" t="s">
        <v>1144</v>
      </c>
      <c r="E970" s="4">
        <v>11</v>
      </c>
      <c r="F970" s="4">
        <v>19</v>
      </c>
      <c r="G970" s="4">
        <v>2</v>
      </c>
      <c r="H970" s="4">
        <v>35</v>
      </c>
      <c r="I970" t="s">
        <v>1131</v>
      </c>
      <c r="J970" s="3">
        <f t="shared" si="60"/>
        <v>38</v>
      </c>
      <c r="K970" s="3">
        <f t="shared" si="61"/>
        <v>22</v>
      </c>
      <c r="L970" s="3">
        <f t="shared" si="62"/>
        <v>16</v>
      </c>
      <c r="M970" s="7">
        <f t="shared" si="63"/>
        <v>0.42105263157894735</v>
      </c>
    </row>
    <row r="971" spans="1:13">
      <c r="A971" s="4">
        <v>381</v>
      </c>
      <c r="B971" s="4">
        <v>4</v>
      </c>
      <c r="C971" s="4" t="s">
        <v>256</v>
      </c>
      <c r="D971" s="4" t="s">
        <v>1153</v>
      </c>
      <c r="E971" s="4">
        <v>15</v>
      </c>
      <c r="F971" s="4">
        <v>26</v>
      </c>
      <c r="G971" s="4">
        <v>3</v>
      </c>
      <c r="H971" s="4">
        <v>35</v>
      </c>
      <c r="I971" t="s">
        <v>1131</v>
      </c>
      <c r="J971" s="3">
        <f t="shared" si="60"/>
        <v>78</v>
      </c>
      <c r="K971" s="3">
        <f t="shared" si="61"/>
        <v>45</v>
      </c>
      <c r="L971" s="3">
        <f t="shared" si="62"/>
        <v>33</v>
      </c>
      <c r="M971" s="7">
        <f t="shared" si="63"/>
        <v>0.42307692307692307</v>
      </c>
    </row>
    <row r="972" spans="1:13">
      <c r="A972" s="4">
        <v>381</v>
      </c>
      <c r="B972" s="4">
        <v>4</v>
      </c>
      <c r="C972" s="4" t="s">
        <v>439</v>
      </c>
      <c r="D972" s="4" t="s">
        <v>1142</v>
      </c>
      <c r="E972" s="4">
        <v>20</v>
      </c>
      <c r="F972" s="4">
        <v>33</v>
      </c>
      <c r="G972" s="4">
        <v>2</v>
      </c>
      <c r="H972" s="4">
        <v>12</v>
      </c>
      <c r="I972" t="s">
        <v>1131</v>
      </c>
      <c r="J972" s="3">
        <f t="shared" si="60"/>
        <v>66</v>
      </c>
      <c r="K972" s="3">
        <f t="shared" si="61"/>
        <v>40</v>
      </c>
      <c r="L972" s="3">
        <f t="shared" si="62"/>
        <v>26</v>
      </c>
      <c r="M972" s="7">
        <f t="shared" si="63"/>
        <v>0.39393939393939392</v>
      </c>
    </row>
    <row r="973" spans="1:13">
      <c r="A973" s="4">
        <v>382</v>
      </c>
      <c r="B973" s="4">
        <v>20</v>
      </c>
      <c r="C973" s="4" t="s">
        <v>51</v>
      </c>
      <c r="D973" s="4" t="s">
        <v>1141</v>
      </c>
      <c r="E973" s="4">
        <v>17</v>
      </c>
      <c r="F973" s="4">
        <v>29</v>
      </c>
      <c r="G973" s="4">
        <v>3</v>
      </c>
      <c r="H973" s="4">
        <v>54</v>
      </c>
      <c r="I973" t="s">
        <v>1132</v>
      </c>
      <c r="J973" s="3">
        <f t="shared" si="60"/>
        <v>87</v>
      </c>
      <c r="K973" s="3">
        <f t="shared" si="61"/>
        <v>51</v>
      </c>
      <c r="L973" s="3">
        <f t="shared" si="62"/>
        <v>36</v>
      </c>
      <c r="M973" s="7">
        <f t="shared" si="63"/>
        <v>0.41379310344827586</v>
      </c>
    </row>
    <row r="974" spans="1:13">
      <c r="A974" s="4">
        <v>383</v>
      </c>
      <c r="B974" s="4">
        <v>6</v>
      </c>
      <c r="C974" s="4" t="s">
        <v>106</v>
      </c>
      <c r="D974" s="4" t="s">
        <v>1140</v>
      </c>
      <c r="E974" s="4">
        <v>22</v>
      </c>
      <c r="F974" s="4">
        <v>36</v>
      </c>
      <c r="G974" s="4">
        <v>3</v>
      </c>
      <c r="H974" s="4">
        <v>9</v>
      </c>
      <c r="I974" t="s">
        <v>1132</v>
      </c>
      <c r="J974" s="3">
        <f t="shared" si="60"/>
        <v>108</v>
      </c>
      <c r="K974" s="3">
        <f t="shared" si="61"/>
        <v>66</v>
      </c>
      <c r="L974" s="3">
        <f t="shared" si="62"/>
        <v>42</v>
      </c>
      <c r="M974" s="7">
        <f t="shared" si="63"/>
        <v>0.3888888888888889</v>
      </c>
    </row>
    <row r="975" spans="1:13">
      <c r="A975" s="4">
        <v>384</v>
      </c>
      <c r="B975" s="4">
        <v>1</v>
      </c>
      <c r="C975" s="4" t="s">
        <v>117</v>
      </c>
      <c r="D975" s="4" t="s">
        <v>1152</v>
      </c>
      <c r="E975" s="4">
        <v>10</v>
      </c>
      <c r="F975" s="4">
        <v>18</v>
      </c>
      <c r="G975" s="4">
        <v>2</v>
      </c>
      <c r="H975" s="4">
        <v>26</v>
      </c>
      <c r="I975" t="s">
        <v>1131</v>
      </c>
      <c r="J975" s="3">
        <f t="shared" si="60"/>
        <v>36</v>
      </c>
      <c r="K975" s="3">
        <f t="shared" si="61"/>
        <v>20</v>
      </c>
      <c r="L975" s="3">
        <f t="shared" si="62"/>
        <v>16</v>
      </c>
      <c r="M975" s="7">
        <f t="shared" si="63"/>
        <v>0.44444444444444442</v>
      </c>
    </row>
    <row r="976" spans="1:13">
      <c r="A976" s="4">
        <v>384</v>
      </c>
      <c r="B976" s="4">
        <v>1</v>
      </c>
      <c r="C976" s="4" t="s">
        <v>180</v>
      </c>
      <c r="D976" s="4" t="s">
        <v>1144</v>
      </c>
      <c r="E976" s="4">
        <v>11</v>
      </c>
      <c r="F976" s="4">
        <v>19</v>
      </c>
      <c r="G976" s="4">
        <v>3</v>
      </c>
      <c r="H976" s="4">
        <v>35</v>
      </c>
      <c r="I976" t="s">
        <v>1132</v>
      </c>
      <c r="J976" s="3">
        <f t="shared" si="60"/>
        <v>57</v>
      </c>
      <c r="K976" s="3">
        <f t="shared" si="61"/>
        <v>33</v>
      </c>
      <c r="L976" s="3">
        <f t="shared" si="62"/>
        <v>24</v>
      </c>
      <c r="M976" s="7">
        <f t="shared" si="63"/>
        <v>0.42105263157894735</v>
      </c>
    </row>
    <row r="977" spans="1:13">
      <c r="A977" s="4">
        <v>384</v>
      </c>
      <c r="B977" s="4">
        <v>1</v>
      </c>
      <c r="C977" s="4" t="s">
        <v>170</v>
      </c>
      <c r="D977" s="4" t="s">
        <v>1138</v>
      </c>
      <c r="E977" s="4">
        <v>16</v>
      </c>
      <c r="F977" s="4">
        <v>27</v>
      </c>
      <c r="G977" s="4">
        <v>1</v>
      </c>
      <c r="H977" s="4">
        <v>49</v>
      </c>
      <c r="I977" t="s">
        <v>1132</v>
      </c>
      <c r="J977" s="3">
        <f t="shared" si="60"/>
        <v>27</v>
      </c>
      <c r="K977" s="3">
        <f t="shared" si="61"/>
        <v>16</v>
      </c>
      <c r="L977" s="3">
        <f t="shared" si="62"/>
        <v>11</v>
      </c>
      <c r="M977" s="7">
        <f t="shared" si="63"/>
        <v>0.40740740740740738</v>
      </c>
    </row>
    <row r="978" spans="1:13">
      <c r="A978" s="4">
        <v>385</v>
      </c>
      <c r="B978" s="4">
        <v>6</v>
      </c>
      <c r="C978" s="4" t="s">
        <v>100</v>
      </c>
      <c r="D978" s="4" t="s">
        <v>1136</v>
      </c>
      <c r="E978" s="4">
        <v>18</v>
      </c>
      <c r="F978" s="4">
        <v>30</v>
      </c>
      <c r="G978" s="4">
        <v>2</v>
      </c>
      <c r="H978" s="4">
        <v>22</v>
      </c>
      <c r="I978" t="s">
        <v>1131</v>
      </c>
      <c r="J978" s="3">
        <f t="shared" si="60"/>
        <v>60</v>
      </c>
      <c r="K978" s="3">
        <f t="shared" si="61"/>
        <v>36</v>
      </c>
      <c r="L978" s="3">
        <f t="shared" si="62"/>
        <v>24</v>
      </c>
      <c r="M978" s="7">
        <f t="shared" si="63"/>
        <v>0.4</v>
      </c>
    </row>
    <row r="979" spans="1:13">
      <c r="A979" s="4">
        <v>386</v>
      </c>
      <c r="B979" s="4">
        <v>5</v>
      </c>
      <c r="C979" s="4" t="s">
        <v>439</v>
      </c>
      <c r="D979" s="4" t="s">
        <v>1142</v>
      </c>
      <c r="E979" s="4">
        <v>20</v>
      </c>
      <c r="F979" s="4">
        <v>33</v>
      </c>
      <c r="G979" s="4">
        <v>3</v>
      </c>
      <c r="H979" s="4">
        <v>40</v>
      </c>
      <c r="I979" t="s">
        <v>1132</v>
      </c>
      <c r="J979" s="3">
        <f t="shared" si="60"/>
        <v>99</v>
      </c>
      <c r="K979" s="3">
        <f t="shared" si="61"/>
        <v>60</v>
      </c>
      <c r="L979" s="3">
        <f t="shared" si="62"/>
        <v>39</v>
      </c>
      <c r="M979" s="7">
        <f t="shared" si="63"/>
        <v>0.39393939393939392</v>
      </c>
    </row>
    <row r="980" spans="1:13">
      <c r="A980" s="4">
        <v>387</v>
      </c>
      <c r="B980" s="4">
        <v>6</v>
      </c>
      <c r="C980" s="4" t="s">
        <v>186</v>
      </c>
      <c r="D980" s="4" t="s">
        <v>1137</v>
      </c>
      <c r="E980" s="4">
        <v>19</v>
      </c>
      <c r="F980" s="4">
        <v>31</v>
      </c>
      <c r="G980" s="4">
        <v>3</v>
      </c>
      <c r="H980" s="4">
        <v>18</v>
      </c>
      <c r="I980" t="s">
        <v>1132</v>
      </c>
      <c r="J980" s="3">
        <f t="shared" si="60"/>
        <v>93</v>
      </c>
      <c r="K980" s="3">
        <f t="shared" si="61"/>
        <v>57</v>
      </c>
      <c r="L980" s="3">
        <f t="shared" si="62"/>
        <v>36</v>
      </c>
      <c r="M980" s="7">
        <f t="shared" si="63"/>
        <v>0.38709677419354838</v>
      </c>
    </row>
    <row r="981" spans="1:13">
      <c r="A981" s="4">
        <v>388</v>
      </c>
      <c r="B981" s="4">
        <v>18</v>
      </c>
      <c r="C981" s="4" t="s">
        <v>186</v>
      </c>
      <c r="D981" s="4" t="s">
        <v>1137</v>
      </c>
      <c r="E981" s="4">
        <v>19</v>
      </c>
      <c r="F981" s="4">
        <v>31</v>
      </c>
      <c r="G981" s="4">
        <v>2</v>
      </c>
      <c r="H981" s="4">
        <v>52</v>
      </c>
      <c r="I981" t="s">
        <v>1132</v>
      </c>
      <c r="J981" s="3">
        <f t="shared" si="60"/>
        <v>62</v>
      </c>
      <c r="K981" s="3">
        <f t="shared" si="61"/>
        <v>38</v>
      </c>
      <c r="L981" s="3">
        <f t="shared" si="62"/>
        <v>24</v>
      </c>
      <c r="M981" s="7">
        <f t="shared" si="63"/>
        <v>0.38709677419354838</v>
      </c>
    </row>
    <row r="982" spans="1:13">
      <c r="A982" s="4">
        <v>388</v>
      </c>
      <c r="B982" s="4">
        <v>18</v>
      </c>
      <c r="C982" s="4" t="s">
        <v>106</v>
      </c>
      <c r="D982" s="4" t="s">
        <v>1140</v>
      </c>
      <c r="E982" s="4">
        <v>22</v>
      </c>
      <c r="F982" s="4">
        <v>36</v>
      </c>
      <c r="G982" s="4">
        <v>2</v>
      </c>
      <c r="H982" s="4">
        <v>37</v>
      </c>
      <c r="I982" t="s">
        <v>1131</v>
      </c>
      <c r="J982" s="3">
        <f t="shared" si="60"/>
        <v>72</v>
      </c>
      <c r="K982" s="3">
        <f t="shared" si="61"/>
        <v>44</v>
      </c>
      <c r="L982" s="3">
        <f t="shared" si="62"/>
        <v>28</v>
      </c>
      <c r="M982" s="7">
        <f t="shared" si="63"/>
        <v>0.3888888888888889</v>
      </c>
    </row>
    <row r="983" spans="1:13">
      <c r="A983" s="4">
        <v>388</v>
      </c>
      <c r="B983" s="4">
        <v>18</v>
      </c>
      <c r="C983" s="4" t="s">
        <v>51</v>
      </c>
      <c r="D983" s="4" t="s">
        <v>1141</v>
      </c>
      <c r="E983" s="4">
        <v>17</v>
      </c>
      <c r="F983" s="4">
        <v>29</v>
      </c>
      <c r="G983" s="4">
        <v>2</v>
      </c>
      <c r="H983" s="4">
        <v>31</v>
      </c>
      <c r="I983" t="s">
        <v>1132</v>
      </c>
      <c r="J983" s="3">
        <f t="shared" si="60"/>
        <v>58</v>
      </c>
      <c r="K983" s="3">
        <f t="shared" si="61"/>
        <v>34</v>
      </c>
      <c r="L983" s="3">
        <f t="shared" si="62"/>
        <v>24</v>
      </c>
      <c r="M983" s="7">
        <f t="shared" si="63"/>
        <v>0.41379310344827586</v>
      </c>
    </row>
    <row r="984" spans="1:13">
      <c r="A984" s="4">
        <v>388</v>
      </c>
      <c r="B984" s="4">
        <v>18</v>
      </c>
      <c r="C984" s="4" t="s">
        <v>439</v>
      </c>
      <c r="D984" s="4" t="s">
        <v>1142</v>
      </c>
      <c r="E984" s="4">
        <v>20</v>
      </c>
      <c r="F984" s="4">
        <v>33</v>
      </c>
      <c r="G984" s="4">
        <v>3</v>
      </c>
      <c r="H984" s="4">
        <v>51</v>
      </c>
      <c r="I984" t="s">
        <v>1132</v>
      </c>
      <c r="J984" s="3">
        <f t="shared" si="60"/>
        <v>99</v>
      </c>
      <c r="K984" s="3">
        <f t="shared" si="61"/>
        <v>60</v>
      </c>
      <c r="L984" s="3">
        <f t="shared" si="62"/>
        <v>39</v>
      </c>
      <c r="M984" s="7">
        <f t="shared" si="63"/>
        <v>0.39393939393939392</v>
      </c>
    </row>
    <row r="985" spans="1:13">
      <c r="A985" s="4">
        <v>389</v>
      </c>
      <c r="B985" s="4">
        <v>19</v>
      </c>
      <c r="C985" s="4" t="s">
        <v>439</v>
      </c>
      <c r="D985" s="4" t="s">
        <v>1142</v>
      </c>
      <c r="E985" s="4">
        <v>20</v>
      </c>
      <c r="F985" s="4">
        <v>33</v>
      </c>
      <c r="G985" s="4">
        <v>1</v>
      </c>
      <c r="H985" s="4">
        <v>24</v>
      </c>
      <c r="I985" t="s">
        <v>1131</v>
      </c>
      <c r="J985" s="3">
        <f t="shared" si="60"/>
        <v>33</v>
      </c>
      <c r="K985" s="3">
        <f t="shared" si="61"/>
        <v>20</v>
      </c>
      <c r="L985" s="3">
        <f t="shared" si="62"/>
        <v>13</v>
      </c>
      <c r="M985" s="7">
        <f t="shared" si="63"/>
        <v>0.39393939393939392</v>
      </c>
    </row>
    <row r="986" spans="1:13">
      <c r="A986" s="4">
        <v>390</v>
      </c>
      <c r="B986" s="4">
        <v>9</v>
      </c>
      <c r="C986" s="4" t="s">
        <v>335</v>
      </c>
      <c r="D986" s="4" t="s">
        <v>1147</v>
      </c>
      <c r="E986" s="4">
        <v>13</v>
      </c>
      <c r="F986" s="4">
        <v>22</v>
      </c>
      <c r="G986" s="4">
        <v>2</v>
      </c>
      <c r="H986" s="4">
        <v>52</v>
      </c>
      <c r="I986" t="s">
        <v>1132</v>
      </c>
      <c r="J986" s="3">
        <f t="shared" si="60"/>
        <v>44</v>
      </c>
      <c r="K986" s="3">
        <f t="shared" si="61"/>
        <v>26</v>
      </c>
      <c r="L986" s="3">
        <f t="shared" si="62"/>
        <v>18</v>
      </c>
      <c r="M986" s="7">
        <f t="shared" si="63"/>
        <v>0.40909090909090912</v>
      </c>
    </row>
    <row r="987" spans="1:13">
      <c r="A987" s="4">
        <v>390</v>
      </c>
      <c r="B987" s="4">
        <v>9</v>
      </c>
      <c r="C987" s="4" t="s">
        <v>256</v>
      </c>
      <c r="D987" s="4" t="s">
        <v>1153</v>
      </c>
      <c r="E987" s="4">
        <v>15</v>
      </c>
      <c r="F987" s="4">
        <v>26</v>
      </c>
      <c r="G987" s="4">
        <v>3</v>
      </c>
      <c r="H987" s="4">
        <v>13</v>
      </c>
      <c r="I987" t="s">
        <v>1132</v>
      </c>
      <c r="J987" s="3">
        <f t="shared" si="60"/>
        <v>78</v>
      </c>
      <c r="K987" s="3">
        <f t="shared" si="61"/>
        <v>45</v>
      </c>
      <c r="L987" s="3">
        <f t="shared" si="62"/>
        <v>33</v>
      </c>
      <c r="M987" s="7">
        <f t="shared" si="63"/>
        <v>0.42307692307692307</v>
      </c>
    </row>
    <row r="988" spans="1:13">
      <c r="A988" s="4">
        <v>390</v>
      </c>
      <c r="B988" s="4">
        <v>9</v>
      </c>
      <c r="C988" s="4" t="s">
        <v>102</v>
      </c>
      <c r="D988" s="4" t="s">
        <v>1151</v>
      </c>
      <c r="E988" s="4">
        <v>13</v>
      </c>
      <c r="F988" s="4">
        <v>21</v>
      </c>
      <c r="G988" s="4">
        <v>1</v>
      </c>
      <c r="H988" s="4">
        <v>28</v>
      </c>
      <c r="I988" t="s">
        <v>1132</v>
      </c>
      <c r="J988" s="3">
        <f t="shared" si="60"/>
        <v>21</v>
      </c>
      <c r="K988" s="3">
        <f t="shared" si="61"/>
        <v>13</v>
      </c>
      <c r="L988" s="3">
        <f t="shared" si="62"/>
        <v>8</v>
      </c>
      <c r="M988" s="7">
        <f t="shared" si="63"/>
        <v>0.38095238095238093</v>
      </c>
    </row>
    <row r="989" spans="1:13">
      <c r="A989" s="4">
        <v>391</v>
      </c>
      <c r="B989" s="4">
        <v>15</v>
      </c>
      <c r="C989" s="4" t="s">
        <v>335</v>
      </c>
      <c r="D989" s="4" t="s">
        <v>1147</v>
      </c>
      <c r="E989" s="4">
        <v>13</v>
      </c>
      <c r="F989" s="4">
        <v>22</v>
      </c>
      <c r="G989" s="4">
        <v>1</v>
      </c>
      <c r="H989" s="4">
        <v>35</v>
      </c>
      <c r="I989" t="s">
        <v>1131</v>
      </c>
      <c r="J989" s="3">
        <f t="shared" si="60"/>
        <v>22</v>
      </c>
      <c r="K989" s="3">
        <f t="shared" si="61"/>
        <v>13</v>
      </c>
      <c r="L989" s="3">
        <f t="shared" si="62"/>
        <v>9</v>
      </c>
      <c r="M989" s="7">
        <f t="shared" si="63"/>
        <v>0.40909090909090912</v>
      </c>
    </row>
    <row r="990" spans="1:13">
      <c r="A990" s="4">
        <v>392</v>
      </c>
      <c r="B990" s="4">
        <v>14</v>
      </c>
      <c r="C990" s="4" t="s">
        <v>414</v>
      </c>
      <c r="D990" s="4" t="s">
        <v>1146</v>
      </c>
      <c r="E990" s="4">
        <v>19</v>
      </c>
      <c r="F990" s="4">
        <v>32</v>
      </c>
      <c r="G990" s="4">
        <v>3</v>
      </c>
      <c r="H990" s="4">
        <v>17</v>
      </c>
      <c r="I990" t="s">
        <v>1131</v>
      </c>
      <c r="J990" s="3">
        <f t="shared" si="60"/>
        <v>96</v>
      </c>
      <c r="K990" s="3">
        <f t="shared" si="61"/>
        <v>57</v>
      </c>
      <c r="L990" s="3">
        <f t="shared" si="62"/>
        <v>39</v>
      </c>
      <c r="M990" s="7">
        <f t="shared" si="63"/>
        <v>0.40625</v>
      </c>
    </row>
    <row r="991" spans="1:13">
      <c r="A991" s="4">
        <v>392</v>
      </c>
      <c r="B991" s="4">
        <v>14</v>
      </c>
      <c r="C991" s="4" t="s">
        <v>259</v>
      </c>
      <c r="D991" s="4" t="s">
        <v>1135</v>
      </c>
      <c r="E991" s="4">
        <v>14</v>
      </c>
      <c r="F991" s="4">
        <v>24</v>
      </c>
      <c r="G991" s="4">
        <v>1</v>
      </c>
      <c r="H991" s="4">
        <v>37</v>
      </c>
      <c r="I991" t="s">
        <v>1132</v>
      </c>
      <c r="J991" s="3">
        <f t="shared" si="60"/>
        <v>24</v>
      </c>
      <c r="K991" s="3">
        <f t="shared" si="61"/>
        <v>14</v>
      </c>
      <c r="L991" s="3">
        <f t="shared" si="62"/>
        <v>10</v>
      </c>
      <c r="M991" s="7">
        <f t="shared" si="63"/>
        <v>0.41666666666666669</v>
      </c>
    </row>
    <row r="992" spans="1:13">
      <c r="A992" s="4">
        <v>393</v>
      </c>
      <c r="B992" s="4">
        <v>13</v>
      </c>
      <c r="C992" s="4" t="s">
        <v>180</v>
      </c>
      <c r="D992" s="4" t="s">
        <v>1144</v>
      </c>
      <c r="E992" s="4">
        <v>11</v>
      </c>
      <c r="F992" s="4">
        <v>19</v>
      </c>
      <c r="G992" s="4">
        <v>2</v>
      </c>
      <c r="H992" s="4">
        <v>40</v>
      </c>
      <c r="I992" t="s">
        <v>1131</v>
      </c>
      <c r="J992" s="3">
        <f t="shared" si="60"/>
        <v>38</v>
      </c>
      <c r="K992" s="3">
        <f t="shared" si="61"/>
        <v>22</v>
      </c>
      <c r="L992" s="3">
        <f t="shared" si="62"/>
        <v>16</v>
      </c>
      <c r="M992" s="7">
        <f t="shared" si="63"/>
        <v>0.42105263157894735</v>
      </c>
    </row>
    <row r="993" spans="1:13">
      <c r="A993" s="4">
        <v>393</v>
      </c>
      <c r="B993" s="4">
        <v>13</v>
      </c>
      <c r="C993" s="4" t="s">
        <v>33</v>
      </c>
      <c r="D993" s="4" t="s">
        <v>1145</v>
      </c>
      <c r="E993" s="4">
        <v>21</v>
      </c>
      <c r="F993" s="4">
        <v>35</v>
      </c>
      <c r="G993" s="4">
        <v>3</v>
      </c>
      <c r="H993" s="4">
        <v>23</v>
      </c>
      <c r="I993" t="s">
        <v>1131</v>
      </c>
      <c r="J993" s="3">
        <f t="shared" si="60"/>
        <v>105</v>
      </c>
      <c r="K993" s="3">
        <f t="shared" si="61"/>
        <v>63</v>
      </c>
      <c r="L993" s="3">
        <f t="shared" si="62"/>
        <v>42</v>
      </c>
      <c r="M993" s="7">
        <f t="shared" si="63"/>
        <v>0.4</v>
      </c>
    </row>
    <row r="994" spans="1:13">
      <c r="A994" s="4">
        <v>393</v>
      </c>
      <c r="B994" s="4">
        <v>13</v>
      </c>
      <c r="C994" s="4" t="s">
        <v>102</v>
      </c>
      <c r="D994" s="4" t="s">
        <v>1151</v>
      </c>
      <c r="E994" s="4">
        <v>13</v>
      </c>
      <c r="F994" s="4">
        <v>21</v>
      </c>
      <c r="G994" s="4">
        <v>1</v>
      </c>
      <c r="H994" s="4">
        <v>20</v>
      </c>
      <c r="I994" t="s">
        <v>1132</v>
      </c>
      <c r="J994" s="3">
        <f t="shared" si="60"/>
        <v>21</v>
      </c>
      <c r="K994" s="3">
        <f t="shared" si="61"/>
        <v>13</v>
      </c>
      <c r="L994" s="3">
        <f t="shared" si="62"/>
        <v>8</v>
      </c>
      <c r="M994" s="7">
        <f t="shared" si="63"/>
        <v>0.38095238095238093</v>
      </c>
    </row>
    <row r="995" spans="1:13">
      <c r="A995" s="4">
        <v>393</v>
      </c>
      <c r="B995" s="4">
        <v>13</v>
      </c>
      <c r="C995" s="4" t="s">
        <v>335</v>
      </c>
      <c r="D995" s="4" t="s">
        <v>1147</v>
      </c>
      <c r="E995" s="4">
        <v>13</v>
      </c>
      <c r="F995" s="4">
        <v>22</v>
      </c>
      <c r="G995" s="4">
        <v>2</v>
      </c>
      <c r="H995" s="4">
        <v>26</v>
      </c>
      <c r="I995" t="s">
        <v>1132</v>
      </c>
      <c r="J995" s="3">
        <f t="shared" si="60"/>
        <v>44</v>
      </c>
      <c r="K995" s="3">
        <f t="shared" si="61"/>
        <v>26</v>
      </c>
      <c r="L995" s="3">
        <f t="shared" si="62"/>
        <v>18</v>
      </c>
      <c r="M995" s="7">
        <f t="shared" si="63"/>
        <v>0.40909090909090912</v>
      </c>
    </row>
    <row r="996" spans="1:13">
      <c r="A996" s="4">
        <v>394</v>
      </c>
      <c r="B996" s="4">
        <v>17</v>
      </c>
      <c r="C996" s="4" t="s">
        <v>259</v>
      </c>
      <c r="D996" s="4" t="s">
        <v>1135</v>
      </c>
      <c r="E996" s="4">
        <v>14</v>
      </c>
      <c r="F996" s="4">
        <v>24</v>
      </c>
      <c r="G996" s="4">
        <v>2</v>
      </c>
      <c r="H996" s="4">
        <v>5</v>
      </c>
      <c r="I996" t="s">
        <v>1131</v>
      </c>
      <c r="J996" s="3">
        <f t="shared" si="60"/>
        <v>48</v>
      </c>
      <c r="K996" s="3">
        <f t="shared" si="61"/>
        <v>28</v>
      </c>
      <c r="L996" s="3">
        <f t="shared" si="62"/>
        <v>20</v>
      </c>
      <c r="M996" s="7">
        <f t="shared" si="63"/>
        <v>0.41666666666666669</v>
      </c>
    </row>
    <row r="997" spans="1:13">
      <c r="A997" s="4">
        <v>394</v>
      </c>
      <c r="B997" s="4">
        <v>17</v>
      </c>
      <c r="C997" s="4" t="s">
        <v>51</v>
      </c>
      <c r="D997" s="4" t="s">
        <v>1141</v>
      </c>
      <c r="E997" s="4">
        <v>17</v>
      </c>
      <c r="F997" s="4">
        <v>29</v>
      </c>
      <c r="G997" s="4">
        <v>1</v>
      </c>
      <c r="H997" s="4">
        <v>42</v>
      </c>
      <c r="I997" t="s">
        <v>1132</v>
      </c>
      <c r="J997" s="3">
        <f t="shared" si="60"/>
        <v>29</v>
      </c>
      <c r="K997" s="3">
        <f t="shared" si="61"/>
        <v>17</v>
      </c>
      <c r="L997" s="3">
        <f t="shared" si="62"/>
        <v>12</v>
      </c>
      <c r="M997" s="7">
        <f t="shared" si="63"/>
        <v>0.41379310344827586</v>
      </c>
    </row>
    <row r="998" spans="1:13">
      <c r="A998" s="4">
        <v>395</v>
      </c>
      <c r="B998" s="4">
        <v>2</v>
      </c>
      <c r="C998" s="4" t="s">
        <v>180</v>
      </c>
      <c r="D998" s="4" t="s">
        <v>1144</v>
      </c>
      <c r="E998" s="4">
        <v>11</v>
      </c>
      <c r="F998" s="4">
        <v>19</v>
      </c>
      <c r="G998" s="4">
        <v>2</v>
      </c>
      <c r="H998" s="4">
        <v>8</v>
      </c>
      <c r="I998" t="s">
        <v>1131</v>
      </c>
      <c r="J998" s="3">
        <f t="shared" si="60"/>
        <v>38</v>
      </c>
      <c r="K998" s="3">
        <f t="shared" si="61"/>
        <v>22</v>
      </c>
      <c r="L998" s="3">
        <f t="shared" si="62"/>
        <v>16</v>
      </c>
      <c r="M998" s="7">
        <f t="shared" si="63"/>
        <v>0.42105263157894735</v>
      </c>
    </row>
    <row r="999" spans="1:13">
      <c r="A999" s="4">
        <v>396</v>
      </c>
      <c r="B999" s="4">
        <v>11</v>
      </c>
      <c r="C999" s="4" t="s">
        <v>241</v>
      </c>
      <c r="D999" s="4" t="s">
        <v>1149</v>
      </c>
      <c r="E999" s="4">
        <v>12</v>
      </c>
      <c r="F999" s="4">
        <v>20</v>
      </c>
      <c r="G999" s="4">
        <v>1</v>
      </c>
      <c r="H999" s="4">
        <v>31</v>
      </c>
      <c r="I999" t="s">
        <v>1132</v>
      </c>
      <c r="J999" s="3">
        <f t="shared" si="60"/>
        <v>20</v>
      </c>
      <c r="K999" s="3">
        <f t="shared" si="61"/>
        <v>12</v>
      </c>
      <c r="L999" s="3">
        <f t="shared" si="62"/>
        <v>8</v>
      </c>
      <c r="M999" s="7">
        <f t="shared" si="63"/>
        <v>0.4</v>
      </c>
    </row>
    <row r="1000" spans="1:13">
      <c r="A1000" s="4">
        <v>396</v>
      </c>
      <c r="B1000" s="4">
        <v>11</v>
      </c>
      <c r="C1000" s="4" t="s">
        <v>102</v>
      </c>
      <c r="D1000" s="4" t="s">
        <v>1151</v>
      </c>
      <c r="E1000" s="4">
        <v>13</v>
      </c>
      <c r="F1000" s="4">
        <v>21</v>
      </c>
      <c r="G1000" s="4">
        <v>3</v>
      </c>
      <c r="H1000" s="4">
        <v>26</v>
      </c>
      <c r="I1000" t="s">
        <v>1132</v>
      </c>
      <c r="J1000" s="3">
        <f t="shared" si="60"/>
        <v>63</v>
      </c>
      <c r="K1000" s="3">
        <f t="shared" si="61"/>
        <v>39</v>
      </c>
      <c r="L1000" s="3">
        <f t="shared" si="62"/>
        <v>24</v>
      </c>
      <c r="M1000" s="7">
        <f t="shared" si="63"/>
        <v>0.38095238095238093</v>
      </c>
    </row>
    <row r="1001" spans="1:13">
      <c r="A1001" s="4">
        <v>397</v>
      </c>
      <c r="B1001" s="4">
        <v>4</v>
      </c>
      <c r="C1001" s="4" t="s">
        <v>170</v>
      </c>
      <c r="D1001" s="4" t="s">
        <v>1138</v>
      </c>
      <c r="E1001" s="4">
        <v>16</v>
      </c>
      <c r="F1001" s="4">
        <v>27</v>
      </c>
      <c r="G1001" s="4">
        <v>2</v>
      </c>
      <c r="H1001" s="4">
        <v>10</v>
      </c>
      <c r="I1001" t="s">
        <v>1132</v>
      </c>
      <c r="J1001" s="3">
        <f t="shared" si="60"/>
        <v>54</v>
      </c>
      <c r="K1001" s="3">
        <f t="shared" si="61"/>
        <v>32</v>
      </c>
      <c r="L1001" s="3">
        <f t="shared" si="62"/>
        <v>22</v>
      </c>
      <c r="M1001" s="7">
        <f t="shared" si="63"/>
        <v>0.40740740740740738</v>
      </c>
    </row>
    <row r="1002" spans="1:13">
      <c r="A1002" s="4">
        <v>397</v>
      </c>
      <c r="B1002" s="4">
        <v>4</v>
      </c>
      <c r="C1002" s="4" t="s">
        <v>186</v>
      </c>
      <c r="D1002" s="4" t="s">
        <v>1137</v>
      </c>
      <c r="E1002" s="4">
        <v>19</v>
      </c>
      <c r="F1002" s="4">
        <v>31</v>
      </c>
      <c r="G1002" s="4">
        <v>3</v>
      </c>
      <c r="H1002" s="4">
        <v>59</v>
      </c>
      <c r="I1002" t="s">
        <v>1132</v>
      </c>
      <c r="J1002" s="3">
        <f t="shared" si="60"/>
        <v>93</v>
      </c>
      <c r="K1002" s="3">
        <f t="shared" si="61"/>
        <v>57</v>
      </c>
      <c r="L1002" s="3">
        <f t="shared" si="62"/>
        <v>36</v>
      </c>
      <c r="M1002" s="7">
        <f t="shared" si="63"/>
        <v>0.38709677419354838</v>
      </c>
    </row>
    <row r="1003" spans="1:13">
      <c r="A1003" s="4">
        <v>398</v>
      </c>
      <c r="B1003" s="4">
        <v>9</v>
      </c>
      <c r="C1003" s="4" t="s">
        <v>57</v>
      </c>
      <c r="D1003" s="4" t="s">
        <v>1143</v>
      </c>
      <c r="E1003" s="4">
        <v>16</v>
      </c>
      <c r="F1003" s="4">
        <v>28</v>
      </c>
      <c r="G1003" s="4">
        <v>2</v>
      </c>
      <c r="H1003" s="4">
        <v>50</v>
      </c>
      <c r="I1003" t="s">
        <v>1131</v>
      </c>
      <c r="J1003" s="3">
        <f t="shared" si="60"/>
        <v>56</v>
      </c>
      <c r="K1003" s="3">
        <f t="shared" si="61"/>
        <v>32</v>
      </c>
      <c r="L1003" s="3">
        <f t="shared" si="62"/>
        <v>24</v>
      </c>
      <c r="M1003" s="7">
        <f t="shared" si="63"/>
        <v>0.42857142857142855</v>
      </c>
    </row>
    <row r="1004" spans="1:13">
      <c r="A1004" s="4">
        <v>398</v>
      </c>
      <c r="B1004" s="4">
        <v>9</v>
      </c>
      <c r="C1004" s="4" t="s">
        <v>439</v>
      </c>
      <c r="D1004" s="4" t="s">
        <v>1142</v>
      </c>
      <c r="E1004" s="4">
        <v>20</v>
      </c>
      <c r="F1004" s="4">
        <v>33</v>
      </c>
      <c r="G1004" s="4">
        <v>2</v>
      </c>
      <c r="H1004" s="4">
        <v>21</v>
      </c>
      <c r="I1004" t="s">
        <v>1132</v>
      </c>
      <c r="J1004" s="3">
        <f t="shared" si="60"/>
        <v>66</v>
      </c>
      <c r="K1004" s="3">
        <f t="shared" si="61"/>
        <v>40</v>
      </c>
      <c r="L1004" s="3">
        <f t="shared" si="62"/>
        <v>26</v>
      </c>
      <c r="M1004" s="7">
        <f t="shared" si="63"/>
        <v>0.39393939393939392</v>
      </c>
    </row>
    <row r="1005" spans="1:13">
      <c r="A1005" s="4">
        <v>399</v>
      </c>
      <c r="B1005" s="4">
        <v>7</v>
      </c>
      <c r="C1005" s="4" t="s">
        <v>439</v>
      </c>
      <c r="D1005" s="4" t="s">
        <v>1142</v>
      </c>
      <c r="E1005" s="4">
        <v>20</v>
      </c>
      <c r="F1005" s="4">
        <v>33</v>
      </c>
      <c r="G1005" s="4">
        <v>3</v>
      </c>
      <c r="H1005" s="4">
        <v>45</v>
      </c>
      <c r="I1005" t="s">
        <v>1131</v>
      </c>
      <c r="J1005" s="3">
        <f t="shared" si="60"/>
        <v>99</v>
      </c>
      <c r="K1005" s="3">
        <f t="shared" si="61"/>
        <v>60</v>
      </c>
      <c r="L1005" s="3">
        <f t="shared" si="62"/>
        <v>39</v>
      </c>
      <c r="M1005" s="7">
        <f t="shared" si="63"/>
        <v>0.39393939393939392</v>
      </c>
    </row>
    <row r="1006" spans="1:13">
      <c r="A1006" s="4">
        <v>399</v>
      </c>
      <c r="B1006" s="4">
        <v>7</v>
      </c>
      <c r="C1006" s="4" t="s">
        <v>106</v>
      </c>
      <c r="D1006" s="4" t="s">
        <v>1140</v>
      </c>
      <c r="E1006" s="4">
        <v>22</v>
      </c>
      <c r="F1006" s="4">
        <v>36</v>
      </c>
      <c r="G1006" s="4">
        <v>3</v>
      </c>
      <c r="H1006" s="4">
        <v>46</v>
      </c>
      <c r="I1006" t="s">
        <v>1132</v>
      </c>
      <c r="J1006" s="3">
        <f t="shared" si="60"/>
        <v>108</v>
      </c>
      <c r="K1006" s="3">
        <f t="shared" si="61"/>
        <v>66</v>
      </c>
      <c r="L1006" s="3">
        <f t="shared" si="62"/>
        <v>42</v>
      </c>
      <c r="M1006" s="7">
        <f t="shared" si="63"/>
        <v>0.3888888888888889</v>
      </c>
    </row>
    <row r="1007" spans="1:13">
      <c r="A1007" s="4">
        <v>400</v>
      </c>
      <c r="B1007" s="4">
        <v>9</v>
      </c>
      <c r="C1007" s="4" t="s">
        <v>65</v>
      </c>
      <c r="D1007" s="4" t="s">
        <v>1139</v>
      </c>
      <c r="E1007" s="4">
        <v>25</v>
      </c>
      <c r="F1007" s="4">
        <v>40</v>
      </c>
      <c r="G1007" s="4">
        <v>2</v>
      </c>
      <c r="H1007" s="4">
        <v>28</v>
      </c>
      <c r="I1007" t="s">
        <v>1131</v>
      </c>
      <c r="J1007" s="3">
        <f t="shared" si="60"/>
        <v>80</v>
      </c>
      <c r="K1007" s="3">
        <f t="shared" si="61"/>
        <v>50</v>
      </c>
      <c r="L1007" s="3">
        <f t="shared" si="62"/>
        <v>30</v>
      </c>
      <c r="M1007" s="7">
        <f t="shared" si="63"/>
        <v>0.375</v>
      </c>
    </row>
    <row r="1008" spans="1:13">
      <c r="A1008" s="4">
        <v>400</v>
      </c>
      <c r="B1008" s="4">
        <v>9</v>
      </c>
      <c r="C1008" s="4" t="s">
        <v>57</v>
      </c>
      <c r="D1008" s="4" t="s">
        <v>1143</v>
      </c>
      <c r="E1008" s="4">
        <v>16</v>
      </c>
      <c r="F1008" s="4">
        <v>28</v>
      </c>
      <c r="G1008" s="4">
        <v>2</v>
      </c>
      <c r="H1008" s="4">
        <v>13</v>
      </c>
      <c r="I1008" t="s">
        <v>1131</v>
      </c>
      <c r="J1008" s="3">
        <f t="shared" si="60"/>
        <v>56</v>
      </c>
      <c r="K1008" s="3">
        <f t="shared" si="61"/>
        <v>32</v>
      </c>
      <c r="L1008" s="3">
        <f t="shared" si="62"/>
        <v>24</v>
      </c>
      <c r="M1008" s="7">
        <f t="shared" si="63"/>
        <v>0.42857142857142855</v>
      </c>
    </row>
    <row r="1009" spans="1:13">
      <c r="A1009" s="4">
        <v>400</v>
      </c>
      <c r="B1009" s="4">
        <v>9</v>
      </c>
      <c r="C1009" s="4" t="s">
        <v>186</v>
      </c>
      <c r="D1009" s="4" t="s">
        <v>1137</v>
      </c>
      <c r="E1009" s="4">
        <v>19</v>
      </c>
      <c r="F1009" s="4">
        <v>31</v>
      </c>
      <c r="G1009" s="4">
        <v>2</v>
      </c>
      <c r="H1009" s="4">
        <v>38</v>
      </c>
      <c r="I1009" t="s">
        <v>1132</v>
      </c>
      <c r="J1009" s="3">
        <f t="shared" si="60"/>
        <v>62</v>
      </c>
      <c r="K1009" s="3">
        <f t="shared" si="61"/>
        <v>38</v>
      </c>
      <c r="L1009" s="3">
        <f t="shared" si="62"/>
        <v>24</v>
      </c>
      <c r="M1009" s="7">
        <f t="shared" si="63"/>
        <v>0.38709677419354838</v>
      </c>
    </row>
    <row r="1010" spans="1:13">
      <c r="A1010" s="4">
        <v>401</v>
      </c>
      <c r="B1010" s="4">
        <v>16</v>
      </c>
      <c r="C1010" s="4" t="s">
        <v>102</v>
      </c>
      <c r="D1010" s="4" t="s">
        <v>1151</v>
      </c>
      <c r="E1010" s="4">
        <v>13</v>
      </c>
      <c r="F1010" s="4">
        <v>21</v>
      </c>
      <c r="G1010" s="4">
        <v>2</v>
      </c>
      <c r="H1010" s="4">
        <v>20</v>
      </c>
      <c r="I1010" t="s">
        <v>1131</v>
      </c>
      <c r="J1010" s="3">
        <f t="shared" si="60"/>
        <v>42</v>
      </c>
      <c r="K1010" s="3">
        <f t="shared" si="61"/>
        <v>26</v>
      </c>
      <c r="L1010" s="3">
        <f t="shared" si="62"/>
        <v>16</v>
      </c>
      <c r="M1010" s="7">
        <f t="shared" si="63"/>
        <v>0.38095238095238093</v>
      </c>
    </row>
    <row r="1011" spans="1:13">
      <c r="A1011" s="4">
        <v>402</v>
      </c>
      <c r="B1011" s="4">
        <v>18</v>
      </c>
      <c r="C1011" s="4" t="s">
        <v>195</v>
      </c>
      <c r="D1011" s="4" t="s">
        <v>1154</v>
      </c>
      <c r="E1011" s="4">
        <v>15</v>
      </c>
      <c r="F1011" s="4">
        <v>25</v>
      </c>
      <c r="G1011" s="4">
        <v>2</v>
      </c>
      <c r="H1011" s="4">
        <v>16</v>
      </c>
      <c r="I1011" t="s">
        <v>1132</v>
      </c>
      <c r="J1011" s="3">
        <f t="shared" si="60"/>
        <v>50</v>
      </c>
      <c r="K1011" s="3">
        <f t="shared" si="61"/>
        <v>30</v>
      </c>
      <c r="L1011" s="3">
        <f t="shared" si="62"/>
        <v>20</v>
      </c>
      <c r="M1011" s="7">
        <f t="shared" si="63"/>
        <v>0.4</v>
      </c>
    </row>
    <row r="1012" spans="1:13">
      <c r="A1012" s="4">
        <v>402</v>
      </c>
      <c r="B1012" s="4">
        <v>18</v>
      </c>
      <c r="C1012" s="4" t="s">
        <v>180</v>
      </c>
      <c r="D1012" s="4" t="s">
        <v>1144</v>
      </c>
      <c r="E1012" s="4">
        <v>11</v>
      </c>
      <c r="F1012" s="4">
        <v>19</v>
      </c>
      <c r="G1012" s="4">
        <v>3</v>
      </c>
      <c r="H1012" s="4">
        <v>29</v>
      </c>
      <c r="I1012" t="s">
        <v>1132</v>
      </c>
      <c r="J1012" s="3">
        <f t="shared" si="60"/>
        <v>57</v>
      </c>
      <c r="K1012" s="3">
        <f t="shared" si="61"/>
        <v>33</v>
      </c>
      <c r="L1012" s="3">
        <f t="shared" si="62"/>
        <v>24</v>
      </c>
      <c r="M1012" s="7">
        <f t="shared" si="63"/>
        <v>0.42105263157894735</v>
      </c>
    </row>
    <row r="1013" spans="1:13">
      <c r="A1013" s="4">
        <v>402</v>
      </c>
      <c r="B1013" s="4">
        <v>18</v>
      </c>
      <c r="C1013" s="4" t="s">
        <v>335</v>
      </c>
      <c r="D1013" s="4" t="s">
        <v>1147</v>
      </c>
      <c r="E1013" s="4">
        <v>13</v>
      </c>
      <c r="F1013" s="4">
        <v>22</v>
      </c>
      <c r="G1013" s="4">
        <v>2</v>
      </c>
      <c r="H1013" s="4">
        <v>21</v>
      </c>
      <c r="I1013" t="s">
        <v>1131</v>
      </c>
      <c r="J1013" s="3">
        <f t="shared" si="60"/>
        <v>44</v>
      </c>
      <c r="K1013" s="3">
        <f t="shared" si="61"/>
        <v>26</v>
      </c>
      <c r="L1013" s="3">
        <f t="shared" si="62"/>
        <v>18</v>
      </c>
      <c r="M1013" s="7">
        <f t="shared" si="63"/>
        <v>0.40909090909090912</v>
      </c>
    </row>
    <row r="1014" spans="1:13">
      <c r="A1014" s="4">
        <v>403</v>
      </c>
      <c r="B1014" s="4">
        <v>14</v>
      </c>
      <c r="C1014" s="4" t="s">
        <v>335</v>
      </c>
      <c r="D1014" s="4" t="s">
        <v>1147</v>
      </c>
      <c r="E1014" s="4">
        <v>13</v>
      </c>
      <c r="F1014" s="4">
        <v>22</v>
      </c>
      <c r="G1014" s="4">
        <v>3</v>
      </c>
      <c r="H1014" s="4">
        <v>17</v>
      </c>
      <c r="I1014" t="s">
        <v>1131</v>
      </c>
      <c r="J1014" s="3">
        <f t="shared" si="60"/>
        <v>66</v>
      </c>
      <c r="K1014" s="3">
        <f t="shared" si="61"/>
        <v>39</v>
      </c>
      <c r="L1014" s="3">
        <f t="shared" si="62"/>
        <v>27</v>
      </c>
      <c r="M1014" s="7">
        <f t="shared" si="63"/>
        <v>0.40909090909090912</v>
      </c>
    </row>
    <row r="1015" spans="1:13">
      <c r="A1015" s="4">
        <v>403</v>
      </c>
      <c r="B1015" s="4">
        <v>14</v>
      </c>
      <c r="C1015" s="4" t="s">
        <v>117</v>
      </c>
      <c r="D1015" s="4" t="s">
        <v>1152</v>
      </c>
      <c r="E1015" s="4">
        <v>10</v>
      </c>
      <c r="F1015" s="4">
        <v>18</v>
      </c>
      <c r="G1015" s="4">
        <v>2</v>
      </c>
      <c r="H1015" s="4">
        <v>5</v>
      </c>
      <c r="I1015" t="s">
        <v>1132</v>
      </c>
      <c r="J1015" s="3">
        <f t="shared" si="60"/>
        <v>36</v>
      </c>
      <c r="K1015" s="3">
        <f t="shared" si="61"/>
        <v>20</v>
      </c>
      <c r="L1015" s="3">
        <f t="shared" si="62"/>
        <v>16</v>
      </c>
      <c r="M1015" s="7">
        <f t="shared" si="63"/>
        <v>0.44444444444444442</v>
      </c>
    </row>
    <row r="1016" spans="1:13">
      <c r="A1016" s="4">
        <v>403</v>
      </c>
      <c r="B1016" s="4">
        <v>14</v>
      </c>
      <c r="C1016" s="4" t="s">
        <v>414</v>
      </c>
      <c r="D1016" s="4" t="s">
        <v>1146</v>
      </c>
      <c r="E1016" s="4">
        <v>19</v>
      </c>
      <c r="F1016" s="4">
        <v>32</v>
      </c>
      <c r="G1016" s="4">
        <v>2</v>
      </c>
      <c r="H1016" s="4">
        <v>8</v>
      </c>
      <c r="I1016" t="s">
        <v>1132</v>
      </c>
      <c r="J1016" s="3">
        <f t="shared" si="60"/>
        <v>64</v>
      </c>
      <c r="K1016" s="3">
        <f t="shared" si="61"/>
        <v>38</v>
      </c>
      <c r="L1016" s="3">
        <f t="shared" si="62"/>
        <v>26</v>
      </c>
      <c r="M1016" s="7">
        <f t="shared" si="63"/>
        <v>0.40625</v>
      </c>
    </row>
    <row r="1017" spans="1:13">
      <c r="A1017" s="4">
        <v>403</v>
      </c>
      <c r="B1017" s="4">
        <v>14</v>
      </c>
      <c r="C1017" s="4" t="s">
        <v>259</v>
      </c>
      <c r="D1017" s="4" t="s">
        <v>1135</v>
      </c>
      <c r="E1017" s="4">
        <v>14</v>
      </c>
      <c r="F1017" s="4">
        <v>24</v>
      </c>
      <c r="G1017" s="4">
        <v>1</v>
      </c>
      <c r="H1017" s="4">
        <v>55</v>
      </c>
      <c r="I1017" t="s">
        <v>1132</v>
      </c>
      <c r="J1017" s="3">
        <f t="shared" si="60"/>
        <v>24</v>
      </c>
      <c r="K1017" s="3">
        <f t="shared" si="61"/>
        <v>14</v>
      </c>
      <c r="L1017" s="3">
        <f t="shared" si="62"/>
        <v>10</v>
      </c>
      <c r="M1017" s="7">
        <f t="shared" si="63"/>
        <v>0.41666666666666669</v>
      </c>
    </row>
    <row r="1018" spans="1:13">
      <c r="A1018" s="4">
        <v>404</v>
      </c>
      <c r="B1018" s="4">
        <v>17</v>
      </c>
      <c r="C1018" s="4" t="s">
        <v>102</v>
      </c>
      <c r="D1018" s="4" t="s">
        <v>1151</v>
      </c>
      <c r="E1018" s="4">
        <v>13</v>
      </c>
      <c r="F1018" s="4">
        <v>21</v>
      </c>
      <c r="G1018" s="4">
        <v>2</v>
      </c>
      <c r="H1018" s="4">
        <v>20</v>
      </c>
      <c r="I1018" t="s">
        <v>1131</v>
      </c>
      <c r="J1018" s="3">
        <f t="shared" si="60"/>
        <v>42</v>
      </c>
      <c r="K1018" s="3">
        <f t="shared" si="61"/>
        <v>26</v>
      </c>
      <c r="L1018" s="3">
        <f t="shared" si="62"/>
        <v>16</v>
      </c>
      <c r="M1018" s="7">
        <f t="shared" si="63"/>
        <v>0.38095238095238093</v>
      </c>
    </row>
    <row r="1019" spans="1:13">
      <c r="A1019" s="4">
        <v>404</v>
      </c>
      <c r="B1019" s="4">
        <v>17</v>
      </c>
      <c r="C1019" s="4" t="s">
        <v>241</v>
      </c>
      <c r="D1019" s="4" t="s">
        <v>1149</v>
      </c>
      <c r="E1019" s="4">
        <v>12</v>
      </c>
      <c r="F1019" s="4">
        <v>20</v>
      </c>
      <c r="G1019" s="4">
        <v>1</v>
      </c>
      <c r="H1019" s="4">
        <v>53</v>
      </c>
      <c r="I1019" t="s">
        <v>1132</v>
      </c>
      <c r="J1019" s="3">
        <f t="shared" si="60"/>
        <v>20</v>
      </c>
      <c r="K1019" s="3">
        <f t="shared" si="61"/>
        <v>12</v>
      </c>
      <c r="L1019" s="3">
        <f t="shared" si="62"/>
        <v>8</v>
      </c>
      <c r="M1019" s="7">
        <f t="shared" si="63"/>
        <v>0.4</v>
      </c>
    </row>
    <row r="1020" spans="1:13">
      <c r="A1020" s="4">
        <v>404</v>
      </c>
      <c r="B1020" s="4">
        <v>17</v>
      </c>
      <c r="C1020" s="4" t="s">
        <v>65</v>
      </c>
      <c r="D1020" s="4" t="s">
        <v>1139</v>
      </c>
      <c r="E1020" s="4">
        <v>25</v>
      </c>
      <c r="F1020" s="4">
        <v>40</v>
      </c>
      <c r="G1020" s="4">
        <v>3</v>
      </c>
      <c r="H1020" s="4">
        <v>29</v>
      </c>
      <c r="I1020" t="s">
        <v>1132</v>
      </c>
      <c r="J1020" s="3">
        <f t="shared" si="60"/>
        <v>120</v>
      </c>
      <c r="K1020" s="3">
        <f t="shared" si="61"/>
        <v>75</v>
      </c>
      <c r="L1020" s="3">
        <f t="shared" si="62"/>
        <v>45</v>
      </c>
      <c r="M1020" s="7">
        <f t="shared" si="63"/>
        <v>0.375</v>
      </c>
    </row>
    <row r="1021" spans="1:13">
      <c r="A1021" s="4">
        <v>405</v>
      </c>
      <c r="B1021" s="4">
        <v>5</v>
      </c>
      <c r="C1021" s="4" t="s">
        <v>256</v>
      </c>
      <c r="D1021" s="4" t="s">
        <v>1153</v>
      </c>
      <c r="E1021" s="4">
        <v>15</v>
      </c>
      <c r="F1021" s="4">
        <v>26</v>
      </c>
      <c r="G1021" s="4">
        <v>1</v>
      </c>
      <c r="H1021" s="4">
        <v>41</v>
      </c>
      <c r="I1021" t="s">
        <v>1132</v>
      </c>
      <c r="J1021" s="3">
        <f t="shared" si="60"/>
        <v>26</v>
      </c>
      <c r="K1021" s="3">
        <f t="shared" si="61"/>
        <v>15</v>
      </c>
      <c r="L1021" s="3">
        <f t="shared" si="62"/>
        <v>11</v>
      </c>
      <c r="M1021" s="7">
        <f t="shared" si="63"/>
        <v>0.42307692307692307</v>
      </c>
    </row>
    <row r="1022" spans="1:13">
      <c r="A1022" s="4">
        <v>405</v>
      </c>
      <c r="B1022" s="4">
        <v>5</v>
      </c>
      <c r="C1022" s="4" t="s">
        <v>65</v>
      </c>
      <c r="D1022" s="4" t="s">
        <v>1139</v>
      </c>
      <c r="E1022" s="4">
        <v>25</v>
      </c>
      <c r="F1022" s="4">
        <v>40</v>
      </c>
      <c r="G1022" s="4">
        <v>1</v>
      </c>
      <c r="H1022" s="4">
        <v>44</v>
      </c>
      <c r="I1022" t="s">
        <v>1131</v>
      </c>
      <c r="J1022" s="3">
        <f t="shared" si="60"/>
        <v>40</v>
      </c>
      <c r="K1022" s="3">
        <f t="shared" si="61"/>
        <v>25</v>
      </c>
      <c r="L1022" s="3">
        <f t="shared" si="62"/>
        <v>15</v>
      </c>
      <c r="M1022" s="7">
        <f t="shared" si="63"/>
        <v>0.375</v>
      </c>
    </row>
    <row r="1023" spans="1:13">
      <c r="A1023" s="4">
        <v>405</v>
      </c>
      <c r="B1023" s="4">
        <v>5</v>
      </c>
      <c r="C1023" s="4" t="s">
        <v>241</v>
      </c>
      <c r="D1023" s="4" t="s">
        <v>1149</v>
      </c>
      <c r="E1023" s="4">
        <v>12</v>
      </c>
      <c r="F1023" s="4">
        <v>20</v>
      </c>
      <c r="G1023" s="4">
        <v>2</v>
      </c>
      <c r="H1023" s="4">
        <v>13</v>
      </c>
      <c r="I1023" t="s">
        <v>1132</v>
      </c>
      <c r="J1023" s="3">
        <f t="shared" si="60"/>
        <v>40</v>
      </c>
      <c r="K1023" s="3">
        <f t="shared" si="61"/>
        <v>24</v>
      </c>
      <c r="L1023" s="3">
        <f t="shared" si="62"/>
        <v>16</v>
      </c>
      <c r="M1023" s="7">
        <f t="shared" si="63"/>
        <v>0.4</v>
      </c>
    </row>
    <row r="1024" spans="1:13">
      <c r="A1024" s="4">
        <v>406</v>
      </c>
      <c r="B1024" s="4">
        <v>14</v>
      </c>
      <c r="C1024" s="4" t="s">
        <v>241</v>
      </c>
      <c r="D1024" s="4" t="s">
        <v>1149</v>
      </c>
      <c r="E1024" s="4">
        <v>12</v>
      </c>
      <c r="F1024" s="4">
        <v>20</v>
      </c>
      <c r="G1024" s="4">
        <v>3</v>
      </c>
      <c r="H1024" s="4">
        <v>6</v>
      </c>
      <c r="I1024" t="s">
        <v>1131</v>
      </c>
      <c r="J1024" s="3">
        <f t="shared" si="60"/>
        <v>60</v>
      </c>
      <c r="K1024" s="3">
        <f t="shared" si="61"/>
        <v>36</v>
      </c>
      <c r="L1024" s="3">
        <f t="shared" si="62"/>
        <v>24</v>
      </c>
      <c r="M1024" s="7">
        <f t="shared" si="63"/>
        <v>0.4</v>
      </c>
    </row>
    <row r="1025" spans="1:13">
      <c r="A1025" s="4">
        <v>406</v>
      </c>
      <c r="B1025" s="4">
        <v>14</v>
      </c>
      <c r="C1025" s="4" t="s">
        <v>33</v>
      </c>
      <c r="D1025" s="4" t="s">
        <v>1145</v>
      </c>
      <c r="E1025" s="4">
        <v>21</v>
      </c>
      <c r="F1025" s="4">
        <v>35</v>
      </c>
      <c r="G1025" s="4">
        <v>2</v>
      </c>
      <c r="H1025" s="4">
        <v>56</v>
      </c>
      <c r="I1025" t="s">
        <v>1131</v>
      </c>
      <c r="J1025" s="3">
        <f t="shared" si="60"/>
        <v>70</v>
      </c>
      <c r="K1025" s="3">
        <f t="shared" si="61"/>
        <v>42</v>
      </c>
      <c r="L1025" s="3">
        <f t="shared" si="62"/>
        <v>28</v>
      </c>
      <c r="M1025" s="7">
        <f t="shared" si="63"/>
        <v>0.4</v>
      </c>
    </row>
    <row r="1026" spans="1:13">
      <c r="A1026" s="4">
        <v>406</v>
      </c>
      <c r="B1026" s="4">
        <v>14</v>
      </c>
      <c r="C1026" s="4" t="s">
        <v>195</v>
      </c>
      <c r="D1026" s="4" t="s">
        <v>1154</v>
      </c>
      <c r="E1026" s="4">
        <v>15</v>
      </c>
      <c r="F1026" s="4">
        <v>25</v>
      </c>
      <c r="G1026" s="4">
        <v>1</v>
      </c>
      <c r="H1026" s="4">
        <v>55</v>
      </c>
      <c r="I1026" t="s">
        <v>1132</v>
      </c>
      <c r="J1026" s="3">
        <f t="shared" ref="J1026:J1089" si="64">+F1026*G1026</f>
        <v>25</v>
      </c>
      <c r="K1026" s="3">
        <f t="shared" ref="K1026:K1089" si="65">+E1026*G1026</f>
        <v>15</v>
      </c>
      <c r="L1026" s="3">
        <f t="shared" si="62"/>
        <v>10</v>
      </c>
      <c r="M1026" s="7">
        <f t="shared" si="63"/>
        <v>0.4</v>
      </c>
    </row>
    <row r="1027" spans="1:13">
      <c r="A1027" s="4">
        <v>407</v>
      </c>
      <c r="B1027" s="4">
        <v>4</v>
      </c>
      <c r="C1027" s="4" t="s">
        <v>241</v>
      </c>
      <c r="D1027" s="4" t="s">
        <v>1149</v>
      </c>
      <c r="E1027" s="4">
        <v>12</v>
      </c>
      <c r="F1027" s="4">
        <v>20</v>
      </c>
      <c r="G1027" s="4">
        <v>3</v>
      </c>
      <c r="H1027" s="4">
        <v>32</v>
      </c>
      <c r="I1027" t="s">
        <v>1131</v>
      </c>
      <c r="J1027" s="3">
        <f t="shared" si="64"/>
        <v>60</v>
      </c>
      <c r="K1027" s="3">
        <f t="shared" si="65"/>
        <v>36</v>
      </c>
      <c r="L1027" s="3">
        <f t="shared" ref="L1027:L1090" si="66">+J1027-K1027</f>
        <v>24</v>
      </c>
      <c r="M1027" s="7">
        <f t="shared" ref="M1027:M1090" si="67">+L1027/J1027</f>
        <v>0.4</v>
      </c>
    </row>
    <row r="1028" spans="1:13">
      <c r="A1028" s="4">
        <v>407</v>
      </c>
      <c r="B1028" s="4">
        <v>4</v>
      </c>
      <c r="C1028" s="4" t="s">
        <v>33</v>
      </c>
      <c r="D1028" s="4" t="s">
        <v>1145</v>
      </c>
      <c r="E1028" s="4">
        <v>21</v>
      </c>
      <c r="F1028" s="4">
        <v>35</v>
      </c>
      <c r="G1028" s="4">
        <v>1</v>
      </c>
      <c r="H1028" s="4">
        <v>18</v>
      </c>
      <c r="I1028" t="s">
        <v>1132</v>
      </c>
      <c r="J1028" s="3">
        <f t="shared" si="64"/>
        <v>35</v>
      </c>
      <c r="K1028" s="3">
        <f t="shared" si="65"/>
        <v>21</v>
      </c>
      <c r="L1028" s="3">
        <f t="shared" si="66"/>
        <v>14</v>
      </c>
      <c r="M1028" s="7">
        <f t="shared" si="67"/>
        <v>0.4</v>
      </c>
    </row>
    <row r="1029" spans="1:13">
      <c r="A1029" s="4">
        <v>408</v>
      </c>
      <c r="B1029" s="4">
        <v>17</v>
      </c>
      <c r="C1029" s="4" t="s">
        <v>195</v>
      </c>
      <c r="D1029" s="4" t="s">
        <v>1154</v>
      </c>
      <c r="E1029" s="4">
        <v>15</v>
      </c>
      <c r="F1029" s="4">
        <v>25</v>
      </c>
      <c r="G1029" s="4">
        <v>1</v>
      </c>
      <c r="H1029" s="4">
        <v>58</v>
      </c>
      <c r="I1029" t="s">
        <v>1132</v>
      </c>
      <c r="J1029" s="3">
        <f t="shared" si="64"/>
        <v>25</v>
      </c>
      <c r="K1029" s="3">
        <f t="shared" si="65"/>
        <v>15</v>
      </c>
      <c r="L1029" s="3">
        <f t="shared" si="66"/>
        <v>10</v>
      </c>
      <c r="M1029" s="7">
        <f t="shared" si="67"/>
        <v>0.4</v>
      </c>
    </row>
    <row r="1030" spans="1:13">
      <c r="A1030" s="4">
        <v>408</v>
      </c>
      <c r="B1030" s="4">
        <v>17</v>
      </c>
      <c r="C1030" s="4" t="s">
        <v>259</v>
      </c>
      <c r="D1030" s="4" t="s">
        <v>1135</v>
      </c>
      <c r="E1030" s="4">
        <v>14</v>
      </c>
      <c r="F1030" s="4">
        <v>24</v>
      </c>
      <c r="G1030" s="4">
        <v>3</v>
      </c>
      <c r="H1030" s="4">
        <v>11</v>
      </c>
      <c r="I1030" t="s">
        <v>1131</v>
      </c>
      <c r="J1030" s="3">
        <f t="shared" si="64"/>
        <v>72</v>
      </c>
      <c r="K1030" s="3">
        <f t="shared" si="65"/>
        <v>42</v>
      </c>
      <c r="L1030" s="3">
        <f t="shared" si="66"/>
        <v>30</v>
      </c>
      <c r="M1030" s="7">
        <f t="shared" si="67"/>
        <v>0.41666666666666669</v>
      </c>
    </row>
    <row r="1031" spans="1:13">
      <c r="A1031" s="4">
        <v>408</v>
      </c>
      <c r="B1031" s="4">
        <v>17</v>
      </c>
      <c r="C1031" s="4" t="s">
        <v>77</v>
      </c>
      <c r="D1031" s="4" t="s">
        <v>1148</v>
      </c>
      <c r="E1031" s="4">
        <v>20</v>
      </c>
      <c r="F1031" s="4">
        <v>34</v>
      </c>
      <c r="G1031" s="4">
        <v>1</v>
      </c>
      <c r="H1031" s="4">
        <v>37</v>
      </c>
      <c r="I1031" t="s">
        <v>1132</v>
      </c>
      <c r="J1031" s="3">
        <f t="shared" si="64"/>
        <v>34</v>
      </c>
      <c r="K1031" s="3">
        <f t="shared" si="65"/>
        <v>20</v>
      </c>
      <c r="L1031" s="3">
        <f t="shared" si="66"/>
        <v>14</v>
      </c>
      <c r="M1031" s="7">
        <f t="shared" si="67"/>
        <v>0.41176470588235292</v>
      </c>
    </row>
    <row r="1032" spans="1:13">
      <c r="A1032" s="4">
        <v>409</v>
      </c>
      <c r="B1032" s="4">
        <v>15</v>
      </c>
      <c r="C1032" s="4" t="s">
        <v>102</v>
      </c>
      <c r="D1032" s="4" t="s">
        <v>1151</v>
      </c>
      <c r="E1032" s="4">
        <v>13</v>
      </c>
      <c r="F1032" s="4">
        <v>21</v>
      </c>
      <c r="G1032" s="4">
        <v>3</v>
      </c>
      <c r="H1032" s="4">
        <v>44</v>
      </c>
      <c r="I1032" t="s">
        <v>1132</v>
      </c>
      <c r="J1032" s="3">
        <f t="shared" si="64"/>
        <v>63</v>
      </c>
      <c r="K1032" s="3">
        <f t="shared" si="65"/>
        <v>39</v>
      </c>
      <c r="L1032" s="3">
        <f t="shared" si="66"/>
        <v>24</v>
      </c>
      <c r="M1032" s="7">
        <f t="shared" si="67"/>
        <v>0.38095238095238093</v>
      </c>
    </row>
    <row r="1033" spans="1:13">
      <c r="A1033" s="4">
        <v>409</v>
      </c>
      <c r="B1033" s="4">
        <v>15</v>
      </c>
      <c r="C1033" s="4" t="s">
        <v>65</v>
      </c>
      <c r="D1033" s="4" t="s">
        <v>1139</v>
      </c>
      <c r="E1033" s="4">
        <v>25</v>
      </c>
      <c r="F1033" s="4">
        <v>40</v>
      </c>
      <c r="G1033" s="4">
        <v>1</v>
      </c>
      <c r="H1033" s="4">
        <v>43</v>
      </c>
      <c r="I1033" t="s">
        <v>1131</v>
      </c>
      <c r="J1033" s="3">
        <f t="shared" si="64"/>
        <v>40</v>
      </c>
      <c r="K1033" s="3">
        <f t="shared" si="65"/>
        <v>25</v>
      </c>
      <c r="L1033" s="3">
        <f t="shared" si="66"/>
        <v>15</v>
      </c>
      <c r="M1033" s="7">
        <f t="shared" si="67"/>
        <v>0.375</v>
      </c>
    </row>
    <row r="1034" spans="1:13">
      <c r="A1034" s="4">
        <v>409</v>
      </c>
      <c r="B1034" s="4">
        <v>15</v>
      </c>
      <c r="C1034" s="4" t="s">
        <v>57</v>
      </c>
      <c r="D1034" s="4" t="s">
        <v>1143</v>
      </c>
      <c r="E1034" s="4">
        <v>16</v>
      </c>
      <c r="F1034" s="4">
        <v>28</v>
      </c>
      <c r="G1034" s="4">
        <v>1</v>
      </c>
      <c r="H1034" s="4">
        <v>47</v>
      </c>
      <c r="I1034" t="s">
        <v>1131</v>
      </c>
      <c r="J1034" s="3">
        <f t="shared" si="64"/>
        <v>28</v>
      </c>
      <c r="K1034" s="3">
        <f t="shared" si="65"/>
        <v>16</v>
      </c>
      <c r="L1034" s="3">
        <f t="shared" si="66"/>
        <v>12</v>
      </c>
      <c r="M1034" s="7">
        <f t="shared" si="67"/>
        <v>0.42857142857142855</v>
      </c>
    </row>
    <row r="1035" spans="1:13">
      <c r="A1035" s="4">
        <v>409</v>
      </c>
      <c r="B1035" s="4">
        <v>15</v>
      </c>
      <c r="C1035" s="4" t="s">
        <v>259</v>
      </c>
      <c r="D1035" s="4" t="s">
        <v>1135</v>
      </c>
      <c r="E1035" s="4">
        <v>14</v>
      </c>
      <c r="F1035" s="4">
        <v>24</v>
      </c>
      <c r="G1035" s="4">
        <v>3</v>
      </c>
      <c r="H1035" s="4">
        <v>29</v>
      </c>
      <c r="I1035" t="s">
        <v>1131</v>
      </c>
      <c r="J1035" s="3">
        <f t="shared" si="64"/>
        <v>72</v>
      </c>
      <c r="K1035" s="3">
        <f t="shared" si="65"/>
        <v>42</v>
      </c>
      <c r="L1035" s="3">
        <f t="shared" si="66"/>
        <v>30</v>
      </c>
      <c r="M1035" s="7">
        <f t="shared" si="67"/>
        <v>0.41666666666666669</v>
      </c>
    </row>
    <row r="1036" spans="1:13">
      <c r="A1036" s="4">
        <v>410</v>
      </c>
      <c r="B1036" s="4">
        <v>1</v>
      </c>
      <c r="C1036" s="4" t="s">
        <v>241</v>
      </c>
      <c r="D1036" s="4" t="s">
        <v>1149</v>
      </c>
      <c r="E1036" s="4">
        <v>12</v>
      </c>
      <c r="F1036" s="4">
        <v>20</v>
      </c>
      <c r="G1036" s="4">
        <v>1</v>
      </c>
      <c r="H1036" s="4">
        <v>50</v>
      </c>
      <c r="I1036" t="s">
        <v>1132</v>
      </c>
      <c r="J1036" s="3">
        <f t="shared" si="64"/>
        <v>20</v>
      </c>
      <c r="K1036" s="3">
        <f t="shared" si="65"/>
        <v>12</v>
      </c>
      <c r="L1036" s="3">
        <f t="shared" si="66"/>
        <v>8</v>
      </c>
      <c r="M1036" s="7">
        <f t="shared" si="67"/>
        <v>0.4</v>
      </c>
    </row>
    <row r="1037" spans="1:13">
      <c r="A1037" s="4">
        <v>410</v>
      </c>
      <c r="B1037" s="4">
        <v>1</v>
      </c>
      <c r="C1037" s="4" t="s">
        <v>106</v>
      </c>
      <c r="D1037" s="4" t="s">
        <v>1140</v>
      </c>
      <c r="E1037" s="4">
        <v>22</v>
      </c>
      <c r="F1037" s="4">
        <v>36</v>
      </c>
      <c r="G1037" s="4">
        <v>1</v>
      </c>
      <c r="H1037" s="4">
        <v>41</v>
      </c>
      <c r="I1037" t="s">
        <v>1131</v>
      </c>
      <c r="J1037" s="3">
        <f t="shared" si="64"/>
        <v>36</v>
      </c>
      <c r="K1037" s="3">
        <f t="shared" si="65"/>
        <v>22</v>
      </c>
      <c r="L1037" s="3">
        <f t="shared" si="66"/>
        <v>14</v>
      </c>
      <c r="M1037" s="7">
        <f t="shared" si="67"/>
        <v>0.3888888888888889</v>
      </c>
    </row>
    <row r="1038" spans="1:13">
      <c r="A1038" s="4">
        <v>411</v>
      </c>
      <c r="B1038" s="4">
        <v>3</v>
      </c>
      <c r="C1038" s="4" t="s">
        <v>65</v>
      </c>
      <c r="D1038" s="4" t="s">
        <v>1139</v>
      </c>
      <c r="E1038" s="4">
        <v>25</v>
      </c>
      <c r="F1038" s="4">
        <v>40</v>
      </c>
      <c r="G1038" s="4">
        <v>3</v>
      </c>
      <c r="H1038" s="4">
        <v>36</v>
      </c>
      <c r="I1038" t="s">
        <v>1132</v>
      </c>
      <c r="J1038" s="3">
        <f t="shared" si="64"/>
        <v>120</v>
      </c>
      <c r="K1038" s="3">
        <f t="shared" si="65"/>
        <v>75</v>
      </c>
      <c r="L1038" s="3">
        <f t="shared" si="66"/>
        <v>45</v>
      </c>
      <c r="M1038" s="7">
        <f t="shared" si="67"/>
        <v>0.375</v>
      </c>
    </row>
    <row r="1039" spans="1:13">
      <c r="A1039" s="4">
        <v>411</v>
      </c>
      <c r="B1039" s="4">
        <v>3</v>
      </c>
      <c r="C1039" s="4" t="s">
        <v>117</v>
      </c>
      <c r="D1039" s="4" t="s">
        <v>1152</v>
      </c>
      <c r="E1039" s="4">
        <v>10</v>
      </c>
      <c r="F1039" s="4">
        <v>18</v>
      </c>
      <c r="G1039" s="4">
        <v>1</v>
      </c>
      <c r="H1039" s="4">
        <v>33</v>
      </c>
      <c r="I1039" t="s">
        <v>1131</v>
      </c>
      <c r="J1039" s="3">
        <f t="shared" si="64"/>
        <v>18</v>
      </c>
      <c r="K1039" s="3">
        <f t="shared" si="65"/>
        <v>10</v>
      </c>
      <c r="L1039" s="3">
        <f t="shared" si="66"/>
        <v>8</v>
      </c>
      <c r="M1039" s="7">
        <f t="shared" si="67"/>
        <v>0.44444444444444442</v>
      </c>
    </row>
    <row r="1040" spans="1:13">
      <c r="A1040" s="4">
        <v>411</v>
      </c>
      <c r="B1040" s="4">
        <v>3</v>
      </c>
      <c r="C1040" s="4" t="s">
        <v>170</v>
      </c>
      <c r="D1040" s="4" t="s">
        <v>1138</v>
      </c>
      <c r="E1040" s="4">
        <v>16</v>
      </c>
      <c r="F1040" s="4">
        <v>27</v>
      </c>
      <c r="G1040" s="4">
        <v>3</v>
      </c>
      <c r="H1040" s="4">
        <v>9</v>
      </c>
      <c r="I1040" t="s">
        <v>1131</v>
      </c>
      <c r="J1040" s="3">
        <f t="shared" si="64"/>
        <v>81</v>
      </c>
      <c r="K1040" s="3">
        <f t="shared" si="65"/>
        <v>48</v>
      </c>
      <c r="L1040" s="3">
        <f t="shared" si="66"/>
        <v>33</v>
      </c>
      <c r="M1040" s="7">
        <f t="shared" si="67"/>
        <v>0.40740740740740738</v>
      </c>
    </row>
    <row r="1041" spans="1:13">
      <c r="A1041" s="4">
        <v>412</v>
      </c>
      <c r="B1041" s="4">
        <v>11</v>
      </c>
      <c r="C1041" s="4" t="s">
        <v>186</v>
      </c>
      <c r="D1041" s="4" t="s">
        <v>1137</v>
      </c>
      <c r="E1041" s="4">
        <v>19</v>
      </c>
      <c r="F1041" s="4">
        <v>31</v>
      </c>
      <c r="G1041" s="4">
        <v>3</v>
      </c>
      <c r="H1041" s="4">
        <v>57</v>
      </c>
      <c r="I1041" t="s">
        <v>1132</v>
      </c>
      <c r="J1041" s="3">
        <f t="shared" si="64"/>
        <v>93</v>
      </c>
      <c r="K1041" s="3">
        <f t="shared" si="65"/>
        <v>57</v>
      </c>
      <c r="L1041" s="3">
        <f t="shared" si="66"/>
        <v>36</v>
      </c>
      <c r="M1041" s="7">
        <f t="shared" si="67"/>
        <v>0.38709677419354838</v>
      </c>
    </row>
    <row r="1042" spans="1:13">
      <c r="A1042" s="4">
        <v>413</v>
      </c>
      <c r="B1042" s="4">
        <v>13</v>
      </c>
      <c r="C1042" s="4" t="s">
        <v>33</v>
      </c>
      <c r="D1042" s="4" t="s">
        <v>1145</v>
      </c>
      <c r="E1042" s="4">
        <v>21</v>
      </c>
      <c r="F1042" s="4">
        <v>35</v>
      </c>
      <c r="G1042" s="4">
        <v>1</v>
      </c>
      <c r="H1042" s="4">
        <v>12</v>
      </c>
      <c r="I1042" t="s">
        <v>1132</v>
      </c>
      <c r="J1042" s="3">
        <f t="shared" si="64"/>
        <v>35</v>
      </c>
      <c r="K1042" s="3">
        <f t="shared" si="65"/>
        <v>21</v>
      </c>
      <c r="L1042" s="3">
        <f t="shared" si="66"/>
        <v>14</v>
      </c>
      <c r="M1042" s="7">
        <f t="shared" si="67"/>
        <v>0.4</v>
      </c>
    </row>
    <row r="1043" spans="1:13">
      <c r="A1043" s="4">
        <v>414</v>
      </c>
      <c r="B1043" s="4">
        <v>14</v>
      </c>
      <c r="C1043" s="4" t="s">
        <v>439</v>
      </c>
      <c r="D1043" s="4" t="s">
        <v>1142</v>
      </c>
      <c r="E1043" s="4">
        <v>20</v>
      </c>
      <c r="F1043" s="4">
        <v>33</v>
      </c>
      <c r="G1043" s="4">
        <v>1</v>
      </c>
      <c r="H1043" s="4">
        <v>38</v>
      </c>
      <c r="I1043" t="s">
        <v>1131</v>
      </c>
      <c r="J1043" s="3">
        <f t="shared" si="64"/>
        <v>33</v>
      </c>
      <c r="K1043" s="3">
        <f t="shared" si="65"/>
        <v>20</v>
      </c>
      <c r="L1043" s="3">
        <f t="shared" si="66"/>
        <v>13</v>
      </c>
      <c r="M1043" s="7">
        <f t="shared" si="67"/>
        <v>0.39393939393939392</v>
      </c>
    </row>
    <row r="1044" spans="1:13">
      <c r="A1044" s="4">
        <v>415</v>
      </c>
      <c r="B1044" s="4">
        <v>14</v>
      </c>
      <c r="C1044" s="4" t="s">
        <v>170</v>
      </c>
      <c r="D1044" s="4" t="s">
        <v>1138</v>
      </c>
      <c r="E1044" s="4">
        <v>16</v>
      </c>
      <c r="F1044" s="4">
        <v>27</v>
      </c>
      <c r="G1044" s="4">
        <v>2</v>
      </c>
      <c r="H1044" s="4">
        <v>32</v>
      </c>
      <c r="I1044" t="s">
        <v>1131</v>
      </c>
      <c r="J1044" s="3">
        <f t="shared" si="64"/>
        <v>54</v>
      </c>
      <c r="K1044" s="3">
        <f t="shared" si="65"/>
        <v>32</v>
      </c>
      <c r="L1044" s="3">
        <f t="shared" si="66"/>
        <v>22</v>
      </c>
      <c r="M1044" s="7">
        <f t="shared" si="67"/>
        <v>0.40740740740740738</v>
      </c>
    </row>
    <row r="1045" spans="1:13">
      <c r="A1045" s="4">
        <v>415</v>
      </c>
      <c r="B1045" s="4">
        <v>14</v>
      </c>
      <c r="C1045" s="4" t="s">
        <v>77</v>
      </c>
      <c r="D1045" s="4" t="s">
        <v>1148</v>
      </c>
      <c r="E1045" s="4">
        <v>20</v>
      </c>
      <c r="F1045" s="4">
        <v>34</v>
      </c>
      <c r="G1045" s="4">
        <v>2</v>
      </c>
      <c r="H1045" s="4">
        <v>16</v>
      </c>
      <c r="I1045" t="s">
        <v>1132</v>
      </c>
      <c r="J1045" s="3">
        <f t="shared" si="64"/>
        <v>68</v>
      </c>
      <c r="K1045" s="3">
        <f t="shared" si="65"/>
        <v>40</v>
      </c>
      <c r="L1045" s="3">
        <f t="shared" si="66"/>
        <v>28</v>
      </c>
      <c r="M1045" s="7">
        <f t="shared" si="67"/>
        <v>0.41176470588235292</v>
      </c>
    </row>
    <row r="1046" spans="1:13">
      <c r="A1046" s="4">
        <v>415</v>
      </c>
      <c r="B1046" s="4">
        <v>14</v>
      </c>
      <c r="C1046" s="4" t="s">
        <v>106</v>
      </c>
      <c r="D1046" s="4" t="s">
        <v>1140</v>
      </c>
      <c r="E1046" s="4">
        <v>22</v>
      </c>
      <c r="F1046" s="4">
        <v>36</v>
      </c>
      <c r="G1046" s="4">
        <v>1</v>
      </c>
      <c r="H1046" s="4">
        <v>39</v>
      </c>
      <c r="I1046" t="s">
        <v>1131</v>
      </c>
      <c r="J1046" s="3">
        <f t="shared" si="64"/>
        <v>36</v>
      </c>
      <c r="K1046" s="3">
        <f t="shared" si="65"/>
        <v>22</v>
      </c>
      <c r="L1046" s="3">
        <f t="shared" si="66"/>
        <v>14</v>
      </c>
      <c r="M1046" s="7">
        <f t="shared" si="67"/>
        <v>0.3888888888888889</v>
      </c>
    </row>
    <row r="1047" spans="1:13">
      <c r="A1047" s="4">
        <v>416</v>
      </c>
      <c r="B1047" s="4">
        <v>20</v>
      </c>
      <c r="C1047" s="4" t="s">
        <v>195</v>
      </c>
      <c r="D1047" s="4" t="s">
        <v>1154</v>
      </c>
      <c r="E1047" s="4">
        <v>15</v>
      </c>
      <c r="F1047" s="4">
        <v>25</v>
      </c>
      <c r="G1047" s="4">
        <v>1</v>
      </c>
      <c r="H1047" s="4">
        <v>9</v>
      </c>
      <c r="I1047" t="s">
        <v>1132</v>
      </c>
      <c r="J1047" s="3">
        <f t="shared" si="64"/>
        <v>25</v>
      </c>
      <c r="K1047" s="3">
        <f t="shared" si="65"/>
        <v>15</v>
      </c>
      <c r="L1047" s="3">
        <f t="shared" si="66"/>
        <v>10</v>
      </c>
      <c r="M1047" s="7">
        <f t="shared" si="67"/>
        <v>0.4</v>
      </c>
    </row>
    <row r="1048" spans="1:13">
      <c r="A1048" s="4">
        <v>417</v>
      </c>
      <c r="B1048" s="4">
        <v>7</v>
      </c>
      <c r="C1048" s="4" t="s">
        <v>51</v>
      </c>
      <c r="D1048" s="4" t="s">
        <v>1141</v>
      </c>
      <c r="E1048" s="4">
        <v>17</v>
      </c>
      <c r="F1048" s="4">
        <v>29</v>
      </c>
      <c r="G1048" s="4">
        <v>1</v>
      </c>
      <c r="H1048" s="4">
        <v>23</v>
      </c>
      <c r="I1048" t="s">
        <v>1131</v>
      </c>
      <c r="J1048" s="3">
        <f t="shared" si="64"/>
        <v>29</v>
      </c>
      <c r="K1048" s="3">
        <f t="shared" si="65"/>
        <v>17</v>
      </c>
      <c r="L1048" s="3">
        <f t="shared" si="66"/>
        <v>12</v>
      </c>
      <c r="M1048" s="7">
        <f t="shared" si="67"/>
        <v>0.41379310344827586</v>
      </c>
    </row>
    <row r="1049" spans="1:13">
      <c r="A1049" s="4">
        <v>417</v>
      </c>
      <c r="B1049" s="4">
        <v>7</v>
      </c>
      <c r="C1049" s="4" t="s">
        <v>65</v>
      </c>
      <c r="D1049" s="4" t="s">
        <v>1139</v>
      </c>
      <c r="E1049" s="4">
        <v>25</v>
      </c>
      <c r="F1049" s="4">
        <v>40</v>
      </c>
      <c r="G1049" s="4">
        <v>1</v>
      </c>
      <c r="H1049" s="4">
        <v>17</v>
      </c>
      <c r="I1049" t="s">
        <v>1131</v>
      </c>
      <c r="J1049" s="3">
        <f t="shared" si="64"/>
        <v>40</v>
      </c>
      <c r="K1049" s="3">
        <f t="shared" si="65"/>
        <v>25</v>
      </c>
      <c r="L1049" s="3">
        <f t="shared" si="66"/>
        <v>15</v>
      </c>
      <c r="M1049" s="7">
        <f t="shared" si="67"/>
        <v>0.375</v>
      </c>
    </row>
    <row r="1050" spans="1:13">
      <c r="A1050" s="4">
        <v>417</v>
      </c>
      <c r="B1050" s="4">
        <v>7</v>
      </c>
      <c r="C1050" s="4" t="s">
        <v>180</v>
      </c>
      <c r="D1050" s="4" t="s">
        <v>1144</v>
      </c>
      <c r="E1050" s="4">
        <v>11</v>
      </c>
      <c r="F1050" s="4">
        <v>19</v>
      </c>
      <c r="G1050" s="4">
        <v>1</v>
      </c>
      <c r="H1050" s="4">
        <v>16</v>
      </c>
      <c r="I1050" t="s">
        <v>1132</v>
      </c>
      <c r="J1050" s="3">
        <f t="shared" si="64"/>
        <v>19</v>
      </c>
      <c r="K1050" s="3">
        <f t="shared" si="65"/>
        <v>11</v>
      </c>
      <c r="L1050" s="3">
        <f t="shared" si="66"/>
        <v>8</v>
      </c>
      <c r="M1050" s="7">
        <f t="shared" si="67"/>
        <v>0.42105263157894735</v>
      </c>
    </row>
    <row r="1051" spans="1:13">
      <c r="A1051" s="4">
        <v>417</v>
      </c>
      <c r="B1051" s="4">
        <v>7</v>
      </c>
      <c r="C1051" s="4" t="s">
        <v>170</v>
      </c>
      <c r="D1051" s="4" t="s">
        <v>1138</v>
      </c>
      <c r="E1051" s="4">
        <v>16</v>
      </c>
      <c r="F1051" s="4">
        <v>27</v>
      </c>
      <c r="G1051" s="4">
        <v>2</v>
      </c>
      <c r="H1051" s="4">
        <v>34</v>
      </c>
      <c r="I1051" t="s">
        <v>1132</v>
      </c>
      <c r="J1051" s="3">
        <f t="shared" si="64"/>
        <v>54</v>
      </c>
      <c r="K1051" s="3">
        <f t="shared" si="65"/>
        <v>32</v>
      </c>
      <c r="L1051" s="3">
        <f t="shared" si="66"/>
        <v>22</v>
      </c>
      <c r="M1051" s="7">
        <f t="shared" si="67"/>
        <v>0.40740740740740738</v>
      </c>
    </row>
    <row r="1052" spans="1:13">
      <c r="A1052" s="4">
        <v>418</v>
      </c>
      <c r="B1052" s="4">
        <v>17</v>
      </c>
      <c r="C1052" s="4" t="s">
        <v>195</v>
      </c>
      <c r="D1052" s="4" t="s">
        <v>1154</v>
      </c>
      <c r="E1052" s="4">
        <v>15</v>
      </c>
      <c r="F1052" s="4">
        <v>25</v>
      </c>
      <c r="G1052" s="4">
        <v>1</v>
      </c>
      <c r="H1052" s="4">
        <v>45</v>
      </c>
      <c r="I1052" t="s">
        <v>1131</v>
      </c>
      <c r="J1052" s="3">
        <f t="shared" si="64"/>
        <v>25</v>
      </c>
      <c r="K1052" s="3">
        <f t="shared" si="65"/>
        <v>15</v>
      </c>
      <c r="L1052" s="3">
        <f t="shared" si="66"/>
        <v>10</v>
      </c>
      <c r="M1052" s="7">
        <f t="shared" si="67"/>
        <v>0.4</v>
      </c>
    </row>
    <row r="1053" spans="1:13">
      <c r="A1053" s="4">
        <v>418</v>
      </c>
      <c r="B1053" s="4">
        <v>17</v>
      </c>
      <c r="C1053" s="4" t="s">
        <v>186</v>
      </c>
      <c r="D1053" s="4" t="s">
        <v>1137</v>
      </c>
      <c r="E1053" s="4">
        <v>19</v>
      </c>
      <c r="F1053" s="4">
        <v>31</v>
      </c>
      <c r="G1053" s="4">
        <v>3</v>
      </c>
      <c r="H1053" s="4">
        <v>55</v>
      </c>
      <c r="I1053" t="s">
        <v>1132</v>
      </c>
      <c r="J1053" s="3">
        <f t="shared" si="64"/>
        <v>93</v>
      </c>
      <c r="K1053" s="3">
        <f t="shared" si="65"/>
        <v>57</v>
      </c>
      <c r="L1053" s="3">
        <f t="shared" si="66"/>
        <v>36</v>
      </c>
      <c r="M1053" s="7">
        <f t="shared" si="67"/>
        <v>0.38709677419354838</v>
      </c>
    </row>
    <row r="1054" spans="1:13">
      <c r="A1054" s="4">
        <v>419</v>
      </c>
      <c r="B1054" s="4">
        <v>11</v>
      </c>
      <c r="C1054" s="4" t="s">
        <v>77</v>
      </c>
      <c r="D1054" s="4" t="s">
        <v>1148</v>
      </c>
      <c r="E1054" s="4">
        <v>20</v>
      </c>
      <c r="F1054" s="4">
        <v>34</v>
      </c>
      <c r="G1054" s="4">
        <v>1</v>
      </c>
      <c r="H1054" s="4">
        <v>7</v>
      </c>
      <c r="I1054" t="s">
        <v>1132</v>
      </c>
      <c r="J1054" s="3">
        <f t="shared" si="64"/>
        <v>34</v>
      </c>
      <c r="K1054" s="3">
        <f t="shared" si="65"/>
        <v>20</v>
      </c>
      <c r="L1054" s="3">
        <f t="shared" si="66"/>
        <v>14</v>
      </c>
      <c r="M1054" s="7">
        <f t="shared" si="67"/>
        <v>0.41176470588235292</v>
      </c>
    </row>
    <row r="1055" spans="1:13">
      <c r="A1055" s="4">
        <v>419</v>
      </c>
      <c r="B1055" s="4">
        <v>11</v>
      </c>
      <c r="C1055" s="4" t="s">
        <v>439</v>
      </c>
      <c r="D1055" s="4" t="s">
        <v>1142</v>
      </c>
      <c r="E1055" s="4">
        <v>20</v>
      </c>
      <c r="F1055" s="4">
        <v>33</v>
      </c>
      <c r="G1055" s="4">
        <v>1</v>
      </c>
      <c r="H1055" s="4">
        <v>57</v>
      </c>
      <c r="I1055" t="s">
        <v>1131</v>
      </c>
      <c r="J1055" s="3">
        <f t="shared" si="64"/>
        <v>33</v>
      </c>
      <c r="K1055" s="3">
        <f t="shared" si="65"/>
        <v>20</v>
      </c>
      <c r="L1055" s="3">
        <f t="shared" si="66"/>
        <v>13</v>
      </c>
      <c r="M1055" s="7">
        <f t="shared" si="67"/>
        <v>0.39393939393939392</v>
      </c>
    </row>
    <row r="1056" spans="1:13">
      <c r="A1056" s="4">
        <v>420</v>
      </c>
      <c r="B1056" s="4">
        <v>18</v>
      </c>
      <c r="C1056" s="4" t="s">
        <v>77</v>
      </c>
      <c r="D1056" s="4" t="s">
        <v>1148</v>
      </c>
      <c r="E1056" s="4">
        <v>20</v>
      </c>
      <c r="F1056" s="4">
        <v>34</v>
      </c>
      <c r="G1056" s="4">
        <v>2</v>
      </c>
      <c r="H1056" s="4">
        <v>33</v>
      </c>
      <c r="I1056" t="s">
        <v>1131</v>
      </c>
      <c r="J1056" s="3">
        <f t="shared" si="64"/>
        <v>68</v>
      </c>
      <c r="K1056" s="3">
        <f t="shared" si="65"/>
        <v>40</v>
      </c>
      <c r="L1056" s="3">
        <f t="shared" si="66"/>
        <v>28</v>
      </c>
      <c r="M1056" s="7">
        <f t="shared" si="67"/>
        <v>0.41176470588235292</v>
      </c>
    </row>
    <row r="1057" spans="1:13">
      <c r="A1057" s="4">
        <v>420</v>
      </c>
      <c r="B1057" s="4">
        <v>18</v>
      </c>
      <c r="C1057" s="4" t="s">
        <v>241</v>
      </c>
      <c r="D1057" s="4" t="s">
        <v>1149</v>
      </c>
      <c r="E1057" s="4">
        <v>12</v>
      </c>
      <c r="F1057" s="4">
        <v>20</v>
      </c>
      <c r="G1057" s="4">
        <v>3</v>
      </c>
      <c r="H1057" s="4">
        <v>10</v>
      </c>
      <c r="I1057" t="s">
        <v>1131</v>
      </c>
      <c r="J1057" s="3">
        <f t="shared" si="64"/>
        <v>60</v>
      </c>
      <c r="K1057" s="3">
        <f t="shared" si="65"/>
        <v>36</v>
      </c>
      <c r="L1057" s="3">
        <f t="shared" si="66"/>
        <v>24</v>
      </c>
      <c r="M1057" s="7">
        <f t="shared" si="67"/>
        <v>0.4</v>
      </c>
    </row>
    <row r="1058" spans="1:13">
      <c r="A1058" s="4">
        <v>420</v>
      </c>
      <c r="B1058" s="4">
        <v>18</v>
      </c>
      <c r="C1058" s="4" t="s">
        <v>195</v>
      </c>
      <c r="D1058" s="4" t="s">
        <v>1154</v>
      </c>
      <c r="E1058" s="4">
        <v>15</v>
      </c>
      <c r="F1058" s="4">
        <v>25</v>
      </c>
      <c r="G1058" s="4">
        <v>2</v>
      </c>
      <c r="H1058" s="4">
        <v>28</v>
      </c>
      <c r="I1058" t="s">
        <v>1131</v>
      </c>
      <c r="J1058" s="3">
        <f t="shared" si="64"/>
        <v>50</v>
      </c>
      <c r="K1058" s="3">
        <f t="shared" si="65"/>
        <v>30</v>
      </c>
      <c r="L1058" s="3">
        <f t="shared" si="66"/>
        <v>20</v>
      </c>
      <c r="M1058" s="7">
        <f t="shared" si="67"/>
        <v>0.4</v>
      </c>
    </row>
    <row r="1059" spans="1:13">
      <c r="A1059" s="4">
        <v>420</v>
      </c>
      <c r="B1059" s="4">
        <v>18</v>
      </c>
      <c r="C1059" s="4" t="s">
        <v>414</v>
      </c>
      <c r="D1059" s="4" t="s">
        <v>1146</v>
      </c>
      <c r="E1059" s="4">
        <v>19</v>
      </c>
      <c r="F1059" s="4">
        <v>32</v>
      </c>
      <c r="G1059" s="4">
        <v>2</v>
      </c>
      <c r="H1059" s="4">
        <v>34</v>
      </c>
      <c r="I1059" t="s">
        <v>1131</v>
      </c>
      <c r="J1059" s="3">
        <f t="shared" si="64"/>
        <v>64</v>
      </c>
      <c r="K1059" s="3">
        <f t="shared" si="65"/>
        <v>38</v>
      </c>
      <c r="L1059" s="3">
        <f t="shared" si="66"/>
        <v>26</v>
      </c>
      <c r="M1059" s="7">
        <f t="shared" si="67"/>
        <v>0.40625</v>
      </c>
    </row>
    <row r="1060" spans="1:13">
      <c r="A1060" s="4">
        <v>421</v>
      </c>
      <c r="B1060" s="4">
        <v>10</v>
      </c>
      <c r="C1060" s="4" t="s">
        <v>186</v>
      </c>
      <c r="D1060" s="4" t="s">
        <v>1137</v>
      </c>
      <c r="E1060" s="4">
        <v>19</v>
      </c>
      <c r="F1060" s="4">
        <v>31</v>
      </c>
      <c r="G1060" s="4">
        <v>1</v>
      </c>
      <c r="H1060" s="4">
        <v>18</v>
      </c>
      <c r="I1060" t="s">
        <v>1132</v>
      </c>
      <c r="J1060" s="3">
        <f t="shared" si="64"/>
        <v>31</v>
      </c>
      <c r="K1060" s="3">
        <f t="shared" si="65"/>
        <v>19</v>
      </c>
      <c r="L1060" s="3">
        <f t="shared" si="66"/>
        <v>12</v>
      </c>
      <c r="M1060" s="7">
        <f t="shared" si="67"/>
        <v>0.38709677419354838</v>
      </c>
    </row>
    <row r="1061" spans="1:13">
      <c r="A1061" s="4">
        <v>421</v>
      </c>
      <c r="B1061" s="4">
        <v>10</v>
      </c>
      <c r="C1061" s="4" t="s">
        <v>117</v>
      </c>
      <c r="D1061" s="4" t="s">
        <v>1152</v>
      </c>
      <c r="E1061" s="4">
        <v>10</v>
      </c>
      <c r="F1061" s="4">
        <v>18</v>
      </c>
      <c r="G1061" s="4">
        <v>3</v>
      </c>
      <c r="H1061" s="4">
        <v>53</v>
      </c>
      <c r="I1061" t="s">
        <v>1132</v>
      </c>
      <c r="J1061" s="3">
        <f t="shared" si="64"/>
        <v>54</v>
      </c>
      <c r="K1061" s="3">
        <f t="shared" si="65"/>
        <v>30</v>
      </c>
      <c r="L1061" s="3">
        <f t="shared" si="66"/>
        <v>24</v>
      </c>
      <c r="M1061" s="7">
        <f t="shared" si="67"/>
        <v>0.44444444444444442</v>
      </c>
    </row>
    <row r="1062" spans="1:13">
      <c r="A1062" s="4">
        <v>422</v>
      </c>
      <c r="B1062" s="4">
        <v>12</v>
      </c>
      <c r="C1062" s="4" t="s">
        <v>256</v>
      </c>
      <c r="D1062" s="4" t="s">
        <v>1153</v>
      </c>
      <c r="E1062" s="4">
        <v>15</v>
      </c>
      <c r="F1062" s="4">
        <v>26</v>
      </c>
      <c r="G1062" s="4">
        <v>2</v>
      </c>
      <c r="H1062" s="4">
        <v>7</v>
      </c>
      <c r="I1062" t="s">
        <v>1132</v>
      </c>
      <c r="J1062" s="3">
        <f t="shared" si="64"/>
        <v>52</v>
      </c>
      <c r="K1062" s="3">
        <f t="shared" si="65"/>
        <v>30</v>
      </c>
      <c r="L1062" s="3">
        <f t="shared" si="66"/>
        <v>22</v>
      </c>
      <c r="M1062" s="7">
        <f t="shared" si="67"/>
        <v>0.42307692307692307</v>
      </c>
    </row>
    <row r="1063" spans="1:13">
      <c r="A1063" s="4">
        <v>422</v>
      </c>
      <c r="B1063" s="4">
        <v>12</v>
      </c>
      <c r="C1063" s="4" t="s">
        <v>106</v>
      </c>
      <c r="D1063" s="4" t="s">
        <v>1140</v>
      </c>
      <c r="E1063" s="4">
        <v>22</v>
      </c>
      <c r="F1063" s="4">
        <v>36</v>
      </c>
      <c r="G1063" s="4">
        <v>1</v>
      </c>
      <c r="H1063" s="4">
        <v>27</v>
      </c>
      <c r="I1063" t="s">
        <v>1131</v>
      </c>
      <c r="J1063" s="3">
        <f t="shared" si="64"/>
        <v>36</v>
      </c>
      <c r="K1063" s="3">
        <f t="shared" si="65"/>
        <v>22</v>
      </c>
      <c r="L1063" s="3">
        <f t="shared" si="66"/>
        <v>14</v>
      </c>
      <c r="M1063" s="7">
        <f t="shared" si="67"/>
        <v>0.3888888888888889</v>
      </c>
    </row>
    <row r="1064" spans="1:13">
      <c r="A1064" s="4">
        <v>423</v>
      </c>
      <c r="B1064" s="4">
        <v>4</v>
      </c>
      <c r="C1064" s="4" t="s">
        <v>57</v>
      </c>
      <c r="D1064" s="4" t="s">
        <v>1143</v>
      </c>
      <c r="E1064" s="4">
        <v>16</v>
      </c>
      <c r="F1064" s="4">
        <v>28</v>
      </c>
      <c r="G1064" s="4">
        <v>2</v>
      </c>
      <c r="H1064" s="4">
        <v>24</v>
      </c>
      <c r="I1064" t="s">
        <v>1131</v>
      </c>
      <c r="J1064" s="3">
        <f t="shared" si="64"/>
        <v>56</v>
      </c>
      <c r="K1064" s="3">
        <f t="shared" si="65"/>
        <v>32</v>
      </c>
      <c r="L1064" s="3">
        <f t="shared" si="66"/>
        <v>24</v>
      </c>
      <c r="M1064" s="7">
        <f t="shared" si="67"/>
        <v>0.42857142857142855</v>
      </c>
    </row>
    <row r="1065" spans="1:13">
      <c r="A1065" s="4">
        <v>423</v>
      </c>
      <c r="B1065" s="4">
        <v>4</v>
      </c>
      <c r="C1065" s="4" t="s">
        <v>414</v>
      </c>
      <c r="D1065" s="4" t="s">
        <v>1146</v>
      </c>
      <c r="E1065" s="4">
        <v>19</v>
      </c>
      <c r="F1065" s="4">
        <v>32</v>
      </c>
      <c r="G1065" s="4">
        <v>3</v>
      </c>
      <c r="H1065" s="4">
        <v>7</v>
      </c>
      <c r="I1065" t="s">
        <v>1132</v>
      </c>
      <c r="J1065" s="3">
        <f t="shared" si="64"/>
        <v>96</v>
      </c>
      <c r="K1065" s="3">
        <f t="shared" si="65"/>
        <v>57</v>
      </c>
      <c r="L1065" s="3">
        <f t="shared" si="66"/>
        <v>39</v>
      </c>
      <c r="M1065" s="7">
        <f t="shared" si="67"/>
        <v>0.40625</v>
      </c>
    </row>
    <row r="1066" spans="1:13">
      <c r="A1066" s="4">
        <v>424</v>
      </c>
      <c r="B1066" s="4">
        <v>13</v>
      </c>
      <c r="C1066" s="4" t="s">
        <v>335</v>
      </c>
      <c r="D1066" s="4" t="s">
        <v>1147</v>
      </c>
      <c r="E1066" s="4">
        <v>13</v>
      </c>
      <c r="F1066" s="4">
        <v>22</v>
      </c>
      <c r="G1066" s="4">
        <v>3</v>
      </c>
      <c r="H1066" s="4">
        <v>43</v>
      </c>
      <c r="I1066" t="s">
        <v>1131</v>
      </c>
      <c r="J1066" s="3">
        <f t="shared" si="64"/>
        <v>66</v>
      </c>
      <c r="K1066" s="3">
        <f t="shared" si="65"/>
        <v>39</v>
      </c>
      <c r="L1066" s="3">
        <f t="shared" si="66"/>
        <v>27</v>
      </c>
      <c r="M1066" s="7">
        <f t="shared" si="67"/>
        <v>0.40909090909090912</v>
      </c>
    </row>
    <row r="1067" spans="1:13">
      <c r="A1067" s="4">
        <v>424</v>
      </c>
      <c r="B1067" s="4">
        <v>13</v>
      </c>
      <c r="C1067" s="4" t="s">
        <v>170</v>
      </c>
      <c r="D1067" s="4" t="s">
        <v>1138</v>
      </c>
      <c r="E1067" s="4">
        <v>16</v>
      </c>
      <c r="F1067" s="4">
        <v>27</v>
      </c>
      <c r="G1067" s="4">
        <v>3</v>
      </c>
      <c r="H1067" s="4">
        <v>45</v>
      </c>
      <c r="I1067" t="s">
        <v>1132</v>
      </c>
      <c r="J1067" s="3">
        <f t="shared" si="64"/>
        <v>81</v>
      </c>
      <c r="K1067" s="3">
        <f t="shared" si="65"/>
        <v>48</v>
      </c>
      <c r="L1067" s="3">
        <f t="shared" si="66"/>
        <v>33</v>
      </c>
      <c r="M1067" s="7">
        <f t="shared" si="67"/>
        <v>0.40740740740740738</v>
      </c>
    </row>
    <row r="1068" spans="1:13">
      <c r="A1068" s="4">
        <v>425</v>
      </c>
      <c r="B1068" s="4">
        <v>18</v>
      </c>
      <c r="C1068" s="4" t="s">
        <v>180</v>
      </c>
      <c r="D1068" s="4" t="s">
        <v>1144</v>
      </c>
      <c r="E1068" s="4">
        <v>11</v>
      </c>
      <c r="F1068" s="4">
        <v>19</v>
      </c>
      <c r="G1068" s="4">
        <v>1</v>
      </c>
      <c r="H1068" s="4">
        <v>28</v>
      </c>
      <c r="I1068" t="s">
        <v>1132</v>
      </c>
      <c r="J1068" s="3">
        <f t="shared" si="64"/>
        <v>19</v>
      </c>
      <c r="K1068" s="3">
        <f t="shared" si="65"/>
        <v>11</v>
      </c>
      <c r="L1068" s="3">
        <f t="shared" si="66"/>
        <v>8</v>
      </c>
      <c r="M1068" s="7">
        <f t="shared" si="67"/>
        <v>0.42105263157894735</v>
      </c>
    </row>
    <row r="1069" spans="1:13">
      <c r="A1069" s="4">
        <v>426</v>
      </c>
      <c r="B1069" s="4">
        <v>5</v>
      </c>
      <c r="C1069" s="4" t="s">
        <v>439</v>
      </c>
      <c r="D1069" s="4" t="s">
        <v>1142</v>
      </c>
      <c r="E1069" s="4">
        <v>20</v>
      </c>
      <c r="F1069" s="4">
        <v>33</v>
      </c>
      <c r="G1069" s="4">
        <v>1</v>
      </c>
      <c r="H1069" s="4">
        <v>8</v>
      </c>
      <c r="I1069" t="s">
        <v>1132</v>
      </c>
      <c r="J1069" s="3">
        <f t="shared" si="64"/>
        <v>33</v>
      </c>
      <c r="K1069" s="3">
        <f t="shared" si="65"/>
        <v>20</v>
      </c>
      <c r="L1069" s="3">
        <f t="shared" si="66"/>
        <v>13</v>
      </c>
      <c r="M1069" s="7">
        <f t="shared" si="67"/>
        <v>0.39393939393939392</v>
      </c>
    </row>
    <row r="1070" spans="1:13">
      <c r="A1070" s="4">
        <v>426</v>
      </c>
      <c r="B1070" s="4">
        <v>5</v>
      </c>
      <c r="C1070" s="4" t="s">
        <v>57</v>
      </c>
      <c r="D1070" s="4" t="s">
        <v>1143</v>
      </c>
      <c r="E1070" s="4">
        <v>16</v>
      </c>
      <c r="F1070" s="4">
        <v>28</v>
      </c>
      <c r="G1070" s="4">
        <v>2</v>
      </c>
      <c r="H1070" s="4">
        <v>38</v>
      </c>
      <c r="I1070" t="s">
        <v>1132</v>
      </c>
      <c r="J1070" s="3">
        <f t="shared" si="64"/>
        <v>56</v>
      </c>
      <c r="K1070" s="3">
        <f t="shared" si="65"/>
        <v>32</v>
      </c>
      <c r="L1070" s="3">
        <f t="shared" si="66"/>
        <v>24</v>
      </c>
      <c r="M1070" s="7">
        <f t="shared" si="67"/>
        <v>0.42857142857142855</v>
      </c>
    </row>
    <row r="1071" spans="1:13">
      <c r="A1071" s="4">
        <v>426</v>
      </c>
      <c r="B1071" s="4">
        <v>5</v>
      </c>
      <c r="C1071" s="4" t="s">
        <v>195</v>
      </c>
      <c r="D1071" s="4" t="s">
        <v>1154</v>
      </c>
      <c r="E1071" s="4">
        <v>15</v>
      </c>
      <c r="F1071" s="4">
        <v>25</v>
      </c>
      <c r="G1071" s="4">
        <v>2</v>
      </c>
      <c r="H1071" s="4">
        <v>23</v>
      </c>
      <c r="I1071" t="s">
        <v>1131</v>
      </c>
      <c r="J1071" s="3">
        <f t="shared" si="64"/>
        <v>50</v>
      </c>
      <c r="K1071" s="3">
        <f t="shared" si="65"/>
        <v>30</v>
      </c>
      <c r="L1071" s="3">
        <f t="shared" si="66"/>
        <v>20</v>
      </c>
      <c r="M1071" s="7">
        <f t="shared" si="67"/>
        <v>0.4</v>
      </c>
    </row>
    <row r="1072" spans="1:13">
      <c r="A1072" s="4">
        <v>426</v>
      </c>
      <c r="B1072" s="4">
        <v>5</v>
      </c>
      <c r="C1072" s="4" t="s">
        <v>106</v>
      </c>
      <c r="D1072" s="4" t="s">
        <v>1140</v>
      </c>
      <c r="E1072" s="4">
        <v>22</v>
      </c>
      <c r="F1072" s="4">
        <v>36</v>
      </c>
      <c r="G1072" s="4">
        <v>3</v>
      </c>
      <c r="H1072" s="4">
        <v>47</v>
      </c>
      <c r="I1072" t="s">
        <v>1132</v>
      </c>
      <c r="J1072" s="3">
        <f t="shared" si="64"/>
        <v>108</v>
      </c>
      <c r="K1072" s="3">
        <f t="shared" si="65"/>
        <v>66</v>
      </c>
      <c r="L1072" s="3">
        <f t="shared" si="66"/>
        <v>42</v>
      </c>
      <c r="M1072" s="7">
        <f t="shared" si="67"/>
        <v>0.3888888888888889</v>
      </c>
    </row>
    <row r="1073" spans="1:13">
      <c r="A1073" s="4">
        <v>427</v>
      </c>
      <c r="B1073" s="4">
        <v>2</v>
      </c>
      <c r="C1073" s="4" t="s">
        <v>195</v>
      </c>
      <c r="D1073" s="4" t="s">
        <v>1154</v>
      </c>
      <c r="E1073" s="4">
        <v>15</v>
      </c>
      <c r="F1073" s="4">
        <v>25</v>
      </c>
      <c r="G1073" s="4">
        <v>3</v>
      </c>
      <c r="H1073" s="4">
        <v>34</v>
      </c>
      <c r="I1073" t="s">
        <v>1132</v>
      </c>
      <c r="J1073" s="3">
        <f t="shared" si="64"/>
        <v>75</v>
      </c>
      <c r="K1073" s="3">
        <f t="shared" si="65"/>
        <v>45</v>
      </c>
      <c r="L1073" s="3">
        <f t="shared" si="66"/>
        <v>30</v>
      </c>
      <c r="M1073" s="7">
        <f t="shared" si="67"/>
        <v>0.4</v>
      </c>
    </row>
    <row r="1074" spans="1:13">
      <c r="A1074" s="4">
        <v>427</v>
      </c>
      <c r="B1074" s="4">
        <v>2</v>
      </c>
      <c r="C1074" s="4" t="s">
        <v>33</v>
      </c>
      <c r="D1074" s="4" t="s">
        <v>1145</v>
      </c>
      <c r="E1074" s="4">
        <v>21</v>
      </c>
      <c r="F1074" s="4">
        <v>35</v>
      </c>
      <c r="G1074" s="4">
        <v>2</v>
      </c>
      <c r="H1074" s="4">
        <v>52</v>
      </c>
      <c r="I1074" t="s">
        <v>1131</v>
      </c>
      <c r="J1074" s="3">
        <f t="shared" si="64"/>
        <v>70</v>
      </c>
      <c r="K1074" s="3">
        <f t="shared" si="65"/>
        <v>42</v>
      </c>
      <c r="L1074" s="3">
        <f t="shared" si="66"/>
        <v>28</v>
      </c>
      <c r="M1074" s="7">
        <f t="shared" si="67"/>
        <v>0.4</v>
      </c>
    </row>
    <row r="1075" spans="1:13">
      <c r="A1075" s="4">
        <v>427</v>
      </c>
      <c r="B1075" s="4">
        <v>2</v>
      </c>
      <c r="C1075" s="4" t="s">
        <v>331</v>
      </c>
      <c r="D1075" s="4" t="s">
        <v>1150</v>
      </c>
      <c r="E1075" s="4">
        <v>14</v>
      </c>
      <c r="F1075" s="4">
        <v>23</v>
      </c>
      <c r="G1075" s="4">
        <v>1</v>
      </c>
      <c r="H1075" s="4">
        <v>24</v>
      </c>
      <c r="I1075" t="s">
        <v>1132</v>
      </c>
      <c r="J1075" s="3">
        <f t="shared" si="64"/>
        <v>23</v>
      </c>
      <c r="K1075" s="3">
        <f t="shared" si="65"/>
        <v>14</v>
      </c>
      <c r="L1075" s="3">
        <f t="shared" si="66"/>
        <v>9</v>
      </c>
      <c r="M1075" s="7">
        <f t="shared" si="67"/>
        <v>0.39130434782608697</v>
      </c>
    </row>
    <row r="1076" spans="1:13">
      <c r="A1076" s="4">
        <v>427</v>
      </c>
      <c r="B1076" s="4">
        <v>2</v>
      </c>
      <c r="C1076" s="4" t="s">
        <v>180</v>
      </c>
      <c r="D1076" s="4" t="s">
        <v>1144</v>
      </c>
      <c r="E1076" s="4">
        <v>11</v>
      </c>
      <c r="F1076" s="4">
        <v>19</v>
      </c>
      <c r="G1076" s="4">
        <v>2</v>
      </c>
      <c r="H1076" s="4">
        <v>56</v>
      </c>
      <c r="I1076" t="s">
        <v>1131</v>
      </c>
      <c r="J1076" s="3">
        <f t="shared" si="64"/>
        <v>38</v>
      </c>
      <c r="K1076" s="3">
        <f t="shared" si="65"/>
        <v>22</v>
      </c>
      <c r="L1076" s="3">
        <f t="shared" si="66"/>
        <v>16</v>
      </c>
      <c r="M1076" s="7">
        <f t="shared" si="67"/>
        <v>0.42105263157894735</v>
      </c>
    </row>
    <row r="1077" spans="1:13">
      <c r="A1077" s="4">
        <v>428</v>
      </c>
      <c r="B1077" s="4">
        <v>7</v>
      </c>
      <c r="C1077" s="4" t="s">
        <v>65</v>
      </c>
      <c r="D1077" s="4" t="s">
        <v>1139</v>
      </c>
      <c r="E1077" s="4">
        <v>25</v>
      </c>
      <c r="F1077" s="4">
        <v>40</v>
      </c>
      <c r="G1077" s="4">
        <v>1</v>
      </c>
      <c r="H1077" s="4">
        <v>38</v>
      </c>
      <c r="I1077" t="s">
        <v>1131</v>
      </c>
      <c r="J1077" s="3">
        <f t="shared" si="64"/>
        <v>40</v>
      </c>
      <c r="K1077" s="3">
        <f t="shared" si="65"/>
        <v>25</v>
      </c>
      <c r="L1077" s="3">
        <f t="shared" si="66"/>
        <v>15</v>
      </c>
      <c r="M1077" s="7">
        <f t="shared" si="67"/>
        <v>0.375</v>
      </c>
    </row>
    <row r="1078" spans="1:13">
      <c r="A1078" s="4">
        <v>428</v>
      </c>
      <c r="B1078" s="4">
        <v>7</v>
      </c>
      <c r="C1078" s="4" t="s">
        <v>331</v>
      </c>
      <c r="D1078" s="4" t="s">
        <v>1150</v>
      </c>
      <c r="E1078" s="4">
        <v>14</v>
      </c>
      <c r="F1078" s="4">
        <v>23</v>
      </c>
      <c r="G1078" s="4">
        <v>1</v>
      </c>
      <c r="H1078" s="4">
        <v>46</v>
      </c>
      <c r="I1078" t="s">
        <v>1131</v>
      </c>
      <c r="J1078" s="3">
        <f t="shared" si="64"/>
        <v>23</v>
      </c>
      <c r="K1078" s="3">
        <f t="shared" si="65"/>
        <v>14</v>
      </c>
      <c r="L1078" s="3">
        <f t="shared" si="66"/>
        <v>9</v>
      </c>
      <c r="M1078" s="7">
        <f t="shared" si="67"/>
        <v>0.39130434782608697</v>
      </c>
    </row>
    <row r="1079" spans="1:13">
      <c r="A1079" s="4">
        <v>428</v>
      </c>
      <c r="B1079" s="4">
        <v>7</v>
      </c>
      <c r="C1079" s="4" t="s">
        <v>195</v>
      </c>
      <c r="D1079" s="4" t="s">
        <v>1154</v>
      </c>
      <c r="E1079" s="4">
        <v>15</v>
      </c>
      <c r="F1079" s="4">
        <v>25</v>
      </c>
      <c r="G1079" s="4">
        <v>2</v>
      </c>
      <c r="H1079" s="4">
        <v>48</v>
      </c>
      <c r="I1079" t="s">
        <v>1131</v>
      </c>
      <c r="J1079" s="3">
        <f t="shared" si="64"/>
        <v>50</v>
      </c>
      <c r="K1079" s="3">
        <f t="shared" si="65"/>
        <v>30</v>
      </c>
      <c r="L1079" s="3">
        <f t="shared" si="66"/>
        <v>20</v>
      </c>
      <c r="M1079" s="7">
        <f t="shared" si="67"/>
        <v>0.4</v>
      </c>
    </row>
    <row r="1080" spans="1:13">
      <c r="A1080" s="4">
        <v>428</v>
      </c>
      <c r="B1080" s="4">
        <v>7</v>
      </c>
      <c r="C1080" s="4" t="s">
        <v>186</v>
      </c>
      <c r="D1080" s="4" t="s">
        <v>1137</v>
      </c>
      <c r="E1080" s="4">
        <v>19</v>
      </c>
      <c r="F1080" s="4">
        <v>31</v>
      </c>
      <c r="G1080" s="4">
        <v>2</v>
      </c>
      <c r="H1080" s="4">
        <v>47</v>
      </c>
      <c r="I1080" t="s">
        <v>1131</v>
      </c>
      <c r="J1080" s="3">
        <f t="shared" si="64"/>
        <v>62</v>
      </c>
      <c r="K1080" s="3">
        <f t="shared" si="65"/>
        <v>38</v>
      </c>
      <c r="L1080" s="3">
        <f t="shared" si="66"/>
        <v>24</v>
      </c>
      <c r="M1080" s="7">
        <f t="shared" si="67"/>
        <v>0.38709677419354838</v>
      </c>
    </row>
    <row r="1081" spans="1:13">
      <c r="A1081" s="4">
        <v>429</v>
      </c>
      <c r="B1081" s="4">
        <v>8</v>
      </c>
      <c r="C1081" s="4" t="s">
        <v>256</v>
      </c>
      <c r="D1081" s="4" t="s">
        <v>1153</v>
      </c>
      <c r="E1081" s="4">
        <v>15</v>
      </c>
      <c r="F1081" s="4">
        <v>26</v>
      </c>
      <c r="G1081" s="4">
        <v>3</v>
      </c>
      <c r="H1081" s="4">
        <v>27</v>
      </c>
      <c r="I1081" t="s">
        <v>1131</v>
      </c>
      <c r="J1081" s="3">
        <f t="shared" si="64"/>
        <v>78</v>
      </c>
      <c r="K1081" s="3">
        <f t="shared" si="65"/>
        <v>45</v>
      </c>
      <c r="L1081" s="3">
        <f t="shared" si="66"/>
        <v>33</v>
      </c>
      <c r="M1081" s="7">
        <f t="shared" si="67"/>
        <v>0.42307692307692307</v>
      </c>
    </row>
    <row r="1082" spans="1:13">
      <c r="A1082" s="4">
        <v>430</v>
      </c>
      <c r="B1082" s="4">
        <v>7</v>
      </c>
      <c r="C1082" s="4" t="s">
        <v>195</v>
      </c>
      <c r="D1082" s="4" t="s">
        <v>1154</v>
      </c>
      <c r="E1082" s="4">
        <v>15</v>
      </c>
      <c r="F1082" s="4">
        <v>25</v>
      </c>
      <c r="G1082" s="4">
        <v>1</v>
      </c>
      <c r="H1082" s="4">
        <v>49</v>
      </c>
      <c r="I1082" t="s">
        <v>1131</v>
      </c>
      <c r="J1082" s="3">
        <f t="shared" si="64"/>
        <v>25</v>
      </c>
      <c r="K1082" s="3">
        <f t="shared" si="65"/>
        <v>15</v>
      </c>
      <c r="L1082" s="3">
        <f t="shared" si="66"/>
        <v>10</v>
      </c>
      <c r="M1082" s="7">
        <f t="shared" si="67"/>
        <v>0.4</v>
      </c>
    </row>
    <row r="1083" spans="1:13">
      <c r="A1083" s="4">
        <v>431</v>
      </c>
      <c r="B1083" s="4">
        <v>15</v>
      </c>
      <c r="C1083" s="4" t="s">
        <v>100</v>
      </c>
      <c r="D1083" s="4" t="s">
        <v>1136</v>
      </c>
      <c r="E1083" s="4">
        <v>18</v>
      </c>
      <c r="F1083" s="4">
        <v>30</v>
      </c>
      <c r="G1083" s="4">
        <v>2</v>
      </c>
      <c r="H1083" s="4">
        <v>20</v>
      </c>
      <c r="I1083" t="s">
        <v>1131</v>
      </c>
      <c r="J1083" s="3">
        <f t="shared" si="64"/>
        <v>60</v>
      </c>
      <c r="K1083" s="3">
        <f t="shared" si="65"/>
        <v>36</v>
      </c>
      <c r="L1083" s="3">
        <f t="shared" si="66"/>
        <v>24</v>
      </c>
      <c r="M1083" s="7">
        <f t="shared" si="67"/>
        <v>0.4</v>
      </c>
    </row>
    <row r="1084" spans="1:13">
      <c r="A1084" s="4">
        <v>432</v>
      </c>
      <c r="B1084" s="4">
        <v>10</v>
      </c>
      <c r="C1084" s="4" t="s">
        <v>241</v>
      </c>
      <c r="D1084" s="4" t="s">
        <v>1149</v>
      </c>
      <c r="E1084" s="4">
        <v>12</v>
      </c>
      <c r="F1084" s="4">
        <v>20</v>
      </c>
      <c r="G1084" s="4">
        <v>3</v>
      </c>
      <c r="H1084" s="4">
        <v>16</v>
      </c>
      <c r="I1084" t="s">
        <v>1132</v>
      </c>
      <c r="J1084" s="3">
        <f t="shared" si="64"/>
        <v>60</v>
      </c>
      <c r="K1084" s="3">
        <f t="shared" si="65"/>
        <v>36</v>
      </c>
      <c r="L1084" s="3">
        <f t="shared" si="66"/>
        <v>24</v>
      </c>
      <c r="M1084" s="7">
        <f t="shared" si="67"/>
        <v>0.4</v>
      </c>
    </row>
    <row r="1085" spans="1:13">
      <c r="A1085" s="4">
        <v>432</v>
      </c>
      <c r="B1085" s="4">
        <v>10</v>
      </c>
      <c r="C1085" s="4" t="s">
        <v>102</v>
      </c>
      <c r="D1085" s="4" t="s">
        <v>1151</v>
      </c>
      <c r="E1085" s="4">
        <v>13</v>
      </c>
      <c r="F1085" s="4">
        <v>21</v>
      </c>
      <c r="G1085" s="4">
        <v>1</v>
      </c>
      <c r="H1085" s="4">
        <v>27</v>
      </c>
      <c r="I1085" t="s">
        <v>1131</v>
      </c>
      <c r="J1085" s="3">
        <f t="shared" si="64"/>
        <v>21</v>
      </c>
      <c r="K1085" s="3">
        <f t="shared" si="65"/>
        <v>13</v>
      </c>
      <c r="L1085" s="3">
        <f t="shared" si="66"/>
        <v>8</v>
      </c>
      <c r="M1085" s="7">
        <f t="shared" si="67"/>
        <v>0.38095238095238093</v>
      </c>
    </row>
    <row r="1086" spans="1:13">
      <c r="A1086" s="4">
        <v>432</v>
      </c>
      <c r="B1086" s="4">
        <v>10</v>
      </c>
      <c r="C1086" s="4" t="s">
        <v>57</v>
      </c>
      <c r="D1086" s="4" t="s">
        <v>1143</v>
      </c>
      <c r="E1086" s="4">
        <v>16</v>
      </c>
      <c r="F1086" s="4">
        <v>28</v>
      </c>
      <c r="G1086" s="4">
        <v>1</v>
      </c>
      <c r="H1086" s="4">
        <v>31</v>
      </c>
      <c r="I1086" t="s">
        <v>1131</v>
      </c>
      <c r="J1086" s="3">
        <f t="shared" si="64"/>
        <v>28</v>
      </c>
      <c r="K1086" s="3">
        <f t="shared" si="65"/>
        <v>16</v>
      </c>
      <c r="L1086" s="3">
        <f t="shared" si="66"/>
        <v>12</v>
      </c>
      <c r="M1086" s="7">
        <f t="shared" si="67"/>
        <v>0.42857142857142855</v>
      </c>
    </row>
    <row r="1087" spans="1:13">
      <c r="A1087" s="4">
        <v>433</v>
      </c>
      <c r="B1087" s="4">
        <v>10</v>
      </c>
      <c r="C1087" s="4" t="s">
        <v>100</v>
      </c>
      <c r="D1087" s="4" t="s">
        <v>1136</v>
      </c>
      <c r="E1087" s="4">
        <v>18</v>
      </c>
      <c r="F1087" s="4">
        <v>30</v>
      </c>
      <c r="G1087" s="4">
        <v>1</v>
      </c>
      <c r="H1087" s="4">
        <v>56</v>
      </c>
      <c r="I1087" t="s">
        <v>1132</v>
      </c>
      <c r="J1087" s="3">
        <f t="shared" si="64"/>
        <v>30</v>
      </c>
      <c r="K1087" s="3">
        <f t="shared" si="65"/>
        <v>18</v>
      </c>
      <c r="L1087" s="3">
        <f t="shared" si="66"/>
        <v>12</v>
      </c>
      <c r="M1087" s="7">
        <f t="shared" si="67"/>
        <v>0.4</v>
      </c>
    </row>
    <row r="1088" spans="1:13">
      <c r="A1088" s="4">
        <v>433</v>
      </c>
      <c r="B1088" s="4">
        <v>10</v>
      </c>
      <c r="C1088" s="4" t="s">
        <v>259</v>
      </c>
      <c r="D1088" s="4" t="s">
        <v>1135</v>
      </c>
      <c r="E1088" s="4">
        <v>14</v>
      </c>
      <c r="F1088" s="4">
        <v>24</v>
      </c>
      <c r="G1088" s="4">
        <v>3</v>
      </c>
      <c r="H1088" s="4">
        <v>18</v>
      </c>
      <c r="I1088" t="s">
        <v>1131</v>
      </c>
      <c r="J1088" s="3">
        <f t="shared" si="64"/>
        <v>72</v>
      </c>
      <c r="K1088" s="3">
        <f t="shared" si="65"/>
        <v>42</v>
      </c>
      <c r="L1088" s="3">
        <f t="shared" si="66"/>
        <v>30</v>
      </c>
      <c r="M1088" s="7">
        <f t="shared" si="67"/>
        <v>0.41666666666666669</v>
      </c>
    </row>
    <row r="1089" spans="1:13">
      <c r="A1089" s="4">
        <v>434</v>
      </c>
      <c r="B1089" s="4">
        <v>15</v>
      </c>
      <c r="C1089" s="4" t="s">
        <v>256</v>
      </c>
      <c r="D1089" s="4" t="s">
        <v>1153</v>
      </c>
      <c r="E1089" s="4">
        <v>15</v>
      </c>
      <c r="F1089" s="4">
        <v>26</v>
      </c>
      <c r="G1089" s="4">
        <v>2</v>
      </c>
      <c r="H1089" s="4">
        <v>26</v>
      </c>
      <c r="I1089" t="s">
        <v>1131</v>
      </c>
      <c r="J1089" s="3">
        <f t="shared" si="64"/>
        <v>52</v>
      </c>
      <c r="K1089" s="3">
        <f t="shared" si="65"/>
        <v>30</v>
      </c>
      <c r="L1089" s="3">
        <f t="shared" si="66"/>
        <v>22</v>
      </c>
      <c r="M1089" s="7">
        <f t="shared" si="67"/>
        <v>0.42307692307692307</v>
      </c>
    </row>
    <row r="1090" spans="1:13">
      <c r="A1090" s="4">
        <v>434</v>
      </c>
      <c r="B1090" s="4">
        <v>15</v>
      </c>
      <c r="C1090" s="4" t="s">
        <v>335</v>
      </c>
      <c r="D1090" s="4" t="s">
        <v>1147</v>
      </c>
      <c r="E1090" s="4">
        <v>13</v>
      </c>
      <c r="F1090" s="4">
        <v>22</v>
      </c>
      <c r="G1090" s="4">
        <v>2</v>
      </c>
      <c r="H1090" s="4">
        <v>32</v>
      </c>
      <c r="I1090" t="s">
        <v>1132</v>
      </c>
      <c r="J1090" s="3">
        <f t="shared" ref="J1090:J1153" si="68">+F1090*G1090</f>
        <v>44</v>
      </c>
      <c r="K1090" s="3">
        <f t="shared" ref="K1090:K1153" si="69">+E1090*G1090</f>
        <v>26</v>
      </c>
      <c r="L1090" s="3">
        <f t="shared" si="66"/>
        <v>18</v>
      </c>
      <c r="M1090" s="7">
        <f t="shared" si="67"/>
        <v>0.40909090909090912</v>
      </c>
    </row>
    <row r="1091" spans="1:13">
      <c r="A1091" s="4">
        <v>435</v>
      </c>
      <c r="B1091" s="4">
        <v>17</v>
      </c>
      <c r="C1091" s="4" t="s">
        <v>256</v>
      </c>
      <c r="D1091" s="4" t="s">
        <v>1153</v>
      </c>
      <c r="E1091" s="4">
        <v>15</v>
      </c>
      <c r="F1091" s="4">
        <v>26</v>
      </c>
      <c r="G1091" s="4">
        <v>2</v>
      </c>
      <c r="H1091" s="4">
        <v>14</v>
      </c>
      <c r="I1091" t="s">
        <v>1131</v>
      </c>
      <c r="J1091" s="3">
        <f t="shared" si="68"/>
        <v>52</v>
      </c>
      <c r="K1091" s="3">
        <f t="shared" si="69"/>
        <v>30</v>
      </c>
      <c r="L1091" s="3">
        <f t="shared" ref="L1091:L1154" si="70">+J1091-K1091</f>
        <v>22</v>
      </c>
      <c r="M1091" s="7">
        <f t="shared" ref="M1091:M1154" si="71">+L1091/J1091</f>
        <v>0.42307692307692307</v>
      </c>
    </row>
    <row r="1092" spans="1:13">
      <c r="A1092" s="4">
        <v>435</v>
      </c>
      <c r="B1092" s="4">
        <v>17</v>
      </c>
      <c r="C1092" s="4" t="s">
        <v>102</v>
      </c>
      <c r="D1092" s="4" t="s">
        <v>1151</v>
      </c>
      <c r="E1092" s="4">
        <v>13</v>
      </c>
      <c r="F1092" s="4">
        <v>21</v>
      </c>
      <c r="G1092" s="4">
        <v>2</v>
      </c>
      <c r="H1092" s="4">
        <v>42</v>
      </c>
      <c r="I1092" t="s">
        <v>1131</v>
      </c>
      <c r="J1092" s="3">
        <f t="shared" si="68"/>
        <v>42</v>
      </c>
      <c r="K1092" s="3">
        <f t="shared" si="69"/>
        <v>26</v>
      </c>
      <c r="L1092" s="3">
        <f t="shared" si="70"/>
        <v>16</v>
      </c>
      <c r="M1092" s="7">
        <f t="shared" si="71"/>
        <v>0.38095238095238093</v>
      </c>
    </row>
    <row r="1093" spans="1:13">
      <c r="A1093" s="4">
        <v>435</v>
      </c>
      <c r="B1093" s="4">
        <v>17</v>
      </c>
      <c r="C1093" s="4" t="s">
        <v>100</v>
      </c>
      <c r="D1093" s="4" t="s">
        <v>1136</v>
      </c>
      <c r="E1093" s="4">
        <v>18</v>
      </c>
      <c r="F1093" s="4">
        <v>30</v>
      </c>
      <c r="G1093" s="4">
        <v>2</v>
      </c>
      <c r="H1093" s="4">
        <v>55</v>
      </c>
      <c r="I1093" t="s">
        <v>1132</v>
      </c>
      <c r="J1093" s="3">
        <f t="shared" si="68"/>
        <v>60</v>
      </c>
      <c r="K1093" s="3">
        <f t="shared" si="69"/>
        <v>36</v>
      </c>
      <c r="L1093" s="3">
        <f t="shared" si="70"/>
        <v>24</v>
      </c>
      <c r="M1093" s="7">
        <f t="shared" si="71"/>
        <v>0.4</v>
      </c>
    </row>
    <row r="1094" spans="1:13">
      <c r="A1094" s="4">
        <v>436</v>
      </c>
      <c r="B1094" s="4">
        <v>10</v>
      </c>
      <c r="C1094" s="4" t="s">
        <v>57</v>
      </c>
      <c r="D1094" s="4" t="s">
        <v>1143</v>
      </c>
      <c r="E1094" s="4">
        <v>16</v>
      </c>
      <c r="F1094" s="4">
        <v>28</v>
      </c>
      <c r="G1094" s="4">
        <v>2</v>
      </c>
      <c r="H1094" s="4">
        <v>45</v>
      </c>
      <c r="I1094" t="s">
        <v>1132</v>
      </c>
      <c r="J1094" s="3">
        <f t="shared" si="68"/>
        <v>56</v>
      </c>
      <c r="K1094" s="3">
        <f t="shared" si="69"/>
        <v>32</v>
      </c>
      <c r="L1094" s="3">
        <f t="shared" si="70"/>
        <v>24</v>
      </c>
      <c r="M1094" s="7">
        <f t="shared" si="71"/>
        <v>0.42857142857142855</v>
      </c>
    </row>
    <row r="1095" spans="1:13">
      <c r="A1095" s="4">
        <v>437</v>
      </c>
      <c r="B1095" s="4">
        <v>16</v>
      </c>
      <c r="C1095" s="4" t="s">
        <v>33</v>
      </c>
      <c r="D1095" s="4" t="s">
        <v>1145</v>
      </c>
      <c r="E1095" s="4">
        <v>21</v>
      </c>
      <c r="F1095" s="4">
        <v>35</v>
      </c>
      <c r="G1095" s="4">
        <v>2</v>
      </c>
      <c r="H1095" s="4">
        <v>51</v>
      </c>
      <c r="I1095" t="s">
        <v>1132</v>
      </c>
      <c r="J1095" s="3">
        <f t="shared" si="68"/>
        <v>70</v>
      </c>
      <c r="K1095" s="3">
        <f t="shared" si="69"/>
        <v>42</v>
      </c>
      <c r="L1095" s="3">
        <f t="shared" si="70"/>
        <v>28</v>
      </c>
      <c r="M1095" s="7">
        <f t="shared" si="71"/>
        <v>0.4</v>
      </c>
    </row>
    <row r="1096" spans="1:13">
      <c r="A1096" s="4">
        <v>438</v>
      </c>
      <c r="B1096" s="4">
        <v>2</v>
      </c>
      <c r="C1096" s="4" t="s">
        <v>439</v>
      </c>
      <c r="D1096" s="4" t="s">
        <v>1142</v>
      </c>
      <c r="E1096" s="4">
        <v>20</v>
      </c>
      <c r="F1096" s="4">
        <v>33</v>
      </c>
      <c r="G1096" s="4">
        <v>1</v>
      </c>
      <c r="H1096" s="4">
        <v>51</v>
      </c>
      <c r="I1096" t="s">
        <v>1132</v>
      </c>
      <c r="J1096" s="3">
        <f t="shared" si="68"/>
        <v>33</v>
      </c>
      <c r="K1096" s="3">
        <f t="shared" si="69"/>
        <v>20</v>
      </c>
      <c r="L1096" s="3">
        <f t="shared" si="70"/>
        <v>13</v>
      </c>
      <c r="M1096" s="7">
        <f t="shared" si="71"/>
        <v>0.39393939393939392</v>
      </c>
    </row>
    <row r="1097" spans="1:13">
      <c r="A1097" s="4">
        <v>439</v>
      </c>
      <c r="B1097" s="4">
        <v>15</v>
      </c>
      <c r="C1097" s="4" t="s">
        <v>439</v>
      </c>
      <c r="D1097" s="4" t="s">
        <v>1142</v>
      </c>
      <c r="E1097" s="4">
        <v>20</v>
      </c>
      <c r="F1097" s="4">
        <v>33</v>
      </c>
      <c r="G1097" s="4">
        <v>3</v>
      </c>
      <c r="H1097" s="4">
        <v>35</v>
      </c>
      <c r="I1097" t="s">
        <v>1131</v>
      </c>
      <c r="J1097" s="3">
        <f t="shared" si="68"/>
        <v>99</v>
      </c>
      <c r="K1097" s="3">
        <f t="shared" si="69"/>
        <v>60</v>
      </c>
      <c r="L1097" s="3">
        <f t="shared" si="70"/>
        <v>39</v>
      </c>
      <c r="M1097" s="7">
        <f t="shared" si="71"/>
        <v>0.39393939393939392</v>
      </c>
    </row>
    <row r="1098" spans="1:13">
      <c r="A1098" s="4">
        <v>439</v>
      </c>
      <c r="B1098" s="4">
        <v>15</v>
      </c>
      <c r="C1098" s="4" t="s">
        <v>256</v>
      </c>
      <c r="D1098" s="4" t="s">
        <v>1153</v>
      </c>
      <c r="E1098" s="4">
        <v>15</v>
      </c>
      <c r="F1098" s="4">
        <v>26</v>
      </c>
      <c r="G1098" s="4">
        <v>3</v>
      </c>
      <c r="H1098" s="4">
        <v>29</v>
      </c>
      <c r="I1098" t="s">
        <v>1132</v>
      </c>
      <c r="J1098" s="3">
        <f t="shared" si="68"/>
        <v>78</v>
      </c>
      <c r="K1098" s="3">
        <f t="shared" si="69"/>
        <v>45</v>
      </c>
      <c r="L1098" s="3">
        <f t="shared" si="70"/>
        <v>33</v>
      </c>
      <c r="M1098" s="7">
        <f t="shared" si="71"/>
        <v>0.42307692307692307</v>
      </c>
    </row>
    <row r="1099" spans="1:13">
      <c r="A1099" s="4">
        <v>440</v>
      </c>
      <c r="B1099" s="4">
        <v>13</v>
      </c>
      <c r="C1099" s="4" t="s">
        <v>331</v>
      </c>
      <c r="D1099" s="4" t="s">
        <v>1150</v>
      </c>
      <c r="E1099" s="4">
        <v>14</v>
      </c>
      <c r="F1099" s="4">
        <v>23</v>
      </c>
      <c r="G1099" s="4">
        <v>2</v>
      </c>
      <c r="H1099" s="4">
        <v>36</v>
      </c>
      <c r="I1099" t="s">
        <v>1131</v>
      </c>
      <c r="J1099" s="3">
        <f t="shared" si="68"/>
        <v>46</v>
      </c>
      <c r="K1099" s="3">
        <f t="shared" si="69"/>
        <v>28</v>
      </c>
      <c r="L1099" s="3">
        <f t="shared" si="70"/>
        <v>18</v>
      </c>
      <c r="M1099" s="7">
        <f t="shared" si="71"/>
        <v>0.39130434782608697</v>
      </c>
    </row>
    <row r="1100" spans="1:13">
      <c r="A1100" s="4">
        <v>440</v>
      </c>
      <c r="B1100" s="4">
        <v>13</v>
      </c>
      <c r="C1100" s="4" t="s">
        <v>180</v>
      </c>
      <c r="D1100" s="4" t="s">
        <v>1144</v>
      </c>
      <c r="E1100" s="4">
        <v>11</v>
      </c>
      <c r="F1100" s="4">
        <v>19</v>
      </c>
      <c r="G1100" s="4">
        <v>2</v>
      </c>
      <c r="H1100" s="4">
        <v>9</v>
      </c>
      <c r="I1100" t="s">
        <v>1131</v>
      </c>
      <c r="J1100" s="3">
        <f t="shared" si="68"/>
        <v>38</v>
      </c>
      <c r="K1100" s="3">
        <f t="shared" si="69"/>
        <v>22</v>
      </c>
      <c r="L1100" s="3">
        <f t="shared" si="70"/>
        <v>16</v>
      </c>
      <c r="M1100" s="7">
        <f t="shared" si="71"/>
        <v>0.42105263157894735</v>
      </c>
    </row>
    <row r="1101" spans="1:13">
      <c r="A1101" s="4">
        <v>441</v>
      </c>
      <c r="B1101" s="4">
        <v>13</v>
      </c>
      <c r="C1101" s="4" t="s">
        <v>33</v>
      </c>
      <c r="D1101" s="4" t="s">
        <v>1145</v>
      </c>
      <c r="E1101" s="4">
        <v>21</v>
      </c>
      <c r="F1101" s="4">
        <v>35</v>
      </c>
      <c r="G1101" s="4">
        <v>3</v>
      </c>
      <c r="H1101" s="4">
        <v>54</v>
      </c>
      <c r="I1101" t="s">
        <v>1131</v>
      </c>
      <c r="J1101" s="3">
        <f t="shared" si="68"/>
        <v>105</v>
      </c>
      <c r="K1101" s="3">
        <f t="shared" si="69"/>
        <v>63</v>
      </c>
      <c r="L1101" s="3">
        <f t="shared" si="70"/>
        <v>42</v>
      </c>
      <c r="M1101" s="7">
        <f t="shared" si="71"/>
        <v>0.4</v>
      </c>
    </row>
    <row r="1102" spans="1:13">
      <c r="A1102" s="4">
        <v>441</v>
      </c>
      <c r="B1102" s="4">
        <v>13</v>
      </c>
      <c r="C1102" s="4" t="s">
        <v>256</v>
      </c>
      <c r="D1102" s="4" t="s">
        <v>1153</v>
      </c>
      <c r="E1102" s="4">
        <v>15</v>
      </c>
      <c r="F1102" s="4">
        <v>26</v>
      </c>
      <c r="G1102" s="4">
        <v>3</v>
      </c>
      <c r="H1102" s="4">
        <v>36</v>
      </c>
      <c r="I1102" t="s">
        <v>1132</v>
      </c>
      <c r="J1102" s="3">
        <f t="shared" si="68"/>
        <v>78</v>
      </c>
      <c r="K1102" s="3">
        <f t="shared" si="69"/>
        <v>45</v>
      </c>
      <c r="L1102" s="3">
        <f t="shared" si="70"/>
        <v>33</v>
      </c>
      <c r="M1102" s="7">
        <f t="shared" si="71"/>
        <v>0.42307692307692307</v>
      </c>
    </row>
    <row r="1103" spans="1:13">
      <c r="A1103" s="4">
        <v>442</v>
      </c>
      <c r="B1103" s="4">
        <v>15</v>
      </c>
      <c r="C1103" s="4" t="s">
        <v>77</v>
      </c>
      <c r="D1103" s="4" t="s">
        <v>1148</v>
      </c>
      <c r="E1103" s="4">
        <v>20</v>
      </c>
      <c r="F1103" s="4">
        <v>34</v>
      </c>
      <c r="G1103" s="4">
        <v>3</v>
      </c>
      <c r="H1103" s="4">
        <v>29</v>
      </c>
      <c r="I1103" t="s">
        <v>1132</v>
      </c>
      <c r="J1103" s="3">
        <f t="shared" si="68"/>
        <v>102</v>
      </c>
      <c r="K1103" s="3">
        <f t="shared" si="69"/>
        <v>60</v>
      </c>
      <c r="L1103" s="3">
        <f t="shared" si="70"/>
        <v>42</v>
      </c>
      <c r="M1103" s="7">
        <f t="shared" si="71"/>
        <v>0.41176470588235292</v>
      </c>
    </row>
    <row r="1104" spans="1:13">
      <c r="A1104" s="4">
        <v>442</v>
      </c>
      <c r="B1104" s="4">
        <v>15</v>
      </c>
      <c r="C1104" s="4" t="s">
        <v>195</v>
      </c>
      <c r="D1104" s="4" t="s">
        <v>1154</v>
      </c>
      <c r="E1104" s="4">
        <v>15</v>
      </c>
      <c r="F1104" s="4">
        <v>25</v>
      </c>
      <c r="G1104" s="4">
        <v>1</v>
      </c>
      <c r="H1104" s="4">
        <v>57</v>
      </c>
      <c r="I1104" t="s">
        <v>1131</v>
      </c>
      <c r="J1104" s="3">
        <f t="shared" si="68"/>
        <v>25</v>
      </c>
      <c r="K1104" s="3">
        <f t="shared" si="69"/>
        <v>15</v>
      </c>
      <c r="L1104" s="3">
        <f t="shared" si="70"/>
        <v>10</v>
      </c>
      <c r="M1104" s="7">
        <f t="shared" si="71"/>
        <v>0.4</v>
      </c>
    </row>
    <row r="1105" spans="1:13">
      <c r="A1105" s="4">
        <v>442</v>
      </c>
      <c r="B1105" s="4">
        <v>15</v>
      </c>
      <c r="C1105" s="4" t="s">
        <v>106</v>
      </c>
      <c r="D1105" s="4" t="s">
        <v>1140</v>
      </c>
      <c r="E1105" s="4">
        <v>22</v>
      </c>
      <c r="F1105" s="4">
        <v>36</v>
      </c>
      <c r="G1105" s="4">
        <v>3</v>
      </c>
      <c r="H1105" s="4">
        <v>45</v>
      </c>
      <c r="I1105" t="s">
        <v>1131</v>
      </c>
      <c r="J1105" s="3">
        <f t="shared" si="68"/>
        <v>108</v>
      </c>
      <c r="K1105" s="3">
        <f t="shared" si="69"/>
        <v>66</v>
      </c>
      <c r="L1105" s="3">
        <f t="shared" si="70"/>
        <v>42</v>
      </c>
      <c r="M1105" s="7">
        <f t="shared" si="71"/>
        <v>0.3888888888888889</v>
      </c>
    </row>
    <row r="1106" spans="1:13">
      <c r="A1106" s="4">
        <v>443</v>
      </c>
      <c r="B1106" s="4">
        <v>4</v>
      </c>
      <c r="C1106" s="4" t="s">
        <v>331</v>
      </c>
      <c r="D1106" s="4" t="s">
        <v>1150</v>
      </c>
      <c r="E1106" s="4">
        <v>14</v>
      </c>
      <c r="F1106" s="4">
        <v>23</v>
      </c>
      <c r="G1106" s="4">
        <v>1</v>
      </c>
      <c r="H1106" s="4">
        <v>30</v>
      </c>
      <c r="I1106" t="s">
        <v>1131</v>
      </c>
      <c r="J1106" s="3">
        <f t="shared" si="68"/>
        <v>23</v>
      </c>
      <c r="K1106" s="3">
        <f t="shared" si="69"/>
        <v>14</v>
      </c>
      <c r="L1106" s="3">
        <f t="shared" si="70"/>
        <v>9</v>
      </c>
      <c r="M1106" s="7">
        <f t="shared" si="71"/>
        <v>0.39130434782608697</v>
      </c>
    </row>
    <row r="1107" spans="1:13">
      <c r="A1107" s="4">
        <v>443</v>
      </c>
      <c r="B1107" s="4">
        <v>4</v>
      </c>
      <c r="C1107" s="4" t="s">
        <v>414</v>
      </c>
      <c r="D1107" s="4" t="s">
        <v>1146</v>
      </c>
      <c r="E1107" s="4">
        <v>19</v>
      </c>
      <c r="F1107" s="4">
        <v>32</v>
      </c>
      <c r="G1107" s="4">
        <v>1</v>
      </c>
      <c r="H1107" s="4">
        <v>52</v>
      </c>
      <c r="I1107" t="s">
        <v>1131</v>
      </c>
      <c r="J1107" s="3">
        <f t="shared" si="68"/>
        <v>32</v>
      </c>
      <c r="K1107" s="3">
        <f t="shared" si="69"/>
        <v>19</v>
      </c>
      <c r="L1107" s="3">
        <f t="shared" si="70"/>
        <v>13</v>
      </c>
      <c r="M1107" s="7">
        <f t="shared" si="71"/>
        <v>0.40625</v>
      </c>
    </row>
    <row r="1108" spans="1:13">
      <c r="A1108" s="4">
        <v>443</v>
      </c>
      <c r="B1108" s="4">
        <v>4</v>
      </c>
      <c r="C1108" s="4" t="s">
        <v>256</v>
      </c>
      <c r="D1108" s="4" t="s">
        <v>1153</v>
      </c>
      <c r="E1108" s="4">
        <v>15</v>
      </c>
      <c r="F1108" s="4">
        <v>26</v>
      </c>
      <c r="G1108" s="4">
        <v>3</v>
      </c>
      <c r="H1108" s="4">
        <v>55</v>
      </c>
      <c r="I1108" t="s">
        <v>1131</v>
      </c>
      <c r="J1108" s="3">
        <f t="shared" si="68"/>
        <v>78</v>
      </c>
      <c r="K1108" s="3">
        <f t="shared" si="69"/>
        <v>45</v>
      </c>
      <c r="L1108" s="3">
        <f t="shared" si="70"/>
        <v>33</v>
      </c>
      <c r="M1108" s="7">
        <f t="shared" si="71"/>
        <v>0.42307692307692307</v>
      </c>
    </row>
    <row r="1109" spans="1:13">
      <c r="A1109" s="4">
        <v>443</v>
      </c>
      <c r="B1109" s="4">
        <v>4</v>
      </c>
      <c r="C1109" s="4" t="s">
        <v>57</v>
      </c>
      <c r="D1109" s="4" t="s">
        <v>1143</v>
      </c>
      <c r="E1109" s="4">
        <v>16</v>
      </c>
      <c r="F1109" s="4">
        <v>28</v>
      </c>
      <c r="G1109" s="4">
        <v>3</v>
      </c>
      <c r="H1109" s="4">
        <v>18</v>
      </c>
      <c r="I1109" t="s">
        <v>1131</v>
      </c>
      <c r="J1109" s="3">
        <f t="shared" si="68"/>
        <v>84</v>
      </c>
      <c r="K1109" s="3">
        <f t="shared" si="69"/>
        <v>48</v>
      </c>
      <c r="L1109" s="3">
        <f t="shared" si="70"/>
        <v>36</v>
      </c>
      <c r="M1109" s="7">
        <f t="shared" si="71"/>
        <v>0.42857142857142855</v>
      </c>
    </row>
    <row r="1110" spans="1:13">
      <c r="A1110" s="4">
        <v>444</v>
      </c>
      <c r="B1110" s="4">
        <v>8</v>
      </c>
      <c r="C1110" s="4" t="s">
        <v>331</v>
      </c>
      <c r="D1110" s="4" t="s">
        <v>1150</v>
      </c>
      <c r="E1110" s="4">
        <v>14</v>
      </c>
      <c r="F1110" s="4">
        <v>23</v>
      </c>
      <c r="G1110" s="4">
        <v>1</v>
      </c>
      <c r="H1110" s="4">
        <v>32</v>
      </c>
      <c r="I1110" t="s">
        <v>1132</v>
      </c>
      <c r="J1110" s="3">
        <f t="shared" si="68"/>
        <v>23</v>
      </c>
      <c r="K1110" s="3">
        <f t="shared" si="69"/>
        <v>14</v>
      </c>
      <c r="L1110" s="3">
        <f t="shared" si="70"/>
        <v>9</v>
      </c>
      <c r="M1110" s="7">
        <f t="shared" si="71"/>
        <v>0.39130434782608697</v>
      </c>
    </row>
    <row r="1111" spans="1:13">
      <c r="A1111" s="4">
        <v>444</v>
      </c>
      <c r="B1111" s="4">
        <v>8</v>
      </c>
      <c r="C1111" s="4" t="s">
        <v>259</v>
      </c>
      <c r="D1111" s="4" t="s">
        <v>1135</v>
      </c>
      <c r="E1111" s="4">
        <v>14</v>
      </c>
      <c r="F1111" s="4">
        <v>24</v>
      </c>
      <c r="G1111" s="4">
        <v>3</v>
      </c>
      <c r="H1111" s="4">
        <v>49</v>
      </c>
      <c r="I1111" t="s">
        <v>1132</v>
      </c>
      <c r="J1111" s="3">
        <f t="shared" si="68"/>
        <v>72</v>
      </c>
      <c r="K1111" s="3">
        <f t="shared" si="69"/>
        <v>42</v>
      </c>
      <c r="L1111" s="3">
        <f t="shared" si="70"/>
        <v>30</v>
      </c>
      <c r="M1111" s="7">
        <f t="shared" si="71"/>
        <v>0.41666666666666669</v>
      </c>
    </row>
    <row r="1112" spans="1:13">
      <c r="A1112" s="4">
        <v>445</v>
      </c>
      <c r="B1112" s="4">
        <v>6</v>
      </c>
      <c r="C1112" s="4" t="s">
        <v>170</v>
      </c>
      <c r="D1112" s="4" t="s">
        <v>1138</v>
      </c>
      <c r="E1112" s="4">
        <v>16</v>
      </c>
      <c r="F1112" s="4">
        <v>27</v>
      </c>
      <c r="G1112" s="4">
        <v>3</v>
      </c>
      <c r="H1112" s="4">
        <v>26</v>
      </c>
      <c r="I1112" t="s">
        <v>1131</v>
      </c>
      <c r="J1112" s="3">
        <f t="shared" si="68"/>
        <v>81</v>
      </c>
      <c r="K1112" s="3">
        <f t="shared" si="69"/>
        <v>48</v>
      </c>
      <c r="L1112" s="3">
        <f t="shared" si="70"/>
        <v>33</v>
      </c>
      <c r="M1112" s="7">
        <f t="shared" si="71"/>
        <v>0.40740740740740738</v>
      </c>
    </row>
    <row r="1113" spans="1:13">
      <c r="A1113" s="4">
        <v>446</v>
      </c>
      <c r="B1113" s="4">
        <v>12</v>
      </c>
      <c r="C1113" s="4" t="s">
        <v>102</v>
      </c>
      <c r="D1113" s="4" t="s">
        <v>1151</v>
      </c>
      <c r="E1113" s="4">
        <v>13</v>
      </c>
      <c r="F1113" s="4">
        <v>21</v>
      </c>
      <c r="G1113" s="4">
        <v>1</v>
      </c>
      <c r="H1113" s="4">
        <v>8</v>
      </c>
      <c r="I1113" t="s">
        <v>1132</v>
      </c>
      <c r="J1113" s="3">
        <f t="shared" si="68"/>
        <v>21</v>
      </c>
      <c r="K1113" s="3">
        <f t="shared" si="69"/>
        <v>13</v>
      </c>
      <c r="L1113" s="3">
        <f t="shared" si="70"/>
        <v>8</v>
      </c>
      <c r="M1113" s="7">
        <f t="shared" si="71"/>
        <v>0.38095238095238093</v>
      </c>
    </row>
    <row r="1114" spans="1:13">
      <c r="A1114" s="4">
        <v>447</v>
      </c>
      <c r="B1114" s="4">
        <v>8</v>
      </c>
      <c r="C1114" s="4" t="s">
        <v>241</v>
      </c>
      <c r="D1114" s="4" t="s">
        <v>1149</v>
      </c>
      <c r="E1114" s="4">
        <v>12</v>
      </c>
      <c r="F1114" s="4">
        <v>20</v>
      </c>
      <c r="G1114" s="4">
        <v>2</v>
      </c>
      <c r="H1114" s="4">
        <v>29</v>
      </c>
      <c r="I1114" t="s">
        <v>1132</v>
      </c>
      <c r="J1114" s="3">
        <f t="shared" si="68"/>
        <v>40</v>
      </c>
      <c r="K1114" s="3">
        <f t="shared" si="69"/>
        <v>24</v>
      </c>
      <c r="L1114" s="3">
        <f t="shared" si="70"/>
        <v>16</v>
      </c>
      <c r="M1114" s="7">
        <f t="shared" si="71"/>
        <v>0.4</v>
      </c>
    </row>
    <row r="1115" spans="1:13">
      <c r="A1115" s="4">
        <v>447</v>
      </c>
      <c r="B1115" s="4">
        <v>8</v>
      </c>
      <c r="C1115" s="4" t="s">
        <v>180</v>
      </c>
      <c r="D1115" s="4" t="s">
        <v>1144</v>
      </c>
      <c r="E1115" s="4">
        <v>11</v>
      </c>
      <c r="F1115" s="4">
        <v>19</v>
      </c>
      <c r="G1115" s="4">
        <v>3</v>
      </c>
      <c r="H1115" s="4">
        <v>50</v>
      </c>
      <c r="I1115" t="s">
        <v>1132</v>
      </c>
      <c r="J1115" s="3">
        <f t="shared" si="68"/>
        <v>57</v>
      </c>
      <c r="K1115" s="3">
        <f t="shared" si="69"/>
        <v>33</v>
      </c>
      <c r="L1115" s="3">
        <f t="shared" si="70"/>
        <v>24</v>
      </c>
      <c r="M1115" s="7">
        <f t="shared" si="71"/>
        <v>0.42105263157894735</v>
      </c>
    </row>
    <row r="1116" spans="1:13">
      <c r="A1116" s="4">
        <v>447</v>
      </c>
      <c r="B1116" s="4">
        <v>8</v>
      </c>
      <c r="C1116" s="4" t="s">
        <v>57</v>
      </c>
      <c r="D1116" s="4" t="s">
        <v>1143</v>
      </c>
      <c r="E1116" s="4">
        <v>16</v>
      </c>
      <c r="F1116" s="4">
        <v>28</v>
      </c>
      <c r="G1116" s="4">
        <v>3</v>
      </c>
      <c r="H1116" s="4">
        <v>7</v>
      </c>
      <c r="I1116" t="s">
        <v>1131</v>
      </c>
      <c r="J1116" s="3">
        <f t="shared" si="68"/>
        <v>84</v>
      </c>
      <c r="K1116" s="3">
        <f t="shared" si="69"/>
        <v>48</v>
      </c>
      <c r="L1116" s="3">
        <f t="shared" si="70"/>
        <v>36</v>
      </c>
      <c r="M1116" s="7">
        <f t="shared" si="71"/>
        <v>0.42857142857142855</v>
      </c>
    </row>
    <row r="1117" spans="1:13">
      <c r="A1117" s="4">
        <v>448</v>
      </c>
      <c r="B1117" s="4">
        <v>4</v>
      </c>
      <c r="C1117" s="4" t="s">
        <v>180</v>
      </c>
      <c r="D1117" s="4" t="s">
        <v>1144</v>
      </c>
      <c r="E1117" s="4">
        <v>11</v>
      </c>
      <c r="F1117" s="4">
        <v>19</v>
      </c>
      <c r="G1117" s="4">
        <v>2</v>
      </c>
      <c r="H1117" s="4">
        <v>26</v>
      </c>
      <c r="I1117" t="s">
        <v>1132</v>
      </c>
      <c r="J1117" s="3">
        <f t="shared" si="68"/>
        <v>38</v>
      </c>
      <c r="K1117" s="3">
        <f t="shared" si="69"/>
        <v>22</v>
      </c>
      <c r="L1117" s="3">
        <f t="shared" si="70"/>
        <v>16</v>
      </c>
      <c r="M1117" s="7">
        <f t="shared" si="71"/>
        <v>0.42105263157894735</v>
      </c>
    </row>
    <row r="1118" spans="1:13">
      <c r="A1118" s="4">
        <v>448</v>
      </c>
      <c r="B1118" s="4">
        <v>4</v>
      </c>
      <c r="C1118" s="4" t="s">
        <v>439</v>
      </c>
      <c r="D1118" s="4" t="s">
        <v>1142</v>
      </c>
      <c r="E1118" s="4">
        <v>20</v>
      </c>
      <c r="F1118" s="4">
        <v>33</v>
      </c>
      <c r="G1118" s="4">
        <v>3</v>
      </c>
      <c r="H1118" s="4">
        <v>40</v>
      </c>
      <c r="I1118" t="s">
        <v>1132</v>
      </c>
      <c r="J1118" s="3">
        <f t="shared" si="68"/>
        <v>99</v>
      </c>
      <c r="K1118" s="3">
        <f t="shared" si="69"/>
        <v>60</v>
      </c>
      <c r="L1118" s="3">
        <f t="shared" si="70"/>
        <v>39</v>
      </c>
      <c r="M1118" s="7">
        <f t="shared" si="71"/>
        <v>0.39393939393939392</v>
      </c>
    </row>
    <row r="1119" spans="1:13">
      <c r="A1119" s="4">
        <v>449</v>
      </c>
      <c r="B1119" s="4">
        <v>3</v>
      </c>
      <c r="C1119" s="4" t="s">
        <v>414</v>
      </c>
      <c r="D1119" s="4" t="s">
        <v>1146</v>
      </c>
      <c r="E1119" s="4">
        <v>19</v>
      </c>
      <c r="F1119" s="4">
        <v>32</v>
      </c>
      <c r="G1119" s="4">
        <v>2</v>
      </c>
      <c r="H1119" s="4">
        <v>33</v>
      </c>
      <c r="I1119" t="s">
        <v>1132</v>
      </c>
      <c r="J1119" s="3">
        <f t="shared" si="68"/>
        <v>64</v>
      </c>
      <c r="K1119" s="3">
        <f t="shared" si="69"/>
        <v>38</v>
      </c>
      <c r="L1119" s="3">
        <f t="shared" si="70"/>
        <v>26</v>
      </c>
      <c r="M1119" s="7">
        <f t="shared" si="71"/>
        <v>0.40625</v>
      </c>
    </row>
    <row r="1120" spans="1:13">
      <c r="A1120" s="4">
        <v>450</v>
      </c>
      <c r="B1120" s="4">
        <v>9</v>
      </c>
      <c r="C1120" s="4" t="s">
        <v>117</v>
      </c>
      <c r="D1120" s="4" t="s">
        <v>1152</v>
      </c>
      <c r="E1120" s="4">
        <v>10</v>
      </c>
      <c r="F1120" s="4">
        <v>18</v>
      </c>
      <c r="G1120" s="4">
        <v>2</v>
      </c>
      <c r="H1120" s="4">
        <v>13</v>
      </c>
      <c r="I1120" t="s">
        <v>1132</v>
      </c>
      <c r="J1120" s="3">
        <f t="shared" si="68"/>
        <v>36</v>
      </c>
      <c r="K1120" s="3">
        <f t="shared" si="69"/>
        <v>20</v>
      </c>
      <c r="L1120" s="3">
        <f t="shared" si="70"/>
        <v>16</v>
      </c>
      <c r="M1120" s="7">
        <f t="shared" si="71"/>
        <v>0.44444444444444442</v>
      </c>
    </row>
    <row r="1121" spans="1:13">
      <c r="A1121" s="4">
        <v>450</v>
      </c>
      <c r="B1121" s="4">
        <v>9</v>
      </c>
      <c r="C1121" s="4" t="s">
        <v>106</v>
      </c>
      <c r="D1121" s="4" t="s">
        <v>1140</v>
      </c>
      <c r="E1121" s="4">
        <v>22</v>
      </c>
      <c r="F1121" s="4">
        <v>36</v>
      </c>
      <c r="G1121" s="4">
        <v>1</v>
      </c>
      <c r="H1121" s="4">
        <v>21</v>
      </c>
      <c r="I1121" t="s">
        <v>1131</v>
      </c>
      <c r="J1121" s="3">
        <f t="shared" si="68"/>
        <v>36</v>
      </c>
      <c r="K1121" s="3">
        <f t="shared" si="69"/>
        <v>22</v>
      </c>
      <c r="L1121" s="3">
        <f t="shared" si="70"/>
        <v>14</v>
      </c>
      <c r="M1121" s="7">
        <f t="shared" si="71"/>
        <v>0.3888888888888889</v>
      </c>
    </row>
    <row r="1122" spans="1:13">
      <c r="A1122" s="4">
        <v>451</v>
      </c>
      <c r="B1122" s="4">
        <v>3</v>
      </c>
      <c r="C1122" s="4" t="s">
        <v>33</v>
      </c>
      <c r="D1122" s="4" t="s">
        <v>1145</v>
      </c>
      <c r="E1122" s="4">
        <v>21</v>
      </c>
      <c r="F1122" s="4">
        <v>35</v>
      </c>
      <c r="G1122" s="4">
        <v>1</v>
      </c>
      <c r="H1122" s="4">
        <v>23</v>
      </c>
      <c r="I1122" t="s">
        <v>1132</v>
      </c>
      <c r="J1122" s="3">
        <f t="shared" si="68"/>
        <v>35</v>
      </c>
      <c r="K1122" s="3">
        <f t="shared" si="69"/>
        <v>21</v>
      </c>
      <c r="L1122" s="3">
        <f t="shared" si="70"/>
        <v>14</v>
      </c>
      <c r="M1122" s="7">
        <f t="shared" si="71"/>
        <v>0.4</v>
      </c>
    </row>
    <row r="1123" spans="1:13">
      <c r="A1123" s="4">
        <v>451</v>
      </c>
      <c r="B1123" s="4">
        <v>3</v>
      </c>
      <c r="C1123" s="4" t="s">
        <v>331</v>
      </c>
      <c r="D1123" s="4" t="s">
        <v>1150</v>
      </c>
      <c r="E1123" s="4">
        <v>14</v>
      </c>
      <c r="F1123" s="4">
        <v>23</v>
      </c>
      <c r="G1123" s="4">
        <v>1</v>
      </c>
      <c r="H1123" s="4">
        <v>41</v>
      </c>
      <c r="I1123" t="s">
        <v>1132</v>
      </c>
      <c r="J1123" s="3">
        <f t="shared" si="68"/>
        <v>23</v>
      </c>
      <c r="K1123" s="3">
        <f t="shared" si="69"/>
        <v>14</v>
      </c>
      <c r="L1123" s="3">
        <f t="shared" si="70"/>
        <v>9</v>
      </c>
      <c r="M1123" s="7">
        <f t="shared" si="71"/>
        <v>0.39130434782608697</v>
      </c>
    </row>
    <row r="1124" spans="1:13">
      <c r="A1124" s="4">
        <v>451</v>
      </c>
      <c r="B1124" s="4">
        <v>3</v>
      </c>
      <c r="C1124" s="4" t="s">
        <v>77</v>
      </c>
      <c r="D1124" s="4" t="s">
        <v>1148</v>
      </c>
      <c r="E1124" s="4">
        <v>20</v>
      </c>
      <c r="F1124" s="4">
        <v>34</v>
      </c>
      <c r="G1124" s="4">
        <v>1</v>
      </c>
      <c r="H1124" s="4">
        <v>39</v>
      </c>
      <c r="I1124" t="s">
        <v>1131</v>
      </c>
      <c r="J1124" s="3">
        <f t="shared" si="68"/>
        <v>34</v>
      </c>
      <c r="K1124" s="3">
        <f t="shared" si="69"/>
        <v>20</v>
      </c>
      <c r="L1124" s="3">
        <f t="shared" si="70"/>
        <v>14</v>
      </c>
      <c r="M1124" s="7">
        <f t="shared" si="71"/>
        <v>0.41176470588235292</v>
      </c>
    </row>
    <row r="1125" spans="1:13">
      <c r="A1125" s="4">
        <v>452</v>
      </c>
      <c r="B1125" s="4">
        <v>9</v>
      </c>
      <c r="C1125" s="4" t="s">
        <v>186</v>
      </c>
      <c r="D1125" s="4" t="s">
        <v>1137</v>
      </c>
      <c r="E1125" s="4">
        <v>19</v>
      </c>
      <c r="F1125" s="4">
        <v>31</v>
      </c>
      <c r="G1125" s="4">
        <v>3</v>
      </c>
      <c r="H1125" s="4">
        <v>53</v>
      </c>
      <c r="I1125" t="s">
        <v>1131</v>
      </c>
      <c r="J1125" s="3">
        <f t="shared" si="68"/>
        <v>93</v>
      </c>
      <c r="K1125" s="3">
        <f t="shared" si="69"/>
        <v>57</v>
      </c>
      <c r="L1125" s="3">
        <f t="shared" si="70"/>
        <v>36</v>
      </c>
      <c r="M1125" s="7">
        <f t="shared" si="71"/>
        <v>0.38709677419354838</v>
      </c>
    </row>
    <row r="1126" spans="1:13">
      <c r="A1126" s="4">
        <v>452</v>
      </c>
      <c r="B1126" s="4">
        <v>9</v>
      </c>
      <c r="C1126" s="4" t="s">
        <v>335</v>
      </c>
      <c r="D1126" s="4" t="s">
        <v>1147</v>
      </c>
      <c r="E1126" s="4">
        <v>13</v>
      </c>
      <c r="F1126" s="4">
        <v>22</v>
      </c>
      <c r="G1126" s="4">
        <v>2</v>
      </c>
      <c r="H1126" s="4">
        <v>28</v>
      </c>
      <c r="I1126" t="s">
        <v>1131</v>
      </c>
      <c r="J1126" s="3">
        <f t="shared" si="68"/>
        <v>44</v>
      </c>
      <c r="K1126" s="3">
        <f t="shared" si="69"/>
        <v>26</v>
      </c>
      <c r="L1126" s="3">
        <f t="shared" si="70"/>
        <v>18</v>
      </c>
      <c r="M1126" s="7">
        <f t="shared" si="71"/>
        <v>0.40909090909090912</v>
      </c>
    </row>
    <row r="1127" spans="1:13">
      <c r="A1127" s="4">
        <v>452</v>
      </c>
      <c r="B1127" s="4">
        <v>9</v>
      </c>
      <c r="C1127" s="4" t="s">
        <v>102</v>
      </c>
      <c r="D1127" s="4" t="s">
        <v>1151</v>
      </c>
      <c r="E1127" s="4">
        <v>13</v>
      </c>
      <c r="F1127" s="4">
        <v>21</v>
      </c>
      <c r="G1127" s="4">
        <v>1</v>
      </c>
      <c r="H1127" s="4">
        <v>42</v>
      </c>
      <c r="I1127" t="s">
        <v>1132</v>
      </c>
      <c r="J1127" s="3">
        <f t="shared" si="68"/>
        <v>21</v>
      </c>
      <c r="K1127" s="3">
        <f t="shared" si="69"/>
        <v>13</v>
      </c>
      <c r="L1127" s="3">
        <f t="shared" si="70"/>
        <v>8</v>
      </c>
      <c r="M1127" s="7">
        <f t="shared" si="71"/>
        <v>0.38095238095238093</v>
      </c>
    </row>
    <row r="1128" spans="1:13">
      <c r="A1128" s="4">
        <v>453</v>
      </c>
      <c r="B1128" s="4">
        <v>6</v>
      </c>
      <c r="C1128" s="4" t="s">
        <v>77</v>
      </c>
      <c r="D1128" s="4" t="s">
        <v>1148</v>
      </c>
      <c r="E1128" s="4">
        <v>20</v>
      </c>
      <c r="F1128" s="4">
        <v>34</v>
      </c>
      <c r="G1128" s="4">
        <v>1</v>
      </c>
      <c r="H1128" s="4">
        <v>42</v>
      </c>
      <c r="I1128" t="s">
        <v>1131</v>
      </c>
      <c r="J1128" s="3">
        <f t="shared" si="68"/>
        <v>34</v>
      </c>
      <c r="K1128" s="3">
        <f t="shared" si="69"/>
        <v>20</v>
      </c>
      <c r="L1128" s="3">
        <f t="shared" si="70"/>
        <v>14</v>
      </c>
      <c r="M1128" s="7">
        <f t="shared" si="71"/>
        <v>0.41176470588235292</v>
      </c>
    </row>
    <row r="1129" spans="1:13">
      <c r="A1129" s="4">
        <v>453</v>
      </c>
      <c r="B1129" s="4">
        <v>6</v>
      </c>
      <c r="C1129" s="4" t="s">
        <v>414</v>
      </c>
      <c r="D1129" s="4" t="s">
        <v>1146</v>
      </c>
      <c r="E1129" s="4">
        <v>19</v>
      </c>
      <c r="F1129" s="4">
        <v>32</v>
      </c>
      <c r="G1129" s="4">
        <v>3</v>
      </c>
      <c r="H1129" s="4">
        <v>58</v>
      </c>
      <c r="I1129" t="s">
        <v>1131</v>
      </c>
      <c r="J1129" s="3">
        <f t="shared" si="68"/>
        <v>96</v>
      </c>
      <c r="K1129" s="3">
        <f t="shared" si="69"/>
        <v>57</v>
      </c>
      <c r="L1129" s="3">
        <f t="shared" si="70"/>
        <v>39</v>
      </c>
      <c r="M1129" s="7">
        <f t="shared" si="71"/>
        <v>0.40625</v>
      </c>
    </row>
    <row r="1130" spans="1:13">
      <c r="A1130" s="4">
        <v>454</v>
      </c>
      <c r="B1130" s="4">
        <v>1</v>
      </c>
      <c r="C1130" s="4" t="s">
        <v>170</v>
      </c>
      <c r="D1130" s="4" t="s">
        <v>1138</v>
      </c>
      <c r="E1130" s="4">
        <v>16</v>
      </c>
      <c r="F1130" s="4">
        <v>27</v>
      </c>
      <c r="G1130" s="4">
        <v>2</v>
      </c>
      <c r="H1130" s="4">
        <v>49</v>
      </c>
      <c r="I1130" t="s">
        <v>1131</v>
      </c>
      <c r="J1130" s="3">
        <f t="shared" si="68"/>
        <v>54</v>
      </c>
      <c r="K1130" s="3">
        <f t="shared" si="69"/>
        <v>32</v>
      </c>
      <c r="L1130" s="3">
        <f t="shared" si="70"/>
        <v>22</v>
      </c>
      <c r="M1130" s="7">
        <f t="shared" si="71"/>
        <v>0.40740740740740738</v>
      </c>
    </row>
    <row r="1131" spans="1:13">
      <c r="A1131" s="4">
        <v>454</v>
      </c>
      <c r="B1131" s="4">
        <v>1</v>
      </c>
      <c r="C1131" s="4" t="s">
        <v>180</v>
      </c>
      <c r="D1131" s="4" t="s">
        <v>1144</v>
      </c>
      <c r="E1131" s="4">
        <v>11</v>
      </c>
      <c r="F1131" s="4">
        <v>19</v>
      </c>
      <c r="G1131" s="4">
        <v>3</v>
      </c>
      <c r="H1131" s="4">
        <v>18</v>
      </c>
      <c r="I1131" t="s">
        <v>1132</v>
      </c>
      <c r="J1131" s="3">
        <f t="shared" si="68"/>
        <v>57</v>
      </c>
      <c r="K1131" s="3">
        <f t="shared" si="69"/>
        <v>33</v>
      </c>
      <c r="L1131" s="3">
        <f t="shared" si="70"/>
        <v>24</v>
      </c>
      <c r="M1131" s="7">
        <f t="shared" si="71"/>
        <v>0.42105263157894735</v>
      </c>
    </row>
    <row r="1132" spans="1:13">
      <c r="A1132" s="4">
        <v>454</v>
      </c>
      <c r="B1132" s="4">
        <v>1</v>
      </c>
      <c r="C1132" s="4" t="s">
        <v>106</v>
      </c>
      <c r="D1132" s="4" t="s">
        <v>1140</v>
      </c>
      <c r="E1132" s="4">
        <v>22</v>
      </c>
      <c r="F1132" s="4">
        <v>36</v>
      </c>
      <c r="G1132" s="4">
        <v>2</v>
      </c>
      <c r="H1132" s="4">
        <v>42</v>
      </c>
      <c r="I1132" t="s">
        <v>1132</v>
      </c>
      <c r="J1132" s="3">
        <f t="shared" si="68"/>
        <v>72</v>
      </c>
      <c r="K1132" s="3">
        <f t="shared" si="69"/>
        <v>44</v>
      </c>
      <c r="L1132" s="3">
        <f t="shared" si="70"/>
        <v>28</v>
      </c>
      <c r="M1132" s="7">
        <f t="shared" si="71"/>
        <v>0.3888888888888889</v>
      </c>
    </row>
    <row r="1133" spans="1:13">
      <c r="A1133" s="4">
        <v>454</v>
      </c>
      <c r="B1133" s="4">
        <v>1</v>
      </c>
      <c r="C1133" s="4" t="s">
        <v>195</v>
      </c>
      <c r="D1133" s="4" t="s">
        <v>1154</v>
      </c>
      <c r="E1133" s="4">
        <v>15</v>
      </c>
      <c r="F1133" s="4">
        <v>25</v>
      </c>
      <c r="G1133" s="4">
        <v>2</v>
      </c>
      <c r="H1133" s="4">
        <v>44</v>
      </c>
      <c r="I1133" t="s">
        <v>1131</v>
      </c>
      <c r="J1133" s="3">
        <f t="shared" si="68"/>
        <v>50</v>
      </c>
      <c r="K1133" s="3">
        <f t="shared" si="69"/>
        <v>30</v>
      </c>
      <c r="L1133" s="3">
        <f t="shared" si="70"/>
        <v>20</v>
      </c>
      <c r="M1133" s="7">
        <f t="shared" si="71"/>
        <v>0.4</v>
      </c>
    </row>
    <row r="1134" spans="1:13">
      <c r="A1134" s="4">
        <v>455</v>
      </c>
      <c r="B1134" s="4">
        <v>12</v>
      </c>
      <c r="C1134" s="4" t="s">
        <v>259</v>
      </c>
      <c r="D1134" s="4" t="s">
        <v>1135</v>
      </c>
      <c r="E1134" s="4">
        <v>14</v>
      </c>
      <c r="F1134" s="4">
        <v>24</v>
      </c>
      <c r="G1134" s="4">
        <v>2</v>
      </c>
      <c r="H1134" s="4">
        <v>11</v>
      </c>
      <c r="I1134" t="s">
        <v>1131</v>
      </c>
      <c r="J1134" s="3">
        <f t="shared" si="68"/>
        <v>48</v>
      </c>
      <c r="K1134" s="3">
        <f t="shared" si="69"/>
        <v>28</v>
      </c>
      <c r="L1134" s="3">
        <f t="shared" si="70"/>
        <v>20</v>
      </c>
      <c r="M1134" s="7">
        <f t="shared" si="71"/>
        <v>0.41666666666666669</v>
      </c>
    </row>
    <row r="1135" spans="1:13">
      <c r="A1135" s="4">
        <v>456</v>
      </c>
      <c r="B1135" s="4">
        <v>13</v>
      </c>
      <c r="C1135" s="4" t="s">
        <v>65</v>
      </c>
      <c r="D1135" s="4" t="s">
        <v>1139</v>
      </c>
      <c r="E1135" s="4">
        <v>25</v>
      </c>
      <c r="F1135" s="4">
        <v>40</v>
      </c>
      <c r="G1135" s="4">
        <v>2</v>
      </c>
      <c r="H1135" s="4">
        <v>47</v>
      </c>
      <c r="I1135" t="s">
        <v>1132</v>
      </c>
      <c r="J1135" s="3">
        <f t="shared" si="68"/>
        <v>80</v>
      </c>
      <c r="K1135" s="3">
        <f t="shared" si="69"/>
        <v>50</v>
      </c>
      <c r="L1135" s="3">
        <f t="shared" si="70"/>
        <v>30</v>
      </c>
      <c r="M1135" s="7">
        <f t="shared" si="71"/>
        <v>0.375</v>
      </c>
    </row>
    <row r="1136" spans="1:13">
      <c r="A1136" s="4">
        <v>456</v>
      </c>
      <c r="B1136" s="4">
        <v>13</v>
      </c>
      <c r="C1136" s="4" t="s">
        <v>77</v>
      </c>
      <c r="D1136" s="4" t="s">
        <v>1148</v>
      </c>
      <c r="E1136" s="4">
        <v>20</v>
      </c>
      <c r="F1136" s="4">
        <v>34</v>
      </c>
      <c r="G1136" s="4">
        <v>2</v>
      </c>
      <c r="H1136" s="4">
        <v>24</v>
      </c>
      <c r="I1136" t="s">
        <v>1131</v>
      </c>
      <c r="J1136" s="3">
        <f t="shared" si="68"/>
        <v>68</v>
      </c>
      <c r="K1136" s="3">
        <f t="shared" si="69"/>
        <v>40</v>
      </c>
      <c r="L1136" s="3">
        <f t="shared" si="70"/>
        <v>28</v>
      </c>
      <c r="M1136" s="7">
        <f t="shared" si="71"/>
        <v>0.41176470588235292</v>
      </c>
    </row>
    <row r="1137" spans="1:13">
      <c r="A1137" s="4">
        <v>457</v>
      </c>
      <c r="B1137" s="4">
        <v>18</v>
      </c>
      <c r="C1137" s="4" t="s">
        <v>439</v>
      </c>
      <c r="D1137" s="4" t="s">
        <v>1142</v>
      </c>
      <c r="E1137" s="4">
        <v>20</v>
      </c>
      <c r="F1137" s="4">
        <v>33</v>
      </c>
      <c r="G1137" s="4">
        <v>3</v>
      </c>
      <c r="H1137" s="4">
        <v>43</v>
      </c>
      <c r="I1137" t="s">
        <v>1132</v>
      </c>
      <c r="J1137" s="3">
        <f t="shared" si="68"/>
        <v>99</v>
      </c>
      <c r="K1137" s="3">
        <f t="shared" si="69"/>
        <v>60</v>
      </c>
      <c r="L1137" s="3">
        <f t="shared" si="70"/>
        <v>39</v>
      </c>
      <c r="M1137" s="7">
        <f t="shared" si="71"/>
        <v>0.39393939393939392</v>
      </c>
    </row>
    <row r="1138" spans="1:13">
      <c r="A1138" s="4">
        <v>457</v>
      </c>
      <c r="B1138" s="4">
        <v>18</v>
      </c>
      <c r="C1138" s="4" t="s">
        <v>180</v>
      </c>
      <c r="D1138" s="4" t="s">
        <v>1144</v>
      </c>
      <c r="E1138" s="4">
        <v>11</v>
      </c>
      <c r="F1138" s="4">
        <v>19</v>
      </c>
      <c r="G1138" s="4">
        <v>2</v>
      </c>
      <c r="H1138" s="4">
        <v>15</v>
      </c>
      <c r="I1138" t="s">
        <v>1132</v>
      </c>
      <c r="J1138" s="3">
        <f t="shared" si="68"/>
        <v>38</v>
      </c>
      <c r="K1138" s="3">
        <f t="shared" si="69"/>
        <v>22</v>
      </c>
      <c r="L1138" s="3">
        <f t="shared" si="70"/>
        <v>16</v>
      </c>
      <c r="M1138" s="7">
        <f t="shared" si="71"/>
        <v>0.42105263157894735</v>
      </c>
    </row>
    <row r="1139" spans="1:13">
      <c r="A1139" s="4">
        <v>458</v>
      </c>
      <c r="B1139" s="4">
        <v>4</v>
      </c>
      <c r="C1139" s="4" t="s">
        <v>57</v>
      </c>
      <c r="D1139" s="4" t="s">
        <v>1143</v>
      </c>
      <c r="E1139" s="4">
        <v>16</v>
      </c>
      <c r="F1139" s="4">
        <v>28</v>
      </c>
      <c r="G1139" s="4">
        <v>2</v>
      </c>
      <c r="H1139" s="4">
        <v>11</v>
      </c>
      <c r="I1139" t="s">
        <v>1132</v>
      </c>
      <c r="J1139" s="3">
        <f t="shared" si="68"/>
        <v>56</v>
      </c>
      <c r="K1139" s="3">
        <f t="shared" si="69"/>
        <v>32</v>
      </c>
      <c r="L1139" s="3">
        <f t="shared" si="70"/>
        <v>24</v>
      </c>
      <c r="M1139" s="7">
        <f t="shared" si="71"/>
        <v>0.42857142857142855</v>
      </c>
    </row>
    <row r="1140" spans="1:13">
      <c r="A1140" s="4">
        <v>458</v>
      </c>
      <c r="B1140" s="4">
        <v>4</v>
      </c>
      <c r="C1140" s="4" t="s">
        <v>77</v>
      </c>
      <c r="D1140" s="4" t="s">
        <v>1148</v>
      </c>
      <c r="E1140" s="4">
        <v>20</v>
      </c>
      <c r="F1140" s="4">
        <v>34</v>
      </c>
      <c r="G1140" s="4">
        <v>3</v>
      </c>
      <c r="H1140" s="4">
        <v>28</v>
      </c>
      <c r="I1140" t="s">
        <v>1131</v>
      </c>
      <c r="J1140" s="3">
        <f t="shared" si="68"/>
        <v>102</v>
      </c>
      <c r="K1140" s="3">
        <f t="shared" si="69"/>
        <v>60</v>
      </c>
      <c r="L1140" s="3">
        <f t="shared" si="70"/>
        <v>42</v>
      </c>
      <c r="M1140" s="7">
        <f t="shared" si="71"/>
        <v>0.41176470588235292</v>
      </c>
    </row>
    <row r="1141" spans="1:13">
      <c r="A1141" s="4">
        <v>458</v>
      </c>
      <c r="B1141" s="4">
        <v>4</v>
      </c>
      <c r="C1141" s="4" t="s">
        <v>439</v>
      </c>
      <c r="D1141" s="4" t="s">
        <v>1142</v>
      </c>
      <c r="E1141" s="4">
        <v>20</v>
      </c>
      <c r="F1141" s="4">
        <v>33</v>
      </c>
      <c r="G1141" s="4">
        <v>2</v>
      </c>
      <c r="H1141" s="4">
        <v>6</v>
      </c>
      <c r="I1141" t="s">
        <v>1131</v>
      </c>
      <c r="J1141" s="3">
        <f t="shared" si="68"/>
        <v>66</v>
      </c>
      <c r="K1141" s="3">
        <f t="shared" si="69"/>
        <v>40</v>
      </c>
      <c r="L1141" s="3">
        <f t="shared" si="70"/>
        <v>26</v>
      </c>
      <c r="M1141" s="7">
        <f t="shared" si="71"/>
        <v>0.39393939393939392</v>
      </c>
    </row>
    <row r="1142" spans="1:13">
      <c r="A1142" s="4">
        <v>458</v>
      </c>
      <c r="B1142" s="4">
        <v>4</v>
      </c>
      <c r="C1142" s="4" t="s">
        <v>335</v>
      </c>
      <c r="D1142" s="4" t="s">
        <v>1147</v>
      </c>
      <c r="E1142" s="4">
        <v>13</v>
      </c>
      <c r="F1142" s="4">
        <v>22</v>
      </c>
      <c r="G1142" s="4">
        <v>2</v>
      </c>
      <c r="H1142" s="4">
        <v>44</v>
      </c>
      <c r="I1142" t="s">
        <v>1131</v>
      </c>
      <c r="J1142" s="3">
        <f t="shared" si="68"/>
        <v>44</v>
      </c>
      <c r="K1142" s="3">
        <f t="shared" si="69"/>
        <v>26</v>
      </c>
      <c r="L1142" s="3">
        <f t="shared" si="70"/>
        <v>18</v>
      </c>
      <c r="M1142" s="7">
        <f t="shared" si="71"/>
        <v>0.40909090909090912</v>
      </c>
    </row>
    <row r="1143" spans="1:13">
      <c r="A1143" s="4">
        <v>459</v>
      </c>
      <c r="B1143" s="4">
        <v>20</v>
      </c>
      <c r="C1143" s="4" t="s">
        <v>57</v>
      </c>
      <c r="D1143" s="4" t="s">
        <v>1143</v>
      </c>
      <c r="E1143" s="4">
        <v>16</v>
      </c>
      <c r="F1143" s="4">
        <v>28</v>
      </c>
      <c r="G1143" s="4">
        <v>3</v>
      </c>
      <c r="H1143" s="4">
        <v>30</v>
      </c>
      <c r="I1143" t="s">
        <v>1131</v>
      </c>
      <c r="J1143" s="3">
        <f t="shared" si="68"/>
        <v>84</v>
      </c>
      <c r="K1143" s="3">
        <f t="shared" si="69"/>
        <v>48</v>
      </c>
      <c r="L1143" s="3">
        <f t="shared" si="70"/>
        <v>36</v>
      </c>
      <c r="M1143" s="7">
        <f t="shared" si="71"/>
        <v>0.42857142857142855</v>
      </c>
    </row>
    <row r="1144" spans="1:13">
      <c r="A1144" s="4">
        <v>460</v>
      </c>
      <c r="B1144" s="4">
        <v>19</v>
      </c>
      <c r="C1144" s="4" t="s">
        <v>57</v>
      </c>
      <c r="D1144" s="4" t="s">
        <v>1143</v>
      </c>
      <c r="E1144" s="4">
        <v>16</v>
      </c>
      <c r="F1144" s="4">
        <v>28</v>
      </c>
      <c r="G1144" s="4">
        <v>1</v>
      </c>
      <c r="H1144" s="4">
        <v>40</v>
      </c>
      <c r="I1144" t="s">
        <v>1132</v>
      </c>
      <c r="J1144" s="3">
        <f t="shared" si="68"/>
        <v>28</v>
      </c>
      <c r="K1144" s="3">
        <f t="shared" si="69"/>
        <v>16</v>
      </c>
      <c r="L1144" s="3">
        <f t="shared" si="70"/>
        <v>12</v>
      </c>
      <c r="M1144" s="7">
        <f t="shared" si="71"/>
        <v>0.42857142857142855</v>
      </c>
    </row>
    <row r="1145" spans="1:13">
      <c r="A1145" s="4">
        <v>460</v>
      </c>
      <c r="B1145" s="4">
        <v>19</v>
      </c>
      <c r="C1145" s="4" t="s">
        <v>256</v>
      </c>
      <c r="D1145" s="4" t="s">
        <v>1153</v>
      </c>
      <c r="E1145" s="4">
        <v>15</v>
      </c>
      <c r="F1145" s="4">
        <v>26</v>
      </c>
      <c r="G1145" s="4">
        <v>1</v>
      </c>
      <c r="H1145" s="4">
        <v>8</v>
      </c>
      <c r="I1145" t="s">
        <v>1132</v>
      </c>
      <c r="J1145" s="3">
        <f t="shared" si="68"/>
        <v>26</v>
      </c>
      <c r="K1145" s="3">
        <f t="shared" si="69"/>
        <v>15</v>
      </c>
      <c r="L1145" s="3">
        <f t="shared" si="70"/>
        <v>11</v>
      </c>
      <c r="M1145" s="7">
        <f t="shared" si="71"/>
        <v>0.42307692307692307</v>
      </c>
    </row>
    <row r="1146" spans="1:13">
      <c r="A1146" s="4">
        <v>460</v>
      </c>
      <c r="B1146" s="4">
        <v>19</v>
      </c>
      <c r="C1146" s="4" t="s">
        <v>195</v>
      </c>
      <c r="D1146" s="4" t="s">
        <v>1154</v>
      </c>
      <c r="E1146" s="4">
        <v>15</v>
      </c>
      <c r="F1146" s="4">
        <v>25</v>
      </c>
      <c r="G1146" s="4">
        <v>2</v>
      </c>
      <c r="H1146" s="4">
        <v>43</v>
      </c>
      <c r="I1146" t="s">
        <v>1131</v>
      </c>
      <c r="J1146" s="3">
        <f t="shared" si="68"/>
        <v>50</v>
      </c>
      <c r="K1146" s="3">
        <f t="shared" si="69"/>
        <v>30</v>
      </c>
      <c r="L1146" s="3">
        <f t="shared" si="70"/>
        <v>20</v>
      </c>
      <c r="M1146" s="7">
        <f t="shared" si="71"/>
        <v>0.4</v>
      </c>
    </row>
    <row r="1147" spans="1:13">
      <c r="A1147" s="4">
        <v>460</v>
      </c>
      <c r="B1147" s="4">
        <v>19</v>
      </c>
      <c r="C1147" s="4" t="s">
        <v>259</v>
      </c>
      <c r="D1147" s="4" t="s">
        <v>1135</v>
      </c>
      <c r="E1147" s="4">
        <v>14</v>
      </c>
      <c r="F1147" s="4">
        <v>24</v>
      </c>
      <c r="G1147" s="4">
        <v>3</v>
      </c>
      <c r="H1147" s="4">
        <v>33</v>
      </c>
      <c r="I1147" t="s">
        <v>1131</v>
      </c>
      <c r="J1147" s="3">
        <f t="shared" si="68"/>
        <v>72</v>
      </c>
      <c r="K1147" s="3">
        <f t="shared" si="69"/>
        <v>42</v>
      </c>
      <c r="L1147" s="3">
        <f t="shared" si="70"/>
        <v>30</v>
      </c>
      <c r="M1147" s="7">
        <f t="shared" si="71"/>
        <v>0.41666666666666669</v>
      </c>
    </row>
    <row r="1148" spans="1:13">
      <c r="A1148" s="4">
        <v>461</v>
      </c>
      <c r="B1148" s="4">
        <v>4</v>
      </c>
      <c r="C1148" s="4" t="s">
        <v>33</v>
      </c>
      <c r="D1148" s="4" t="s">
        <v>1145</v>
      </c>
      <c r="E1148" s="4">
        <v>21</v>
      </c>
      <c r="F1148" s="4">
        <v>35</v>
      </c>
      <c r="G1148" s="4">
        <v>2</v>
      </c>
      <c r="H1148" s="4">
        <v>38</v>
      </c>
      <c r="I1148" t="s">
        <v>1132</v>
      </c>
      <c r="J1148" s="3">
        <f t="shared" si="68"/>
        <v>70</v>
      </c>
      <c r="K1148" s="3">
        <f t="shared" si="69"/>
        <v>42</v>
      </c>
      <c r="L1148" s="3">
        <f t="shared" si="70"/>
        <v>28</v>
      </c>
      <c r="M1148" s="7">
        <f t="shared" si="71"/>
        <v>0.4</v>
      </c>
    </row>
    <row r="1149" spans="1:13">
      <c r="A1149" s="4">
        <v>461</v>
      </c>
      <c r="B1149" s="4">
        <v>4</v>
      </c>
      <c r="C1149" s="4" t="s">
        <v>51</v>
      </c>
      <c r="D1149" s="4" t="s">
        <v>1141</v>
      </c>
      <c r="E1149" s="4">
        <v>17</v>
      </c>
      <c r="F1149" s="4">
        <v>29</v>
      </c>
      <c r="G1149" s="4">
        <v>1</v>
      </c>
      <c r="H1149" s="4">
        <v>28</v>
      </c>
      <c r="I1149" t="s">
        <v>1131</v>
      </c>
      <c r="J1149" s="3">
        <f t="shared" si="68"/>
        <v>29</v>
      </c>
      <c r="K1149" s="3">
        <f t="shared" si="69"/>
        <v>17</v>
      </c>
      <c r="L1149" s="3">
        <f t="shared" si="70"/>
        <v>12</v>
      </c>
      <c r="M1149" s="7">
        <f t="shared" si="71"/>
        <v>0.41379310344827586</v>
      </c>
    </row>
    <row r="1150" spans="1:13">
      <c r="A1150" s="4">
        <v>462</v>
      </c>
      <c r="B1150" s="4">
        <v>9</v>
      </c>
      <c r="C1150" s="4" t="s">
        <v>439</v>
      </c>
      <c r="D1150" s="4" t="s">
        <v>1142</v>
      </c>
      <c r="E1150" s="4">
        <v>20</v>
      </c>
      <c r="F1150" s="4">
        <v>33</v>
      </c>
      <c r="G1150" s="4">
        <v>3</v>
      </c>
      <c r="H1150" s="4">
        <v>11</v>
      </c>
      <c r="I1150" t="s">
        <v>1131</v>
      </c>
      <c r="J1150" s="3">
        <f t="shared" si="68"/>
        <v>99</v>
      </c>
      <c r="K1150" s="3">
        <f t="shared" si="69"/>
        <v>60</v>
      </c>
      <c r="L1150" s="3">
        <f t="shared" si="70"/>
        <v>39</v>
      </c>
      <c r="M1150" s="7">
        <f t="shared" si="71"/>
        <v>0.39393939393939392</v>
      </c>
    </row>
    <row r="1151" spans="1:13">
      <c r="A1151" s="4">
        <v>463</v>
      </c>
      <c r="B1151" s="4">
        <v>7</v>
      </c>
      <c r="C1151" s="4" t="s">
        <v>186</v>
      </c>
      <c r="D1151" s="4" t="s">
        <v>1137</v>
      </c>
      <c r="E1151" s="4">
        <v>19</v>
      </c>
      <c r="F1151" s="4">
        <v>31</v>
      </c>
      <c r="G1151" s="4">
        <v>3</v>
      </c>
      <c r="H1151" s="4">
        <v>14</v>
      </c>
      <c r="I1151" t="s">
        <v>1132</v>
      </c>
      <c r="J1151" s="3">
        <f t="shared" si="68"/>
        <v>93</v>
      </c>
      <c r="K1151" s="3">
        <f t="shared" si="69"/>
        <v>57</v>
      </c>
      <c r="L1151" s="3">
        <f t="shared" si="70"/>
        <v>36</v>
      </c>
      <c r="M1151" s="7">
        <f t="shared" si="71"/>
        <v>0.38709677419354838</v>
      </c>
    </row>
    <row r="1152" spans="1:13">
      <c r="A1152" s="4">
        <v>464</v>
      </c>
      <c r="B1152" s="4">
        <v>16</v>
      </c>
      <c r="C1152" s="4" t="s">
        <v>256</v>
      </c>
      <c r="D1152" s="4" t="s">
        <v>1153</v>
      </c>
      <c r="E1152" s="4">
        <v>15</v>
      </c>
      <c r="F1152" s="4">
        <v>26</v>
      </c>
      <c r="G1152" s="4">
        <v>3</v>
      </c>
      <c r="H1152" s="4">
        <v>50</v>
      </c>
      <c r="I1152" t="s">
        <v>1132</v>
      </c>
      <c r="J1152" s="3">
        <f t="shared" si="68"/>
        <v>78</v>
      </c>
      <c r="K1152" s="3">
        <f t="shared" si="69"/>
        <v>45</v>
      </c>
      <c r="L1152" s="3">
        <f t="shared" si="70"/>
        <v>33</v>
      </c>
      <c r="M1152" s="7">
        <f t="shared" si="71"/>
        <v>0.42307692307692307</v>
      </c>
    </row>
    <row r="1153" spans="1:13">
      <c r="A1153" s="4">
        <v>464</v>
      </c>
      <c r="B1153" s="4">
        <v>16</v>
      </c>
      <c r="C1153" s="4" t="s">
        <v>170</v>
      </c>
      <c r="D1153" s="4" t="s">
        <v>1138</v>
      </c>
      <c r="E1153" s="4">
        <v>16</v>
      </c>
      <c r="F1153" s="4">
        <v>27</v>
      </c>
      <c r="G1153" s="4">
        <v>2</v>
      </c>
      <c r="H1153" s="4">
        <v>24</v>
      </c>
      <c r="I1153" t="s">
        <v>1131</v>
      </c>
      <c r="J1153" s="3">
        <f t="shared" si="68"/>
        <v>54</v>
      </c>
      <c r="K1153" s="3">
        <f t="shared" si="69"/>
        <v>32</v>
      </c>
      <c r="L1153" s="3">
        <f t="shared" si="70"/>
        <v>22</v>
      </c>
      <c r="M1153" s="7">
        <f t="shared" si="71"/>
        <v>0.40740740740740738</v>
      </c>
    </row>
    <row r="1154" spans="1:13">
      <c r="A1154" s="4">
        <v>464</v>
      </c>
      <c r="B1154" s="4">
        <v>16</v>
      </c>
      <c r="C1154" s="4" t="s">
        <v>335</v>
      </c>
      <c r="D1154" s="4" t="s">
        <v>1147</v>
      </c>
      <c r="E1154" s="4">
        <v>13</v>
      </c>
      <c r="F1154" s="4">
        <v>22</v>
      </c>
      <c r="G1154" s="4">
        <v>1</v>
      </c>
      <c r="H1154" s="4">
        <v>10</v>
      </c>
      <c r="I1154" t="s">
        <v>1131</v>
      </c>
      <c r="J1154" s="3">
        <f t="shared" ref="J1154:J1217" si="72">+F1154*G1154</f>
        <v>22</v>
      </c>
      <c r="K1154" s="3">
        <f t="shared" ref="K1154:K1217" si="73">+E1154*G1154</f>
        <v>13</v>
      </c>
      <c r="L1154" s="3">
        <f t="shared" si="70"/>
        <v>9</v>
      </c>
      <c r="M1154" s="7">
        <f t="shared" si="71"/>
        <v>0.40909090909090912</v>
      </c>
    </row>
    <row r="1155" spans="1:13">
      <c r="A1155" s="4">
        <v>465</v>
      </c>
      <c r="B1155" s="4">
        <v>4</v>
      </c>
      <c r="C1155" s="4" t="s">
        <v>195</v>
      </c>
      <c r="D1155" s="4" t="s">
        <v>1154</v>
      </c>
      <c r="E1155" s="4">
        <v>15</v>
      </c>
      <c r="F1155" s="4">
        <v>25</v>
      </c>
      <c r="G1155" s="4">
        <v>3</v>
      </c>
      <c r="H1155" s="4">
        <v>37</v>
      </c>
      <c r="I1155" t="s">
        <v>1131</v>
      </c>
      <c r="J1155" s="3">
        <f t="shared" si="72"/>
        <v>75</v>
      </c>
      <c r="K1155" s="3">
        <f t="shared" si="73"/>
        <v>45</v>
      </c>
      <c r="L1155" s="3">
        <f t="shared" ref="L1155:L1218" si="74">+J1155-K1155</f>
        <v>30</v>
      </c>
      <c r="M1155" s="7">
        <f t="shared" ref="M1155:M1218" si="75">+L1155/J1155</f>
        <v>0.4</v>
      </c>
    </row>
    <row r="1156" spans="1:13">
      <c r="A1156" s="4">
        <v>465</v>
      </c>
      <c r="B1156" s="4">
        <v>4</v>
      </c>
      <c r="C1156" s="4" t="s">
        <v>331</v>
      </c>
      <c r="D1156" s="4" t="s">
        <v>1150</v>
      </c>
      <c r="E1156" s="4">
        <v>14</v>
      </c>
      <c r="F1156" s="4">
        <v>23</v>
      </c>
      <c r="G1156" s="4">
        <v>2</v>
      </c>
      <c r="H1156" s="4">
        <v>23</v>
      </c>
      <c r="I1156" t="s">
        <v>1132</v>
      </c>
      <c r="J1156" s="3">
        <f t="shared" si="72"/>
        <v>46</v>
      </c>
      <c r="K1156" s="3">
        <f t="shared" si="73"/>
        <v>28</v>
      </c>
      <c r="L1156" s="3">
        <f t="shared" si="74"/>
        <v>18</v>
      </c>
      <c r="M1156" s="7">
        <f t="shared" si="75"/>
        <v>0.39130434782608697</v>
      </c>
    </row>
    <row r="1157" spans="1:13">
      <c r="A1157" s="4">
        <v>466</v>
      </c>
      <c r="B1157" s="4">
        <v>4</v>
      </c>
      <c r="C1157" s="4" t="s">
        <v>335</v>
      </c>
      <c r="D1157" s="4" t="s">
        <v>1147</v>
      </c>
      <c r="E1157" s="4">
        <v>13</v>
      </c>
      <c r="F1157" s="4">
        <v>22</v>
      </c>
      <c r="G1157" s="4">
        <v>1</v>
      </c>
      <c r="H1157" s="4">
        <v>50</v>
      </c>
      <c r="I1157" t="s">
        <v>1132</v>
      </c>
      <c r="J1157" s="3">
        <f t="shared" si="72"/>
        <v>22</v>
      </c>
      <c r="K1157" s="3">
        <f t="shared" si="73"/>
        <v>13</v>
      </c>
      <c r="L1157" s="3">
        <f t="shared" si="74"/>
        <v>9</v>
      </c>
      <c r="M1157" s="7">
        <f t="shared" si="75"/>
        <v>0.40909090909090912</v>
      </c>
    </row>
    <row r="1158" spans="1:13">
      <c r="A1158" s="4">
        <v>466</v>
      </c>
      <c r="B1158" s="4">
        <v>4</v>
      </c>
      <c r="C1158" s="4" t="s">
        <v>100</v>
      </c>
      <c r="D1158" s="4" t="s">
        <v>1136</v>
      </c>
      <c r="E1158" s="4">
        <v>18</v>
      </c>
      <c r="F1158" s="4">
        <v>30</v>
      </c>
      <c r="G1158" s="4">
        <v>3</v>
      </c>
      <c r="H1158" s="4">
        <v>52</v>
      </c>
      <c r="I1158" t="s">
        <v>1131</v>
      </c>
      <c r="J1158" s="3">
        <f t="shared" si="72"/>
        <v>90</v>
      </c>
      <c r="K1158" s="3">
        <f t="shared" si="73"/>
        <v>54</v>
      </c>
      <c r="L1158" s="3">
        <f t="shared" si="74"/>
        <v>36</v>
      </c>
      <c r="M1158" s="7">
        <f t="shared" si="75"/>
        <v>0.4</v>
      </c>
    </row>
    <row r="1159" spans="1:13">
      <c r="A1159" s="4">
        <v>466</v>
      </c>
      <c r="B1159" s="4">
        <v>4</v>
      </c>
      <c r="C1159" s="4" t="s">
        <v>57</v>
      </c>
      <c r="D1159" s="4" t="s">
        <v>1143</v>
      </c>
      <c r="E1159" s="4">
        <v>16</v>
      </c>
      <c r="F1159" s="4">
        <v>28</v>
      </c>
      <c r="G1159" s="4">
        <v>1</v>
      </c>
      <c r="H1159" s="4">
        <v>43</v>
      </c>
      <c r="I1159" t="s">
        <v>1131</v>
      </c>
      <c r="J1159" s="3">
        <f t="shared" si="72"/>
        <v>28</v>
      </c>
      <c r="K1159" s="3">
        <f t="shared" si="73"/>
        <v>16</v>
      </c>
      <c r="L1159" s="3">
        <f t="shared" si="74"/>
        <v>12</v>
      </c>
      <c r="M1159" s="7">
        <f t="shared" si="75"/>
        <v>0.42857142857142855</v>
      </c>
    </row>
    <row r="1160" spans="1:13">
      <c r="A1160" s="4">
        <v>467</v>
      </c>
      <c r="B1160" s="4">
        <v>15</v>
      </c>
      <c r="C1160" s="4" t="s">
        <v>439</v>
      </c>
      <c r="D1160" s="4" t="s">
        <v>1142</v>
      </c>
      <c r="E1160" s="4">
        <v>20</v>
      </c>
      <c r="F1160" s="4">
        <v>33</v>
      </c>
      <c r="G1160" s="4">
        <v>3</v>
      </c>
      <c r="H1160" s="4">
        <v>13</v>
      </c>
      <c r="I1160" t="s">
        <v>1131</v>
      </c>
      <c r="J1160" s="3">
        <f t="shared" si="72"/>
        <v>99</v>
      </c>
      <c r="K1160" s="3">
        <f t="shared" si="73"/>
        <v>60</v>
      </c>
      <c r="L1160" s="3">
        <f t="shared" si="74"/>
        <v>39</v>
      </c>
      <c r="M1160" s="7">
        <f t="shared" si="75"/>
        <v>0.39393939393939392</v>
      </c>
    </row>
    <row r="1161" spans="1:13">
      <c r="A1161" s="4">
        <v>467</v>
      </c>
      <c r="B1161" s="4">
        <v>15</v>
      </c>
      <c r="C1161" s="4" t="s">
        <v>335</v>
      </c>
      <c r="D1161" s="4" t="s">
        <v>1147</v>
      </c>
      <c r="E1161" s="4">
        <v>13</v>
      </c>
      <c r="F1161" s="4">
        <v>22</v>
      </c>
      <c r="G1161" s="4">
        <v>2</v>
      </c>
      <c r="H1161" s="4">
        <v>59</v>
      </c>
      <c r="I1161" t="s">
        <v>1131</v>
      </c>
      <c r="J1161" s="3">
        <f t="shared" si="72"/>
        <v>44</v>
      </c>
      <c r="K1161" s="3">
        <f t="shared" si="73"/>
        <v>26</v>
      </c>
      <c r="L1161" s="3">
        <f t="shared" si="74"/>
        <v>18</v>
      </c>
      <c r="M1161" s="7">
        <f t="shared" si="75"/>
        <v>0.40909090909090912</v>
      </c>
    </row>
    <row r="1162" spans="1:13">
      <c r="A1162" s="4">
        <v>468</v>
      </c>
      <c r="B1162" s="4">
        <v>14</v>
      </c>
      <c r="C1162" s="4" t="s">
        <v>180</v>
      </c>
      <c r="D1162" s="4" t="s">
        <v>1144</v>
      </c>
      <c r="E1162" s="4">
        <v>11</v>
      </c>
      <c r="F1162" s="4">
        <v>19</v>
      </c>
      <c r="G1162" s="4">
        <v>2</v>
      </c>
      <c r="H1162" s="4">
        <v>38</v>
      </c>
      <c r="I1162" t="s">
        <v>1132</v>
      </c>
      <c r="J1162" s="3">
        <f t="shared" si="72"/>
        <v>38</v>
      </c>
      <c r="K1162" s="3">
        <f t="shared" si="73"/>
        <v>22</v>
      </c>
      <c r="L1162" s="3">
        <f t="shared" si="74"/>
        <v>16</v>
      </c>
      <c r="M1162" s="7">
        <f t="shared" si="75"/>
        <v>0.42105263157894735</v>
      </c>
    </row>
    <row r="1163" spans="1:13">
      <c r="A1163" s="4">
        <v>468</v>
      </c>
      <c r="B1163" s="4">
        <v>14</v>
      </c>
      <c r="C1163" s="4" t="s">
        <v>241</v>
      </c>
      <c r="D1163" s="4" t="s">
        <v>1149</v>
      </c>
      <c r="E1163" s="4">
        <v>12</v>
      </c>
      <c r="F1163" s="4">
        <v>20</v>
      </c>
      <c r="G1163" s="4">
        <v>2</v>
      </c>
      <c r="H1163" s="4">
        <v>16</v>
      </c>
      <c r="I1163" t="s">
        <v>1132</v>
      </c>
      <c r="J1163" s="3">
        <f t="shared" si="72"/>
        <v>40</v>
      </c>
      <c r="K1163" s="3">
        <f t="shared" si="73"/>
        <v>24</v>
      </c>
      <c r="L1163" s="3">
        <f t="shared" si="74"/>
        <v>16</v>
      </c>
      <c r="M1163" s="7">
        <f t="shared" si="75"/>
        <v>0.4</v>
      </c>
    </row>
    <row r="1164" spans="1:13">
      <c r="A1164" s="4">
        <v>468</v>
      </c>
      <c r="B1164" s="4">
        <v>14</v>
      </c>
      <c r="C1164" s="4" t="s">
        <v>57</v>
      </c>
      <c r="D1164" s="4" t="s">
        <v>1143</v>
      </c>
      <c r="E1164" s="4">
        <v>16</v>
      </c>
      <c r="F1164" s="4">
        <v>28</v>
      </c>
      <c r="G1164" s="4">
        <v>1</v>
      </c>
      <c r="H1164" s="4">
        <v>9</v>
      </c>
      <c r="I1164" t="s">
        <v>1132</v>
      </c>
      <c r="J1164" s="3">
        <f t="shared" si="72"/>
        <v>28</v>
      </c>
      <c r="K1164" s="3">
        <f t="shared" si="73"/>
        <v>16</v>
      </c>
      <c r="L1164" s="3">
        <f t="shared" si="74"/>
        <v>12</v>
      </c>
      <c r="M1164" s="7">
        <f t="shared" si="75"/>
        <v>0.42857142857142855</v>
      </c>
    </row>
    <row r="1165" spans="1:13">
      <c r="A1165" s="4">
        <v>469</v>
      </c>
      <c r="B1165" s="4">
        <v>1</v>
      </c>
      <c r="C1165" s="4" t="s">
        <v>33</v>
      </c>
      <c r="D1165" s="4" t="s">
        <v>1145</v>
      </c>
      <c r="E1165" s="4">
        <v>21</v>
      </c>
      <c r="F1165" s="4">
        <v>35</v>
      </c>
      <c r="G1165" s="4">
        <v>3</v>
      </c>
      <c r="H1165" s="4">
        <v>22</v>
      </c>
      <c r="I1165" t="s">
        <v>1132</v>
      </c>
      <c r="J1165" s="3">
        <f t="shared" si="72"/>
        <v>105</v>
      </c>
      <c r="K1165" s="3">
        <f t="shared" si="73"/>
        <v>63</v>
      </c>
      <c r="L1165" s="3">
        <f t="shared" si="74"/>
        <v>42</v>
      </c>
      <c r="M1165" s="7">
        <f t="shared" si="75"/>
        <v>0.4</v>
      </c>
    </row>
    <row r="1166" spans="1:13">
      <c r="A1166" s="4">
        <v>469</v>
      </c>
      <c r="B1166" s="4">
        <v>1</v>
      </c>
      <c r="C1166" s="4" t="s">
        <v>414</v>
      </c>
      <c r="D1166" s="4" t="s">
        <v>1146</v>
      </c>
      <c r="E1166" s="4">
        <v>19</v>
      </c>
      <c r="F1166" s="4">
        <v>32</v>
      </c>
      <c r="G1166" s="4">
        <v>1</v>
      </c>
      <c r="H1166" s="4">
        <v>44</v>
      </c>
      <c r="I1166" t="s">
        <v>1131</v>
      </c>
      <c r="J1166" s="3">
        <f t="shared" si="72"/>
        <v>32</v>
      </c>
      <c r="K1166" s="3">
        <f t="shared" si="73"/>
        <v>19</v>
      </c>
      <c r="L1166" s="3">
        <f t="shared" si="74"/>
        <v>13</v>
      </c>
      <c r="M1166" s="7">
        <f t="shared" si="75"/>
        <v>0.40625</v>
      </c>
    </row>
    <row r="1167" spans="1:13">
      <c r="A1167" s="4">
        <v>470</v>
      </c>
      <c r="B1167" s="4">
        <v>17</v>
      </c>
      <c r="C1167" s="4" t="s">
        <v>259</v>
      </c>
      <c r="D1167" s="4" t="s">
        <v>1135</v>
      </c>
      <c r="E1167" s="4">
        <v>14</v>
      </c>
      <c r="F1167" s="4">
        <v>24</v>
      </c>
      <c r="G1167" s="4">
        <v>1</v>
      </c>
      <c r="H1167" s="4">
        <v>44</v>
      </c>
      <c r="I1167" t="s">
        <v>1131</v>
      </c>
      <c r="J1167" s="3">
        <f t="shared" si="72"/>
        <v>24</v>
      </c>
      <c r="K1167" s="3">
        <f t="shared" si="73"/>
        <v>14</v>
      </c>
      <c r="L1167" s="3">
        <f t="shared" si="74"/>
        <v>10</v>
      </c>
      <c r="M1167" s="7">
        <f t="shared" si="75"/>
        <v>0.41666666666666669</v>
      </c>
    </row>
    <row r="1168" spans="1:13">
      <c r="A1168" s="4">
        <v>470</v>
      </c>
      <c r="B1168" s="4">
        <v>17</v>
      </c>
      <c r="C1168" s="4" t="s">
        <v>117</v>
      </c>
      <c r="D1168" s="4" t="s">
        <v>1152</v>
      </c>
      <c r="E1168" s="4">
        <v>10</v>
      </c>
      <c r="F1168" s="4">
        <v>18</v>
      </c>
      <c r="G1168" s="4">
        <v>3</v>
      </c>
      <c r="H1168" s="4">
        <v>28</v>
      </c>
      <c r="I1168" t="s">
        <v>1131</v>
      </c>
      <c r="J1168" s="3">
        <f t="shared" si="72"/>
        <v>54</v>
      </c>
      <c r="K1168" s="3">
        <f t="shared" si="73"/>
        <v>30</v>
      </c>
      <c r="L1168" s="3">
        <f t="shared" si="74"/>
        <v>24</v>
      </c>
      <c r="M1168" s="7">
        <f t="shared" si="75"/>
        <v>0.44444444444444442</v>
      </c>
    </row>
    <row r="1169" spans="1:13">
      <c r="A1169" s="4">
        <v>471</v>
      </c>
      <c r="B1169" s="4">
        <v>7</v>
      </c>
      <c r="C1169" s="4" t="s">
        <v>33</v>
      </c>
      <c r="D1169" s="4" t="s">
        <v>1145</v>
      </c>
      <c r="E1169" s="4">
        <v>21</v>
      </c>
      <c r="F1169" s="4">
        <v>35</v>
      </c>
      <c r="G1169" s="4">
        <v>3</v>
      </c>
      <c r="H1169" s="4">
        <v>57</v>
      </c>
      <c r="I1169" t="s">
        <v>1131</v>
      </c>
      <c r="J1169" s="3">
        <f t="shared" si="72"/>
        <v>105</v>
      </c>
      <c r="K1169" s="3">
        <f t="shared" si="73"/>
        <v>63</v>
      </c>
      <c r="L1169" s="3">
        <f t="shared" si="74"/>
        <v>42</v>
      </c>
      <c r="M1169" s="7">
        <f t="shared" si="75"/>
        <v>0.4</v>
      </c>
    </row>
    <row r="1170" spans="1:13">
      <c r="A1170" s="4">
        <v>472</v>
      </c>
      <c r="B1170" s="4">
        <v>20</v>
      </c>
      <c r="C1170" s="4" t="s">
        <v>33</v>
      </c>
      <c r="D1170" s="4" t="s">
        <v>1145</v>
      </c>
      <c r="E1170" s="4">
        <v>21</v>
      </c>
      <c r="F1170" s="4">
        <v>35</v>
      </c>
      <c r="G1170" s="4">
        <v>2</v>
      </c>
      <c r="H1170" s="4">
        <v>42</v>
      </c>
      <c r="I1170" t="s">
        <v>1131</v>
      </c>
      <c r="J1170" s="3">
        <f t="shared" si="72"/>
        <v>70</v>
      </c>
      <c r="K1170" s="3">
        <f t="shared" si="73"/>
        <v>42</v>
      </c>
      <c r="L1170" s="3">
        <f t="shared" si="74"/>
        <v>28</v>
      </c>
      <c r="M1170" s="7">
        <f t="shared" si="75"/>
        <v>0.4</v>
      </c>
    </row>
    <row r="1171" spans="1:13">
      <c r="A1171" s="4">
        <v>472</v>
      </c>
      <c r="B1171" s="4">
        <v>20</v>
      </c>
      <c r="C1171" s="4" t="s">
        <v>335</v>
      </c>
      <c r="D1171" s="4" t="s">
        <v>1147</v>
      </c>
      <c r="E1171" s="4">
        <v>13</v>
      </c>
      <c r="F1171" s="4">
        <v>22</v>
      </c>
      <c r="G1171" s="4">
        <v>2</v>
      </c>
      <c r="H1171" s="4">
        <v>31</v>
      </c>
      <c r="I1171" t="s">
        <v>1132</v>
      </c>
      <c r="J1171" s="3">
        <f t="shared" si="72"/>
        <v>44</v>
      </c>
      <c r="K1171" s="3">
        <f t="shared" si="73"/>
        <v>26</v>
      </c>
      <c r="L1171" s="3">
        <f t="shared" si="74"/>
        <v>18</v>
      </c>
      <c r="M1171" s="7">
        <f t="shared" si="75"/>
        <v>0.40909090909090912</v>
      </c>
    </row>
    <row r="1172" spans="1:13">
      <c r="A1172" s="4">
        <v>473</v>
      </c>
      <c r="B1172" s="4">
        <v>13</v>
      </c>
      <c r="C1172" s="4" t="s">
        <v>335</v>
      </c>
      <c r="D1172" s="4" t="s">
        <v>1147</v>
      </c>
      <c r="E1172" s="4">
        <v>13</v>
      </c>
      <c r="F1172" s="4">
        <v>22</v>
      </c>
      <c r="G1172" s="4">
        <v>2</v>
      </c>
      <c r="H1172" s="4">
        <v>51</v>
      </c>
      <c r="I1172" t="s">
        <v>1132</v>
      </c>
      <c r="J1172" s="3">
        <f t="shared" si="72"/>
        <v>44</v>
      </c>
      <c r="K1172" s="3">
        <f t="shared" si="73"/>
        <v>26</v>
      </c>
      <c r="L1172" s="3">
        <f t="shared" si="74"/>
        <v>18</v>
      </c>
      <c r="M1172" s="7">
        <f t="shared" si="75"/>
        <v>0.40909090909090912</v>
      </c>
    </row>
    <row r="1173" spans="1:13">
      <c r="A1173" s="4">
        <v>473</v>
      </c>
      <c r="B1173" s="4">
        <v>13</v>
      </c>
      <c r="C1173" s="4" t="s">
        <v>33</v>
      </c>
      <c r="D1173" s="4" t="s">
        <v>1145</v>
      </c>
      <c r="E1173" s="4">
        <v>21</v>
      </c>
      <c r="F1173" s="4">
        <v>35</v>
      </c>
      <c r="G1173" s="4">
        <v>1</v>
      </c>
      <c r="H1173" s="4">
        <v>10</v>
      </c>
      <c r="I1173" t="s">
        <v>1131</v>
      </c>
      <c r="J1173" s="3">
        <f t="shared" si="72"/>
        <v>35</v>
      </c>
      <c r="K1173" s="3">
        <f t="shared" si="73"/>
        <v>21</v>
      </c>
      <c r="L1173" s="3">
        <f t="shared" si="74"/>
        <v>14</v>
      </c>
      <c r="M1173" s="7">
        <f t="shared" si="75"/>
        <v>0.4</v>
      </c>
    </row>
    <row r="1174" spans="1:13">
      <c r="A1174" s="4">
        <v>474</v>
      </c>
      <c r="B1174" s="4">
        <v>2</v>
      </c>
      <c r="C1174" s="4" t="s">
        <v>77</v>
      </c>
      <c r="D1174" s="4" t="s">
        <v>1148</v>
      </c>
      <c r="E1174" s="4">
        <v>20</v>
      </c>
      <c r="F1174" s="4">
        <v>34</v>
      </c>
      <c r="G1174" s="4">
        <v>1</v>
      </c>
      <c r="H1174" s="4">
        <v>55</v>
      </c>
      <c r="I1174" t="s">
        <v>1132</v>
      </c>
      <c r="J1174" s="3">
        <f t="shared" si="72"/>
        <v>34</v>
      </c>
      <c r="K1174" s="3">
        <f t="shared" si="73"/>
        <v>20</v>
      </c>
      <c r="L1174" s="3">
        <f t="shared" si="74"/>
        <v>14</v>
      </c>
      <c r="M1174" s="7">
        <f t="shared" si="75"/>
        <v>0.41176470588235292</v>
      </c>
    </row>
    <row r="1175" spans="1:13">
      <c r="A1175" s="4">
        <v>474</v>
      </c>
      <c r="B1175" s="4">
        <v>2</v>
      </c>
      <c r="C1175" s="4" t="s">
        <v>51</v>
      </c>
      <c r="D1175" s="4" t="s">
        <v>1141</v>
      </c>
      <c r="E1175" s="4">
        <v>17</v>
      </c>
      <c r="F1175" s="4">
        <v>29</v>
      </c>
      <c r="G1175" s="4">
        <v>1</v>
      </c>
      <c r="H1175" s="4">
        <v>37</v>
      </c>
      <c r="I1175" t="s">
        <v>1131</v>
      </c>
      <c r="J1175" s="3">
        <f t="shared" si="72"/>
        <v>29</v>
      </c>
      <c r="K1175" s="3">
        <f t="shared" si="73"/>
        <v>17</v>
      </c>
      <c r="L1175" s="3">
        <f t="shared" si="74"/>
        <v>12</v>
      </c>
      <c r="M1175" s="7">
        <f t="shared" si="75"/>
        <v>0.41379310344827586</v>
      </c>
    </row>
    <row r="1176" spans="1:13">
      <c r="A1176" s="4">
        <v>474</v>
      </c>
      <c r="B1176" s="4">
        <v>2</v>
      </c>
      <c r="C1176" s="4" t="s">
        <v>186</v>
      </c>
      <c r="D1176" s="4" t="s">
        <v>1137</v>
      </c>
      <c r="E1176" s="4">
        <v>19</v>
      </c>
      <c r="F1176" s="4">
        <v>31</v>
      </c>
      <c r="G1176" s="4">
        <v>1</v>
      </c>
      <c r="H1176" s="4">
        <v>34</v>
      </c>
      <c r="I1176" t="s">
        <v>1132</v>
      </c>
      <c r="J1176" s="3">
        <f t="shared" si="72"/>
        <v>31</v>
      </c>
      <c r="K1176" s="3">
        <f t="shared" si="73"/>
        <v>19</v>
      </c>
      <c r="L1176" s="3">
        <f t="shared" si="74"/>
        <v>12</v>
      </c>
      <c r="M1176" s="7">
        <f t="shared" si="75"/>
        <v>0.38709677419354838</v>
      </c>
    </row>
    <row r="1177" spans="1:13">
      <c r="A1177" s="4">
        <v>474</v>
      </c>
      <c r="B1177" s="4">
        <v>2</v>
      </c>
      <c r="C1177" s="4" t="s">
        <v>57</v>
      </c>
      <c r="D1177" s="4" t="s">
        <v>1143</v>
      </c>
      <c r="E1177" s="4">
        <v>16</v>
      </c>
      <c r="F1177" s="4">
        <v>28</v>
      </c>
      <c r="G1177" s="4">
        <v>3</v>
      </c>
      <c r="H1177" s="4">
        <v>35</v>
      </c>
      <c r="I1177" t="s">
        <v>1131</v>
      </c>
      <c r="J1177" s="3">
        <f t="shared" si="72"/>
        <v>84</v>
      </c>
      <c r="K1177" s="3">
        <f t="shared" si="73"/>
        <v>48</v>
      </c>
      <c r="L1177" s="3">
        <f t="shared" si="74"/>
        <v>36</v>
      </c>
      <c r="M1177" s="7">
        <f t="shared" si="75"/>
        <v>0.42857142857142855</v>
      </c>
    </row>
    <row r="1178" spans="1:13">
      <c r="A1178" s="4">
        <v>475</v>
      </c>
      <c r="B1178" s="4">
        <v>18</v>
      </c>
      <c r="C1178" s="4" t="s">
        <v>259</v>
      </c>
      <c r="D1178" s="4" t="s">
        <v>1135</v>
      </c>
      <c r="E1178" s="4">
        <v>14</v>
      </c>
      <c r="F1178" s="4">
        <v>24</v>
      </c>
      <c r="G1178" s="4">
        <v>3</v>
      </c>
      <c r="H1178" s="4">
        <v>21</v>
      </c>
      <c r="I1178" t="s">
        <v>1132</v>
      </c>
      <c r="J1178" s="3">
        <f t="shared" si="72"/>
        <v>72</v>
      </c>
      <c r="K1178" s="3">
        <f t="shared" si="73"/>
        <v>42</v>
      </c>
      <c r="L1178" s="3">
        <f t="shared" si="74"/>
        <v>30</v>
      </c>
      <c r="M1178" s="7">
        <f t="shared" si="75"/>
        <v>0.41666666666666669</v>
      </c>
    </row>
    <row r="1179" spans="1:13">
      <c r="A1179" s="4">
        <v>475</v>
      </c>
      <c r="B1179" s="4">
        <v>18</v>
      </c>
      <c r="C1179" s="4" t="s">
        <v>77</v>
      </c>
      <c r="D1179" s="4" t="s">
        <v>1148</v>
      </c>
      <c r="E1179" s="4">
        <v>20</v>
      </c>
      <c r="F1179" s="4">
        <v>34</v>
      </c>
      <c r="G1179" s="4">
        <v>3</v>
      </c>
      <c r="H1179" s="4">
        <v>14</v>
      </c>
      <c r="I1179" t="s">
        <v>1132</v>
      </c>
      <c r="J1179" s="3">
        <f t="shared" si="72"/>
        <v>102</v>
      </c>
      <c r="K1179" s="3">
        <f t="shared" si="73"/>
        <v>60</v>
      </c>
      <c r="L1179" s="3">
        <f t="shared" si="74"/>
        <v>42</v>
      </c>
      <c r="M1179" s="7">
        <f t="shared" si="75"/>
        <v>0.41176470588235292</v>
      </c>
    </row>
    <row r="1180" spans="1:13">
      <c r="A1180" s="4">
        <v>476</v>
      </c>
      <c r="B1180" s="4">
        <v>13</v>
      </c>
      <c r="C1180" s="4" t="s">
        <v>259</v>
      </c>
      <c r="D1180" s="4" t="s">
        <v>1135</v>
      </c>
      <c r="E1180" s="4">
        <v>14</v>
      </c>
      <c r="F1180" s="4">
        <v>24</v>
      </c>
      <c r="G1180" s="4">
        <v>2</v>
      </c>
      <c r="H1180" s="4">
        <v>55</v>
      </c>
      <c r="I1180" t="s">
        <v>1132</v>
      </c>
      <c r="J1180" s="3">
        <f t="shared" si="72"/>
        <v>48</v>
      </c>
      <c r="K1180" s="3">
        <f t="shared" si="73"/>
        <v>28</v>
      </c>
      <c r="L1180" s="3">
        <f t="shared" si="74"/>
        <v>20</v>
      </c>
      <c r="M1180" s="7">
        <f t="shared" si="75"/>
        <v>0.41666666666666669</v>
      </c>
    </row>
    <row r="1181" spans="1:13">
      <c r="A1181" s="4">
        <v>476</v>
      </c>
      <c r="B1181" s="4">
        <v>13</v>
      </c>
      <c r="C1181" s="4" t="s">
        <v>77</v>
      </c>
      <c r="D1181" s="4" t="s">
        <v>1148</v>
      </c>
      <c r="E1181" s="4">
        <v>20</v>
      </c>
      <c r="F1181" s="4">
        <v>34</v>
      </c>
      <c r="G1181" s="4">
        <v>1</v>
      </c>
      <c r="H1181" s="4">
        <v>34</v>
      </c>
      <c r="I1181" t="s">
        <v>1131</v>
      </c>
      <c r="J1181" s="3">
        <f t="shared" si="72"/>
        <v>34</v>
      </c>
      <c r="K1181" s="3">
        <f t="shared" si="73"/>
        <v>20</v>
      </c>
      <c r="L1181" s="3">
        <f t="shared" si="74"/>
        <v>14</v>
      </c>
      <c r="M1181" s="7">
        <f t="shared" si="75"/>
        <v>0.41176470588235292</v>
      </c>
    </row>
    <row r="1182" spans="1:13">
      <c r="A1182" s="4">
        <v>476</v>
      </c>
      <c r="B1182" s="4">
        <v>13</v>
      </c>
      <c r="C1182" s="4" t="s">
        <v>414</v>
      </c>
      <c r="D1182" s="4" t="s">
        <v>1146</v>
      </c>
      <c r="E1182" s="4">
        <v>19</v>
      </c>
      <c r="F1182" s="4">
        <v>32</v>
      </c>
      <c r="G1182" s="4">
        <v>3</v>
      </c>
      <c r="H1182" s="4">
        <v>5</v>
      </c>
      <c r="I1182" t="s">
        <v>1132</v>
      </c>
      <c r="J1182" s="3">
        <f t="shared" si="72"/>
        <v>96</v>
      </c>
      <c r="K1182" s="3">
        <f t="shared" si="73"/>
        <v>57</v>
      </c>
      <c r="L1182" s="3">
        <f t="shared" si="74"/>
        <v>39</v>
      </c>
      <c r="M1182" s="7">
        <f t="shared" si="75"/>
        <v>0.40625</v>
      </c>
    </row>
    <row r="1183" spans="1:13">
      <c r="A1183" s="4">
        <v>476</v>
      </c>
      <c r="B1183" s="4">
        <v>13</v>
      </c>
      <c r="C1183" s="4" t="s">
        <v>65</v>
      </c>
      <c r="D1183" s="4" t="s">
        <v>1139</v>
      </c>
      <c r="E1183" s="4">
        <v>25</v>
      </c>
      <c r="F1183" s="4">
        <v>40</v>
      </c>
      <c r="G1183" s="4">
        <v>1</v>
      </c>
      <c r="H1183" s="4">
        <v>21</v>
      </c>
      <c r="I1183" t="s">
        <v>1131</v>
      </c>
      <c r="J1183" s="3">
        <f t="shared" si="72"/>
        <v>40</v>
      </c>
      <c r="K1183" s="3">
        <f t="shared" si="73"/>
        <v>25</v>
      </c>
      <c r="L1183" s="3">
        <f t="shared" si="74"/>
        <v>15</v>
      </c>
      <c r="M1183" s="7">
        <f t="shared" si="75"/>
        <v>0.375</v>
      </c>
    </row>
    <row r="1184" spans="1:13">
      <c r="A1184" s="4">
        <v>477</v>
      </c>
      <c r="B1184" s="4">
        <v>8</v>
      </c>
      <c r="C1184" s="4" t="s">
        <v>77</v>
      </c>
      <c r="D1184" s="4" t="s">
        <v>1148</v>
      </c>
      <c r="E1184" s="4">
        <v>20</v>
      </c>
      <c r="F1184" s="4">
        <v>34</v>
      </c>
      <c r="G1184" s="4">
        <v>2</v>
      </c>
      <c r="H1184" s="4">
        <v>34</v>
      </c>
      <c r="I1184" t="s">
        <v>1132</v>
      </c>
      <c r="J1184" s="3">
        <f t="shared" si="72"/>
        <v>68</v>
      </c>
      <c r="K1184" s="3">
        <f t="shared" si="73"/>
        <v>40</v>
      </c>
      <c r="L1184" s="3">
        <f t="shared" si="74"/>
        <v>28</v>
      </c>
      <c r="M1184" s="7">
        <f t="shared" si="75"/>
        <v>0.41176470588235292</v>
      </c>
    </row>
    <row r="1185" spans="1:13">
      <c r="A1185" s="4">
        <v>477</v>
      </c>
      <c r="B1185" s="4">
        <v>8</v>
      </c>
      <c r="C1185" s="4" t="s">
        <v>331</v>
      </c>
      <c r="D1185" s="4" t="s">
        <v>1150</v>
      </c>
      <c r="E1185" s="4">
        <v>14</v>
      </c>
      <c r="F1185" s="4">
        <v>23</v>
      </c>
      <c r="G1185" s="4">
        <v>2</v>
      </c>
      <c r="H1185" s="4">
        <v>13</v>
      </c>
      <c r="I1185" t="s">
        <v>1132</v>
      </c>
      <c r="J1185" s="3">
        <f t="shared" si="72"/>
        <v>46</v>
      </c>
      <c r="K1185" s="3">
        <f t="shared" si="73"/>
        <v>28</v>
      </c>
      <c r="L1185" s="3">
        <f t="shared" si="74"/>
        <v>18</v>
      </c>
      <c r="M1185" s="7">
        <f t="shared" si="75"/>
        <v>0.39130434782608697</v>
      </c>
    </row>
    <row r="1186" spans="1:13">
      <c r="A1186" s="4">
        <v>477</v>
      </c>
      <c r="B1186" s="4">
        <v>8</v>
      </c>
      <c r="C1186" s="4" t="s">
        <v>259</v>
      </c>
      <c r="D1186" s="4" t="s">
        <v>1135</v>
      </c>
      <c r="E1186" s="4">
        <v>14</v>
      </c>
      <c r="F1186" s="4">
        <v>24</v>
      </c>
      <c r="G1186" s="4">
        <v>2</v>
      </c>
      <c r="H1186" s="4">
        <v>47</v>
      </c>
      <c r="I1186" t="s">
        <v>1132</v>
      </c>
      <c r="J1186" s="3">
        <f t="shared" si="72"/>
        <v>48</v>
      </c>
      <c r="K1186" s="3">
        <f t="shared" si="73"/>
        <v>28</v>
      </c>
      <c r="L1186" s="3">
        <f t="shared" si="74"/>
        <v>20</v>
      </c>
      <c r="M1186" s="7">
        <f t="shared" si="75"/>
        <v>0.41666666666666669</v>
      </c>
    </row>
    <row r="1187" spans="1:13">
      <c r="A1187" s="4">
        <v>477</v>
      </c>
      <c r="B1187" s="4">
        <v>8</v>
      </c>
      <c r="C1187" s="4" t="s">
        <v>102</v>
      </c>
      <c r="D1187" s="4" t="s">
        <v>1151</v>
      </c>
      <c r="E1187" s="4">
        <v>13</v>
      </c>
      <c r="F1187" s="4">
        <v>21</v>
      </c>
      <c r="G1187" s="4">
        <v>2</v>
      </c>
      <c r="H1187" s="4">
        <v>21</v>
      </c>
      <c r="I1187" t="s">
        <v>1131</v>
      </c>
      <c r="J1187" s="3">
        <f t="shared" si="72"/>
        <v>42</v>
      </c>
      <c r="K1187" s="3">
        <f t="shared" si="73"/>
        <v>26</v>
      </c>
      <c r="L1187" s="3">
        <f t="shared" si="74"/>
        <v>16</v>
      </c>
      <c r="M1187" s="7">
        <f t="shared" si="75"/>
        <v>0.38095238095238093</v>
      </c>
    </row>
    <row r="1188" spans="1:13">
      <c r="A1188" s="4">
        <v>478</v>
      </c>
      <c r="B1188" s="4">
        <v>7</v>
      </c>
      <c r="C1188" s="4" t="s">
        <v>100</v>
      </c>
      <c r="D1188" s="4" t="s">
        <v>1136</v>
      </c>
      <c r="E1188" s="4">
        <v>18</v>
      </c>
      <c r="F1188" s="4">
        <v>30</v>
      </c>
      <c r="G1188" s="4">
        <v>2</v>
      </c>
      <c r="H1188" s="4">
        <v>54</v>
      </c>
      <c r="I1188" t="s">
        <v>1132</v>
      </c>
      <c r="J1188" s="3">
        <f t="shared" si="72"/>
        <v>60</v>
      </c>
      <c r="K1188" s="3">
        <f t="shared" si="73"/>
        <v>36</v>
      </c>
      <c r="L1188" s="3">
        <f t="shared" si="74"/>
        <v>24</v>
      </c>
      <c r="M1188" s="7">
        <f t="shared" si="75"/>
        <v>0.4</v>
      </c>
    </row>
    <row r="1189" spans="1:13">
      <c r="A1189" s="4">
        <v>478</v>
      </c>
      <c r="B1189" s="4">
        <v>7</v>
      </c>
      <c r="C1189" s="4" t="s">
        <v>51</v>
      </c>
      <c r="D1189" s="4" t="s">
        <v>1141</v>
      </c>
      <c r="E1189" s="4">
        <v>17</v>
      </c>
      <c r="F1189" s="4">
        <v>29</v>
      </c>
      <c r="G1189" s="4">
        <v>2</v>
      </c>
      <c r="H1189" s="4">
        <v>36</v>
      </c>
      <c r="I1189" t="s">
        <v>1132</v>
      </c>
      <c r="J1189" s="3">
        <f t="shared" si="72"/>
        <v>58</v>
      </c>
      <c r="K1189" s="3">
        <f t="shared" si="73"/>
        <v>34</v>
      </c>
      <c r="L1189" s="3">
        <f t="shared" si="74"/>
        <v>24</v>
      </c>
      <c r="M1189" s="7">
        <f t="shared" si="75"/>
        <v>0.41379310344827586</v>
      </c>
    </row>
    <row r="1190" spans="1:13">
      <c r="A1190" s="4">
        <v>479</v>
      </c>
      <c r="B1190" s="4">
        <v>1</v>
      </c>
      <c r="C1190" s="4" t="s">
        <v>117</v>
      </c>
      <c r="D1190" s="4" t="s">
        <v>1152</v>
      </c>
      <c r="E1190" s="4">
        <v>10</v>
      </c>
      <c r="F1190" s="4">
        <v>18</v>
      </c>
      <c r="G1190" s="4">
        <v>1</v>
      </c>
      <c r="H1190" s="4">
        <v>45</v>
      </c>
      <c r="I1190" t="s">
        <v>1131</v>
      </c>
      <c r="J1190" s="3">
        <f t="shared" si="72"/>
        <v>18</v>
      </c>
      <c r="K1190" s="3">
        <f t="shared" si="73"/>
        <v>10</v>
      </c>
      <c r="L1190" s="3">
        <f t="shared" si="74"/>
        <v>8</v>
      </c>
      <c r="M1190" s="7">
        <f t="shared" si="75"/>
        <v>0.44444444444444442</v>
      </c>
    </row>
    <row r="1191" spans="1:13">
      <c r="A1191" s="4">
        <v>479</v>
      </c>
      <c r="B1191" s="4">
        <v>1</v>
      </c>
      <c r="C1191" s="4" t="s">
        <v>77</v>
      </c>
      <c r="D1191" s="4" t="s">
        <v>1148</v>
      </c>
      <c r="E1191" s="4">
        <v>20</v>
      </c>
      <c r="F1191" s="4">
        <v>34</v>
      </c>
      <c r="G1191" s="4">
        <v>1</v>
      </c>
      <c r="H1191" s="4">
        <v>38</v>
      </c>
      <c r="I1191" t="s">
        <v>1132</v>
      </c>
      <c r="J1191" s="3">
        <f t="shared" si="72"/>
        <v>34</v>
      </c>
      <c r="K1191" s="3">
        <f t="shared" si="73"/>
        <v>20</v>
      </c>
      <c r="L1191" s="3">
        <f t="shared" si="74"/>
        <v>14</v>
      </c>
      <c r="M1191" s="7">
        <f t="shared" si="75"/>
        <v>0.41176470588235292</v>
      </c>
    </row>
    <row r="1192" spans="1:13">
      <c r="A1192" s="4">
        <v>480</v>
      </c>
      <c r="B1192" s="4">
        <v>1</v>
      </c>
      <c r="C1192" s="4" t="s">
        <v>33</v>
      </c>
      <c r="D1192" s="4" t="s">
        <v>1145</v>
      </c>
      <c r="E1192" s="4">
        <v>21</v>
      </c>
      <c r="F1192" s="4">
        <v>35</v>
      </c>
      <c r="G1192" s="4">
        <v>3</v>
      </c>
      <c r="H1192" s="4">
        <v>57</v>
      </c>
      <c r="I1192" t="s">
        <v>1132</v>
      </c>
      <c r="J1192" s="3">
        <f t="shared" si="72"/>
        <v>105</v>
      </c>
      <c r="K1192" s="3">
        <f t="shared" si="73"/>
        <v>63</v>
      </c>
      <c r="L1192" s="3">
        <f t="shared" si="74"/>
        <v>42</v>
      </c>
      <c r="M1192" s="7">
        <f t="shared" si="75"/>
        <v>0.4</v>
      </c>
    </row>
    <row r="1193" spans="1:13">
      <c r="A1193" s="4">
        <v>480</v>
      </c>
      <c r="B1193" s="4">
        <v>1</v>
      </c>
      <c r="C1193" s="4" t="s">
        <v>170</v>
      </c>
      <c r="D1193" s="4" t="s">
        <v>1138</v>
      </c>
      <c r="E1193" s="4">
        <v>16</v>
      </c>
      <c r="F1193" s="4">
        <v>27</v>
      </c>
      <c r="G1193" s="4">
        <v>2</v>
      </c>
      <c r="H1193" s="4">
        <v>8</v>
      </c>
      <c r="I1193" t="s">
        <v>1131</v>
      </c>
      <c r="J1193" s="3">
        <f t="shared" si="72"/>
        <v>54</v>
      </c>
      <c r="K1193" s="3">
        <f t="shared" si="73"/>
        <v>32</v>
      </c>
      <c r="L1193" s="3">
        <f t="shared" si="74"/>
        <v>22</v>
      </c>
      <c r="M1193" s="7">
        <f t="shared" si="75"/>
        <v>0.40740740740740738</v>
      </c>
    </row>
    <row r="1194" spans="1:13">
      <c r="A1194" s="4">
        <v>481</v>
      </c>
      <c r="B1194" s="4">
        <v>9</v>
      </c>
      <c r="C1194" s="4" t="s">
        <v>256</v>
      </c>
      <c r="D1194" s="4" t="s">
        <v>1153</v>
      </c>
      <c r="E1194" s="4">
        <v>15</v>
      </c>
      <c r="F1194" s="4">
        <v>26</v>
      </c>
      <c r="G1194" s="4">
        <v>2</v>
      </c>
      <c r="H1194" s="4">
        <v>58</v>
      </c>
      <c r="I1194" t="s">
        <v>1132</v>
      </c>
      <c r="J1194" s="3">
        <f t="shared" si="72"/>
        <v>52</v>
      </c>
      <c r="K1194" s="3">
        <f t="shared" si="73"/>
        <v>30</v>
      </c>
      <c r="L1194" s="3">
        <f t="shared" si="74"/>
        <v>22</v>
      </c>
      <c r="M1194" s="7">
        <f t="shared" si="75"/>
        <v>0.42307692307692307</v>
      </c>
    </row>
    <row r="1195" spans="1:13">
      <c r="A1195" s="4">
        <v>482</v>
      </c>
      <c r="B1195" s="4">
        <v>9</v>
      </c>
      <c r="C1195" s="4" t="s">
        <v>102</v>
      </c>
      <c r="D1195" s="4" t="s">
        <v>1151</v>
      </c>
      <c r="E1195" s="4">
        <v>13</v>
      </c>
      <c r="F1195" s="4">
        <v>21</v>
      </c>
      <c r="G1195" s="4">
        <v>3</v>
      </c>
      <c r="H1195" s="4">
        <v>21</v>
      </c>
      <c r="I1195" t="s">
        <v>1132</v>
      </c>
      <c r="J1195" s="3">
        <f t="shared" si="72"/>
        <v>63</v>
      </c>
      <c r="K1195" s="3">
        <f t="shared" si="73"/>
        <v>39</v>
      </c>
      <c r="L1195" s="3">
        <f t="shared" si="74"/>
        <v>24</v>
      </c>
      <c r="M1195" s="7">
        <f t="shared" si="75"/>
        <v>0.38095238095238093</v>
      </c>
    </row>
    <row r="1196" spans="1:13">
      <c r="A1196" s="4">
        <v>483</v>
      </c>
      <c r="B1196" s="4">
        <v>2</v>
      </c>
      <c r="C1196" s="4" t="s">
        <v>170</v>
      </c>
      <c r="D1196" s="4" t="s">
        <v>1138</v>
      </c>
      <c r="E1196" s="4">
        <v>16</v>
      </c>
      <c r="F1196" s="4">
        <v>27</v>
      </c>
      <c r="G1196" s="4">
        <v>3</v>
      </c>
      <c r="H1196" s="4">
        <v>53</v>
      </c>
      <c r="I1196" t="s">
        <v>1131</v>
      </c>
      <c r="J1196" s="3">
        <f t="shared" si="72"/>
        <v>81</v>
      </c>
      <c r="K1196" s="3">
        <f t="shared" si="73"/>
        <v>48</v>
      </c>
      <c r="L1196" s="3">
        <f t="shared" si="74"/>
        <v>33</v>
      </c>
      <c r="M1196" s="7">
        <f t="shared" si="75"/>
        <v>0.40740740740740738</v>
      </c>
    </row>
    <row r="1197" spans="1:13">
      <c r="A1197" s="4">
        <v>484</v>
      </c>
      <c r="B1197" s="4">
        <v>18</v>
      </c>
      <c r="C1197" s="4" t="s">
        <v>195</v>
      </c>
      <c r="D1197" s="4" t="s">
        <v>1154</v>
      </c>
      <c r="E1197" s="4">
        <v>15</v>
      </c>
      <c r="F1197" s="4">
        <v>25</v>
      </c>
      <c r="G1197" s="4">
        <v>3</v>
      </c>
      <c r="H1197" s="4">
        <v>34</v>
      </c>
      <c r="I1197" t="s">
        <v>1132</v>
      </c>
      <c r="J1197" s="3">
        <f t="shared" si="72"/>
        <v>75</v>
      </c>
      <c r="K1197" s="3">
        <f t="shared" si="73"/>
        <v>45</v>
      </c>
      <c r="L1197" s="3">
        <f t="shared" si="74"/>
        <v>30</v>
      </c>
      <c r="M1197" s="7">
        <f t="shared" si="75"/>
        <v>0.4</v>
      </c>
    </row>
    <row r="1198" spans="1:13">
      <c r="A1198" s="4">
        <v>485</v>
      </c>
      <c r="B1198" s="4">
        <v>6</v>
      </c>
      <c r="C1198" s="4" t="s">
        <v>259</v>
      </c>
      <c r="D1198" s="4" t="s">
        <v>1135</v>
      </c>
      <c r="E1198" s="4">
        <v>14</v>
      </c>
      <c r="F1198" s="4">
        <v>24</v>
      </c>
      <c r="G1198" s="4">
        <v>3</v>
      </c>
      <c r="H1198" s="4">
        <v>23</v>
      </c>
      <c r="I1198" t="s">
        <v>1131</v>
      </c>
      <c r="J1198" s="3">
        <f t="shared" si="72"/>
        <v>72</v>
      </c>
      <c r="K1198" s="3">
        <f t="shared" si="73"/>
        <v>42</v>
      </c>
      <c r="L1198" s="3">
        <f t="shared" si="74"/>
        <v>30</v>
      </c>
      <c r="M1198" s="7">
        <f t="shared" si="75"/>
        <v>0.41666666666666669</v>
      </c>
    </row>
    <row r="1199" spans="1:13">
      <c r="A1199" s="4">
        <v>485</v>
      </c>
      <c r="B1199" s="4">
        <v>6</v>
      </c>
      <c r="C1199" s="4" t="s">
        <v>106</v>
      </c>
      <c r="D1199" s="4" t="s">
        <v>1140</v>
      </c>
      <c r="E1199" s="4">
        <v>22</v>
      </c>
      <c r="F1199" s="4">
        <v>36</v>
      </c>
      <c r="G1199" s="4">
        <v>2</v>
      </c>
      <c r="H1199" s="4">
        <v>56</v>
      </c>
      <c r="I1199" t="s">
        <v>1131</v>
      </c>
      <c r="J1199" s="3">
        <f t="shared" si="72"/>
        <v>72</v>
      </c>
      <c r="K1199" s="3">
        <f t="shared" si="73"/>
        <v>44</v>
      </c>
      <c r="L1199" s="3">
        <f t="shared" si="74"/>
        <v>28</v>
      </c>
      <c r="M1199" s="7">
        <f t="shared" si="75"/>
        <v>0.3888888888888889</v>
      </c>
    </row>
    <row r="1200" spans="1:13">
      <c r="A1200" s="4">
        <v>486</v>
      </c>
      <c r="B1200" s="4">
        <v>15</v>
      </c>
      <c r="C1200" s="4" t="s">
        <v>106</v>
      </c>
      <c r="D1200" s="4" t="s">
        <v>1140</v>
      </c>
      <c r="E1200" s="4">
        <v>22</v>
      </c>
      <c r="F1200" s="4">
        <v>36</v>
      </c>
      <c r="G1200" s="4">
        <v>2</v>
      </c>
      <c r="H1200" s="4">
        <v>7</v>
      </c>
      <c r="I1200" t="s">
        <v>1131</v>
      </c>
      <c r="J1200" s="3">
        <f t="shared" si="72"/>
        <v>72</v>
      </c>
      <c r="K1200" s="3">
        <f t="shared" si="73"/>
        <v>44</v>
      </c>
      <c r="L1200" s="3">
        <f t="shared" si="74"/>
        <v>28</v>
      </c>
      <c r="M1200" s="7">
        <f t="shared" si="75"/>
        <v>0.3888888888888889</v>
      </c>
    </row>
    <row r="1201" spans="1:13">
      <c r="A1201" s="4">
        <v>486</v>
      </c>
      <c r="B1201" s="4">
        <v>15</v>
      </c>
      <c r="C1201" s="4" t="s">
        <v>241</v>
      </c>
      <c r="D1201" s="4" t="s">
        <v>1149</v>
      </c>
      <c r="E1201" s="4">
        <v>12</v>
      </c>
      <c r="F1201" s="4">
        <v>20</v>
      </c>
      <c r="G1201" s="4">
        <v>1</v>
      </c>
      <c r="H1201" s="4">
        <v>19</v>
      </c>
      <c r="I1201" t="s">
        <v>1131</v>
      </c>
      <c r="J1201" s="3">
        <f t="shared" si="72"/>
        <v>20</v>
      </c>
      <c r="K1201" s="3">
        <f t="shared" si="73"/>
        <v>12</v>
      </c>
      <c r="L1201" s="3">
        <f t="shared" si="74"/>
        <v>8</v>
      </c>
      <c r="M1201" s="7">
        <f t="shared" si="75"/>
        <v>0.4</v>
      </c>
    </row>
    <row r="1202" spans="1:13">
      <c r="A1202" s="4">
        <v>486</v>
      </c>
      <c r="B1202" s="4">
        <v>15</v>
      </c>
      <c r="C1202" s="4" t="s">
        <v>77</v>
      </c>
      <c r="D1202" s="4" t="s">
        <v>1148</v>
      </c>
      <c r="E1202" s="4">
        <v>20</v>
      </c>
      <c r="F1202" s="4">
        <v>34</v>
      </c>
      <c r="G1202" s="4">
        <v>1</v>
      </c>
      <c r="H1202" s="4">
        <v>9</v>
      </c>
      <c r="I1202" t="s">
        <v>1131</v>
      </c>
      <c r="J1202" s="3">
        <f t="shared" si="72"/>
        <v>34</v>
      </c>
      <c r="K1202" s="3">
        <f t="shared" si="73"/>
        <v>20</v>
      </c>
      <c r="L1202" s="3">
        <f t="shared" si="74"/>
        <v>14</v>
      </c>
      <c r="M1202" s="7">
        <f t="shared" si="75"/>
        <v>0.41176470588235292</v>
      </c>
    </row>
    <row r="1203" spans="1:13">
      <c r="A1203" s="4">
        <v>486</v>
      </c>
      <c r="B1203" s="4">
        <v>15</v>
      </c>
      <c r="C1203" s="4" t="s">
        <v>259</v>
      </c>
      <c r="D1203" s="4" t="s">
        <v>1135</v>
      </c>
      <c r="E1203" s="4">
        <v>14</v>
      </c>
      <c r="F1203" s="4">
        <v>24</v>
      </c>
      <c r="G1203" s="4">
        <v>1</v>
      </c>
      <c r="H1203" s="4">
        <v>24</v>
      </c>
      <c r="I1203" t="s">
        <v>1131</v>
      </c>
      <c r="J1203" s="3">
        <f t="shared" si="72"/>
        <v>24</v>
      </c>
      <c r="K1203" s="3">
        <f t="shared" si="73"/>
        <v>14</v>
      </c>
      <c r="L1203" s="3">
        <f t="shared" si="74"/>
        <v>10</v>
      </c>
      <c r="M1203" s="7">
        <f t="shared" si="75"/>
        <v>0.41666666666666669</v>
      </c>
    </row>
    <row r="1204" spans="1:13">
      <c r="A1204" s="4">
        <v>487</v>
      </c>
      <c r="B1204" s="4">
        <v>17</v>
      </c>
      <c r="C1204" s="4" t="s">
        <v>77</v>
      </c>
      <c r="D1204" s="4" t="s">
        <v>1148</v>
      </c>
      <c r="E1204" s="4">
        <v>20</v>
      </c>
      <c r="F1204" s="4">
        <v>34</v>
      </c>
      <c r="G1204" s="4">
        <v>2</v>
      </c>
      <c r="H1204" s="4">
        <v>58</v>
      </c>
      <c r="I1204" t="s">
        <v>1132</v>
      </c>
      <c r="J1204" s="3">
        <f t="shared" si="72"/>
        <v>68</v>
      </c>
      <c r="K1204" s="3">
        <f t="shared" si="73"/>
        <v>40</v>
      </c>
      <c r="L1204" s="3">
        <f t="shared" si="74"/>
        <v>28</v>
      </c>
      <c r="M1204" s="7">
        <f t="shared" si="75"/>
        <v>0.41176470588235292</v>
      </c>
    </row>
    <row r="1205" spans="1:13">
      <c r="A1205" s="4">
        <v>487</v>
      </c>
      <c r="B1205" s="4">
        <v>17</v>
      </c>
      <c r="C1205" s="4" t="s">
        <v>186</v>
      </c>
      <c r="D1205" s="4" t="s">
        <v>1137</v>
      </c>
      <c r="E1205" s="4">
        <v>19</v>
      </c>
      <c r="F1205" s="4">
        <v>31</v>
      </c>
      <c r="G1205" s="4">
        <v>2</v>
      </c>
      <c r="H1205" s="4">
        <v>29</v>
      </c>
      <c r="I1205" t="s">
        <v>1132</v>
      </c>
      <c r="J1205" s="3">
        <f t="shared" si="72"/>
        <v>62</v>
      </c>
      <c r="K1205" s="3">
        <f t="shared" si="73"/>
        <v>38</v>
      </c>
      <c r="L1205" s="3">
        <f t="shared" si="74"/>
        <v>24</v>
      </c>
      <c r="M1205" s="7">
        <f t="shared" si="75"/>
        <v>0.38709677419354838</v>
      </c>
    </row>
    <row r="1206" spans="1:13">
      <c r="A1206" s="4">
        <v>487</v>
      </c>
      <c r="B1206" s="4">
        <v>17</v>
      </c>
      <c r="C1206" s="4" t="s">
        <v>335</v>
      </c>
      <c r="D1206" s="4" t="s">
        <v>1147</v>
      </c>
      <c r="E1206" s="4">
        <v>13</v>
      </c>
      <c r="F1206" s="4">
        <v>22</v>
      </c>
      <c r="G1206" s="4">
        <v>1</v>
      </c>
      <c r="H1206" s="4">
        <v>5</v>
      </c>
      <c r="I1206" t="s">
        <v>1132</v>
      </c>
      <c r="J1206" s="3">
        <f t="shared" si="72"/>
        <v>22</v>
      </c>
      <c r="K1206" s="3">
        <f t="shared" si="73"/>
        <v>13</v>
      </c>
      <c r="L1206" s="3">
        <f t="shared" si="74"/>
        <v>9</v>
      </c>
      <c r="M1206" s="7">
        <f t="shared" si="75"/>
        <v>0.40909090909090912</v>
      </c>
    </row>
    <row r="1207" spans="1:13">
      <c r="A1207" s="4">
        <v>488</v>
      </c>
      <c r="B1207" s="4">
        <v>10</v>
      </c>
      <c r="C1207" s="4" t="s">
        <v>117</v>
      </c>
      <c r="D1207" s="4" t="s">
        <v>1152</v>
      </c>
      <c r="E1207" s="4">
        <v>10</v>
      </c>
      <c r="F1207" s="4">
        <v>18</v>
      </c>
      <c r="G1207" s="4">
        <v>3</v>
      </c>
      <c r="H1207" s="4">
        <v>54</v>
      </c>
      <c r="I1207" t="s">
        <v>1131</v>
      </c>
      <c r="J1207" s="3">
        <f t="shared" si="72"/>
        <v>54</v>
      </c>
      <c r="K1207" s="3">
        <f t="shared" si="73"/>
        <v>30</v>
      </c>
      <c r="L1207" s="3">
        <f t="shared" si="74"/>
        <v>24</v>
      </c>
      <c r="M1207" s="7">
        <f t="shared" si="75"/>
        <v>0.44444444444444442</v>
      </c>
    </row>
    <row r="1208" spans="1:13">
      <c r="A1208" s="4">
        <v>488</v>
      </c>
      <c r="B1208" s="4">
        <v>10</v>
      </c>
      <c r="C1208" s="4" t="s">
        <v>331</v>
      </c>
      <c r="D1208" s="4" t="s">
        <v>1150</v>
      </c>
      <c r="E1208" s="4">
        <v>14</v>
      </c>
      <c r="F1208" s="4">
        <v>23</v>
      </c>
      <c r="G1208" s="4">
        <v>3</v>
      </c>
      <c r="H1208" s="4">
        <v>52</v>
      </c>
      <c r="I1208" t="s">
        <v>1131</v>
      </c>
      <c r="J1208" s="3">
        <f t="shared" si="72"/>
        <v>69</v>
      </c>
      <c r="K1208" s="3">
        <f t="shared" si="73"/>
        <v>42</v>
      </c>
      <c r="L1208" s="3">
        <f t="shared" si="74"/>
        <v>27</v>
      </c>
      <c r="M1208" s="7">
        <f t="shared" si="75"/>
        <v>0.39130434782608697</v>
      </c>
    </row>
    <row r="1209" spans="1:13">
      <c r="A1209" s="4">
        <v>488</v>
      </c>
      <c r="B1209" s="4">
        <v>10</v>
      </c>
      <c r="C1209" s="4" t="s">
        <v>186</v>
      </c>
      <c r="D1209" s="4" t="s">
        <v>1137</v>
      </c>
      <c r="E1209" s="4">
        <v>19</v>
      </c>
      <c r="F1209" s="4">
        <v>31</v>
      </c>
      <c r="G1209" s="4">
        <v>2</v>
      </c>
      <c r="H1209" s="4">
        <v>18</v>
      </c>
      <c r="I1209" t="s">
        <v>1132</v>
      </c>
      <c r="J1209" s="3">
        <f t="shared" si="72"/>
        <v>62</v>
      </c>
      <c r="K1209" s="3">
        <f t="shared" si="73"/>
        <v>38</v>
      </c>
      <c r="L1209" s="3">
        <f t="shared" si="74"/>
        <v>24</v>
      </c>
      <c r="M1209" s="7">
        <f t="shared" si="75"/>
        <v>0.38709677419354838</v>
      </c>
    </row>
    <row r="1210" spans="1:13">
      <c r="A1210" s="4">
        <v>489</v>
      </c>
      <c r="B1210" s="4">
        <v>3</v>
      </c>
      <c r="C1210" s="4" t="s">
        <v>65</v>
      </c>
      <c r="D1210" s="4" t="s">
        <v>1139</v>
      </c>
      <c r="E1210" s="4">
        <v>25</v>
      </c>
      <c r="F1210" s="4">
        <v>40</v>
      </c>
      <c r="G1210" s="4">
        <v>2</v>
      </c>
      <c r="H1210" s="4">
        <v>28</v>
      </c>
      <c r="I1210" t="s">
        <v>1132</v>
      </c>
      <c r="J1210" s="3">
        <f t="shared" si="72"/>
        <v>80</v>
      </c>
      <c r="K1210" s="3">
        <f t="shared" si="73"/>
        <v>50</v>
      </c>
      <c r="L1210" s="3">
        <f t="shared" si="74"/>
        <v>30</v>
      </c>
      <c r="M1210" s="7">
        <f t="shared" si="75"/>
        <v>0.375</v>
      </c>
    </row>
    <row r="1211" spans="1:13">
      <c r="A1211" s="4">
        <v>489</v>
      </c>
      <c r="B1211" s="4">
        <v>3</v>
      </c>
      <c r="C1211" s="4" t="s">
        <v>331</v>
      </c>
      <c r="D1211" s="4" t="s">
        <v>1150</v>
      </c>
      <c r="E1211" s="4">
        <v>14</v>
      </c>
      <c r="F1211" s="4">
        <v>23</v>
      </c>
      <c r="G1211" s="4">
        <v>3</v>
      </c>
      <c r="H1211" s="4">
        <v>6</v>
      </c>
      <c r="I1211" t="s">
        <v>1132</v>
      </c>
      <c r="J1211" s="3">
        <f t="shared" si="72"/>
        <v>69</v>
      </c>
      <c r="K1211" s="3">
        <f t="shared" si="73"/>
        <v>42</v>
      </c>
      <c r="L1211" s="3">
        <f t="shared" si="74"/>
        <v>27</v>
      </c>
      <c r="M1211" s="7">
        <f t="shared" si="75"/>
        <v>0.39130434782608697</v>
      </c>
    </row>
    <row r="1212" spans="1:13">
      <c r="A1212" s="4">
        <v>490</v>
      </c>
      <c r="B1212" s="4">
        <v>1</v>
      </c>
      <c r="C1212" s="4" t="s">
        <v>256</v>
      </c>
      <c r="D1212" s="4" t="s">
        <v>1153</v>
      </c>
      <c r="E1212" s="4">
        <v>15</v>
      </c>
      <c r="F1212" s="4">
        <v>26</v>
      </c>
      <c r="G1212" s="4">
        <v>3</v>
      </c>
      <c r="H1212" s="4">
        <v>34</v>
      </c>
      <c r="I1212" t="s">
        <v>1131</v>
      </c>
      <c r="J1212" s="3">
        <f t="shared" si="72"/>
        <v>78</v>
      </c>
      <c r="K1212" s="3">
        <f t="shared" si="73"/>
        <v>45</v>
      </c>
      <c r="L1212" s="3">
        <f t="shared" si="74"/>
        <v>33</v>
      </c>
      <c r="M1212" s="7">
        <f t="shared" si="75"/>
        <v>0.42307692307692307</v>
      </c>
    </row>
    <row r="1213" spans="1:13">
      <c r="A1213" s="4">
        <v>490</v>
      </c>
      <c r="B1213" s="4">
        <v>1</v>
      </c>
      <c r="C1213" s="4" t="s">
        <v>414</v>
      </c>
      <c r="D1213" s="4" t="s">
        <v>1146</v>
      </c>
      <c r="E1213" s="4">
        <v>19</v>
      </c>
      <c r="F1213" s="4">
        <v>32</v>
      </c>
      <c r="G1213" s="4">
        <v>1</v>
      </c>
      <c r="H1213" s="4">
        <v>55</v>
      </c>
      <c r="I1213" t="s">
        <v>1131</v>
      </c>
      <c r="J1213" s="3">
        <f t="shared" si="72"/>
        <v>32</v>
      </c>
      <c r="K1213" s="3">
        <f t="shared" si="73"/>
        <v>19</v>
      </c>
      <c r="L1213" s="3">
        <f t="shared" si="74"/>
        <v>13</v>
      </c>
      <c r="M1213" s="7">
        <f t="shared" si="75"/>
        <v>0.40625</v>
      </c>
    </row>
    <row r="1214" spans="1:13">
      <c r="A1214" s="4">
        <v>490</v>
      </c>
      <c r="B1214" s="4">
        <v>1</v>
      </c>
      <c r="C1214" s="4" t="s">
        <v>77</v>
      </c>
      <c r="D1214" s="4" t="s">
        <v>1148</v>
      </c>
      <c r="E1214" s="4">
        <v>20</v>
      </c>
      <c r="F1214" s="4">
        <v>34</v>
      </c>
      <c r="G1214" s="4">
        <v>3</v>
      </c>
      <c r="H1214" s="4">
        <v>42</v>
      </c>
      <c r="I1214" t="s">
        <v>1131</v>
      </c>
      <c r="J1214" s="3">
        <f t="shared" si="72"/>
        <v>102</v>
      </c>
      <c r="K1214" s="3">
        <f t="shared" si="73"/>
        <v>60</v>
      </c>
      <c r="L1214" s="3">
        <f t="shared" si="74"/>
        <v>42</v>
      </c>
      <c r="M1214" s="7">
        <f t="shared" si="75"/>
        <v>0.41176470588235292</v>
      </c>
    </row>
    <row r="1215" spans="1:13">
      <c r="A1215" s="4">
        <v>491</v>
      </c>
      <c r="B1215" s="4">
        <v>7</v>
      </c>
      <c r="C1215" s="4" t="s">
        <v>51</v>
      </c>
      <c r="D1215" s="4" t="s">
        <v>1141</v>
      </c>
      <c r="E1215" s="4">
        <v>17</v>
      </c>
      <c r="F1215" s="4">
        <v>29</v>
      </c>
      <c r="G1215" s="4">
        <v>2</v>
      </c>
      <c r="H1215" s="4">
        <v>30</v>
      </c>
      <c r="I1215" t="s">
        <v>1131</v>
      </c>
      <c r="J1215" s="3">
        <f t="shared" si="72"/>
        <v>58</v>
      </c>
      <c r="K1215" s="3">
        <f t="shared" si="73"/>
        <v>34</v>
      </c>
      <c r="L1215" s="3">
        <f t="shared" si="74"/>
        <v>24</v>
      </c>
      <c r="M1215" s="7">
        <f t="shared" si="75"/>
        <v>0.41379310344827586</v>
      </c>
    </row>
    <row r="1216" spans="1:13">
      <c r="A1216" s="4">
        <v>491</v>
      </c>
      <c r="B1216" s="4">
        <v>7</v>
      </c>
      <c r="C1216" s="4" t="s">
        <v>100</v>
      </c>
      <c r="D1216" s="4" t="s">
        <v>1136</v>
      </c>
      <c r="E1216" s="4">
        <v>18</v>
      </c>
      <c r="F1216" s="4">
        <v>30</v>
      </c>
      <c r="G1216" s="4">
        <v>2</v>
      </c>
      <c r="H1216" s="4">
        <v>11</v>
      </c>
      <c r="I1216" t="s">
        <v>1131</v>
      </c>
      <c r="J1216" s="3">
        <f t="shared" si="72"/>
        <v>60</v>
      </c>
      <c r="K1216" s="3">
        <f t="shared" si="73"/>
        <v>36</v>
      </c>
      <c r="L1216" s="3">
        <f t="shared" si="74"/>
        <v>24</v>
      </c>
      <c r="M1216" s="7">
        <f t="shared" si="75"/>
        <v>0.4</v>
      </c>
    </row>
    <row r="1217" spans="1:13">
      <c r="A1217" s="4">
        <v>492</v>
      </c>
      <c r="B1217" s="4">
        <v>4</v>
      </c>
      <c r="C1217" s="4" t="s">
        <v>439</v>
      </c>
      <c r="D1217" s="4" t="s">
        <v>1142</v>
      </c>
      <c r="E1217" s="4">
        <v>20</v>
      </c>
      <c r="F1217" s="4">
        <v>33</v>
      </c>
      <c r="G1217" s="4">
        <v>3</v>
      </c>
      <c r="H1217" s="4">
        <v>15</v>
      </c>
      <c r="I1217" t="s">
        <v>1131</v>
      </c>
      <c r="J1217" s="3">
        <f t="shared" si="72"/>
        <v>99</v>
      </c>
      <c r="K1217" s="3">
        <f t="shared" si="73"/>
        <v>60</v>
      </c>
      <c r="L1217" s="3">
        <f t="shared" si="74"/>
        <v>39</v>
      </c>
      <c r="M1217" s="7">
        <f t="shared" si="75"/>
        <v>0.39393939393939392</v>
      </c>
    </row>
    <row r="1218" spans="1:13">
      <c r="A1218" s="4">
        <v>492</v>
      </c>
      <c r="B1218" s="4">
        <v>4</v>
      </c>
      <c r="C1218" s="4" t="s">
        <v>102</v>
      </c>
      <c r="D1218" s="4" t="s">
        <v>1151</v>
      </c>
      <c r="E1218" s="4">
        <v>13</v>
      </c>
      <c r="F1218" s="4">
        <v>21</v>
      </c>
      <c r="G1218" s="4">
        <v>3</v>
      </c>
      <c r="H1218" s="4">
        <v>8</v>
      </c>
      <c r="I1218" t="s">
        <v>1131</v>
      </c>
      <c r="J1218" s="3">
        <f t="shared" ref="J1218:J1281" si="76">+F1218*G1218</f>
        <v>63</v>
      </c>
      <c r="K1218" s="3">
        <f t="shared" ref="K1218:K1281" si="77">+E1218*G1218</f>
        <v>39</v>
      </c>
      <c r="L1218" s="3">
        <f t="shared" si="74"/>
        <v>24</v>
      </c>
      <c r="M1218" s="7">
        <f t="shared" si="75"/>
        <v>0.38095238095238093</v>
      </c>
    </row>
    <row r="1219" spans="1:13">
      <c r="A1219" s="4">
        <v>492</v>
      </c>
      <c r="B1219" s="4">
        <v>4</v>
      </c>
      <c r="C1219" s="4" t="s">
        <v>259</v>
      </c>
      <c r="D1219" s="4" t="s">
        <v>1135</v>
      </c>
      <c r="E1219" s="4">
        <v>14</v>
      </c>
      <c r="F1219" s="4">
        <v>24</v>
      </c>
      <c r="G1219" s="4">
        <v>2</v>
      </c>
      <c r="H1219" s="4">
        <v>26</v>
      </c>
      <c r="I1219" t="s">
        <v>1131</v>
      </c>
      <c r="J1219" s="3">
        <f t="shared" si="76"/>
        <v>48</v>
      </c>
      <c r="K1219" s="3">
        <f t="shared" si="77"/>
        <v>28</v>
      </c>
      <c r="L1219" s="3">
        <f t="shared" ref="L1219:L1282" si="78">+J1219-K1219</f>
        <v>20</v>
      </c>
      <c r="M1219" s="7">
        <f t="shared" ref="M1219:M1282" si="79">+L1219/J1219</f>
        <v>0.41666666666666669</v>
      </c>
    </row>
    <row r="1220" spans="1:13">
      <c r="A1220" s="4">
        <v>493</v>
      </c>
      <c r="B1220" s="4">
        <v>2</v>
      </c>
      <c r="C1220" s="4" t="s">
        <v>117</v>
      </c>
      <c r="D1220" s="4" t="s">
        <v>1152</v>
      </c>
      <c r="E1220" s="4">
        <v>10</v>
      </c>
      <c r="F1220" s="4">
        <v>18</v>
      </c>
      <c r="G1220" s="4">
        <v>3</v>
      </c>
      <c r="H1220" s="4">
        <v>8</v>
      </c>
      <c r="I1220" t="s">
        <v>1132</v>
      </c>
      <c r="J1220" s="3">
        <f t="shared" si="76"/>
        <v>54</v>
      </c>
      <c r="K1220" s="3">
        <f t="shared" si="77"/>
        <v>30</v>
      </c>
      <c r="L1220" s="3">
        <f t="shared" si="78"/>
        <v>24</v>
      </c>
      <c r="M1220" s="7">
        <f t="shared" si="79"/>
        <v>0.44444444444444442</v>
      </c>
    </row>
    <row r="1221" spans="1:13">
      <c r="A1221" s="4">
        <v>494</v>
      </c>
      <c r="B1221" s="4">
        <v>20</v>
      </c>
      <c r="C1221" s="4" t="s">
        <v>414</v>
      </c>
      <c r="D1221" s="4" t="s">
        <v>1146</v>
      </c>
      <c r="E1221" s="4">
        <v>19</v>
      </c>
      <c r="F1221" s="4">
        <v>32</v>
      </c>
      <c r="G1221" s="4">
        <v>2</v>
      </c>
      <c r="H1221" s="4">
        <v>9</v>
      </c>
      <c r="I1221" t="s">
        <v>1131</v>
      </c>
      <c r="J1221" s="3">
        <f t="shared" si="76"/>
        <v>64</v>
      </c>
      <c r="K1221" s="3">
        <f t="shared" si="77"/>
        <v>38</v>
      </c>
      <c r="L1221" s="3">
        <f t="shared" si="78"/>
        <v>26</v>
      </c>
      <c r="M1221" s="7">
        <f t="shared" si="79"/>
        <v>0.40625</v>
      </c>
    </row>
    <row r="1222" spans="1:13">
      <c r="A1222" s="4">
        <v>494</v>
      </c>
      <c r="B1222" s="4">
        <v>20</v>
      </c>
      <c r="C1222" s="4" t="s">
        <v>106</v>
      </c>
      <c r="D1222" s="4" t="s">
        <v>1140</v>
      </c>
      <c r="E1222" s="4">
        <v>22</v>
      </c>
      <c r="F1222" s="4">
        <v>36</v>
      </c>
      <c r="G1222" s="4">
        <v>3</v>
      </c>
      <c r="H1222" s="4">
        <v>22</v>
      </c>
      <c r="I1222" t="s">
        <v>1131</v>
      </c>
      <c r="J1222" s="3">
        <f t="shared" si="76"/>
        <v>108</v>
      </c>
      <c r="K1222" s="3">
        <f t="shared" si="77"/>
        <v>66</v>
      </c>
      <c r="L1222" s="3">
        <f t="shared" si="78"/>
        <v>42</v>
      </c>
      <c r="M1222" s="7">
        <f t="shared" si="79"/>
        <v>0.3888888888888889</v>
      </c>
    </row>
    <row r="1223" spans="1:13">
      <c r="A1223" s="4">
        <v>495</v>
      </c>
      <c r="B1223" s="4">
        <v>11</v>
      </c>
      <c r="C1223" s="4" t="s">
        <v>65</v>
      </c>
      <c r="D1223" s="4" t="s">
        <v>1139</v>
      </c>
      <c r="E1223" s="4">
        <v>25</v>
      </c>
      <c r="F1223" s="4">
        <v>40</v>
      </c>
      <c r="G1223" s="4">
        <v>3</v>
      </c>
      <c r="H1223" s="4">
        <v>13</v>
      </c>
      <c r="I1223" t="s">
        <v>1132</v>
      </c>
      <c r="J1223" s="3">
        <f t="shared" si="76"/>
        <v>120</v>
      </c>
      <c r="K1223" s="3">
        <f t="shared" si="77"/>
        <v>75</v>
      </c>
      <c r="L1223" s="3">
        <f t="shared" si="78"/>
        <v>45</v>
      </c>
      <c r="M1223" s="7">
        <f t="shared" si="79"/>
        <v>0.375</v>
      </c>
    </row>
    <row r="1224" spans="1:13">
      <c r="A1224" s="4">
        <v>495</v>
      </c>
      <c r="B1224" s="4">
        <v>11</v>
      </c>
      <c r="C1224" s="4" t="s">
        <v>170</v>
      </c>
      <c r="D1224" s="4" t="s">
        <v>1138</v>
      </c>
      <c r="E1224" s="4">
        <v>16</v>
      </c>
      <c r="F1224" s="4">
        <v>27</v>
      </c>
      <c r="G1224" s="4">
        <v>2</v>
      </c>
      <c r="H1224" s="4">
        <v>9</v>
      </c>
      <c r="I1224" t="s">
        <v>1132</v>
      </c>
      <c r="J1224" s="3">
        <f t="shared" si="76"/>
        <v>54</v>
      </c>
      <c r="K1224" s="3">
        <f t="shared" si="77"/>
        <v>32</v>
      </c>
      <c r="L1224" s="3">
        <f t="shared" si="78"/>
        <v>22</v>
      </c>
      <c r="M1224" s="7">
        <f t="shared" si="79"/>
        <v>0.40740740740740738</v>
      </c>
    </row>
    <row r="1225" spans="1:13">
      <c r="A1225" s="4">
        <v>495</v>
      </c>
      <c r="B1225" s="4">
        <v>11</v>
      </c>
      <c r="C1225" s="4" t="s">
        <v>57</v>
      </c>
      <c r="D1225" s="4" t="s">
        <v>1143</v>
      </c>
      <c r="E1225" s="4">
        <v>16</v>
      </c>
      <c r="F1225" s="4">
        <v>28</v>
      </c>
      <c r="G1225" s="4">
        <v>2</v>
      </c>
      <c r="H1225" s="4">
        <v>44</v>
      </c>
      <c r="I1225" t="s">
        <v>1131</v>
      </c>
      <c r="J1225" s="3">
        <f t="shared" si="76"/>
        <v>56</v>
      </c>
      <c r="K1225" s="3">
        <f t="shared" si="77"/>
        <v>32</v>
      </c>
      <c r="L1225" s="3">
        <f t="shared" si="78"/>
        <v>24</v>
      </c>
      <c r="M1225" s="7">
        <f t="shared" si="79"/>
        <v>0.42857142857142855</v>
      </c>
    </row>
    <row r="1226" spans="1:13">
      <c r="A1226" s="4">
        <v>495</v>
      </c>
      <c r="B1226" s="4">
        <v>11</v>
      </c>
      <c r="C1226" s="4" t="s">
        <v>439</v>
      </c>
      <c r="D1226" s="4" t="s">
        <v>1142</v>
      </c>
      <c r="E1226" s="4">
        <v>20</v>
      </c>
      <c r="F1226" s="4">
        <v>33</v>
      </c>
      <c r="G1226" s="4">
        <v>1</v>
      </c>
      <c r="H1226" s="4">
        <v>36</v>
      </c>
      <c r="I1226" t="s">
        <v>1132</v>
      </c>
      <c r="J1226" s="3">
        <f t="shared" si="76"/>
        <v>33</v>
      </c>
      <c r="K1226" s="3">
        <f t="shared" si="77"/>
        <v>20</v>
      </c>
      <c r="L1226" s="3">
        <f t="shared" si="78"/>
        <v>13</v>
      </c>
      <c r="M1226" s="7">
        <f t="shared" si="79"/>
        <v>0.39393939393939392</v>
      </c>
    </row>
    <row r="1227" spans="1:13">
      <c r="A1227" s="4">
        <v>496</v>
      </c>
      <c r="B1227" s="4">
        <v>1</v>
      </c>
      <c r="C1227" s="4" t="s">
        <v>439</v>
      </c>
      <c r="D1227" s="4" t="s">
        <v>1142</v>
      </c>
      <c r="E1227" s="4">
        <v>20</v>
      </c>
      <c r="F1227" s="4">
        <v>33</v>
      </c>
      <c r="G1227" s="4">
        <v>1</v>
      </c>
      <c r="H1227" s="4">
        <v>28</v>
      </c>
      <c r="I1227" t="s">
        <v>1131</v>
      </c>
      <c r="J1227" s="3">
        <f t="shared" si="76"/>
        <v>33</v>
      </c>
      <c r="K1227" s="3">
        <f t="shared" si="77"/>
        <v>20</v>
      </c>
      <c r="L1227" s="3">
        <f t="shared" si="78"/>
        <v>13</v>
      </c>
      <c r="M1227" s="7">
        <f t="shared" si="79"/>
        <v>0.39393939393939392</v>
      </c>
    </row>
    <row r="1228" spans="1:13">
      <c r="A1228" s="4">
        <v>496</v>
      </c>
      <c r="B1228" s="4">
        <v>1</v>
      </c>
      <c r="C1228" s="4" t="s">
        <v>77</v>
      </c>
      <c r="D1228" s="4" t="s">
        <v>1148</v>
      </c>
      <c r="E1228" s="4">
        <v>20</v>
      </c>
      <c r="F1228" s="4">
        <v>34</v>
      </c>
      <c r="G1228" s="4">
        <v>3</v>
      </c>
      <c r="H1228" s="4">
        <v>23</v>
      </c>
      <c r="I1228" t="s">
        <v>1131</v>
      </c>
      <c r="J1228" s="3">
        <f t="shared" si="76"/>
        <v>102</v>
      </c>
      <c r="K1228" s="3">
        <f t="shared" si="77"/>
        <v>60</v>
      </c>
      <c r="L1228" s="3">
        <f t="shared" si="78"/>
        <v>42</v>
      </c>
      <c r="M1228" s="7">
        <f t="shared" si="79"/>
        <v>0.41176470588235292</v>
      </c>
    </row>
    <row r="1229" spans="1:13">
      <c r="A1229" s="4">
        <v>496</v>
      </c>
      <c r="B1229" s="4">
        <v>1</v>
      </c>
      <c r="C1229" s="4" t="s">
        <v>180</v>
      </c>
      <c r="D1229" s="4" t="s">
        <v>1144</v>
      </c>
      <c r="E1229" s="4">
        <v>11</v>
      </c>
      <c r="F1229" s="4">
        <v>19</v>
      </c>
      <c r="G1229" s="4">
        <v>3</v>
      </c>
      <c r="H1229" s="4">
        <v>41</v>
      </c>
      <c r="I1229" t="s">
        <v>1132</v>
      </c>
      <c r="J1229" s="3">
        <f t="shared" si="76"/>
        <v>57</v>
      </c>
      <c r="K1229" s="3">
        <f t="shared" si="77"/>
        <v>33</v>
      </c>
      <c r="L1229" s="3">
        <f t="shared" si="78"/>
        <v>24</v>
      </c>
      <c r="M1229" s="7">
        <f t="shared" si="79"/>
        <v>0.42105263157894735</v>
      </c>
    </row>
    <row r="1230" spans="1:13">
      <c r="A1230" s="4">
        <v>496</v>
      </c>
      <c r="B1230" s="4">
        <v>1</v>
      </c>
      <c r="C1230" s="4" t="s">
        <v>186</v>
      </c>
      <c r="D1230" s="4" t="s">
        <v>1137</v>
      </c>
      <c r="E1230" s="4">
        <v>19</v>
      </c>
      <c r="F1230" s="4">
        <v>31</v>
      </c>
      <c r="G1230" s="4">
        <v>1</v>
      </c>
      <c r="H1230" s="4">
        <v>41</v>
      </c>
      <c r="I1230" t="s">
        <v>1132</v>
      </c>
      <c r="J1230" s="3">
        <f t="shared" si="76"/>
        <v>31</v>
      </c>
      <c r="K1230" s="3">
        <f t="shared" si="77"/>
        <v>19</v>
      </c>
      <c r="L1230" s="3">
        <f t="shared" si="78"/>
        <v>12</v>
      </c>
      <c r="M1230" s="7">
        <f t="shared" si="79"/>
        <v>0.38709677419354838</v>
      </c>
    </row>
    <row r="1231" spans="1:13">
      <c r="A1231" s="4">
        <v>497</v>
      </c>
      <c r="B1231" s="4">
        <v>13</v>
      </c>
      <c r="C1231" s="4" t="s">
        <v>100</v>
      </c>
      <c r="D1231" s="4" t="s">
        <v>1136</v>
      </c>
      <c r="E1231" s="4">
        <v>18</v>
      </c>
      <c r="F1231" s="4">
        <v>30</v>
      </c>
      <c r="G1231" s="4">
        <v>1</v>
      </c>
      <c r="H1231" s="4">
        <v>6</v>
      </c>
      <c r="I1231" t="s">
        <v>1132</v>
      </c>
      <c r="J1231" s="3">
        <f t="shared" si="76"/>
        <v>30</v>
      </c>
      <c r="K1231" s="3">
        <f t="shared" si="77"/>
        <v>18</v>
      </c>
      <c r="L1231" s="3">
        <f t="shared" si="78"/>
        <v>12</v>
      </c>
      <c r="M1231" s="7">
        <f t="shared" si="79"/>
        <v>0.4</v>
      </c>
    </row>
    <row r="1232" spans="1:13">
      <c r="A1232" s="4">
        <v>497</v>
      </c>
      <c r="B1232" s="4">
        <v>13</v>
      </c>
      <c r="C1232" s="4" t="s">
        <v>65</v>
      </c>
      <c r="D1232" s="4" t="s">
        <v>1139</v>
      </c>
      <c r="E1232" s="4">
        <v>25</v>
      </c>
      <c r="F1232" s="4">
        <v>40</v>
      </c>
      <c r="G1232" s="4">
        <v>3</v>
      </c>
      <c r="H1232" s="4">
        <v>32</v>
      </c>
      <c r="I1232" t="s">
        <v>1132</v>
      </c>
      <c r="J1232" s="3">
        <f t="shared" si="76"/>
        <v>120</v>
      </c>
      <c r="K1232" s="3">
        <f t="shared" si="77"/>
        <v>75</v>
      </c>
      <c r="L1232" s="3">
        <f t="shared" si="78"/>
        <v>45</v>
      </c>
      <c r="M1232" s="7">
        <f t="shared" si="79"/>
        <v>0.375</v>
      </c>
    </row>
    <row r="1233" spans="1:13">
      <c r="A1233" s="4">
        <v>498</v>
      </c>
      <c r="B1233" s="4">
        <v>20</v>
      </c>
      <c r="C1233" s="4" t="s">
        <v>180</v>
      </c>
      <c r="D1233" s="4" t="s">
        <v>1144</v>
      </c>
      <c r="E1233" s="4">
        <v>11</v>
      </c>
      <c r="F1233" s="4">
        <v>19</v>
      </c>
      <c r="G1233" s="4">
        <v>1</v>
      </c>
      <c r="H1233" s="4">
        <v>32</v>
      </c>
      <c r="I1233" t="s">
        <v>1131</v>
      </c>
      <c r="J1233" s="3">
        <f t="shared" si="76"/>
        <v>19</v>
      </c>
      <c r="K1233" s="3">
        <f t="shared" si="77"/>
        <v>11</v>
      </c>
      <c r="L1233" s="3">
        <f t="shared" si="78"/>
        <v>8</v>
      </c>
      <c r="M1233" s="7">
        <f t="shared" si="79"/>
        <v>0.42105263157894735</v>
      </c>
    </row>
    <row r="1234" spans="1:13">
      <c r="A1234" s="4">
        <v>499</v>
      </c>
      <c r="B1234" s="4">
        <v>5</v>
      </c>
      <c r="C1234" s="4" t="s">
        <v>256</v>
      </c>
      <c r="D1234" s="4" t="s">
        <v>1153</v>
      </c>
      <c r="E1234" s="4">
        <v>15</v>
      </c>
      <c r="F1234" s="4">
        <v>26</v>
      </c>
      <c r="G1234" s="4">
        <v>3</v>
      </c>
      <c r="H1234" s="4">
        <v>52</v>
      </c>
      <c r="I1234" t="s">
        <v>1131</v>
      </c>
      <c r="J1234" s="3">
        <f t="shared" si="76"/>
        <v>78</v>
      </c>
      <c r="K1234" s="3">
        <f t="shared" si="77"/>
        <v>45</v>
      </c>
      <c r="L1234" s="3">
        <f t="shared" si="78"/>
        <v>33</v>
      </c>
      <c r="M1234" s="7">
        <f t="shared" si="79"/>
        <v>0.42307692307692307</v>
      </c>
    </row>
    <row r="1235" spans="1:13">
      <c r="A1235" s="4">
        <v>499</v>
      </c>
      <c r="B1235" s="4">
        <v>5</v>
      </c>
      <c r="C1235" s="4" t="s">
        <v>100</v>
      </c>
      <c r="D1235" s="4" t="s">
        <v>1136</v>
      </c>
      <c r="E1235" s="4">
        <v>18</v>
      </c>
      <c r="F1235" s="4">
        <v>30</v>
      </c>
      <c r="G1235" s="4">
        <v>1</v>
      </c>
      <c r="H1235" s="4">
        <v>36</v>
      </c>
      <c r="I1235" t="s">
        <v>1132</v>
      </c>
      <c r="J1235" s="3">
        <f t="shared" si="76"/>
        <v>30</v>
      </c>
      <c r="K1235" s="3">
        <f t="shared" si="77"/>
        <v>18</v>
      </c>
      <c r="L1235" s="3">
        <f t="shared" si="78"/>
        <v>12</v>
      </c>
      <c r="M1235" s="7">
        <f t="shared" si="79"/>
        <v>0.4</v>
      </c>
    </row>
    <row r="1236" spans="1:13">
      <c r="A1236" s="4">
        <v>499</v>
      </c>
      <c r="B1236" s="4">
        <v>5</v>
      </c>
      <c r="C1236" s="4" t="s">
        <v>195</v>
      </c>
      <c r="D1236" s="4" t="s">
        <v>1154</v>
      </c>
      <c r="E1236" s="4">
        <v>15</v>
      </c>
      <c r="F1236" s="4">
        <v>25</v>
      </c>
      <c r="G1236" s="4">
        <v>2</v>
      </c>
      <c r="H1236" s="4">
        <v>42</v>
      </c>
      <c r="I1236" t="s">
        <v>1132</v>
      </c>
      <c r="J1236" s="3">
        <f t="shared" si="76"/>
        <v>50</v>
      </c>
      <c r="K1236" s="3">
        <f t="shared" si="77"/>
        <v>30</v>
      </c>
      <c r="L1236" s="3">
        <f t="shared" si="78"/>
        <v>20</v>
      </c>
      <c r="M1236" s="7">
        <f t="shared" si="79"/>
        <v>0.4</v>
      </c>
    </row>
    <row r="1237" spans="1:13">
      <c r="A1237" s="4">
        <v>500</v>
      </c>
      <c r="B1237" s="4">
        <v>4</v>
      </c>
      <c r="C1237" s="4" t="s">
        <v>170</v>
      </c>
      <c r="D1237" s="4" t="s">
        <v>1138</v>
      </c>
      <c r="E1237" s="4">
        <v>16</v>
      </c>
      <c r="F1237" s="4">
        <v>27</v>
      </c>
      <c r="G1237" s="4">
        <v>1</v>
      </c>
      <c r="H1237" s="4">
        <v>22</v>
      </c>
      <c r="I1237" t="s">
        <v>1132</v>
      </c>
      <c r="J1237" s="3">
        <f t="shared" si="76"/>
        <v>27</v>
      </c>
      <c r="K1237" s="3">
        <f t="shared" si="77"/>
        <v>16</v>
      </c>
      <c r="L1237" s="3">
        <f t="shared" si="78"/>
        <v>11</v>
      </c>
      <c r="M1237" s="7">
        <f t="shared" si="79"/>
        <v>0.40740740740740738</v>
      </c>
    </row>
    <row r="1238" spans="1:13">
      <c r="A1238" s="4">
        <v>500</v>
      </c>
      <c r="B1238" s="4">
        <v>4</v>
      </c>
      <c r="C1238" s="4" t="s">
        <v>335</v>
      </c>
      <c r="D1238" s="4" t="s">
        <v>1147</v>
      </c>
      <c r="E1238" s="4">
        <v>13</v>
      </c>
      <c r="F1238" s="4">
        <v>22</v>
      </c>
      <c r="G1238" s="4">
        <v>3</v>
      </c>
      <c r="H1238" s="4">
        <v>20</v>
      </c>
      <c r="I1238" t="s">
        <v>1131</v>
      </c>
      <c r="J1238" s="3">
        <f t="shared" si="76"/>
        <v>66</v>
      </c>
      <c r="K1238" s="3">
        <f t="shared" si="77"/>
        <v>39</v>
      </c>
      <c r="L1238" s="3">
        <f t="shared" si="78"/>
        <v>27</v>
      </c>
      <c r="M1238" s="7">
        <f t="shared" si="79"/>
        <v>0.40909090909090912</v>
      </c>
    </row>
    <row r="1239" spans="1:13">
      <c r="A1239" s="4">
        <v>501</v>
      </c>
      <c r="B1239" s="4">
        <v>7</v>
      </c>
      <c r="C1239" s="4" t="s">
        <v>65</v>
      </c>
      <c r="D1239" s="4" t="s">
        <v>1139</v>
      </c>
      <c r="E1239" s="4">
        <v>25</v>
      </c>
      <c r="F1239" s="4">
        <v>40</v>
      </c>
      <c r="G1239" s="4">
        <v>1</v>
      </c>
      <c r="H1239" s="4">
        <v>18</v>
      </c>
      <c r="I1239" t="s">
        <v>1132</v>
      </c>
      <c r="J1239" s="3">
        <f t="shared" si="76"/>
        <v>40</v>
      </c>
      <c r="K1239" s="3">
        <f t="shared" si="77"/>
        <v>25</v>
      </c>
      <c r="L1239" s="3">
        <f t="shared" si="78"/>
        <v>15</v>
      </c>
      <c r="M1239" s="7">
        <f t="shared" si="79"/>
        <v>0.375</v>
      </c>
    </row>
    <row r="1240" spans="1:13">
      <c r="A1240" s="4">
        <v>501</v>
      </c>
      <c r="B1240" s="4">
        <v>7</v>
      </c>
      <c r="C1240" s="4" t="s">
        <v>102</v>
      </c>
      <c r="D1240" s="4" t="s">
        <v>1151</v>
      </c>
      <c r="E1240" s="4">
        <v>13</v>
      </c>
      <c r="F1240" s="4">
        <v>21</v>
      </c>
      <c r="G1240" s="4">
        <v>2</v>
      </c>
      <c r="H1240" s="4">
        <v>15</v>
      </c>
      <c r="I1240" t="s">
        <v>1132</v>
      </c>
      <c r="J1240" s="3">
        <f t="shared" si="76"/>
        <v>42</v>
      </c>
      <c r="K1240" s="3">
        <f t="shared" si="77"/>
        <v>26</v>
      </c>
      <c r="L1240" s="3">
        <f t="shared" si="78"/>
        <v>16</v>
      </c>
      <c r="M1240" s="7">
        <f t="shared" si="79"/>
        <v>0.38095238095238093</v>
      </c>
    </row>
    <row r="1241" spans="1:13">
      <c r="A1241" s="4">
        <v>501</v>
      </c>
      <c r="B1241" s="4">
        <v>7</v>
      </c>
      <c r="C1241" s="4" t="s">
        <v>57</v>
      </c>
      <c r="D1241" s="4" t="s">
        <v>1143</v>
      </c>
      <c r="E1241" s="4">
        <v>16</v>
      </c>
      <c r="F1241" s="4">
        <v>28</v>
      </c>
      <c r="G1241" s="4">
        <v>2</v>
      </c>
      <c r="H1241" s="4">
        <v>6</v>
      </c>
      <c r="I1241" t="s">
        <v>1131</v>
      </c>
      <c r="J1241" s="3">
        <f t="shared" si="76"/>
        <v>56</v>
      </c>
      <c r="K1241" s="3">
        <f t="shared" si="77"/>
        <v>32</v>
      </c>
      <c r="L1241" s="3">
        <f t="shared" si="78"/>
        <v>24</v>
      </c>
      <c r="M1241" s="7">
        <f t="shared" si="79"/>
        <v>0.42857142857142855</v>
      </c>
    </row>
    <row r="1242" spans="1:13">
      <c r="A1242" s="4">
        <v>502</v>
      </c>
      <c r="B1242" s="4">
        <v>5</v>
      </c>
      <c r="C1242" s="4" t="s">
        <v>335</v>
      </c>
      <c r="D1242" s="4" t="s">
        <v>1147</v>
      </c>
      <c r="E1242" s="4">
        <v>13</v>
      </c>
      <c r="F1242" s="4">
        <v>22</v>
      </c>
      <c r="G1242" s="4">
        <v>1</v>
      </c>
      <c r="H1242" s="4">
        <v>33</v>
      </c>
      <c r="I1242" t="s">
        <v>1131</v>
      </c>
      <c r="J1242" s="3">
        <f t="shared" si="76"/>
        <v>22</v>
      </c>
      <c r="K1242" s="3">
        <f t="shared" si="77"/>
        <v>13</v>
      </c>
      <c r="L1242" s="3">
        <f t="shared" si="78"/>
        <v>9</v>
      </c>
      <c r="M1242" s="7">
        <f t="shared" si="79"/>
        <v>0.40909090909090912</v>
      </c>
    </row>
    <row r="1243" spans="1:13">
      <c r="A1243" s="4">
        <v>502</v>
      </c>
      <c r="B1243" s="4">
        <v>5</v>
      </c>
      <c r="C1243" s="4" t="s">
        <v>117</v>
      </c>
      <c r="D1243" s="4" t="s">
        <v>1152</v>
      </c>
      <c r="E1243" s="4">
        <v>10</v>
      </c>
      <c r="F1243" s="4">
        <v>18</v>
      </c>
      <c r="G1243" s="4">
        <v>1</v>
      </c>
      <c r="H1243" s="4">
        <v>5</v>
      </c>
      <c r="I1243" t="s">
        <v>1131</v>
      </c>
      <c r="J1243" s="3">
        <f t="shared" si="76"/>
        <v>18</v>
      </c>
      <c r="K1243" s="3">
        <f t="shared" si="77"/>
        <v>10</v>
      </c>
      <c r="L1243" s="3">
        <f t="shared" si="78"/>
        <v>8</v>
      </c>
      <c r="M1243" s="7">
        <f t="shared" si="79"/>
        <v>0.44444444444444442</v>
      </c>
    </row>
    <row r="1244" spans="1:13">
      <c r="A1244" s="4">
        <v>502</v>
      </c>
      <c r="B1244" s="4">
        <v>5</v>
      </c>
      <c r="C1244" s="4" t="s">
        <v>439</v>
      </c>
      <c r="D1244" s="4" t="s">
        <v>1142</v>
      </c>
      <c r="E1244" s="4">
        <v>20</v>
      </c>
      <c r="F1244" s="4">
        <v>33</v>
      </c>
      <c r="G1244" s="4">
        <v>3</v>
      </c>
      <c r="H1244" s="4">
        <v>35</v>
      </c>
      <c r="I1244" t="s">
        <v>1132</v>
      </c>
      <c r="J1244" s="3">
        <f t="shared" si="76"/>
        <v>99</v>
      </c>
      <c r="K1244" s="3">
        <f t="shared" si="77"/>
        <v>60</v>
      </c>
      <c r="L1244" s="3">
        <f t="shared" si="78"/>
        <v>39</v>
      </c>
      <c r="M1244" s="7">
        <f t="shared" si="79"/>
        <v>0.39393939393939392</v>
      </c>
    </row>
    <row r="1245" spans="1:13">
      <c r="A1245" s="4">
        <v>503</v>
      </c>
      <c r="B1245" s="4">
        <v>3</v>
      </c>
      <c r="C1245" s="4" t="s">
        <v>65</v>
      </c>
      <c r="D1245" s="4" t="s">
        <v>1139</v>
      </c>
      <c r="E1245" s="4">
        <v>25</v>
      </c>
      <c r="F1245" s="4">
        <v>40</v>
      </c>
      <c r="G1245" s="4">
        <v>2</v>
      </c>
      <c r="H1245" s="4">
        <v>52</v>
      </c>
      <c r="I1245" t="s">
        <v>1131</v>
      </c>
      <c r="J1245" s="3">
        <f t="shared" si="76"/>
        <v>80</v>
      </c>
      <c r="K1245" s="3">
        <f t="shared" si="77"/>
        <v>50</v>
      </c>
      <c r="L1245" s="3">
        <f t="shared" si="78"/>
        <v>30</v>
      </c>
      <c r="M1245" s="7">
        <f t="shared" si="79"/>
        <v>0.375</v>
      </c>
    </row>
    <row r="1246" spans="1:13">
      <c r="A1246" s="4">
        <v>503</v>
      </c>
      <c r="B1246" s="4">
        <v>3</v>
      </c>
      <c r="C1246" s="4" t="s">
        <v>180</v>
      </c>
      <c r="D1246" s="4" t="s">
        <v>1144</v>
      </c>
      <c r="E1246" s="4">
        <v>11</v>
      </c>
      <c r="F1246" s="4">
        <v>19</v>
      </c>
      <c r="G1246" s="4">
        <v>3</v>
      </c>
      <c r="H1246" s="4">
        <v>33</v>
      </c>
      <c r="I1246" t="s">
        <v>1132</v>
      </c>
      <c r="J1246" s="3">
        <f t="shared" si="76"/>
        <v>57</v>
      </c>
      <c r="K1246" s="3">
        <f t="shared" si="77"/>
        <v>33</v>
      </c>
      <c r="L1246" s="3">
        <f t="shared" si="78"/>
        <v>24</v>
      </c>
      <c r="M1246" s="7">
        <f t="shared" si="79"/>
        <v>0.42105263157894735</v>
      </c>
    </row>
    <row r="1247" spans="1:13">
      <c r="A1247" s="4">
        <v>504</v>
      </c>
      <c r="B1247" s="4">
        <v>2</v>
      </c>
      <c r="C1247" s="4" t="s">
        <v>170</v>
      </c>
      <c r="D1247" s="4" t="s">
        <v>1138</v>
      </c>
      <c r="E1247" s="4">
        <v>16</v>
      </c>
      <c r="F1247" s="4">
        <v>27</v>
      </c>
      <c r="G1247" s="4">
        <v>2</v>
      </c>
      <c r="H1247" s="4">
        <v>19</v>
      </c>
      <c r="I1247" t="s">
        <v>1131</v>
      </c>
      <c r="J1247" s="3">
        <f t="shared" si="76"/>
        <v>54</v>
      </c>
      <c r="K1247" s="3">
        <f t="shared" si="77"/>
        <v>32</v>
      </c>
      <c r="L1247" s="3">
        <f t="shared" si="78"/>
        <v>22</v>
      </c>
      <c r="M1247" s="7">
        <f t="shared" si="79"/>
        <v>0.40740740740740738</v>
      </c>
    </row>
    <row r="1248" spans="1:13">
      <c r="A1248" s="4">
        <v>505</v>
      </c>
      <c r="B1248" s="4">
        <v>5</v>
      </c>
      <c r="C1248" s="4" t="s">
        <v>65</v>
      </c>
      <c r="D1248" s="4" t="s">
        <v>1139</v>
      </c>
      <c r="E1248" s="4">
        <v>25</v>
      </c>
      <c r="F1248" s="4">
        <v>40</v>
      </c>
      <c r="G1248" s="4">
        <v>2</v>
      </c>
      <c r="H1248" s="4">
        <v>56</v>
      </c>
      <c r="I1248" t="s">
        <v>1131</v>
      </c>
      <c r="J1248" s="3">
        <f t="shared" si="76"/>
        <v>80</v>
      </c>
      <c r="K1248" s="3">
        <f t="shared" si="77"/>
        <v>50</v>
      </c>
      <c r="L1248" s="3">
        <f t="shared" si="78"/>
        <v>30</v>
      </c>
      <c r="M1248" s="7">
        <f t="shared" si="79"/>
        <v>0.375</v>
      </c>
    </row>
    <row r="1249" spans="1:13">
      <c r="A1249" s="4">
        <v>505</v>
      </c>
      <c r="B1249" s="4">
        <v>5</v>
      </c>
      <c r="C1249" s="4" t="s">
        <v>195</v>
      </c>
      <c r="D1249" s="4" t="s">
        <v>1154</v>
      </c>
      <c r="E1249" s="4">
        <v>15</v>
      </c>
      <c r="F1249" s="4">
        <v>25</v>
      </c>
      <c r="G1249" s="4">
        <v>3</v>
      </c>
      <c r="H1249" s="4">
        <v>59</v>
      </c>
      <c r="I1249" t="s">
        <v>1131</v>
      </c>
      <c r="J1249" s="3">
        <f t="shared" si="76"/>
        <v>75</v>
      </c>
      <c r="K1249" s="3">
        <f t="shared" si="77"/>
        <v>45</v>
      </c>
      <c r="L1249" s="3">
        <f t="shared" si="78"/>
        <v>30</v>
      </c>
      <c r="M1249" s="7">
        <f t="shared" si="79"/>
        <v>0.4</v>
      </c>
    </row>
    <row r="1250" spans="1:13">
      <c r="A1250" s="4">
        <v>506</v>
      </c>
      <c r="B1250" s="4">
        <v>18</v>
      </c>
      <c r="C1250" s="4" t="s">
        <v>33</v>
      </c>
      <c r="D1250" s="4" t="s">
        <v>1145</v>
      </c>
      <c r="E1250" s="4">
        <v>21</v>
      </c>
      <c r="F1250" s="4">
        <v>35</v>
      </c>
      <c r="G1250" s="4">
        <v>2</v>
      </c>
      <c r="H1250" s="4">
        <v>5</v>
      </c>
      <c r="I1250" t="s">
        <v>1132</v>
      </c>
      <c r="J1250" s="3">
        <f t="shared" si="76"/>
        <v>70</v>
      </c>
      <c r="K1250" s="3">
        <f t="shared" si="77"/>
        <v>42</v>
      </c>
      <c r="L1250" s="3">
        <f t="shared" si="78"/>
        <v>28</v>
      </c>
      <c r="M1250" s="7">
        <f t="shared" si="79"/>
        <v>0.4</v>
      </c>
    </row>
    <row r="1251" spans="1:13">
      <c r="A1251" s="4">
        <v>507</v>
      </c>
      <c r="B1251" s="4">
        <v>18</v>
      </c>
      <c r="C1251" s="4" t="s">
        <v>77</v>
      </c>
      <c r="D1251" s="4" t="s">
        <v>1148</v>
      </c>
      <c r="E1251" s="4">
        <v>20</v>
      </c>
      <c r="F1251" s="4">
        <v>34</v>
      </c>
      <c r="G1251" s="4">
        <v>3</v>
      </c>
      <c r="H1251" s="4">
        <v>53</v>
      </c>
      <c r="I1251" t="s">
        <v>1131</v>
      </c>
      <c r="J1251" s="3">
        <f t="shared" si="76"/>
        <v>102</v>
      </c>
      <c r="K1251" s="3">
        <f t="shared" si="77"/>
        <v>60</v>
      </c>
      <c r="L1251" s="3">
        <f t="shared" si="78"/>
        <v>42</v>
      </c>
      <c r="M1251" s="7">
        <f t="shared" si="79"/>
        <v>0.41176470588235292</v>
      </c>
    </row>
    <row r="1252" spans="1:13">
      <c r="A1252" s="4">
        <v>507</v>
      </c>
      <c r="B1252" s="4">
        <v>18</v>
      </c>
      <c r="C1252" s="4" t="s">
        <v>106</v>
      </c>
      <c r="D1252" s="4" t="s">
        <v>1140</v>
      </c>
      <c r="E1252" s="4">
        <v>22</v>
      </c>
      <c r="F1252" s="4">
        <v>36</v>
      </c>
      <c r="G1252" s="4">
        <v>3</v>
      </c>
      <c r="H1252" s="4">
        <v>16</v>
      </c>
      <c r="I1252" t="s">
        <v>1132</v>
      </c>
      <c r="J1252" s="3">
        <f t="shared" si="76"/>
        <v>108</v>
      </c>
      <c r="K1252" s="3">
        <f t="shared" si="77"/>
        <v>66</v>
      </c>
      <c r="L1252" s="3">
        <f t="shared" si="78"/>
        <v>42</v>
      </c>
      <c r="M1252" s="7">
        <f t="shared" si="79"/>
        <v>0.3888888888888889</v>
      </c>
    </row>
    <row r="1253" spans="1:13">
      <c r="A1253" s="4">
        <v>508</v>
      </c>
      <c r="B1253" s="4">
        <v>6</v>
      </c>
      <c r="C1253" s="4" t="s">
        <v>414</v>
      </c>
      <c r="D1253" s="4" t="s">
        <v>1146</v>
      </c>
      <c r="E1253" s="4">
        <v>19</v>
      </c>
      <c r="F1253" s="4">
        <v>32</v>
      </c>
      <c r="G1253" s="4">
        <v>1</v>
      </c>
      <c r="H1253" s="4">
        <v>34</v>
      </c>
      <c r="I1253" t="s">
        <v>1132</v>
      </c>
      <c r="J1253" s="3">
        <f t="shared" si="76"/>
        <v>32</v>
      </c>
      <c r="K1253" s="3">
        <f t="shared" si="77"/>
        <v>19</v>
      </c>
      <c r="L1253" s="3">
        <f t="shared" si="78"/>
        <v>13</v>
      </c>
      <c r="M1253" s="7">
        <f t="shared" si="79"/>
        <v>0.40625</v>
      </c>
    </row>
    <row r="1254" spans="1:13">
      <c r="A1254" s="4">
        <v>509</v>
      </c>
      <c r="B1254" s="4">
        <v>5</v>
      </c>
      <c r="C1254" s="4" t="s">
        <v>65</v>
      </c>
      <c r="D1254" s="4" t="s">
        <v>1139</v>
      </c>
      <c r="E1254" s="4">
        <v>25</v>
      </c>
      <c r="F1254" s="4">
        <v>40</v>
      </c>
      <c r="G1254" s="4">
        <v>2</v>
      </c>
      <c r="H1254" s="4">
        <v>47</v>
      </c>
      <c r="I1254" t="s">
        <v>1131</v>
      </c>
      <c r="J1254" s="3">
        <f t="shared" si="76"/>
        <v>80</v>
      </c>
      <c r="K1254" s="3">
        <f t="shared" si="77"/>
        <v>50</v>
      </c>
      <c r="L1254" s="3">
        <f t="shared" si="78"/>
        <v>30</v>
      </c>
      <c r="M1254" s="7">
        <f t="shared" si="79"/>
        <v>0.375</v>
      </c>
    </row>
    <row r="1255" spans="1:13">
      <c r="A1255" s="4">
        <v>510</v>
      </c>
      <c r="B1255" s="4">
        <v>6</v>
      </c>
      <c r="C1255" s="4" t="s">
        <v>106</v>
      </c>
      <c r="D1255" s="4" t="s">
        <v>1140</v>
      </c>
      <c r="E1255" s="4">
        <v>22</v>
      </c>
      <c r="F1255" s="4">
        <v>36</v>
      </c>
      <c r="G1255" s="4">
        <v>1</v>
      </c>
      <c r="H1255" s="4">
        <v>48</v>
      </c>
      <c r="I1255" t="s">
        <v>1131</v>
      </c>
      <c r="J1255" s="3">
        <f t="shared" si="76"/>
        <v>36</v>
      </c>
      <c r="K1255" s="3">
        <f t="shared" si="77"/>
        <v>22</v>
      </c>
      <c r="L1255" s="3">
        <f t="shared" si="78"/>
        <v>14</v>
      </c>
      <c r="M1255" s="7">
        <f t="shared" si="79"/>
        <v>0.3888888888888889</v>
      </c>
    </row>
    <row r="1256" spans="1:13">
      <c r="A1256" s="4">
        <v>511</v>
      </c>
      <c r="B1256" s="4">
        <v>2</v>
      </c>
      <c r="C1256" s="4" t="s">
        <v>331</v>
      </c>
      <c r="D1256" s="4" t="s">
        <v>1150</v>
      </c>
      <c r="E1256" s="4">
        <v>14</v>
      </c>
      <c r="F1256" s="4">
        <v>23</v>
      </c>
      <c r="G1256" s="4">
        <v>3</v>
      </c>
      <c r="H1256" s="4">
        <v>14</v>
      </c>
      <c r="I1256" t="s">
        <v>1131</v>
      </c>
      <c r="J1256" s="3">
        <f t="shared" si="76"/>
        <v>69</v>
      </c>
      <c r="K1256" s="3">
        <f t="shared" si="77"/>
        <v>42</v>
      </c>
      <c r="L1256" s="3">
        <f t="shared" si="78"/>
        <v>27</v>
      </c>
      <c r="M1256" s="7">
        <f t="shared" si="79"/>
        <v>0.39130434782608697</v>
      </c>
    </row>
    <row r="1257" spans="1:13">
      <c r="A1257" s="4">
        <v>511</v>
      </c>
      <c r="B1257" s="4">
        <v>2</v>
      </c>
      <c r="C1257" s="4" t="s">
        <v>77</v>
      </c>
      <c r="D1257" s="4" t="s">
        <v>1148</v>
      </c>
      <c r="E1257" s="4">
        <v>20</v>
      </c>
      <c r="F1257" s="4">
        <v>34</v>
      </c>
      <c r="G1257" s="4">
        <v>2</v>
      </c>
      <c r="H1257" s="4">
        <v>24</v>
      </c>
      <c r="I1257" t="s">
        <v>1131</v>
      </c>
      <c r="J1257" s="3">
        <f t="shared" si="76"/>
        <v>68</v>
      </c>
      <c r="K1257" s="3">
        <f t="shared" si="77"/>
        <v>40</v>
      </c>
      <c r="L1257" s="3">
        <f t="shared" si="78"/>
        <v>28</v>
      </c>
      <c r="M1257" s="7">
        <f t="shared" si="79"/>
        <v>0.41176470588235292</v>
      </c>
    </row>
    <row r="1258" spans="1:13">
      <c r="A1258" s="4">
        <v>512</v>
      </c>
      <c r="B1258" s="4">
        <v>2</v>
      </c>
      <c r="C1258" s="4" t="s">
        <v>241</v>
      </c>
      <c r="D1258" s="4" t="s">
        <v>1149</v>
      </c>
      <c r="E1258" s="4">
        <v>12</v>
      </c>
      <c r="F1258" s="4">
        <v>20</v>
      </c>
      <c r="G1258" s="4">
        <v>1</v>
      </c>
      <c r="H1258" s="4">
        <v>6</v>
      </c>
      <c r="I1258" t="s">
        <v>1132</v>
      </c>
      <c r="J1258" s="3">
        <f t="shared" si="76"/>
        <v>20</v>
      </c>
      <c r="K1258" s="3">
        <f t="shared" si="77"/>
        <v>12</v>
      </c>
      <c r="L1258" s="3">
        <f t="shared" si="78"/>
        <v>8</v>
      </c>
      <c r="M1258" s="7">
        <f t="shared" si="79"/>
        <v>0.4</v>
      </c>
    </row>
    <row r="1259" spans="1:13">
      <c r="A1259" s="4">
        <v>512</v>
      </c>
      <c r="B1259" s="4">
        <v>2</v>
      </c>
      <c r="C1259" s="4" t="s">
        <v>106</v>
      </c>
      <c r="D1259" s="4" t="s">
        <v>1140</v>
      </c>
      <c r="E1259" s="4">
        <v>22</v>
      </c>
      <c r="F1259" s="4">
        <v>36</v>
      </c>
      <c r="G1259" s="4">
        <v>3</v>
      </c>
      <c r="H1259" s="4">
        <v>53</v>
      </c>
      <c r="I1259" t="s">
        <v>1132</v>
      </c>
      <c r="J1259" s="3">
        <f t="shared" si="76"/>
        <v>108</v>
      </c>
      <c r="K1259" s="3">
        <f t="shared" si="77"/>
        <v>66</v>
      </c>
      <c r="L1259" s="3">
        <f t="shared" si="78"/>
        <v>42</v>
      </c>
      <c r="M1259" s="7">
        <f t="shared" si="79"/>
        <v>0.3888888888888889</v>
      </c>
    </row>
    <row r="1260" spans="1:13">
      <c r="A1260" s="4">
        <v>513</v>
      </c>
      <c r="B1260" s="4">
        <v>8</v>
      </c>
      <c r="C1260" s="4" t="s">
        <v>117</v>
      </c>
      <c r="D1260" s="4" t="s">
        <v>1152</v>
      </c>
      <c r="E1260" s="4">
        <v>10</v>
      </c>
      <c r="F1260" s="4">
        <v>18</v>
      </c>
      <c r="G1260" s="4">
        <v>3</v>
      </c>
      <c r="H1260" s="4">
        <v>56</v>
      </c>
      <c r="I1260" t="s">
        <v>1132</v>
      </c>
      <c r="J1260" s="3">
        <f t="shared" si="76"/>
        <v>54</v>
      </c>
      <c r="K1260" s="3">
        <f t="shared" si="77"/>
        <v>30</v>
      </c>
      <c r="L1260" s="3">
        <f t="shared" si="78"/>
        <v>24</v>
      </c>
      <c r="M1260" s="7">
        <f t="shared" si="79"/>
        <v>0.44444444444444442</v>
      </c>
    </row>
    <row r="1261" spans="1:13">
      <c r="A1261" s="4">
        <v>514</v>
      </c>
      <c r="B1261" s="4">
        <v>18</v>
      </c>
      <c r="C1261" s="4" t="s">
        <v>256</v>
      </c>
      <c r="D1261" s="4" t="s">
        <v>1153</v>
      </c>
      <c r="E1261" s="4">
        <v>15</v>
      </c>
      <c r="F1261" s="4">
        <v>26</v>
      </c>
      <c r="G1261" s="4">
        <v>2</v>
      </c>
      <c r="H1261" s="4">
        <v>21</v>
      </c>
      <c r="I1261" t="s">
        <v>1131</v>
      </c>
      <c r="J1261" s="3">
        <f t="shared" si="76"/>
        <v>52</v>
      </c>
      <c r="K1261" s="3">
        <f t="shared" si="77"/>
        <v>30</v>
      </c>
      <c r="L1261" s="3">
        <f t="shared" si="78"/>
        <v>22</v>
      </c>
      <c r="M1261" s="7">
        <f t="shared" si="79"/>
        <v>0.42307692307692307</v>
      </c>
    </row>
    <row r="1262" spans="1:13">
      <c r="A1262" s="4">
        <v>514</v>
      </c>
      <c r="B1262" s="4">
        <v>18</v>
      </c>
      <c r="C1262" s="4" t="s">
        <v>180</v>
      </c>
      <c r="D1262" s="4" t="s">
        <v>1144</v>
      </c>
      <c r="E1262" s="4">
        <v>11</v>
      </c>
      <c r="F1262" s="4">
        <v>19</v>
      </c>
      <c r="G1262" s="4">
        <v>2</v>
      </c>
      <c r="H1262" s="4">
        <v>56</v>
      </c>
      <c r="I1262" t="s">
        <v>1132</v>
      </c>
      <c r="J1262" s="3">
        <f t="shared" si="76"/>
        <v>38</v>
      </c>
      <c r="K1262" s="3">
        <f t="shared" si="77"/>
        <v>22</v>
      </c>
      <c r="L1262" s="3">
        <f t="shared" si="78"/>
        <v>16</v>
      </c>
      <c r="M1262" s="7">
        <f t="shared" si="79"/>
        <v>0.42105263157894735</v>
      </c>
    </row>
    <row r="1263" spans="1:13">
      <c r="A1263" s="4">
        <v>514</v>
      </c>
      <c r="B1263" s="4">
        <v>18</v>
      </c>
      <c r="C1263" s="4" t="s">
        <v>241</v>
      </c>
      <c r="D1263" s="4" t="s">
        <v>1149</v>
      </c>
      <c r="E1263" s="4">
        <v>12</v>
      </c>
      <c r="F1263" s="4">
        <v>20</v>
      </c>
      <c r="G1263" s="4">
        <v>1</v>
      </c>
      <c r="H1263" s="4">
        <v>25</v>
      </c>
      <c r="I1263" t="s">
        <v>1132</v>
      </c>
      <c r="J1263" s="3">
        <f t="shared" si="76"/>
        <v>20</v>
      </c>
      <c r="K1263" s="3">
        <f t="shared" si="77"/>
        <v>12</v>
      </c>
      <c r="L1263" s="3">
        <f t="shared" si="78"/>
        <v>8</v>
      </c>
      <c r="M1263" s="7">
        <f t="shared" si="79"/>
        <v>0.4</v>
      </c>
    </row>
    <row r="1264" spans="1:13">
      <c r="A1264" s="4">
        <v>514</v>
      </c>
      <c r="B1264" s="4">
        <v>18</v>
      </c>
      <c r="C1264" s="4" t="s">
        <v>414</v>
      </c>
      <c r="D1264" s="4" t="s">
        <v>1146</v>
      </c>
      <c r="E1264" s="4">
        <v>19</v>
      </c>
      <c r="F1264" s="4">
        <v>32</v>
      </c>
      <c r="G1264" s="4">
        <v>2</v>
      </c>
      <c r="H1264" s="4">
        <v>10</v>
      </c>
      <c r="I1264" t="s">
        <v>1131</v>
      </c>
      <c r="J1264" s="3">
        <f t="shared" si="76"/>
        <v>64</v>
      </c>
      <c r="K1264" s="3">
        <f t="shared" si="77"/>
        <v>38</v>
      </c>
      <c r="L1264" s="3">
        <f t="shared" si="78"/>
        <v>26</v>
      </c>
      <c r="M1264" s="7">
        <f t="shared" si="79"/>
        <v>0.40625</v>
      </c>
    </row>
    <row r="1265" spans="1:13">
      <c r="A1265" s="4">
        <v>515</v>
      </c>
      <c r="B1265" s="4">
        <v>19</v>
      </c>
      <c r="C1265" s="4" t="s">
        <v>117</v>
      </c>
      <c r="D1265" s="4" t="s">
        <v>1152</v>
      </c>
      <c r="E1265" s="4">
        <v>10</v>
      </c>
      <c r="F1265" s="4">
        <v>18</v>
      </c>
      <c r="G1265" s="4">
        <v>1</v>
      </c>
      <c r="H1265" s="4">
        <v>13</v>
      </c>
      <c r="I1265" t="s">
        <v>1132</v>
      </c>
      <c r="J1265" s="3">
        <f t="shared" si="76"/>
        <v>18</v>
      </c>
      <c r="K1265" s="3">
        <f t="shared" si="77"/>
        <v>10</v>
      </c>
      <c r="L1265" s="3">
        <f t="shared" si="78"/>
        <v>8</v>
      </c>
      <c r="M1265" s="7">
        <f t="shared" si="79"/>
        <v>0.44444444444444442</v>
      </c>
    </row>
    <row r="1266" spans="1:13">
      <c r="A1266" s="4">
        <v>516</v>
      </c>
      <c r="B1266" s="4">
        <v>7</v>
      </c>
      <c r="C1266" s="4" t="s">
        <v>180</v>
      </c>
      <c r="D1266" s="4" t="s">
        <v>1144</v>
      </c>
      <c r="E1266" s="4">
        <v>11</v>
      </c>
      <c r="F1266" s="4">
        <v>19</v>
      </c>
      <c r="G1266" s="4">
        <v>3</v>
      </c>
      <c r="H1266" s="4">
        <v>43</v>
      </c>
      <c r="I1266" t="s">
        <v>1131</v>
      </c>
      <c r="J1266" s="3">
        <f t="shared" si="76"/>
        <v>57</v>
      </c>
      <c r="K1266" s="3">
        <f t="shared" si="77"/>
        <v>33</v>
      </c>
      <c r="L1266" s="3">
        <f t="shared" si="78"/>
        <v>24</v>
      </c>
      <c r="M1266" s="7">
        <f t="shared" si="79"/>
        <v>0.42105263157894735</v>
      </c>
    </row>
    <row r="1267" spans="1:13">
      <c r="A1267" s="4">
        <v>516</v>
      </c>
      <c r="B1267" s="4">
        <v>7</v>
      </c>
      <c r="C1267" s="4" t="s">
        <v>331</v>
      </c>
      <c r="D1267" s="4" t="s">
        <v>1150</v>
      </c>
      <c r="E1267" s="4">
        <v>14</v>
      </c>
      <c r="F1267" s="4">
        <v>23</v>
      </c>
      <c r="G1267" s="4">
        <v>3</v>
      </c>
      <c r="H1267" s="4">
        <v>40</v>
      </c>
      <c r="I1267" t="s">
        <v>1131</v>
      </c>
      <c r="J1267" s="3">
        <f t="shared" si="76"/>
        <v>69</v>
      </c>
      <c r="K1267" s="3">
        <f t="shared" si="77"/>
        <v>42</v>
      </c>
      <c r="L1267" s="3">
        <f t="shared" si="78"/>
        <v>27</v>
      </c>
      <c r="M1267" s="7">
        <f t="shared" si="79"/>
        <v>0.39130434782608697</v>
      </c>
    </row>
    <row r="1268" spans="1:13">
      <c r="A1268" s="4">
        <v>516</v>
      </c>
      <c r="B1268" s="4">
        <v>7</v>
      </c>
      <c r="C1268" s="4" t="s">
        <v>241</v>
      </c>
      <c r="D1268" s="4" t="s">
        <v>1149</v>
      </c>
      <c r="E1268" s="4">
        <v>12</v>
      </c>
      <c r="F1268" s="4">
        <v>20</v>
      </c>
      <c r="G1268" s="4">
        <v>1</v>
      </c>
      <c r="H1268" s="4">
        <v>14</v>
      </c>
      <c r="I1268" t="s">
        <v>1131</v>
      </c>
      <c r="J1268" s="3">
        <f t="shared" si="76"/>
        <v>20</v>
      </c>
      <c r="K1268" s="3">
        <f t="shared" si="77"/>
        <v>12</v>
      </c>
      <c r="L1268" s="3">
        <f t="shared" si="78"/>
        <v>8</v>
      </c>
      <c r="M1268" s="7">
        <f t="shared" si="79"/>
        <v>0.4</v>
      </c>
    </row>
    <row r="1269" spans="1:13">
      <c r="A1269" s="4">
        <v>517</v>
      </c>
      <c r="B1269" s="4">
        <v>4</v>
      </c>
      <c r="C1269" s="4" t="s">
        <v>259</v>
      </c>
      <c r="D1269" s="4" t="s">
        <v>1135</v>
      </c>
      <c r="E1269" s="4">
        <v>14</v>
      </c>
      <c r="F1269" s="4">
        <v>24</v>
      </c>
      <c r="G1269" s="4">
        <v>1</v>
      </c>
      <c r="H1269" s="4">
        <v>6</v>
      </c>
      <c r="I1269" t="s">
        <v>1131</v>
      </c>
      <c r="J1269" s="3">
        <f t="shared" si="76"/>
        <v>24</v>
      </c>
      <c r="K1269" s="3">
        <f t="shared" si="77"/>
        <v>14</v>
      </c>
      <c r="L1269" s="3">
        <f t="shared" si="78"/>
        <v>10</v>
      </c>
      <c r="M1269" s="7">
        <f t="shared" si="79"/>
        <v>0.41666666666666669</v>
      </c>
    </row>
    <row r="1270" spans="1:13">
      <c r="A1270" s="4">
        <v>517</v>
      </c>
      <c r="B1270" s="4">
        <v>4</v>
      </c>
      <c r="C1270" s="4" t="s">
        <v>180</v>
      </c>
      <c r="D1270" s="4" t="s">
        <v>1144</v>
      </c>
      <c r="E1270" s="4">
        <v>11</v>
      </c>
      <c r="F1270" s="4">
        <v>19</v>
      </c>
      <c r="G1270" s="4">
        <v>3</v>
      </c>
      <c r="H1270" s="4">
        <v>44</v>
      </c>
      <c r="I1270" t="s">
        <v>1131</v>
      </c>
      <c r="J1270" s="3">
        <f t="shared" si="76"/>
        <v>57</v>
      </c>
      <c r="K1270" s="3">
        <f t="shared" si="77"/>
        <v>33</v>
      </c>
      <c r="L1270" s="3">
        <f t="shared" si="78"/>
        <v>24</v>
      </c>
      <c r="M1270" s="7">
        <f t="shared" si="79"/>
        <v>0.42105263157894735</v>
      </c>
    </row>
    <row r="1271" spans="1:13">
      <c r="A1271" s="4">
        <v>517</v>
      </c>
      <c r="B1271" s="4">
        <v>4</v>
      </c>
      <c r="C1271" s="4" t="s">
        <v>335</v>
      </c>
      <c r="D1271" s="4" t="s">
        <v>1147</v>
      </c>
      <c r="E1271" s="4">
        <v>13</v>
      </c>
      <c r="F1271" s="4">
        <v>22</v>
      </c>
      <c r="G1271" s="4">
        <v>1</v>
      </c>
      <c r="H1271" s="4">
        <v>15</v>
      </c>
      <c r="I1271" t="s">
        <v>1132</v>
      </c>
      <c r="J1271" s="3">
        <f t="shared" si="76"/>
        <v>22</v>
      </c>
      <c r="K1271" s="3">
        <f t="shared" si="77"/>
        <v>13</v>
      </c>
      <c r="L1271" s="3">
        <f t="shared" si="78"/>
        <v>9</v>
      </c>
      <c r="M1271" s="7">
        <f t="shared" si="79"/>
        <v>0.40909090909090912</v>
      </c>
    </row>
    <row r="1272" spans="1:13">
      <c r="A1272" s="4">
        <v>518</v>
      </c>
      <c r="B1272" s="4">
        <v>5</v>
      </c>
      <c r="C1272" s="4" t="s">
        <v>439</v>
      </c>
      <c r="D1272" s="4" t="s">
        <v>1142</v>
      </c>
      <c r="E1272" s="4">
        <v>20</v>
      </c>
      <c r="F1272" s="4">
        <v>33</v>
      </c>
      <c r="G1272" s="4">
        <v>1</v>
      </c>
      <c r="H1272" s="4">
        <v>48</v>
      </c>
      <c r="I1272" t="s">
        <v>1131</v>
      </c>
      <c r="J1272" s="3">
        <f t="shared" si="76"/>
        <v>33</v>
      </c>
      <c r="K1272" s="3">
        <f t="shared" si="77"/>
        <v>20</v>
      </c>
      <c r="L1272" s="3">
        <f t="shared" si="78"/>
        <v>13</v>
      </c>
      <c r="M1272" s="7">
        <f t="shared" si="79"/>
        <v>0.39393939393939392</v>
      </c>
    </row>
    <row r="1273" spans="1:13">
      <c r="A1273" s="4">
        <v>518</v>
      </c>
      <c r="B1273" s="4">
        <v>5</v>
      </c>
      <c r="C1273" s="4" t="s">
        <v>335</v>
      </c>
      <c r="D1273" s="4" t="s">
        <v>1147</v>
      </c>
      <c r="E1273" s="4">
        <v>13</v>
      </c>
      <c r="F1273" s="4">
        <v>22</v>
      </c>
      <c r="G1273" s="4">
        <v>2</v>
      </c>
      <c r="H1273" s="4">
        <v>5</v>
      </c>
      <c r="I1273" t="s">
        <v>1132</v>
      </c>
      <c r="J1273" s="3">
        <f t="shared" si="76"/>
        <v>44</v>
      </c>
      <c r="K1273" s="3">
        <f t="shared" si="77"/>
        <v>26</v>
      </c>
      <c r="L1273" s="3">
        <f t="shared" si="78"/>
        <v>18</v>
      </c>
      <c r="M1273" s="7">
        <f t="shared" si="79"/>
        <v>0.40909090909090912</v>
      </c>
    </row>
    <row r="1274" spans="1:13">
      <c r="A1274" s="4">
        <v>519</v>
      </c>
      <c r="B1274" s="4">
        <v>6</v>
      </c>
      <c r="C1274" s="4" t="s">
        <v>170</v>
      </c>
      <c r="D1274" s="4" t="s">
        <v>1138</v>
      </c>
      <c r="E1274" s="4">
        <v>16</v>
      </c>
      <c r="F1274" s="4">
        <v>27</v>
      </c>
      <c r="G1274" s="4">
        <v>3</v>
      </c>
      <c r="H1274" s="4">
        <v>49</v>
      </c>
      <c r="I1274" t="s">
        <v>1131</v>
      </c>
      <c r="J1274" s="3">
        <f t="shared" si="76"/>
        <v>81</v>
      </c>
      <c r="K1274" s="3">
        <f t="shared" si="77"/>
        <v>48</v>
      </c>
      <c r="L1274" s="3">
        <f t="shared" si="78"/>
        <v>33</v>
      </c>
      <c r="M1274" s="7">
        <f t="shared" si="79"/>
        <v>0.40740740740740738</v>
      </c>
    </row>
    <row r="1275" spans="1:13">
      <c r="A1275" s="4">
        <v>519</v>
      </c>
      <c r="B1275" s="4">
        <v>6</v>
      </c>
      <c r="C1275" s="4" t="s">
        <v>65</v>
      </c>
      <c r="D1275" s="4" t="s">
        <v>1139</v>
      </c>
      <c r="E1275" s="4">
        <v>25</v>
      </c>
      <c r="F1275" s="4">
        <v>40</v>
      </c>
      <c r="G1275" s="4">
        <v>3</v>
      </c>
      <c r="H1275" s="4">
        <v>51</v>
      </c>
      <c r="I1275" t="s">
        <v>1132</v>
      </c>
      <c r="J1275" s="3">
        <f t="shared" si="76"/>
        <v>120</v>
      </c>
      <c r="K1275" s="3">
        <f t="shared" si="77"/>
        <v>75</v>
      </c>
      <c r="L1275" s="3">
        <f t="shared" si="78"/>
        <v>45</v>
      </c>
      <c r="M1275" s="7">
        <f t="shared" si="79"/>
        <v>0.375</v>
      </c>
    </row>
    <row r="1276" spans="1:13">
      <c r="A1276" s="4">
        <v>519</v>
      </c>
      <c r="B1276" s="4">
        <v>6</v>
      </c>
      <c r="C1276" s="4" t="s">
        <v>335</v>
      </c>
      <c r="D1276" s="4" t="s">
        <v>1147</v>
      </c>
      <c r="E1276" s="4">
        <v>13</v>
      </c>
      <c r="F1276" s="4">
        <v>22</v>
      </c>
      <c r="G1276" s="4">
        <v>2</v>
      </c>
      <c r="H1276" s="4">
        <v>56</v>
      </c>
      <c r="I1276" t="s">
        <v>1131</v>
      </c>
      <c r="J1276" s="3">
        <f t="shared" si="76"/>
        <v>44</v>
      </c>
      <c r="K1276" s="3">
        <f t="shared" si="77"/>
        <v>26</v>
      </c>
      <c r="L1276" s="3">
        <f t="shared" si="78"/>
        <v>18</v>
      </c>
      <c r="M1276" s="7">
        <f t="shared" si="79"/>
        <v>0.40909090909090912</v>
      </c>
    </row>
    <row r="1277" spans="1:13">
      <c r="A1277" s="4">
        <v>520</v>
      </c>
      <c r="B1277" s="4">
        <v>4</v>
      </c>
      <c r="C1277" s="4" t="s">
        <v>51</v>
      </c>
      <c r="D1277" s="4" t="s">
        <v>1141</v>
      </c>
      <c r="E1277" s="4">
        <v>17</v>
      </c>
      <c r="F1277" s="4">
        <v>29</v>
      </c>
      <c r="G1277" s="4">
        <v>1</v>
      </c>
      <c r="H1277" s="4">
        <v>46</v>
      </c>
      <c r="I1277" t="s">
        <v>1131</v>
      </c>
      <c r="J1277" s="3">
        <f t="shared" si="76"/>
        <v>29</v>
      </c>
      <c r="K1277" s="3">
        <f t="shared" si="77"/>
        <v>17</v>
      </c>
      <c r="L1277" s="3">
        <f t="shared" si="78"/>
        <v>12</v>
      </c>
      <c r="M1277" s="7">
        <f t="shared" si="79"/>
        <v>0.41379310344827586</v>
      </c>
    </row>
    <row r="1278" spans="1:13">
      <c r="A1278" s="4">
        <v>520</v>
      </c>
      <c r="B1278" s="4">
        <v>4</v>
      </c>
      <c r="C1278" s="4" t="s">
        <v>77</v>
      </c>
      <c r="D1278" s="4" t="s">
        <v>1148</v>
      </c>
      <c r="E1278" s="4">
        <v>20</v>
      </c>
      <c r="F1278" s="4">
        <v>34</v>
      </c>
      <c r="G1278" s="4">
        <v>2</v>
      </c>
      <c r="H1278" s="4">
        <v>21</v>
      </c>
      <c r="I1278" t="s">
        <v>1131</v>
      </c>
      <c r="J1278" s="3">
        <f t="shared" si="76"/>
        <v>68</v>
      </c>
      <c r="K1278" s="3">
        <f t="shared" si="77"/>
        <v>40</v>
      </c>
      <c r="L1278" s="3">
        <f t="shared" si="78"/>
        <v>28</v>
      </c>
      <c r="M1278" s="7">
        <f t="shared" si="79"/>
        <v>0.41176470588235292</v>
      </c>
    </row>
    <row r="1279" spans="1:13">
      <c r="A1279" s="4">
        <v>520</v>
      </c>
      <c r="B1279" s="4">
        <v>4</v>
      </c>
      <c r="C1279" s="4" t="s">
        <v>186</v>
      </c>
      <c r="D1279" s="4" t="s">
        <v>1137</v>
      </c>
      <c r="E1279" s="4">
        <v>19</v>
      </c>
      <c r="F1279" s="4">
        <v>31</v>
      </c>
      <c r="G1279" s="4">
        <v>3</v>
      </c>
      <c r="H1279" s="4">
        <v>22</v>
      </c>
      <c r="I1279" t="s">
        <v>1132</v>
      </c>
      <c r="J1279" s="3">
        <f t="shared" si="76"/>
        <v>93</v>
      </c>
      <c r="K1279" s="3">
        <f t="shared" si="77"/>
        <v>57</v>
      </c>
      <c r="L1279" s="3">
        <f t="shared" si="78"/>
        <v>36</v>
      </c>
      <c r="M1279" s="7">
        <f t="shared" si="79"/>
        <v>0.38709677419354838</v>
      </c>
    </row>
    <row r="1280" spans="1:13">
      <c r="A1280" s="4">
        <v>520</v>
      </c>
      <c r="B1280" s="4">
        <v>4</v>
      </c>
      <c r="C1280" s="4" t="s">
        <v>100</v>
      </c>
      <c r="D1280" s="4" t="s">
        <v>1136</v>
      </c>
      <c r="E1280" s="4">
        <v>18</v>
      </c>
      <c r="F1280" s="4">
        <v>30</v>
      </c>
      <c r="G1280" s="4">
        <v>3</v>
      </c>
      <c r="H1280" s="4">
        <v>32</v>
      </c>
      <c r="I1280" t="s">
        <v>1131</v>
      </c>
      <c r="J1280" s="3">
        <f t="shared" si="76"/>
        <v>90</v>
      </c>
      <c r="K1280" s="3">
        <f t="shared" si="77"/>
        <v>54</v>
      </c>
      <c r="L1280" s="3">
        <f t="shared" si="78"/>
        <v>36</v>
      </c>
      <c r="M1280" s="7">
        <f t="shared" si="79"/>
        <v>0.4</v>
      </c>
    </row>
    <row r="1281" spans="1:13">
      <c r="A1281" s="4">
        <v>521</v>
      </c>
      <c r="B1281" s="4">
        <v>18</v>
      </c>
      <c r="C1281" s="4" t="s">
        <v>195</v>
      </c>
      <c r="D1281" s="4" t="s">
        <v>1154</v>
      </c>
      <c r="E1281" s="4">
        <v>15</v>
      </c>
      <c r="F1281" s="4">
        <v>25</v>
      </c>
      <c r="G1281" s="4">
        <v>2</v>
      </c>
      <c r="H1281" s="4">
        <v>52</v>
      </c>
      <c r="I1281" t="s">
        <v>1132</v>
      </c>
      <c r="J1281" s="3">
        <f t="shared" si="76"/>
        <v>50</v>
      </c>
      <c r="K1281" s="3">
        <f t="shared" si="77"/>
        <v>30</v>
      </c>
      <c r="L1281" s="3">
        <f t="shared" si="78"/>
        <v>20</v>
      </c>
      <c r="M1281" s="7">
        <f t="shared" si="79"/>
        <v>0.4</v>
      </c>
    </row>
    <row r="1282" spans="1:13">
      <c r="A1282" s="4">
        <v>521</v>
      </c>
      <c r="B1282" s="4">
        <v>18</v>
      </c>
      <c r="C1282" s="4" t="s">
        <v>51</v>
      </c>
      <c r="D1282" s="4" t="s">
        <v>1141</v>
      </c>
      <c r="E1282" s="4">
        <v>17</v>
      </c>
      <c r="F1282" s="4">
        <v>29</v>
      </c>
      <c r="G1282" s="4">
        <v>2</v>
      </c>
      <c r="H1282" s="4">
        <v>18</v>
      </c>
      <c r="I1282" t="s">
        <v>1131</v>
      </c>
      <c r="J1282" s="3">
        <f t="shared" ref="J1282:J1345" si="80">+F1282*G1282</f>
        <v>58</v>
      </c>
      <c r="K1282" s="3">
        <f t="shared" ref="K1282:K1345" si="81">+E1282*G1282</f>
        <v>34</v>
      </c>
      <c r="L1282" s="3">
        <f t="shared" si="78"/>
        <v>24</v>
      </c>
      <c r="M1282" s="7">
        <f t="shared" si="79"/>
        <v>0.41379310344827586</v>
      </c>
    </row>
    <row r="1283" spans="1:13">
      <c r="A1283" s="4">
        <v>521</v>
      </c>
      <c r="B1283" s="4">
        <v>18</v>
      </c>
      <c r="C1283" s="4" t="s">
        <v>77</v>
      </c>
      <c r="D1283" s="4" t="s">
        <v>1148</v>
      </c>
      <c r="E1283" s="4">
        <v>20</v>
      </c>
      <c r="F1283" s="4">
        <v>34</v>
      </c>
      <c r="G1283" s="4">
        <v>3</v>
      </c>
      <c r="H1283" s="4">
        <v>21</v>
      </c>
      <c r="I1283" t="s">
        <v>1132</v>
      </c>
      <c r="J1283" s="3">
        <f t="shared" si="80"/>
        <v>102</v>
      </c>
      <c r="K1283" s="3">
        <f t="shared" si="81"/>
        <v>60</v>
      </c>
      <c r="L1283" s="3">
        <f t="shared" ref="L1283:L1346" si="82">+J1283-K1283</f>
        <v>42</v>
      </c>
      <c r="M1283" s="7">
        <f t="shared" ref="M1283:M1346" si="83">+L1283/J1283</f>
        <v>0.41176470588235292</v>
      </c>
    </row>
    <row r="1284" spans="1:13">
      <c r="A1284" s="4">
        <v>522</v>
      </c>
      <c r="B1284" s="4">
        <v>2</v>
      </c>
      <c r="C1284" s="4" t="s">
        <v>57</v>
      </c>
      <c r="D1284" s="4" t="s">
        <v>1143</v>
      </c>
      <c r="E1284" s="4">
        <v>16</v>
      </c>
      <c r="F1284" s="4">
        <v>28</v>
      </c>
      <c r="G1284" s="4">
        <v>3</v>
      </c>
      <c r="H1284" s="4">
        <v>47</v>
      </c>
      <c r="I1284" t="s">
        <v>1132</v>
      </c>
      <c r="J1284" s="3">
        <f t="shared" si="80"/>
        <v>84</v>
      </c>
      <c r="K1284" s="3">
        <f t="shared" si="81"/>
        <v>48</v>
      </c>
      <c r="L1284" s="3">
        <f t="shared" si="82"/>
        <v>36</v>
      </c>
      <c r="M1284" s="7">
        <f t="shared" si="83"/>
        <v>0.42857142857142855</v>
      </c>
    </row>
    <row r="1285" spans="1:13">
      <c r="A1285" s="4">
        <v>523</v>
      </c>
      <c r="B1285" s="4">
        <v>4</v>
      </c>
      <c r="C1285" s="4" t="s">
        <v>170</v>
      </c>
      <c r="D1285" s="4" t="s">
        <v>1138</v>
      </c>
      <c r="E1285" s="4">
        <v>16</v>
      </c>
      <c r="F1285" s="4">
        <v>27</v>
      </c>
      <c r="G1285" s="4">
        <v>3</v>
      </c>
      <c r="H1285" s="4">
        <v>51</v>
      </c>
      <c r="I1285" t="s">
        <v>1131</v>
      </c>
      <c r="J1285" s="3">
        <f t="shared" si="80"/>
        <v>81</v>
      </c>
      <c r="K1285" s="3">
        <f t="shared" si="81"/>
        <v>48</v>
      </c>
      <c r="L1285" s="3">
        <f t="shared" si="82"/>
        <v>33</v>
      </c>
      <c r="M1285" s="7">
        <f t="shared" si="83"/>
        <v>0.40740740740740738</v>
      </c>
    </row>
    <row r="1286" spans="1:13">
      <c r="A1286" s="4">
        <v>524</v>
      </c>
      <c r="B1286" s="4">
        <v>16</v>
      </c>
      <c r="C1286" s="4" t="s">
        <v>335</v>
      </c>
      <c r="D1286" s="4" t="s">
        <v>1147</v>
      </c>
      <c r="E1286" s="4">
        <v>13</v>
      </c>
      <c r="F1286" s="4">
        <v>22</v>
      </c>
      <c r="G1286" s="4">
        <v>1</v>
      </c>
      <c r="H1286" s="4">
        <v>46</v>
      </c>
      <c r="I1286" t="s">
        <v>1132</v>
      </c>
      <c r="J1286" s="3">
        <f t="shared" si="80"/>
        <v>22</v>
      </c>
      <c r="K1286" s="3">
        <f t="shared" si="81"/>
        <v>13</v>
      </c>
      <c r="L1286" s="3">
        <f t="shared" si="82"/>
        <v>9</v>
      </c>
      <c r="M1286" s="7">
        <f t="shared" si="83"/>
        <v>0.40909090909090912</v>
      </c>
    </row>
    <row r="1287" spans="1:13">
      <c r="A1287" s="4">
        <v>524</v>
      </c>
      <c r="B1287" s="4">
        <v>16</v>
      </c>
      <c r="C1287" s="4" t="s">
        <v>170</v>
      </c>
      <c r="D1287" s="4" t="s">
        <v>1138</v>
      </c>
      <c r="E1287" s="4">
        <v>16</v>
      </c>
      <c r="F1287" s="4">
        <v>27</v>
      </c>
      <c r="G1287" s="4">
        <v>2</v>
      </c>
      <c r="H1287" s="4">
        <v>15</v>
      </c>
      <c r="I1287" t="s">
        <v>1131</v>
      </c>
      <c r="J1287" s="3">
        <f t="shared" si="80"/>
        <v>54</v>
      </c>
      <c r="K1287" s="3">
        <f t="shared" si="81"/>
        <v>32</v>
      </c>
      <c r="L1287" s="3">
        <f t="shared" si="82"/>
        <v>22</v>
      </c>
      <c r="M1287" s="7">
        <f t="shared" si="83"/>
        <v>0.40740740740740738</v>
      </c>
    </row>
    <row r="1288" spans="1:13">
      <c r="A1288" s="4">
        <v>525</v>
      </c>
      <c r="B1288" s="4">
        <v>16</v>
      </c>
      <c r="C1288" s="4" t="s">
        <v>331</v>
      </c>
      <c r="D1288" s="4" t="s">
        <v>1150</v>
      </c>
      <c r="E1288" s="4">
        <v>14</v>
      </c>
      <c r="F1288" s="4">
        <v>23</v>
      </c>
      <c r="G1288" s="4">
        <v>3</v>
      </c>
      <c r="H1288" s="4">
        <v>23</v>
      </c>
      <c r="I1288" t="s">
        <v>1132</v>
      </c>
      <c r="J1288" s="3">
        <f t="shared" si="80"/>
        <v>69</v>
      </c>
      <c r="K1288" s="3">
        <f t="shared" si="81"/>
        <v>42</v>
      </c>
      <c r="L1288" s="3">
        <f t="shared" si="82"/>
        <v>27</v>
      </c>
      <c r="M1288" s="7">
        <f t="shared" si="83"/>
        <v>0.39130434782608697</v>
      </c>
    </row>
    <row r="1289" spans="1:13">
      <c r="A1289" s="4">
        <v>525</v>
      </c>
      <c r="B1289" s="4">
        <v>16</v>
      </c>
      <c r="C1289" s="4" t="s">
        <v>33</v>
      </c>
      <c r="D1289" s="4" t="s">
        <v>1145</v>
      </c>
      <c r="E1289" s="4">
        <v>21</v>
      </c>
      <c r="F1289" s="4">
        <v>35</v>
      </c>
      <c r="G1289" s="4">
        <v>1</v>
      </c>
      <c r="H1289" s="4">
        <v>14</v>
      </c>
      <c r="I1289" t="s">
        <v>1131</v>
      </c>
      <c r="J1289" s="3">
        <f t="shared" si="80"/>
        <v>35</v>
      </c>
      <c r="K1289" s="3">
        <f t="shared" si="81"/>
        <v>21</v>
      </c>
      <c r="L1289" s="3">
        <f t="shared" si="82"/>
        <v>14</v>
      </c>
      <c r="M1289" s="7">
        <f t="shared" si="83"/>
        <v>0.4</v>
      </c>
    </row>
    <row r="1290" spans="1:13">
      <c r="A1290" s="4">
        <v>525</v>
      </c>
      <c r="B1290" s="4">
        <v>16</v>
      </c>
      <c r="C1290" s="4" t="s">
        <v>186</v>
      </c>
      <c r="D1290" s="4" t="s">
        <v>1137</v>
      </c>
      <c r="E1290" s="4">
        <v>19</v>
      </c>
      <c r="F1290" s="4">
        <v>31</v>
      </c>
      <c r="G1290" s="4">
        <v>3</v>
      </c>
      <c r="H1290" s="4">
        <v>40</v>
      </c>
      <c r="I1290" t="s">
        <v>1132</v>
      </c>
      <c r="J1290" s="3">
        <f t="shared" si="80"/>
        <v>93</v>
      </c>
      <c r="K1290" s="3">
        <f t="shared" si="81"/>
        <v>57</v>
      </c>
      <c r="L1290" s="3">
        <f t="shared" si="82"/>
        <v>36</v>
      </c>
      <c r="M1290" s="7">
        <f t="shared" si="83"/>
        <v>0.38709677419354838</v>
      </c>
    </row>
    <row r="1291" spans="1:13">
      <c r="A1291" s="4">
        <v>526</v>
      </c>
      <c r="B1291" s="4">
        <v>4</v>
      </c>
      <c r="C1291" s="4" t="s">
        <v>439</v>
      </c>
      <c r="D1291" s="4" t="s">
        <v>1142</v>
      </c>
      <c r="E1291" s="4">
        <v>20</v>
      </c>
      <c r="F1291" s="4">
        <v>33</v>
      </c>
      <c r="G1291" s="4">
        <v>1</v>
      </c>
      <c r="H1291" s="4">
        <v>22</v>
      </c>
      <c r="I1291" t="s">
        <v>1131</v>
      </c>
      <c r="J1291" s="3">
        <f t="shared" si="80"/>
        <v>33</v>
      </c>
      <c r="K1291" s="3">
        <f t="shared" si="81"/>
        <v>20</v>
      </c>
      <c r="L1291" s="3">
        <f t="shared" si="82"/>
        <v>13</v>
      </c>
      <c r="M1291" s="7">
        <f t="shared" si="83"/>
        <v>0.39393939393939392</v>
      </c>
    </row>
    <row r="1292" spans="1:13">
      <c r="A1292" s="4">
        <v>527</v>
      </c>
      <c r="B1292" s="4">
        <v>19</v>
      </c>
      <c r="C1292" s="4" t="s">
        <v>170</v>
      </c>
      <c r="D1292" s="4" t="s">
        <v>1138</v>
      </c>
      <c r="E1292" s="4">
        <v>16</v>
      </c>
      <c r="F1292" s="4">
        <v>27</v>
      </c>
      <c r="G1292" s="4">
        <v>2</v>
      </c>
      <c r="H1292" s="4">
        <v>31</v>
      </c>
      <c r="I1292" t="s">
        <v>1131</v>
      </c>
      <c r="J1292" s="3">
        <f t="shared" si="80"/>
        <v>54</v>
      </c>
      <c r="K1292" s="3">
        <f t="shared" si="81"/>
        <v>32</v>
      </c>
      <c r="L1292" s="3">
        <f t="shared" si="82"/>
        <v>22</v>
      </c>
      <c r="M1292" s="7">
        <f t="shared" si="83"/>
        <v>0.40740740740740738</v>
      </c>
    </row>
    <row r="1293" spans="1:13">
      <c r="A1293" s="4">
        <v>528</v>
      </c>
      <c r="B1293" s="4">
        <v>14</v>
      </c>
      <c r="C1293" s="4" t="s">
        <v>241</v>
      </c>
      <c r="D1293" s="4" t="s">
        <v>1149</v>
      </c>
      <c r="E1293" s="4">
        <v>12</v>
      </c>
      <c r="F1293" s="4">
        <v>20</v>
      </c>
      <c r="G1293" s="4">
        <v>1</v>
      </c>
      <c r="H1293" s="4">
        <v>29</v>
      </c>
      <c r="I1293" t="s">
        <v>1131</v>
      </c>
      <c r="J1293" s="3">
        <f t="shared" si="80"/>
        <v>20</v>
      </c>
      <c r="K1293" s="3">
        <f t="shared" si="81"/>
        <v>12</v>
      </c>
      <c r="L1293" s="3">
        <f t="shared" si="82"/>
        <v>8</v>
      </c>
      <c r="M1293" s="7">
        <f t="shared" si="83"/>
        <v>0.4</v>
      </c>
    </row>
    <row r="1294" spans="1:13">
      <c r="A1294" s="4">
        <v>528</v>
      </c>
      <c r="B1294" s="4">
        <v>14</v>
      </c>
      <c r="C1294" s="4" t="s">
        <v>65</v>
      </c>
      <c r="D1294" s="4" t="s">
        <v>1139</v>
      </c>
      <c r="E1294" s="4">
        <v>25</v>
      </c>
      <c r="F1294" s="4">
        <v>40</v>
      </c>
      <c r="G1294" s="4">
        <v>1</v>
      </c>
      <c r="H1294" s="4">
        <v>47</v>
      </c>
      <c r="I1294" t="s">
        <v>1131</v>
      </c>
      <c r="J1294" s="3">
        <f t="shared" si="80"/>
        <v>40</v>
      </c>
      <c r="K1294" s="3">
        <f t="shared" si="81"/>
        <v>25</v>
      </c>
      <c r="L1294" s="3">
        <f t="shared" si="82"/>
        <v>15</v>
      </c>
      <c r="M1294" s="7">
        <f t="shared" si="83"/>
        <v>0.375</v>
      </c>
    </row>
    <row r="1295" spans="1:13">
      <c r="A1295" s="4">
        <v>528</v>
      </c>
      <c r="B1295" s="4">
        <v>14</v>
      </c>
      <c r="C1295" s="4" t="s">
        <v>117</v>
      </c>
      <c r="D1295" s="4" t="s">
        <v>1152</v>
      </c>
      <c r="E1295" s="4">
        <v>10</v>
      </c>
      <c r="F1295" s="4">
        <v>18</v>
      </c>
      <c r="G1295" s="4">
        <v>1</v>
      </c>
      <c r="H1295" s="4">
        <v>45</v>
      </c>
      <c r="I1295" t="s">
        <v>1132</v>
      </c>
      <c r="J1295" s="3">
        <f t="shared" si="80"/>
        <v>18</v>
      </c>
      <c r="K1295" s="3">
        <f t="shared" si="81"/>
        <v>10</v>
      </c>
      <c r="L1295" s="3">
        <f t="shared" si="82"/>
        <v>8</v>
      </c>
      <c r="M1295" s="7">
        <f t="shared" si="83"/>
        <v>0.44444444444444442</v>
      </c>
    </row>
    <row r="1296" spans="1:13">
      <c r="A1296" s="4">
        <v>529</v>
      </c>
      <c r="B1296" s="4">
        <v>1</v>
      </c>
      <c r="C1296" s="4" t="s">
        <v>77</v>
      </c>
      <c r="D1296" s="4" t="s">
        <v>1148</v>
      </c>
      <c r="E1296" s="4">
        <v>20</v>
      </c>
      <c r="F1296" s="4">
        <v>34</v>
      </c>
      <c r="G1296" s="4">
        <v>1</v>
      </c>
      <c r="H1296" s="4">
        <v>24</v>
      </c>
      <c r="I1296" t="s">
        <v>1132</v>
      </c>
      <c r="J1296" s="3">
        <f t="shared" si="80"/>
        <v>34</v>
      </c>
      <c r="K1296" s="3">
        <f t="shared" si="81"/>
        <v>20</v>
      </c>
      <c r="L1296" s="3">
        <f t="shared" si="82"/>
        <v>14</v>
      </c>
      <c r="M1296" s="7">
        <f t="shared" si="83"/>
        <v>0.41176470588235292</v>
      </c>
    </row>
    <row r="1297" spans="1:13">
      <c r="A1297" s="4">
        <v>529</v>
      </c>
      <c r="B1297" s="4">
        <v>1</v>
      </c>
      <c r="C1297" s="4" t="s">
        <v>106</v>
      </c>
      <c r="D1297" s="4" t="s">
        <v>1140</v>
      </c>
      <c r="E1297" s="4">
        <v>22</v>
      </c>
      <c r="F1297" s="4">
        <v>36</v>
      </c>
      <c r="G1297" s="4">
        <v>2</v>
      </c>
      <c r="H1297" s="4">
        <v>51</v>
      </c>
      <c r="I1297" t="s">
        <v>1131</v>
      </c>
      <c r="J1297" s="3">
        <f t="shared" si="80"/>
        <v>72</v>
      </c>
      <c r="K1297" s="3">
        <f t="shared" si="81"/>
        <v>44</v>
      </c>
      <c r="L1297" s="3">
        <f t="shared" si="82"/>
        <v>28</v>
      </c>
      <c r="M1297" s="7">
        <f t="shared" si="83"/>
        <v>0.3888888888888889</v>
      </c>
    </row>
    <row r="1298" spans="1:13">
      <c r="A1298" s="4">
        <v>529</v>
      </c>
      <c r="B1298" s="4">
        <v>1</v>
      </c>
      <c r="C1298" s="4" t="s">
        <v>331</v>
      </c>
      <c r="D1298" s="4" t="s">
        <v>1150</v>
      </c>
      <c r="E1298" s="4">
        <v>14</v>
      </c>
      <c r="F1298" s="4">
        <v>23</v>
      </c>
      <c r="G1298" s="4">
        <v>2</v>
      </c>
      <c r="H1298" s="4">
        <v>27</v>
      </c>
      <c r="I1298" t="s">
        <v>1132</v>
      </c>
      <c r="J1298" s="3">
        <f t="shared" si="80"/>
        <v>46</v>
      </c>
      <c r="K1298" s="3">
        <f t="shared" si="81"/>
        <v>28</v>
      </c>
      <c r="L1298" s="3">
        <f t="shared" si="82"/>
        <v>18</v>
      </c>
      <c r="M1298" s="7">
        <f t="shared" si="83"/>
        <v>0.39130434782608697</v>
      </c>
    </row>
    <row r="1299" spans="1:13">
      <c r="A1299" s="4">
        <v>529</v>
      </c>
      <c r="B1299" s="4">
        <v>1</v>
      </c>
      <c r="C1299" s="4" t="s">
        <v>57</v>
      </c>
      <c r="D1299" s="4" t="s">
        <v>1143</v>
      </c>
      <c r="E1299" s="4">
        <v>16</v>
      </c>
      <c r="F1299" s="4">
        <v>28</v>
      </c>
      <c r="G1299" s="4">
        <v>2</v>
      </c>
      <c r="H1299" s="4">
        <v>55</v>
      </c>
      <c r="I1299" t="s">
        <v>1131</v>
      </c>
      <c r="J1299" s="3">
        <f t="shared" si="80"/>
        <v>56</v>
      </c>
      <c r="K1299" s="3">
        <f t="shared" si="81"/>
        <v>32</v>
      </c>
      <c r="L1299" s="3">
        <f t="shared" si="82"/>
        <v>24</v>
      </c>
      <c r="M1299" s="7">
        <f t="shared" si="83"/>
        <v>0.42857142857142855</v>
      </c>
    </row>
    <row r="1300" spans="1:13">
      <c r="A1300" s="4">
        <v>530</v>
      </c>
      <c r="B1300" s="4">
        <v>7</v>
      </c>
      <c r="C1300" s="4" t="s">
        <v>117</v>
      </c>
      <c r="D1300" s="4" t="s">
        <v>1152</v>
      </c>
      <c r="E1300" s="4">
        <v>10</v>
      </c>
      <c r="F1300" s="4">
        <v>18</v>
      </c>
      <c r="G1300" s="4">
        <v>3</v>
      </c>
      <c r="H1300" s="4">
        <v>37</v>
      </c>
      <c r="I1300" t="s">
        <v>1132</v>
      </c>
      <c r="J1300" s="3">
        <f t="shared" si="80"/>
        <v>54</v>
      </c>
      <c r="K1300" s="3">
        <f t="shared" si="81"/>
        <v>30</v>
      </c>
      <c r="L1300" s="3">
        <f t="shared" si="82"/>
        <v>24</v>
      </c>
      <c r="M1300" s="7">
        <f t="shared" si="83"/>
        <v>0.44444444444444442</v>
      </c>
    </row>
    <row r="1301" spans="1:13">
      <c r="A1301" s="4">
        <v>530</v>
      </c>
      <c r="B1301" s="4">
        <v>7</v>
      </c>
      <c r="C1301" s="4" t="s">
        <v>57</v>
      </c>
      <c r="D1301" s="4" t="s">
        <v>1143</v>
      </c>
      <c r="E1301" s="4">
        <v>16</v>
      </c>
      <c r="F1301" s="4">
        <v>28</v>
      </c>
      <c r="G1301" s="4">
        <v>2</v>
      </c>
      <c r="H1301" s="4">
        <v>50</v>
      </c>
      <c r="I1301" t="s">
        <v>1132</v>
      </c>
      <c r="J1301" s="3">
        <f t="shared" si="80"/>
        <v>56</v>
      </c>
      <c r="K1301" s="3">
        <f t="shared" si="81"/>
        <v>32</v>
      </c>
      <c r="L1301" s="3">
        <f t="shared" si="82"/>
        <v>24</v>
      </c>
      <c r="M1301" s="7">
        <f t="shared" si="83"/>
        <v>0.42857142857142855</v>
      </c>
    </row>
    <row r="1302" spans="1:13">
      <c r="A1302" s="4">
        <v>530</v>
      </c>
      <c r="B1302" s="4">
        <v>7</v>
      </c>
      <c r="C1302" s="4" t="s">
        <v>195</v>
      </c>
      <c r="D1302" s="4" t="s">
        <v>1154</v>
      </c>
      <c r="E1302" s="4">
        <v>15</v>
      </c>
      <c r="F1302" s="4">
        <v>25</v>
      </c>
      <c r="G1302" s="4">
        <v>2</v>
      </c>
      <c r="H1302" s="4">
        <v>19</v>
      </c>
      <c r="I1302" t="s">
        <v>1131</v>
      </c>
      <c r="J1302" s="3">
        <f t="shared" si="80"/>
        <v>50</v>
      </c>
      <c r="K1302" s="3">
        <f t="shared" si="81"/>
        <v>30</v>
      </c>
      <c r="L1302" s="3">
        <f t="shared" si="82"/>
        <v>20</v>
      </c>
      <c r="M1302" s="7">
        <f t="shared" si="83"/>
        <v>0.4</v>
      </c>
    </row>
    <row r="1303" spans="1:13">
      <c r="A1303" s="4">
        <v>531</v>
      </c>
      <c r="B1303" s="4">
        <v>9</v>
      </c>
      <c r="C1303" s="4" t="s">
        <v>102</v>
      </c>
      <c r="D1303" s="4" t="s">
        <v>1151</v>
      </c>
      <c r="E1303" s="4">
        <v>13</v>
      </c>
      <c r="F1303" s="4">
        <v>21</v>
      </c>
      <c r="G1303" s="4">
        <v>3</v>
      </c>
      <c r="H1303" s="4">
        <v>41</v>
      </c>
      <c r="I1303" t="s">
        <v>1131</v>
      </c>
      <c r="J1303" s="3">
        <f t="shared" si="80"/>
        <v>63</v>
      </c>
      <c r="K1303" s="3">
        <f t="shared" si="81"/>
        <v>39</v>
      </c>
      <c r="L1303" s="3">
        <f t="shared" si="82"/>
        <v>24</v>
      </c>
      <c r="M1303" s="7">
        <f t="shared" si="83"/>
        <v>0.38095238095238093</v>
      </c>
    </row>
    <row r="1304" spans="1:13">
      <c r="A1304" s="4">
        <v>531</v>
      </c>
      <c r="B1304" s="4">
        <v>9</v>
      </c>
      <c r="C1304" s="4" t="s">
        <v>65</v>
      </c>
      <c r="D1304" s="4" t="s">
        <v>1139</v>
      </c>
      <c r="E1304" s="4">
        <v>25</v>
      </c>
      <c r="F1304" s="4">
        <v>40</v>
      </c>
      <c r="G1304" s="4">
        <v>1</v>
      </c>
      <c r="H1304" s="4">
        <v>43</v>
      </c>
      <c r="I1304" t="s">
        <v>1131</v>
      </c>
      <c r="J1304" s="3">
        <f t="shared" si="80"/>
        <v>40</v>
      </c>
      <c r="K1304" s="3">
        <f t="shared" si="81"/>
        <v>25</v>
      </c>
      <c r="L1304" s="3">
        <f t="shared" si="82"/>
        <v>15</v>
      </c>
      <c r="M1304" s="7">
        <f t="shared" si="83"/>
        <v>0.375</v>
      </c>
    </row>
    <row r="1305" spans="1:13">
      <c r="A1305" s="4">
        <v>531</v>
      </c>
      <c r="B1305" s="4">
        <v>9</v>
      </c>
      <c r="C1305" s="4" t="s">
        <v>117</v>
      </c>
      <c r="D1305" s="4" t="s">
        <v>1152</v>
      </c>
      <c r="E1305" s="4">
        <v>10</v>
      </c>
      <c r="F1305" s="4">
        <v>18</v>
      </c>
      <c r="G1305" s="4">
        <v>3</v>
      </c>
      <c r="H1305" s="4">
        <v>56</v>
      </c>
      <c r="I1305" t="s">
        <v>1132</v>
      </c>
      <c r="J1305" s="3">
        <f t="shared" si="80"/>
        <v>54</v>
      </c>
      <c r="K1305" s="3">
        <f t="shared" si="81"/>
        <v>30</v>
      </c>
      <c r="L1305" s="3">
        <f t="shared" si="82"/>
        <v>24</v>
      </c>
      <c r="M1305" s="7">
        <f t="shared" si="83"/>
        <v>0.44444444444444442</v>
      </c>
    </row>
    <row r="1306" spans="1:13">
      <c r="A1306" s="4">
        <v>531</v>
      </c>
      <c r="B1306" s="4">
        <v>9</v>
      </c>
      <c r="C1306" s="4" t="s">
        <v>51</v>
      </c>
      <c r="D1306" s="4" t="s">
        <v>1141</v>
      </c>
      <c r="E1306" s="4">
        <v>17</v>
      </c>
      <c r="F1306" s="4">
        <v>29</v>
      </c>
      <c r="G1306" s="4">
        <v>3</v>
      </c>
      <c r="H1306" s="4">
        <v>59</v>
      </c>
      <c r="I1306" t="s">
        <v>1132</v>
      </c>
      <c r="J1306" s="3">
        <f t="shared" si="80"/>
        <v>87</v>
      </c>
      <c r="K1306" s="3">
        <f t="shared" si="81"/>
        <v>51</v>
      </c>
      <c r="L1306" s="3">
        <f t="shared" si="82"/>
        <v>36</v>
      </c>
      <c r="M1306" s="7">
        <f t="shared" si="83"/>
        <v>0.41379310344827586</v>
      </c>
    </row>
    <row r="1307" spans="1:13">
      <c r="A1307" s="4">
        <v>532</v>
      </c>
      <c r="B1307" s="4">
        <v>13</v>
      </c>
      <c r="C1307" s="4" t="s">
        <v>102</v>
      </c>
      <c r="D1307" s="4" t="s">
        <v>1151</v>
      </c>
      <c r="E1307" s="4">
        <v>13</v>
      </c>
      <c r="F1307" s="4">
        <v>21</v>
      </c>
      <c r="G1307" s="4">
        <v>1</v>
      </c>
      <c r="H1307" s="4">
        <v>24</v>
      </c>
      <c r="I1307" t="s">
        <v>1132</v>
      </c>
      <c r="J1307" s="3">
        <f t="shared" si="80"/>
        <v>21</v>
      </c>
      <c r="K1307" s="3">
        <f t="shared" si="81"/>
        <v>13</v>
      </c>
      <c r="L1307" s="3">
        <f t="shared" si="82"/>
        <v>8</v>
      </c>
      <c r="M1307" s="7">
        <f t="shared" si="83"/>
        <v>0.38095238095238093</v>
      </c>
    </row>
    <row r="1308" spans="1:13">
      <c r="A1308" s="4">
        <v>532</v>
      </c>
      <c r="B1308" s="4">
        <v>13</v>
      </c>
      <c r="C1308" s="4" t="s">
        <v>256</v>
      </c>
      <c r="D1308" s="4" t="s">
        <v>1153</v>
      </c>
      <c r="E1308" s="4">
        <v>15</v>
      </c>
      <c r="F1308" s="4">
        <v>26</v>
      </c>
      <c r="G1308" s="4">
        <v>2</v>
      </c>
      <c r="H1308" s="4">
        <v>28</v>
      </c>
      <c r="I1308" t="s">
        <v>1131</v>
      </c>
      <c r="J1308" s="3">
        <f t="shared" si="80"/>
        <v>52</v>
      </c>
      <c r="K1308" s="3">
        <f t="shared" si="81"/>
        <v>30</v>
      </c>
      <c r="L1308" s="3">
        <f t="shared" si="82"/>
        <v>22</v>
      </c>
      <c r="M1308" s="7">
        <f t="shared" si="83"/>
        <v>0.42307692307692307</v>
      </c>
    </row>
    <row r="1309" spans="1:13">
      <c r="A1309" s="4">
        <v>532</v>
      </c>
      <c r="B1309" s="4">
        <v>13</v>
      </c>
      <c r="C1309" s="4" t="s">
        <v>414</v>
      </c>
      <c r="D1309" s="4" t="s">
        <v>1146</v>
      </c>
      <c r="E1309" s="4">
        <v>19</v>
      </c>
      <c r="F1309" s="4">
        <v>32</v>
      </c>
      <c r="G1309" s="4">
        <v>2</v>
      </c>
      <c r="H1309" s="4">
        <v>7</v>
      </c>
      <c r="I1309" t="s">
        <v>1132</v>
      </c>
      <c r="J1309" s="3">
        <f t="shared" si="80"/>
        <v>64</v>
      </c>
      <c r="K1309" s="3">
        <f t="shared" si="81"/>
        <v>38</v>
      </c>
      <c r="L1309" s="3">
        <f t="shared" si="82"/>
        <v>26</v>
      </c>
      <c r="M1309" s="7">
        <f t="shared" si="83"/>
        <v>0.40625</v>
      </c>
    </row>
    <row r="1310" spans="1:13">
      <c r="A1310" s="4">
        <v>533</v>
      </c>
      <c r="B1310" s="4">
        <v>1</v>
      </c>
      <c r="C1310" s="4" t="s">
        <v>241</v>
      </c>
      <c r="D1310" s="4" t="s">
        <v>1149</v>
      </c>
      <c r="E1310" s="4">
        <v>12</v>
      </c>
      <c r="F1310" s="4">
        <v>20</v>
      </c>
      <c r="G1310" s="4">
        <v>1</v>
      </c>
      <c r="H1310" s="4">
        <v>34</v>
      </c>
      <c r="I1310" t="s">
        <v>1131</v>
      </c>
      <c r="J1310" s="3">
        <f t="shared" si="80"/>
        <v>20</v>
      </c>
      <c r="K1310" s="3">
        <f t="shared" si="81"/>
        <v>12</v>
      </c>
      <c r="L1310" s="3">
        <f t="shared" si="82"/>
        <v>8</v>
      </c>
      <c r="M1310" s="7">
        <f t="shared" si="83"/>
        <v>0.4</v>
      </c>
    </row>
    <row r="1311" spans="1:13">
      <c r="A1311" s="4">
        <v>533</v>
      </c>
      <c r="B1311" s="4">
        <v>1</v>
      </c>
      <c r="C1311" s="4" t="s">
        <v>102</v>
      </c>
      <c r="D1311" s="4" t="s">
        <v>1151</v>
      </c>
      <c r="E1311" s="4">
        <v>13</v>
      </c>
      <c r="F1311" s="4">
        <v>21</v>
      </c>
      <c r="G1311" s="4">
        <v>1</v>
      </c>
      <c r="H1311" s="4">
        <v>14</v>
      </c>
      <c r="I1311" t="s">
        <v>1132</v>
      </c>
      <c r="J1311" s="3">
        <f t="shared" si="80"/>
        <v>21</v>
      </c>
      <c r="K1311" s="3">
        <f t="shared" si="81"/>
        <v>13</v>
      </c>
      <c r="L1311" s="3">
        <f t="shared" si="82"/>
        <v>8</v>
      </c>
      <c r="M1311" s="7">
        <f t="shared" si="83"/>
        <v>0.38095238095238093</v>
      </c>
    </row>
    <row r="1312" spans="1:13">
      <c r="A1312" s="4">
        <v>534</v>
      </c>
      <c r="B1312" s="4">
        <v>1</v>
      </c>
      <c r="C1312" s="4" t="s">
        <v>259</v>
      </c>
      <c r="D1312" s="4" t="s">
        <v>1135</v>
      </c>
      <c r="E1312" s="4">
        <v>14</v>
      </c>
      <c r="F1312" s="4">
        <v>24</v>
      </c>
      <c r="G1312" s="4">
        <v>2</v>
      </c>
      <c r="H1312" s="4">
        <v>56</v>
      </c>
      <c r="I1312" t="s">
        <v>1132</v>
      </c>
      <c r="J1312" s="3">
        <f t="shared" si="80"/>
        <v>48</v>
      </c>
      <c r="K1312" s="3">
        <f t="shared" si="81"/>
        <v>28</v>
      </c>
      <c r="L1312" s="3">
        <f t="shared" si="82"/>
        <v>20</v>
      </c>
      <c r="M1312" s="7">
        <f t="shared" si="83"/>
        <v>0.41666666666666669</v>
      </c>
    </row>
    <row r="1313" spans="1:13">
      <c r="A1313" s="4">
        <v>534</v>
      </c>
      <c r="B1313" s="4">
        <v>1</v>
      </c>
      <c r="C1313" s="4" t="s">
        <v>51</v>
      </c>
      <c r="D1313" s="4" t="s">
        <v>1141</v>
      </c>
      <c r="E1313" s="4">
        <v>17</v>
      </c>
      <c r="F1313" s="4">
        <v>29</v>
      </c>
      <c r="G1313" s="4">
        <v>1</v>
      </c>
      <c r="H1313" s="4">
        <v>10</v>
      </c>
      <c r="I1313" t="s">
        <v>1132</v>
      </c>
      <c r="J1313" s="3">
        <f t="shared" si="80"/>
        <v>29</v>
      </c>
      <c r="K1313" s="3">
        <f t="shared" si="81"/>
        <v>17</v>
      </c>
      <c r="L1313" s="3">
        <f t="shared" si="82"/>
        <v>12</v>
      </c>
      <c r="M1313" s="7">
        <f t="shared" si="83"/>
        <v>0.41379310344827586</v>
      </c>
    </row>
    <row r="1314" spans="1:13">
      <c r="A1314" s="4">
        <v>534</v>
      </c>
      <c r="B1314" s="4">
        <v>1</v>
      </c>
      <c r="C1314" s="4" t="s">
        <v>33</v>
      </c>
      <c r="D1314" s="4" t="s">
        <v>1145</v>
      </c>
      <c r="E1314" s="4">
        <v>21</v>
      </c>
      <c r="F1314" s="4">
        <v>35</v>
      </c>
      <c r="G1314" s="4">
        <v>2</v>
      </c>
      <c r="H1314" s="4">
        <v>10</v>
      </c>
      <c r="I1314" t="s">
        <v>1131</v>
      </c>
      <c r="J1314" s="3">
        <f t="shared" si="80"/>
        <v>70</v>
      </c>
      <c r="K1314" s="3">
        <f t="shared" si="81"/>
        <v>42</v>
      </c>
      <c r="L1314" s="3">
        <f t="shared" si="82"/>
        <v>28</v>
      </c>
      <c r="M1314" s="7">
        <f t="shared" si="83"/>
        <v>0.4</v>
      </c>
    </row>
    <row r="1315" spans="1:13">
      <c r="A1315" s="4">
        <v>535</v>
      </c>
      <c r="B1315" s="4">
        <v>15</v>
      </c>
      <c r="C1315" s="4" t="s">
        <v>65</v>
      </c>
      <c r="D1315" s="4" t="s">
        <v>1139</v>
      </c>
      <c r="E1315" s="4">
        <v>25</v>
      </c>
      <c r="F1315" s="4">
        <v>40</v>
      </c>
      <c r="G1315" s="4">
        <v>3</v>
      </c>
      <c r="H1315" s="4">
        <v>48</v>
      </c>
      <c r="I1315" t="s">
        <v>1132</v>
      </c>
      <c r="J1315" s="3">
        <f t="shared" si="80"/>
        <v>120</v>
      </c>
      <c r="K1315" s="3">
        <f t="shared" si="81"/>
        <v>75</v>
      </c>
      <c r="L1315" s="3">
        <f t="shared" si="82"/>
        <v>45</v>
      </c>
      <c r="M1315" s="7">
        <f t="shared" si="83"/>
        <v>0.375</v>
      </c>
    </row>
    <row r="1316" spans="1:13">
      <c r="A1316" s="4">
        <v>535</v>
      </c>
      <c r="B1316" s="4">
        <v>15</v>
      </c>
      <c r="C1316" s="4" t="s">
        <v>51</v>
      </c>
      <c r="D1316" s="4" t="s">
        <v>1141</v>
      </c>
      <c r="E1316" s="4">
        <v>17</v>
      </c>
      <c r="F1316" s="4">
        <v>29</v>
      </c>
      <c r="G1316" s="4">
        <v>3</v>
      </c>
      <c r="H1316" s="4">
        <v>9</v>
      </c>
      <c r="I1316" t="s">
        <v>1131</v>
      </c>
      <c r="J1316" s="3">
        <f t="shared" si="80"/>
        <v>87</v>
      </c>
      <c r="K1316" s="3">
        <f t="shared" si="81"/>
        <v>51</v>
      </c>
      <c r="L1316" s="3">
        <f t="shared" si="82"/>
        <v>36</v>
      </c>
      <c r="M1316" s="7">
        <f t="shared" si="83"/>
        <v>0.41379310344827586</v>
      </c>
    </row>
    <row r="1317" spans="1:13">
      <c r="A1317" s="4">
        <v>535</v>
      </c>
      <c r="B1317" s="4">
        <v>15</v>
      </c>
      <c r="C1317" s="4" t="s">
        <v>259</v>
      </c>
      <c r="D1317" s="4" t="s">
        <v>1135</v>
      </c>
      <c r="E1317" s="4">
        <v>14</v>
      </c>
      <c r="F1317" s="4">
        <v>24</v>
      </c>
      <c r="G1317" s="4">
        <v>2</v>
      </c>
      <c r="H1317" s="4">
        <v>42</v>
      </c>
      <c r="I1317" t="s">
        <v>1131</v>
      </c>
      <c r="J1317" s="3">
        <f t="shared" si="80"/>
        <v>48</v>
      </c>
      <c r="K1317" s="3">
        <f t="shared" si="81"/>
        <v>28</v>
      </c>
      <c r="L1317" s="3">
        <f t="shared" si="82"/>
        <v>20</v>
      </c>
      <c r="M1317" s="7">
        <f t="shared" si="83"/>
        <v>0.41666666666666669</v>
      </c>
    </row>
    <row r="1318" spans="1:13">
      <c r="A1318" s="4">
        <v>535</v>
      </c>
      <c r="B1318" s="4">
        <v>15</v>
      </c>
      <c r="C1318" s="4" t="s">
        <v>102</v>
      </c>
      <c r="D1318" s="4" t="s">
        <v>1151</v>
      </c>
      <c r="E1318" s="4">
        <v>13</v>
      </c>
      <c r="F1318" s="4">
        <v>21</v>
      </c>
      <c r="G1318" s="4">
        <v>1</v>
      </c>
      <c r="H1318" s="4">
        <v>14</v>
      </c>
      <c r="I1318" t="s">
        <v>1131</v>
      </c>
      <c r="J1318" s="3">
        <f t="shared" si="80"/>
        <v>21</v>
      </c>
      <c r="K1318" s="3">
        <f t="shared" si="81"/>
        <v>13</v>
      </c>
      <c r="L1318" s="3">
        <f t="shared" si="82"/>
        <v>8</v>
      </c>
      <c r="M1318" s="7">
        <f t="shared" si="83"/>
        <v>0.38095238095238093</v>
      </c>
    </row>
    <row r="1319" spans="1:13">
      <c r="A1319" s="4">
        <v>536</v>
      </c>
      <c r="B1319" s="4">
        <v>9</v>
      </c>
      <c r="C1319" s="4" t="s">
        <v>117</v>
      </c>
      <c r="D1319" s="4" t="s">
        <v>1152</v>
      </c>
      <c r="E1319" s="4">
        <v>10</v>
      </c>
      <c r="F1319" s="4">
        <v>18</v>
      </c>
      <c r="G1319" s="4">
        <v>1</v>
      </c>
      <c r="H1319" s="4">
        <v>29</v>
      </c>
      <c r="I1319" t="s">
        <v>1132</v>
      </c>
      <c r="J1319" s="3">
        <f t="shared" si="80"/>
        <v>18</v>
      </c>
      <c r="K1319" s="3">
        <f t="shared" si="81"/>
        <v>10</v>
      </c>
      <c r="L1319" s="3">
        <f t="shared" si="82"/>
        <v>8</v>
      </c>
      <c r="M1319" s="7">
        <f t="shared" si="83"/>
        <v>0.44444444444444442</v>
      </c>
    </row>
    <row r="1320" spans="1:13">
      <c r="A1320" s="4">
        <v>536</v>
      </c>
      <c r="B1320" s="4">
        <v>9</v>
      </c>
      <c r="C1320" s="4" t="s">
        <v>51</v>
      </c>
      <c r="D1320" s="4" t="s">
        <v>1141</v>
      </c>
      <c r="E1320" s="4">
        <v>17</v>
      </c>
      <c r="F1320" s="4">
        <v>29</v>
      </c>
      <c r="G1320" s="4">
        <v>2</v>
      </c>
      <c r="H1320" s="4">
        <v>52</v>
      </c>
      <c r="I1320" t="s">
        <v>1131</v>
      </c>
      <c r="J1320" s="3">
        <f t="shared" si="80"/>
        <v>58</v>
      </c>
      <c r="K1320" s="3">
        <f t="shared" si="81"/>
        <v>34</v>
      </c>
      <c r="L1320" s="3">
        <f t="shared" si="82"/>
        <v>24</v>
      </c>
      <c r="M1320" s="7">
        <f t="shared" si="83"/>
        <v>0.41379310344827586</v>
      </c>
    </row>
    <row r="1321" spans="1:13">
      <c r="A1321" s="4">
        <v>536</v>
      </c>
      <c r="B1321" s="4">
        <v>9</v>
      </c>
      <c r="C1321" s="4" t="s">
        <v>331</v>
      </c>
      <c r="D1321" s="4" t="s">
        <v>1150</v>
      </c>
      <c r="E1321" s="4">
        <v>14</v>
      </c>
      <c r="F1321" s="4">
        <v>23</v>
      </c>
      <c r="G1321" s="4">
        <v>2</v>
      </c>
      <c r="H1321" s="4">
        <v>38</v>
      </c>
      <c r="I1321" t="s">
        <v>1131</v>
      </c>
      <c r="J1321" s="3">
        <f t="shared" si="80"/>
        <v>46</v>
      </c>
      <c r="K1321" s="3">
        <f t="shared" si="81"/>
        <v>28</v>
      </c>
      <c r="L1321" s="3">
        <f t="shared" si="82"/>
        <v>18</v>
      </c>
      <c r="M1321" s="7">
        <f t="shared" si="83"/>
        <v>0.39130434782608697</v>
      </c>
    </row>
    <row r="1322" spans="1:13">
      <c r="A1322" s="4">
        <v>536</v>
      </c>
      <c r="B1322" s="4">
        <v>9</v>
      </c>
      <c r="C1322" s="4" t="s">
        <v>100</v>
      </c>
      <c r="D1322" s="4" t="s">
        <v>1136</v>
      </c>
      <c r="E1322" s="4">
        <v>18</v>
      </c>
      <c r="F1322" s="4">
        <v>30</v>
      </c>
      <c r="G1322" s="4">
        <v>3</v>
      </c>
      <c r="H1322" s="4">
        <v>33</v>
      </c>
      <c r="I1322" t="s">
        <v>1131</v>
      </c>
      <c r="J1322" s="3">
        <f t="shared" si="80"/>
        <v>90</v>
      </c>
      <c r="K1322" s="3">
        <f t="shared" si="81"/>
        <v>54</v>
      </c>
      <c r="L1322" s="3">
        <f t="shared" si="82"/>
        <v>36</v>
      </c>
      <c r="M1322" s="7">
        <f t="shared" si="83"/>
        <v>0.4</v>
      </c>
    </row>
    <row r="1323" spans="1:13">
      <c r="A1323" s="4">
        <v>537</v>
      </c>
      <c r="B1323" s="4">
        <v>18</v>
      </c>
      <c r="C1323" s="4" t="s">
        <v>102</v>
      </c>
      <c r="D1323" s="4" t="s">
        <v>1151</v>
      </c>
      <c r="E1323" s="4">
        <v>13</v>
      </c>
      <c r="F1323" s="4">
        <v>21</v>
      </c>
      <c r="G1323" s="4">
        <v>3</v>
      </c>
      <c r="H1323" s="4">
        <v>21</v>
      </c>
      <c r="I1323" t="s">
        <v>1132</v>
      </c>
      <c r="J1323" s="3">
        <f t="shared" si="80"/>
        <v>63</v>
      </c>
      <c r="K1323" s="3">
        <f t="shared" si="81"/>
        <v>39</v>
      </c>
      <c r="L1323" s="3">
        <f t="shared" si="82"/>
        <v>24</v>
      </c>
      <c r="M1323" s="7">
        <f t="shared" si="83"/>
        <v>0.38095238095238093</v>
      </c>
    </row>
    <row r="1324" spans="1:13">
      <c r="A1324" s="4">
        <v>538</v>
      </c>
      <c r="B1324" s="4">
        <v>14</v>
      </c>
      <c r="C1324" s="4" t="s">
        <v>100</v>
      </c>
      <c r="D1324" s="4" t="s">
        <v>1136</v>
      </c>
      <c r="E1324" s="4">
        <v>18</v>
      </c>
      <c r="F1324" s="4">
        <v>30</v>
      </c>
      <c r="G1324" s="4">
        <v>1</v>
      </c>
      <c r="H1324" s="4">
        <v>55</v>
      </c>
      <c r="I1324" t="s">
        <v>1132</v>
      </c>
      <c r="J1324" s="3">
        <f t="shared" si="80"/>
        <v>30</v>
      </c>
      <c r="K1324" s="3">
        <f t="shared" si="81"/>
        <v>18</v>
      </c>
      <c r="L1324" s="3">
        <f t="shared" si="82"/>
        <v>12</v>
      </c>
      <c r="M1324" s="7">
        <f t="shared" si="83"/>
        <v>0.4</v>
      </c>
    </row>
    <row r="1325" spans="1:13">
      <c r="A1325" s="4">
        <v>538</v>
      </c>
      <c r="B1325" s="4">
        <v>14</v>
      </c>
      <c r="C1325" s="4" t="s">
        <v>331</v>
      </c>
      <c r="D1325" s="4" t="s">
        <v>1150</v>
      </c>
      <c r="E1325" s="4">
        <v>14</v>
      </c>
      <c r="F1325" s="4">
        <v>23</v>
      </c>
      <c r="G1325" s="4">
        <v>1</v>
      </c>
      <c r="H1325" s="4">
        <v>39</v>
      </c>
      <c r="I1325" t="s">
        <v>1131</v>
      </c>
      <c r="J1325" s="3">
        <f t="shared" si="80"/>
        <v>23</v>
      </c>
      <c r="K1325" s="3">
        <f t="shared" si="81"/>
        <v>14</v>
      </c>
      <c r="L1325" s="3">
        <f t="shared" si="82"/>
        <v>9</v>
      </c>
      <c r="M1325" s="7">
        <f t="shared" si="83"/>
        <v>0.39130434782608697</v>
      </c>
    </row>
    <row r="1326" spans="1:13">
      <c r="A1326" s="4">
        <v>538</v>
      </c>
      <c r="B1326" s="4">
        <v>14</v>
      </c>
      <c r="C1326" s="4" t="s">
        <v>439</v>
      </c>
      <c r="D1326" s="4" t="s">
        <v>1142</v>
      </c>
      <c r="E1326" s="4">
        <v>20</v>
      </c>
      <c r="F1326" s="4">
        <v>33</v>
      </c>
      <c r="G1326" s="4">
        <v>1</v>
      </c>
      <c r="H1326" s="4">
        <v>58</v>
      </c>
      <c r="I1326" t="s">
        <v>1132</v>
      </c>
      <c r="J1326" s="3">
        <f t="shared" si="80"/>
        <v>33</v>
      </c>
      <c r="K1326" s="3">
        <f t="shared" si="81"/>
        <v>20</v>
      </c>
      <c r="L1326" s="3">
        <f t="shared" si="82"/>
        <v>13</v>
      </c>
      <c r="M1326" s="7">
        <f t="shared" si="83"/>
        <v>0.39393939393939392</v>
      </c>
    </row>
    <row r="1327" spans="1:13">
      <c r="A1327" s="4">
        <v>538</v>
      </c>
      <c r="B1327" s="4">
        <v>14</v>
      </c>
      <c r="C1327" s="4" t="s">
        <v>57</v>
      </c>
      <c r="D1327" s="4" t="s">
        <v>1143</v>
      </c>
      <c r="E1327" s="4">
        <v>16</v>
      </c>
      <c r="F1327" s="4">
        <v>28</v>
      </c>
      <c r="G1327" s="4">
        <v>2</v>
      </c>
      <c r="H1327" s="4">
        <v>46</v>
      </c>
      <c r="I1327" t="s">
        <v>1131</v>
      </c>
      <c r="J1327" s="3">
        <f t="shared" si="80"/>
        <v>56</v>
      </c>
      <c r="K1327" s="3">
        <f t="shared" si="81"/>
        <v>32</v>
      </c>
      <c r="L1327" s="3">
        <f t="shared" si="82"/>
        <v>24</v>
      </c>
      <c r="M1327" s="7">
        <f t="shared" si="83"/>
        <v>0.42857142857142855</v>
      </c>
    </row>
    <row r="1328" spans="1:13">
      <c r="A1328" s="4">
        <v>539</v>
      </c>
      <c r="B1328" s="4">
        <v>18</v>
      </c>
      <c r="C1328" s="4" t="s">
        <v>100</v>
      </c>
      <c r="D1328" s="4" t="s">
        <v>1136</v>
      </c>
      <c r="E1328" s="4">
        <v>18</v>
      </c>
      <c r="F1328" s="4">
        <v>30</v>
      </c>
      <c r="G1328" s="4">
        <v>3</v>
      </c>
      <c r="H1328" s="4">
        <v>43</v>
      </c>
      <c r="I1328" t="s">
        <v>1132</v>
      </c>
      <c r="J1328" s="3">
        <f t="shared" si="80"/>
        <v>90</v>
      </c>
      <c r="K1328" s="3">
        <f t="shared" si="81"/>
        <v>54</v>
      </c>
      <c r="L1328" s="3">
        <f t="shared" si="82"/>
        <v>36</v>
      </c>
      <c r="M1328" s="7">
        <f t="shared" si="83"/>
        <v>0.4</v>
      </c>
    </row>
    <row r="1329" spans="1:13">
      <c r="A1329" s="4">
        <v>539</v>
      </c>
      <c r="B1329" s="4">
        <v>18</v>
      </c>
      <c r="C1329" s="4" t="s">
        <v>170</v>
      </c>
      <c r="D1329" s="4" t="s">
        <v>1138</v>
      </c>
      <c r="E1329" s="4">
        <v>16</v>
      </c>
      <c r="F1329" s="4">
        <v>27</v>
      </c>
      <c r="G1329" s="4">
        <v>1</v>
      </c>
      <c r="H1329" s="4">
        <v>40</v>
      </c>
      <c r="I1329" t="s">
        <v>1132</v>
      </c>
      <c r="J1329" s="3">
        <f t="shared" si="80"/>
        <v>27</v>
      </c>
      <c r="K1329" s="3">
        <f t="shared" si="81"/>
        <v>16</v>
      </c>
      <c r="L1329" s="3">
        <f t="shared" si="82"/>
        <v>11</v>
      </c>
      <c r="M1329" s="7">
        <f t="shared" si="83"/>
        <v>0.40740740740740738</v>
      </c>
    </row>
    <row r="1330" spans="1:13">
      <c r="A1330" s="4">
        <v>539</v>
      </c>
      <c r="B1330" s="4">
        <v>18</v>
      </c>
      <c r="C1330" s="4" t="s">
        <v>51</v>
      </c>
      <c r="D1330" s="4" t="s">
        <v>1141</v>
      </c>
      <c r="E1330" s="4">
        <v>17</v>
      </c>
      <c r="F1330" s="4">
        <v>29</v>
      </c>
      <c r="G1330" s="4">
        <v>3</v>
      </c>
      <c r="H1330" s="4">
        <v>18</v>
      </c>
      <c r="I1330" t="s">
        <v>1131</v>
      </c>
      <c r="J1330" s="3">
        <f t="shared" si="80"/>
        <v>87</v>
      </c>
      <c r="K1330" s="3">
        <f t="shared" si="81"/>
        <v>51</v>
      </c>
      <c r="L1330" s="3">
        <f t="shared" si="82"/>
        <v>36</v>
      </c>
      <c r="M1330" s="7">
        <f t="shared" si="83"/>
        <v>0.41379310344827586</v>
      </c>
    </row>
    <row r="1331" spans="1:13">
      <c r="A1331" s="4">
        <v>539</v>
      </c>
      <c r="B1331" s="4">
        <v>18</v>
      </c>
      <c r="C1331" s="4" t="s">
        <v>117</v>
      </c>
      <c r="D1331" s="4" t="s">
        <v>1152</v>
      </c>
      <c r="E1331" s="4">
        <v>10</v>
      </c>
      <c r="F1331" s="4">
        <v>18</v>
      </c>
      <c r="G1331" s="4">
        <v>2</v>
      </c>
      <c r="H1331" s="4">
        <v>28</v>
      </c>
      <c r="I1331" t="s">
        <v>1131</v>
      </c>
      <c r="J1331" s="3">
        <f t="shared" si="80"/>
        <v>36</v>
      </c>
      <c r="K1331" s="3">
        <f t="shared" si="81"/>
        <v>20</v>
      </c>
      <c r="L1331" s="3">
        <f t="shared" si="82"/>
        <v>16</v>
      </c>
      <c r="M1331" s="7">
        <f t="shared" si="83"/>
        <v>0.44444444444444442</v>
      </c>
    </row>
    <row r="1332" spans="1:13">
      <c r="A1332" s="4">
        <v>540</v>
      </c>
      <c r="B1332" s="4">
        <v>6</v>
      </c>
      <c r="C1332" s="4" t="s">
        <v>117</v>
      </c>
      <c r="D1332" s="4" t="s">
        <v>1152</v>
      </c>
      <c r="E1332" s="4">
        <v>10</v>
      </c>
      <c r="F1332" s="4">
        <v>18</v>
      </c>
      <c r="G1332" s="4">
        <v>3</v>
      </c>
      <c r="H1332" s="4">
        <v>47</v>
      </c>
      <c r="I1332" t="s">
        <v>1131</v>
      </c>
      <c r="J1332" s="3">
        <f t="shared" si="80"/>
        <v>54</v>
      </c>
      <c r="K1332" s="3">
        <f t="shared" si="81"/>
        <v>30</v>
      </c>
      <c r="L1332" s="3">
        <f t="shared" si="82"/>
        <v>24</v>
      </c>
      <c r="M1332" s="7">
        <f t="shared" si="83"/>
        <v>0.44444444444444442</v>
      </c>
    </row>
    <row r="1333" spans="1:13">
      <c r="A1333" s="4">
        <v>540</v>
      </c>
      <c r="B1333" s="4">
        <v>6</v>
      </c>
      <c r="C1333" s="4" t="s">
        <v>33</v>
      </c>
      <c r="D1333" s="4" t="s">
        <v>1145</v>
      </c>
      <c r="E1333" s="4">
        <v>21</v>
      </c>
      <c r="F1333" s="4">
        <v>35</v>
      </c>
      <c r="G1333" s="4">
        <v>2</v>
      </c>
      <c r="H1333" s="4">
        <v>35</v>
      </c>
      <c r="I1333" t="s">
        <v>1131</v>
      </c>
      <c r="J1333" s="3">
        <f t="shared" si="80"/>
        <v>70</v>
      </c>
      <c r="K1333" s="3">
        <f t="shared" si="81"/>
        <v>42</v>
      </c>
      <c r="L1333" s="3">
        <f t="shared" si="82"/>
        <v>28</v>
      </c>
      <c r="M1333" s="7">
        <f t="shared" si="83"/>
        <v>0.4</v>
      </c>
    </row>
    <row r="1334" spans="1:13">
      <c r="A1334" s="4">
        <v>541</v>
      </c>
      <c r="B1334" s="4">
        <v>19</v>
      </c>
      <c r="C1334" s="4" t="s">
        <v>180</v>
      </c>
      <c r="D1334" s="4" t="s">
        <v>1144</v>
      </c>
      <c r="E1334" s="4">
        <v>11</v>
      </c>
      <c r="F1334" s="4">
        <v>19</v>
      </c>
      <c r="G1334" s="4">
        <v>2</v>
      </c>
      <c r="H1334" s="4">
        <v>31</v>
      </c>
      <c r="I1334" t="s">
        <v>1131</v>
      </c>
      <c r="J1334" s="3">
        <f t="shared" si="80"/>
        <v>38</v>
      </c>
      <c r="K1334" s="3">
        <f t="shared" si="81"/>
        <v>22</v>
      </c>
      <c r="L1334" s="3">
        <f t="shared" si="82"/>
        <v>16</v>
      </c>
      <c r="M1334" s="7">
        <f t="shared" si="83"/>
        <v>0.42105263157894735</v>
      </c>
    </row>
    <row r="1335" spans="1:13">
      <c r="A1335" s="4">
        <v>541</v>
      </c>
      <c r="B1335" s="4">
        <v>19</v>
      </c>
      <c r="C1335" s="4" t="s">
        <v>439</v>
      </c>
      <c r="D1335" s="4" t="s">
        <v>1142</v>
      </c>
      <c r="E1335" s="4">
        <v>20</v>
      </c>
      <c r="F1335" s="4">
        <v>33</v>
      </c>
      <c r="G1335" s="4">
        <v>2</v>
      </c>
      <c r="H1335" s="4">
        <v>21</v>
      </c>
      <c r="I1335" t="s">
        <v>1131</v>
      </c>
      <c r="J1335" s="3">
        <f t="shared" si="80"/>
        <v>66</v>
      </c>
      <c r="K1335" s="3">
        <f t="shared" si="81"/>
        <v>40</v>
      </c>
      <c r="L1335" s="3">
        <f t="shared" si="82"/>
        <v>26</v>
      </c>
      <c r="M1335" s="7">
        <f t="shared" si="83"/>
        <v>0.39393939393939392</v>
      </c>
    </row>
    <row r="1336" spans="1:13">
      <c r="A1336" s="4">
        <v>541</v>
      </c>
      <c r="B1336" s="4">
        <v>19</v>
      </c>
      <c r="C1336" s="4" t="s">
        <v>51</v>
      </c>
      <c r="D1336" s="4" t="s">
        <v>1141</v>
      </c>
      <c r="E1336" s="4">
        <v>17</v>
      </c>
      <c r="F1336" s="4">
        <v>29</v>
      </c>
      <c r="G1336" s="4">
        <v>1</v>
      </c>
      <c r="H1336" s="4">
        <v>35</v>
      </c>
      <c r="I1336" t="s">
        <v>1131</v>
      </c>
      <c r="J1336" s="3">
        <f t="shared" si="80"/>
        <v>29</v>
      </c>
      <c r="K1336" s="3">
        <f t="shared" si="81"/>
        <v>17</v>
      </c>
      <c r="L1336" s="3">
        <f t="shared" si="82"/>
        <v>12</v>
      </c>
      <c r="M1336" s="7">
        <f t="shared" si="83"/>
        <v>0.41379310344827586</v>
      </c>
    </row>
    <row r="1337" spans="1:13">
      <c r="A1337" s="4">
        <v>541</v>
      </c>
      <c r="B1337" s="4">
        <v>19</v>
      </c>
      <c r="C1337" s="4" t="s">
        <v>331</v>
      </c>
      <c r="D1337" s="4" t="s">
        <v>1150</v>
      </c>
      <c r="E1337" s="4">
        <v>14</v>
      </c>
      <c r="F1337" s="4">
        <v>23</v>
      </c>
      <c r="G1337" s="4">
        <v>3</v>
      </c>
      <c r="H1337" s="4">
        <v>37</v>
      </c>
      <c r="I1337" t="s">
        <v>1131</v>
      </c>
      <c r="J1337" s="3">
        <f t="shared" si="80"/>
        <v>69</v>
      </c>
      <c r="K1337" s="3">
        <f t="shared" si="81"/>
        <v>42</v>
      </c>
      <c r="L1337" s="3">
        <f t="shared" si="82"/>
        <v>27</v>
      </c>
      <c r="M1337" s="7">
        <f t="shared" si="83"/>
        <v>0.39130434782608697</v>
      </c>
    </row>
    <row r="1338" spans="1:13">
      <c r="A1338" s="4">
        <v>542</v>
      </c>
      <c r="B1338" s="4">
        <v>9</v>
      </c>
      <c r="C1338" s="4" t="s">
        <v>77</v>
      </c>
      <c r="D1338" s="4" t="s">
        <v>1148</v>
      </c>
      <c r="E1338" s="4">
        <v>20</v>
      </c>
      <c r="F1338" s="4">
        <v>34</v>
      </c>
      <c r="G1338" s="4">
        <v>2</v>
      </c>
      <c r="H1338" s="4">
        <v>17</v>
      </c>
      <c r="I1338" t="s">
        <v>1132</v>
      </c>
      <c r="J1338" s="3">
        <f t="shared" si="80"/>
        <v>68</v>
      </c>
      <c r="K1338" s="3">
        <f t="shared" si="81"/>
        <v>40</v>
      </c>
      <c r="L1338" s="3">
        <f t="shared" si="82"/>
        <v>28</v>
      </c>
      <c r="M1338" s="7">
        <f t="shared" si="83"/>
        <v>0.41176470588235292</v>
      </c>
    </row>
    <row r="1339" spans="1:13">
      <c r="A1339" s="4">
        <v>542</v>
      </c>
      <c r="B1339" s="4">
        <v>9</v>
      </c>
      <c r="C1339" s="4" t="s">
        <v>256</v>
      </c>
      <c r="D1339" s="4" t="s">
        <v>1153</v>
      </c>
      <c r="E1339" s="4">
        <v>15</v>
      </c>
      <c r="F1339" s="4">
        <v>26</v>
      </c>
      <c r="G1339" s="4">
        <v>1</v>
      </c>
      <c r="H1339" s="4">
        <v>46</v>
      </c>
      <c r="I1339" t="s">
        <v>1131</v>
      </c>
      <c r="J1339" s="3">
        <f t="shared" si="80"/>
        <v>26</v>
      </c>
      <c r="K1339" s="3">
        <f t="shared" si="81"/>
        <v>15</v>
      </c>
      <c r="L1339" s="3">
        <f t="shared" si="82"/>
        <v>11</v>
      </c>
      <c r="M1339" s="7">
        <f t="shared" si="83"/>
        <v>0.42307692307692307</v>
      </c>
    </row>
    <row r="1340" spans="1:13">
      <c r="A1340" s="4">
        <v>542</v>
      </c>
      <c r="B1340" s="4">
        <v>9</v>
      </c>
      <c r="C1340" s="4" t="s">
        <v>170</v>
      </c>
      <c r="D1340" s="4" t="s">
        <v>1138</v>
      </c>
      <c r="E1340" s="4">
        <v>16</v>
      </c>
      <c r="F1340" s="4">
        <v>27</v>
      </c>
      <c r="G1340" s="4">
        <v>2</v>
      </c>
      <c r="H1340" s="4">
        <v>52</v>
      </c>
      <c r="I1340" t="s">
        <v>1132</v>
      </c>
      <c r="J1340" s="3">
        <f t="shared" si="80"/>
        <v>54</v>
      </c>
      <c r="K1340" s="3">
        <f t="shared" si="81"/>
        <v>32</v>
      </c>
      <c r="L1340" s="3">
        <f t="shared" si="82"/>
        <v>22</v>
      </c>
      <c r="M1340" s="7">
        <f t="shared" si="83"/>
        <v>0.40740740740740738</v>
      </c>
    </row>
    <row r="1341" spans="1:13">
      <c r="A1341" s="4">
        <v>543</v>
      </c>
      <c r="B1341" s="4">
        <v>19</v>
      </c>
      <c r="C1341" s="4" t="s">
        <v>57</v>
      </c>
      <c r="D1341" s="4" t="s">
        <v>1143</v>
      </c>
      <c r="E1341" s="4">
        <v>16</v>
      </c>
      <c r="F1341" s="4">
        <v>28</v>
      </c>
      <c r="G1341" s="4">
        <v>2</v>
      </c>
      <c r="H1341" s="4">
        <v>27</v>
      </c>
      <c r="I1341" t="s">
        <v>1132</v>
      </c>
      <c r="J1341" s="3">
        <f t="shared" si="80"/>
        <v>56</v>
      </c>
      <c r="K1341" s="3">
        <f t="shared" si="81"/>
        <v>32</v>
      </c>
      <c r="L1341" s="3">
        <f t="shared" si="82"/>
        <v>24</v>
      </c>
      <c r="M1341" s="7">
        <f t="shared" si="83"/>
        <v>0.42857142857142855</v>
      </c>
    </row>
    <row r="1342" spans="1:13">
      <c r="A1342" s="4">
        <v>543</v>
      </c>
      <c r="B1342" s="4">
        <v>19</v>
      </c>
      <c r="C1342" s="4" t="s">
        <v>170</v>
      </c>
      <c r="D1342" s="4" t="s">
        <v>1138</v>
      </c>
      <c r="E1342" s="4">
        <v>16</v>
      </c>
      <c r="F1342" s="4">
        <v>27</v>
      </c>
      <c r="G1342" s="4">
        <v>2</v>
      </c>
      <c r="H1342" s="4">
        <v>5</v>
      </c>
      <c r="I1342" t="s">
        <v>1131</v>
      </c>
      <c r="J1342" s="3">
        <f t="shared" si="80"/>
        <v>54</v>
      </c>
      <c r="K1342" s="3">
        <f t="shared" si="81"/>
        <v>32</v>
      </c>
      <c r="L1342" s="3">
        <f t="shared" si="82"/>
        <v>22</v>
      </c>
      <c r="M1342" s="7">
        <f t="shared" si="83"/>
        <v>0.40740740740740738</v>
      </c>
    </row>
    <row r="1343" spans="1:13">
      <c r="A1343" s="4">
        <v>543</v>
      </c>
      <c r="B1343" s="4">
        <v>19</v>
      </c>
      <c r="C1343" s="4" t="s">
        <v>414</v>
      </c>
      <c r="D1343" s="4" t="s">
        <v>1146</v>
      </c>
      <c r="E1343" s="4">
        <v>19</v>
      </c>
      <c r="F1343" s="4">
        <v>32</v>
      </c>
      <c r="G1343" s="4">
        <v>3</v>
      </c>
      <c r="H1343" s="4">
        <v>42</v>
      </c>
      <c r="I1343" t="s">
        <v>1132</v>
      </c>
      <c r="J1343" s="3">
        <f t="shared" si="80"/>
        <v>96</v>
      </c>
      <c r="K1343" s="3">
        <f t="shared" si="81"/>
        <v>57</v>
      </c>
      <c r="L1343" s="3">
        <f t="shared" si="82"/>
        <v>39</v>
      </c>
      <c r="M1343" s="7">
        <f t="shared" si="83"/>
        <v>0.40625</v>
      </c>
    </row>
    <row r="1344" spans="1:13">
      <c r="A1344" s="4">
        <v>544</v>
      </c>
      <c r="B1344" s="4">
        <v>7</v>
      </c>
      <c r="C1344" s="4" t="s">
        <v>33</v>
      </c>
      <c r="D1344" s="4" t="s">
        <v>1145</v>
      </c>
      <c r="E1344" s="4">
        <v>21</v>
      </c>
      <c r="F1344" s="4">
        <v>35</v>
      </c>
      <c r="G1344" s="4">
        <v>2</v>
      </c>
      <c r="H1344" s="4">
        <v>48</v>
      </c>
      <c r="I1344" t="s">
        <v>1131</v>
      </c>
      <c r="J1344" s="3">
        <f t="shared" si="80"/>
        <v>70</v>
      </c>
      <c r="K1344" s="3">
        <f t="shared" si="81"/>
        <v>42</v>
      </c>
      <c r="L1344" s="3">
        <f t="shared" si="82"/>
        <v>28</v>
      </c>
      <c r="M1344" s="7">
        <f t="shared" si="83"/>
        <v>0.4</v>
      </c>
    </row>
    <row r="1345" spans="1:13">
      <c r="A1345" s="4">
        <v>545</v>
      </c>
      <c r="B1345" s="4">
        <v>20</v>
      </c>
      <c r="C1345" s="4" t="s">
        <v>439</v>
      </c>
      <c r="D1345" s="4" t="s">
        <v>1142</v>
      </c>
      <c r="E1345" s="4">
        <v>20</v>
      </c>
      <c r="F1345" s="4">
        <v>33</v>
      </c>
      <c r="G1345" s="4">
        <v>3</v>
      </c>
      <c r="H1345" s="4">
        <v>57</v>
      </c>
      <c r="I1345" t="s">
        <v>1132</v>
      </c>
      <c r="J1345" s="3">
        <f t="shared" si="80"/>
        <v>99</v>
      </c>
      <c r="K1345" s="3">
        <f t="shared" si="81"/>
        <v>60</v>
      </c>
      <c r="L1345" s="3">
        <f t="shared" si="82"/>
        <v>39</v>
      </c>
      <c r="M1345" s="7">
        <f t="shared" si="83"/>
        <v>0.39393939393939392</v>
      </c>
    </row>
    <row r="1346" spans="1:13">
      <c r="A1346" s="4">
        <v>545</v>
      </c>
      <c r="B1346" s="4">
        <v>20</v>
      </c>
      <c r="C1346" s="4" t="s">
        <v>186</v>
      </c>
      <c r="D1346" s="4" t="s">
        <v>1137</v>
      </c>
      <c r="E1346" s="4">
        <v>19</v>
      </c>
      <c r="F1346" s="4">
        <v>31</v>
      </c>
      <c r="G1346" s="4">
        <v>1</v>
      </c>
      <c r="H1346" s="4">
        <v>42</v>
      </c>
      <c r="I1346" t="s">
        <v>1132</v>
      </c>
      <c r="J1346" s="3">
        <f t="shared" ref="J1346:J1409" si="84">+F1346*G1346</f>
        <v>31</v>
      </c>
      <c r="K1346" s="3">
        <f t="shared" ref="K1346:K1409" si="85">+E1346*G1346</f>
        <v>19</v>
      </c>
      <c r="L1346" s="3">
        <f t="shared" si="82"/>
        <v>12</v>
      </c>
      <c r="M1346" s="7">
        <f t="shared" si="83"/>
        <v>0.38709677419354838</v>
      </c>
    </row>
    <row r="1347" spans="1:13">
      <c r="A1347" s="4">
        <v>546</v>
      </c>
      <c r="B1347" s="4">
        <v>5</v>
      </c>
      <c r="C1347" s="4" t="s">
        <v>414</v>
      </c>
      <c r="D1347" s="4" t="s">
        <v>1146</v>
      </c>
      <c r="E1347" s="4">
        <v>19</v>
      </c>
      <c r="F1347" s="4">
        <v>32</v>
      </c>
      <c r="G1347" s="4">
        <v>2</v>
      </c>
      <c r="H1347" s="4">
        <v>33</v>
      </c>
      <c r="I1347" t="s">
        <v>1132</v>
      </c>
      <c r="J1347" s="3">
        <f t="shared" si="84"/>
        <v>64</v>
      </c>
      <c r="K1347" s="3">
        <f t="shared" si="85"/>
        <v>38</v>
      </c>
      <c r="L1347" s="3">
        <f t="shared" ref="L1347:L1410" si="86">+J1347-K1347</f>
        <v>26</v>
      </c>
      <c r="M1347" s="7">
        <f t="shared" ref="M1347:M1410" si="87">+L1347/J1347</f>
        <v>0.40625</v>
      </c>
    </row>
    <row r="1348" spans="1:13">
      <c r="A1348" s="4">
        <v>546</v>
      </c>
      <c r="B1348" s="4">
        <v>5</v>
      </c>
      <c r="C1348" s="4" t="s">
        <v>57</v>
      </c>
      <c r="D1348" s="4" t="s">
        <v>1143</v>
      </c>
      <c r="E1348" s="4">
        <v>16</v>
      </c>
      <c r="F1348" s="4">
        <v>28</v>
      </c>
      <c r="G1348" s="4">
        <v>1</v>
      </c>
      <c r="H1348" s="4">
        <v>58</v>
      </c>
      <c r="I1348" t="s">
        <v>1132</v>
      </c>
      <c r="J1348" s="3">
        <f t="shared" si="84"/>
        <v>28</v>
      </c>
      <c r="K1348" s="3">
        <f t="shared" si="85"/>
        <v>16</v>
      </c>
      <c r="L1348" s="3">
        <f t="shared" si="86"/>
        <v>12</v>
      </c>
      <c r="M1348" s="7">
        <f t="shared" si="87"/>
        <v>0.42857142857142855</v>
      </c>
    </row>
    <row r="1349" spans="1:13">
      <c r="A1349" s="4">
        <v>547</v>
      </c>
      <c r="B1349" s="4">
        <v>9</v>
      </c>
      <c r="C1349" s="4" t="s">
        <v>186</v>
      </c>
      <c r="D1349" s="4" t="s">
        <v>1137</v>
      </c>
      <c r="E1349" s="4">
        <v>19</v>
      </c>
      <c r="F1349" s="4">
        <v>31</v>
      </c>
      <c r="G1349" s="4">
        <v>3</v>
      </c>
      <c r="H1349" s="4">
        <v>13</v>
      </c>
      <c r="I1349" t="s">
        <v>1131</v>
      </c>
      <c r="J1349" s="3">
        <f t="shared" si="84"/>
        <v>93</v>
      </c>
      <c r="K1349" s="3">
        <f t="shared" si="85"/>
        <v>57</v>
      </c>
      <c r="L1349" s="3">
        <f t="shared" si="86"/>
        <v>36</v>
      </c>
      <c r="M1349" s="7">
        <f t="shared" si="87"/>
        <v>0.38709677419354838</v>
      </c>
    </row>
    <row r="1350" spans="1:13">
      <c r="A1350" s="4">
        <v>547</v>
      </c>
      <c r="B1350" s="4">
        <v>9</v>
      </c>
      <c r="C1350" s="4" t="s">
        <v>439</v>
      </c>
      <c r="D1350" s="4" t="s">
        <v>1142</v>
      </c>
      <c r="E1350" s="4">
        <v>20</v>
      </c>
      <c r="F1350" s="4">
        <v>33</v>
      </c>
      <c r="G1350" s="4">
        <v>3</v>
      </c>
      <c r="H1350" s="4">
        <v>54</v>
      </c>
      <c r="I1350" t="s">
        <v>1132</v>
      </c>
      <c r="J1350" s="3">
        <f t="shared" si="84"/>
        <v>99</v>
      </c>
      <c r="K1350" s="3">
        <f t="shared" si="85"/>
        <v>60</v>
      </c>
      <c r="L1350" s="3">
        <f t="shared" si="86"/>
        <v>39</v>
      </c>
      <c r="M1350" s="7">
        <f t="shared" si="87"/>
        <v>0.39393939393939392</v>
      </c>
    </row>
    <row r="1351" spans="1:13">
      <c r="A1351" s="4">
        <v>547</v>
      </c>
      <c r="B1351" s="4">
        <v>9</v>
      </c>
      <c r="C1351" s="4" t="s">
        <v>33</v>
      </c>
      <c r="D1351" s="4" t="s">
        <v>1145</v>
      </c>
      <c r="E1351" s="4">
        <v>21</v>
      </c>
      <c r="F1351" s="4">
        <v>35</v>
      </c>
      <c r="G1351" s="4">
        <v>1</v>
      </c>
      <c r="H1351" s="4">
        <v>30</v>
      </c>
      <c r="I1351" t="s">
        <v>1132</v>
      </c>
      <c r="J1351" s="3">
        <f t="shared" si="84"/>
        <v>35</v>
      </c>
      <c r="K1351" s="3">
        <f t="shared" si="85"/>
        <v>21</v>
      </c>
      <c r="L1351" s="3">
        <f t="shared" si="86"/>
        <v>14</v>
      </c>
      <c r="M1351" s="7">
        <f t="shared" si="87"/>
        <v>0.4</v>
      </c>
    </row>
    <row r="1352" spans="1:13">
      <c r="A1352" s="4">
        <v>548</v>
      </c>
      <c r="B1352" s="4">
        <v>4</v>
      </c>
      <c r="C1352" s="4" t="s">
        <v>77</v>
      </c>
      <c r="D1352" s="4" t="s">
        <v>1148</v>
      </c>
      <c r="E1352" s="4">
        <v>20</v>
      </c>
      <c r="F1352" s="4">
        <v>34</v>
      </c>
      <c r="G1352" s="4">
        <v>1</v>
      </c>
      <c r="H1352" s="4">
        <v>58</v>
      </c>
      <c r="I1352" t="s">
        <v>1132</v>
      </c>
      <c r="J1352" s="3">
        <f t="shared" si="84"/>
        <v>34</v>
      </c>
      <c r="K1352" s="3">
        <f t="shared" si="85"/>
        <v>20</v>
      </c>
      <c r="L1352" s="3">
        <f t="shared" si="86"/>
        <v>14</v>
      </c>
      <c r="M1352" s="7">
        <f t="shared" si="87"/>
        <v>0.41176470588235292</v>
      </c>
    </row>
    <row r="1353" spans="1:13">
      <c r="A1353" s="4">
        <v>548</v>
      </c>
      <c r="B1353" s="4">
        <v>4</v>
      </c>
      <c r="C1353" s="4" t="s">
        <v>186</v>
      </c>
      <c r="D1353" s="4" t="s">
        <v>1137</v>
      </c>
      <c r="E1353" s="4">
        <v>19</v>
      </c>
      <c r="F1353" s="4">
        <v>31</v>
      </c>
      <c r="G1353" s="4">
        <v>2</v>
      </c>
      <c r="H1353" s="4">
        <v>48</v>
      </c>
      <c r="I1353" t="s">
        <v>1132</v>
      </c>
      <c r="J1353" s="3">
        <f t="shared" si="84"/>
        <v>62</v>
      </c>
      <c r="K1353" s="3">
        <f t="shared" si="85"/>
        <v>38</v>
      </c>
      <c r="L1353" s="3">
        <f t="shared" si="86"/>
        <v>24</v>
      </c>
      <c r="M1353" s="7">
        <f t="shared" si="87"/>
        <v>0.38709677419354838</v>
      </c>
    </row>
    <row r="1354" spans="1:13">
      <c r="A1354" s="4">
        <v>549</v>
      </c>
      <c r="B1354" s="4">
        <v>12</v>
      </c>
      <c r="C1354" s="4" t="s">
        <v>195</v>
      </c>
      <c r="D1354" s="4" t="s">
        <v>1154</v>
      </c>
      <c r="E1354" s="4">
        <v>15</v>
      </c>
      <c r="F1354" s="4">
        <v>25</v>
      </c>
      <c r="G1354" s="4">
        <v>1</v>
      </c>
      <c r="H1354" s="4">
        <v>19</v>
      </c>
      <c r="I1354" t="s">
        <v>1131</v>
      </c>
      <c r="J1354" s="3">
        <f t="shared" si="84"/>
        <v>25</v>
      </c>
      <c r="K1354" s="3">
        <f t="shared" si="85"/>
        <v>15</v>
      </c>
      <c r="L1354" s="3">
        <f t="shared" si="86"/>
        <v>10</v>
      </c>
      <c r="M1354" s="7">
        <f t="shared" si="87"/>
        <v>0.4</v>
      </c>
    </row>
    <row r="1355" spans="1:13">
      <c r="A1355" s="4">
        <v>549</v>
      </c>
      <c r="B1355" s="4">
        <v>12</v>
      </c>
      <c r="C1355" s="4" t="s">
        <v>33</v>
      </c>
      <c r="D1355" s="4" t="s">
        <v>1145</v>
      </c>
      <c r="E1355" s="4">
        <v>21</v>
      </c>
      <c r="F1355" s="4">
        <v>35</v>
      </c>
      <c r="G1355" s="4">
        <v>1</v>
      </c>
      <c r="H1355" s="4">
        <v>20</v>
      </c>
      <c r="I1355" t="s">
        <v>1132</v>
      </c>
      <c r="J1355" s="3">
        <f t="shared" si="84"/>
        <v>35</v>
      </c>
      <c r="K1355" s="3">
        <f t="shared" si="85"/>
        <v>21</v>
      </c>
      <c r="L1355" s="3">
        <f t="shared" si="86"/>
        <v>14</v>
      </c>
      <c r="M1355" s="7">
        <f t="shared" si="87"/>
        <v>0.4</v>
      </c>
    </row>
    <row r="1356" spans="1:13">
      <c r="A1356" s="4">
        <v>549</v>
      </c>
      <c r="B1356" s="4">
        <v>12</v>
      </c>
      <c r="C1356" s="4" t="s">
        <v>77</v>
      </c>
      <c r="D1356" s="4" t="s">
        <v>1148</v>
      </c>
      <c r="E1356" s="4">
        <v>20</v>
      </c>
      <c r="F1356" s="4">
        <v>34</v>
      </c>
      <c r="G1356" s="4">
        <v>3</v>
      </c>
      <c r="H1356" s="4">
        <v>59</v>
      </c>
      <c r="I1356" t="s">
        <v>1131</v>
      </c>
      <c r="J1356" s="3">
        <f t="shared" si="84"/>
        <v>102</v>
      </c>
      <c r="K1356" s="3">
        <f t="shared" si="85"/>
        <v>60</v>
      </c>
      <c r="L1356" s="3">
        <f t="shared" si="86"/>
        <v>42</v>
      </c>
      <c r="M1356" s="7">
        <f t="shared" si="87"/>
        <v>0.41176470588235292</v>
      </c>
    </row>
    <row r="1357" spans="1:13">
      <c r="A1357" s="4">
        <v>550</v>
      </c>
      <c r="B1357" s="4">
        <v>1</v>
      </c>
      <c r="C1357" s="4" t="s">
        <v>100</v>
      </c>
      <c r="D1357" s="4" t="s">
        <v>1136</v>
      </c>
      <c r="E1357" s="4">
        <v>18</v>
      </c>
      <c r="F1357" s="4">
        <v>30</v>
      </c>
      <c r="G1357" s="4">
        <v>2</v>
      </c>
      <c r="H1357" s="4">
        <v>28</v>
      </c>
      <c r="I1357" t="s">
        <v>1132</v>
      </c>
      <c r="J1357" s="3">
        <f t="shared" si="84"/>
        <v>60</v>
      </c>
      <c r="K1357" s="3">
        <f t="shared" si="85"/>
        <v>36</v>
      </c>
      <c r="L1357" s="3">
        <f t="shared" si="86"/>
        <v>24</v>
      </c>
      <c r="M1357" s="7">
        <f t="shared" si="87"/>
        <v>0.4</v>
      </c>
    </row>
    <row r="1358" spans="1:13">
      <c r="A1358" s="4">
        <v>550</v>
      </c>
      <c r="B1358" s="4">
        <v>1</v>
      </c>
      <c r="C1358" s="4" t="s">
        <v>259</v>
      </c>
      <c r="D1358" s="4" t="s">
        <v>1135</v>
      </c>
      <c r="E1358" s="4">
        <v>14</v>
      </c>
      <c r="F1358" s="4">
        <v>24</v>
      </c>
      <c r="G1358" s="4">
        <v>1</v>
      </c>
      <c r="H1358" s="4">
        <v>5</v>
      </c>
      <c r="I1358" t="s">
        <v>1131</v>
      </c>
      <c r="J1358" s="3">
        <f t="shared" si="84"/>
        <v>24</v>
      </c>
      <c r="K1358" s="3">
        <f t="shared" si="85"/>
        <v>14</v>
      </c>
      <c r="L1358" s="3">
        <f t="shared" si="86"/>
        <v>10</v>
      </c>
      <c r="M1358" s="7">
        <f t="shared" si="87"/>
        <v>0.41666666666666669</v>
      </c>
    </row>
    <row r="1359" spans="1:13">
      <c r="A1359" s="4">
        <v>550</v>
      </c>
      <c r="B1359" s="4">
        <v>1</v>
      </c>
      <c r="C1359" s="4" t="s">
        <v>241</v>
      </c>
      <c r="D1359" s="4" t="s">
        <v>1149</v>
      </c>
      <c r="E1359" s="4">
        <v>12</v>
      </c>
      <c r="F1359" s="4">
        <v>20</v>
      </c>
      <c r="G1359" s="4">
        <v>2</v>
      </c>
      <c r="H1359" s="4">
        <v>24</v>
      </c>
      <c r="I1359" t="s">
        <v>1131</v>
      </c>
      <c r="J1359" s="3">
        <f t="shared" si="84"/>
        <v>40</v>
      </c>
      <c r="K1359" s="3">
        <f t="shared" si="85"/>
        <v>24</v>
      </c>
      <c r="L1359" s="3">
        <f t="shared" si="86"/>
        <v>16</v>
      </c>
      <c r="M1359" s="7">
        <f t="shared" si="87"/>
        <v>0.4</v>
      </c>
    </row>
    <row r="1360" spans="1:13">
      <c r="A1360" s="4">
        <v>551</v>
      </c>
      <c r="B1360" s="4">
        <v>4</v>
      </c>
      <c r="C1360" s="4" t="s">
        <v>100</v>
      </c>
      <c r="D1360" s="4" t="s">
        <v>1136</v>
      </c>
      <c r="E1360" s="4">
        <v>18</v>
      </c>
      <c r="F1360" s="4">
        <v>30</v>
      </c>
      <c r="G1360" s="4">
        <v>1</v>
      </c>
      <c r="H1360" s="4">
        <v>32</v>
      </c>
      <c r="I1360" t="s">
        <v>1132</v>
      </c>
      <c r="J1360" s="3">
        <f t="shared" si="84"/>
        <v>30</v>
      </c>
      <c r="K1360" s="3">
        <f t="shared" si="85"/>
        <v>18</v>
      </c>
      <c r="L1360" s="3">
        <f t="shared" si="86"/>
        <v>12</v>
      </c>
      <c r="M1360" s="7">
        <f t="shared" si="87"/>
        <v>0.4</v>
      </c>
    </row>
    <row r="1361" spans="1:13">
      <c r="A1361" s="4">
        <v>551</v>
      </c>
      <c r="B1361" s="4">
        <v>4</v>
      </c>
      <c r="C1361" s="4" t="s">
        <v>241</v>
      </c>
      <c r="D1361" s="4" t="s">
        <v>1149</v>
      </c>
      <c r="E1361" s="4">
        <v>12</v>
      </c>
      <c r="F1361" s="4">
        <v>20</v>
      </c>
      <c r="G1361" s="4">
        <v>3</v>
      </c>
      <c r="H1361" s="4">
        <v>11</v>
      </c>
      <c r="I1361" t="s">
        <v>1131</v>
      </c>
      <c r="J1361" s="3">
        <f t="shared" si="84"/>
        <v>60</v>
      </c>
      <c r="K1361" s="3">
        <f t="shared" si="85"/>
        <v>36</v>
      </c>
      <c r="L1361" s="3">
        <f t="shared" si="86"/>
        <v>24</v>
      </c>
      <c r="M1361" s="7">
        <f t="shared" si="87"/>
        <v>0.4</v>
      </c>
    </row>
    <row r="1362" spans="1:13">
      <c r="A1362" s="4">
        <v>551</v>
      </c>
      <c r="B1362" s="4">
        <v>4</v>
      </c>
      <c r="C1362" s="4" t="s">
        <v>117</v>
      </c>
      <c r="D1362" s="4" t="s">
        <v>1152</v>
      </c>
      <c r="E1362" s="4">
        <v>10</v>
      </c>
      <c r="F1362" s="4">
        <v>18</v>
      </c>
      <c r="G1362" s="4">
        <v>1</v>
      </c>
      <c r="H1362" s="4">
        <v>29</v>
      </c>
      <c r="I1362" t="s">
        <v>1131</v>
      </c>
      <c r="J1362" s="3">
        <f t="shared" si="84"/>
        <v>18</v>
      </c>
      <c r="K1362" s="3">
        <f t="shared" si="85"/>
        <v>10</v>
      </c>
      <c r="L1362" s="3">
        <f t="shared" si="86"/>
        <v>8</v>
      </c>
      <c r="M1362" s="7">
        <f t="shared" si="87"/>
        <v>0.44444444444444442</v>
      </c>
    </row>
    <row r="1363" spans="1:13">
      <c r="A1363" s="4">
        <v>551</v>
      </c>
      <c r="B1363" s="4">
        <v>4</v>
      </c>
      <c r="C1363" s="4" t="s">
        <v>102</v>
      </c>
      <c r="D1363" s="4" t="s">
        <v>1151</v>
      </c>
      <c r="E1363" s="4">
        <v>13</v>
      </c>
      <c r="F1363" s="4">
        <v>21</v>
      </c>
      <c r="G1363" s="4">
        <v>3</v>
      </c>
      <c r="H1363" s="4">
        <v>51</v>
      </c>
      <c r="I1363" t="s">
        <v>1132</v>
      </c>
      <c r="J1363" s="3">
        <f t="shared" si="84"/>
        <v>63</v>
      </c>
      <c r="K1363" s="3">
        <f t="shared" si="85"/>
        <v>39</v>
      </c>
      <c r="L1363" s="3">
        <f t="shared" si="86"/>
        <v>24</v>
      </c>
      <c r="M1363" s="7">
        <f t="shared" si="87"/>
        <v>0.38095238095238093</v>
      </c>
    </row>
    <row r="1364" spans="1:13">
      <c r="A1364" s="4">
        <v>552</v>
      </c>
      <c r="B1364" s="4">
        <v>11</v>
      </c>
      <c r="C1364" s="4" t="s">
        <v>65</v>
      </c>
      <c r="D1364" s="4" t="s">
        <v>1139</v>
      </c>
      <c r="E1364" s="4">
        <v>25</v>
      </c>
      <c r="F1364" s="4">
        <v>40</v>
      </c>
      <c r="G1364" s="4">
        <v>3</v>
      </c>
      <c r="H1364" s="4">
        <v>26</v>
      </c>
      <c r="I1364" t="s">
        <v>1132</v>
      </c>
      <c r="J1364" s="3">
        <f t="shared" si="84"/>
        <v>120</v>
      </c>
      <c r="K1364" s="3">
        <f t="shared" si="85"/>
        <v>75</v>
      </c>
      <c r="L1364" s="3">
        <f t="shared" si="86"/>
        <v>45</v>
      </c>
      <c r="M1364" s="7">
        <f t="shared" si="87"/>
        <v>0.375</v>
      </c>
    </row>
    <row r="1365" spans="1:13">
      <c r="A1365" s="4">
        <v>552</v>
      </c>
      <c r="B1365" s="4">
        <v>11</v>
      </c>
      <c r="C1365" s="4" t="s">
        <v>102</v>
      </c>
      <c r="D1365" s="4" t="s">
        <v>1151</v>
      </c>
      <c r="E1365" s="4">
        <v>13</v>
      </c>
      <c r="F1365" s="4">
        <v>21</v>
      </c>
      <c r="G1365" s="4">
        <v>3</v>
      </c>
      <c r="H1365" s="4">
        <v>57</v>
      </c>
      <c r="I1365" t="s">
        <v>1132</v>
      </c>
      <c r="J1365" s="3">
        <f t="shared" si="84"/>
        <v>63</v>
      </c>
      <c r="K1365" s="3">
        <f t="shared" si="85"/>
        <v>39</v>
      </c>
      <c r="L1365" s="3">
        <f t="shared" si="86"/>
        <v>24</v>
      </c>
      <c r="M1365" s="7">
        <f t="shared" si="87"/>
        <v>0.38095238095238093</v>
      </c>
    </row>
    <row r="1366" spans="1:13">
      <c r="A1366" s="4">
        <v>552</v>
      </c>
      <c r="B1366" s="4">
        <v>11</v>
      </c>
      <c r="C1366" s="4" t="s">
        <v>241</v>
      </c>
      <c r="D1366" s="4" t="s">
        <v>1149</v>
      </c>
      <c r="E1366" s="4">
        <v>12</v>
      </c>
      <c r="F1366" s="4">
        <v>20</v>
      </c>
      <c r="G1366" s="4">
        <v>3</v>
      </c>
      <c r="H1366" s="4">
        <v>32</v>
      </c>
      <c r="I1366" t="s">
        <v>1132</v>
      </c>
      <c r="J1366" s="3">
        <f t="shared" si="84"/>
        <v>60</v>
      </c>
      <c r="K1366" s="3">
        <f t="shared" si="85"/>
        <v>36</v>
      </c>
      <c r="L1366" s="3">
        <f t="shared" si="86"/>
        <v>24</v>
      </c>
      <c r="M1366" s="7">
        <f t="shared" si="87"/>
        <v>0.4</v>
      </c>
    </row>
    <row r="1367" spans="1:13">
      <c r="A1367" s="4">
        <v>553</v>
      </c>
      <c r="B1367" s="4">
        <v>14</v>
      </c>
      <c r="C1367" s="4" t="s">
        <v>100</v>
      </c>
      <c r="D1367" s="4" t="s">
        <v>1136</v>
      </c>
      <c r="E1367" s="4">
        <v>18</v>
      </c>
      <c r="F1367" s="4">
        <v>30</v>
      </c>
      <c r="G1367" s="4">
        <v>3</v>
      </c>
      <c r="H1367" s="4">
        <v>26</v>
      </c>
      <c r="I1367" t="s">
        <v>1132</v>
      </c>
      <c r="J1367" s="3">
        <f t="shared" si="84"/>
        <v>90</v>
      </c>
      <c r="K1367" s="3">
        <f t="shared" si="85"/>
        <v>54</v>
      </c>
      <c r="L1367" s="3">
        <f t="shared" si="86"/>
        <v>36</v>
      </c>
      <c r="M1367" s="7">
        <f t="shared" si="87"/>
        <v>0.4</v>
      </c>
    </row>
    <row r="1368" spans="1:13">
      <c r="A1368" s="4">
        <v>553</v>
      </c>
      <c r="B1368" s="4">
        <v>14</v>
      </c>
      <c r="C1368" s="4" t="s">
        <v>195</v>
      </c>
      <c r="D1368" s="4" t="s">
        <v>1154</v>
      </c>
      <c r="E1368" s="4">
        <v>15</v>
      </c>
      <c r="F1368" s="4">
        <v>25</v>
      </c>
      <c r="G1368" s="4">
        <v>2</v>
      </c>
      <c r="H1368" s="4">
        <v>56</v>
      </c>
      <c r="I1368" t="s">
        <v>1131</v>
      </c>
      <c r="J1368" s="3">
        <f t="shared" si="84"/>
        <v>50</v>
      </c>
      <c r="K1368" s="3">
        <f t="shared" si="85"/>
        <v>30</v>
      </c>
      <c r="L1368" s="3">
        <f t="shared" si="86"/>
        <v>20</v>
      </c>
      <c r="M1368" s="7">
        <f t="shared" si="87"/>
        <v>0.4</v>
      </c>
    </row>
    <row r="1369" spans="1:13">
      <c r="A1369" s="4">
        <v>553</v>
      </c>
      <c r="B1369" s="4">
        <v>14</v>
      </c>
      <c r="C1369" s="4" t="s">
        <v>335</v>
      </c>
      <c r="D1369" s="4" t="s">
        <v>1147</v>
      </c>
      <c r="E1369" s="4">
        <v>13</v>
      </c>
      <c r="F1369" s="4">
        <v>22</v>
      </c>
      <c r="G1369" s="4">
        <v>2</v>
      </c>
      <c r="H1369" s="4">
        <v>54</v>
      </c>
      <c r="I1369" t="s">
        <v>1131</v>
      </c>
      <c r="J1369" s="3">
        <f t="shared" si="84"/>
        <v>44</v>
      </c>
      <c r="K1369" s="3">
        <f t="shared" si="85"/>
        <v>26</v>
      </c>
      <c r="L1369" s="3">
        <f t="shared" si="86"/>
        <v>18</v>
      </c>
      <c r="M1369" s="7">
        <f t="shared" si="87"/>
        <v>0.40909090909090912</v>
      </c>
    </row>
    <row r="1370" spans="1:13">
      <c r="A1370" s="4">
        <v>553</v>
      </c>
      <c r="B1370" s="4">
        <v>14</v>
      </c>
      <c r="C1370" s="4" t="s">
        <v>180</v>
      </c>
      <c r="D1370" s="4" t="s">
        <v>1144</v>
      </c>
      <c r="E1370" s="4">
        <v>11</v>
      </c>
      <c r="F1370" s="4">
        <v>19</v>
      </c>
      <c r="G1370" s="4">
        <v>1</v>
      </c>
      <c r="H1370" s="4">
        <v>42</v>
      </c>
      <c r="I1370" t="s">
        <v>1132</v>
      </c>
      <c r="J1370" s="3">
        <f t="shared" si="84"/>
        <v>19</v>
      </c>
      <c r="K1370" s="3">
        <f t="shared" si="85"/>
        <v>11</v>
      </c>
      <c r="L1370" s="3">
        <f t="shared" si="86"/>
        <v>8</v>
      </c>
      <c r="M1370" s="7">
        <f t="shared" si="87"/>
        <v>0.42105263157894735</v>
      </c>
    </row>
    <row r="1371" spans="1:13">
      <c r="A1371" s="4">
        <v>554</v>
      </c>
      <c r="B1371" s="4">
        <v>10</v>
      </c>
      <c r="C1371" s="4" t="s">
        <v>331</v>
      </c>
      <c r="D1371" s="4" t="s">
        <v>1150</v>
      </c>
      <c r="E1371" s="4">
        <v>14</v>
      </c>
      <c r="F1371" s="4">
        <v>23</v>
      </c>
      <c r="G1371" s="4">
        <v>2</v>
      </c>
      <c r="H1371" s="4">
        <v>55</v>
      </c>
      <c r="I1371" t="s">
        <v>1132</v>
      </c>
      <c r="J1371" s="3">
        <f t="shared" si="84"/>
        <v>46</v>
      </c>
      <c r="K1371" s="3">
        <f t="shared" si="85"/>
        <v>28</v>
      </c>
      <c r="L1371" s="3">
        <f t="shared" si="86"/>
        <v>18</v>
      </c>
      <c r="M1371" s="7">
        <f t="shared" si="87"/>
        <v>0.39130434782608697</v>
      </c>
    </row>
    <row r="1372" spans="1:13">
      <c r="A1372" s="4">
        <v>554</v>
      </c>
      <c r="B1372" s="4">
        <v>10</v>
      </c>
      <c r="C1372" s="4" t="s">
        <v>65</v>
      </c>
      <c r="D1372" s="4" t="s">
        <v>1139</v>
      </c>
      <c r="E1372" s="4">
        <v>25</v>
      </c>
      <c r="F1372" s="4">
        <v>40</v>
      </c>
      <c r="G1372" s="4">
        <v>3</v>
      </c>
      <c r="H1372" s="4">
        <v>16</v>
      </c>
      <c r="I1372" t="s">
        <v>1131</v>
      </c>
      <c r="J1372" s="3">
        <f t="shared" si="84"/>
        <v>120</v>
      </c>
      <c r="K1372" s="3">
        <f t="shared" si="85"/>
        <v>75</v>
      </c>
      <c r="L1372" s="3">
        <f t="shared" si="86"/>
        <v>45</v>
      </c>
      <c r="M1372" s="7">
        <f t="shared" si="87"/>
        <v>0.375</v>
      </c>
    </row>
    <row r="1373" spans="1:13">
      <c r="A1373" s="4">
        <v>555</v>
      </c>
      <c r="B1373" s="4">
        <v>20</v>
      </c>
      <c r="C1373" s="4" t="s">
        <v>100</v>
      </c>
      <c r="D1373" s="4" t="s">
        <v>1136</v>
      </c>
      <c r="E1373" s="4">
        <v>18</v>
      </c>
      <c r="F1373" s="4">
        <v>30</v>
      </c>
      <c r="G1373" s="4">
        <v>1</v>
      </c>
      <c r="H1373" s="4">
        <v>46</v>
      </c>
      <c r="I1373" t="s">
        <v>1131</v>
      </c>
      <c r="J1373" s="3">
        <f t="shared" si="84"/>
        <v>30</v>
      </c>
      <c r="K1373" s="3">
        <f t="shared" si="85"/>
        <v>18</v>
      </c>
      <c r="L1373" s="3">
        <f t="shared" si="86"/>
        <v>12</v>
      </c>
      <c r="M1373" s="7">
        <f t="shared" si="87"/>
        <v>0.4</v>
      </c>
    </row>
    <row r="1374" spans="1:13">
      <c r="A1374" s="4">
        <v>556</v>
      </c>
      <c r="B1374" s="4">
        <v>9</v>
      </c>
      <c r="C1374" s="4" t="s">
        <v>335</v>
      </c>
      <c r="D1374" s="4" t="s">
        <v>1147</v>
      </c>
      <c r="E1374" s="4">
        <v>13</v>
      </c>
      <c r="F1374" s="4">
        <v>22</v>
      </c>
      <c r="G1374" s="4">
        <v>1</v>
      </c>
      <c r="H1374" s="4">
        <v>36</v>
      </c>
      <c r="I1374" t="s">
        <v>1131</v>
      </c>
      <c r="J1374" s="3">
        <f t="shared" si="84"/>
        <v>22</v>
      </c>
      <c r="K1374" s="3">
        <f t="shared" si="85"/>
        <v>13</v>
      </c>
      <c r="L1374" s="3">
        <f t="shared" si="86"/>
        <v>9</v>
      </c>
      <c r="M1374" s="7">
        <f t="shared" si="87"/>
        <v>0.40909090909090912</v>
      </c>
    </row>
    <row r="1375" spans="1:13">
      <c r="A1375" s="4">
        <v>556</v>
      </c>
      <c r="B1375" s="4">
        <v>9</v>
      </c>
      <c r="C1375" s="4" t="s">
        <v>117</v>
      </c>
      <c r="D1375" s="4" t="s">
        <v>1152</v>
      </c>
      <c r="E1375" s="4">
        <v>10</v>
      </c>
      <c r="F1375" s="4">
        <v>18</v>
      </c>
      <c r="G1375" s="4">
        <v>3</v>
      </c>
      <c r="H1375" s="4">
        <v>30</v>
      </c>
      <c r="I1375" t="s">
        <v>1132</v>
      </c>
      <c r="J1375" s="3">
        <f t="shared" si="84"/>
        <v>54</v>
      </c>
      <c r="K1375" s="3">
        <f t="shared" si="85"/>
        <v>30</v>
      </c>
      <c r="L1375" s="3">
        <f t="shared" si="86"/>
        <v>24</v>
      </c>
      <c r="M1375" s="7">
        <f t="shared" si="87"/>
        <v>0.44444444444444442</v>
      </c>
    </row>
    <row r="1376" spans="1:13">
      <c r="A1376" s="4">
        <v>557</v>
      </c>
      <c r="B1376" s="4">
        <v>7</v>
      </c>
      <c r="C1376" s="4" t="s">
        <v>414</v>
      </c>
      <c r="D1376" s="4" t="s">
        <v>1146</v>
      </c>
      <c r="E1376" s="4">
        <v>19</v>
      </c>
      <c r="F1376" s="4">
        <v>32</v>
      </c>
      <c r="G1376" s="4">
        <v>2</v>
      </c>
      <c r="H1376" s="4">
        <v>47</v>
      </c>
      <c r="I1376" t="s">
        <v>1132</v>
      </c>
      <c r="J1376" s="3">
        <f t="shared" si="84"/>
        <v>64</v>
      </c>
      <c r="K1376" s="3">
        <f t="shared" si="85"/>
        <v>38</v>
      </c>
      <c r="L1376" s="3">
        <f t="shared" si="86"/>
        <v>26</v>
      </c>
      <c r="M1376" s="7">
        <f t="shared" si="87"/>
        <v>0.40625</v>
      </c>
    </row>
    <row r="1377" spans="1:13">
      <c r="A1377" s="4">
        <v>557</v>
      </c>
      <c r="B1377" s="4">
        <v>7</v>
      </c>
      <c r="C1377" s="4" t="s">
        <v>102</v>
      </c>
      <c r="D1377" s="4" t="s">
        <v>1151</v>
      </c>
      <c r="E1377" s="4">
        <v>13</v>
      </c>
      <c r="F1377" s="4">
        <v>21</v>
      </c>
      <c r="G1377" s="4">
        <v>3</v>
      </c>
      <c r="H1377" s="4">
        <v>22</v>
      </c>
      <c r="I1377" t="s">
        <v>1132</v>
      </c>
      <c r="J1377" s="3">
        <f t="shared" si="84"/>
        <v>63</v>
      </c>
      <c r="K1377" s="3">
        <f t="shared" si="85"/>
        <v>39</v>
      </c>
      <c r="L1377" s="3">
        <f t="shared" si="86"/>
        <v>24</v>
      </c>
      <c r="M1377" s="7">
        <f t="shared" si="87"/>
        <v>0.38095238095238093</v>
      </c>
    </row>
    <row r="1378" spans="1:13">
      <c r="A1378" s="4">
        <v>557</v>
      </c>
      <c r="B1378" s="4">
        <v>7</v>
      </c>
      <c r="C1378" s="4" t="s">
        <v>195</v>
      </c>
      <c r="D1378" s="4" t="s">
        <v>1154</v>
      </c>
      <c r="E1378" s="4">
        <v>15</v>
      </c>
      <c r="F1378" s="4">
        <v>25</v>
      </c>
      <c r="G1378" s="4">
        <v>2</v>
      </c>
      <c r="H1378" s="4">
        <v>38</v>
      </c>
      <c r="I1378" t="s">
        <v>1131</v>
      </c>
      <c r="J1378" s="3">
        <f t="shared" si="84"/>
        <v>50</v>
      </c>
      <c r="K1378" s="3">
        <f t="shared" si="85"/>
        <v>30</v>
      </c>
      <c r="L1378" s="3">
        <f t="shared" si="86"/>
        <v>20</v>
      </c>
      <c r="M1378" s="7">
        <f t="shared" si="87"/>
        <v>0.4</v>
      </c>
    </row>
    <row r="1379" spans="1:13">
      <c r="A1379" s="4">
        <v>558</v>
      </c>
      <c r="B1379" s="4">
        <v>6</v>
      </c>
      <c r="C1379" s="4" t="s">
        <v>414</v>
      </c>
      <c r="D1379" s="4" t="s">
        <v>1146</v>
      </c>
      <c r="E1379" s="4">
        <v>19</v>
      </c>
      <c r="F1379" s="4">
        <v>32</v>
      </c>
      <c r="G1379" s="4">
        <v>3</v>
      </c>
      <c r="H1379" s="4">
        <v>56</v>
      </c>
      <c r="I1379" t="s">
        <v>1131</v>
      </c>
      <c r="J1379" s="3">
        <f t="shared" si="84"/>
        <v>96</v>
      </c>
      <c r="K1379" s="3">
        <f t="shared" si="85"/>
        <v>57</v>
      </c>
      <c r="L1379" s="3">
        <f t="shared" si="86"/>
        <v>39</v>
      </c>
      <c r="M1379" s="7">
        <f t="shared" si="87"/>
        <v>0.40625</v>
      </c>
    </row>
    <row r="1380" spans="1:13">
      <c r="A1380" s="4">
        <v>558</v>
      </c>
      <c r="B1380" s="4">
        <v>6</v>
      </c>
      <c r="C1380" s="4" t="s">
        <v>195</v>
      </c>
      <c r="D1380" s="4" t="s">
        <v>1154</v>
      </c>
      <c r="E1380" s="4">
        <v>15</v>
      </c>
      <c r="F1380" s="4">
        <v>25</v>
      </c>
      <c r="G1380" s="4">
        <v>2</v>
      </c>
      <c r="H1380" s="4">
        <v>54</v>
      </c>
      <c r="I1380" t="s">
        <v>1132</v>
      </c>
      <c r="J1380" s="3">
        <f t="shared" si="84"/>
        <v>50</v>
      </c>
      <c r="K1380" s="3">
        <f t="shared" si="85"/>
        <v>30</v>
      </c>
      <c r="L1380" s="3">
        <f t="shared" si="86"/>
        <v>20</v>
      </c>
      <c r="M1380" s="7">
        <f t="shared" si="87"/>
        <v>0.4</v>
      </c>
    </row>
    <row r="1381" spans="1:13">
      <c r="A1381" s="4">
        <v>558</v>
      </c>
      <c r="B1381" s="4">
        <v>6</v>
      </c>
      <c r="C1381" s="4" t="s">
        <v>439</v>
      </c>
      <c r="D1381" s="4" t="s">
        <v>1142</v>
      </c>
      <c r="E1381" s="4">
        <v>20</v>
      </c>
      <c r="F1381" s="4">
        <v>33</v>
      </c>
      <c r="G1381" s="4">
        <v>1</v>
      </c>
      <c r="H1381" s="4">
        <v>57</v>
      </c>
      <c r="I1381" t="s">
        <v>1131</v>
      </c>
      <c r="J1381" s="3">
        <f t="shared" si="84"/>
        <v>33</v>
      </c>
      <c r="K1381" s="3">
        <f t="shared" si="85"/>
        <v>20</v>
      </c>
      <c r="L1381" s="3">
        <f t="shared" si="86"/>
        <v>13</v>
      </c>
      <c r="M1381" s="7">
        <f t="shared" si="87"/>
        <v>0.39393939393939392</v>
      </c>
    </row>
    <row r="1382" spans="1:13">
      <c r="A1382" s="4">
        <v>559</v>
      </c>
      <c r="B1382" s="4">
        <v>11</v>
      </c>
      <c r="C1382" s="4" t="s">
        <v>439</v>
      </c>
      <c r="D1382" s="4" t="s">
        <v>1142</v>
      </c>
      <c r="E1382" s="4">
        <v>20</v>
      </c>
      <c r="F1382" s="4">
        <v>33</v>
      </c>
      <c r="G1382" s="4">
        <v>3</v>
      </c>
      <c r="H1382" s="4">
        <v>41</v>
      </c>
      <c r="I1382" t="s">
        <v>1132</v>
      </c>
      <c r="J1382" s="3">
        <f t="shared" si="84"/>
        <v>99</v>
      </c>
      <c r="K1382" s="3">
        <f t="shared" si="85"/>
        <v>60</v>
      </c>
      <c r="L1382" s="3">
        <f t="shared" si="86"/>
        <v>39</v>
      </c>
      <c r="M1382" s="7">
        <f t="shared" si="87"/>
        <v>0.39393939393939392</v>
      </c>
    </row>
    <row r="1383" spans="1:13">
      <c r="A1383" s="4">
        <v>560</v>
      </c>
      <c r="B1383" s="4">
        <v>6</v>
      </c>
      <c r="C1383" s="4" t="s">
        <v>117</v>
      </c>
      <c r="D1383" s="4" t="s">
        <v>1152</v>
      </c>
      <c r="E1383" s="4">
        <v>10</v>
      </c>
      <c r="F1383" s="4">
        <v>18</v>
      </c>
      <c r="G1383" s="4">
        <v>2</v>
      </c>
      <c r="H1383" s="4">
        <v>36</v>
      </c>
      <c r="I1383" t="s">
        <v>1132</v>
      </c>
      <c r="J1383" s="3">
        <f t="shared" si="84"/>
        <v>36</v>
      </c>
      <c r="K1383" s="3">
        <f t="shared" si="85"/>
        <v>20</v>
      </c>
      <c r="L1383" s="3">
        <f t="shared" si="86"/>
        <v>16</v>
      </c>
      <c r="M1383" s="7">
        <f t="shared" si="87"/>
        <v>0.44444444444444442</v>
      </c>
    </row>
    <row r="1384" spans="1:13">
      <c r="A1384" s="4">
        <v>560</v>
      </c>
      <c r="B1384" s="4">
        <v>6</v>
      </c>
      <c r="C1384" s="4" t="s">
        <v>195</v>
      </c>
      <c r="D1384" s="4" t="s">
        <v>1154</v>
      </c>
      <c r="E1384" s="4">
        <v>15</v>
      </c>
      <c r="F1384" s="4">
        <v>25</v>
      </c>
      <c r="G1384" s="4">
        <v>3</v>
      </c>
      <c r="H1384" s="4">
        <v>12</v>
      </c>
      <c r="I1384" t="s">
        <v>1132</v>
      </c>
      <c r="J1384" s="3">
        <f t="shared" si="84"/>
        <v>75</v>
      </c>
      <c r="K1384" s="3">
        <f t="shared" si="85"/>
        <v>45</v>
      </c>
      <c r="L1384" s="3">
        <f t="shared" si="86"/>
        <v>30</v>
      </c>
      <c r="M1384" s="7">
        <f t="shared" si="87"/>
        <v>0.4</v>
      </c>
    </row>
    <row r="1385" spans="1:13">
      <c r="A1385" s="4">
        <v>561</v>
      </c>
      <c r="B1385" s="4">
        <v>4</v>
      </c>
      <c r="C1385" s="4" t="s">
        <v>117</v>
      </c>
      <c r="D1385" s="4" t="s">
        <v>1152</v>
      </c>
      <c r="E1385" s="4">
        <v>10</v>
      </c>
      <c r="F1385" s="4">
        <v>18</v>
      </c>
      <c r="G1385" s="4">
        <v>1</v>
      </c>
      <c r="H1385" s="4">
        <v>56</v>
      </c>
      <c r="I1385" t="s">
        <v>1132</v>
      </c>
      <c r="J1385" s="3">
        <f t="shared" si="84"/>
        <v>18</v>
      </c>
      <c r="K1385" s="3">
        <f t="shared" si="85"/>
        <v>10</v>
      </c>
      <c r="L1385" s="3">
        <f t="shared" si="86"/>
        <v>8</v>
      </c>
      <c r="M1385" s="7">
        <f t="shared" si="87"/>
        <v>0.44444444444444442</v>
      </c>
    </row>
    <row r="1386" spans="1:13">
      <c r="A1386" s="4">
        <v>561</v>
      </c>
      <c r="B1386" s="4">
        <v>4</v>
      </c>
      <c r="C1386" s="4" t="s">
        <v>331</v>
      </c>
      <c r="D1386" s="4" t="s">
        <v>1150</v>
      </c>
      <c r="E1386" s="4">
        <v>14</v>
      </c>
      <c r="F1386" s="4">
        <v>23</v>
      </c>
      <c r="G1386" s="4">
        <v>2</v>
      </c>
      <c r="H1386" s="4">
        <v>8</v>
      </c>
      <c r="I1386" t="s">
        <v>1132</v>
      </c>
      <c r="J1386" s="3">
        <f t="shared" si="84"/>
        <v>46</v>
      </c>
      <c r="K1386" s="3">
        <f t="shared" si="85"/>
        <v>28</v>
      </c>
      <c r="L1386" s="3">
        <f t="shared" si="86"/>
        <v>18</v>
      </c>
      <c r="M1386" s="7">
        <f t="shared" si="87"/>
        <v>0.39130434782608697</v>
      </c>
    </row>
    <row r="1387" spans="1:13">
      <c r="A1387" s="4">
        <v>562</v>
      </c>
      <c r="B1387" s="4">
        <v>20</v>
      </c>
      <c r="C1387" s="4" t="s">
        <v>65</v>
      </c>
      <c r="D1387" s="4" t="s">
        <v>1139</v>
      </c>
      <c r="E1387" s="4">
        <v>25</v>
      </c>
      <c r="F1387" s="4">
        <v>40</v>
      </c>
      <c r="G1387" s="4">
        <v>3</v>
      </c>
      <c r="H1387" s="4">
        <v>41</v>
      </c>
      <c r="I1387" t="s">
        <v>1131</v>
      </c>
      <c r="J1387" s="3">
        <f t="shared" si="84"/>
        <v>120</v>
      </c>
      <c r="K1387" s="3">
        <f t="shared" si="85"/>
        <v>75</v>
      </c>
      <c r="L1387" s="3">
        <f t="shared" si="86"/>
        <v>45</v>
      </c>
      <c r="M1387" s="7">
        <f t="shared" si="87"/>
        <v>0.375</v>
      </c>
    </row>
    <row r="1388" spans="1:13">
      <c r="A1388" s="4">
        <v>562</v>
      </c>
      <c r="B1388" s="4">
        <v>20</v>
      </c>
      <c r="C1388" s="4" t="s">
        <v>51</v>
      </c>
      <c r="D1388" s="4" t="s">
        <v>1141</v>
      </c>
      <c r="E1388" s="4">
        <v>17</v>
      </c>
      <c r="F1388" s="4">
        <v>29</v>
      </c>
      <c r="G1388" s="4">
        <v>2</v>
      </c>
      <c r="H1388" s="4">
        <v>7</v>
      </c>
      <c r="I1388" t="s">
        <v>1131</v>
      </c>
      <c r="J1388" s="3">
        <f t="shared" si="84"/>
        <v>58</v>
      </c>
      <c r="K1388" s="3">
        <f t="shared" si="85"/>
        <v>34</v>
      </c>
      <c r="L1388" s="3">
        <f t="shared" si="86"/>
        <v>24</v>
      </c>
      <c r="M1388" s="7">
        <f t="shared" si="87"/>
        <v>0.41379310344827586</v>
      </c>
    </row>
    <row r="1389" spans="1:13">
      <c r="A1389" s="4">
        <v>562</v>
      </c>
      <c r="B1389" s="4">
        <v>20</v>
      </c>
      <c r="C1389" s="4" t="s">
        <v>259</v>
      </c>
      <c r="D1389" s="4" t="s">
        <v>1135</v>
      </c>
      <c r="E1389" s="4">
        <v>14</v>
      </c>
      <c r="F1389" s="4">
        <v>24</v>
      </c>
      <c r="G1389" s="4">
        <v>2</v>
      </c>
      <c r="H1389" s="4">
        <v>22</v>
      </c>
      <c r="I1389" t="s">
        <v>1131</v>
      </c>
      <c r="J1389" s="3">
        <f t="shared" si="84"/>
        <v>48</v>
      </c>
      <c r="K1389" s="3">
        <f t="shared" si="85"/>
        <v>28</v>
      </c>
      <c r="L1389" s="3">
        <f t="shared" si="86"/>
        <v>20</v>
      </c>
      <c r="M1389" s="7">
        <f t="shared" si="87"/>
        <v>0.41666666666666669</v>
      </c>
    </row>
    <row r="1390" spans="1:13">
      <c r="A1390" s="4">
        <v>562</v>
      </c>
      <c r="B1390" s="4">
        <v>20</v>
      </c>
      <c r="C1390" s="4" t="s">
        <v>186</v>
      </c>
      <c r="D1390" s="4" t="s">
        <v>1137</v>
      </c>
      <c r="E1390" s="4">
        <v>19</v>
      </c>
      <c r="F1390" s="4">
        <v>31</v>
      </c>
      <c r="G1390" s="4">
        <v>2</v>
      </c>
      <c r="H1390" s="4">
        <v>42</v>
      </c>
      <c r="I1390" t="s">
        <v>1132</v>
      </c>
      <c r="J1390" s="3">
        <f t="shared" si="84"/>
        <v>62</v>
      </c>
      <c r="K1390" s="3">
        <f t="shared" si="85"/>
        <v>38</v>
      </c>
      <c r="L1390" s="3">
        <f t="shared" si="86"/>
        <v>24</v>
      </c>
      <c r="M1390" s="7">
        <f t="shared" si="87"/>
        <v>0.38709677419354838</v>
      </c>
    </row>
    <row r="1391" spans="1:13">
      <c r="A1391" s="4">
        <v>563</v>
      </c>
      <c r="B1391" s="4">
        <v>12</v>
      </c>
      <c r="C1391" s="4" t="s">
        <v>170</v>
      </c>
      <c r="D1391" s="4" t="s">
        <v>1138</v>
      </c>
      <c r="E1391" s="4">
        <v>16</v>
      </c>
      <c r="F1391" s="4">
        <v>27</v>
      </c>
      <c r="G1391" s="4">
        <v>2</v>
      </c>
      <c r="H1391" s="4">
        <v>37</v>
      </c>
      <c r="I1391" t="s">
        <v>1132</v>
      </c>
      <c r="J1391" s="3">
        <f t="shared" si="84"/>
        <v>54</v>
      </c>
      <c r="K1391" s="3">
        <f t="shared" si="85"/>
        <v>32</v>
      </c>
      <c r="L1391" s="3">
        <f t="shared" si="86"/>
        <v>22</v>
      </c>
      <c r="M1391" s="7">
        <f t="shared" si="87"/>
        <v>0.40740740740740738</v>
      </c>
    </row>
    <row r="1392" spans="1:13">
      <c r="A1392" s="4">
        <v>564</v>
      </c>
      <c r="B1392" s="4">
        <v>9</v>
      </c>
      <c r="C1392" s="4" t="s">
        <v>106</v>
      </c>
      <c r="D1392" s="4" t="s">
        <v>1140</v>
      </c>
      <c r="E1392" s="4">
        <v>22</v>
      </c>
      <c r="F1392" s="4">
        <v>36</v>
      </c>
      <c r="G1392" s="4">
        <v>1</v>
      </c>
      <c r="H1392" s="4">
        <v>7</v>
      </c>
      <c r="I1392" t="s">
        <v>1132</v>
      </c>
      <c r="J1392" s="3">
        <f t="shared" si="84"/>
        <v>36</v>
      </c>
      <c r="K1392" s="3">
        <f t="shared" si="85"/>
        <v>22</v>
      </c>
      <c r="L1392" s="3">
        <f t="shared" si="86"/>
        <v>14</v>
      </c>
      <c r="M1392" s="7">
        <f t="shared" si="87"/>
        <v>0.3888888888888889</v>
      </c>
    </row>
    <row r="1393" spans="1:13">
      <c r="A1393" s="4">
        <v>564</v>
      </c>
      <c r="B1393" s="4">
        <v>9</v>
      </c>
      <c r="C1393" s="4" t="s">
        <v>65</v>
      </c>
      <c r="D1393" s="4" t="s">
        <v>1139</v>
      </c>
      <c r="E1393" s="4">
        <v>25</v>
      </c>
      <c r="F1393" s="4">
        <v>40</v>
      </c>
      <c r="G1393" s="4">
        <v>2</v>
      </c>
      <c r="H1393" s="4">
        <v>36</v>
      </c>
      <c r="I1393" t="s">
        <v>1132</v>
      </c>
      <c r="J1393" s="3">
        <f t="shared" si="84"/>
        <v>80</v>
      </c>
      <c r="K1393" s="3">
        <f t="shared" si="85"/>
        <v>50</v>
      </c>
      <c r="L1393" s="3">
        <f t="shared" si="86"/>
        <v>30</v>
      </c>
      <c r="M1393" s="7">
        <f t="shared" si="87"/>
        <v>0.375</v>
      </c>
    </row>
    <row r="1394" spans="1:13">
      <c r="A1394" s="4">
        <v>564</v>
      </c>
      <c r="B1394" s="4">
        <v>9</v>
      </c>
      <c r="C1394" s="4" t="s">
        <v>241</v>
      </c>
      <c r="D1394" s="4" t="s">
        <v>1149</v>
      </c>
      <c r="E1394" s="4">
        <v>12</v>
      </c>
      <c r="F1394" s="4">
        <v>20</v>
      </c>
      <c r="G1394" s="4">
        <v>2</v>
      </c>
      <c r="H1394" s="4">
        <v>11</v>
      </c>
      <c r="I1394" t="s">
        <v>1132</v>
      </c>
      <c r="J1394" s="3">
        <f t="shared" si="84"/>
        <v>40</v>
      </c>
      <c r="K1394" s="3">
        <f t="shared" si="85"/>
        <v>24</v>
      </c>
      <c r="L1394" s="3">
        <f t="shared" si="86"/>
        <v>16</v>
      </c>
      <c r="M1394" s="7">
        <f t="shared" si="87"/>
        <v>0.4</v>
      </c>
    </row>
    <row r="1395" spans="1:13">
      <c r="A1395" s="4">
        <v>565</v>
      </c>
      <c r="B1395" s="4">
        <v>3</v>
      </c>
      <c r="C1395" s="4" t="s">
        <v>414</v>
      </c>
      <c r="D1395" s="4" t="s">
        <v>1146</v>
      </c>
      <c r="E1395" s="4">
        <v>19</v>
      </c>
      <c r="F1395" s="4">
        <v>32</v>
      </c>
      <c r="G1395" s="4">
        <v>3</v>
      </c>
      <c r="H1395" s="4">
        <v>19</v>
      </c>
      <c r="I1395" t="s">
        <v>1131</v>
      </c>
      <c r="J1395" s="3">
        <f t="shared" si="84"/>
        <v>96</v>
      </c>
      <c r="K1395" s="3">
        <f t="shared" si="85"/>
        <v>57</v>
      </c>
      <c r="L1395" s="3">
        <f t="shared" si="86"/>
        <v>39</v>
      </c>
      <c r="M1395" s="7">
        <f t="shared" si="87"/>
        <v>0.40625</v>
      </c>
    </row>
    <row r="1396" spans="1:13">
      <c r="A1396" s="4">
        <v>565</v>
      </c>
      <c r="B1396" s="4">
        <v>3</v>
      </c>
      <c r="C1396" s="4" t="s">
        <v>117</v>
      </c>
      <c r="D1396" s="4" t="s">
        <v>1152</v>
      </c>
      <c r="E1396" s="4">
        <v>10</v>
      </c>
      <c r="F1396" s="4">
        <v>18</v>
      </c>
      <c r="G1396" s="4">
        <v>3</v>
      </c>
      <c r="H1396" s="4">
        <v>53</v>
      </c>
      <c r="I1396" t="s">
        <v>1132</v>
      </c>
      <c r="J1396" s="3">
        <f t="shared" si="84"/>
        <v>54</v>
      </c>
      <c r="K1396" s="3">
        <f t="shared" si="85"/>
        <v>30</v>
      </c>
      <c r="L1396" s="3">
        <f t="shared" si="86"/>
        <v>24</v>
      </c>
      <c r="M1396" s="7">
        <f t="shared" si="87"/>
        <v>0.44444444444444442</v>
      </c>
    </row>
    <row r="1397" spans="1:13">
      <c r="A1397" s="4">
        <v>565</v>
      </c>
      <c r="B1397" s="4">
        <v>3</v>
      </c>
      <c r="C1397" s="4" t="s">
        <v>439</v>
      </c>
      <c r="D1397" s="4" t="s">
        <v>1142</v>
      </c>
      <c r="E1397" s="4">
        <v>20</v>
      </c>
      <c r="F1397" s="4">
        <v>33</v>
      </c>
      <c r="G1397" s="4">
        <v>2</v>
      </c>
      <c r="H1397" s="4">
        <v>21</v>
      </c>
      <c r="I1397" t="s">
        <v>1132</v>
      </c>
      <c r="J1397" s="3">
        <f t="shared" si="84"/>
        <v>66</v>
      </c>
      <c r="K1397" s="3">
        <f t="shared" si="85"/>
        <v>40</v>
      </c>
      <c r="L1397" s="3">
        <f t="shared" si="86"/>
        <v>26</v>
      </c>
      <c r="M1397" s="7">
        <f t="shared" si="87"/>
        <v>0.39393939393939392</v>
      </c>
    </row>
    <row r="1398" spans="1:13">
      <c r="A1398" s="4">
        <v>565</v>
      </c>
      <c r="B1398" s="4">
        <v>3</v>
      </c>
      <c r="C1398" s="4" t="s">
        <v>33</v>
      </c>
      <c r="D1398" s="4" t="s">
        <v>1145</v>
      </c>
      <c r="E1398" s="4">
        <v>21</v>
      </c>
      <c r="F1398" s="4">
        <v>35</v>
      </c>
      <c r="G1398" s="4">
        <v>1</v>
      </c>
      <c r="H1398" s="4">
        <v>5</v>
      </c>
      <c r="I1398" t="s">
        <v>1132</v>
      </c>
      <c r="J1398" s="3">
        <f t="shared" si="84"/>
        <v>35</v>
      </c>
      <c r="K1398" s="3">
        <f t="shared" si="85"/>
        <v>21</v>
      </c>
      <c r="L1398" s="3">
        <f t="shared" si="86"/>
        <v>14</v>
      </c>
      <c r="M1398" s="7">
        <f t="shared" si="87"/>
        <v>0.4</v>
      </c>
    </row>
    <row r="1399" spans="1:13">
      <c r="A1399" s="4">
        <v>566</v>
      </c>
      <c r="B1399" s="4">
        <v>4</v>
      </c>
      <c r="C1399" s="4" t="s">
        <v>256</v>
      </c>
      <c r="D1399" s="4" t="s">
        <v>1153</v>
      </c>
      <c r="E1399" s="4">
        <v>15</v>
      </c>
      <c r="F1399" s="4">
        <v>26</v>
      </c>
      <c r="G1399" s="4">
        <v>3</v>
      </c>
      <c r="H1399" s="4">
        <v>56</v>
      </c>
      <c r="I1399" t="s">
        <v>1131</v>
      </c>
      <c r="J1399" s="3">
        <f t="shared" si="84"/>
        <v>78</v>
      </c>
      <c r="K1399" s="3">
        <f t="shared" si="85"/>
        <v>45</v>
      </c>
      <c r="L1399" s="3">
        <f t="shared" si="86"/>
        <v>33</v>
      </c>
      <c r="M1399" s="7">
        <f t="shared" si="87"/>
        <v>0.42307692307692307</v>
      </c>
    </row>
    <row r="1400" spans="1:13">
      <c r="A1400" s="4">
        <v>567</v>
      </c>
      <c r="B1400" s="4">
        <v>15</v>
      </c>
      <c r="C1400" s="4" t="s">
        <v>57</v>
      </c>
      <c r="D1400" s="4" t="s">
        <v>1143</v>
      </c>
      <c r="E1400" s="4">
        <v>16</v>
      </c>
      <c r="F1400" s="4">
        <v>28</v>
      </c>
      <c r="G1400" s="4">
        <v>2</v>
      </c>
      <c r="H1400" s="4">
        <v>9</v>
      </c>
      <c r="I1400" t="s">
        <v>1131</v>
      </c>
      <c r="J1400" s="3">
        <f t="shared" si="84"/>
        <v>56</v>
      </c>
      <c r="K1400" s="3">
        <f t="shared" si="85"/>
        <v>32</v>
      </c>
      <c r="L1400" s="3">
        <f t="shared" si="86"/>
        <v>24</v>
      </c>
      <c r="M1400" s="7">
        <f t="shared" si="87"/>
        <v>0.42857142857142855</v>
      </c>
    </row>
    <row r="1401" spans="1:13">
      <c r="A1401" s="4">
        <v>567</v>
      </c>
      <c r="B1401" s="4">
        <v>15</v>
      </c>
      <c r="C1401" s="4" t="s">
        <v>439</v>
      </c>
      <c r="D1401" s="4" t="s">
        <v>1142</v>
      </c>
      <c r="E1401" s="4">
        <v>20</v>
      </c>
      <c r="F1401" s="4">
        <v>33</v>
      </c>
      <c r="G1401" s="4">
        <v>2</v>
      </c>
      <c r="H1401" s="4">
        <v>34</v>
      </c>
      <c r="I1401" t="s">
        <v>1132</v>
      </c>
      <c r="J1401" s="3">
        <f t="shared" si="84"/>
        <v>66</v>
      </c>
      <c r="K1401" s="3">
        <f t="shared" si="85"/>
        <v>40</v>
      </c>
      <c r="L1401" s="3">
        <f t="shared" si="86"/>
        <v>26</v>
      </c>
      <c r="M1401" s="7">
        <f t="shared" si="87"/>
        <v>0.39393939393939392</v>
      </c>
    </row>
    <row r="1402" spans="1:13">
      <c r="A1402" s="4">
        <v>567</v>
      </c>
      <c r="B1402" s="4">
        <v>15</v>
      </c>
      <c r="C1402" s="4" t="s">
        <v>77</v>
      </c>
      <c r="D1402" s="4" t="s">
        <v>1148</v>
      </c>
      <c r="E1402" s="4">
        <v>20</v>
      </c>
      <c r="F1402" s="4">
        <v>34</v>
      </c>
      <c r="G1402" s="4">
        <v>2</v>
      </c>
      <c r="H1402" s="4">
        <v>18</v>
      </c>
      <c r="I1402" t="s">
        <v>1131</v>
      </c>
      <c r="J1402" s="3">
        <f t="shared" si="84"/>
        <v>68</v>
      </c>
      <c r="K1402" s="3">
        <f t="shared" si="85"/>
        <v>40</v>
      </c>
      <c r="L1402" s="3">
        <f t="shared" si="86"/>
        <v>28</v>
      </c>
      <c r="M1402" s="7">
        <f t="shared" si="87"/>
        <v>0.41176470588235292</v>
      </c>
    </row>
    <row r="1403" spans="1:13">
      <c r="A1403" s="4">
        <v>567</v>
      </c>
      <c r="B1403" s="4">
        <v>15</v>
      </c>
      <c r="C1403" s="4" t="s">
        <v>102</v>
      </c>
      <c r="D1403" s="4" t="s">
        <v>1151</v>
      </c>
      <c r="E1403" s="4">
        <v>13</v>
      </c>
      <c r="F1403" s="4">
        <v>21</v>
      </c>
      <c r="G1403" s="4">
        <v>3</v>
      </c>
      <c r="H1403" s="4">
        <v>41</v>
      </c>
      <c r="I1403" t="s">
        <v>1132</v>
      </c>
      <c r="J1403" s="3">
        <f t="shared" si="84"/>
        <v>63</v>
      </c>
      <c r="K1403" s="3">
        <f t="shared" si="85"/>
        <v>39</v>
      </c>
      <c r="L1403" s="3">
        <f t="shared" si="86"/>
        <v>24</v>
      </c>
      <c r="M1403" s="7">
        <f t="shared" si="87"/>
        <v>0.38095238095238093</v>
      </c>
    </row>
    <row r="1404" spans="1:13">
      <c r="A1404" s="4">
        <v>568</v>
      </c>
      <c r="B1404" s="4">
        <v>5</v>
      </c>
      <c r="C1404" s="4" t="s">
        <v>77</v>
      </c>
      <c r="D1404" s="4" t="s">
        <v>1148</v>
      </c>
      <c r="E1404" s="4">
        <v>20</v>
      </c>
      <c r="F1404" s="4">
        <v>34</v>
      </c>
      <c r="G1404" s="4">
        <v>3</v>
      </c>
      <c r="H1404" s="4">
        <v>40</v>
      </c>
      <c r="I1404" t="s">
        <v>1131</v>
      </c>
      <c r="J1404" s="3">
        <f t="shared" si="84"/>
        <v>102</v>
      </c>
      <c r="K1404" s="3">
        <f t="shared" si="85"/>
        <v>60</v>
      </c>
      <c r="L1404" s="3">
        <f t="shared" si="86"/>
        <v>42</v>
      </c>
      <c r="M1404" s="7">
        <f t="shared" si="87"/>
        <v>0.41176470588235292</v>
      </c>
    </row>
    <row r="1405" spans="1:13">
      <c r="A1405" s="4">
        <v>568</v>
      </c>
      <c r="B1405" s="4">
        <v>5</v>
      </c>
      <c r="C1405" s="4" t="s">
        <v>65</v>
      </c>
      <c r="D1405" s="4" t="s">
        <v>1139</v>
      </c>
      <c r="E1405" s="4">
        <v>25</v>
      </c>
      <c r="F1405" s="4">
        <v>40</v>
      </c>
      <c r="G1405" s="4">
        <v>2</v>
      </c>
      <c r="H1405" s="4">
        <v>44</v>
      </c>
      <c r="I1405" t="s">
        <v>1132</v>
      </c>
      <c r="J1405" s="3">
        <f t="shared" si="84"/>
        <v>80</v>
      </c>
      <c r="K1405" s="3">
        <f t="shared" si="85"/>
        <v>50</v>
      </c>
      <c r="L1405" s="3">
        <f t="shared" si="86"/>
        <v>30</v>
      </c>
      <c r="M1405" s="7">
        <f t="shared" si="87"/>
        <v>0.375</v>
      </c>
    </row>
    <row r="1406" spans="1:13">
      <c r="A1406" s="4">
        <v>569</v>
      </c>
      <c r="B1406" s="4">
        <v>12</v>
      </c>
      <c r="C1406" s="4" t="s">
        <v>77</v>
      </c>
      <c r="D1406" s="4" t="s">
        <v>1148</v>
      </c>
      <c r="E1406" s="4">
        <v>20</v>
      </c>
      <c r="F1406" s="4">
        <v>34</v>
      </c>
      <c r="G1406" s="4">
        <v>2</v>
      </c>
      <c r="H1406" s="4">
        <v>26</v>
      </c>
      <c r="I1406" t="s">
        <v>1131</v>
      </c>
      <c r="J1406" s="3">
        <f t="shared" si="84"/>
        <v>68</v>
      </c>
      <c r="K1406" s="3">
        <f t="shared" si="85"/>
        <v>40</v>
      </c>
      <c r="L1406" s="3">
        <f t="shared" si="86"/>
        <v>28</v>
      </c>
      <c r="M1406" s="7">
        <f t="shared" si="87"/>
        <v>0.41176470588235292</v>
      </c>
    </row>
    <row r="1407" spans="1:13">
      <c r="A1407" s="4">
        <v>569</v>
      </c>
      <c r="B1407" s="4">
        <v>12</v>
      </c>
      <c r="C1407" s="4" t="s">
        <v>102</v>
      </c>
      <c r="D1407" s="4" t="s">
        <v>1151</v>
      </c>
      <c r="E1407" s="4">
        <v>13</v>
      </c>
      <c r="F1407" s="4">
        <v>21</v>
      </c>
      <c r="G1407" s="4">
        <v>3</v>
      </c>
      <c r="H1407" s="4">
        <v>32</v>
      </c>
      <c r="I1407" t="s">
        <v>1132</v>
      </c>
      <c r="J1407" s="3">
        <f t="shared" si="84"/>
        <v>63</v>
      </c>
      <c r="K1407" s="3">
        <f t="shared" si="85"/>
        <v>39</v>
      </c>
      <c r="L1407" s="3">
        <f t="shared" si="86"/>
        <v>24</v>
      </c>
      <c r="M1407" s="7">
        <f t="shared" si="87"/>
        <v>0.38095238095238093</v>
      </c>
    </row>
    <row r="1408" spans="1:13">
      <c r="A1408" s="4">
        <v>570</v>
      </c>
      <c r="B1408" s="4">
        <v>1</v>
      </c>
      <c r="C1408" s="4" t="s">
        <v>439</v>
      </c>
      <c r="D1408" s="4" t="s">
        <v>1142</v>
      </c>
      <c r="E1408" s="4">
        <v>20</v>
      </c>
      <c r="F1408" s="4">
        <v>33</v>
      </c>
      <c r="G1408" s="4">
        <v>1</v>
      </c>
      <c r="H1408" s="4">
        <v>38</v>
      </c>
      <c r="I1408" t="s">
        <v>1131</v>
      </c>
      <c r="J1408" s="3">
        <f t="shared" si="84"/>
        <v>33</v>
      </c>
      <c r="K1408" s="3">
        <f t="shared" si="85"/>
        <v>20</v>
      </c>
      <c r="L1408" s="3">
        <f t="shared" si="86"/>
        <v>13</v>
      </c>
      <c r="M1408" s="7">
        <f t="shared" si="87"/>
        <v>0.39393939393939392</v>
      </c>
    </row>
    <row r="1409" spans="1:13">
      <c r="A1409" s="4">
        <v>570</v>
      </c>
      <c r="B1409" s="4">
        <v>1</v>
      </c>
      <c r="C1409" s="4" t="s">
        <v>256</v>
      </c>
      <c r="D1409" s="4" t="s">
        <v>1153</v>
      </c>
      <c r="E1409" s="4">
        <v>15</v>
      </c>
      <c r="F1409" s="4">
        <v>26</v>
      </c>
      <c r="G1409" s="4">
        <v>2</v>
      </c>
      <c r="H1409" s="4">
        <v>8</v>
      </c>
      <c r="I1409" t="s">
        <v>1132</v>
      </c>
      <c r="J1409" s="3">
        <f t="shared" si="84"/>
        <v>52</v>
      </c>
      <c r="K1409" s="3">
        <f t="shared" si="85"/>
        <v>30</v>
      </c>
      <c r="L1409" s="3">
        <f t="shared" si="86"/>
        <v>22</v>
      </c>
      <c r="M1409" s="7">
        <f t="shared" si="87"/>
        <v>0.42307692307692307</v>
      </c>
    </row>
    <row r="1410" spans="1:13">
      <c r="A1410" s="4">
        <v>571</v>
      </c>
      <c r="B1410" s="4">
        <v>15</v>
      </c>
      <c r="C1410" s="4" t="s">
        <v>170</v>
      </c>
      <c r="D1410" s="4" t="s">
        <v>1138</v>
      </c>
      <c r="E1410" s="4">
        <v>16</v>
      </c>
      <c r="F1410" s="4">
        <v>27</v>
      </c>
      <c r="G1410" s="4">
        <v>2</v>
      </c>
      <c r="H1410" s="4">
        <v>26</v>
      </c>
      <c r="I1410" t="s">
        <v>1131</v>
      </c>
      <c r="J1410" s="3">
        <f t="shared" ref="J1410:J1473" si="88">+F1410*G1410</f>
        <v>54</v>
      </c>
      <c r="K1410" s="3">
        <f t="shared" ref="K1410:K1473" si="89">+E1410*G1410</f>
        <v>32</v>
      </c>
      <c r="L1410" s="3">
        <f t="shared" si="86"/>
        <v>22</v>
      </c>
      <c r="M1410" s="7">
        <f t="shared" si="87"/>
        <v>0.40740740740740738</v>
      </c>
    </row>
    <row r="1411" spans="1:13">
      <c r="A1411" s="4">
        <v>572</v>
      </c>
      <c r="B1411" s="4">
        <v>19</v>
      </c>
      <c r="C1411" s="4" t="s">
        <v>100</v>
      </c>
      <c r="D1411" s="4" t="s">
        <v>1136</v>
      </c>
      <c r="E1411" s="4">
        <v>18</v>
      </c>
      <c r="F1411" s="4">
        <v>30</v>
      </c>
      <c r="G1411" s="4">
        <v>1</v>
      </c>
      <c r="H1411" s="4">
        <v>34</v>
      </c>
      <c r="I1411" t="s">
        <v>1132</v>
      </c>
      <c r="J1411" s="3">
        <f t="shared" si="88"/>
        <v>30</v>
      </c>
      <c r="K1411" s="3">
        <f t="shared" si="89"/>
        <v>18</v>
      </c>
      <c r="L1411" s="3">
        <f t="shared" ref="L1411:L1474" si="90">+J1411-K1411</f>
        <v>12</v>
      </c>
      <c r="M1411" s="7">
        <f t="shared" ref="M1411:M1474" si="91">+L1411/J1411</f>
        <v>0.4</v>
      </c>
    </row>
    <row r="1412" spans="1:13">
      <c r="A1412" s="4">
        <v>572</v>
      </c>
      <c r="B1412" s="4">
        <v>19</v>
      </c>
      <c r="C1412" s="4" t="s">
        <v>335</v>
      </c>
      <c r="D1412" s="4" t="s">
        <v>1147</v>
      </c>
      <c r="E1412" s="4">
        <v>13</v>
      </c>
      <c r="F1412" s="4">
        <v>22</v>
      </c>
      <c r="G1412" s="4">
        <v>2</v>
      </c>
      <c r="H1412" s="4">
        <v>10</v>
      </c>
      <c r="I1412" t="s">
        <v>1132</v>
      </c>
      <c r="J1412" s="3">
        <f t="shared" si="88"/>
        <v>44</v>
      </c>
      <c r="K1412" s="3">
        <f t="shared" si="89"/>
        <v>26</v>
      </c>
      <c r="L1412" s="3">
        <f t="shared" si="90"/>
        <v>18</v>
      </c>
      <c r="M1412" s="7">
        <f t="shared" si="91"/>
        <v>0.40909090909090912</v>
      </c>
    </row>
    <row r="1413" spans="1:13">
      <c r="A1413" s="4">
        <v>573</v>
      </c>
      <c r="B1413" s="4">
        <v>7</v>
      </c>
      <c r="C1413" s="4" t="s">
        <v>102</v>
      </c>
      <c r="D1413" s="4" t="s">
        <v>1151</v>
      </c>
      <c r="E1413" s="4">
        <v>13</v>
      </c>
      <c r="F1413" s="4">
        <v>21</v>
      </c>
      <c r="G1413" s="4">
        <v>3</v>
      </c>
      <c r="H1413" s="4">
        <v>41</v>
      </c>
      <c r="I1413" t="s">
        <v>1131</v>
      </c>
      <c r="J1413" s="3">
        <f t="shared" si="88"/>
        <v>63</v>
      </c>
      <c r="K1413" s="3">
        <f t="shared" si="89"/>
        <v>39</v>
      </c>
      <c r="L1413" s="3">
        <f t="shared" si="90"/>
        <v>24</v>
      </c>
      <c r="M1413" s="7">
        <f t="shared" si="91"/>
        <v>0.38095238095238093</v>
      </c>
    </row>
    <row r="1414" spans="1:13">
      <c r="A1414" s="4">
        <v>573</v>
      </c>
      <c r="B1414" s="4">
        <v>7</v>
      </c>
      <c r="C1414" s="4" t="s">
        <v>77</v>
      </c>
      <c r="D1414" s="4" t="s">
        <v>1148</v>
      </c>
      <c r="E1414" s="4">
        <v>20</v>
      </c>
      <c r="F1414" s="4">
        <v>34</v>
      </c>
      <c r="G1414" s="4">
        <v>3</v>
      </c>
      <c r="H1414" s="4">
        <v>28</v>
      </c>
      <c r="I1414" t="s">
        <v>1132</v>
      </c>
      <c r="J1414" s="3">
        <f t="shared" si="88"/>
        <v>102</v>
      </c>
      <c r="K1414" s="3">
        <f t="shared" si="89"/>
        <v>60</v>
      </c>
      <c r="L1414" s="3">
        <f t="shared" si="90"/>
        <v>42</v>
      </c>
      <c r="M1414" s="7">
        <f t="shared" si="91"/>
        <v>0.41176470588235292</v>
      </c>
    </row>
    <row r="1415" spans="1:13">
      <c r="A1415" s="4">
        <v>574</v>
      </c>
      <c r="B1415" s="4">
        <v>20</v>
      </c>
      <c r="C1415" s="4" t="s">
        <v>256</v>
      </c>
      <c r="D1415" s="4" t="s">
        <v>1153</v>
      </c>
      <c r="E1415" s="4">
        <v>15</v>
      </c>
      <c r="F1415" s="4">
        <v>26</v>
      </c>
      <c r="G1415" s="4">
        <v>3</v>
      </c>
      <c r="H1415" s="4">
        <v>50</v>
      </c>
      <c r="I1415" t="s">
        <v>1132</v>
      </c>
      <c r="J1415" s="3">
        <f t="shared" si="88"/>
        <v>78</v>
      </c>
      <c r="K1415" s="3">
        <f t="shared" si="89"/>
        <v>45</v>
      </c>
      <c r="L1415" s="3">
        <f t="shared" si="90"/>
        <v>33</v>
      </c>
      <c r="M1415" s="7">
        <f t="shared" si="91"/>
        <v>0.42307692307692307</v>
      </c>
    </row>
    <row r="1416" spans="1:13">
      <c r="A1416" s="4">
        <v>574</v>
      </c>
      <c r="B1416" s="4">
        <v>20</v>
      </c>
      <c r="C1416" s="4" t="s">
        <v>106</v>
      </c>
      <c r="D1416" s="4" t="s">
        <v>1140</v>
      </c>
      <c r="E1416" s="4">
        <v>22</v>
      </c>
      <c r="F1416" s="4">
        <v>36</v>
      </c>
      <c r="G1416" s="4">
        <v>2</v>
      </c>
      <c r="H1416" s="4">
        <v>40</v>
      </c>
      <c r="I1416" t="s">
        <v>1131</v>
      </c>
      <c r="J1416" s="3">
        <f t="shared" si="88"/>
        <v>72</v>
      </c>
      <c r="K1416" s="3">
        <f t="shared" si="89"/>
        <v>44</v>
      </c>
      <c r="L1416" s="3">
        <f t="shared" si="90"/>
        <v>28</v>
      </c>
      <c r="M1416" s="7">
        <f t="shared" si="91"/>
        <v>0.3888888888888889</v>
      </c>
    </row>
    <row r="1417" spans="1:13">
      <c r="A1417" s="4">
        <v>574</v>
      </c>
      <c r="B1417" s="4">
        <v>20</v>
      </c>
      <c r="C1417" s="4" t="s">
        <v>117</v>
      </c>
      <c r="D1417" s="4" t="s">
        <v>1152</v>
      </c>
      <c r="E1417" s="4">
        <v>10</v>
      </c>
      <c r="F1417" s="4">
        <v>18</v>
      </c>
      <c r="G1417" s="4">
        <v>2</v>
      </c>
      <c r="H1417" s="4">
        <v>37</v>
      </c>
      <c r="I1417" t="s">
        <v>1132</v>
      </c>
      <c r="J1417" s="3">
        <f t="shared" si="88"/>
        <v>36</v>
      </c>
      <c r="K1417" s="3">
        <f t="shared" si="89"/>
        <v>20</v>
      </c>
      <c r="L1417" s="3">
        <f t="shared" si="90"/>
        <v>16</v>
      </c>
      <c r="M1417" s="7">
        <f t="shared" si="91"/>
        <v>0.44444444444444442</v>
      </c>
    </row>
    <row r="1418" spans="1:13">
      <c r="A1418" s="4">
        <v>574</v>
      </c>
      <c r="B1418" s="4">
        <v>20</v>
      </c>
      <c r="C1418" s="4" t="s">
        <v>102</v>
      </c>
      <c r="D1418" s="4" t="s">
        <v>1151</v>
      </c>
      <c r="E1418" s="4">
        <v>13</v>
      </c>
      <c r="F1418" s="4">
        <v>21</v>
      </c>
      <c r="G1418" s="4">
        <v>1</v>
      </c>
      <c r="H1418" s="4">
        <v>41</v>
      </c>
      <c r="I1418" t="s">
        <v>1132</v>
      </c>
      <c r="J1418" s="3">
        <f t="shared" si="88"/>
        <v>21</v>
      </c>
      <c r="K1418" s="3">
        <f t="shared" si="89"/>
        <v>13</v>
      </c>
      <c r="L1418" s="3">
        <f t="shared" si="90"/>
        <v>8</v>
      </c>
      <c r="M1418" s="7">
        <f t="shared" si="91"/>
        <v>0.38095238095238093</v>
      </c>
    </row>
    <row r="1419" spans="1:13">
      <c r="A1419" s="4">
        <v>575</v>
      </c>
      <c r="B1419" s="4">
        <v>15</v>
      </c>
      <c r="C1419" s="4" t="s">
        <v>117</v>
      </c>
      <c r="D1419" s="4" t="s">
        <v>1152</v>
      </c>
      <c r="E1419" s="4">
        <v>10</v>
      </c>
      <c r="F1419" s="4">
        <v>18</v>
      </c>
      <c r="G1419" s="4">
        <v>1</v>
      </c>
      <c r="H1419" s="4">
        <v>44</v>
      </c>
      <c r="I1419" t="s">
        <v>1131</v>
      </c>
      <c r="J1419" s="3">
        <f t="shared" si="88"/>
        <v>18</v>
      </c>
      <c r="K1419" s="3">
        <f t="shared" si="89"/>
        <v>10</v>
      </c>
      <c r="L1419" s="3">
        <f t="shared" si="90"/>
        <v>8</v>
      </c>
      <c r="M1419" s="7">
        <f t="shared" si="91"/>
        <v>0.44444444444444442</v>
      </c>
    </row>
    <row r="1420" spans="1:13">
      <c r="A1420" s="4">
        <v>576</v>
      </c>
      <c r="B1420" s="4">
        <v>9</v>
      </c>
      <c r="C1420" s="4" t="s">
        <v>439</v>
      </c>
      <c r="D1420" s="4" t="s">
        <v>1142</v>
      </c>
      <c r="E1420" s="4">
        <v>20</v>
      </c>
      <c r="F1420" s="4">
        <v>33</v>
      </c>
      <c r="G1420" s="4">
        <v>1</v>
      </c>
      <c r="H1420" s="4">
        <v>46</v>
      </c>
      <c r="I1420" t="s">
        <v>1131</v>
      </c>
      <c r="J1420" s="3">
        <f t="shared" si="88"/>
        <v>33</v>
      </c>
      <c r="K1420" s="3">
        <f t="shared" si="89"/>
        <v>20</v>
      </c>
      <c r="L1420" s="3">
        <f t="shared" si="90"/>
        <v>13</v>
      </c>
      <c r="M1420" s="7">
        <f t="shared" si="91"/>
        <v>0.39393939393939392</v>
      </c>
    </row>
    <row r="1421" spans="1:13">
      <c r="A1421" s="4">
        <v>576</v>
      </c>
      <c r="B1421" s="4">
        <v>9</v>
      </c>
      <c r="C1421" s="4" t="s">
        <v>186</v>
      </c>
      <c r="D1421" s="4" t="s">
        <v>1137</v>
      </c>
      <c r="E1421" s="4">
        <v>19</v>
      </c>
      <c r="F1421" s="4">
        <v>31</v>
      </c>
      <c r="G1421" s="4">
        <v>3</v>
      </c>
      <c r="H1421" s="4">
        <v>32</v>
      </c>
      <c r="I1421" t="s">
        <v>1131</v>
      </c>
      <c r="J1421" s="3">
        <f t="shared" si="88"/>
        <v>93</v>
      </c>
      <c r="K1421" s="3">
        <f t="shared" si="89"/>
        <v>57</v>
      </c>
      <c r="L1421" s="3">
        <f t="shared" si="90"/>
        <v>36</v>
      </c>
      <c r="M1421" s="7">
        <f t="shared" si="91"/>
        <v>0.38709677419354838</v>
      </c>
    </row>
    <row r="1422" spans="1:13">
      <c r="A1422" s="4">
        <v>576</v>
      </c>
      <c r="B1422" s="4">
        <v>9</v>
      </c>
      <c r="C1422" s="4" t="s">
        <v>106</v>
      </c>
      <c r="D1422" s="4" t="s">
        <v>1140</v>
      </c>
      <c r="E1422" s="4">
        <v>22</v>
      </c>
      <c r="F1422" s="4">
        <v>36</v>
      </c>
      <c r="G1422" s="4">
        <v>3</v>
      </c>
      <c r="H1422" s="4">
        <v>37</v>
      </c>
      <c r="I1422" t="s">
        <v>1132</v>
      </c>
      <c r="J1422" s="3">
        <f t="shared" si="88"/>
        <v>108</v>
      </c>
      <c r="K1422" s="3">
        <f t="shared" si="89"/>
        <v>66</v>
      </c>
      <c r="L1422" s="3">
        <f t="shared" si="90"/>
        <v>42</v>
      </c>
      <c r="M1422" s="7">
        <f t="shared" si="91"/>
        <v>0.3888888888888889</v>
      </c>
    </row>
    <row r="1423" spans="1:13">
      <c r="A1423" s="4">
        <v>577</v>
      </c>
      <c r="B1423" s="4">
        <v>5</v>
      </c>
      <c r="C1423" s="4" t="s">
        <v>117</v>
      </c>
      <c r="D1423" s="4" t="s">
        <v>1152</v>
      </c>
      <c r="E1423" s="4">
        <v>10</v>
      </c>
      <c r="F1423" s="4">
        <v>18</v>
      </c>
      <c r="G1423" s="4">
        <v>1</v>
      </c>
      <c r="H1423" s="4">
        <v>10</v>
      </c>
      <c r="I1423" t="s">
        <v>1132</v>
      </c>
      <c r="J1423" s="3">
        <f t="shared" si="88"/>
        <v>18</v>
      </c>
      <c r="K1423" s="3">
        <f t="shared" si="89"/>
        <v>10</v>
      </c>
      <c r="L1423" s="3">
        <f t="shared" si="90"/>
        <v>8</v>
      </c>
      <c r="M1423" s="7">
        <f t="shared" si="91"/>
        <v>0.44444444444444442</v>
      </c>
    </row>
    <row r="1424" spans="1:13">
      <c r="A1424" s="4">
        <v>577</v>
      </c>
      <c r="B1424" s="4">
        <v>5</v>
      </c>
      <c r="C1424" s="4" t="s">
        <v>335</v>
      </c>
      <c r="D1424" s="4" t="s">
        <v>1147</v>
      </c>
      <c r="E1424" s="4">
        <v>13</v>
      </c>
      <c r="F1424" s="4">
        <v>22</v>
      </c>
      <c r="G1424" s="4">
        <v>1</v>
      </c>
      <c r="H1424" s="4">
        <v>15</v>
      </c>
      <c r="I1424" t="s">
        <v>1131</v>
      </c>
      <c r="J1424" s="3">
        <f t="shared" si="88"/>
        <v>22</v>
      </c>
      <c r="K1424" s="3">
        <f t="shared" si="89"/>
        <v>13</v>
      </c>
      <c r="L1424" s="3">
        <f t="shared" si="90"/>
        <v>9</v>
      </c>
      <c r="M1424" s="7">
        <f t="shared" si="91"/>
        <v>0.40909090909090912</v>
      </c>
    </row>
    <row r="1425" spans="1:13">
      <c r="A1425" s="4">
        <v>578</v>
      </c>
      <c r="B1425" s="4">
        <v>11</v>
      </c>
      <c r="C1425" s="4" t="s">
        <v>100</v>
      </c>
      <c r="D1425" s="4" t="s">
        <v>1136</v>
      </c>
      <c r="E1425" s="4">
        <v>18</v>
      </c>
      <c r="F1425" s="4">
        <v>30</v>
      </c>
      <c r="G1425" s="4">
        <v>3</v>
      </c>
      <c r="H1425" s="4">
        <v>44</v>
      </c>
      <c r="I1425" t="s">
        <v>1131</v>
      </c>
      <c r="J1425" s="3">
        <f t="shared" si="88"/>
        <v>90</v>
      </c>
      <c r="K1425" s="3">
        <f t="shared" si="89"/>
        <v>54</v>
      </c>
      <c r="L1425" s="3">
        <f t="shared" si="90"/>
        <v>36</v>
      </c>
      <c r="M1425" s="7">
        <f t="shared" si="91"/>
        <v>0.4</v>
      </c>
    </row>
    <row r="1426" spans="1:13">
      <c r="A1426" s="4">
        <v>579</v>
      </c>
      <c r="B1426" s="4">
        <v>9</v>
      </c>
      <c r="C1426" s="4" t="s">
        <v>195</v>
      </c>
      <c r="D1426" s="4" t="s">
        <v>1154</v>
      </c>
      <c r="E1426" s="4">
        <v>15</v>
      </c>
      <c r="F1426" s="4">
        <v>25</v>
      </c>
      <c r="G1426" s="4">
        <v>2</v>
      </c>
      <c r="H1426" s="4">
        <v>48</v>
      </c>
      <c r="I1426" t="s">
        <v>1131</v>
      </c>
      <c r="J1426" s="3">
        <f t="shared" si="88"/>
        <v>50</v>
      </c>
      <c r="K1426" s="3">
        <f t="shared" si="89"/>
        <v>30</v>
      </c>
      <c r="L1426" s="3">
        <f t="shared" si="90"/>
        <v>20</v>
      </c>
      <c r="M1426" s="7">
        <f t="shared" si="91"/>
        <v>0.4</v>
      </c>
    </row>
    <row r="1427" spans="1:13">
      <c r="A1427" s="4">
        <v>580</v>
      </c>
      <c r="B1427" s="4">
        <v>10</v>
      </c>
      <c r="C1427" s="4" t="s">
        <v>439</v>
      </c>
      <c r="D1427" s="4" t="s">
        <v>1142</v>
      </c>
      <c r="E1427" s="4">
        <v>20</v>
      </c>
      <c r="F1427" s="4">
        <v>33</v>
      </c>
      <c r="G1427" s="4">
        <v>1</v>
      </c>
      <c r="H1427" s="4">
        <v>30</v>
      </c>
      <c r="I1427" t="s">
        <v>1131</v>
      </c>
      <c r="J1427" s="3">
        <f t="shared" si="88"/>
        <v>33</v>
      </c>
      <c r="K1427" s="3">
        <f t="shared" si="89"/>
        <v>20</v>
      </c>
      <c r="L1427" s="3">
        <f t="shared" si="90"/>
        <v>13</v>
      </c>
      <c r="M1427" s="7">
        <f t="shared" si="91"/>
        <v>0.39393939393939392</v>
      </c>
    </row>
    <row r="1428" spans="1:13">
      <c r="A1428" s="4">
        <v>581</v>
      </c>
      <c r="B1428" s="4">
        <v>18</v>
      </c>
      <c r="C1428" s="4" t="s">
        <v>439</v>
      </c>
      <c r="D1428" s="4" t="s">
        <v>1142</v>
      </c>
      <c r="E1428" s="4">
        <v>20</v>
      </c>
      <c r="F1428" s="4">
        <v>33</v>
      </c>
      <c r="G1428" s="4">
        <v>1</v>
      </c>
      <c r="H1428" s="4">
        <v>15</v>
      </c>
      <c r="I1428" t="s">
        <v>1131</v>
      </c>
      <c r="J1428" s="3">
        <f t="shared" si="88"/>
        <v>33</v>
      </c>
      <c r="K1428" s="3">
        <f t="shared" si="89"/>
        <v>20</v>
      </c>
      <c r="L1428" s="3">
        <f t="shared" si="90"/>
        <v>13</v>
      </c>
      <c r="M1428" s="7">
        <f t="shared" si="91"/>
        <v>0.39393939393939392</v>
      </c>
    </row>
    <row r="1429" spans="1:13">
      <c r="A1429" s="4">
        <v>581</v>
      </c>
      <c r="B1429" s="4">
        <v>18</v>
      </c>
      <c r="C1429" s="4" t="s">
        <v>100</v>
      </c>
      <c r="D1429" s="4" t="s">
        <v>1136</v>
      </c>
      <c r="E1429" s="4">
        <v>18</v>
      </c>
      <c r="F1429" s="4">
        <v>30</v>
      </c>
      <c r="G1429" s="4">
        <v>3</v>
      </c>
      <c r="H1429" s="4">
        <v>40</v>
      </c>
      <c r="I1429" t="s">
        <v>1131</v>
      </c>
      <c r="J1429" s="3">
        <f t="shared" si="88"/>
        <v>90</v>
      </c>
      <c r="K1429" s="3">
        <f t="shared" si="89"/>
        <v>54</v>
      </c>
      <c r="L1429" s="3">
        <f t="shared" si="90"/>
        <v>36</v>
      </c>
      <c r="M1429" s="7">
        <f t="shared" si="91"/>
        <v>0.4</v>
      </c>
    </row>
    <row r="1430" spans="1:13">
      <c r="A1430" s="4">
        <v>582</v>
      </c>
      <c r="B1430" s="4">
        <v>3</v>
      </c>
      <c r="C1430" s="4" t="s">
        <v>170</v>
      </c>
      <c r="D1430" s="4" t="s">
        <v>1138</v>
      </c>
      <c r="E1430" s="4">
        <v>16</v>
      </c>
      <c r="F1430" s="4">
        <v>27</v>
      </c>
      <c r="G1430" s="4">
        <v>2</v>
      </c>
      <c r="H1430" s="4">
        <v>42</v>
      </c>
      <c r="I1430" t="s">
        <v>1132</v>
      </c>
      <c r="J1430" s="3">
        <f t="shared" si="88"/>
        <v>54</v>
      </c>
      <c r="K1430" s="3">
        <f t="shared" si="89"/>
        <v>32</v>
      </c>
      <c r="L1430" s="3">
        <f t="shared" si="90"/>
        <v>22</v>
      </c>
      <c r="M1430" s="7">
        <f t="shared" si="91"/>
        <v>0.40740740740740738</v>
      </c>
    </row>
    <row r="1431" spans="1:13">
      <c r="A1431" s="4">
        <v>583</v>
      </c>
      <c r="B1431" s="4">
        <v>9</v>
      </c>
      <c r="C1431" s="4" t="s">
        <v>180</v>
      </c>
      <c r="D1431" s="4" t="s">
        <v>1144</v>
      </c>
      <c r="E1431" s="4">
        <v>11</v>
      </c>
      <c r="F1431" s="4">
        <v>19</v>
      </c>
      <c r="G1431" s="4">
        <v>3</v>
      </c>
      <c r="H1431" s="4">
        <v>15</v>
      </c>
      <c r="I1431" t="s">
        <v>1131</v>
      </c>
      <c r="J1431" s="3">
        <f t="shared" si="88"/>
        <v>57</v>
      </c>
      <c r="K1431" s="3">
        <f t="shared" si="89"/>
        <v>33</v>
      </c>
      <c r="L1431" s="3">
        <f t="shared" si="90"/>
        <v>24</v>
      </c>
      <c r="M1431" s="7">
        <f t="shared" si="91"/>
        <v>0.42105263157894735</v>
      </c>
    </row>
    <row r="1432" spans="1:13">
      <c r="A1432" s="4">
        <v>583</v>
      </c>
      <c r="B1432" s="4">
        <v>9</v>
      </c>
      <c r="C1432" s="4" t="s">
        <v>117</v>
      </c>
      <c r="D1432" s="4" t="s">
        <v>1152</v>
      </c>
      <c r="E1432" s="4">
        <v>10</v>
      </c>
      <c r="F1432" s="4">
        <v>18</v>
      </c>
      <c r="G1432" s="4">
        <v>1</v>
      </c>
      <c r="H1432" s="4">
        <v>11</v>
      </c>
      <c r="I1432" t="s">
        <v>1131</v>
      </c>
      <c r="J1432" s="3">
        <f t="shared" si="88"/>
        <v>18</v>
      </c>
      <c r="K1432" s="3">
        <f t="shared" si="89"/>
        <v>10</v>
      </c>
      <c r="L1432" s="3">
        <f t="shared" si="90"/>
        <v>8</v>
      </c>
      <c r="M1432" s="7">
        <f t="shared" si="91"/>
        <v>0.44444444444444442</v>
      </c>
    </row>
    <row r="1433" spans="1:13">
      <c r="A1433" s="4">
        <v>583</v>
      </c>
      <c r="B1433" s="4">
        <v>9</v>
      </c>
      <c r="C1433" s="4" t="s">
        <v>259</v>
      </c>
      <c r="D1433" s="4" t="s">
        <v>1135</v>
      </c>
      <c r="E1433" s="4">
        <v>14</v>
      </c>
      <c r="F1433" s="4">
        <v>24</v>
      </c>
      <c r="G1433" s="4">
        <v>2</v>
      </c>
      <c r="H1433" s="4">
        <v>29</v>
      </c>
      <c r="I1433" t="s">
        <v>1132</v>
      </c>
      <c r="J1433" s="3">
        <f t="shared" si="88"/>
        <v>48</v>
      </c>
      <c r="K1433" s="3">
        <f t="shared" si="89"/>
        <v>28</v>
      </c>
      <c r="L1433" s="3">
        <f t="shared" si="90"/>
        <v>20</v>
      </c>
      <c r="M1433" s="7">
        <f t="shared" si="91"/>
        <v>0.41666666666666669</v>
      </c>
    </row>
    <row r="1434" spans="1:13">
      <c r="A1434" s="4">
        <v>583</v>
      </c>
      <c r="B1434" s="4">
        <v>9</v>
      </c>
      <c r="C1434" s="4" t="s">
        <v>65</v>
      </c>
      <c r="D1434" s="4" t="s">
        <v>1139</v>
      </c>
      <c r="E1434" s="4">
        <v>25</v>
      </c>
      <c r="F1434" s="4">
        <v>40</v>
      </c>
      <c r="G1434" s="4">
        <v>3</v>
      </c>
      <c r="H1434" s="4">
        <v>50</v>
      </c>
      <c r="I1434" t="s">
        <v>1132</v>
      </c>
      <c r="J1434" s="3">
        <f t="shared" si="88"/>
        <v>120</v>
      </c>
      <c r="K1434" s="3">
        <f t="shared" si="89"/>
        <v>75</v>
      </c>
      <c r="L1434" s="3">
        <f t="shared" si="90"/>
        <v>45</v>
      </c>
      <c r="M1434" s="7">
        <f t="shared" si="91"/>
        <v>0.375</v>
      </c>
    </row>
    <row r="1435" spans="1:13">
      <c r="A1435" s="4">
        <v>584</v>
      </c>
      <c r="B1435" s="4">
        <v>9</v>
      </c>
      <c r="C1435" s="4" t="s">
        <v>102</v>
      </c>
      <c r="D1435" s="4" t="s">
        <v>1151</v>
      </c>
      <c r="E1435" s="4">
        <v>13</v>
      </c>
      <c r="F1435" s="4">
        <v>21</v>
      </c>
      <c r="G1435" s="4">
        <v>1</v>
      </c>
      <c r="H1435" s="4">
        <v>57</v>
      </c>
      <c r="I1435" t="s">
        <v>1132</v>
      </c>
      <c r="J1435" s="3">
        <f t="shared" si="88"/>
        <v>21</v>
      </c>
      <c r="K1435" s="3">
        <f t="shared" si="89"/>
        <v>13</v>
      </c>
      <c r="L1435" s="3">
        <f t="shared" si="90"/>
        <v>8</v>
      </c>
      <c r="M1435" s="7">
        <f t="shared" si="91"/>
        <v>0.38095238095238093</v>
      </c>
    </row>
    <row r="1436" spans="1:13">
      <c r="A1436" s="4">
        <v>584</v>
      </c>
      <c r="B1436" s="4">
        <v>9</v>
      </c>
      <c r="C1436" s="4" t="s">
        <v>186</v>
      </c>
      <c r="D1436" s="4" t="s">
        <v>1137</v>
      </c>
      <c r="E1436" s="4">
        <v>19</v>
      </c>
      <c r="F1436" s="4">
        <v>31</v>
      </c>
      <c r="G1436" s="4">
        <v>2</v>
      </c>
      <c r="H1436" s="4">
        <v>34</v>
      </c>
      <c r="I1436" t="s">
        <v>1131</v>
      </c>
      <c r="J1436" s="3">
        <f t="shared" si="88"/>
        <v>62</v>
      </c>
      <c r="K1436" s="3">
        <f t="shared" si="89"/>
        <v>38</v>
      </c>
      <c r="L1436" s="3">
        <f t="shared" si="90"/>
        <v>24</v>
      </c>
      <c r="M1436" s="7">
        <f t="shared" si="91"/>
        <v>0.38709677419354838</v>
      </c>
    </row>
    <row r="1437" spans="1:13">
      <c r="A1437" s="4">
        <v>584</v>
      </c>
      <c r="B1437" s="4">
        <v>9</v>
      </c>
      <c r="C1437" s="4" t="s">
        <v>57</v>
      </c>
      <c r="D1437" s="4" t="s">
        <v>1143</v>
      </c>
      <c r="E1437" s="4">
        <v>16</v>
      </c>
      <c r="F1437" s="4">
        <v>28</v>
      </c>
      <c r="G1437" s="4">
        <v>2</v>
      </c>
      <c r="H1437" s="4">
        <v>23</v>
      </c>
      <c r="I1437" t="s">
        <v>1131</v>
      </c>
      <c r="J1437" s="3">
        <f t="shared" si="88"/>
        <v>56</v>
      </c>
      <c r="K1437" s="3">
        <f t="shared" si="89"/>
        <v>32</v>
      </c>
      <c r="L1437" s="3">
        <f t="shared" si="90"/>
        <v>24</v>
      </c>
      <c r="M1437" s="7">
        <f t="shared" si="91"/>
        <v>0.42857142857142855</v>
      </c>
    </row>
    <row r="1438" spans="1:13">
      <c r="A1438" s="4">
        <v>585</v>
      </c>
      <c r="B1438" s="4">
        <v>3</v>
      </c>
      <c r="C1438" s="4" t="s">
        <v>414</v>
      </c>
      <c r="D1438" s="4" t="s">
        <v>1146</v>
      </c>
      <c r="E1438" s="4">
        <v>19</v>
      </c>
      <c r="F1438" s="4">
        <v>32</v>
      </c>
      <c r="G1438" s="4">
        <v>1</v>
      </c>
      <c r="H1438" s="4">
        <v>35</v>
      </c>
      <c r="I1438" t="s">
        <v>1132</v>
      </c>
      <c r="J1438" s="3">
        <f t="shared" si="88"/>
        <v>32</v>
      </c>
      <c r="K1438" s="3">
        <f t="shared" si="89"/>
        <v>19</v>
      </c>
      <c r="L1438" s="3">
        <f t="shared" si="90"/>
        <v>13</v>
      </c>
      <c r="M1438" s="7">
        <f t="shared" si="91"/>
        <v>0.40625</v>
      </c>
    </row>
    <row r="1439" spans="1:13">
      <c r="A1439" s="4">
        <v>585</v>
      </c>
      <c r="B1439" s="4">
        <v>3</v>
      </c>
      <c r="C1439" s="4" t="s">
        <v>33</v>
      </c>
      <c r="D1439" s="4" t="s">
        <v>1145</v>
      </c>
      <c r="E1439" s="4">
        <v>21</v>
      </c>
      <c r="F1439" s="4">
        <v>35</v>
      </c>
      <c r="G1439" s="4">
        <v>1</v>
      </c>
      <c r="H1439" s="4">
        <v>8</v>
      </c>
      <c r="I1439" t="s">
        <v>1132</v>
      </c>
      <c r="J1439" s="3">
        <f t="shared" si="88"/>
        <v>35</v>
      </c>
      <c r="K1439" s="3">
        <f t="shared" si="89"/>
        <v>21</v>
      </c>
      <c r="L1439" s="3">
        <f t="shared" si="90"/>
        <v>14</v>
      </c>
      <c r="M1439" s="7">
        <f t="shared" si="91"/>
        <v>0.4</v>
      </c>
    </row>
    <row r="1440" spans="1:13">
      <c r="A1440" s="4">
        <v>585</v>
      </c>
      <c r="B1440" s="4">
        <v>3</v>
      </c>
      <c r="C1440" s="4" t="s">
        <v>117</v>
      </c>
      <c r="D1440" s="4" t="s">
        <v>1152</v>
      </c>
      <c r="E1440" s="4">
        <v>10</v>
      </c>
      <c r="F1440" s="4">
        <v>18</v>
      </c>
      <c r="G1440" s="4">
        <v>2</v>
      </c>
      <c r="H1440" s="4">
        <v>22</v>
      </c>
      <c r="I1440" t="s">
        <v>1131</v>
      </c>
      <c r="J1440" s="3">
        <f t="shared" si="88"/>
        <v>36</v>
      </c>
      <c r="K1440" s="3">
        <f t="shared" si="89"/>
        <v>20</v>
      </c>
      <c r="L1440" s="3">
        <f t="shared" si="90"/>
        <v>16</v>
      </c>
      <c r="M1440" s="7">
        <f t="shared" si="91"/>
        <v>0.44444444444444442</v>
      </c>
    </row>
    <row r="1441" spans="1:13">
      <c r="A1441" s="4">
        <v>585</v>
      </c>
      <c r="B1441" s="4">
        <v>3</v>
      </c>
      <c r="C1441" s="4" t="s">
        <v>195</v>
      </c>
      <c r="D1441" s="4" t="s">
        <v>1154</v>
      </c>
      <c r="E1441" s="4">
        <v>15</v>
      </c>
      <c r="F1441" s="4">
        <v>25</v>
      </c>
      <c r="G1441" s="4">
        <v>1</v>
      </c>
      <c r="H1441" s="4">
        <v>30</v>
      </c>
      <c r="I1441" t="s">
        <v>1132</v>
      </c>
      <c r="J1441" s="3">
        <f t="shared" si="88"/>
        <v>25</v>
      </c>
      <c r="K1441" s="3">
        <f t="shared" si="89"/>
        <v>15</v>
      </c>
      <c r="L1441" s="3">
        <f t="shared" si="90"/>
        <v>10</v>
      </c>
      <c r="M1441" s="7">
        <f t="shared" si="91"/>
        <v>0.4</v>
      </c>
    </row>
    <row r="1442" spans="1:13">
      <c r="A1442" s="4">
        <v>586</v>
      </c>
      <c r="B1442" s="4">
        <v>17</v>
      </c>
      <c r="C1442" s="4" t="s">
        <v>439</v>
      </c>
      <c r="D1442" s="4" t="s">
        <v>1142</v>
      </c>
      <c r="E1442" s="4">
        <v>20</v>
      </c>
      <c r="F1442" s="4">
        <v>33</v>
      </c>
      <c r="G1442" s="4">
        <v>3</v>
      </c>
      <c r="H1442" s="4">
        <v>47</v>
      </c>
      <c r="I1442" t="s">
        <v>1132</v>
      </c>
      <c r="J1442" s="3">
        <f t="shared" si="88"/>
        <v>99</v>
      </c>
      <c r="K1442" s="3">
        <f t="shared" si="89"/>
        <v>60</v>
      </c>
      <c r="L1442" s="3">
        <f t="shared" si="90"/>
        <v>39</v>
      </c>
      <c r="M1442" s="7">
        <f t="shared" si="91"/>
        <v>0.39393939393939392</v>
      </c>
    </row>
    <row r="1443" spans="1:13">
      <c r="A1443" s="4">
        <v>586</v>
      </c>
      <c r="B1443" s="4">
        <v>17</v>
      </c>
      <c r="C1443" s="4" t="s">
        <v>259</v>
      </c>
      <c r="D1443" s="4" t="s">
        <v>1135</v>
      </c>
      <c r="E1443" s="4">
        <v>14</v>
      </c>
      <c r="F1443" s="4">
        <v>24</v>
      </c>
      <c r="G1443" s="4">
        <v>3</v>
      </c>
      <c r="H1443" s="4">
        <v>45</v>
      </c>
      <c r="I1443" t="s">
        <v>1131</v>
      </c>
      <c r="J1443" s="3">
        <f t="shared" si="88"/>
        <v>72</v>
      </c>
      <c r="K1443" s="3">
        <f t="shared" si="89"/>
        <v>42</v>
      </c>
      <c r="L1443" s="3">
        <f t="shared" si="90"/>
        <v>30</v>
      </c>
      <c r="M1443" s="7">
        <f t="shared" si="91"/>
        <v>0.41666666666666669</v>
      </c>
    </row>
    <row r="1444" spans="1:13">
      <c r="A1444" s="4">
        <v>587</v>
      </c>
      <c r="B1444" s="4">
        <v>7</v>
      </c>
      <c r="C1444" s="4" t="s">
        <v>259</v>
      </c>
      <c r="D1444" s="4" t="s">
        <v>1135</v>
      </c>
      <c r="E1444" s="4">
        <v>14</v>
      </c>
      <c r="F1444" s="4">
        <v>24</v>
      </c>
      <c r="G1444" s="4">
        <v>2</v>
      </c>
      <c r="H1444" s="4">
        <v>43</v>
      </c>
      <c r="I1444" t="s">
        <v>1132</v>
      </c>
      <c r="J1444" s="3">
        <f t="shared" si="88"/>
        <v>48</v>
      </c>
      <c r="K1444" s="3">
        <f t="shared" si="89"/>
        <v>28</v>
      </c>
      <c r="L1444" s="3">
        <f t="shared" si="90"/>
        <v>20</v>
      </c>
      <c r="M1444" s="7">
        <f t="shared" si="91"/>
        <v>0.41666666666666669</v>
      </c>
    </row>
    <row r="1445" spans="1:13">
      <c r="A1445" s="4">
        <v>588</v>
      </c>
      <c r="B1445" s="4">
        <v>15</v>
      </c>
      <c r="C1445" s="4" t="s">
        <v>256</v>
      </c>
      <c r="D1445" s="4" t="s">
        <v>1153</v>
      </c>
      <c r="E1445" s="4">
        <v>15</v>
      </c>
      <c r="F1445" s="4">
        <v>26</v>
      </c>
      <c r="G1445" s="4">
        <v>1</v>
      </c>
      <c r="H1445" s="4">
        <v>25</v>
      </c>
      <c r="I1445" t="s">
        <v>1132</v>
      </c>
      <c r="J1445" s="3">
        <f t="shared" si="88"/>
        <v>26</v>
      </c>
      <c r="K1445" s="3">
        <f t="shared" si="89"/>
        <v>15</v>
      </c>
      <c r="L1445" s="3">
        <f t="shared" si="90"/>
        <v>11</v>
      </c>
      <c r="M1445" s="7">
        <f t="shared" si="91"/>
        <v>0.42307692307692307</v>
      </c>
    </row>
    <row r="1446" spans="1:13">
      <c r="A1446" s="4">
        <v>588</v>
      </c>
      <c r="B1446" s="4">
        <v>15</v>
      </c>
      <c r="C1446" s="4" t="s">
        <v>195</v>
      </c>
      <c r="D1446" s="4" t="s">
        <v>1154</v>
      </c>
      <c r="E1446" s="4">
        <v>15</v>
      </c>
      <c r="F1446" s="4">
        <v>25</v>
      </c>
      <c r="G1446" s="4">
        <v>3</v>
      </c>
      <c r="H1446" s="4">
        <v>12</v>
      </c>
      <c r="I1446" t="s">
        <v>1132</v>
      </c>
      <c r="J1446" s="3">
        <f t="shared" si="88"/>
        <v>75</v>
      </c>
      <c r="K1446" s="3">
        <f t="shared" si="89"/>
        <v>45</v>
      </c>
      <c r="L1446" s="3">
        <f t="shared" si="90"/>
        <v>30</v>
      </c>
      <c r="M1446" s="7">
        <f t="shared" si="91"/>
        <v>0.4</v>
      </c>
    </row>
    <row r="1447" spans="1:13">
      <c r="A1447" s="4">
        <v>589</v>
      </c>
      <c r="B1447" s="4">
        <v>10</v>
      </c>
      <c r="C1447" s="4" t="s">
        <v>331</v>
      </c>
      <c r="D1447" s="4" t="s">
        <v>1150</v>
      </c>
      <c r="E1447" s="4">
        <v>14</v>
      </c>
      <c r="F1447" s="4">
        <v>23</v>
      </c>
      <c r="G1447" s="4">
        <v>1</v>
      </c>
      <c r="H1447" s="4">
        <v>45</v>
      </c>
      <c r="I1447" t="s">
        <v>1131</v>
      </c>
      <c r="J1447" s="3">
        <f t="shared" si="88"/>
        <v>23</v>
      </c>
      <c r="K1447" s="3">
        <f t="shared" si="89"/>
        <v>14</v>
      </c>
      <c r="L1447" s="3">
        <f t="shared" si="90"/>
        <v>9</v>
      </c>
      <c r="M1447" s="7">
        <f t="shared" si="91"/>
        <v>0.39130434782608697</v>
      </c>
    </row>
    <row r="1448" spans="1:13">
      <c r="A1448" s="4">
        <v>589</v>
      </c>
      <c r="B1448" s="4">
        <v>10</v>
      </c>
      <c r="C1448" s="4" t="s">
        <v>77</v>
      </c>
      <c r="D1448" s="4" t="s">
        <v>1148</v>
      </c>
      <c r="E1448" s="4">
        <v>20</v>
      </c>
      <c r="F1448" s="4">
        <v>34</v>
      </c>
      <c r="G1448" s="4">
        <v>3</v>
      </c>
      <c r="H1448" s="4">
        <v>59</v>
      </c>
      <c r="I1448" t="s">
        <v>1131</v>
      </c>
      <c r="J1448" s="3">
        <f t="shared" si="88"/>
        <v>102</v>
      </c>
      <c r="K1448" s="3">
        <f t="shared" si="89"/>
        <v>60</v>
      </c>
      <c r="L1448" s="3">
        <f t="shared" si="90"/>
        <v>42</v>
      </c>
      <c r="M1448" s="7">
        <f t="shared" si="91"/>
        <v>0.41176470588235292</v>
      </c>
    </row>
    <row r="1449" spans="1:13">
      <c r="A1449" s="4">
        <v>589</v>
      </c>
      <c r="B1449" s="4">
        <v>10</v>
      </c>
      <c r="C1449" s="4" t="s">
        <v>102</v>
      </c>
      <c r="D1449" s="4" t="s">
        <v>1151</v>
      </c>
      <c r="E1449" s="4">
        <v>13</v>
      </c>
      <c r="F1449" s="4">
        <v>21</v>
      </c>
      <c r="G1449" s="4">
        <v>3</v>
      </c>
      <c r="H1449" s="4">
        <v>7</v>
      </c>
      <c r="I1449" t="s">
        <v>1131</v>
      </c>
      <c r="J1449" s="3">
        <f t="shared" si="88"/>
        <v>63</v>
      </c>
      <c r="K1449" s="3">
        <f t="shared" si="89"/>
        <v>39</v>
      </c>
      <c r="L1449" s="3">
        <f t="shared" si="90"/>
        <v>24</v>
      </c>
      <c r="M1449" s="7">
        <f t="shared" si="91"/>
        <v>0.38095238095238093</v>
      </c>
    </row>
    <row r="1450" spans="1:13">
      <c r="A1450" s="4">
        <v>589</v>
      </c>
      <c r="B1450" s="4">
        <v>10</v>
      </c>
      <c r="C1450" s="4" t="s">
        <v>414</v>
      </c>
      <c r="D1450" s="4" t="s">
        <v>1146</v>
      </c>
      <c r="E1450" s="4">
        <v>19</v>
      </c>
      <c r="F1450" s="4">
        <v>32</v>
      </c>
      <c r="G1450" s="4">
        <v>3</v>
      </c>
      <c r="H1450" s="4">
        <v>9</v>
      </c>
      <c r="I1450" t="s">
        <v>1131</v>
      </c>
      <c r="J1450" s="3">
        <f t="shared" si="88"/>
        <v>96</v>
      </c>
      <c r="K1450" s="3">
        <f t="shared" si="89"/>
        <v>57</v>
      </c>
      <c r="L1450" s="3">
        <f t="shared" si="90"/>
        <v>39</v>
      </c>
      <c r="M1450" s="7">
        <f t="shared" si="91"/>
        <v>0.40625</v>
      </c>
    </row>
    <row r="1451" spans="1:13">
      <c r="A1451" s="4">
        <v>590</v>
      </c>
      <c r="B1451" s="4">
        <v>3</v>
      </c>
      <c r="C1451" s="4" t="s">
        <v>77</v>
      </c>
      <c r="D1451" s="4" t="s">
        <v>1148</v>
      </c>
      <c r="E1451" s="4">
        <v>20</v>
      </c>
      <c r="F1451" s="4">
        <v>34</v>
      </c>
      <c r="G1451" s="4">
        <v>3</v>
      </c>
      <c r="H1451" s="4">
        <v>43</v>
      </c>
      <c r="I1451" t="s">
        <v>1132</v>
      </c>
      <c r="J1451" s="3">
        <f t="shared" si="88"/>
        <v>102</v>
      </c>
      <c r="K1451" s="3">
        <f t="shared" si="89"/>
        <v>60</v>
      </c>
      <c r="L1451" s="3">
        <f t="shared" si="90"/>
        <v>42</v>
      </c>
      <c r="M1451" s="7">
        <f t="shared" si="91"/>
        <v>0.41176470588235292</v>
      </c>
    </row>
    <row r="1452" spans="1:13">
      <c r="A1452" s="4">
        <v>590</v>
      </c>
      <c r="B1452" s="4">
        <v>3</v>
      </c>
      <c r="C1452" s="4" t="s">
        <v>241</v>
      </c>
      <c r="D1452" s="4" t="s">
        <v>1149</v>
      </c>
      <c r="E1452" s="4">
        <v>12</v>
      </c>
      <c r="F1452" s="4">
        <v>20</v>
      </c>
      <c r="G1452" s="4">
        <v>1</v>
      </c>
      <c r="H1452" s="4">
        <v>21</v>
      </c>
      <c r="I1452" t="s">
        <v>1132</v>
      </c>
      <c r="J1452" s="3">
        <f t="shared" si="88"/>
        <v>20</v>
      </c>
      <c r="K1452" s="3">
        <f t="shared" si="89"/>
        <v>12</v>
      </c>
      <c r="L1452" s="3">
        <f t="shared" si="90"/>
        <v>8</v>
      </c>
      <c r="M1452" s="7">
        <f t="shared" si="91"/>
        <v>0.4</v>
      </c>
    </row>
    <row r="1453" spans="1:13">
      <c r="A1453" s="4">
        <v>591</v>
      </c>
      <c r="B1453" s="4">
        <v>11</v>
      </c>
      <c r="C1453" s="4" t="s">
        <v>65</v>
      </c>
      <c r="D1453" s="4" t="s">
        <v>1139</v>
      </c>
      <c r="E1453" s="4">
        <v>25</v>
      </c>
      <c r="F1453" s="4">
        <v>40</v>
      </c>
      <c r="G1453" s="4">
        <v>3</v>
      </c>
      <c r="H1453" s="4">
        <v>51</v>
      </c>
      <c r="I1453" t="s">
        <v>1131</v>
      </c>
      <c r="J1453" s="3">
        <f t="shared" si="88"/>
        <v>120</v>
      </c>
      <c r="K1453" s="3">
        <f t="shared" si="89"/>
        <v>75</v>
      </c>
      <c r="L1453" s="3">
        <f t="shared" si="90"/>
        <v>45</v>
      </c>
      <c r="M1453" s="7">
        <f t="shared" si="91"/>
        <v>0.375</v>
      </c>
    </row>
    <row r="1454" spans="1:13">
      <c r="A1454" s="4">
        <v>592</v>
      </c>
      <c r="B1454" s="4">
        <v>5</v>
      </c>
      <c r="C1454" s="4" t="s">
        <v>335</v>
      </c>
      <c r="D1454" s="4" t="s">
        <v>1147</v>
      </c>
      <c r="E1454" s="4">
        <v>13</v>
      </c>
      <c r="F1454" s="4">
        <v>22</v>
      </c>
      <c r="G1454" s="4">
        <v>2</v>
      </c>
      <c r="H1454" s="4">
        <v>59</v>
      </c>
      <c r="I1454" t="s">
        <v>1131</v>
      </c>
      <c r="J1454" s="3">
        <f t="shared" si="88"/>
        <v>44</v>
      </c>
      <c r="K1454" s="3">
        <f t="shared" si="89"/>
        <v>26</v>
      </c>
      <c r="L1454" s="3">
        <f t="shared" si="90"/>
        <v>18</v>
      </c>
      <c r="M1454" s="7">
        <f t="shared" si="91"/>
        <v>0.40909090909090912</v>
      </c>
    </row>
    <row r="1455" spans="1:13">
      <c r="A1455" s="4">
        <v>592</v>
      </c>
      <c r="B1455" s="4">
        <v>5</v>
      </c>
      <c r="C1455" s="4" t="s">
        <v>195</v>
      </c>
      <c r="D1455" s="4" t="s">
        <v>1154</v>
      </c>
      <c r="E1455" s="4">
        <v>15</v>
      </c>
      <c r="F1455" s="4">
        <v>25</v>
      </c>
      <c r="G1455" s="4">
        <v>2</v>
      </c>
      <c r="H1455" s="4">
        <v>42</v>
      </c>
      <c r="I1455" t="s">
        <v>1131</v>
      </c>
      <c r="J1455" s="3">
        <f t="shared" si="88"/>
        <v>50</v>
      </c>
      <c r="K1455" s="3">
        <f t="shared" si="89"/>
        <v>30</v>
      </c>
      <c r="L1455" s="3">
        <f t="shared" si="90"/>
        <v>20</v>
      </c>
      <c r="M1455" s="7">
        <f t="shared" si="91"/>
        <v>0.4</v>
      </c>
    </row>
    <row r="1456" spans="1:13">
      <c r="A1456" s="4">
        <v>593</v>
      </c>
      <c r="B1456" s="4">
        <v>17</v>
      </c>
      <c r="C1456" s="4" t="s">
        <v>65</v>
      </c>
      <c r="D1456" s="4" t="s">
        <v>1139</v>
      </c>
      <c r="E1456" s="4">
        <v>25</v>
      </c>
      <c r="F1456" s="4">
        <v>40</v>
      </c>
      <c r="G1456" s="4">
        <v>1</v>
      </c>
      <c r="H1456" s="4">
        <v>30</v>
      </c>
      <c r="I1456" t="s">
        <v>1131</v>
      </c>
      <c r="J1456" s="3">
        <f t="shared" si="88"/>
        <v>40</v>
      </c>
      <c r="K1456" s="3">
        <f t="shared" si="89"/>
        <v>25</v>
      </c>
      <c r="L1456" s="3">
        <f t="shared" si="90"/>
        <v>15</v>
      </c>
      <c r="M1456" s="7">
        <f t="shared" si="91"/>
        <v>0.375</v>
      </c>
    </row>
    <row r="1457" spans="1:13">
      <c r="A1457" s="4">
        <v>593</v>
      </c>
      <c r="B1457" s="4">
        <v>17</v>
      </c>
      <c r="C1457" s="4" t="s">
        <v>186</v>
      </c>
      <c r="D1457" s="4" t="s">
        <v>1137</v>
      </c>
      <c r="E1457" s="4">
        <v>19</v>
      </c>
      <c r="F1457" s="4">
        <v>31</v>
      </c>
      <c r="G1457" s="4">
        <v>1</v>
      </c>
      <c r="H1457" s="4">
        <v>8</v>
      </c>
      <c r="I1457" t="s">
        <v>1131</v>
      </c>
      <c r="J1457" s="3">
        <f t="shared" si="88"/>
        <v>31</v>
      </c>
      <c r="K1457" s="3">
        <f t="shared" si="89"/>
        <v>19</v>
      </c>
      <c r="L1457" s="3">
        <f t="shared" si="90"/>
        <v>12</v>
      </c>
      <c r="M1457" s="7">
        <f t="shared" si="91"/>
        <v>0.38709677419354838</v>
      </c>
    </row>
    <row r="1458" spans="1:13">
      <c r="A1458" s="4">
        <v>593</v>
      </c>
      <c r="B1458" s="4">
        <v>17</v>
      </c>
      <c r="C1458" s="4" t="s">
        <v>439</v>
      </c>
      <c r="D1458" s="4" t="s">
        <v>1142</v>
      </c>
      <c r="E1458" s="4">
        <v>20</v>
      </c>
      <c r="F1458" s="4">
        <v>33</v>
      </c>
      <c r="G1458" s="4">
        <v>2</v>
      </c>
      <c r="H1458" s="4">
        <v>5</v>
      </c>
      <c r="I1458" t="s">
        <v>1132</v>
      </c>
      <c r="J1458" s="3">
        <f t="shared" si="88"/>
        <v>66</v>
      </c>
      <c r="K1458" s="3">
        <f t="shared" si="89"/>
        <v>40</v>
      </c>
      <c r="L1458" s="3">
        <f t="shared" si="90"/>
        <v>26</v>
      </c>
      <c r="M1458" s="7">
        <f t="shared" si="91"/>
        <v>0.39393939393939392</v>
      </c>
    </row>
    <row r="1459" spans="1:13">
      <c r="A1459" s="4">
        <v>593</v>
      </c>
      <c r="B1459" s="4">
        <v>17</v>
      </c>
      <c r="C1459" s="4" t="s">
        <v>106</v>
      </c>
      <c r="D1459" s="4" t="s">
        <v>1140</v>
      </c>
      <c r="E1459" s="4">
        <v>22</v>
      </c>
      <c r="F1459" s="4">
        <v>36</v>
      </c>
      <c r="G1459" s="4">
        <v>2</v>
      </c>
      <c r="H1459" s="4">
        <v>5</v>
      </c>
      <c r="I1459" t="s">
        <v>1131</v>
      </c>
      <c r="J1459" s="3">
        <f t="shared" si="88"/>
        <v>72</v>
      </c>
      <c r="K1459" s="3">
        <f t="shared" si="89"/>
        <v>44</v>
      </c>
      <c r="L1459" s="3">
        <f t="shared" si="90"/>
        <v>28</v>
      </c>
      <c r="M1459" s="7">
        <f t="shared" si="91"/>
        <v>0.3888888888888889</v>
      </c>
    </row>
    <row r="1460" spans="1:13">
      <c r="A1460" s="4">
        <v>594</v>
      </c>
      <c r="B1460" s="4">
        <v>17</v>
      </c>
      <c r="C1460" s="4" t="s">
        <v>439</v>
      </c>
      <c r="D1460" s="4" t="s">
        <v>1142</v>
      </c>
      <c r="E1460" s="4">
        <v>20</v>
      </c>
      <c r="F1460" s="4">
        <v>33</v>
      </c>
      <c r="G1460" s="4">
        <v>1</v>
      </c>
      <c r="H1460" s="4">
        <v>5</v>
      </c>
      <c r="I1460" t="s">
        <v>1131</v>
      </c>
      <c r="J1460" s="3">
        <f t="shared" si="88"/>
        <v>33</v>
      </c>
      <c r="K1460" s="3">
        <f t="shared" si="89"/>
        <v>20</v>
      </c>
      <c r="L1460" s="3">
        <f t="shared" si="90"/>
        <v>13</v>
      </c>
      <c r="M1460" s="7">
        <f t="shared" si="91"/>
        <v>0.39393939393939392</v>
      </c>
    </row>
    <row r="1461" spans="1:13">
      <c r="A1461" s="4">
        <v>594</v>
      </c>
      <c r="B1461" s="4">
        <v>17</v>
      </c>
      <c r="C1461" s="4" t="s">
        <v>335</v>
      </c>
      <c r="D1461" s="4" t="s">
        <v>1147</v>
      </c>
      <c r="E1461" s="4">
        <v>13</v>
      </c>
      <c r="F1461" s="4">
        <v>22</v>
      </c>
      <c r="G1461" s="4">
        <v>3</v>
      </c>
      <c r="H1461" s="4">
        <v>44</v>
      </c>
      <c r="I1461" t="s">
        <v>1131</v>
      </c>
      <c r="J1461" s="3">
        <f t="shared" si="88"/>
        <v>66</v>
      </c>
      <c r="K1461" s="3">
        <f t="shared" si="89"/>
        <v>39</v>
      </c>
      <c r="L1461" s="3">
        <f t="shared" si="90"/>
        <v>27</v>
      </c>
      <c r="M1461" s="7">
        <f t="shared" si="91"/>
        <v>0.40909090909090912</v>
      </c>
    </row>
    <row r="1462" spans="1:13">
      <c r="A1462" s="4">
        <v>594</v>
      </c>
      <c r="B1462" s="4">
        <v>17</v>
      </c>
      <c r="C1462" s="4" t="s">
        <v>241</v>
      </c>
      <c r="D1462" s="4" t="s">
        <v>1149</v>
      </c>
      <c r="E1462" s="4">
        <v>12</v>
      </c>
      <c r="F1462" s="4">
        <v>20</v>
      </c>
      <c r="G1462" s="4">
        <v>2</v>
      </c>
      <c r="H1462" s="4">
        <v>49</v>
      </c>
      <c r="I1462" t="s">
        <v>1131</v>
      </c>
      <c r="J1462" s="3">
        <f t="shared" si="88"/>
        <v>40</v>
      </c>
      <c r="K1462" s="3">
        <f t="shared" si="89"/>
        <v>24</v>
      </c>
      <c r="L1462" s="3">
        <f t="shared" si="90"/>
        <v>16</v>
      </c>
      <c r="M1462" s="7">
        <f t="shared" si="91"/>
        <v>0.4</v>
      </c>
    </row>
    <row r="1463" spans="1:13">
      <c r="A1463" s="4">
        <v>595</v>
      </c>
      <c r="B1463" s="4">
        <v>9</v>
      </c>
      <c r="C1463" s="4" t="s">
        <v>102</v>
      </c>
      <c r="D1463" s="4" t="s">
        <v>1151</v>
      </c>
      <c r="E1463" s="4">
        <v>13</v>
      </c>
      <c r="F1463" s="4">
        <v>21</v>
      </c>
      <c r="G1463" s="4">
        <v>2</v>
      </c>
      <c r="H1463" s="4">
        <v>5</v>
      </c>
      <c r="I1463" t="s">
        <v>1131</v>
      </c>
      <c r="J1463" s="3">
        <f t="shared" si="88"/>
        <v>42</v>
      </c>
      <c r="K1463" s="3">
        <f t="shared" si="89"/>
        <v>26</v>
      </c>
      <c r="L1463" s="3">
        <f t="shared" si="90"/>
        <v>16</v>
      </c>
      <c r="M1463" s="7">
        <f t="shared" si="91"/>
        <v>0.38095238095238093</v>
      </c>
    </row>
    <row r="1464" spans="1:13">
      <c r="A1464" s="4">
        <v>595</v>
      </c>
      <c r="B1464" s="4">
        <v>9</v>
      </c>
      <c r="C1464" s="4" t="s">
        <v>100</v>
      </c>
      <c r="D1464" s="4" t="s">
        <v>1136</v>
      </c>
      <c r="E1464" s="4">
        <v>18</v>
      </c>
      <c r="F1464" s="4">
        <v>30</v>
      </c>
      <c r="G1464" s="4">
        <v>1</v>
      </c>
      <c r="H1464" s="4">
        <v>44</v>
      </c>
      <c r="I1464" t="s">
        <v>1132</v>
      </c>
      <c r="J1464" s="3">
        <f t="shared" si="88"/>
        <v>30</v>
      </c>
      <c r="K1464" s="3">
        <f t="shared" si="89"/>
        <v>18</v>
      </c>
      <c r="L1464" s="3">
        <f t="shared" si="90"/>
        <v>12</v>
      </c>
      <c r="M1464" s="7">
        <f t="shared" si="91"/>
        <v>0.4</v>
      </c>
    </row>
    <row r="1465" spans="1:13">
      <c r="A1465" s="4">
        <v>596</v>
      </c>
      <c r="B1465" s="4">
        <v>18</v>
      </c>
      <c r="C1465" s="4" t="s">
        <v>331</v>
      </c>
      <c r="D1465" s="4" t="s">
        <v>1150</v>
      </c>
      <c r="E1465" s="4">
        <v>14</v>
      </c>
      <c r="F1465" s="4">
        <v>23</v>
      </c>
      <c r="G1465" s="4">
        <v>2</v>
      </c>
      <c r="H1465" s="4">
        <v>47</v>
      </c>
      <c r="I1465" t="s">
        <v>1132</v>
      </c>
      <c r="J1465" s="3">
        <f t="shared" si="88"/>
        <v>46</v>
      </c>
      <c r="K1465" s="3">
        <f t="shared" si="89"/>
        <v>28</v>
      </c>
      <c r="L1465" s="3">
        <f t="shared" si="90"/>
        <v>18</v>
      </c>
      <c r="M1465" s="7">
        <f t="shared" si="91"/>
        <v>0.39130434782608697</v>
      </c>
    </row>
    <row r="1466" spans="1:13">
      <c r="A1466" s="4">
        <v>596</v>
      </c>
      <c r="B1466" s="4">
        <v>18</v>
      </c>
      <c r="C1466" s="4" t="s">
        <v>259</v>
      </c>
      <c r="D1466" s="4" t="s">
        <v>1135</v>
      </c>
      <c r="E1466" s="4">
        <v>14</v>
      </c>
      <c r="F1466" s="4">
        <v>24</v>
      </c>
      <c r="G1466" s="4">
        <v>2</v>
      </c>
      <c r="H1466" s="4">
        <v>50</v>
      </c>
      <c r="I1466" t="s">
        <v>1132</v>
      </c>
      <c r="J1466" s="3">
        <f t="shared" si="88"/>
        <v>48</v>
      </c>
      <c r="K1466" s="3">
        <f t="shared" si="89"/>
        <v>28</v>
      </c>
      <c r="L1466" s="3">
        <f t="shared" si="90"/>
        <v>20</v>
      </c>
      <c r="M1466" s="7">
        <f t="shared" si="91"/>
        <v>0.41666666666666669</v>
      </c>
    </row>
    <row r="1467" spans="1:13">
      <c r="A1467" s="4">
        <v>596</v>
      </c>
      <c r="B1467" s="4">
        <v>18</v>
      </c>
      <c r="C1467" s="4" t="s">
        <v>414</v>
      </c>
      <c r="D1467" s="4" t="s">
        <v>1146</v>
      </c>
      <c r="E1467" s="4">
        <v>19</v>
      </c>
      <c r="F1467" s="4">
        <v>32</v>
      </c>
      <c r="G1467" s="4">
        <v>3</v>
      </c>
      <c r="H1467" s="4">
        <v>42</v>
      </c>
      <c r="I1467" t="s">
        <v>1132</v>
      </c>
      <c r="J1467" s="3">
        <f t="shared" si="88"/>
        <v>96</v>
      </c>
      <c r="K1467" s="3">
        <f t="shared" si="89"/>
        <v>57</v>
      </c>
      <c r="L1467" s="3">
        <f t="shared" si="90"/>
        <v>39</v>
      </c>
      <c r="M1467" s="7">
        <f t="shared" si="91"/>
        <v>0.40625</v>
      </c>
    </row>
    <row r="1468" spans="1:13">
      <c r="A1468" s="4">
        <v>596</v>
      </c>
      <c r="B1468" s="4">
        <v>18</v>
      </c>
      <c r="C1468" s="4" t="s">
        <v>195</v>
      </c>
      <c r="D1468" s="4" t="s">
        <v>1154</v>
      </c>
      <c r="E1468" s="4">
        <v>15</v>
      </c>
      <c r="F1468" s="4">
        <v>25</v>
      </c>
      <c r="G1468" s="4">
        <v>2</v>
      </c>
      <c r="H1468" s="4">
        <v>19</v>
      </c>
      <c r="I1468" t="s">
        <v>1131</v>
      </c>
      <c r="J1468" s="3">
        <f t="shared" si="88"/>
        <v>50</v>
      </c>
      <c r="K1468" s="3">
        <f t="shared" si="89"/>
        <v>30</v>
      </c>
      <c r="L1468" s="3">
        <f t="shared" si="90"/>
        <v>20</v>
      </c>
      <c r="M1468" s="7">
        <f t="shared" si="91"/>
        <v>0.4</v>
      </c>
    </row>
    <row r="1469" spans="1:13">
      <c r="A1469" s="4">
        <v>597</v>
      </c>
      <c r="B1469" s="4">
        <v>16</v>
      </c>
      <c r="C1469" s="4" t="s">
        <v>57</v>
      </c>
      <c r="D1469" s="4" t="s">
        <v>1143</v>
      </c>
      <c r="E1469" s="4">
        <v>16</v>
      </c>
      <c r="F1469" s="4">
        <v>28</v>
      </c>
      <c r="G1469" s="4">
        <v>1</v>
      </c>
      <c r="H1469" s="4">
        <v>39</v>
      </c>
      <c r="I1469" t="s">
        <v>1132</v>
      </c>
      <c r="J1469" s="3">
        <f t="shared" si="88"/>
        <v>28</v>
      </c>
      <c r="K1469" s="3">
        <f t="shared" si="89"/>
        <v>16</v>
      </c>
      <c r="L1469" s="3">
        <f t="shared" si="90"/>
        <v>12</v>
      </c>
      <c r="M1469" s="7">
        <f t="shared" si="91"/>
        <v>0.42857142857142855</v>
      </c>
    </row>
    <row r="1470" spans="1:13">
      <c r="A1470" s="4">
        <v>597</v>
      </c>
      <c r="B1470" s="4">
        <v>16</v>
      </c>
      <c r="C1470" s="4" t="s">
        <v>117</v>
      </c>
      <c r="D1470" s="4" t="s">
        <v>1152</v>
      </c>
      <c r="E1470" s="4">
        <v>10</v>
      </c>
      <c r="F1470" s="4">
        <v>18</v>
      </c>
      <c r="G1470" s="4">
        <v>1</v>
      </c>
      <c r="H1470" s="4">
        <v>55</v>
      </c>
      <c r="I1470" t="s">
        <v>1132</v>
      </c>
      <c r="J1470" s="3">
        <f t="shared" si="88"/>
        <v>18</v>
      </c>
      <c r="K1470" s="3">
        <f t="shared" si="89"/>
        <v>10</v>
      </c>
      <c r="L1470" s="3">
        <f t="shared" si="90"/>
        <v>8</v>
      </c>
      <c r="M1470" s="7">
        <f t="shared" si="91"/>
        <v>0.44444444444444442</v>
      </c>
    </row>
    <row r="1471" spans="1:13">
      <c r="A1471" s="4">
        <v>597</v>
      </c>
      <c r="B1471" s="4">
        <v>16</v>
      </c>
      <c r="C1471" s="4" t="s">
        <v>65</v>
      </c>
      <c r="D1471" s="4" t="s">
        <v>1139</v>
      </c>
      <c r="E1471" s="4">
        <v>25</v>
      </c>
      <c r="F1471" s="4">
        <v>40</v>
      </c>
      <c r="G1471" s="4">
        <v>2</v>
      </c>
      <c r="H1471" s="4">
        <v>39</v>
      </c>
      <c r="I1471" t="s">
        <v>1132</v>
      </c>
      <c r="J1471" s="3">
        <f t="shared" si="88"/>
        <v>80</v>
      </c>
      <c r="K1471" s="3">
        <f t="shared" si="89"/>
        <v>50</v>
      </c>
      <c r="L1471" s="3">
        <f t="shared" si="90"/>
        <v>30</v>
      </c>
      <c r="M1471" s="7">
        <f t="shared" si="91"/>
        <v>0.375</v>
      </c>
    </row>
    <row r="1472" spans="1:13">
      <c r="A1472" s="4">
        <v>597</v>
      </c>
      <c r="B1472" s="4">
        <v>16</v>
      </c>
      <c r="C1472" s="4" t="s">
        <v>259</v>
      </c>
      <c r="D1472" s="4" t="s">
        <v>1135</v>
      </c>
      <c r="E1472" s="4">
        <v>14</v>
      </c>
      <c r="F1472" s="4">
        <v>24</v>
      </c>
      <c r="G1472" s="4">
        <v>1</v>
      </c>
      <c r="H1472" s="4">
        <v>8</v>
      </c>
      <c r="I1472" t="s">
        <v>1132</v>
      </c>
      <c r="J1472" s="3">
        <f t="shared" si="88"/>
        <v>24</v>
      </c>
      <c r="K1472" s="3">
        <f t="shared" si="89"/>
        <v>14</v>
      </c>
      <c r="L1472" s="3">
        <f t="shared" si="90"/>
        <v>10</v>
      </c>
      <c r="M1472" s="7">
        <f t="shared" si="91"/>
        <v>0.41666666666666669</v>
      </c>
    </row>
    <row r="1473" spans="1:13">
      <c r="A1473" s="4">
        <v>598</v>
      </c>
      <c r="B1473" s="4">
        <v>9</v>
      </c>
      <c r="C1473" s="4" t="s">
        <v>256</v>
      </c>
      <c r="D1473" s="4" t="s">
        <v>1153</v>
      </c>
      <c r="E1473" s="4">
        <v>15</v>
      </c>
      <c r="F1473" s="4">
        <v>26</v>
      </c>
      <c r="G1473" s="4">
        <v>2</v>
      </c>
      <c r="H1473" s="4">
        <v>44</v>
      </c>
      <c r="I1473" t="s">
        <v>1131</v>
      </c>
      <c r="J1473" s="3">
        <f t="shared" si="88"/>
        <v>52</v>
      </c>
      <c r="K1473" s="3">
        <f t="shared" si="89"/>
        <v>30</v>
      </c>
      <c r="L1473" s="3">
        <f t="shared" si="90"/>
        <v>22</v>
      </c>
      <c r="M1473" s="7">
        <f t="shared" si="91"/>
        <v>0.42307692307692307</v>
      </c>
    </row>
    <row r="1474" spans="1:13">
      <c r="A1474" s="4">
        <v>598</v>
      </c>
      <c r="B1474" s="4">
        <v>9</v>
      </c>
      <c r="C1474" s="4" t="s">
        <v>414</v>
      </c>
      <c r="D1474" s="4" t="s">
        <v>1146</v>
      </c>
      <c r="E1474" s="4">
        <v>19</v>
      </c>
      <c r="F1474" s="4">
        <v>32</v>
      </c>
      <c r="G1474" s="4">
        <v>2</v>
      </c>
      <c r="H1474" s="4">
        <v>22</v>
      </c>
      <c r="I1474" t="s">
        <v>1131</v>
      </c>
      <c r="J1474" s="3">
        <f t="shared" ref="J1474:J1537" si="92">+F1474*G1474</f>
        <v>64</v>
      </c>
      <c r="K1474" s="3">
        <f t="shared" ref="K1474:K1537" si="93">+E1474*G1474</f>
        <v>38</v>
      </c>
      <c r="L1474" s="3">
        <f t="shared" si="90"/>
        <v>26</v>
      </c>
      <c r="M1474" s="7">
        <f t="shared" si="91"/>
        <v>0.40625</v>
      </c>
    </row>
    <row r="1475" spans="1:13">
      <c r="A1475" s="4">
        <v>598</v>
      </c>
      <c r="B1475" s="4">
        <v>9</v>
      </c>
      <c r="C1475" s="4" t="s">
        <v>186</v>
      </c>
      <c r="D1475" s="4" t="s">
        <v>1137</v>
      </c>
      <c r="E1475" s="4">
        <v>19</v>
      </c>
      <c r="F1475" s="4">
        <v>31</v>
      </c>
      <c r="G1475" s="4">
        <v>3</v>
      </c>
      <c r="H1475" s="4">
        <v>15</v>
      </c>
      <c r="I1475" t="s">
        <v>1131</v>
      </c>
      <c r="J1475" s="3">
        <f t="shared" si="92"/>
        <v>93</v>
      </c>
      <c r="K1475" s="3">
        <f t="shared" si="93"/>
        <v>57</v>
      </c>
      <c r="L1475" s="3">
        <f t="shared" ref="L1475:L1538" si="94">+J1475-K1475</f>
        <v>36</v>
      </c>
      <c r="M1475" s="7">
        <f t="shared" ref="M1475:M1538" si="95">+L1475/J1475</f>
        <v>0.38709677419354838</v>
      </c>
    </row>
    <row r="1476" spans="1:13">
      <c r="A1476" s="4">
        <v>599</v>
      </c>
      <c r="B1476" s="4">
        <v>11</v>
      </c>
      <c r="C1476" s="4" t="s">
        <v>77</v>
      </c>
      <c r="D1476" s="4" t="s">
        <v>1148</v>
      </c>
      <c r="E1476" s="4">
        <v>20</v>
      </c>
      <c r="F1476" s="4">
        <v>34</v>
      </c>
      <c r="G1476" s="4">
        <v>2</v>
      </c>
      <c r="H1476" s="4">
        <v>5</v>
      </c>
      <c r="I1476" t="s">
        <v>1131</v>
      </c>
      <c r="J1476" s="3">
        <f t="shared" si="92"/>
        <v>68</v>
      </c>
      <c r="K1476" s="3">
        <f t="shared" si="93"/>
        <v>40</v>
      </c>
      <c r="L1476" s="3">
        <f t="shared" si="94"/>
        <v>28</v>
      </c>
      <c r="M1476" s="7">
        <f t="shared" si="95"/>
        <v>0.41176470588235292</v>
      </c>
    </row>
    <row r="1477" spans="1:13">
      <c r="A1477" s="4">
        <v>599</v>
      </c>
      <c r="B1477" s="4">
        <v>11</v>
      </c>
      <c r="C1477" s="4" t="s">
        <v>186</v>
      </c>
      <c r="D1477" s="4" t="s">
        <v>1137</v>
      </c>
      <c r="E1477" s="4">
        <v>19</v>
      </c>
      <c r="F1477" s="4">
        <v>31</v>
      </c>
      <c r="G1477" s="4">
        <v>1</v>
      </c>
      <c r="H1477" s="4">
        <v>49</v>
      </c>
      <c r="I1477" t="s">
        <v>1131</v>
      </c>
      <c r="J1477" s="3">
        <f t="shared" si="92"/>
        <v>31</v>
      </c>
      <c r="K1477" s="3">
        <f t="shared" si="93"/>
        <v>19</v>
      </c>
      <c r="L1477" s="3">
        <f t="shared" si="94"/>
        <v>12</v>
      </c>
      <c r="M1477" s="7">
        <f t="shared" si="95"/>
        <v>0.38709677419354838</v>
      </c>
    </row>
    <row r="1478" spans="1:13">
      <c r="A1478" s="4">
        <v>599</v>
      </c>
      <c r="B1478" s="4">
        <v>11</v>
      </c>
      <c r="C1478" s="4" t="s">
        <v>33</v>
      </c>
      <c r="D1478" s="4" t="s">
        <v>1145</v>
      </c>
      <c r="E1478" s="4">
        <v>21</v>
      </c>
      <c r="F1478" s="4">
        <v>35</v>
      </c>
      <c r="G1478" s="4">
        <v>2</v>
      </c>
      <c r="H1478" s="4">
        <v>54</v>
      </c>
      <c r="I1478" t="s">
        <v>1131</v>
      </c>
      <c r="J1478" s="3">
        <f t="shared" si="92"/>
        <v>70</v>
      </c>
      <c r="K1478" s="3">
        <f t="shared" si="93"/>
        <v>42</v>
      </c>
      <c r="L1478" s="3">
        <f t="shared" si="94"/>
        <v>28</v>
      </c>
      <c r="M1478" s="7">
        <f t="shared" si="95"/>
        <v>0.4</v>
      </c>
    </row>
    <row r="1479" spans="1:13">
      <c r="A1479" s="4">
        <v>600</v>
      </c>
      <c r="B1479" s="4">
        <v>14</v>
      </c>
      <c r="C1479" s="4" t="s">
        <v>57</v>
      </c>
      <c r="D1479" s="4" t="s">
        <v>1143</v>
      </c>
      <c r="E1479" s="4">
        <v>16</v>
      </c>
      <c r="F1479" s="4">
        <v>28</v>
      </c>
      <c r="G1479" s="4">
        <v>3</v>
      </c>
      <c r="H1479" s="4">
        <v>22</v>
      </c>
      <c r="I1479" t="s">
        <v>1132</v>
      </c>
      <c r="J1479" s="3">
        <f t="shared" si="92"/>
        <v>84</v>
      </c>
      <c r="K1479" s="3">
        <f t="shared" si="93"/>
        <v>48</v>
      </c>
      <c r="L1479" s="3">
        <f t="shared" si="94"/>
        <v>36</v>
      </c>
      <c r="M1479" s="7">
        <f t="shared" si="95"/>
        <v>0.42857142857142855</v>
      </c>
    </row>
    <row r="1480" spans="1:13">
      <c r="A1480" s="4">
        <v>600</v>
      </c>
      <c r="B1480" s="4">
        <v>14</v>
      </c>
      <c r="C1480" s="4" t="s">
        <v>100</v>
      </c>
      <c r="D1480" s="4" t="s">
        <v>1136</v>
      </c>
      <c r="E1480" s="4">
        <v>18</v>
      </c>
      <c r="F1480" s="4">
        <v>30</v>
      </c>
      <c r="G1480" s="4">
        <v>2</v>
      </c>
      <c r="H1480" s="4">
        <v>43</v>
      </c>
      <c r="I1480" t="s">
        <v>1131</v>
      </c>
      <c r="J1480" s="3">
        <f t="shared" si="92"/>
        <v>60</v>
      </c>
      <c r="K1480" s="3">
        <f t="shared" si="93"/>
        <v>36</v>
      </c>
      <c r="L1480" s="3">
        <f t="shared" si="94"/>
        <v>24</v>
      </c>
      <c r="M1480" s="7">
        <f t="shared" si="95"/>
        <v>0.4</v>
      </c>
    </row>
    <row r="1481" spans="1:13">
      <c r="A1481" s="4">
        <v>601</v>
      </c>
      <c r="B1481" s="4">
        <v>13</v>
      </c>
      <c r="C1481" s="4" t="s">
        <v>65</v>
      </c>
      <c r="D1481" s="4" t="s">
        <v>1139</v>
      </c>
      <c r="E1481" s="4">
        <v>25</v>
      </c>
      <c r="F1481" s="4">
        <v>40</v>
      </c>
      <c r="G1481" s="4">
        <v>2</v>
      </c>
      <c r="H1481" s="4">
        <v>11</v>
      </c>
      <c r="I1481" t="s">
        <v>1132</v>
      </c>
      <c r="J1481" s="3">
        <f t="shared" si="92"/>
        <v>80</v>
      </c>
      <c r="K1481" s="3">
        <f t="shared" si="93"/>
        <v>50</v>
      </c>
      <c r="L1481" s="3">
        <f t="shared" si="94"/>
        <v>30</v>
      </c>
      <c r="M1481" s="7">
        <f t="shared" si="95"/>
        <v>0.375</v>
      </c>
    </row>
    <row r="1482" spans="1:13">
      <c r="A1482" s="4">
        <v>601</v>
      </c>
      <c r="B1482" s="4">
        <v>13</v>
      </c>
      <c r="C1482" s="4" t="s">
        <v>57</v>
      </c>
      <c r="D1482" s="4" t="s">
        <v>1143</v>
      </c>
      <c r="E1482" s="4">
        <v>16</v>
      </c>
      <c r="F1482" s="4">
        <v>28</v>
      </c>
      <c r="G1482" s="4">
        <v>3</v>
      </c>
      <c r="H1482" s="4">
        <v>28</v>
      </c>
      <c r="I1482" t="s">
        <v>1131</v>
      </c>
      <c r="J1482" s="3">
        <f t="shared" si="92"/>
        <v>84</v>
      </c>
      <c r="K1482" s="3">
        <f t="shared" si="93"/>
        <v>48</v>
      </c>
      <c r="L1482" s="3">
        <f t="shared" si="94"/>
        <v>36</v>
      </c>
      <c r="M1482" s="7">
        <f t="shared" si="95"/>
        <v>0.42857142857142855</v>
      </c>
    </row>
    <row r="1483" spans="1:13">
      <c r="A1483" s="4">
        <v>601</v>
      </c>
      <c r="B1483" s="4">
        <v>13</v>
      </c>
      <c r="C1483" s="4" t="s">
        <v>331</v>
      </c>
      <c r="D1483" s="4" t="s">
        <v>1150</v>
      </c>
      <c r="E1483" s="4">
        <v>14</v>
      </c>
      <c r="F1483" s="4">
        <v>23</v>
      </c>
      <c r="G1483" s="4">
        <v>1</v>
      </c>
      <c r="H1483" s="4">
        <v>44</v>
      </c>
      <c r="I1483" t="s">
        <v>1132</v>
      </c>
      <c r="J1483" s="3">
        <f t="shared" si="92"/>
        <v>23</v>
      </c>
      <c r="K1483" s="3">
        <f t="shared" si="93"/>
        <v>14</v>
      </c>
      <c r="L1483" s="3">
        <f t="shared" si="94"/>
        <v>9</v>
      </c>
      <c r="M1483" s="7">
        <f t="shared" si="95"/>
        <v>0.39130434782608697</v>
      </c>
    </row>
    <row r="1484" spans="1:13">
      <c r="A1484" s="4">
        <v>601</v>
      </c>
      <c r="B1484" s="4">
        <v>13</v>
      </c>
      <c r="C1484" s="4" t="s">
        <v>33</v>
      </c>
      <c r="D1484" s="4" t="s">
        <v>1145</v>
      </c>
      <c r="E1484" s="4">
        <v>21</v>
      </c>
      <c r="F1484" s="4">
        <v>35</v>
      </c>
      <c r="G1484" s="4">
        <v>3</v>
      </c>
      <c r="H1484" s="4">
        <v>32</v>
      </c>
      <c r="I1484" t="s">
        <v>1131</v>
      </c>
      <c r="J1484" s="3">
        <f t="shared" si="92"/>
        <v>105</v>
      </c>
      <c r="K1484" s="3">
        <f t="shared" si="93"/>
        <v>63</v>
      </c>
      <c r="L1484" s="3">
        <f t="shared" si="94"/>
        <v>42</v>
      </c>
      <c r="M1484" s="7">
        <f t="shared" si="95"/>
        <v>0.4</v>
      </c>
    </row>
    <row r="1485" spans="1:13">
      <c r="A1485" s="4">
        <v>602</v>
      </c>
      <c r="B1485" s="4">
        <v>12</v>
      </c>
      <c r="C1485" s="4" t="s">
        <v>33</v>
      </c>
      <c r="D1485" s="4" t="s">
        <v>1145</v>
      </c>
      <c r="E1485" s="4">
        <v>21</v>
      </c>
      <c r="F1485" s="4">
        <v>35</v>
      </c>
      <c r="G1485" s="4">
        <v>2</v>
      </c>
      <c r="H1485" s="4">
        <v>56</v>
      </c>
      <c r="I1485" t="s">
        <v>1131</v>
      </c>
      <c r="J1485" s="3">
        <f t="shared" si="92"/>
        <v>70</v>
      </c>
      <c r="K1485" s="3">
        <f t="shared" si="93"/>
        <v>42</v>
      </c>
      <c r="L1485" s="3">
        <f t="shared" si="94"/>
        <v>28</v>
      </c>
      <c r="M1485" s="7">
        <f t="shared" si="95"/>
        <v>0.4</v>
      </c>
    </row>
    <row r="1486" spans="1:13">
      <c r="A1486" s="4">
        <v>602</v>
      </c>
      <c r="B1486" s="4">
        <v>12</v>
      </c>
      <c r="C1486" s="4" t="s">
        <v>335</v>
      </c>
      <c r="D1486" s="4" t="s">
        <v>1147</v>
      </c>
      <c r="E1486" s="4">
        <v>13</v>
      </c>
      <c r="F1486" s="4">
        <v>22</v>
      </c>
      <c r="G1486" s="4">
        <v>3</v>
      </c>
      <c r="H1486" s="4">
        <v>58</v>
      </c>
      <c r="I1486" t="s">
        <v>1131</v>
      </c>
      <c r="J1486" s="3">
        <f t="shared" si="92"/>
        <v>66</v>
      </c>
      <c r="K1486" s="3">
        <f t="shared" si="93"/>
        <v>39</v>
      </c>
      <c r="L1486" s="3">
        <f t="shared" si="94"/>
        <v>27</v>
      </c>
      <c r="M1486" s="7">
        <f t="shared" si="95"/>
        <v>0.40909090909090912</v>
      </c>
    </row>
    <row r="1487" spans="1:13">
      <c r="A1487" s="4">
        <v>602</v>
      </c>
      <c r="B1487" s="4">
        <v>12</v>
      </c>
      <c r="C1487" s="4" t="s">
        <v>100</v>
      </c>
      <c r="D1487" s="4" t="s">
        <v>1136</v>
      </c>
      <c r="E1487" s="4">
        <v>18</v>
      </c>
      <c r="F1487" s="4">
        <v>30</v>
      </c>
      <c r="G1487" s="4">
        <v>3</v>
      </c>
      <c r="H1487" s="4">
        <v>12</v>
      </c>
      <c r="I1487" t="s">
        <v>1131</v>
      </c>
      <c r="J1487" s="3">
        <f t="shared" si="92"/>
        <v>90</v>
      </c>
      <c r="K1487" s="3">
        <f t="shared" si="93"/>
        <v>54</v>
      </c>
      <c r="L1487" s="3">
        <f t="shared" si="94"/>
        <v>36</v>
      </c>
      <c r="M1487" s="7">
        <f t="shared" si="95"/>
        <v>0.4</v>
      </c>
    </row>
    <row r="1488" spans="1:13">
      <c r="A1488" s="4">
        <v>602</v>
      </c>
      <c r="B1488" s="4">
        <v>12</v>
      </c>
      <c r="C1488" s="4" t="s">
        <v>65</v>
      </c>
      <c r="D1488" s="4" t="s">
        <v>1139</v>
      </c>
      <c r="E1488" s="4">
        <v>25</v>
      </c>
      <c r="F1488" s="4">
        <v>40</v>
      </c>
      <c r="G1488" s="4">
        <v>1</v>
      </c>
      <c r="H1488" s="4">
        <v>36</v>
      </c>
      <c r="I1488" t="s">
        <v>1132</v>
      </c>
      <c r="J1488" s="3">
        <f t="shared" si="92"/>
        <v>40</v>
      </c>
      <c r="K1488" s="3">
        <f t="shared" si="93"/>
        <v>25</v>
      </c>
      <c r="L1488" s="3">
        <f t="shared" si="94"/>
        <v>15</v>
      </c>
      <c r="M1488" s="7">
        <f t="shared" si="95"/>
        <v>0.375</v>
      </c>
    </row>
    <row r="1489" spans="1:13">
      <c r="A1489" s="4">
        <v>603</v>
      </c>
      <c r="B1489" s="4">
        <v>19</v>
      </c>
      <c r="C1489" s="4" t="s">
        <v>186</v>
      </c>
      <c r="D1489" s="4" t="s">
        <v>1137</v>
      </c>
      <c r="E1489" s="4">
        <v>19</v>
      </c>
      <c r="F1489" s="4">
        <v>31</v>
      </c>
      <c r="G1489" s="4">
        <v>2</v>
      </c>
      <c r="H1489" s="4">
        <v>17</v>
      </c>
      <c r="I1489" t="s">
        <v>1131</v>
      </c>
      <c r="J1489" s="3">
        <f t="shared" si="92"/>
        <v>62</v>
      </c>
      <c r="K1489" s="3">
        <f t="shared" si="93"/>
        <v>38</v>
      </c>
      <c r="L1489" s="3">
        <f t="shared" si="94"/>
        <v>24</v>
      </c>
      <c r="M1489" s="7">
        <f t="shared" si="95"/>
        <v>0.38709677419354838</v>
      </c>
    </row>
    <row r="1490" spans="1:13">
      <c r="A1490" s="4">
        <v>604</v>
      </c>
      <c r="B1490" s="4">
        <v>14</v>
      </c>
      <c r="C1490" s="4" t="s">
        <v>33</v>
      </c>
      <c r="D1490" s="4" t="s">
        <v>1145</v>
      </c>
      <c r="E1490" s="4">
        <v>21</v>
      </c>
      <c r="F1490" s="4">
        <v>35</v>
      </c>
      <c r="G1490" s="4">
        <v>3</v>
      </c>
      <c r="H1490" s="4">
        <v>42</v>
      </c>
      <c r="I1490" t="s">
        <v>1131</v>
      </c>
      <c r="J1490" s="3">
        <f t="shared" si="92"/>
        <v>105</v>
      </c>
      <c r="K1490" s="3">
        <f t="shared" si="93"/>
        <v>63</v>
      </c>
      <c r="L1490" s="3">
        <f t="shared" si="94"/>
        <v>42</v>
      </c>
      <c r="M1490" s="7">
        <f t="shared" si="95"/>
        <v>0.4</v>
      </c>
    </row>
    <row r="1491" spans="1:13">
      <c r="A1491" s="4">
        <v>605</v>
      </c>
      <c r="B1491" s="4">
        <v>19</v>
      </c>
      <c r="C1491" s="4" t="s">
        <v>241</v>
      </c>
      <c r="D1491" s="4" t="s">
        <v>1149</v>
      </c>
      <c r="E1491" s="4">
        <v>12</v>
      </c>
      <c r="F1491" s="4">
        <v>20</v>
      </c>
      <c r="G1491" s="4">
        <v>1</v>
      </c>
      <c r="H1491" s="4">
        <v>47</v>
      </c>
      <c r="I1491" t="s">
        <v>1131</v>
      </c>
      <c r="J1491" s="3">
        <f t="shared" si="92"/>
        <v>20</v>
      </c>
      <c r="K1491" s="3">
        <f t="shared" si="93"/>
        <v>12</v>
      </c>
      <c r="L1491" s="3">
        <f t="shared" si="94"/>
        <v>8</v>
      </c>
      <c r="M1491" s="7">
        <f t="shared" si="95"/>
        <v>0.4</v>
      </c>
    </row>
    <row r="1492" spans="1:13">
      <c r="A1492" s="4">
        <v>605</v>
      </c>
      <c r="B1492" s="4">
        <v>19</v>
      </c>
      <c r="C1492" s="4" t="s">
        <v>65</v>
      </c>
      <c r="D1492" s="4" t="s">
        <v>1139</v>
      </c>
      <c r="E1492" s="4">
        <v>25</v>
      </c>
      <c r="F1492" s="4">
        <v>40</v>
      </c>
      <c r="G1492" s="4">
        <v>1</v>
      </c>
      <c r="H1492" s="4">
        <v>24</v>
      </c>
      <c r="I1492" t="s">
        <v>1132</v>
      </c>
      <c r="J1492" s="3">
        <f t="shared" si="92"/>
        <v>40</v>
      </c>
      <c r="K1492" s="3">
        <f t="shared" si="93"/>
        <v>25</v>
      </c>
      <c r="L1492" s="3">
        <f t="shared" si="94"/>
        <v>15</v>
      </c>
      <c r="M1492" s="7">
        <f t="shared" si="95"/>
        <v>0.375</v>
      </c>
    </row>
    <row r="1493" spans="1:13">
      <c r="A1493" s="4">
        <v>605</v>
      </c>
      <c r="B1493" s="4">
        <v>19</v>
      </c>
      <c r="C1493" s="4" t="s">
        <v>33</v>
      </c>
      <c r="D1493" s="4" t="s">
        <v>1145</v>
      </c>
      <c r="E1493" s="4">
        <v>21</v>
      </c>
      <c r="F1493" s="4">
        <v>35</v>
      </c>
      <c r="G1493" s="4">
        <v>2</v>
      </c>
      <c r="H1493" s="4">
        <v>55</v>
      </c>
      <c r="I1493" t="s">
        <v>1132</v>
      </c>
      <c r="J1493" s="3">
        <f t="shared" si="92"/>
        <v>70</v>
      </c>
      <c r="K1493" s="3">
        <f t="shared" si="93"/>
        <v>42</v>
      </c>
      <c r="L1493" s="3">
        <f t="shared" si="94"/>
        <v>28</v>
      </c>
      <c r="M1493" s="7">
        <f t="shared" si="95"/>
        <v>0.4</v>
      </c>
    </row>
    <row r="1494" spans="1:13">
      <c r="A1494" s="4">
        <v>605</v>
      </c>
      <c r="B1494" s="4">
        <v>19</v>
      </c>
      <c r="C1494" s="4" t="s">
        <v>100</v>
      </c>
      <c r="D1494" s="4" t="s">
        <v>1136</v>
      </c>
      <c r="E1494" s="4">
        <v>18</v>
      </c>
      <c r="F1494" s="4">
        <v>30</v>
      </c>
      <c r="G1494" s="4">
        <v>3</v>
      </c>
      <c r="H1494" s="4">
        <v>50</v>
      </c>
      <c r="I1494" t="s">
        <v>1132</v>
      </c>
      <c r="J1494" s="3">
        <f t="shared" si="92"/>
        <v>90</v>
      </c>
      <c r="K1494" s="3">
        <f t="shared" si="93"/>
        <v>54</v>
      </c>
      <c r="L1494" s="3">
        <f t="shared" si="94"/>
        <v>36</v>
      </c>
      <c r="M1494" s="7">
        <f t="shared" si="95"/>
        <v>0.4</v>
      </c>
    </row>
    <row r="1495" spans="1:13">
      <c r="A1495" s="4">
        <v>606</v>
      </c>
      <c r="B1495" s="4">
        <v>1</v>
      </c>
      <c r="C1495" s="4" t="s">
        <v>195</v>
      </c>
      <c r="D1495" s="4" t="s">
        <v>1154</v>
      </c>
      <c r="E1495" s="4">
        <v>15</v>
      </c>
      <c r="F1495" s="4">
        <v>25</v>
      </c>
      <c r="G1495" s="4">
        <v>2</v>
      </c>
      <c r="H1495" s="4">
        <v>47</v>
      </c>
      <c r="I1495" t="s">
        <v>1131</v>
      </c>
      <c r="J1495" s="3">
        <f t="shared" si="92"/>
        <v>50</v>
      </c>
      <c r="K1495" s="3">
        <f t="shared" si="93"/>
        <v>30</v>
      </c>
      <c r="L1495" s="3">
        <f t="shared" si="94"/>
        <v>20</v>
      </c>
      <c r="M1495" s="7">
        <f t="shared" si="95"/>
        <v>0.4</v>
      </c>
    </row>
    <row r="1496" spans="1:13">
      <c r="A1496" s="4">
        <v>606</v>
      </c>
      <c r="B1496" s="4">
        <v>1</v>
      </c>
      <c r="C1496" s="4" t="s">
        <v>170</v>
      </c>
      <c r="D1496" s="4" t="s">
        <v>1138</v>
      </c>
      <c r="E1496" s="4">
        <v>16</v>
      </c>
      <c r="F1496" s="4">
        <v>27</v>
      </c>
      <c r="G1496" s="4">
        <v>3</v>
      </c>
      <c r="H1496" s="4">
        <v>48</v>
      </c>
      <c r="I1496" t="s">
        <v>1132</v>
      </c>
      <c r="J1496" s="3">
        <f t="shared" si="92"/>
        <v>81</v>
      </c>
      <c r="K1496" s="3">
        <f t="shared" si="93"/>
        <v>48</v>
      </c>
      <c r="L1496" s="3">
        <f t="shared" si="94"/>
        <v>33</v>
      </c>
      <c r="M1496" s="7">
        <f t="shared" si="95"/>
        <v>0.40740740740740738</v>
      </c>
    </row>
    <row r="1497" spans="1:13">
      <c r="A1497" s="4">
        <v>606</v>
      </c>
      <c r="B1497" s="4">
        <v>1</v>
      </c>
      <c r="C1497" s="4" t="s">
        <v>256</v>
      </c>
      <c r="D1497" s="4" t="s">
        <v>1153</v>
      </c>
      <c r="E1497" s="4">
        <v>15</v>
      </c>
      <c r="F1497" s="4">
        <v>26</v>
      </c>
      <c r="G1497" s="4">
        <v>2</v>
      </c>
      <c r="H1497" s="4">
        <v>50</v>
      </c>
      <c r="I1497" t="s">
        <v>1132</v>
      </c>
      <c r="J1497" s="3">
        <f t="shared" si="92"/>
        <v>52</v>
      </c>
      <c r="K1497" s="3">
        <f t="shared" si="93"/>
        <v>30</v>
      </c>
      <c r="L1497" s="3">
        <f t="shared" si="94"/>
        <v>22</v>
      </c>
      <c r="M1497" s="7">
        <f t="shared" si="95"/>
        <v>0.42307692307692307</v>
      </c>
    </row>
    <row r="1498" spans="1:13">
      <c r="A1498" s="4">
        <v>607</v>
      </c>
      <c r="B1498" s="4">
        <v>10</v>
      </c>
      <c r="C1498" s="4" t="s">
        <v>65</v>
      </c>
      <c r="D1498" s="4" t="s">
        <v>1139</v>
      </c>
      <c r="E1498" s="4">
        <v>25</v>
      </c>
      <c r="F1498" s="4">
        <v>40</v>
      </c>
      <c r="G1498" s="4">
        <v>1</v>
      </c>
      <c r="H1498" s="4">
        <v>25</v>
      </c>
      <c r="I1498" t="s">
        <v>1131</v>
      </c>
      <c r="J1498" s="3">
        <f t="shared" si="92"/>
        <v>40</v>
      </c>
      <c r="K1498" s="3">
        <f t="shared" si="93"/>
        <v>25</v>
      </c>
      <c r="L1498" s="3">
        <f t="shared" si="94"/>
        <v>15</v>
      </c>
      <c r="M1498" s="7">
        <f t="shared" si="95"/>
        <v>0.375</v>
      </c>
    </row>
    <row r="1499" spans="1:13">
      <c r="A1499" s="4">
        <v>607</v>
      </c>
      <c r="B1499" s="4">
        <v>10</v>
      </c>
      <c r="C1499" s="4" t="s">
        <v>57</v>
      </c>
      <c r="D1499" s="4" t="s">
        <v>1143</v>
      </c>
      <c r="E1499" s="4">
        <v>16</v>
      </c>
      <c r="F1499" s="4">
        <v>28</v>
      </c>
      <c r="G1499" s="4">
        <v>1</v>
      </c>
      <c r="H1499" s="4">
        <v>44</v>
      </c>
      <c r="I1499" t="s">
        <v>1131</v>
      </c>
      <c r="J1499" s="3">
        <f t="shared" si="92"/>
        <v>28</v>
      </c>
      <c r="K1499" s="3">
        <f t="shared" si="93"/>
        <v>16</v>
      </c>
      <c r="L1499" s="3">
        <f t="shared" si="94"/>
        <v>12</v>
      </c>
      <c r="M1499" s="7">
        <f t="shared" si="95"/>
        <v>0.42857142857142855</v>
      </c>
    </row>
    <row r="1500" spans="1:13">
      <c r="A1500" s="4">
        <v>608</v>
      </c>
      <c r="B1500" s="4">
        <v>7</v>
      </c>
      <c r="C1500" s="4" t="s">
        <v>51</v>
      </c>
      <c r="D1500" s="4" t="s">
        <v>1141</v>
      </c>
      <c r="E1500" s="4">
        <v>17</v>
      </c>
      <c r="F1500" s="4">
        <v>29</v>
      </c>
      <c r="G1500" s="4">
        <v>1</v>
      </c>
      <c r="H1500" s="4">
        <v>45</v>
      </c>
      <c r="I1500" t="s">
        <v>1131</v>
      </c>
      <c r="J1500" s="3">
        <f t="shared" si="92"/>
        <v>29</v>
      </c>
      <c r="K1500" s="3">
        <f t="shared" si="93"/>
        <v>17</v>
      </c>
      <c r="L1500" s="3">
        <f t="shared" si="94"/>
        <v>12</v>
      </c>
      <c r="M1500" s="7">
        <f t="shared" si="95"/>
        <v>0.41379310344827586</v>
      </c>
    </row>
    <row r="1501" spans="1:13">
      <c r="A1501" s="4">
        <v>609</v>
      </c>
      <c r="B1501" s="4">
        <v>1</v>
      </c>
      <c r="C1501" s="4" t="s">
        <v>414</v>
      </c>
      <c r="D1501" s="4" t="s">
        <v>1146</v>
      </c>
      <c r="E1501" s="4">
        <v>19</v>
      </c>
      <c r="F1501" s="4">
        <v>32</v>
      </c>
      <c r="G1501" s="4">
        <v>1</v>
      </c>
      <c r="H1501" s="4">
        <v>27</v>
      </c>
      <c r="I1501" t="s">
        <v>1132</v>
      </c>
      <c r="J1501" s="3">
        <f t="shared" si="92"/>
        <v>32</v>
      </c>
      <c r="K1501" s="3">
        <f t="shared" si="93"/>
        <v>19</v>
      </c>
      <c r="L1501" s="3">
        <f t="shared" si="94"/>
        <v>13</v>
      </c>
      <c r="M1501" s="7">
        <f t="shared" si="95"/>
        <v>0.40625</v>
      </c>
    </row>
    <row r="1502" spans="1:13">
      <c r="A1502" s="4">
        <v>610</v>
      </c>
      <c r="B1502" s="4">
        <v>19</v>
      </c>
      <c r="C1502" s="4" t="s">
        <v>256</v>
      </c>
      <c r="D1502" s="4" t="s">
        <v>1153</v>
      </c>
      <c r="E1502" s="4">
        <v>15</v>
      </c>
      <c r="F1502" s="4">
        <v>26</v>
      </c>
      <c r="G1502" s="4">
        <v>1</v>
      </c>
      <c r="H1502" s="4">
        <v>39</v>
      </c>
      <c r="I1502" t="s">
        <v>1132</v>
      </c>
      <c r="J1502" s="3">
        <f t="shared" si="92"/>
        <v>26</v>
      </c>
      <c r="K1502" s="3">
        <f t="shared" si="93"/>
        <v>15</v>
      </c>
      <c r="L1502" s="3">
        <f t="shared" si="94"/>
        <v>11</v>
      </c>
      <c r="M1502" s="7">
        <f t="shared" si="95"/>
        <v>0.42307692307692307</v>
      </c>
    </row>
    <row r="1503" spans="1:13">
      <c r="A1503" s="4">
        <v>610</v>
      </c>
      <c r="B1503" s="4">
        <v>19</v>
      </c>
      <c r="C1503" s="4" t="s">
        <v>117</v>
      </c>
      <c r="D1503" s="4" t="s">
        <v>1152</v>
      </c>
      <c r="E1503" s="4">
        <v>10</v>
      </c>
      <c r="F1503" s="4">
        <v>18</v>
      </c>
      <c r="G1503" s="4">
        <v>1</v>
      </c>
      <c r="H1503" s="4">
        <v>8</v>
      </c>
      <c r="I1503" t="s">
        <v>1131</v>
      </c>
      <c r="J1503" s="3">
        <f t="shared" si="92"/>
        <v>18</v>
      </c>
      <c r="K1503" s="3">
        <f t="shared" si="93"/>
        <v>10</v>
      </c>
      <c r="L1503" s="3">
        <f t="shared" si="94"/>
        <v>8</v>
      </c>
      <c r="M1503" s="7">
        <f t="shared" si="95"/>
        <v>0.44444444444444442</v>
      </c>
    </row>
    <row r="1504" spans="1:13">
      <c r="A1504" s="4">
        <v>611</v>
      </c>
      <c r="B1504" s="4">
        <v>13</v>
      </c>
      <c r="C1504" s="4" t="s">
        <v>102</v>
      </c>
      <c r="D1504" s="4" t="s">
        <v>1151</v>
      </c>
      <c r="E1504" s="4">
        <v>13</v>
      </c>
      <c r="F1504" s="4">
        <v>21</v>
      </c>
      <c r="G1504" s="4">
        <v>2</v>
      </c>
      <c r="H1504" s="4">
        <v>53</v>
      </c>
      <c r="I1504" t="s">
        <v>1132</v>
      </c>
      <c r="J1504" s="3">
        <f t="shared" si="92"/>
        <v>42</v>
      </c>
      <c r="K1504" s="3">
        <f t="shared" si="93"/>
        <v>26</v>
      </c>
      <c r="L1504" s="3">
        <f t="shared" si="94"/>
        <v>16</v>
      </c>
      <c r="M1504" s="7">
        <f t="shared" si="95"/>
        <v>0.38095238095238093</v>
      </c>
    </row>
    <row r="1505" spans="1:13">
      <c r="A1505" s="4">
        <v>611</v>
      </c>
      <c r="B1505" s="4">
        <v>13</v>
      </c>
      <c r="C1505" s="4" t="s">
        <v>106</v>
      </c>
      <c r="D1505" s="4" t="s">
        <v>1140</v>
      </c>
      <c r="E1505" s="4">
        <v>22</v>
      </c>
      <c r="F1505" s="4">
        <v>36</v>
      </c>
      <c r="G1505" s="4">
        <v>1</v>
      </c>
      <c r="H1505" s="4">
        <v>30</v>
      </c>
      <c r="I1505" t="s">
        <v>1132</v>
      </c>
      <c r="J1505" s="3">
        <f t="shared" si="92"/>
        <v>36</v>
      </c>
      <c r="K1505" s="3">
        <f t="shared" si="93"/>
        <v>22</v>
      </c>
      <c r="L1505" s="3">
        <f t="shared" si="94"/>
        <v>14</v>
      </c>
      <c r="M1505" s="7">
        <f t="shared" si="95"/>
        <v>0.3888888888888889</v>
      </c>
    </row>
    <row r="1506" spans="1:13">
      <c r="A1506" s="4">
        <v>612</v>
      </c>
      <c r="B1506" s="4">
        <v>11</v>
      </c>
      <c r="C1506" s="4" t="s">
        <v>170</v>
      </c>
      <c r="D1506" s="4" t="s">
        <v>1138</v>
      </c>
      <c r="E1506" s="4">
        <v>16</v>
      </c>
      <c r="F1506" s="4">
        <v>27</v>
      </c>
      <c r="G1506" s="4">
        <v>1</v>
      </c>
      <c r="H1506" s="4">
        <v>26</v>
      </c>
      <c r="I1506" t="s">
        <v>1131</v>
      </c>
      <c r="J1506" s="3">
        <f t="shared" si="92"/>
        <v>27</v>
      </c>
      <c r="K1506" s="3">
        <f t="shared" si="93"/>
        <v>16</v>
      </c>
      <c r="L1506" s="3">
        <f t="shared" si="94"/>
        <v>11</v>
      </c>
      <c r="M1506" s="7">
        <f t="shared" si="95"/>
        <v>0.40740740740740738</v>
      </c>
    </row>
    <row r="1507" spans="1:13">
      <c r="A1507" s="4">
        <v>612</v>
      </c>
      <c r="B1507" s="4">
        <v>11</v>
      </c>
      <c r="C1507" s="4" t="s">
        <v>106</v>
      </c>
      <c r="D1507" s="4" t="s">
        <v>1140</v>
      </c>
      <c r="E1507" s="4">
        <v>22</v>
      </c>
      <c r="F1507" s="4">
        <v>36</v>
      </c>
      <c r="G1507" s="4">
        <v>3</v>
      </c>
      <c r="H1507" s="4">
        <v>37</v>
      </c>
      <c r="I1507" t="s">
        <v>1131</v>
      </c>
      <c r="J1507" s="3">
        <f t="shared" si="92"/>
        <v>108</v>
      </c>
      <c r="K1507" s="3">
        <f t="shared" si="93"/>
        <v>66</v>
      </c>
      <c r="L1507" s="3">
        <f t="shared" si="94"/>
        <v>42</v>
      </c>
      <c r="M1507" s="7">
        <f t="shared" si="95"/>
        <v>0.3888888888888889</v>
      </c>
    </row>
    <row r="1508" spans="1:13">
      <c r="A1508" s="4">
        <v>612</v>
      </c>
      <c r="B1508" s="4">
        <v>11</v>
      </c>
      <c r="C1508" s="4" t="s">
        <v>57</v>
      </c>
      <c r="D1508" s="4" t="s">
        <v>1143</v>
      </c>
      <c r="E1508" s="4">
        <v>16</v>
      </c>
      <c r="F1508" s="4">
        <v>28</v>
      </c>
      <c r="G1508" s="4">
        <v>2</v>
      </c>
      <c r="H1508" s="4">
        <v>15</v>
      </c>
      <c r="I1508" t="s">
        <v>1131</v>
      </c>
      <c r="J1508" s="3">
        <f t="shared" si="92"/>
        <v>56</v>
      </c>
      <c r="K1508" s="3">
        <f t="shared" si="93"/>
        <v>32</v>
      </c>
      <c r="L1508" s="3">
        <f t="shared" si="94"/>
        <v>24</v>
      </c>
      <c r="M1508" s="7">
        <f t="shared" si="95"/>
        <v>0.42857142857142855</v>
      </c>
    </row>
    <row r="1509" spans="1:13">
      <c r="A1509" s="4">
        <v>612</v>
      </c>
      <c r="B1509" s="4">
        <v>11</v>
      </c>
      <c r="C1509" s="4" t="s">
        <v>241</v>
      </c>
      <c r="D1509" s="4" t="s">
        <v>1149</v>
      </c>
      <c r="E1509" s="4">
        <v>12</v>
      </c>
      <c r="F1509" s="4">
        <v>20</v>
      </c>
      <c r="G1509" s="4">
        <v>2</v>
      </c>
      <c r="H1509" s="4">
        <v>51</v>
      </c>
      <c r="I1509" t="s">
        <v>1131</v>
      </c>
      <c r="J1509" s="3">
        <f t="shared" si="92"/>
        <v>40</v>
      </c>
      <c r="K1509" s="3">
        <f t="shared" si="93"/>
        <v>24</v>
      </c>
      <c r="L1509" s="3">
        <f t="shared" si="94"/>
        <v>16</v>
      </c>
      <c r="M1509" s="7">
        <f t="shared" si="95"/>
        <v>0.4</v>
      </c>
    </row>
    <row r="1510" spans="1:13">
      <c r="A1510" s="4">
        <v>613</v>
      </c>
      <c r="B1510" s="4">
        <v>1</v>
      </c>
      <c r="C1510" s="4" t="s">
        <v>180</v>
      </c>
      <c r="D1510" s="4" t="s">
        <v>1144</v>
      </c>
      <c r="E1510" s="4">
        <v>11</v>
      </c>
      <c r="F1510" s="4">
        <v>19</v>
      </c>
      <c r="G1510" s="4">
        <v>3</v>
      </c>
      <c r="H1510" s="4">
        <v>41</v>
      </c>
      <c r="I1510" t="s">
        <v>1132</v>
      </c>
      <c r="J1510" s="3">
        <f t="shared" si="92"/>
        <v>57</v>
      </c>
      <c r="K1510" s="3">
        <f t="shared" si="93"/>
        <v>33</v>
      </c>
      <c r="L1510" s="3">
        <f t="shared" si="94"/>
        <v>24</v>
      </c>
      <c r="M1510" s="7">
        <f t="shared" si="95"/>
        <v>0.42105263157894735</v>
      </c>
    </row>
    <row r="1511" spans="1:13">
      <c r="A1511" s="4">
        <v>613</v>
      </c>
      <c r="B1511" s="4">
        <v>1</v>
      </c>
      <c r="C1511" s="4" t="s">
        <v>331</v>
      </c>
      <c r="D1511" s="4" t="s">
        <v>1150</v>
      </c>
      <c r="E1511" s="4">
        <v>14</v>
      </c>
      <c r="F1511" s="4">
        <v>23</v>
      </c>
      <c r="G1511" s="4">
        <v>3</v>
      </c>
      <c r="H1511" s="4">
        <v>23</v>
      </c>
      <c r="I1511" t="s">
        <v>1132</v>
      </c>
      <c r="J1511" s="3">
        <f t="shared" si="92"/>
        <v>69</v>
      </c>
      <c r="K1511" s="3">
        <f t="shared" si="93"/>
        <v>42</v>
      </c>
      <c r="L1511" s="3">
        <f t="shared" si="94"/>
        <v>27</v>
      </c>
      <c r="M1511" s="7">
        <f t="shared" si="95"/>
        <v>0.39130434782608697</v>
      </c>
    </row>
    <row r="1512" spans="1:13">
      <c r="A1512" s="4">
        <v>613</v>
      </c>
      <c r="B1512" s="4">
        <v>1</v>
      </c>
      <c r="C1512" s="4" t="s">
        <v>117</v>
      </c>
      <c r="D1512" s="4" t="s">
        <v>1152</v>
      </c>
      <c r="E1512" s="4">
        <v>10</v>
      </c>
      <c r="F1512" s="4">
        <v>18</v>
      </c>
      <c r="G1512" s="4">
        <v>3</v>
      </c>
      <c r="H1512" s="4">
        <v>31</v>
      </c>
      <c r="I1512" t="s">
        <v>1132</v>
      </c>
      <c r="J1512" s="3">
        <f t="shared" si="92"/>
        <v>54</v>
      </c>
      <c r="K1512" s="3">
        <f t="shared" si="93"/>
        <v>30</v>
      </c>
      <c r="L1512" s="3">
        <f t="shared" si="94"/>
        <v>24</v>
      </c>
      <c r="M1512" s="7">
        <f t="shared" si="95"/>
        <v>0.44444444444444442</v>
      </c>
    </row>
    <row r="1513" spans="1:13">
      <c r="A1513" s="4">
        <v>613</v>
      </c>
      <c r="B1513" s="4">
        <v>1</v>
      </c>
      <c r="C1513" s="4" t="s">
        <v>33</v>
      </c>
      <c r="D1513" s="4" t="s">
        <v>1145</v>
      </c>
      <c r="E1513" s="4">
        <v>21</v>
      </c>
      <c r="F1513" s="4">
        <v>35</v>
      </c>
      <c r="G1513" s="4">
        <v>3</v>
      </c>
      <c r="H1513" s="4">
        <v>57</v>
      </c>
      <c r="I1513" t="s">
        <v>1132</v>
      </c>
      <c r="J1513" s="3">
        <f t="shared" si="92"/>
        <v>105</v>
      </c>
      <c r="K1513" s="3">
        <f t="shared" si="93"/>
        <v>63</v>
      </c>
      <c r="L1513" s="3">
        <f t="shared" si="94"/>
        <v>42</v>
      </c>
      <c r="M1513" s="7">
        <f t="shared" si="95"/>
        <v>0.4</v>
      </c>
    </row>
    <row r="1514" spans="1:13">
      <c r="A1514" s="4">
        <v>614</v>
      </c>
      <c r="B1514" s="4">
        <v>19</v>
      </c>
      <c r="C1514" s="4" t="s">
        <v>259</v>
      </c>
      <c r="D1514" s="4" t="s">
        <v>1135</v>
      </c>
      <c r="E1514" s="4">
        <v>14</v>
      </c>
      <c r="F1514" s="4">
        <v>24</v>
      </c>
      <c r="G1514" s="4">
        <v>3</v>
      </c>
      <c r="H1514" s="4">
        <v>50</v>
      </c>
      <c r="I1514" t="s">
        <v>1131</v>
      </c>
      <c r="J1514" s="3">
        <f t="shared" si="92"/>
        <v>72</v>
      </c>
      <c r="K1514" s="3">
        <f t="shared" si="93"/>
        <v>42</v>
      </c>
      <c r="L1514" s="3">
        <f t="shared" si="94"/>
        <v>30</v>
      </c>
      <c r="M1514" s="7">
        <f t="shared" si="95"/>
        <v>0.41666666666666669</v>
      </c>
    </row>
    <row r="1515" spans="1:13">
      <c r="A1515" s="4">
        <v>615</v>
      </c>
      <c r="B1515" s="4">
        <v>7</v>
      </c>
      <c r="C1515" s="4" t="s">
        <v>186</v>
      </c>
      <c r="D1515" s="4" t="s">
        <v>1137</v>
      </c>
      <c r="E1515" s="4">
        <v>19</v>
      </c>
      <c r="F1515" s="4">
        <v>31</v>
      </c>
      <c r="G1515" s="4">
        <v>3</v>
      </c>
      <c r="H1515" s="4">
        <v>50</v>
      </c>
      <c r="I1515" t="s">
        <v>1131</v>
      </c>
      <c r="J1515" s="3">
        <f t="shared" si="92"/>
        <v>93</v>
      </c>
      <c r="K1515" s="3">
        <f t="shared" si="93"/>
        <v>57</v>
      </c>
      <c r="L1515" s="3">
        <f t="shared" si="94"/>
        <v>36</v>
      </c>
      <c r="M1515" s="7">
        <f t="shared" si="95"/>
        <v>0.38709677419354838</v>
      </c>
    </row>
    <row r="1516" spans="1:13">
      <c r="A1516" s="4">
        <v>615</v>
      </c>
      <c r="B1516" s="4">
        <v>7</v>
      </c>
      <c r="C1516" s="4" t="s">
        <v>331</v>
      </c>
      <c r="D1516" s="4" t="s">
        <v>1150</v>
      </c>
      <c r="E1516" s="4">
        <v>14</v>
      </c>
      <c r="F1516" s="4">
        <v>23</v>
      </c>
      <c r="G1516" s="4">
        <v>3</v>
      </c>
      <c r="H1516" s="4">
        <v>43</v>
      </c>
      <c r="I1516" t="s">
        <v>1131</v>
      </c>
      <c r="J1516" s="3">
        <f t="shared" si="92"/>
        <v>69</v>
      </c>
      <c r="K1516" s="3">
        <f t="shared" si="93"/>
        <v>42</v>
      </c>
      <c r="L1516" s="3">
        <f t="shared" si="94"/>
        <v>27</v>
      </c>
      <c r="M1516" s="7">
        <f t="shared" si="95"/>
        <v>0.39130434782608697</v>
      </c>
    </row>
    <row r="1517" spans="1:13">
      <c r="A1517" s="4">
        <v>615</v>
      </c>
      <c r="B1517" s="4">
        <v>7</v>
      </c>
      <c r="C1517" s="4" t="s">
        <v>195</v>
      </c>
      <c r="D1517" s="4" t="s">
        <v>1154</v>
      </c>
      <c r="E1517" s="4">
        <v>15</v>
      </c>
      <c r="F1517" s="4">
        <v>25</v>
      </c>
      <c r="G1517" s="4">
        <v>3</v>
      </c>
      <c r="H1517" s="4">
        <v>41</v>
      </c>
      <c r="I1517" t="s">
        <v>1131</v>
      </c>
      <c r="J1517" s="3">
        <f t="shared" si="92"/>
        <v>75</v>
      </c>
      <c r="K1517" s="3">
        <f t="shared" si="93"/>
        <v>45</v>
      </c>
      <c r="L1517" s="3">
        <f t="shared" si="94"/>
        <v>30</v>
      </c>
      <c r="M1517" s="7">
        <f t="shared" si="95"/>
        <v>0.4</v>
      </c>
    </row>
    <row r="1518" spans="1:13">
      <c r="A1518" s="4">
        <v>615</v>
      </c>
      <c r="B1518" s="4">
        <v>7</v>
      </c>
      <c r="C1518" s="4" t="s">
        <v>414</v>
      </c>
      <c r="D1518" s="4" t="s">
        <v>1146</v>
      </c>
      <c r="E1518" s="4">
        <v>19</v>
      </c>
      <c r="F1518" s="4">
        <v>32</v>
      </c>
      <c r="G1518" s="4">
        <v>3</v>
      </c>
      <c r="H1518" s="4">
        <v>22</v>
      </c>
      <c r="I1518" t="s">
        <v>1132</v>
      </c>
      <c r="J1518" s="3">
        <f t="shared" si="92"/>
        <v>96</v>
      </c>
      <c r="K1518" s="3">
        <f t="shared" si="93"/>
        <v>57</v>
      </c>
      <c r="L1518" s="3">
        <f t="shared" si="94"/>
        <v>39</v>
      </c>
      <c r="M1518" s="7">
        <f t="shared" si="95"/>
        <v>0.40625</v>
      </c>
    </row>
    <row r="1519" spans="1:13">
      <c r="A1519" s="4">
        <v>616</v>
      </c>
      <c r="B1519" s="4">
        <v>4</v>
      </c>
      <c r="C1519" s="4" t="s">
        <v>259</v>
      </c>
      <c r="D1519" s="4" t="s">
        <v>1135</v>
      </c>
      <c r="E1519" s="4">
        <v>14</v>
      </c>
      <c r="F1519" s="4">
        <v>24</v>
      </c>
      <c r="G1519" s="4">
        <v>3</v>
      </c>
      <c r="H1519" s="4">
        <v>33</v>
      </c>
      <c r="I1519" t="s">
        <v>1131</v>
      </c>
      <c r="J1519" s="3">
        <f t="shared" si="92"/>
        <v>72</v>
      </c>
      <c r="K1519" s="3">
        <f t="shared" si="93"/>
        <v>42</v>
      </c>
      <c r="L1519" s="3">
        <f t="shared" si="94"/>
        <v>30</v>
      </c>
      <c r="M1519" s="7">
        <f t="shared" si="95"/>
        <v>0.41666666666666669</v>
      </c>
    </row>
    <row r="1520" spans="1:13">
      <c r="A1520" s="4">
        <v>616</v>
      </c>
      <c r="B1520" s="4">
        <v>4</v>
      </c>
      <c r="C1520" s="4" t="s">
        <v>100</v>
      </c>
      <c r="D1520" s="4" t="s">
        <v>1136</v>
      </c>
      <c r="E1520" s="4">
        <v>18</v>
      </c>
      <c r="F1520" s="4">
        <v>30</v>
      </c>
      <c r="G1520" s="4">
        <v>2</v>
      </c>
      <c r="H1520" s="4">
        <v>14</v>
      </c>
      <c r="I1520" t="s">
        <v>1132</v>
      </c>
      <c r="J1520" s="3">
        <f t="shared" si="92"/>
        <v>60</v>
      </c>
      <c r="K1520" s="3">
        <f t="shared" si="93"/>
        <v>36</v>
      </c>
      <c r="L1520" s="3">
        <f t="shared" si="94"/>
        <v>24</v>
      </c>
      <c r="M1520" s="7">
        <f t="shared" si="95"/>
        <v>0.4</v>
      </c>
    </row>
    <row r="1521" spans="1:13">
      <c r="A1521" s="4">
        <v>617</v>
      </c>
      <c r="B1521" s="4">
        <v>13</v>
      </c>
      <c r="C1521" s="4" t="s">
        <v>256</v>
      </c>
      <c r="D1521" s="4" t="s">
        <v>1153</v>
      </c>
      <c r="E1521" s="4">
        <v>15</v>
      </c>
      <c r="F1521" s="4">
        <v>26</v>
      </c>
      <c r="G1521" s="4">
        <v>2</v>
      </c>
      <c r="H1521" s="4">
        <v>18</v>
      </c>
      <c r="I1521" t="s">
        <v>1132</v>
      </c>
      <c r="J1521" s="3">
        <f t="shared" si="92"/>
        <v>52</v>
      </c>
      <c r="K1521" s="3">
        <f t="shared" si="93"/>
        <v>30</v>
      </c>
      <c r="L1521" s="3">
        <f t="shared" si="94"/>
        <v>22</v>
      </c>
      <c r="M1521" s="7">
        <f t="shared" si="95"/>
        <v>0.42307692307692307</v>
      </c>
    </row>
    <row r="1522" spans="1:13">
      <c r="A1522" s="4">
        <v>617</v>
      </c>
      <c r="B1522" s="4">
        <v>13</v>
      </c>
      <c r="C1522" s="4" t="s">
        <v>100</v>
      </c>
      <c r="D1522" s="4" t="s">
        <v>1136</v>
      </c>
      <c r="E1522" s="4">
        <v>18</v>
      </c>
      <c r="F1522" s="4">
        <v>30</v>
      </c>
      <c r="G1522" s="4">
        <v>3</v>
      </c>
      <c r="H1522" s="4">
        <v>33</v>
      </c>
      <c r="I1522" t="s">
        <v>1132</v>
      </c>
      <c r="J1522" s="3">
        <f t="shared" si="92"/>
        <v>90</v>
      </c>
      <c r="K1522" s="3">
        <f t="shared" si="93"/>
        <v>54</v>
      </c>
      <c r="L1522" s="3">
        <f t="shared" si="94"/>
        <v>36</v>
      </c>
      <c r="M1522" s="7">
        <f t="shared" si="95"/>
        <v>0.4</v>
      </c>
    </row>
    <row r="1523" spans="1:13">
      <c r="A1523" s="4">
        <v>618</v>
      </c>
      <c r="B1523" s="4">
        <v>3</v>
      </c>
      <c r="C1523" s="4" t="s">
        <v>414</v>
      </c>
      <c r="D1523" s="4" t="s">
        <v>1146</v>
      </c>
      <c r="E1523" s="4">
        <v>19</v>
      </c>
      <c r="F1523" s="4">
        <v>32</v>
      </c>
      <c r="G1523" s="4">
        <v>2</v>
      </c>
      <c r="H1523" s="4">
        <v>6</v>
      </c>
      <c r="I1523" t="s">
        <v>1132</v>
      </c>
      <c r="J1523" s="3">
        <f t="shared" si="92"/>
        <v>64</v>
      </c>
      <c r="K1523" s="3">
        <f t="shared" si="93"/>
        <v>38</v>
      </c>
      <c r="L1523" s="3">
        <f t="shared" si="94"/>
        <v>26</v>
      </c>
      <c r="M1523" s="7">
        <f t="shared" si="95"/>
        <v>0.40625</v>
      </c>
    </row>
    <row r="1524" spans="1:13">
      <c r="A1524" s="4">
        <v>618</v>
      </c>
      <c r="B1524" s="4">
        <v>3</v>
      </c>
      <c r="C1524" s="4" t="s">
        <v>186</v>
      </c>
      <c r="D1524" s="4" t="s">
        <v>1137</v>
      </c>
      <c r="E1524" s="4">
        <v>19</v>
      </c>
      <c r="F1524" s="4">
        <v>31</v>
      </c>
      <c r="G1524" s="4">
        <v>3</v>
      </c>
      <c r="H1524" s="4">
        <v>35</v>
      </c>
      <c r="I1524" t="s">
        <v>1131</v>
      </c>
      <c r="J1524" s="3">
        <f t="shared" si="92"/>
        <v>93</v>
      </c>
      <c r="K1524" s="3">
        <f t="shared" si="93"/>
        <v>57</v>
      </c>
      <c r="L1524" s="3">
        <f t="shared" si="94"/>
        <v>36</v>
      </c>
      <c r="M1524" s="7">
        <f t="shared" si="95"/>
        <v>0.38709677419354838</v>
      </c>
    </row>
    <row r="1525" spans="1:13">
      <c r="A1525" s="4">
        <v>618</v>
      </c>
      <c r="B1525" s="4">
        <v>3</v>
      </c>
      <c r="C1525" s="4" t="s">
        <v>117</v>
      </c>
      <c r="D1525" s="4" t="s">
        <v>1152</v>
      </c>
      <c r="E1525" s="4">
        <v>10</v>
      </c>
      <c r="F1525" s="4">
        <v>18</v>
      </c>
      <c r="G1525" s="4">
        <v>3</v>
      </c>
      <c r="H1525" s="4">
        <v>24</v>
      </c>
      <c r="I1525" t="s">
        <v>1131</v>
      </c>
      <c r="J1525" s="3">
        <f t="shared" si="92"/>
        <v>54</v>
      </c>
      <c r="K1525" s="3">
        <f t="shared" si="93"/>
        <v>30</v>
      </c>
      <c r="L1525" s="3">
        <f t="shared" si="94"/>
        <v>24</v>
      </c>
      <c r="M1525" s="7">
        <f t="shared" si="95"/>
        <v>0.44444444444444442</v>
      </c>
    </row>
    <row r="1526" spans="1:13">
      <c r="A1526" s="4">
        <v>618</v>
      </c>
      <c r="B1526" s="4">
        <v>3</v>
      </c>
      <c r="C1526" s="4" t="s">
        <v>106</v>
      </c>
      <c r="D1526" s="4" t="s">
        <v>1140</v>
      </c>
      <c r="E1526" s="4">
        <v>22</v>
      </c>
      <c r="F1526" s="4">
        <v>36</v>
      </c>
      <c r="G1526" s="4">
        <v>3</v>
      </c>
      <c r="H1526" s="4">
        <v>53</v>
      </c>
      <c r="I1526" t="s">
        <v>1131</v>
      </c>
      <c r="J1526" s="3">
        <f t="shared" si="92"/>
        <v>108</v>
      </c>
      <c r="K1526" s="3">
        <f t="shared" si="93"/>
        <v>66</v>
      </c>
      <c r="L1526" s="3">
        <f t="shared" si="94"/>
        <v>42</v>
      </c>
      <c r="M1526" s="7">
        <f t="shared" si="95"/>
        <v>0.3888888888888889</v>
      </c>
    </row>
    <row r="1527" spans="1:13">
      <c r="A1527" s="4">
        <v>619</v>
      </c>
      <c r="B1527" s="4">
        <v>6</v>
      </c>
      <c r="C1527" s="4" t="s">
        <v>170</v>
      </c>
      <c r="D1527" s="4" t="s">
        <v>1138</v>
      </c>
      <c r="E1527" s="4">
        <v>16</v>
      </c>
      <c r="F1527" s="4">
        <v>27</v>
      </c>
      <c r="G1527" s="4">
        <v>2</v>
      </c>
      <c r="H1527" s="4">
        <v>40</v>
      </c>
      <c r="I1527" t="s">
        <v>1131</v>
      </c>
      <c r="J1527" s="3">
        <f t="shared" si="92"/>
        <v>54</v>
      </c>
      <c r="K1527" s="3">
        <f t="shared" si="93"/>
        <v>32</v>
      </c>
      <c r="L1527" s="3">
        <f t="shared" si="94"/>
        <v>22</v>
      </c>
      <c r="M1527" s="7">
        <f t="shared" si="95"/>
        <v>0.40740740740740738</v>
      </c>
    </row>
    <row r="1528" spans="1:13">
      <c r="A1528" s="4">
        <v>619</v>
      </c>
      <c r="B1528" s="4">
        <v>6</v>
      </c>
      <c r="C1528" s="4" t="s">
        <v>256</v>
      </c>
      <c r="D1528" s="4" t="s">
        <v>1153</v>
      </c>
      <c r="E1528" s="4">
        <v>15</v>
      </c>
      <c r="F1528" s="4">
        <v>26</v>
      </c>
      <c r="G1528" s="4">
        <v>3</v>
      </c>
      <c r="H1528" s="4">
        <v>56</v>
      </c>
      <c r="I1528" t="s">
        <v>1132</v>
      </c>
      <c r="J1528" s="3">
        <f t="shared" si="92"/>
        <v>78</v>
      </c>
      <c r="K1528" s="3">
        <f t="shared" si="93"/>
        <v>45</v>
      </c>
      <c r="L1528" s="3">
        <f t="shared" si="94"/>
        <v>33</v>
      </c>
      <c r="M1528" s="7">
        <f t="shared" si="95"/>
        <v>0.42307692307692307</v>
      </c>
    </row>
    <row r="1529" spans="1:13">
      <c r="A1529" s="4">
        <v>620</v>
      </c>
      <c r="B1529" s="4">
        <v>16</v>
      </c>
      <c r="C1529" s="4" t="s">
        <v>180</v>
      </c>
      <c r="D1529" s="4" t="s">
        <v>1144</v>
      </c>
      <c r="E1529" s="4">
        <v>11</v>
      </c>
      <c r="F1529" s="4">
        <v>19</v>
      </c>
      <c r="G1529" s="4">
        <v>3</v>
      </c>
      <c r="H1529" s="4">
        <v>40</v>
      </c>
      <c r="I1529" t="s">
        <v>1132</v>
      </c>
      <c r="J1529" s="3">
        <f t="shared" si="92"/>
        <v>57</v>
      </c>
      <c r="K1529" s="3">
        <f t="shared" si="93"/>
        <v>33</v>
      </c>
      <c r="L1529" s="3">
        <f t="shared" si="94"/>
        <v>24</v>
      </c>
      <c r="M1529" s="7">
        <f t="shared" si="95"/>
        <v>0.42105263157894735</v>
      </c>
    </row>
    <row r="1530" spans="1:13">
      <c r="A1530" s="4">
        <v>621</v>
      </c>
      <c r="B1530" s="4">
        <v>5</v>
      </c>
      <c r="C1530" s="4" t="s">
        <v>33</v>
      </c>
      <c r="D1530" s="4" t="s">
        <v>1145</v>
      </c>
      <c r="E1530" s="4">
        <v>21</v>
      </c>
      <c r="F1530" s="4">
        <v>35</v>
      </c>
      <c r="G1530" s="4">
        <v>3</v>
      </c>
      <c r="H1530" s="4">
        <v>8</v>
      </c>
      <c r="I1530" t="s">
        <v>1132</v>
      </c>
      <c r="J1530" s="3">
        <f t="shared" si="92"/>
        <v>105</v>
      </c>
      <c r="K1530" s="3">
        <f t="shared" si="93"/>
        <v>63</v>
      </c>
      <c r="L1530" s="3">
        <f t="shared" si="94"/>
        <v>42</v>
      </c>
      <c r="M1530" s="7">
        <f t="shared" si="95"/>
        <v>0.4</v>
      </c>
    </row>
    <row r="1531" spans="1:13">
      <c r="A1531" s="4">
        <v>622</v>
      </c>
      <c r="B1531" s="4">
        <v>7</v>
      </c>
      <c r="C1531" s="4" t="s">
        <v>186</v>
      </c>
      <c r="D1531" s="4" t="s">
        <v>1137</v>
      </c>
      <c r="E1531" s="4">
        <v>19</v>
      </c>
      <c r="F1531" s="4">
        <v>31</v>
      </c>
      <c r="G1531" s="4">
        <v>3</v>
      </c>
      <c r="H1531" s="4">
        <v>53</v>
      </c>
      <c r="I1531" t="s">
        <v>1131</v>
      </c>
      <c r="J1531" s="3">
        <f t="shared" si="92"/>
        <v>93</v>
      </c>
      <c r="K1531" s="3">
        <f t="shared" si="93"/>
        <v>57</v>
      </c>
      <c r="L1531" s="3">
        <f t="shared" si="94"/>
        <v>36</v>
      </c>
      <c r="M1531" s="7">
        <f t="shared" si="95"/>
        <v>0.38709677419354838</v>
      </c>
    </row>
    <row r="1532" spans="1:13">
      <c r="A1532" s="4">
        <v>622</v>
      </c>
      <c r="B1532" s="4">
        <v>7</v>
      </c>
      <c r="C1532" s="4" t="s">
        <v>57</v>
      </c>
      <c r="D1532" s="4" t="s">
        <v>1143</v>
      </c>
      <c r="E1532" s="4">
        <v>16</v>
      </c>
      <c r="F1532" s="4">
        <v>28</v>
      </c>
      <c r="G1532" s="4">
        <v>1</v>
      </c>
      <c r="H1532" s="4">
        <v>25</v>
      </c>
      <c r="I1532" t="s">
        <v>1131</v>
      </c>
      <c r="J1532" s="3">
        <f t="shared" si="92"/>
        <v>28</v>
      </c>
      <c r="K1532" s="3">
        <f t="shared" si="93"/>
        <v>16</v>
      </c>
      <c r="L1532" s="3">
        <f t="shared" si="94"/>
        <v>12</v>
      </c>
      <c r="M1532" s="7">
        <f t="shared" si="95"/>
        <v>0.42857142857142855</v>
      </c>
    </row>
    <row r="1533" spans="1:13">
      <c r="A1533" s="4">
        <v>623</v>
      </c>
      <c r="B1533" s="4">
        <v>13</v>
      </c>
      <c r="C1533" s="4" t="s">
        <v>335</v>
      </c>
      <c r="D1533" s="4" t="s">
        <v>1147</v>
      </c>
      <c r="E1533" s="4">
        <v>13</v>
      </c>
      <c r="F1533" s="4">
        <v>22</v>
      </c>
      <c r="G1533" s="4">
        <v>2</v>
      </c>
      <c r="H1533" s="4">
        <v>23</v>
      </c>
      <c r="I1533" t="s">
        <v>1131</v>
      </c>
      <c r="J1533" s="3">
        <f t="shared" si="92"/>
        <v>44</v>
      </c>
      <c r="K1533" s="3">
        <f t="shared" si="93"/>
        <v>26</v>
      </c>
      <c r="L1533" s="3">
        <f t="shared" si="94"/>
        <v>18</v>
      </c>
      <c r="M1533" s="7">
        <f t="shared" si="95"/>
        <v>0.40909090909090912</v>
      </c>
    </row>
    <row r="1534" spans="1:13">
      <c r="A1534" s="4">
        <v>623</v>
      </c>
      <c r="B1534" s="4">
        <v>13</v>
      </c>
      <c r="C1534" s="4" t="s">
        <v>33</v>
      </c>
      <c r="D1534" s="4" t="s">
        <v>1145</v>
      </c>
      <c r="E1534" s="4">
        <v>21</v>
      </c>
      <c r="F1534" s="4">
        <v>35</v>
      </c>
      <c r="G1534" s="4">
        <v>2</v>
      </c>
      <c r="H1534" s="4">
        <v>59</v>
      </c>
      <c r="I1534" t="s">
        <v>1131</v>
      </c>
      <c r="J1534" s="3">
        <f t="shared" si="92"/>
        <v>70</v>
      </c>
      <c r="K1534" s="3">
        <f t="shared" si="93"/>
        <v>42</v>
      </c>
      <c r="L1534" s="3">
        <f t="shared" si="94"/>
        <v>28</v>
      </c>
      <c r="M1534" s="7">
        <f t="shared" si="95"/>
        <v>0.4</v>
      </c>
    </row>
    <row r="1535" spans="1:13">
      <c r="A1535" s="4">
        <v>623</v>
      </c>
      <c r="B1535" s="4">
        <v>13</v>
      </c>
      <c r="C1535" s="4" t="s">
        <v>195</v>
      </c>
      <c r="D1535" s="4" t="s">
        <v>1154</v>
      </c>
      <c r="E1535" s="4">
        <v>15</v>
      </c>
      <c r="F1535" s="4">
        <v>25</v>
      </c>
      <c r="G1535" s="4">
        <v>1</v>
      </c>
      <c r="H1535" s="4">
        <v>20</v>
      </c>
      <c r="I1535" t="s">
        <v>1131</v>
      </c>
      <c r="J1535" s="3">
        <f t="shared" si="92"/>
        <v>25</v>
      </c>
      <c r="K1535" s="3">
        <f t="shared" si="93"/>
        <v>15</v>
      </c>
      <c r="L1535" s="3">
        <f t="shared" si="94"/>
        <v>10</v>
      </c>
      <c r="M1535" s="7">
        <f t="shared" si="95"/>
        <v>0.4</v>
      </c>
    </row>
    <row r="1536" spans="1:13">
      <c r="A1536" s="4">
        <v>623</v>
      </c>
      <c r="B1536" s="4">
        <v>13</v>
      </c>
      <c r="C1536" s="4" t="s">
        <v>414</v>
      </c>
      <c r="D1536" s="4" t="s">
        <v>1146</v>
      </c>
      <c r="E1536" s="4">
        <v>19</v>
      </c>
      <c r="F1536" s="4">
        <v>32</v>
      </c>
      <c r="G1536" s="4">
        <v>3</v>
      </c>
      <c r="H1536" s="4">
        <v>43</v>
      </c>
      <c r="I1536" t="s">
        <v>1132</v>
      </c>
      <c r="J1536" s="3">
        <f t="shared" si="92"/>
        <v>96</v>
      </c>
      <c r="K1536" s="3">
        <f t="shared" si="93"/>
        <v>57</v>
      </c>
      <c r="L1536" s="3">
        <f t="shared" si="94"/>
        <v>39</v>
      </c>
      <c r="M1536" s="7">
        <f t="shared" si="95"/>
        <v>0.40625</v>
      </c>
    </row>
    <row r="1537" spans="1:13">
      <c r="A1537" s="4">
        <v>624</v>
      </c>
      <c r="B1537" s="4">
        <v>1</v>
      </c>
      <c r="C1537" s="4" t="s">
        <v>106</v>
      </c>
      <c r="D1537" s="4" t="s">
        <v>1140</v>
      </c>
      <c r="E1537" s="4">
        <v>22</v>
      </c>
      <c r="F1537" s="4">
        <v>36</v>
      </c>
      <c r="G1537" s="4">
        <v>1</v>
      </c>
      <c r="H1537" s="4">
        <v>19</v>
      </c>
      <c r="I1537" t="s">
        <v>1132</v>
      </c>
      <c r="J1537" s="3">
        <f t="shared" si="92"/>
        <v>36</v>
      </c>
      <c r="K1537" s="3">
        <f t="shared" si="93"/>
        <v>22</v>
      </c>
      <c r="L1537" s="3">
        <f t="shared" si="94"/>
        <v>14</v>
      </c>
      <c r="M1537" s="7">
        <f t="shared" si="95"/>
        <v>0.3888888888888889</v>
      </c>
    </row>
    <row r="1538" spans="1:13">
      <c r="A1538" s="4">
        <v>624</v>
      </c>
      <c r="B1538" s="4">
        <v>1</v>
      </c>
      <c r="C1538" s="4" t="s">
        <v>259</v>
      </c>
      <c r="D1538" s="4" t="s">
        <v>1135</v>
      </c>
      <c r="E1538" s="4">
        <v>14</v>
      </c>
      <c r="F1538" s="4">
        <v>24</v>
      </c>
      <c r="G1538" s="4">
        <v>1</v>
      </c>
      <c r="H1538" s="4">
        <v>45</v>
      </c>
      <c r="I1538" t="s">
        <v>1131</v>
      </c>
      <c r="J1538" s="3">
        <f t="shared" ref="J1538:J1601" si="96">+F1538*G1538</f>
        <v>24</v>
      </c>
      <c r="K1538" s="3">
        <f t="shared" ref="K1538:K1601" si="97">+E1538*G1538</f>
        <v>14</v>
      </c>
      <c r="L1538" s="3">
        <f t="shared" si="94"/>
        <v>10</v>
      </c>
      <c r="M1538" s="7">
        <f t="shared" si="95"/>
        <v>0.41666666666666669</v>
      </c>
    </row>
    <row r="1539" spans="1:13">
      <c r="A1539" s="4">
        <v>624</v>
      </c>
      <c r="B1539" s="4">
        <v>1</v>
      </c>
      <c r="C1539" s="4" t="s">
        <v>102</v>
      </c>
      <c r="D1539" s="4" t="s">
        <v>1151</v>
      </c>
      <c r="E1539" s="4">
        <v>13</v>
      </c>
      <c r="F1539" s="4">
        <v>21</v>
      </c>
      <c r="G1539" s="4">
        <v>2</v>
      </c>
      <c r="H1539" s="4">
        <v>15</v>
      </c>
      <c r="I1539" t="s">
        <v>1132</v>
      </c>
      <c r="J1539" s="3">
        <f t="shared" si="96"/>
        <v>42</v>
      </c>
      <c r="K1539" s="3">
        <f t="shared" si="97"/>
        <v>26</v>
      </c>
      <c r="L1539" s="3">
        <f t="shared" ref="L1539:L1602" si="98">+J1539-K1539</f>
        <v>16</v>
      </c>
      <c r="M1539" s="7">
        <f t="shared" ref="M1539:M1602" si="99">+L1539/J1539</f>
        <v>0.38095238095238093</v>
      </c>
    </row>
    <row r="1540" spans="1:13">
      <c r="A1540" s="4">
        <v>625</v>
      </c>
      <c r="B1540" s="4">
        <v>5</v>
      </c>
      <c r="C1540" s="4" t="s">
        <v>117</v>
      </c>
      <c r="D1540" s="4" t="s">
        <v>1152</v>
      </c>
      <c r="E1540" s="4">
        <v>10</v>
      </c>
      <c r="F1540" s="4">
        <v>18</v>
      </c>
      <c r="G1540" s="4">
        <v>2</v>
      </c>
      <c r="H1540" s="4">
        <v>12</v>
      </c>
      <c r="I1540" t="s">
        <v>1131</v>
      </c>
      <c r="J1540" s="3">
        <f t="shared" si="96"/>
        <v>36</v>
      </c>
      <c r="K1540" s="3">
        <f t="shared" si="97"/>
        <v>20</v>
      </c>
      <c r="L1540" s="3">
        <f t="shared" si="98"/>
        <v>16</v>
      </c>
      <c r="M1540" s="7">
        <f t="shared" si="99"/>
        <v>0.44444444444444442</v>
      </c>
    </row>
    <row r="1541" spans="1:13">
      <c r="A1541" s="4">
        <v>625</v>
      </c>
      <c r="B1541" s="4">
        <v>5</v>
      </c>
      <c r="C1541" s="4" t="s">
        <v>65</v>
      </c>
      <c r="D1541" s="4" t="s">
        <v>1139</v>
      </c>
      <c r="E1541" s="4">
        <v>25</v>
      </c>
      <c r="F1541" s="4">
        <v>40</v>
      </c>
      <c r="G1541" s="4">
        <v>1</v>
      </c>
      <c r="H1541" s="4">
        <v>46</v>
      </c>
      <c r="I1541" t="s">
        <v>1132</v>
      </c>
      <c r="J1541" s="3">
        <f t="shared" si="96"/>
        <v>40</v>
      </c>
      <c r="K1541" s="3">
        <f t="shared" si="97"/>
        <v>25</v>
      </c>
      <c r="L1541" s="3">
        <f t="shared" si="98"/>
        <v>15</v>
      </c>
      <c r="M1541" s="7">
        <f t="shared" si="99"/>
        <v>0.375</v>
      </c>
    </row>
    <row r="1542" spans="1:13">
      <c r="A1542" s="4">
        <v>625</v>
      </c>
      <c r="B1542" s="4">
        <v>5</v>
      </c>
      <c r="C1542" s="4" t="s">
        <v>102</v>
      </c>
      <c r="D1542" s="4" t="s">
        <v>1151</v>
      </c>
      <c r="E1542" s="4">
        <v>13</v>
      </c>
      <c r="F1542" s="4">
        <v>21</v>
      </c>
      <c r="G1542" s="4">
        <v>3</v>
      </c>
      <c r="H1542" s="4">
        <v>39</v>
      </c>
      <c r="I1542" t="s">
        <v>1131</v>
      </c>
      <c r="J1542" s="3">
        <f t="shared" si="96"/>
        <v>63</v>
      </c>
      <c r="K1542" s="3">
        <f t="shared" si="97"/>
        <v>39</v>
      </c>
      <c r="L1542" s="3">
        <f t="shared" si="98"/>
        <v>24</v>
      </c>
      <c r="M1542" s="7">
        <f t="shared" si="99"/>
        <v>0.38095238095238093</v>
      </c>
    </row>
    <row r="1543" spans="1:13">
      <c r="A1543" s="4">
        <v>626</v>
      </c>
      <c r="B1543" s="4">
        <v>14</v>
      </c>
      <c r="C1543" s="4" t="s">
        <v>100</v>
      </c>
      <c r="D1543" s="4" t="s">
        <v>1136</v>
      </c>
      <c r="E1543" s="4">
        <v>18</v>
      </c>
      <c r="F1543" s="4">
        <v>30</v>
      </c>
      <c r="G1543" s="4">
        <v>2</v>
      </c>
      <c r="H1543" s="4">
        <v>11</v>
      </c>
      <c r="I1543" t="s">
        <v>1131</v>
      </c>
      <c r="J1543" s="3">
        <f t="shared" si="96"/>
        <v>60</v>
      </c>
      <c r="K1543" s="3">
        <f t="shared" si="97"/>
        <v>36</v>
      </c>
      <c r="L1543" s="3">
        <f t="shared" si="98"/>
        <v>24</v>
      </c>
      <c r="M1543" s="7">
        <f t="shared" si="99"/>
        <v>0.4</v>
      </c>
    </row>
    <row r="1544" spans="1:13">
      <c r="A1544" s="4">
        <v>626</v>
      </c>
      <c r="B1544" s="4">
        <v>14</v>
      </c>
      <c r="C1544" s="4" t="s">
        <v>259</v>
      </c>
      <c r="D1544" s="4" t="s">
        <v>1135</v>
      </c>
      <c r="E1544" s="4">
        <v>14</v>
      </c>
      <c r="F1544" s="4">
        <v>24</v>
      </c>
      <c r="G1544" s="4">
        <v>2</v>
      </c>
      <c r="H1544" s="4">
        <v>36</v>
      </c>
      <c r="I1544" t="s">
        <v>1132</v>
      </c>
      <c r="J1544" s="3">
        <f t="shared" si="96"/>
        <v>48</v>
      </c>
      <c r="K1544" s="3">
        <f t="shared" si="97"/>
        <v>28</v>
      </c>
      <c r="L1544" s="3">
        <f t="shared" si="98"/>
        <v>20</v>
      </c>
      <c r="M1544" s="7">
        <f t="shared" si="99"/>
        <v>0.41666666666666669</v>
      </c>
    </row>
    <row r="1545" spans="1:13">
      <c r="A1545" s="4">
        <v>626</v>
      </c>
      <c r="B1545" s="4">
        <v>14</v>
      </c>
      <c r="C1545" s="4" t="s">
        <v>51</v>
      </c>
      <c r="D1545" s="4" t="s">
        <v>1141</v>
      </c>
      <c r="E1545" s="4">
        <v>17</v>
      </c>
      <c r="F1545" s="4">
        <v>29</v>
      </c>
      <c r="G1545" s="4">
        <v>1</v>
      </c>
      <c r="H1545" s="4">
        <v>11</v>
      </c>
      <c r="I1545" t="s">
        <v>1132</v>
      </c>
      <c r="J1545" s="3">
        <f t="shared" si="96"/>
        <v>29</v>
      </c>
      <c r="K1545" s="3">
        <f t="shared" si="97"/>
        <v>17</v>
      </c>
      <c r="L1545" s="3">
        <f t="shared" si="98"/>
        <v>12</v>
      </c>
      <c r="M1545" s="7">
        <f t="shared" si="99"/>
        <v>0.41379310344827586</v>
      </c>
    </row>
    <row r="1546" spans="1:13">
      <c r="A1546" s="4">
        <v>627</v>
      </c>
      <c r="B1546" s="4">
        <v>4</v>
      </c>
      <c r="C1546" s="4" t="s">
        <v>102</v>
      </c>
      <c r="D1546" s="4" t="s">
        <v>1151</v>
      </c>
      <c r="E1546" s="4">
        <v>13</v>
      </c>
      <c r="F1546" s="4">
        <v>21</v>
      </c>
      <c r="G1546" s="4">
        <v>1</v>
      </c>
      <c r="H1546" s="4">
        <v>37</v>
      </c>
      <c r="I1546" t="s">
        <v>1131</v>
      </c>
      <c r="J1546" s="3">
        <f t="shared" si="96"/>
        <v>21</v>
      </c>
      <c r="K1546" s="3">
        <f t="shared" si="97"/>
        <v>13</v>
      </c>
      <c r="L1546" s="3">
        <f t="shared" si="98"/>
        <v>8</v>
      </c>
      <c r="M1546" s="7">
        <f t="shared" si="99"/>
        <v>0.38095238095238093</v>
      </c>
    </row>
    <row r="1547" spans="1:13">
      <c r="A1547" s="4">
        <v>628</v>
      </c>
      <c r="B1547" s="4">
        <v>2</v>
      </c>
      <c r="C1547" s="4" t="s">
        <v>259</v>
      </c>
      <c r="D1547" s="4" t="s">
        <v>1135</v>
      </c>
      <c r="E1547" s="4">
        <v>14</v>
      </c>
      <c r="F1547" s="4">
        <v>24</v>
      </c>
      <c r="G1547" s="4">
        <v>2</v>
      </c>
      <c r="H1547" s="4">
        <v>10</v>
      </c>
      <c r="I1547" t="s">
        <v>1131</v>
      </c>
      <c r="J1547" s="3">
        <f t="shared" si="96"/>
        <v>48</v>
      </c>
      <c r="K1547" s="3">
        <f t="shared" si="97"/>
        <v>28</v>
      </c>
      <c r="L1547" s="3">
        <f t="shared" si="98"/>
        <v>20</v>
      </c>
      <c r="M1547" s="7">
        <f t="shared" si="99"/>
        <v>0.41666666666666669</v>
      </c>
    </row>
    <row r="1548" spans="1:13">
      <c r="A1548" s="4">
        <v>628</v>
      </c>
      <c r="B1548" s="4">
        <v>2</v>
      </c>
      <c r="C1548" s="4" t="s">
        <v>65</v>
      </c>
      <c r="D1548" s="4" t="s">
        <v>1139</v>
      </c>
      <c r="E1548" s="4">
        <v>25</v>
      </c>
      <c r="F1548" s="4">
        <v>40</v>
      </c>
      <c r="G1548" s="4">
        <v>3</v>
      </c>
      <c r="H1548" s="4">
        <v>33</v>
      </c>
      <c r="I1548" t="s">
        <v>1132</v>
      </c>
      <c r="J1548" s="3">
        <f t="shared" si="96"/>
        <v>120</v>
      </c>
      <c r="K1548" s="3">
        <f t="shared" si="97"/>
        <v>75</v>
      </c>
      <c r="L1548" s="3">
        <f t="shared" si="98"/>
        <v>45</v>
      </c>
      <c r="M1548" s="7">
        <f t="shared" si="99"/>
        <v>0.375</v>
      </c>
    </row>
    <row r="1549" spans="1:13">
      <c r="A1549" s="4">
        <v>629</v>
      </c>
      <c r="B1549" s="4">
        <v>17</v>
      </c>
      <c r="C1549" s="4" t="s">
        <v>77</v>
      </c>
      <c r="D1549" s="4" t="s">
        <v>1148</v>
      </c>
      <c r="E1549" s="4">
        <v>20</v>
      </c>
      <c r="F1549" s="4">
        <v>34</v>
      </c>
      <c r="G1549" s="4">
        <v>1</v>
      </c>
      <c r="H1549" s="4">
        <v>22</v>
      </c>
      <c r="I1549" t="s">
        <v>1132</v>
      </c>
      <c r="J1549" s="3">
        <f t="shared" si="96"/>
        <v>34</v>
      </c>
      <c r="K1549" s="3">
        <f t="shared" si="97"/>
        <v>20</v>
      </c>
      <c r="L1549" s="3">
        <f t="shared" si="98"/>
        <v>14</v>
      </c>
      <c r="M1549" s="7">
        <f t="shared" si="99"/>
        <v>0.41176470588235292</v>
      </c>
    </row>
    <row r="1550" spans="1:13">
      <c r="A1550" s="4">
        <v>629</v>
      </c>
      <c r="B1550" s="4">
        <v>17</v>
      </c>
      <c r="C1550" s="4" t="s">
        <v>241</v>
      </c>
      <c r="D1550" s="4" t="s">
        <v>1149</v>
      </c>
      <c r="E1550" s="4">
        <v>12</v>
      </c>
      <c r="F1550" s="4">
        <v>20</v>
      </c>
      <c r="G1550" s="4">
        <v>3</v>
      </c>
      <c r="H1550" s="4">
        <v>19</v>
      </c>
      <c r="I1550" t="s">
        <v>1131</v>
      </c>
      <c r="J1550" s="3">
        <f t="shared" si="96"/>
        <v>60</v>
      </c>
      <c r="K1550" s="3">
        <f t="shared" si="97"/>
        <v>36</v>
      </c>
      <c r="L1550" s="3">
        <f t="shared" si="98"/>
        <v>24</v>
      </c>
      <c r="M1550" s="7">
        <f t="shared" si="99"/>
        <v>0.4</v>
      </c>
    </row>
    <row r="1551" spans="1:13">
      <c r="A1551" s="4">
        <v>629</v>
      </c>
      <c r="B1551" s="4">
        <v>17</v>
      </c>
      <c r="C1551" s="4" t="s">
        <v>117</v>
      </c>
      <c r="D1551" s="4" t="s">
        <v>1152</v>
      </c>
      <c r="E1551" s="4">
        <v>10</v>
      </c>
      <c r="F1551" s="4">
        <v>18</v>
      </c>
      <c r="G1551" s="4">
        <v>2</v>
      </c>
      <c r="H1551" s="4">
        <v>43</v>
      </c>
      <c r="I1551" t="s">
        <v>1132</v>
      </c>
      <c r="J1551" s="3">
        <f t="shared" si="96"/>
        <v>36</v>
      </c>
      <c r="K1551" s="3">
        <f t="shared" si="97"/>
        <v>20</v>
      </c>
      <c r="L1551" s="3">
        <f t="shared" si="98"/>
        <v>16</v>
      </c>
      <c r="M1551" s="7">
        <f t="shared" si="99"/>
        <v>0.44444444444444442</v>
      </c>
    </row>
    <row r="1552" spans="1:13">
      <c r="A1552" s="4">
        <v>630</v>
      </c>
      <c r="B1552" s="4">
        <v>2</v>
      </c>
      <c r="C1552" s="4" t="s">
        <v>186</v>
      </c>
      <c r="D1552" s="4" t="s">
        <v>1137</v>
      </c>
      <c r="E1552" s="4">
        <v>19</v>
      </c>
      <c r="F1552" s="4">
        <v>31</v>
      </c>
      <c r="G1552" s="4">
        <v>2</v>
      </c>
      <c r="H1552" s="4">
        <v>19</v>
      </c>
      <c r="I1552" t="s">
        <v>1131</v>
      </c>
      <c r="J1552" s="3">
        <f t="shared" si="96"/>
        <v>62</v>
      </c>
      <c r="K1552" s="3">
        <f t="shared" si="97"/>
        <v>38</v>
      </c>
      <c r="L1552" s="3">
        <f t="shared" si="98"/>
        <v>24</v>
      </c>
      <c r="M1552" s="7">
        <f t="shared" si="99"/>
        <v>0.38709677419354838</v>
      </c>
    </row>
    <row r="1553" spans="1:13">
      <c r="A1553" s="4">
        <v>630</v>
      </c>
      <c r="B1553" s="4">
        <v>2</v>
      </c>
      <c r="C1553" s="4" t="s">
        <v>65</v>
      </c>
      <c r="D1553" s="4" t="s">
        <v>1139</v>
      </c>
      <c r="E1553" s="4">
        <v>25</v>
      </c>
      <c r="F1553" s="4">
        <v>40</v>
      </c>
      <c r="G1553" s="4">
        <v>3</v>
      </c>
      <c r="H1553" s="4">
        <v>56</v>
      </c>
      <c r="I1553" t="s">
        <v>1131</v>
      </c>
      <c r="J1553" s="3">
        <f t="shared" si="96"/>
        <v>120</v>
      </c>
      <c r="K1553" s="3">
        <f t="shared" si="97"/>
        <v>75</v>
      </c>
      <c r="L1553" s="3">
        <f t="shared" si="98"/>
        <v>45</v>
      </c>
      <c r="M1553" s="7">
        <f t="shared" si="99"/>
        <v>0.375</v>
      </c>
    </row>
    <row r="1554" spans="1:13">
      <c r="A1554" s="4">
        <v>631</v>
      </c>
      <c r="B1554" s="4">
        <v>6</v>
      </c>
      <c r="C1554" s="4" t="s">
        <v>335</v>
      </c>
      <c r="D1554" s="4" t="s">
        <v>1147</v>
      </c>
      <c r="E1554" s="4">
        <v>13</v>
      </c>
      <c r="F1554" s="4">
        <v>22</v>
      </c>
      <c r="G1554" s="4">
        <v>3</v>
      </c>
      <c r="H1554" s="4">
        <v>46</v>
      </c>
      <c r="I1554" t="s">
        <v>1131</v>
      </c>
      <c r="J1554" s="3">
        <f t="shared" si="96"/>
        <v>66</v>
      </c>
      <c r="K1554" s="3">
        <f t="shared" si="97"/>
        <v>39</v>
      </c>
      <c r="L1554" s="3">
        <f t="shared" si="98"/>
        <v>27</v>
      </c>
      <c r="M1554" s="7">
        <f t="shared" si="99"/>
        <v>0.40909090909090912</v>
      </c>
    </row>
    <row r="1555" spans="1:13">
      <c r="A1555" s="4">
        <v>632</v>
      </c>
      <c r="B1555" s="4">
        <v>16</v>
      </c>
      <c r="C1555" s="4" t="s">
        <v>414</v>
      </c>
      <c r="D1555" s="4" t="s">
        <v>1146</v>
      </c>
      <c r="E1555" s="4">
        <v>19</v>
      </c>
      <c r="F1555" s="4">
        <v>32</v>
      </c>
      <c r="G1555" s="4">
        <v>3</v>
      </c>
      <c r="H1555" s="4">
        <v>41</v>
      </c>
      <c r="I1555" t="s">
        <v>1132</v>
      </c>
      <c r="J1555" s="3">
        <f t="shared" si="96"/>
        <v>96</v>
      </c>
      <c r="K1555" s="3">
        <f t="shared" si="97"/>
        <v>57</v>
      </c>
      <c r="L1555" s="3">
        <f t="shared" si="98"/>
        <v>39</v>
      </c>
      <c r="M1555" s="7">
        <f t="shared" si="99"/>
        <v>0.40625</v>
      </c>
    </row>
    <row r="1556" spans="1:13">
      <c r="A1556" s="4">
        <v>632</v>
      </c>
      <c r="B1556" s="4">
        <v>16</v>
      </c>
      <c r="C1556" s="4" t="s">
        <v>439</v>
      </c>
      <c r="D1556" s="4" t="s">
        <v>1142</v>
      </c>
      <c r="E1556" s="4">
        <v>20</v>
      </c>
      <c r="F1556" s="4">
        <v>33</v>
      </c>
      <c r="G1556" s="4">
        <v>1</v>
      </c>
      <c r="H1556" s="4">
        <v>47</v>
      </c>
      <c r="I1556" t="s">
        <v>1131</v>
      </c>
      <c r="J1556" s="3">
        <f t="shared" si="96"/>
        <v>33</v>
      </c>
      <c r="K1556" s="3">
        <f t="shared" si="97"/>
        <v>20</v>
      </c>
      <c r="L1556" s="3">
        <f t="shared" si="98"/>
        <v>13</v>
      </c>
      <c r="M1556" s="7">
        <f t="shared" si="99"/>
        <v>0.39393939393939392</v>
      </c>
    </row>
    <row r="1557" spans="1:13">
      <c r="A1557" s="4">
        <v>633</v>
      </c>
      <c r="B1557" s="4">
        <v>16</v>
      </c>
      <c r="C1557" s="4" t="s">
        <v>100</v>
      </c>
      <c r="D1557" s="4" t="s">
        <v>1136</v>
      </c>
      <c r="E1557" s="4">
        <v>18</v>
      </c>
      <c r="F1557" s="4">
        <v>30</v>
      </c>
      <c r="G1557" s="4">
        <v>3</v>
      </c>
      <c r="H1557" s="4">
        <v>10</v>
      </c>
      <c r="I1557" t="s">
        <v>1131</v>
      </c>
      <c r="J1557" s="3">
        <f t="shared" si="96"/>
        <v>90</v>
      </c>
      <c r="K1557" s="3">
        <f t="shared" si="97"/>
        <v>54</v>
      </c>
      <c r="L1557" s="3">
        <f t="shared" si="98"/>
        <v>36</v>
      </c>
      <c r="M1557" s="7">
        <f t="shared" si="99"/>
        <v>0.4</v>
      </c>
    </row>
    <row r="1558" spans="1:13">
      <c r="A1558" s="4">
        <v>633</v>
      </c>
      <c r="B1558" s="4">
        <v>16</v>
      </c>
      <c r="C1558" s="4" t="s">
        <v>259</v>
      </c>
      <c r="D1558" s="4" t="s">
        <v>1135</v>
      </c>
      <c r="E1558" s="4">
        <v>14</v>
      </c>
      <c r="F1558" s="4">
        <v>24</v>
      </c>
      <c r="G1558" s="4">
        <v>2</v>
      </c>
      <c r="H1558" s="4">
        <v>51</v>
      </c>
      <c r="I1558" t="s">
        <v>1132</v>
      </c>
      <c r="J1558" s="3">
        <f t="shared" si="96"/>
        <v>48</v>
      </c>
      <c r="K1558" s="3">
        <f t="shared" si="97"/>
        <v>28</v>
      </c>
      <c r="L1558" s="3">
        <f t="shared" si="98"/>
        <v>20</v>
      </c>
      <c r="M1558" s="7">
        <f t="shared" si="99"/>
        <v>0.41666666666666669</v>
      </c>
    </row>
    <row r="1559" spans="1:13">
      <c r="A1559" s="4">
        <v>633</v>
      </c>
      <c r="B1559" s="4">
        <v>16</v>
      </c>
      <c r="C1559" s="4" t="s">
        <v>335</v>
      </c>
      <c r="D1559" s="4" t="s">
        <v>1147</v>
      </c>
      <c r="E1559" s="4">
        <v>13</v>
      </c>
      <c r="F1559" s="4">
        <v>22</v>
      </c>
      <c r="G1559" s="4">
        <v>2</v>
      </c>
      <c r="H1559" s="4">
        <v>34</v>
      </c>
      <c r="I1559" t="s">
        <v>1131</v>
      </c>
      <c r="J1559" s="3">
        <f t="shared" si="96"/>
        <v>44</v>
      </c>
      <c r="K1559" s="3">
        <f t="shared" si="97"/>
        <v>26</v>
      </c>
      <c r="L1559" s="3">
        <f t="shared" si="98"/>
        <v>18</v>
      </c>
      <c r="M1559" s="7">
        <f t="shared" si="99"/>
        <v>0.40909090909090912</v>
      </c>
    </row>
    <row r="1560" spans="1:13">
      <c r="A1560" s="4">
        <v>633</v>
      </c>
      <c r="B1560" s="4">
        <v>16</v>
      </c>
      <c r="C1560" s="4" t="s">
        <v>117</v>
      </c>
      <c r="D1560" s="4" t="s">
        <v>1152</v>
      </c>
      <c r="E1560" s="4">
        <v>10</v>
      </c>
      <c r="F1560" s="4">
        <v>18</v>
      </c>
      <c r="G1560" s="4">
        <v>3</v>
      </c>
      <c r="H1560" s="4">
        <v>54</v>
      </c>
      <c r="I1560" t="s">
        <v>1132</v>
      </c>
      <c r="J1560" s="3">
        <f t="shared" si="96"/>
        <v>54</v>
      </c>
      <c r="K1560" s="3">
        <f t="shared" si="97"/>
        <v>30</v>
      </c>
      <c r="L1560" s="3">
        <f t="shared" si="98"/>
        <v>24</v>
      </c>
      <c r="M1560" s="7">
        <f t="shared" si="99"/>
        <v>0.44444444444444442</v>
      </c>
    </row>
    <row r="1561" spans="1:13">
      <c r="A1561" s="4">
        <v>634</v>
      </c>
      <c r="B1561" s="4">
        <v>2</v>
      </c>
      <c r="C1561" s="4" t="s">
        <v>335</v>
      </c>
      <c r="D1561" s="4" t="s">
        <v>1147</v>
      </c>
      <c r="E1561" s="4">
        <v>13</v>
      </c>
      <c r="F1561" s="4">
        <v>22</v>
      </c>
      <c r="G1561" s="4">
        <v>2</v>
      </c>
      <c r="H1561" s="4">
        <v>25</v>
      </c>
      <c r="I1561" t="s">
        <v>1131</v>
      </c>
      <c r="J1561" s="3">
        <f t="shared" si="96"/>
        <v>44</v>
      </c>
      <c r="K1561" s="3">
        <f t="shared" si="97"/>
        <v>26</v>
      </c>
      <c r="L1561" s="3">
        <f t="shared" si="98"/>
        <v>18</v>
      </c>
      <c r="M1561" s="7">
        <f t="shared" si="99"/>
        <v>0.40909090909090912</v>
      </c>
    </row>
    <row r="1562" spans="1:13">
      <c r="A1562" s="4">
        <v>634</v>
      </c>
      <c r="B1562" s="4">
        <v>2</v>
      </c>
      <c r="C1562" s="4" t="s">
        <v>65</v>
      </c>
      <c r="D1562" s="4" t="s">
        <v>1139</v>
      </c>
      <c r="E1562" s="4">
        <v>25</v>
      </c>
      <c r="F1562" s="4">
        <v>40</v>
      </c>
      <c r="G1562" s="4">
        <v>3</v>
      </c>
      <c r="H1562" s="4">
        <v>38</v>
      </c>
      <c r="I1562" t="s">
        <v>1132</v>
      </c>
      <c r="J1562" s="3">
        <f t="shared" si="96"/>
        <v>120</v>
      </c>
      <c r="K1562" s="3">
        <f t="shared" si="97"/>
        <v>75</v>
      </c>
      <c r="L1562" s="3">
        <f t="shared" si="98"/>
        <v>45</v>
      </c>
      <c r="M1562" s="7">
        <f t="shared" si="99"/>
        <v>0.375</v>
      </c>
    </row>
    <row r="1563" spans="1:13">
      <c r="A1563" s="4">
        <v>634</v>
      </c>
      <c r="B1563" s="4">
        <v>2</v>
      </c>
      <c r="C1563" s="4" t="s">
        <v>195</v>
      </c>
      <c r="D1563" s="4" t="s">
        <v>1154</v>
      </c>
      <c r="E1563" s="4">
        <v>15</v>
      </c>
      <c r="F1563" s="4">
        <v>25</v>
      </c>
      <c r="G1563" s="4">
        <v>3</v>
      </c>
      <c r="H1563" s="4">
        <v>43</v>
      </c>
      <c r="I1563" t="s">
        <v>1132</v>
      </c>
      <c r="J1563" s="3">
        <f t="shared" si="96"/>
        <v>75</v>
      </c>
      <c r="K1563" s="3">
        <f t="shared" si="97"/>
        <v>45</v>
      </c>
      <c r="L1563" s="3">
        <f t="shared" si="98"/>
        <v>30</v>
      </c>
      <c r="M1563" s="7">
        <f t="shared" si="99"/>
        <v>0.4</v>
      </c>
    </row>
    <row r="1564" spans="1:13">
      <c r="A1564" s="4">
        <v>634</v>
      </c>
      <c r="B1564" s="4">
        <v>2</v>
      </c>
      <c r="C1564" s="4" t="s">
        <v>33</v>
      </c>
      <c r="D1564" s="4" t="s">
        <v>1145</v>
      </c>
      <c r="E1564" s="4">
        <v>21</v>
      </c>
      <c r="F1564" s="4">
        <v>35</v>
      </c>
      <c r="G1564" s="4">
        <v>3</v>
      </c>
      <c r="H1564" s="4">
        <v>51</v>
      </c>
      <c r="I1564" t="s">
        <v>1131</v>
      </c>
      <c r="J1564" s="3">
        <f t="shared" si="96"/>
        <v>105</v>
      </c>
      <c r="K1564" s="3">
        <f t="shared" si="97"/>
        <v>63</v>
      </c>
      <c r="L1564" s="3">
        <f t="shared" si="98"/>
        <v>42</v>
      </c>
      <c r="M1564" s="7">
        <f t="shared" si="99"/>
        <v>0.4</v>
      </c>
    </row>
    <row r="1565" spans="1:13">
      <c r="A1565" s="4">
        <v>635</v>
      </c>
      <c r="B1565" s="4">
        <v>5</v>
      </c>
      <c r="C1565" s="4" t="s">
        <v>51</v>
      </c>
      <c r="D1565" s="4" t="s">
        <v>1141</v>
      </c>
      <c r="E1565" s="4">
        <v>17</v>
      </c>
      <c r="F1565" s="4">
        <v>29</v>
      </c>
      <c r="G1565" s="4">
        <v>2</v>
      </c>
      <c r="H1565" s="4">
        <v>25</v>
      </c>
      <c r="I1565" t="s">
        <v>1132</v>
      </c>
      <c r="J1565" s="3">
        <f t="shared" si="96"/>
        <v>58</v>
      </c>
      <c r="K1565" s="3">
        <f t="shared" si="97"/>
        <v>34</v>
      </c>
      <c r="L1565" s="3">
        <f t="shared" si="98"/>
        <v>24</v>
      </c>
      <c r="M1565" s="7">
        <f t="shared" si="99"/>
        <v>0.41379310344827586</v>
      </c>
    </row>
    <row r="1566" spans="1:13">
      <c r="A1566" s="4">
        <v>636</v>
      </c>
      <c r="B1566" s="4">
        <v>14</v>
      </c>
      <c r="C1566" s="4" t="s">
        <v>259</v>
      </c>
      <c r="D1566" s="4" t="s">
        <v>1135</v>
      </c>
      <c r="E1566" s="4">
        <v>14</v>
      </c>
      <c r="F1566" s="4">
        <v>24</v>
      </c>
      <c r="G1566" s="4">
        <v>2</v>
      </c>
      <c r="H1566" s="4">
        <v>45</v>
      </c>
      <c r="I1566" t="s">
        <v>1131</v>
      </c>
      <c r="J1566" s="3">
        <f t="shared" si="96"/>
        <v>48</v>
      </c>
      <c r="K1566" s="3">
        <f t="shared" si="97"/>
        <v>28</v>
      </c>
      <c r="L1566" s="3">
        <f t="shared" si="98"/>
        <v>20</v>
      </c>
      <c r="M1566" s="7">
        <f t="shared" si="99"/>
        <v>0.41666666666666669</v>
      </c>
    </row>
    <row r="1567" spans="1:13">
      <c r="A1567" s="4">
        <v>636</v>
      </c>
      <c r="B1567" s="4">
        <v>14</v>
      </c>
      <c r="C1567" s="4" t="s">
        <v>180</v>
      </c>
      <c r="D1567" s="4" t="s">
        <v>1144</v>
      </c>
      <c r="E1567" s="4">
        <v>11</v>
      </c>
      <c r="F1567" s="4">
        <v>19</v>
      </c>
      <c r="G1567" s="4">
        <v>3</v>
      </c>
      <c r="H1567" s="4">
        <v>54</v>
      </c>
      <c r="I1567" t="s">
        <v>1132</v>
      </c>
      <c r="J1567" s="3">
        <f t="shared" si="96"/>
        <v>57</v>
      </c>
      <c r="K1567" s="3">
        <f t="shared" si="97"/>
        <v>33</v>
      </c>
      <c r="L1567" s="3">
        <f t="shared" si="98"/>
        <v>24</v>
      </c>
      <c r="M1567" s="7">
        <f t="shared" si="99"/>
        <v>0.42105263157894735</v>
      </c>
    </row>
    <row r="1568" spans="1:13">
      <c r="A1568" s="4">
        <v>636</v>
      </c>
      <c r="B1568" s="4">
        <v>14</v>
      </c>
      <c r="C1568" s="4" t="s">
        <v>102</v>
      </c>
      <c r="D1568" s="4" t="s">
        <v>1151</v>
      </c>
      <c r="E1568" s="4">
        <v>13</v>
      </c>
      <c r="F1568" s="4">
        <v>21</v>
      </c>
      <c r="G1568" s="4">
        <v>1</v>
      </c>
      <c r="H1568" s="4">
        <v>52</v>
      </c>
      <c r="I1568" t="s">
        <v>1132</v>
      </c>
      <c r="J1568" s="3">
        <f t="shared" si="96"/>
        <v>21</v>
      </c>
      <c r="K1568" s="3">
        <f t="shared" si="97"/>
        <v>13</v>
      </c>
      <c r="L1568" s="3">
        <f t="shared" si="98"/>
        <v>8</v>
      </c>
      <c r="M1568" s="7">
        <f t="shared" si="99"/>
        <v>0.38095238095238093</v>
      </c>
    </row>
    <row r="1569" spans="1:13">
      <c r="A1569" s="4">
        <v>637</v>
      </c>
      <c r="B1569" s="4">
        <v>6</v>
      </c>
      <c r="C1569" s="4" t="s">
        <v>439</v>
      </c>
      <c r="D1569" s="4" t="s">
        <v>1142</v>
      </c>
      <c r="E1569" s="4">
        <v>20</v>
      </c>
      <c r="F1569" s="4">
        <v>33</v>
      </c>
      <c r="G1569" s="4">
        <v>1</v>
      </c>
      <c r="H1569" s="4">
        <v>23</v>
      </c>
      <c r="I1569" t="s">
        <v>1132</v>
      </c>
      <c r="J1569" s="3">
        <f t="shared" si="96"/>
        <v>33</v>
      </c>
      <c r="K1569" s="3">
        <f t="shared" si="97"/>
        <v>20</v>
      </c>
      <c r="L1569" s="3">
        <f t="shared" si="98"/>
        <v>13</v>
      </c>
      <c r="M1569" s="7">
        <f t="shared" si="99"/>
        <v>0.39393939393939392</v>
      </c>
    </row>
    <row r="1570" spans="1:13">
      <c r="A1570" s="4">
        <v>637</v>
      </c>
      <c r="B1570" s="4">
        <v>6</v>
      </c>
      <c r="C1570" s="4" t="s">
        <v>77</v>
      </c>
      <c r="D1570" s="4" t="s">
        <v>1148</v>
      </c>
      <c r="E1570" s="4">
        <v>20</v>
      </c>
      <c r="F1570" s="4">
        <v>34</v>
      </c>
      <c r="G1570" s="4">
        <v>1</v>
      </c>
      <c r="H1570" s="4">
        <v>6</v>
      </c>
      <c r="I1570" t="s">
        <v>1132</v>
      </c>
      <c r="J1570" s="3">
        <f t="shared" si="96"/>
        <v>34</v>
      </c>
      <c r="K1570" s="3">
        <f t="shared" si="97"/>
        <v>20</v>
      </c>
      <c r="L1570" s="3">
        <f t="shared" si="98"/>
        <v>14</v>
      </c>
      <c r="M1570" s="7">
        <f t="shared" si="99"/>
        <v>0.41176470588235292</v>
      </c>
    </row>
    <row r="1571" spans="1:13">
      <c r="A1571" s="4">
        <v>637</v>
      </c>
      <c r="B1571" s="4">
        <v>6</v>
      </c>
      <c r="C1571" s="4" t="s">
        <v>195</v>
      </c>
      <c r="D1571" s="4" t="s">
        <v>1154</v>
      </c>
      <c r="E1571" s="4">
        <v>15</v>
      </c>
      <c r="F1571" s="4">
        <v>25</v>
      </c>
      <c r="G1571" s="4">
        <v>2</v>
      </c>
      <c r="H1571" s="4">
        <v>32</v>
      </c>
      <c r="I1571" t="s">
        <v>1131</v>
      </c>
      <c r="J1571" s="3">
        <f t="shared" si="96"/>
        <v>50</v>
      </c>
      <c r="K1571" s="3">
        <f t="shared" si="97"/>
        <v>30</v>
      </c>
      <c r="L1571" s="3">
        <f t="shared" si="98"/>
        <v>20</v>
      </c>
      <c r="M1571" s="7">
        <f t="shared" si="99"/>
        <v>0.4</v>
      </c>
    </row>
    <row r="1572" spans="1:13">
      <c r="A1572" s="4">
        <v>638</v>
      </c>
      <c r="B1572" s="4">
        <v>16</v>
      </c>
      <c r="C1572" s="4" t="s">
        <v>100</v>
      </c>
      <c r="D1572" s="4" t="s">
        <v>1136</v>
      </c>
      <c r="E1572" s="4">
        <v>18</v>
      </c>
      <c r="F1572" s="4">
        <v>30</v>
      </c>
      <c r="G1572" s="4">
        <v>3</v>
      </c>
      <c r="H1572" s="4">
        <v>44</v>
      </c>
      <c r="I1572" t="s">
        <v>1131</v>
      </c>
      <c r="J1572" s="3">
        <f t="shared" si="96"/>
        <v>90</v>
      </c>
      <c r="K1572" s="3">
        <f t="shared" si="97"/>
        <v>54</v>
      </c>
      <c r="L1572" s="3">
        <f t="shared" si="98"/>
        <v>36</v>
      </c>
      <c r="M1572" s="7">
        <f t="shared" si="99"/>
        <v>0.4</v>
      </c>
    </row>
    <row r="1573" spans="1:13">
      <c r="A1573" s="4">
        <v>639</v>
      </c>
      <c r="B1573" s="4">
        <v>8</v>
      </c>
      <c r="C1573" s="4" t="s">
        <v>256</v>
      </c>
      <c r="D1573" s="4" t="s">
        <v>1153</v>
      </c>
      <c r="E1573" s="4">
        <v>15</v>
      </c>
      <c r="F1573" s="4">
        <v>26</v>
      </c>
      <c r="G1573" s="4">
        <v>2</v>
      </c>
      <c r="H1573" s="4">
        <v>52</v>
      </c>
      <c r="I1573" t="s">
        <v>1131</v>
      </c>
      <c r="J1573" s="3">
        <f t="shared" si="96"/>
        <v>52</v>
      </c>
      <c r="K1573" s="3">
        <f t="shared" si="97"/>
        <v>30</v>
      </c>
      <c r="L1573" s="3">
        <f t="shared" si="98"/>
        <v>22</v>
      </c>
      <c r="M1573" s="7">
        <f t="shared" si="99"/>
        <v>0.42307692307692307</v>
      </c>
    </row>
    <row r="1574" spans="1:13">
      <c r="A1574" s="4">
        <v>639</v>
      </c>
      <c r="B1574" s="4">
        <v>8</v>
      </c>
      <c r="C1574" s="4" t="s">
        <v>186</v>
      </c>
      <c r="D1574" s="4" t="s">
        <v>1137</v>
      </c>
      <c r="E1574" s="4">
        <v>19</v>
      </c>
      <c r="F1574" s="4">
        <v>31</v>
      </c>
      <c r="G1574" s="4">
        <v>2</v>
      </c>
      <c r="H1574" s="4">
        <v>29</v>
      </c>
      <c r="I1574" t="s">
        <v>1131</v>
      </c>
      <c r="J1574" s="3">
        <f t="shared" si="96"/>
        <v>62</v>
      </c>
      <c r="K1574" s="3">
        <f t="shared" si="97"/>
        <v>38</v>
      </c>
      <c r="L1574" s="3">
        <f t="shared" si="98"/>
        <v>24</v>
      </c>
      <c r="M1574" s="7">
        <f t="shared" si="99"/>
        <v>0.38709677419354838</v>
      </c>
    </row>
    <row r="1575" spans="1:13">
      <c r="A1575" s="4">
        <v>639</v>
      </c>
      <c r="B1575" s="4">
        <v>8</v>
      </c>
      <c r="C1575" s="4" t="s">
        <v>180</v>
      </c>
      <c r="D1575" s="4" t="s">
        <v>1144</v>
      </c>
      <c r="E1575" s="4">
        <v>11</v>
      </c>
      <c r="F1575" s="4">
        <v>19</v>
      </c>
      <c r="G1575" s="4">
        <v>2</v>
      </c>
      <c r="H1575" s="4">
        <v>55</v>
      </c>
      <c r="I1575" t="s">
        <v>1131</v>
      </c>
      <c r="J1575" s="3">
        <f t="shared" si="96"/>
        <v>38</v>
      </c>
      <c r="K1575" s="3">
        <f t="shared" si="97"/>
        <v>22</v>
      </c>
      <c r="L1575" s="3">
        <f t="shared" si="98"/>
        <v>16</v>
      </c>
      <c r="M1575" s="7">
        <f t="shared" si="99"/>
        <v>0.42105263157894735</v>
      </c>
    </row>
    <row r="1576" spans="1:13">
      <c r="A1576" s="4">
        <v>640</v>
      </c>
      <c r="B1576" s="4">
        <v>14</v>
      </c>
      <c r="C1576" s="4" t="s">
        <v>256</v>
      </c>
      <c r="D1576" s="4" t="s">
        <v>1153</v>
      </c>
      <c r="E1576" s="4">
        <v>15</v>
      </c>
      <c r="F1576" s="4">
        <v>26</v>
      </c>
      <c r="G1576" s="4">
        <v>3</v>
      </c>
      <c r="H1576" s="4">
        <v>7</v>
      </c>
      <c r="I1576" t="s">
        <v>1132</v>
      </c>
      <c r="J1576" s="3">
        <f t="shared" si="96"/>
        <v>78</v>
      </c>
      <c r="K1576" s="3">
        <f t="shared" si="97"/>
        <v>45</v>
      </c>
      <c r="L1576" s="3">
        <f t="shared" si="98"/>
        <v>33</v>
      </c>
      <c r="M1576" s="7">
        <f t="shared" si="99"/>
        <v>0.42307692307692307</v>
      </c>
    </row>
    <row r="1577" spans="1:13">
      <c r="A1577" s="4">
        <v>640</v>
      </c>
      <c r="B1577" s="4">
        <v>14</v>
      </c>
      <c r="C1577" s="4" t="s">
        <v>102</v>
      </c>
      <c r="D1577" s="4" t="s">
        <v>1151</v>
      </c>
      <c r="E1577" s="4">
        <v>13</v>
      </c>
      <c r="F1577" s="4">
        <v>21</v>
      </c>
      <c r="G1577" s="4">
        <v>2</v>
      </c>
      <c r="H1577" s="4">
        <v>12</v>
      </c>
      <c r="I1577" t="s">
        <v>1131</v>
      </c>
      <c r="J1577" s="3">
        <f t="shared" si="96"/>
        <v>42</v>
      </c>
      <c r="K1577" s="3">
        <f t="shared" si="97"/>
        <v>26</v>
      </c>
      <c r="L1577" s="3">
        <f t="shared" si="98"/>
        <v>16</v>
      </c>
      <c r="M1577" s="7">
        <f t="shared" si="99"/>
        <v>0.38095238095238093</v>
      </c>
    </row>
    <row r="1578" spans="1:13">
      <c r="A1578" s="4">
        <v>640</v>
      </c>
      <c r="B1578" s="4">
        <v>14</v>
      </c>
      <c r="C1578" s="4" t="s">
        <v>439</v>
      </c>
      <c r="D1578" s="4" t="s">
        <v>1142</v>
      </c>
      <c r="E1578" s="4">
        <v>20</v>
      </c>
      <c r="F1578" s="4">
        <v>33</v>
      </c>
      <c r="G1578" s="4">
        <v>3</v>
      </c>
      <c r="H1578" s="4">
        <v>56</v>
      </c>
      <c r="I1578" t="s">
        <v>1132</v>
      </c>
      <c r="J1578" s="3">
        <f t="shared" si="96"/>
        <v>99</v>
      </c>
      <c r="K1578" s="3">
        <f t="shared" si="97"/>
        <v>60</v>
      </c>
      <c r="L1578" s="3">
        <f t="shared" si="98"/>
        <v>39</v>
      </c>
      <c r="M1578" s="7">
        <f t="shared" si="99"/>
        <v>0.39393939393939392</v>
      </c>
    </row>
    <row r="1579" spans="1:13">
      <c r="A1579" s="4">
        <v>641</v>
      </c>
      <c r="B1579" s="4">
        <v>2</v>
      </c>
      <c r="C1579" s="4" t="s">
        <v>51</v>
      </c>
      <c r="D1579" s="4" t="s">
        <v>1141</v>
      </c>
      <c r="E1579" s="4">
        <v>17</v>
      </c>
      <c r="F1579" s="4">
        <v>29</v>
      </c>
      <c r="G1579" s="4">
        <v>3</v>
      </c>
      <c r="H1579" s="4">
        <v>17</v>
      </c>
      <c r="I1579" t="s">
        <v>1131</v>
      </c>
      <c r="J1579" s="3">
        <f t="shared" si="96"/>
        <v>87</v>
      </c>
      <c r="K1579" s="3">
        <f t="shared" si="97"/>
        <v>51</v>
      </c>
      <c r="L1579" s="3">
        <f t="shared" si="98"/>
        <v>36</v>
      </c>
      <c r="M1579" s="7">
        <f t="shared" si="99"/>
        <v>0.41379310344827586</v>
      </c>
    </row>
    <row r="1580" spans="1:13">
      <c r="A1580" s="4">
        <v>641</v>
      </c>
      <c r="B1580" s="4">
        <v>2</v>
      </c>
      <c r="C1580" s="4" t="s">
        <v>195</v>
      </c>
      <c r="D1580" s="4" t="s">
        <v>1154</v>
      </c>
      <c r="E1580" s="4">
        <v>15</v>
      </c>
      <c r="F1580" s="4">
        <v>25</v>
      </c>
      <c r="G1580" s="4">
        <v>3</v>
      </c>
      <c r="H1580" s="4">
        <v>28</v>
      </c>
      <c r="I1580" t="s">
        <v>1132</v>
      </c>
      <c r="J1580" s="3">
        <f t="shared" si="96"/>
        <v>75</v>
      </c>
      <c r="K1580" s="3">
        <f t="shared" si="97"/>
        <v>45</v>
      </c>
      <c r="L1580" s="3">
        <f t="shared" si="98"/>
        <v>30</v>
      </c>
      <c r="M1580" s="7">
        <f t="shared" si="99"/>
        <v>0.4</v>
      </c>
    </row>
    <row r="1581" spans="1:13">
      <c r="A1581" s="4">
        <v>641</v>
      </c>
      <c r="B1581" s="4">
        <v>2</v>
      </c>
      <c r="C1581" s="4" t="s">
        <v>331</v>
      </c>
      <c r="D1581" s="4" t="s">
        <v>1150</v>
      </c>
      <c r="E1581" s="4">
        <v>14</v>
      </c>
      <c r="F1581" s="4">
        <v>23</v>
      </c>
      <c r="G1581" s="4">
        <v>2</v>
      </c>
      <c r="H1581" s="4">
        <v>29</v>
      </c>
      <c r="I1581" t="s">
        <v>1131</v>
      </c>
      <c r="J1581" s="3">
        <f t="shared" si="96"/>
        <v>46</v>
      </c>
      <c r="K1581" s="3">
        <f t="shared" si="97"/>
        <v>28</v>
      </c>
      <c r="L1581" s="3">
        <f t="shared" si="98"/>
        <v>18</v>
      </c>
      <c r="M1581" s="7">
        <f t="shared" si="99"/>
        <v>0.39130434782608697</v>
      </c>
    </row>
    <row r="1582" spans="1:13">
      <c r="A1582" s="4">
        <v>642</v>
      </c>
      <c r="B1582" s="4">
        <v>15</v>
      </c>
      <c r="C1582" s="4" t="s">
        <v>102</v>
      </c>
      <c r="D1582" s="4" t="s">
        <v>1151</v>
      </c>
      <c r="E1582" s="4">
        <v>13</v>
      </c>
      <c r="F1582" s="4">
        <v>21</v>
      </c>
      <c r="G1582" s="4">
        <v>3</v>
      </c>
      <c r="H1582" s="4">
        <v>6</v>
      </c>
      <c r="I1582" t="s">
        <v>1132</v>
      </c>
      <c r="J1582" s="3">
        <f t="shared" si="96"/>
        <v>63</v>
      </c>
      <c r="K1582" s="3">
        <f t="shared" si="97"/>
        <v>39</v>
      </c>
      <c r="L1582" s="3">
        <f t="shared" si="98"/>
        <v>24</v>
      </c>
      <c r="M1582" s="7">
        <f t="shared" si="99"/>
        <v>0.38095238095238093</v>
      </c>
    </row>
    <row r="1583" spans="1:13">
      <c r="A1583" s="4">
        <v>642</v>
      </c>
      <c r="B1583" s="4">
        <v>15</v>
      </c>
      <c r="C1583" s="4" t="s">
        <v>256</v>
      </c>
      <c r="D1583" s="4" t="s">
        <v>1153</v>
      </c>
      <c r="E1583" s="4">
        <v>15</v>
      </c>
      <c r="F1583" s="4">
        <v>26</v>
      </c>
      <c r="G1583" s="4">
        <v>1</v>
      </c>
      <c r="H1583" s="4">
        <v>57</v>
      </c>
      <c r="I1583" t="s">
        <v>1132</v>
      </c>
      <c r="J1583" s="3">
        <f t="shared" si="96"/>
        <v>26</v>
      </c>
      <c r="K1583" s="3">
        <f t="shared" si="97"/>
        <v>15</v>
      </c>
      <c r="L1583" s="3">
        <f t="shared" si="98"/>
        <v>11</v>
      </c>
      <c r="M1583" s="7">
        <f t="shared" si="99"/>
        <v>0.42307692307692307</v>
      </c>
    </row>
    <row r="1584" spans="1:13">
      <c r="A1584" s="4">
        <v>642</v>
      </c>
      <c r="B1584" s="4">
        <v>15</v>
      </c>
      <c r="C1584" s="4" t="s">
        <v>51</v>
      </c>
      <c r="D1584" s="4" t="s">
        <v>1141</v>
      </c>
      <c r="E1584" s="4">
        <v>17</v>
      </c>
      <c r="F1584" s="4">
        <v>29</v>
      </c>
      <c r="G1584" s="4">
        <v>3</v>
      </c>
      <c r="H1584" s="4">
        <v>18</v>
      </c>
      <c r="I1584" t="s">
        <v>1132</v>
      </c>
      <c r="J1584" s="3">
        <f t="shared" si="96"/>
        <v>87</v>
      </c>
      <c r="K1584" s="3">
        <f t="shared" si="97"/>
        <v>51</v>
      </c>
      <c r="L1584" s="3">
        <f t="shared" si="98"/>
        <v>36</v>
      </c>
      <c r="M1584" s="7">
        <f t="shared" si="99"/>
        <v>0.41379310344827586</v>
      </c>
    </row>
    <row r="1585" spans="1:13">
      <c r="A1585" s="4">
        <v>643</v>
      </c>
      <c r="B1585" s="4">
        <v>17</v>
      </c>
      <c r="C1585" s="4" t="s">
        <v>439</v>
      </c>
      <c r="D1585" s="4" t="s">
        <v>1142</v>
      </c>
      <c r="E1585" s="4">
        <v>20</v>
      </c>
      <c r="F1585" s="4">
        <v>33</v>
      </c>
      <c r="G1585" s="4">
        <v>1</v>
      </c>
      <c r="H1585" s="4">
        <v>18</v>
      </c>
      <c r="I1585" t="s">
        <v>1131</v>
      </c>
      <c r="J1585" s="3">
        <f t="shared" si="96"/>
        <v>33</v>
      </c>
      <c r="K1585" s="3">
        <f t="shared" si="97"/>
        <v>20</v>
      </c>
      <c r="L1585" s="3">
        <f t="shared" si="98"/>
        <v>13</v>
      </c>
      <c r="M1585" s="7">
        <f t="shared" si="99"/>
        <v>0.39393939393939392</v>
      </c>
    </row>
    <row r="1586" spans="1:13">
      <c r="A1586" s="4">
        <v>644</v>
      </c>
      <c r="B1586" s="4">
        <v>9</v>
      </c>
      <c r="C1586" s="4" t="s">
        <v>186</v>
      </c>
      <c r="D1586" s="4" t="s">
        <v>1137</v>
      </c>
      <c r="E1586" s="4">
        <v>19</v>
      </c>
      <c r="F1586" s="4">
        <v>31</v>
      </c>
      <c r="G1586" s="4">
        <v>3</v>
      </c>
      <c r="H1586" s="4">
        <v>51</v>
      </c>
      <c r="I1586" t="s">
        <v>1131</v>
      </c>
      <c r="J1586" s="3">
        <f t="shared" si="96"/>
        <v>93</v>
      </c>
      <c r="K1586" s="3">
        <f t="shared" si="97"/>
        <v>57</v>
      </c>
      <c r="L1586" s="3">
        <f t="shared" si="98"/>
        <v>36</v>
      </c>
      <c r="M1586" s="7">
        <f t="shared" si="99"/>
        <v>0.38709677419354838</v>
      </c>
    </row>
    <row r="1587" spans="1:13">
      <c r="A1587" s="4">
        <v>645</v>
      </c>
      <c r="B1587" s="4">
        <v>6</v>
      </c>
      <c r="C1587" s="4" t="s">
        <v>439</v>
      </c>
      <c r="D1587" s="4" t="s">
        <v>1142</v>
      </c>
      <c r="E1587" s="4">
        <v>20</v>
      </c>
      <c r="F1587" s="4">
        <v>33</v>
      </c>
      <c r="G1587" s="4">
        <v>3</v>
      </c>
      <c r="H1587" s="4">
        <v>43</v>
      </c>
      <c r="I1587" t="s">
        <v>1132</v>
      </c>
      <c r="J1587" s="3">
        <f t="shared" si="96"/>
        <v>99</v>
      </c>
      <c r="K1587" s="3">
        <f t="shared" si="97"/>
        <v>60</v>
      </c>
      <c r="L1587" s="3">
        <f t="shared" si="98"/>
        <v>39</v>
      </c>
      <c r="M1587" s="7">
        <f t="shared" si="99"/>
        <v>0.39393939393939392</v>
      </c>
    </row>
    <row r="1588" spans="1:13">
      <c r="A1588" s="4">
        <v>645</v>
      </c>
      <c r="B1588" s="4">
        <v>6</v>
      </c>
      <c r="C1588" s="4" t="s">
        <v>170</v>
      </c>
      <c r="D1588" s="4" t="s">
        <v>1138</v>
      </c>
      <c r="E1588" s="4">
        <v>16</v>
      </c>
      <c r="F1588" s="4">
        <v>27</v>
      </c>
      <c r="G1588" s="4">
        <v>3</v>
      </c>
      <c r="H1588" s="4">
        <v>54</v>
      </c>
      <c r="I1588" t="s">
        <v>1131</v>
      </c>
      <c r="J1588" s="3">
        <f t="shared" si="96"/>
        <v>81</v>
      </c>
      <c r="K1588" s="3">
        <f t="shared" si="97"/>
        <v>48</v>
      </c>
      <c r="L1588" s="3">
        <f t="shared" si="98"/>
        <v>33</v>
      </c>
      <c r="M1588" s="7">
        <f t="shared" si="99"/>
        <v>0.40740740740740738</v>
      </c>
    </row>
    <row r="1589" spans="1:13">
      <c r="A1589" s="4">
        <v>646</v>
      </c>
      <c r="B1589" s="4">
        <v>12</v>
      </c>
      <c r="C1589" s="4" t="s">
        <v>33</v>
      </c>
      <c r="D1589" s="4" t="s">
        <v>1145</v>
      </c>
      <c r="E1589" s="4">
        <v>21</v>
      </c>
      <c r="F1589" s="4">
        <v>35</v>
      </c>
      <c r="G1589" s="4">
        <v>2</v>
      </c>
      <c r="H1589" s="4">
        <v>36</v>
      </c>
      <c r="I1589" t="s">
        <v>1131</v>
      </c>
      <c r="J1589" s="3">
        <f t="shared" si="96"/>
        <v>70</v>
      </c>
      <c r="K1589" s="3">
        <f t="shared" si="97"/>
        <v>42</v>
      </c>
      <c r="L1589" s="3">
        <f t="shared" si="98"/>
        <v>28</v>
      </c>
      <c r="M1589" s="7">
        <f t="shared" si="99"/>
        <v>0.4</v>
      </c>
    </row>
    <row r="1590" spans="1:13">
      <c r="A1590" s="4">
        <v>647</v>
      </c>
      <c r="B1590" s="4">
        <v>12</v>
      </c>
      <c r="C1590" s="4" t="s">
        <v>117</v>
      </c>
      <c r="D1590" s="4" t="s">
        <v>1152</v>
      </c>
      <c r="E1590" s="4">
        <v>10</v>
      </c>
      <c r="F1590" s="4">
        <v>18</v>
      </c>
      <c r="G1590" s="4">
        <v>2</v>
      </c>
      <c r="H1590" s="4">
        <v>13</v>
      </c>
      <c r="I1590" t="s">
        <v>1132</v>
      </c>
      <c r="J1590" s="3">
        <f t="shared" si="96"/>
        <v>36</v>
      </c>
      <c r="K1590" s="3">
        <f t="shared" si="97"/>
        <v>20</v>
      </c>
      <c r="L1590" s="3">
        <f t="shared" si="98"/>
        <v>16</v>
      </c>
      <c r="M1590" s="7">
        <f t="shared" si="99"/>
        <v>0.44444444444444442</v>
      </c>
    </row>
    <row r="1591" spans="1:13">
      <c r="A1591" s="4">
        <v>647</v>
      </c>
      <c r="B1591" s="4">
        <v>12</v>
      </c>
      <c r="C1591" s="4" t="s">
        <v>186</v>
      </c>
      <c r="D1591" s="4" t="s">
        <v>1137</v>
      </c>
      <c r="E1591" s="4">
        <v>19</v>
      </c>
      <c r="F1591" s="4">
        <v>31</v>
      </c>
      <c r="G1591" s="4">
        <v>2</v>
      </c>
      <c r="H1591" s="4">
        <v>26</v>
      </c>
      <c r="I1591" t="s">
        <v>1132</v>
      </c>
      <c r="J1591" s="3">
        <f t="shared" si="96"/>
        <v>62</v>
      </c>
      <c r="K1591" s="3">
        <f t="shared" si="97"/>
        <v>38</v>
      </c>
      <c r="L1591" s="3">
        <f t="shared" si="98"/>
        <v>24</v>
      </c>
      <c r="M1591" s="7">
        <f t="shared" si="99"/>
        <v>0.38709677419354838</v>
      </c>
    </row>
    <row r="1592" spans="1:13">
      <c r="A1592" s="4">
        <v>648</v>
      </c>
      <c r="B1592" s="4">
        <v>9</v>
      </c>
      <c r="C1592" s="4" t="s">
        <v>57</v>
      </c>
      <c r="D1592" s="4" t="s">
        <v>1143</v>
      </c>
      <c r="E1592" s="4">
        <v>16</v>
      </c>
      <c r="F1592" s="4">
        <v>28</v>
      </c>
      <c r="G1592" s="4">
        <v>2</v>
      </c>
      <c r="H1592" s="4">
        <v>47</v>
      </c>
      <c r="I1592" t="s">
        <v>1131</v>
      </c>
      <c r="J1592" s="3">
        <f t="shared" si="96"/>
        <v>56</v>
      </c>
      <c r="K1592" s="3">
        <f t="shared" si="97"/>
        <v>32</v>
      </c>
      <c r="L1592" s="3">
        <f t="shared" si="98"/>
        <v>24</v>
      </c>
      <c r="M1592" s="7">
        <f t="shared" si="99"/>
        <v>0.42857142857142855</v>
      </c>
    </row>
    <row r="1593" spans="1:13">
      <c r="A1593" s="4">
        <v>649</v>
      </c>
      <c r="B1593" s="4">
        <v>9</v>
      </c>
      <c r="C1593" s="4" t="s">
        <v>51</v>
      </c>
      <c r="D1593" s="4" t="s">
        <v>1141</v>
      </c>
      <c r="E1593" s="4">
        <v>17</v>
      </c>
      <c r="F1593" s="4">
        <v>29</v>
      </c>
      <c r="G1593" s="4">
        <v>3</v>
      </c>
      <c r="H1593" s="4">
        <v>22</v>
      </c>
      <c r="I1593" t="s">
        <v>1132</v>
      </c>
      <c r="J1593" s="3">
        <f t="shared" si="96"/>
        <v>87</v>
      </c>
      <c r="K1593" s="3">
        <f t="shared" si="97"/>
        <v>51</v>
      </c>
      <c r="L1593" s="3">
        <f t="shared" si="98"/>
        <v>36</v>
      </c>
      <c r="M1593" s="7">
        <f t="shared" si="99"/>
        <v>0.41379310344827586</v>
      </c>
    </row>
    <row r="1594" spans="1:13">
      <c r="A1594" s="4">
        <v>649</v>
      </c>
      <c r="B1594" s="4">
        <v>9</v>
      </c>
      <c r="C1594" s="4" t="s">
        <v>57</v>
      </c>
      <c r="D1594" s="4" t="s">
        <v>1143</v>
      </c>
      <c r="E1594" s="4">
        <v>16</v>
      </c>
      <c r="F1594" s="4">
        <v>28</v>
      </c>
      <c r="G1594" s="4">
        <v>3</v>
      </c>
      <c r="H1594" s="4">
        <v>40</v>
      </c>
      <c r="I1594" t="s">
        <v>1131</v>
      </c>
      <c r="J1594" s="3">
        <f t="shared" si="96"/>
        <v>84</v>
      </c>
      <c r="K1594" s="3">
        <f t="shared" si="97"/>
        <v>48</v>
      </c>
      <c r="L1594" s="3">
        <f t="shared" si="98"/>
        <v>36</v>
      </c>
      <c r="M1594" s="7">
        <f t="shared" si="99"/>
        <v>0.42857142857142855</v>
      </c>
    </row>
    <row r="1595" spans="1:13">
      <c r="A1595" s="4">
        <v>649</v>
      </c>
      <c r="B1595" s="4">
        <v>9</v>
      </c>
      <c r="C1595" s="4" t="s">
        <v>195</v>
      </c>
      <c r="D1595" s="4" t="s">
        <v>1154</v>
      </c>
      <c r="E1595" s="4">
        <v>15</v>
      </c>
      <c r="F1595" s="4">
        <v>25</v>
      </c>
      <c r="G1595" s="4">
        <v>1</v>
      </c>
      <c r="H1595" s="4">
        <v>32</v>
      </c>
      <c r="I1595" t="s">
        <v>1132</v>
      </c>
      <c r="J1595" s="3">
        <f t="shared" si="96"/>
        <v>25</v>
      </c>
      <c r="K1595" s="3">
        <f t="shared" si="97"/>
        <v>15</v>
      </c>
      <c r="L1595" s="3">
        <f t="shared" si="98"/>
        <v>10</v>
      </c>
      <c r="M1595" s="7">
        <f t="shared" si="99"/>
        <v>0.4</v>
      </c>
    </row>
    <row r="1596" spans="1:13">
      <c r="A1596" s="4">
        <v>649</v>
      </c>
      <c r="B1596" s="4">
        <v>9</v>
      </c>
      <c r="C1596" s="4" t="s">
        <v>241</v>
      </c>
      <c r="D1596" s="4" t="s">
        <v>1149</v>
      </c>
      <c r="E1596" s="4">
        <v>12</v>
      </c>
      <c r="F1596" s="4">
        <v>20</v>
      </c>
      <c r="G1596" s="4">
        <v>3</v>
      </c>
      <c r="H1596" s="4">
        <v>15</v>
      </c>
      <c r="I1596" t="s">
        <v>1131</v>
      </c>
      <c r="J1596" s="3">
        <f t="shared" si="96"/>
        <v>60</v>
      </c>
      <c r="K1596" s="3">
        <f t="shared" si="97"/>
        <v>36</v>
      </c>
      <c r="L1596" s="3">
        <f t="shared" si="98"/>
        <v>24</v>
      </c>
      <c r="M1596" s="7">
        <f t="shared" si="99"/>
        <v>0.4</v>
      </c>
    </row>
    <row r="1597" spans="1:13">
      <c r="A1597" s="4">
        <v>650</v>
      </c>
      <c r="B1597" s="4">
        <v>11</v>
      </c>
      <c r="C1597" s="4" t="s">
        <v>102</v>
      </c>
      <c r="D1597" s="4" t="s">
        <v>1151</v>
      </c>
      <c r="E1597" s="4">
        <v>13</v>
      </c>
      <c r="F1597" s="4">
        <v>21</v>
      </c>
      <c r="G1597" s="4">
        <v>2</v>
      </c>
      <c r="H1597" s="4">
        <v>18</v>
      </c>
      <c r="I1597" t="s">
        <v>1132</v>
      </c>
      <c r="J1597" s="3">
        <f t="shared" si="96"/>
        <v>42</v>
      </c>
      <c r="K1597" s="3">
        <f t="shared" si="97"/>
        <v>26</v>
      </c>
      <c r="L1597" s="3">
        <f t="shared" si="98"/>
        <v>16</v>
      </c>
      <c r="M1597" s="7">
        <f t="shared" si="99"/>
        <v>0.38095238095238093</v>
      </c>
    </row>
    <row r="1598" spans="1:13">
      <c r="A1598" s="4">
        <v>650</v>
      </c>
      <c r="B1598" s="4">
        <v>11</v>
      </c>
      <c r="C1598" s="4" t="s">
        <v>51</v>
      </c>
      <c r="D1598" s="4" t="s">
        <v>1141</v>
      </c>
      <c r="E1598" s="4">
        <v>17</v>
      </c>
      <c r="F1598" s="4">
        <v>29</v>
      </c>
      <c r="G1598" s="4">
        <v>2</v>
      </c>
      <c r="H1598" s="4">
        <v>35</v>
      </c>
      <c r="I1598" t="s">
        <v>1132</v>
      </c>
      <c r="J1598" s="3">
        <f t="shared" si="96"/>
        <v>58</v>
      </c>
      <c r="K1598" s="3">
        <f t="shared" si="97"/>
        <v>34</v>
      </c>
      <c r="L1598" s="3">
        <f t="shared" si="98"/>
        <v>24</v>
      </c>
      <c r="M1598" s="7">
        <f t="shared" si="99"/>
        <v>0.41379310344827586</v>
      </c>
    </row>
    <row r="1599" spans="1:13">
      <c r="A1599" s="4">
        <v>650</v>
      </c>
      <c r="B1599" s="4">
        <v>11</v>
      </c>
      <c r="C1599" s="4" t="s">
        <v>414</v>
      </c>
      <c r="D1599" s="4" t="s">
        <v>1146</v>
      </c>
      <c r="E1599" s="4">
        <v>19</v>
      </c>
      <c r="F1599" s="4">
        <v>32</v>
      </c>
      <c r="G1599" s="4">
        <v>1</v>
      </c>
      <c r="H1599" s="4">
        <v>12</v>
      </c>
      <c r="I1599" t="s">
        <v>1132</v>
      </c>
      <c r="J1599" s="3">
        <f t="shared" si="96"/>
        <v>32</v>
      </c>
      <c r="K1599" s="3">
        <f t="shared" si="97"/>
        <v>19</v>
      </c>
      <c r="L1599" s="3">
        <f t="shared" si="98"/>
        <v>13</v>
      </c>
      <c r="M1599" s="7">
        <f t="shared" si="99"/>
        <v>0.40625</v>
      </c>
    </row>
    <row r="1600" spans="1:13">
      <c r="A1600" s="4">
        <v>650</v>
      </c>
      <c r="B1600" s="4">
        <v>11</v>
      </c>
      <c r="C1600" s="4" t="s">
        <v>33</v>
      </c>
      <c r="D1600" s="4" t="s">
        <v>1145</v>
      </c>
      <c r="E1600" s="4">
        <v>21</v>
      </c>
      <c r="F1600" s="4">
        <v>35</v>
      </c>
      <c r="G1600" s="4">
        <v>3</v>
      </c>
      <c r="H1600" s="4">
        <v>11</v>
      </c>
      <c r="I1600" t="s">
        <v>1131</v>
      </c>
      <c r="J1600" s="3">
        <f t="shared" si="96"/>
        <v>105</v>
      </c>
      <c r="K1600" s="3">
        <f t="shared" si="97"/>
        <v>63</v>
      </c>
      <c r="L1600" s="3">
        <f t="shared" si="98"/>
        <v>42</v>
      </c>
      <c r="M1600" s="7">
        <f t="shared" si="99"/>
        <v>0.4</v>
      </c>
    </row>
    <row r="1601" spans="1:13">
      <c r="A1601" s="4">
        <v>651</v>
      </c>
      <c r="B1601" s="4">
        <v>16</v>
      </c>
      <c r="C1601" s="4" t="s">
        <v>65</v>
      </c>
      <c r="D1601" s="4" t="s">
        <v>1139</v>
      </c>
      <c r="E1601" s="4">
        <v>25</v>
      </c>
      <c r="F1601" s="4">
        <v>40</v>
      </c>
      <c r="G1601" s="4">
        <v>2</v>
      </c>
      <c r="H1601" s="4">
        <v>50</v>
      </c>
      <c r="I1601" t="s">
        <v>1131</v>
      </c>
      <c r="J1601" s="3">
        <f t="shared" si="96"/>
        <v>80</v>
      </c>
      <c r="K1601" s="3">
        <f t="shared" si="97"/>
        <v>50</v>
      </c>
      <c r="L1601" s="3">
        <f t="shared" si="98"/>
        <v>30</v>
      </c>
      <c r="M1601" s="7">
        <f t="shared" si="99"/>
        <v>0.375</v>
      </c>
    </row>
    <row r="1602" spans="1:13">
      <c r="A1602" s="4">
        <v>651</v>
      </c>
      <c r="B1602" s="4">
        <v>16</v>
      </c>
      <c r="C1602" s="4" t="s">
        <v>102</v>
      </c>
      <c r="D1602" s="4" t="s">
        <v>1151</v>
      </c>
      <c r="E1602" s="4">
        <v>13</v>
      </c>
      <c r="F1602" s="4">
        <v>21</v>
      </c>
      <c r="G1602" s="4">
        <v>3</v>
      </c>
      <c r="H1602" s="4">
        <v>9</v>
      </c>
      <c r="I1602" t="s">
        <v>1131</v>
      </c>
      <c r="J1602" s="3">
        <f t="shared" ref="J1602:J1665" si="100">+F1602*G1602</f>
        <v>63</v>
      </c>
      <c r="K1602" s="3">
        <f t="shared" ref="K1602:K1665" si="101">+E1602*G1602</f>
        <v>39</v>
      </c>
      <c r="L1602" s="3">
        <f t="shared" si="98"/>
        <v>24</v>
      </c>
      <c r="M1602" s="7">
        <f t="shared" si="99"/>
        <v>0.38095238095238093</v>
      </c>
    </row>
    <row r="1603" spans="1:13">
      <c r="A1603" s="4">
        <v>651</v>
      </c>
      <c r="B1603" s="4">
        <v>16</v>
      </c>
      <c r="C1603" s="4" t="s">
        <v>439</v>
      </c>
      <c r="D1603" s="4" t="s">
        <v>1142</v>
      </c>
      <c r="E1603" s="4">
        <v>20</v>
      </c>
      <c r="F1603" s="4">
        <v>33</v>
      </c>
      <c r="G1603" s="4">
        <v>2</v>
      </c>
      <c r="H1603" s="4">
        <v>29</v>
      </c>
      <c r="I1603" t="s">
        <v>1131</v>
      </c>
      <c r="J1603" s="3">
        <f t="shared" si="100"/>
        <v>66</v>
      </c>
      <c r="K1603" s="3">
        <f t="shared" si="101"/>
        <v>40</v>
      </c>
      <c r="L1603" s="3">
        <f t="shared" ref="L1603:L1666" si="102">+J1603-K1603</f>
        <v>26</v>
      </c>
      <c r="M1603" s="7">
        <f t="shared" ref="M1603:M1666" si="103">+L1603/J1603</f>
        <v>0.39393939393939392</v>
      </c>
    </row>
    <row r="1604" spans="1:13">
      <c r="A1604" s="4">
        <v>652</v>
      </c>
      <c r="B1604" s="4">
        <v>14</v>
      </c>
      <c r="C1604" s="4" t="s">
        <v>186</v>
      </c>
      <c r="D1604" s="4" t="s">
        <v>1137</v>
      </c>
      <c r="E1604" s="4">
        <v>19</v>
      </c>
      <c r="F1604" s="4">
        <v>31</v>
      </c>
      <c r="G1604" s="4">
        <v>2</v>
      </c>
      <c r="H1604" s="4">
        <v>12</v>
      </c>
      <c r="I1604" t="s">
        <v>1131</v>
      </c>
      <c r="J1604" s="3">
        <f t="shared" si="100"/>
        <v>62</v>
      </c>
      <c r="K1604" s="3">
        <f t="shared" si="101"/>
        <v>38</v>
      </c>
      <c r="L1604" s="3">
        <f t="shared" si="102"/>
        <v>24</v>
      </c>
      <c r="M1604" s="7">
        <f t="shared" si="103"/>
        <v>0.38709677419354838</v>
      </c>
    </row>
    <row r="1605" spans="1:13">
      <c r="A1605" s="4">
        <v>652</v>
      </c>
      <c r="B1605" s="4">
        <v>14</v>
      </c>
      <c r="C1605" s="4" t="s">
        <v>106</v>
      </c>
      <c r="D1605" s="4" t="s">
        <v>1140</v>
      </c>
      <c r="E1605" s="4">
        <v>22</v>
      </c>
      <c r="F1605" s="4">
        <v>36</v>
      </c>
      <c r="G1605" s="4">
        <v>3</v>
      </c>
      <c r="H1605" s="4">
        <v>38</v>
      </c>
      <c r="I1605" t="s">
        <v>1132</v>
      </c>
      <c r="J1605" s="3">
        <f t="shared" si="100"/>
        <v>108</v>
      </c>
      <c r="K1605" s="3">
        <f t="shared" si="101"/>
        <v>66</v>
      </c>
      <c r="L1605" s="3">
        <f t="shared" si="102"/>
        <v>42</v>
      </c>
      <c r="M1605" s="7">
        <f t="shared" si="103"/>
        <v>0.3888888888888889</v>
      </c>
    </row>
    <row r="1606" spans="1:13">
      <c r="A1606" s="4">
        <v>653</v>
      </c>
      <c r="B1606" s="4">
        <v>13</v>
      </c>
      <c r="C1606" s="4" t="s">
        <v>57</v>
      </c>
      <c r="D1606" s="4" t="s">
        <v>1143</v>
      </c>
      <c r="E1606" s="4">
        <v>16</v>
      </c>
      <c r="F1606" s="4">
        <v>28</v>
      </c>
      <c r="G1606" s="4">
        <v>3</v>
      </c>
      <c r="H1606" s="4">
        <v>51</v>
      </c>
      <c r="I1606" t="s">
        <v>1132</v>
      </c>
      <c r="J1606" s="3">
        <f t="shared" si="100"/>
        <v>84</v>
      </c>
      <c r="K1606" s="3">
        <f t="shared" si="101"/>
        <v>48</v>
      </c>
      <c r="L1606" s="3">
        <f t="shared" si="102"/>
        <v>36</v>
      </c>
      <c r="M1606" s="7">
        <f t="shared" si="103"/>
        <v>0.42857142857142855</v>
      </c>
    </row>
    <row r="1607" spans="1:13">
      <c r="A1607" s="4">
        <v>653</v>
      </c>
      <c r="B1607" s="4">
        <v>13</v>
      </c>
      <c r="C1607" s="4" t="s">
        <v>100</v>
      </c>
      <c r="D1607" s="4" t="s">
        <v>1136</v>
      </c>
      <c r="E1607" s="4">
        <v>18</v>
      </c>
      <c r="F1607" s="4">
        <v>30</v>
      </c>
      <c r="G1607" s="4">
        <v>3</v>
      </c>
      <c r="H1607" s="4">
        <v>46</v>
      </c>
      <c r="I1607" t="s">
        <v>1131</v>
      </c>
      <c r="J1607" s="3">
        <f t="shared" si="100"/>
        <v>90</v>
      </c>
      <c r="K1607" s="3">
        <f t="shared" si="101"/>
        <v>54</v>
      </c>
      <c r="L1607" s="3">
        <f t="shared" si="102"/>
        <v>36</v>
      </c>
      <c r="M1607" s="7">
        <f t="shared" si="103"/>
        <v>0.4</v>
      </c>
    </row>
    <row r="1608" spans="1:13">
      <c r="A1608" s="4">
        <v>653</v>
      </c>
      <c r="B1608" s="4">
        <v>13</v>
      </c>
      <c r="C1608" s="4" t="s">
        <v>33</v>
      </c>
      <c r="D1608" s="4" t="s">
        <v>1145</v>
      </c>
      <c r="E1608" s="4">
        <v>21</v>
      </c>
      <c r="F1608" s="4">
        <v>35</v>
      </c>
      <c r="G1608" s="4">
        <v>2</v>
      </c>
      <c r="H1608" s="4">
        <v>53</v>
      </c>
      <c r="I1608" t="s">
        <v>1131</v>
      </c>
      <c r="J1608" s="3">
        <f t="shared" si="100"/>
        <v>70</v>
      </c>
      <c r="K1608" s="3">
        <f t="shared" si="101"/>
        <v>42</v>
      </c>
      <c r="L1608" s="3">
        <f t="shared" si="102"/>
        <v>28</v>
      </c>
      <c r="M1608" s="7">
        <f t="shared" si="103"/>
        <v>0.4</v>
      </c>
    </row>
    <row r="1609" spans="1:13">
      <c r="A1609" s="4">
        <v>654</v>
      </c>
      <c r="B1609" s="4">
        <v>12</v>
      </c>
      <c r="C1609" s="4" t="s">
        <v>335</v>
      </c>
      <c r="D1609" s="4" t="s">
        <v>1147</v>
      </c>
      <c r="E1609" s="4">
        <v>13</v>
      </c>
      <c r="F1609" s="4">
        <v>22</v>
      </c>
      <c r="G1609" s="4">
        <v>1</v>
      </c>
      <c r="H1609" s="4">
        <v>31</v>
      </c>
      <c r="I1609" t="s">
        <v>1131</v>
      </c>
      <c r="J1609" s="3">
        <f t="shared" si="100"/>
        <v>22</v>
      </c>
      <c r="K1609" s="3">
        <f t="shared" si="101"/>
        <v>13</v>
      </c>
      <c r="L1609" s="3">
        <f t="shared" si="102"/>
        <v>9</v>
      </c>
      <c r="M1609" s="7">
        <f t="shared" si="103"/>
        <v>0.40909090909090912</v>
      </c>
    </row>
    <row r="1610" spans="1:13">
      <c r="A1610" s="4">
        <v>654</v>
      </c>
      <c r="B1610" s="4">
        <v>12</v>
      </c>
      <c r="C1610" s="4" t="s">
        <v>241</v>
      </c>
      <c r="D1610" s="4" t="s">
        <v>1149</v>
      </c>
      <c r="E1610" s="4">
        <v>12</v>
      </c>
      <c r="F1610" s="4">
        <v>20</v>
      </c>
      <c r="G1610" s="4">
        <v>1</v>
      </c>
      <c r="H1610" s="4">
        <v>13</v>
      </c>
      <c r="I1610" t="s">
        <v>1131</v>
      </c>
      <c r="J1610" s="3">
        <f t="shared" si="100"/>
        <v>20</v>
      </c>
      <c r="K1610" s="3">
        <f t="shared" si="101"/>
        <v>12</v>
      </c>
      <c r="L1610" s="3">
        <f t="shared" si="102"/>
        <v>8</v>
      </c>
      <c r="M1610" s="7">
        <f t="shared" si="103"/>
        <v>0.4</v>
      </c>
    </row>
    <row r="1611" spans="1:13">
      <c r="A1611" s="4">
        <v>655</v>
      </c>
      <c r="B1611" s="4">
        <v>5</v>
      </c>
      <c r="C1611" s="4" t="s">
        <v>186</v>
      </c>
      <c r="D1611" s="4" t="s">
        <v>1137</v>
      </c>
      <c r="E1611" s="4">
        <v>19</v>
      </c>
      <c r="F1611" s="4">
        <v>31</v>
      </c>
      <c r="G1611" s="4">
        <v>3</v>
      </c>
      <c r="H1611" s="4">
        <v>36</v>
      </c>
      <c r="I1611" t="s">
        <v>1132</v>
      </c>
      <c r="J1611" s="3">
        <f t="shared" si="100"/>
        <v>93</v>
      </c>
      <c r="K1611" s="3">
        <f t="shared" si="101"/>
        <v>57</v>
      </c>
      <c r="L1611" s="3">
        <f t="shared" si="102"/>
        <v>36</v>
      </c>
      <c r="M1611" s="7">
        <f t="shared" si="103"/>
        <v>0.38709677419354838</v>
      </c>
    </row>
    <row r="1612" spans="1:13">
      <c r="A1612" s="4">
        <v>656</v>
      </c>
      <c r="B1612" s="4">
        <v>19</v>
      </c>
      <c r="C1612" s="4" t="s">
        <v>331</v>
      </c>
      <c r="D1612" s="4" t="s">
        <v>1150</v>
      </c>
      <c r="E1612" s="4">
        <v>14</v>
      </c>
      <c r="F1612" s="4">
        <v>23</v>
      </c>
      <c r="G1612" s="4">
        <v>1</v>
      </c>
      <c r="H1612" s="4">
        <v>13</v>
      </c>
      <c r="I1612" t="s">
        <v>1131</v>
      </c>
      <c r="J1612" s="3">
        <f t="shared" si="100"/>
        <v>23</v>
      </c>
      <c r="K1612" s="3">
        <f t="shared" si="101"/>
        <v>14</v>
      </c>
      <c r="L1612" s="3">
        <f t="shared" si="102"/>
        <v>9</v>
      </c>
      <c r="M1612" s="7">
        <f t="shared" si="103"/>
        <v>0.39130434782608697</v>
      </c>
    </row>
    <row r="1613" spans="1:13">
      <c r="A1613" s="4">
        <v>656</v>
      </c>
      <c r="B1613" s="4">
        <v>19</v>
      </c>
      <c r="C1613" s="4" t="s">
        <v>241</v>
      </c>
      <c r="D1613" s="4" t="s">
        <v>1149</v>
      </c>
      <c r="E1613" s="4">
        <v>12</v>
      </c>
      <c r="F1613" s="4">
        <v>20</v>
      </c>
      <c r="G1613" s="4">
        <v>3</v>
      </c>
      <c r="H1613" s="4">
        <v>44</v>
      </c>
      <c r="I1613" t="s">
        <v>1132</v>
      </c>
      <c r="J1613" s="3">
        <f t="shared" si="100"/>
        <v>60</v>
      </c>
      <c r="K1613" s="3">
        <f t="shared" si="101"/>
        <v>36</v>
      </c>
      <c r="L1613" s="3">
        <f t="shared" si="102"/>
        <v>24</v>
      </c>
      <c r="M1613" s="7">
        <f t="shared" si="103"/>
        <v>0.4</v>
      </c>
    </row>
    <row r="1614" spans="1:13">
      <c r="A1614" s="4">
        <v>656</v>
      </c>
      <c r="B1614" s="4">
        <v>19</v>
      </c>
      <c r="C1614" s="4" t="s">
        <v>180</v>
      </c>
      <c r="D1614" s="4" t="s">
        <v>1144</v>
      </c>
      <c r="E1614" s="4">
        <v>11</v>
      </c>
      <c r="F1614" s="4">
        <v>19</v>
      </c>
      <c r="G1614" s="4">
        <v>2</v>
      </c>
      <c r="H1614" s="4">
        <v>39</v>
      </c>
      <c r="I1614" t="s">
        <v>1132</v>
      </c>
      <c r="J1614" s="3">
        <f t="shared" si="100"/>
        <v>38</v>
      </c>
      <c r="K1614" s="3">
        <f t="shared" si="101"/>
        <v>22</v>
      </c>
      <c r="L1614" s="3">
        <f t="shared" si="102"/>
        <v>16</v>
      </c>
      <c r="M1614" s="7">
        <f t="shared" si="103"/>
        <v>0.42105263157894735</v>
      </c>
    </row>
    <row r="1615" spans="1:13">
      <c r="A1615" s="4">
        <v>656</v>
      </c>
      <c r="B1615" s="4">
        <v>19</v>
      </c>
      <c r="C1615" s="4" t="s">
        <v>106</v>
      </c>
      <c r="D1615" s="4" t="s">
        <v>1140</v>
      </c>
      <c r="E1615" s="4">
        <v>22</v>
      </c>
      <c r="F1615" s="4">
        <v>36</v>
      </c>
      <c r="G1615" s="4">
        <v>1</v>
      </c>
      <c r="H1615" s="4">
        <v>14</v>
      </c>
      <c r="I1615" t="s">
        <v>1131</v>
      </c>
      <c r="J1615" s="3">
        <f t="shared" si="100"/>
        <v>36</v>
      </c>
      <c r="K1615" s="3">
        <f t="shared" si="101"/>
        <v>22</v>
      </c>
      <c r="L1615" s="3">
        <f t="shared" si="102"/>
        <v>14</v>
      </c>
      <c r="M1615" s="7">
        <f t="shared" si="103"/>
        <v>0.3888888888888889</v>
      </c>
    </row>
    <row r="1616" spans="1:13">
      <c r="A1616" s="4">
        <v>657</v>
      </c>
      <c r="B1616" s="4">
        <v>1</v>
      </c>
      <c r="C1616" s="4" t="s">
        <v>65</v>
      </c>
      <c r="D1616" s="4" t="s">
        <v>1139</v>
      </c>
      <c r="E1616" s="4">
        <v>25</v>
      </c>
      <c r="F1616" s="4">
        <v>40</v>
      </c>
      <c r="G1616" s="4">
        <v>2</v>
      </c>
      <c r="H1616" s="4">
        <v>55</v>
      </c>
      <c r="I1616" t="s">
        <v>1132</v>
      </c>
      <c r="J1616" s="3">
        <f t="shared" si="100"/>
        <v>80</v>
      </c>
      <c r="K1616" s="3">
        <f t="shared" si="101"/>
        <v>50</v>
      </c>
      <c r="L1616" s="3">
        <f t="shared" si="102"/>
        <v>30</v>
      </c>
      <c r="M1616" s="7">
        <f t="shared" si="103"/>
        <v>0.375</v>
      </c>
    </row>
    <row r="1617" spans="1:13">
      <c r="A1617" s="4">
        <v>657</v>
      </c>
      <c r="B1617" s="4">
        <v>1</v>
      </c>
      <c r="C1617" s="4" t="s">
        <v>331</v>
      </c>
      <c r="D1617" s="4" t="s">
        <v>1150</v>
      </c>
      <c r="E1617" s="4">
        <v>14</v>
      </c>
      <c r="F1617" s="4">
        <v>23</v>
      </c>
      <c r="G1617" s="4">
        <v>2</v>
      </c>
      <c r="H1617" s="4">
        <v>39</v>
      </c>
      <c r="I1617" t="s">
        <v>1132</v>
      </c>
      <c r="J1617" s="3">
        <f t="shared" si="100"/>
        <v>46</v>
      </c>
      <c r="K1617" s="3">
        <f t="shared" si="101"/>
        <v>28</v>
      </c>
      <c r="L1617" s="3">
        <f t="shared" si="102"/>
        <v>18</v>
      </c>
      <c r="M1617" s="7">
        <f t="shared" si="103"/>
        <v>0.39130434782608697</v>
      </c>
    </row>
    <row r="1618" spans="1:13">
      <c r="A1618" s="4">
        <v>657</v>
      </c>
      <c r="B1618" s="4">
        <v>1</v>
      </c>
      <c r="C1618" s="4" t="s">
        <v>33</v>
      </c>
      <c r="D1618" s="4" t="s">
        <v>1145</v>
      </c>
      <c r="E1618" s="4">
        <v>21</v>
      </c>
      <c r="F1618" s="4">
        <v>35</v>
      </c>
      <c r="G1618" s="4">
        <v>2</v>
      </c>
      <c r="H1618" s="4">
        <v>40</v>
      </c>
      <c r="I1618" t="s">
        <v>1132</v>
      </c>
      <c r="J1618" s="3">
        <f t="shared" si="100"/>
        <v>70</v>
      </c>
      <c r="K1618" s="3">
        <f t="shared" si="101"/>
        <v>42</v>
      </c>
      <c r="L1618" s="3">
        <f t="shared" si="102"/>
        <v>28</v>
      </c>
      <c r="M1618" s="7">
        <f t="shared" si="103"/>
        <v>0.4</v>
      </c>
    </row>
    <row r="1619" spans="1:13">
      <c r="A1619" s="4">
        <v>658</v>
      </c>
      <c r="B1619" s="4">
        <v>19</v>
      </c>
      <c r="C1619" s="4" t="s">
        <v>414</v>
      </c>
      <c r="D1619" s="4" t="s">
        <v>1146</v>
      </c>
      <c r="E1619" s="4">
        <v>19</v>
      </c>
      <c r="F1619" s="4">
        <v>32</v>
      </c>
      <c r="G1619" s="4">
        <v>1</v>
      </c>
      <c r="H1619" s="4">
        <v>21</v>
      </c>
      <c r="I1619" t="s">
        <v>1132</v>
      </c>
      <c r="J1619" s="3">
        <f t="shared" si="100"/>
        <v>32</v>
      </c>
      <c r="K1619" s="3">
        <f t="shared" si="101"/>
        <v>19</v>
      </c>
      <c r="L1619" s="3">
        <f t="shared" si="102"/>
        <v>13</v>
      </c>
      <c r="M1619" s="7">
        <f t="shared" si="103"/>
        <v>0.40625</v>
      </c>
    </row>
    <row r="1620" spans="1:13">
      <c r="A1620" s="4">
        <v>658</v>
      </c>
      <c r="B1620" s="4">
        <v>19</v>
      </c>
      <c r="C1620" s="4" t="s">
        <v>170</v>
      </c>
      <c r="D1620" s="4" t="s">
        <v>1138</v>
      </c>
      <c r="E1620" s="4">
        <v>16</v>
      </c>
      <c r="F1620" s="4">
        <v>27</v>
      </c>
      <c r="G1620" s="4">
        <v>2</v>
      </c>
      <c r="H1620" s="4">
        <v>27</v>
      </c>
      <c r="I1620" t="s">
        <v>1132</v>
      </c>
      <c r="J1620" s="3">
        <f t="shared" si="100"/>
        <v>54</v>
      </c>
      <c r="K1620" s="3">
        <f t="shared" si="101"/>
        <v>32</v>
      </c>
      <c r="L1620" s="3">
        <f t="shared" si="102"/>
        <v>22</v>
      </c>
      <c r="M1620" s="7">
        <f t="shared" si="103"/>
        <v>0.40740740740740738</v>
      </c>
    </row>
    <row r="1621" spans="1:13">
      <c r="A1621" s="4">
        <v>659</v>
      </c>
      <c r="B1621" s="4">
        <v>9</v>
      </c>
      <c r="C1621" s="4" t="s">
        <v>51</v>
      </c>
      <c r="D1621" s="4" t="s">
        <v>1141</v>
      </c>
      <c r="E1621" s="4">
        <v>17</v>
      </c>
      <c r="F1621" s="4">
        <v>29</v>
      </c>
      <c r="G1621" s="4">
        <v>3</v>
      </c>
      <c r="H1621" s="4">
        <v>31</v>
      </c>
      <c r="I1621" t="s">
        <v>1131</v>
      </c>
      <c r="J1621" s="3">
        <f t="shared" si="100"/>
        <v>87</v>
      </c>
      <c r="K1621" s="3">
        <f t="shared" si="101"/>
        <v>51</v>
      </c>
      <c r="L1621" s="3">
        <f t="shared" si="102"/>
        <v>36</v>
      </c>
      <c r="M1621" s="7">
        <f t="shared" si="103"/>
        <v>0.41379310344827586</v>
      </c>
    </row>
    <row r="1622" spans="1:13">
      <c r="A1622" s="4">
        <v>660</v>
      </c>
      <c r="B1622" s="4">
        <v>19</v>
      </c>
      <c r="C1622" s="4" t="s">
        <v>180</v>
      </c>
      <c r="D1622" s="4" t="s">
        <v>1144</v>
      </c>
      <c r="E1622" s="4">
        <v>11</v>
      </c>
      <c r="F1622" s="4">
        <v>19</v>
      </c>
      <c r="G1622" s="4">
        <v>2</v>
      </c>
      <c r="H1622" s="4">
        <v>24</v>
      </c>
      <c r="I1622" t="s">
        <v>1132</v>
      </c>
      <c r="J1622" s="3">
        <f t="shared" si="100"/>
        <v>38</v>
      </c>
      <c r="K1622" s="3">
        <f t="shared" si="101"/>
        <v>22</v>
      </c>
      <c r="L1622" s="3">
        <f t="shared" si="102"/>
        <v>16</v>
      </c>
      <c r="M1622" s="7">
        <f t="shared" si="103"/>
        <v>0.42105263157894735</v>
      </c>
    </row>
    <row r="1623" spans="1:13">
      <c r="A1623" s="4">
        <v>660</v>
      </c>
      <c r="B1623" s="4">
        <v>19</v>
      </c>
      <c r="C1623" s="4" t="s">
        <v>100</v>
      </c>
      <c r="D1623" s="4" t="s">
        <v>1136</v>
      </c>
      <c r="E1623" s="4">
        <v>18</v>
      </c>
      <c r="F1623" s="4">
        <v>30</v>
      </c>
      <c r="G1623" s="4">
        <v>3</v>
      </c>
      <c r="H1623" s="4">
        <v>16</v>
      </c>
      <c r="I1623" t="s">
        <v>1131</v>
      </c>
      <c r="J1623" s="3">
        <f t="shared" si="100"/>
        <v>90</v>
      </c>
      <c r="K1623" s="3">
        <f t="shared" si="101"/>
        <v>54</v>
      </c>
      <c r="L1623" s="3">
        <f t="shared" si="102"/>
        <v>36</v>
      </c>
      <c r="M1623" s="7">
        <f t="shared" si="103"/>
        <v>0.4</v>
      </c>
    </row>
    <row r="1624" spans="1:13">
      <c r="A1624" s="4">
        <v>660</v>
      </c>
      <c r="B1624" s="4">
        <v>19</v>
      </c>
      <c r="C1624" s="4" t="s">
        <v>65</v>
      </c>
      <c r="D1624" s="4" t="s">
        <v>1139</v>
      </c>
      <c r="E1624" s="4">
        <v>25</v>
      </c>
      <c r="F1624" s="4">
        <v>40</v>
      </c>
      <c r="G1624" s="4">
        <v>2</v>
      </c>
      <c r="H1624" s="4">
        <v>5</v>
      </c>
      <c r="I1624" t="s">
        <v>1132</v>
      </c>
      <c r="J1624" s="3">
        <f t="shared" si="100"/>
        <v>80</v>
      </c>
      <c r="K1624" s="3">
        <f t="shared" si="101"/>
        <v>50</v>
      </c>
      <c r="L1624" s="3">
        <f t="shared" si="102"/>
        <v>30</v>
      </c>
      <c r="M1624" s="7">
        <f t="shared" si="103"/>
        <v>0.375</v>
      </c>
    </row>
    <row r="1625" spans="1:13">
      <c r="A1625" s="4">
        <v>661</v>
      </c>
      <c r="B1625" s="4">
        <v>16</v>
      </c>
      <c r="C1625" s="4" t="s">
        <v>331</v>
      </c>
      <c r="D1625" s="4" t="s">
        <v>1150</v>
      </c>
      <c r="E1625" s="4">
        <v>14</v>
      </c>
      <c r="F1625" s="4">
        <v>23</v>
      </c>
      <c r="G1625" s="4">
        <v>3</v>
      </c>
      <c r="H1625" s="4">
        <v>56</v>
      </c>
      <c r="I1625" t="s">
        <v>1132</v>
      </c>
      <c r="J1625" s="3">
        <f t="shared" si="100"/>
        <v>69</v>
      </c>
      <c r="K1625" s="3">
        <f t="shared" si="101"/>
        <v>42</v>
      </c>
      <c r="L1625" s="3">
        <f t="shared" si="102"/>
        <v>27</v>
      </c>
      <c r="M1625" s="7">
        <f t="shared" si="103"/>
        <v>0.39130434782608697</v>
      </c>
    </row>
    <row r="1626" spans="1:13">
      <c r="A1626" s="4">
        <v>661</v>
      </c>
      <c r="B1626" s="4">
        <v>16</v>
      </c>
      <c r="C1626" s="4" t="s">
        <v>186</v>
      </c>
      <c r="D1626" s="4" t="s">
        <v>1137</v>
      </c>
      <c r="E1626" s="4">
        <v>19</v>
      </c>
      <c r="F1626" s="4">
        <v>31</v>
      </c>
      <c r="G1626" s="4">
        <v>1</v>
      </c>
      <c r="H1626" s="4">
        <v>22</v>
      </c>
      <c r="I1626" t="s">
        <v>1132</v>
      </c>
      <c r="J1626" s="3">
        <f t="shared" si="100"/>
        <v>31</v>
      </c>
      <c r="K1626" s="3">
        <f t="shared" si="101"/>
        <v>19</v>
      </c>
      <c r="L1626" s="3">
        <f t="shared" si="102"/>
        <v>12</v>
      </c>
      <c r="M1626" s="7">
        <f t="shared" si="103"/>
        <v>0.38709677419354838</v>
      </c>
    </row>
    <row r="1627" spans="1:13">
      <c r="A1627" s="4">
        <v>661</v>
      </c>
      <c r="B1627" s="4">
        <v>16</v>
      </c>
      <c r="C1627" s="4" t="s">
        <v>195</v>
      </c>
      <c r="D1627" s="4" t="s">
        <v>1154</v>
      </c>
      <c r="E1627" s="4">
        <v>15</v>
      </c>
      <c r="F1627" s="4">
        <v>25</v>
      </c>
      <c r="G1627" s="4">
        <v>2</v>
      </c>
      <c r="H1627" s="4">
        <v>30</v>
      </c>
      <c r="I1627" t="s">
        <v>1131</v>
      </c>
      <c r="J1627" s="3">
        <f t="shared" si="100"/>
        <v>50</v>
      </c>
      <c r="K1627" s="3">
        <f t="shared" si="101"/>
        <v>30</v>
      </c>
      <c r="L1627" s="3">
        <f t="shared" si="102"/>
        <v>20</v>
      </c>
      <c r="M1627" s="7">
        <f t="shared" si="103"/>
        <v>0.4</v>
      </c>
    </row>
    <row r="1628" spans="1:13">
      <c r="A1628" s="4">
        <v>661</v>
      </c>
      <c r="B1628" s="4">
        <v>16</v>
      </c>
      <c r="C1628" s="4" t="s">
        <v>57</v>
      </c>
      <c r="D1628" s="4" t="s">
        <v>1143</v>
      </c>
      <c r="E1628" s="4">
        <v>16</v>
      </c>
      <c r="F1628" s="4">
        <v>28</v>
      </c>
      <c r="G1628" s="4">
        <v>2</v>
      </c>
      <c r="H1628" s="4">
        <v>27</v>
      </c>
      <c r="I1628" t="s">
        <v>1132</v>
      </c>
      <c r="J1628" s="3">
        <f t="shared" si="100"/>
        <v>56</v>
      </c>
      <c r="K1628" s="3">
        <f t="shared" si="101"/>
        <v>32</v>
      </c>
      <c r="L1628" s="3">
        <f t="shared" si="102"/>
        <v>24</v>
      </c>
      <c r="M1628" s="7">
        <f t="shared" si="103"/>
        <v>0.42857142857142855</v>
      </c>
    </row>
    <row r="1629" spans="1:13">
      <c r="A1629" s="4">
        <v>662</v>
      </c>
      <c r="B1629" s="4">
        <v>15</v>
      </c>
      <c r="C1629" s="4" t="s">
        <v>259</v>
      </c>
      <c r="D1629" s="4" t="s">
        <v>1135</v>
      </c>
      <c r="E1629" s="4">
        <v>14</v>
      </c>
      <c r="F1629" s="4">
        <v>24</v>
      </c>
      <c r="G1629" s="4">
        <v>3</v>
      </c>
      <c r="H1629" s="4">
        <v>34</v>
      </c>
      <c r="I1629" t="s">
        <v>1131</v>
      </c>
      <c r="J1629" s="3">
        <f t="shared" si="100"/>
        <v>72</v>
      </c>
      <c r="K1629" s="3">
        <f t="shared" si="101"/>
        <v>42</v>
      </c>
      <c r="L1629" s="3">
        <f t="shared" si="102"/>
        <v>30</v>
      </c>
      <c r="M1629" s="7">
        <f t="shared" si="103"/>
        <v>0.41666666666666669</v>
      </c>
    </row>
    <row r="1630" spans="1:13">
      <c r="A1630" s="4">
        <v>662</v>
      </c>
      <c r="B1630" s="4">
        <v>15</v>
      </c>
      <c r="C1630" s="4" t="s">
        <v>195</v>
      </c>
      <c r="D1630" s="4" t="s">
        <v>1154</v>
      </c>
      <c r="E1630" s="4">
        <v>15</v>
      </c>
      <c r="F1630" s="4">
        <v>25</v>
      </c>
      <c r="G1630" s="4">
        <v>1</v>
      </c>
      <c r="H1630" s="4">
        <v>10</v>
      </c>
      <c r="I1630" t="s">
        <v>1132</v>
      </c>
      <c r="J1630" s="3">
        <f t="shared" si="100"/>
        <v>25</v>
      </c>
      <c r="K1630" s="3">
        <f t="shared" si="101"/>
        <v>15</v>
      </c>
      <c r="L1630" s="3">
        <f t="shared" si="102"/>
        <v>10</v>
      </c>
      <c r="M1630" s="7">
        <f t="shared" si="103"/>
        <v>0.4</v>
      </c>
    </row>
    <row r="1631" spans="1:13">
      <c r="A1631" s="4">
        <v>662</v>
      </c>
      <c r="B1631" s="4">
        <v>15</v>
      </c>
      <c r="C1631" s="4" t="s">
        <v>106</v>
      </c>
      <c r="D1631" s="4" t="s">
        <v>1140</v>
      </c>
      <c r="E1631" s="4">
        <v>22</v>
      </c>
      <c r="F1631" s="4">
        <v>36</v>
      </c>
      <c r="G1631" s="4">
        <v>1</v>
      </c>
      <c r="H1631" s="4">
        <v>41</v>
      </c>
      <c r="I1631" t="s">
        <v>1131</v>
      </c>
      <c r="J1631" s="3">
        <f t="shared" si="100"/>
        <v>36</v>
      </c>
      <c r="K1631" s="3">
        <f t="shared" si="101"/>
        <v>22</v>
      </c>
      <c r="L1631" s="3">
        <f t="shared" si="102"/>
        <v>14</v>
      </c>
      <c r="M1631" s="7">
        <f t="shared" si="103"/>
        <v>0.3888888888888889</v>
      </c>
    </row>
    <row r="1632" spans="1:13">
      <c r="A1632" s="4">
        <v>663</v>
      </c>
      <c r="B1632" s="4">
        <v>3</v>
      </c>
      <c r="C1632" s="4" t="s">
        <v>117</v>
      </c>
      <c r="D1632" s="4" t="s">
        <v>1152</v>
      </c>
      <c r="E1632" s="4">
        <v>10</v>
      </c>
      <c r="F1632" s="4">
        <v>18</v>
      </c>
      <c r="G1632" s="4">
        <v>2</v>
      </c>
      <c r="H1632" s="4">
        <v>40</v>
      </c>
      <c r="I1632" t="s">
        <v>1132</v>
      </c>
      <c r="J1632" s="3">
        <f t="shared" si="100"/>
        <v>36</v>
      </c>
      <c r="K1632" s="3">
        <f t="shared" si="101"/>
        <v>20</v>
      </c>
      <c r="L1632" s="3">
        <f t="shared" si="102"/>
        <v>16</v>
      </c>
      <c r="M1632" s="7">
        <f t="shared" si="103"/>
        <v>0.44444444444444442</v>
      </c>
    </row>
    <row r="1633" spans="1:13">
      <c r="A1633" s="4">
        <v>663</v>
      </c>
      <c r="B1633" s="4">
        <v>3</v>
      </c>
      <c r="C1633" s="4" t="s">
        <v>51</v>
      </c>
      <c r="D1633" s="4" t="s">
        <v>1141</v>
      </c>
      <c r="E1633" s="4">
        <v>17</v>
      </c>
      <c r="F1633" s="4">
        <v>29</v>
      </c>
      <c r="G1633" s="4">
        <v>2</v>
      </c>
      <c r="H1633" s="4">
        <v>5</v>
      </c>
      <c r="I1633" t="s">
        <v>1132</v>
      </c>
      <c r="J1633" s="3">
        <f t="shared" si="100"/>
        <v>58</v>
      </c>
      <c r="K1633" s="3">
        <f t="shared" si="101"/>
        <v>34</v>
      </c>
      <c r="L1633" s="3">
        <f t="shared" si="102"/>
        <v>24</v>
      </c>
      <c r="M1633" s="7">
        <f t="shared" si="103"/>
        <v>0.41379310344827586</v>
      </c>
    </row>
    <row r="1634" spans="1:13">
      <c r="A1634" s="4">
        <v>663</v>
      </c>
      <c r="B1634" s="4">
        <v>3</v>
      </c>
      <c r="C1634" s="4" t="s">
        <v>241</v>
      </c>
      <c r="D1634" s="4" t="s">
        <v>1149</v>
      </c>
      <c r="E1634" s="4">
        <v>12</v>
      </c>
      <c r="F1634" s="4">
        <v>20</v>
      </c>
      <c r="G1634" s="4">
        <v>1</v>
      </c>
      <c r="H1634" s="4">
        <v>42</v>
      </c>
      <c r="I1634" t="s">
        <v>1132</v>
      </c>
      <c r="J1634" s="3">
        <f t="shared" si="100"/>
        <v>20</v>
      </c>
      <c r="K1634" s="3">
        <f t="shared" si="101"/>
        <v>12</v>
      </c>
      <c r="L1634" s="3">
        <f t="shared" si="102"/>
        <v>8</v>
      </c>
      <c r="M1634" s="7">
        <f t="shared" si="103"/>
        <v>0.4</v>
      </c>
    </row>
    <row r="1635" spans="1:13">
      <c r="A1635" s="4">
        <v>664</v>
      </c>
      <c r="B1635" s="4">
        <v>20</v>
      </c>
      <c r="C1635" s="4" t="s">
        <v>117</v>
      </c>
      <c r="D1635" s="4" t="s">
        <v>1152</v>
      </c>
      <c r="E1635" s="4">
        <v>10</v>
      </c>
      <c r="F1635" s="4">
        <v>18</v>
      </c>
      <c r="G1635" s="4">
        <v>1</v>
      </c>
      <c r="H1635" s="4">
        <v>9</v>
      </c>
      <c r="I1635" t="s">
        <v>1131</v>
      </c>
      <c r="J1635" s="3">
        <f t="shared" si="100"/>
        <v>18</v>
      </c>
      <c r="K1635" s="3">
        <f t="shared" si="101"/>
        <v>10</v>
      </c>
      <c r="L1635" s="3">
        <f t="shared" si="102"/>
        <v>8</v>
      </c>
      <c r="M1635" s="7">
        <f t="shared" si="103"/>
        <v>0.44444444444444442</v>
      </c>
    </row>
    <row r="1636" spans="1:13">
      <c r="A1636" s="4">
        <v>664</v>
      </c>
      <c r="B1636" s="4">
        <v>20</v>
      </c>
      <c r="C1636" s="4" t="s">
        <v>180</v>
      </c>
      <c r="D1636" s="4" t="s">
        <v>1144</v>
      </c>
      <c r="E1636" s="4">
        <v>11</v>
      </c>
      <c r="F1636" s="4">
        <v>19</v>
      </c>
      <c r="G1636" s="4">
        <v>2</v>
      </c>
      <c r="H1636" s="4">
        <v>42</v>
      </c>
      <c r="I1636" t="s">
        <v>1131</v>
      </c>
      <c r="J1636" s="3">
        <f t="shared" si="100"/>
        <v>38</v>
      </c>
      <c r="K1636" s="3">
        <f t="shared" si="101"/>
        <v>22</v>
      </c>
      <c r="L1636" s="3">
        <f t="shared" si="102"/>
        <v>16</v>
      </c>
      <c r="M1636" s="7">
        <f t="shared" si="103"/>
        <v>0.42105263157894735</v>
      </c>
    </row>
    <row r="1637" spans="1:13">
      <c r="A1637" s="4">
        <v>664</v>
      </c>
      <c r="B1637" s="4">
        <v>20</v>
      </c>
      <c r="C1637" s="4" t="s">
        <v>335</v>
      </c>
      <c r="D1637" s="4" t="s">
        <v>1147</v>
      </c>
      <c r="E1637" s="4">
        <v>13</v>
      </c>
      <c r="F1637" s="4">
        <v>22</v>
      </c>
      <c r="G1637" s="4">
        <v>3</v>
      </c>
      <c r="H1637" s="4">
        <v>48</v>
      </c>
      <c r="I1637" t="s">
        <v>1132</v>
      </c>
      <c r="J1637" s="3">
        <f t="shared" si="100"/>
        <v>66</v>
      </c>
      <c r="K1637" s="3">
        <f t="shared" si="101"/>
        <v>39</v>
      </c>
      <c r="L1637" s="3">
        <f t="shared" si="102"/>
        <v>27</v>
      </c>
      <c r="M1637" s="7">
        <f t="shared" si="103"/>
        <v>0.40909090909090912</v>
      </c>
    </row>
    <row r="1638" spans="1:13">
      <c r="A1638" s="4">
        <v>665</v>
      </c>
      <c r="B1638" s="4">
        <v>6</v>
      </c>
      <c r="C1638" s="4" t="s">
        <v>195</v>
      </c>
      <c r="D1638" s="4" t="s">
        <v>1154</v>
      </c>
      <c r="E1638" s="4">
        <v>15</v>
      </c>
      <c r="F1638" s="4">
        <v>25</v>
      </c>
      <c r="G1638" s="4">
        <v>3</v>
      </c>
      <c r="H1638" s="4">
        <v>25</v>
      </c>
      <c r="I1638" t="s">
        <v>1132</v>
      </c>
      <c r="J1638" s="3">
        <f t="shared" si="100"/>
        <v>75</v>
      </c>
      <c r="K1638" s="3">
        <f t="shared" si="101"/>
        <v>45</v>
      </c>
      <c r="L1638" s="3">
        <f t="shared" si="102"/>
        <v>30</v>
      </c>
      <c r="M1638" s="7">
        <f t="shared" si="103"/>
        <v>0.4</v>
      </c>
    </row>
    <row r="1639" spans="1:13">
      <c r="A1639" s="4">
        <v>665</v>
      </c>
      <c r="B1639" s="4">
        <v>6</v>
      </c>
      <c r="C1639" s="4" t="s">
        <v>170</v>
      </c>
      <c r="D1639" s="4" t="s">
        <v>1138</v>
      </c>
      <c r="E1639" s="4">
        <v>16</v>
      </c>
      <c r="F1639" s="4">
        <v>27</v>
      </c>
      <c r="G1639" s="4">
        <v>2</v>
      </c>
      <c r="H1639" s="4">
        <v>15</v>
      </c>
      <c r="I1639" t="s">
        <v>1132</v>
      </c>
      <c r="J1639" s="3">
        <f t="shared" si="100"/>
        <v>54</v>
      </c>
      <c r="K1639" s="3">
        <f t="shared" si="101"/>
        <v>32</v>
      </c>
      <c r="L1639" s="3">
        <f t="shared" si="102"/>
        <v>22</v>
      </c>
      <c r="M1639" s="7">
        <f t="shared" si="103"/>
        <v>0.40740740740740738</v>
      </c>
    </row>
    <row r="1640" spans="1:13">
      <c r="A1640" s="4">
        <v>666</v>
      </c>
      <c r="B1640" s="4">
        <v>8</v>
      </c>
      <c r="C1640" s="4" t="s">
        <v>241</v>
      </c>
      <c r="D1640" s="4" t="s">
        <v>1149</v>
      </c>
      <c r="E1640" s="4">
        <v>12</v>
      </c>
      <c r="F1640" s="4">
        <v>20</v>
      </c>
      <c r="G1640" s="4">
        <v>2</v>
      </c>
      <c r="H1640" s="4">
        <v>27</v>
      </c>
      <c r="I1640" t="s">
        <v>1132</v>
      </c>
      <c r="J1640" s="3">
        <f t="shared" si="100"/>
        <v>40</v>
      </c>
      <c r="K1640" s="3">
        <f t="shared" si="101"/>
        <v>24</v>
      </c>
      <c r="L1640" s="3">
        <f t="shared" si="102"/>
        <v>16</v>
      </c>
      <c r="M1640" s="7">
        <f t="shared" si="103"/>
        <v>0.4</v>
      </c>
    </row>
    <row r="1641" spans="1:13">
      <c r="A1641" s="4">
        <v>667</v>
      </c>
      <c r="B1641" s="4">
        <v>6</v>
      </c>
      <c r="C1641" s="4" t="s">
        <v>106</v>
      </c>
      <c r="D1641" s="4" t="s">
        <v>1140</v>
      </c>
      <c r="E1641" s="4">
        <v>22</v>
      </c>
      <c r="F1641" s="4">
        <v>36</v>
      </c>
      <c r="G1641" s="4">
        <v>1</v>
      </c>
      <c r="H1641" s="4">
        <v>12</v>
      </c>
      <c r="I1641" t="s">
        <v>1131</v>
      </c>
      <c r="J1641" s="3">
        <f t="shared" si="100"/>
        <v>36</v>
      </c>
      <c r="K1641" s="3">
        <f t="shared" si="101"/>
        <v>22</v>
      </c>
      <c r="L1641" s="3">
        <f t="shared" si="102"/>
        <v>14</v>
      </c>
      <c r="M1641" s="7">
        <f t="shared" si="103"/>
        <v>0.3888888888888889</v>
      </c>
    </row>
    <row r="1642" spans="1:13">
      <c r="A1642" s="4">
        <v>668</v>
      </c>
      <c r="B1642" s="4">
        <v>12</v>
      </c>
      <c r="C1642" s="4" t="s">
        <v>256</v>
      </c>
      <c r="D1642" s="4" t="s">
        <v>1153</v>
      </c>
      <c r="E1642" s="4">
        <v>15</v>
      </c>
      <c r="F1642" s="4">
        <v>26</v>
      </c>
      <c r="G1642" s="4">
        <v>3</v>
      </c>
      <c r="H1642" s="4">
        <v>59</v>
      </c>
      <c r="I1642" t="s">
        <v>1131</v>
      </c>
      <c r="J1642" s="3">
        <f t="shared" si="100"/>
        <v>78</v>
      </c>
      <c r="K1642" s="3">
        <f t="shared" si="101"/>
        <v>45</v>
      </c>
      <c r="L1642" s="3">
        <f t="shared" si="102"/>
        <v>33</v>
      </c>
      <c r="M1642" s="7">
        <f t="shared" si="103"/>
        <v>0.42307692307692307</v>
      </c>
    </row>
    <row r="1643" spans="1:13">
      <c r="A1643" s="4">
        <v>668</v>
      </c>
      <c r="B1643" s="4">
        <v>12</v>
      </c>
      <c r="C1643" s="4" t="s">
        <v>259</v>
      </c>
      <c r="D1643" s="4" t="s">
        <v>1135</v>
      </c>
      <c r="E1643" s="4">
        <v>14</v>
      </c>
      <c r="F1643" s="4">
        <v>24</v>
      </c>
      <c r="G1643" s="4">
        <v>2</v>
      </c>
      <c r="H1643" s="4">
        <v>9</v>
      </c>
      <c r="I1643" t="s">
        <v>1132</v>
      </c>
      <c r="J1643" s="3">
        <f t="shared" si="100"/>
        <v>48</v>
      </c>
      <c r="K1643" s="3">
        <f t="shared" si="101"/>
        <v>28</v>
      </c>
      <c r="L1643" s="3">
        <f t="shared" si="102"/>
        <v>20</v>
      </c>
      <c r="M1643" s="7">
        <f t="shared" si="103"/>
        <v>0.41666666666666669</v>
      </c>
    </row>
    <row r="1644" spans="1:13">
      <c r="A1644" s="4">
        <v>668</v>
      </c>
      <c r="B1644" s="4">
        <v>12</v>
      </c>
      <c r="C1644" s="4" t="s">
        <v>195</v>
      </c>
      <c r="D1644" s="4" t="s">
        <v>1154</v>
      </c>
      <c r="E1644" s="4">
        <v>15</v>
      </c>
      <c r="F1644" s="4">
        <v>25</v>
      </c>
      <c r="G1644" s="4">
        <v>3</v>
      </c>
      <c r="H1644" s="4">
        <v>47</v>
      </c>
      <c r="I1644" t="s">
        <v>1131</v>
      </c>
      <c r="J1644" s="3">
        <f t="shared" si="100"/>
        <v>75</v>
      </c>
      <c r="K1644" s="3">
        <f t="shared" si="101"/>
        <v>45</v>
      </c>
      <c r="L1644" s="3">
        <f t="shared" si="102"/>
        <v>30</v>
      </c>
      <c r="M1644" s="7">
        <f t="shared" si="103"/>
        <v>0.4</v>
      </c>
    </row>
    <row r="1645" spans="1:13">
      <c r="A1645" s="4">
        <v>669</v>
      </c>
      <c r="B1645" s="4">
        <v>10</v>
      </c>
      <c r="C1645" s="4" t="s">
        <v>186</v>
      </c>
      <c r="D1645" s="4" t="s">
        <v>1137</v>
      </c>
      <c r="E1645" s="4">
        <v>19</v>
      </c>
      <c r="F1645" s="4">
        <v>31</v>
      </c>
      <c r="G1645" s="4">
        <v>1</v>
      </c>
      <c r="H1645" s="4">
        <v>13</v>
      </c>
      <c r="I1645" t="s">
        <v>1132</v>
      </c>
      <c r="J1645" s="3">
        <f t="shared" si="100"/>
        <v>31</v>
      </c>
      <c r="K1645" s="3">
        <f t="shared" si="101"/>
        <v>19</v>
      </c>
      <c r="L1645" s="3">
        <f t="shared" si="102"/>
        <v>12</v>
      </c>
      <c r="M1645" s="7">
        <f t="shared" si="103"/>
        <v>0.38709677419354838</v>
      </c>
    </row>
    <row r="1646" spans="1:13">
      <c r="A1646" s="4">
        <v>669</v>
      </c>
      <c r="B1646" s="4">
        <v>10</v>
      </c>
      <c r="C1646" s="4" t="s">
        <v>170</v>
      </c>
      <c r="D1646" s="4" t="s">
        <v>1138</v>
      </c>
      <c r="E1646" s="4">
        <v>16</v>
      </c>
      <c r="F1646" s="4">
        <v>27</v>
      </c>
      <c r="G1646" s="4">
        <v>2</v>
      </c>
      <c r="H1646" s="4">
        <v>14</v>
      </c>
      <c r="I1646" t="s">
        <v>1132</v>
      </c>
      <c r="J1646" s="3">
        <f t="shared" si="100"/>
        <v>54</v>
      </c>
      <c r="K1646" s="3">
        <f t="shared" si="101"/>
        <v>32</v>
      </c>
      <c r="L1646" s="3">
        <f t="shared" si="102"/>
        <v>22</v>
      </c>
      <c r="M1646" s="7">
        <f t="shared" si="103"/>
        <v>0.40740740740740738</v>
      </c>
    </row>
    <row r="1647" spans="1:13">
      <c r="A1647" s="4">
        <v>669</v>
      </c>
      <c r="B1647" s="4">
        <v>10</v>
      </c>
      <c r="C1647" s="4" t="s">
        <v>414</v>
      </c>
      <c r="D1647" s="4" t="s">
        <v>1146</v>
      </c>
      <c r="E1647" s="4">
        <v>19</v>
      </c>
      <c r="F1647" s="4">
        <v>32</v>
      </c>
      <c r="G1647" s="4">
        <v>3</v>
      </c>
      <c r="H1647" s="4">
        <v>42</v>
      </c>
      <c r="I1647" t="s">
        <v>1132</v>
      </c>
      <c r="J1647" s="3">
        <f t="shared" si="100"/>
        <v>96</v>
      </c>
      <c r="K1647" s="3">
        <f t="shared" si="101"/>
        <v>57</v>
      </c>
      <c r="L1647" s="3">
        <f t="shared" si="102"/>
        <v>39</v>
      </c>
      <c r="M1647" s="7">
        <f t="shared" si="103"/>
        <v>0.40625</v>
      </c>
    </row>
    <row r="1648" spans="1:13">
      <c r="A1648" s="4">
        <v>670</v>
      </c>
      <c r="B1648" s="4">
        <v>16</v>
      </c>
      <c r="C1648" s="4" t="s">
        <v>331</v>
      </c>
      <c r="D1648" s="4" t="s">
        <v>1150</v>
      </c>
      <c r="E1648" s="4">
        <v>14</v>
      </c>
      <c r="F1648" s="4">
        <v>23</v>
      </c>
      <c r="G1648" s="4">
        <v>1</v>
      </c>
      <c r="H1648" s="4">
        <v>26</v>
      </c>
      <c r="I1648" t="s">
        <v>1131</v>
      </c>
      <c r="J1648" s="3">
        <f t="shared" si="100"/>
        <v>23</v>
      </c>
      <c r="K1648" s="3">
        <f t="shared" si="101"/>
        <v>14</v>
      </c>
      <c r="L1648" s="3">
        <f t="shared" si="102"/>
        <v>9</v>
      </c>
      <c r="M1648" s="7">
        <f t="shared" si="103"/>
        <v>0.39130434782608697</v>
      </c>
    </row>
    <row r="1649" spans="1:13">
      <c r="A1649" s="4">
        <v>670</v>
      </c>
      <c r="B1649" s="4">
        <v>16</v>
      </c>
      <c r="C1649" s="4" t="s">
        <v>33</v>
      </c>
      <c r="D1649" s="4" t="s">
        <v>1145</v>
      </c>
      <c r="E1649" s="4">
        <v>21</v>
      </c>
      <c r="F1649" s="4">
        <v>35</v>
      </c>
      <c r="G1649" s="4">
        <v>1</v>
      </c>
      <c r="H1649" s="4">
        <v>17</v>
      </c>
      <c r="I1649" t="s">
        <v>1132</v>
      </c>
      <c r="J1649" s="3">
        <f t="shared" si="100"/>
        <v>35</v>
      </c>
      <c r="K1649" s="3">
        <f t="shared" si="101"/>
        <v>21</v>
      </c>
      <c r="L1649" s="3">
        <f t="shared" si="102"/>
        <v>14</v>
      </c>
      <c r="M1649" s="7">
        <f t="shared" si="103"/>
        <v>0.4</v>
      </c>
    </row>
    <row r="1650" spans="1:13">
      <c r="A1650" s="4">
        <v>670</v>
      </c>
      <c r="B1650" s="4">
        <v>16</v>
      </c>
      <c r="C1650" s="4" t="s">
        <v>106</v>
      </c>
      <c r="D1650" s="4" t="s">
        <v>1140</v>
      </c>
      <c r="E1650" s="4">
        <v>22</v>
      </c>
      <c r="F1650" s="4">
        <v>36</v>
      </c>
      <c r="G1650" s="4">
        <v>1</v>
      </c>
      <c r="H1650" s="4">
        <v>32</v>
      </c>
      <c r="I1650" t="s">
        <v>1131</v>
      </c>
      <c r="J1650" s="3">
        <f t="shared" si="100"/>
        <v>36</v>
      </c>
      <c r="K1650" s="3">
        <f t="shared" si="101"/>
        <v>22</v>
      </c>
      <c r="L1650" s="3">
        <f t="shared" si="102"/>
        <v>14</v>
      </c>
      <c r="M1650" s="7">
        <f t="shared" si="103"/>
        <v>0.3888888888888889</v>
      </c>
    </row>
    <row r="1651" spans="1:13">
      <c r="A1651" s="4">
        <v>671</v>
      </c>
      <c r="B1651" s="4">
        <v>17</v>
      </c>
      <c r="C1651" s="4" t="s">
        <v>33</v>
      </c>
      <c r="D1651" s="4" t="s">
        <v>1145</v>
      </c>
      <c r="E1651" s="4">
        <v>21</v>
      </c>
      <c r="F1651" s="4">
        <v>35</v>
      </c>
      <c r="G1651" s="4">
        <v>2</v>
      </c>
      <c r="H1651" s="4">
        <v>29</v>
      </c>
      <c r="I1651" t="s">
        <v>1132</v>
      </c>
      <c r="J1651" s="3">
        <f t="shared" si="100"/>
        <v>70</v>
      </c>
      <c r="K1651" s="3">
        <f t="shared" si="101"/>
        <v>42</v>
      </c>
      <c r="L1651" s="3">
        <f t="shared" si="102"/>
        <v>28</v>
      </c>
      <c r="M1651" s="7">
        <f t="shared" si="103"/>
        <v>0.4</v>
      </c>
    </row>
    <row r="1652" spans="1:13">
      <c r="A1652" s="4">
        <v>671</v>
      </c>
      <c r="B1652" s="4">
        <v>17</v>
      </c>
      <c r="C1652" s="4" t="s">
        <v>195</v>
      </c>
      <c r="D1652" s="4" t="s">
        <v>1154</v>
      </c>
      <c r="E1652" s="4">
        <v>15</v>
      </c>
      <c r="F1652" s="4">
        <v>25</v>
      </c>
      <c r="G1652" s="4">
        <v>2</v>
      </c>
      <c r="H1652" s="4">
        <v>32</v>
      </c>
      <c r="I1652" t="s">
        <v>1131</v>
      </c>
      <c r="J1652" s="3">
        <f t="shared" si="100"/>
        <v>50</v>
      </c>
      <c r="K1652" s="3">
        <f t="shared" si="101"/>
        <v>30</v>
      </c>
      <c r="L1652" s="3">
        <f t="shared" si="102"/>
        <v>20</v>
      </c>
      <c r="M1652" s="7">
        <f t="shared" si="103"/>
        <v>0.4</v>
      </c>
    </row>
    <row r="1653" spans="1:13">
      <c r="A1653" s="4">
        <v>671</v>
      </c>
      <c r="B1653" s="4">
        <v>17</v>
      </c>
      <c r="C1653" s="4" t="s">
        <v>414</v>
      </c>
      <c r="D1653" s="4" t="s">
        <v>1146</v>
      </c>
      <c r="E1653" s="4">
        <v>19</v>
      </c>
      <c r="F1653" s="4">
        <v>32</v>
      </c>
      <c r="G1653" s="4">
        <v>2</v>
      </c>
      <c r="H1653" s="4">
        <v>34</v>
      </c>
      <c r="I1653" t="s">
        <v>1131</v>
      </c>
      <c r="J1653" s="3">
        <f t="shared" si="100"/>
        <v>64</v>
      </c>
      <c r="K1653" s="3">
        <f t="shared" si="101"/>
        <v>38</v>
      </c>
      <c r="L1653" s="3">
        <f t="shared" si="102"/>
        <v>26</v>
      </c>
      <c r="M1653" s="7">
        <f t="shared" si="103"/>
        <v>0.40625</v>
      </c>
    </row>
    <row r="1654" spans="1:13">
      <c r="A1654" s="4">
        <v>672</v>
      </c>
      <c r="B1654" s="4">
        <v>12</v>
      </c>
      <c r="C1654" s="4" t="s">
        <v>414</v>
      </c>
      <c r="D1654" s="4" t="s">
        <v>1146</v>
      </c>
      <c r="E1654" s="4">
        <v>19</v>
      </c>
      <c r="F1654" s="4">
        <v>32</v>
      </c>
      <c r="G1654" s="4">
        <v>3</v>
      </c>
      <c r="H1654" s="4">
        <v>21</v>
      </c>
      <c r="I1654" t="s">
        <v>1132</v>
      </c>
      <c r="J1654" s="3">
        <f t="shared" si="100"/>
        <v>96</v>
      </c>
      <c r="K1654" s="3">
        <f t="shared" si="101"/>
        <v>57</v>
      </c>
      <c r="L1654" s="3">
        <f t="shared" si="102"/>
        <v>39</v>
      </c>
      <c r="M1654" s="7">
        <f t="shared" si="103"/>
        <v>0.40625</v>
      </c>
    </row>
    <row r="1655" spans="1:13">
      <c r="A1655" s="4">
        <v>672</v>
      </c>
      <c r="B1655" s="4">
        <v>12</v>
      </c>
      <c r="C1655" s="4" t="s">
        <v>102</v>
      </c>
      <c r="D1655" s="4" t="s">
        <v>1151</v>
      </c>
      <c r="E1655" s="4">
        <v>13</v>
      </c>
      <c r="F1655" s="4">
        <v>21</v>
      </c>
      <c r="G1655" s="4">
        <v>2</v>
      </c>
      <c r="H1655" s="4">
        <v>15</v>
      </c>
      <c r="I1655" t="s">
        <v>1132</v>
      </c>
      <c r="J1655" s="3">
        <f t="shared" si="100"/>
        <v>42</v>
      </c>
      <c r="K1655" s="3">
        <f t="shared" si="101"/>
        <v>26</v>
      </c>
      <c r="L1655" s="3">
        <f t="shared" si="102"/>
        <v>16</v>
      </c>
      <c r="M1655" s="7">
        <f t="shared" si="103"/>
        <v>0.38095238095238093</v>
      </c>
    </row>
    <row r="1656" spans="1:13">
      <c r="A1656" s="4">
        <v>672</v>
      </c>
      <c r="B1656" s="4">
        <v>12</v>
      </c>
      <c r="C1656" s="4" t="s">
        <v>180</v>
      </c>
      <c r="D1656" s="4" t="s">
        <v>1144</v>
      </c>
      <c r="E1656" s="4">
        <v>11</v>
      </c>
      <c r="F1656" s="4">
        <v>19</v>
      </c>
      <c r="G1656" s="4">
        <v>1</v>
      </c>
      <c r="H1656" s="4">
        <v>42</v>
      </c>
      <c r="I1656" t="s">
        <v>1131</v>
      </c>
      <c r="J1656" s="3">
        <f t="shared" si="100"/>
        <v>19</v>
      </c>
      <c r="K1656" s="3">
        <f t="shared" si="101"/>
        <v>11</v>
      </c>
      <c r="L1656" s="3">
        <f t="shared" si="102"/>
        <v>8</v>
      </c>
      <c r="M1656" s="7">
        <f t="shared" si="103"/>
        <v>0.42105263157894735</v>
      </c>
    </row>
    <row r="1657" spans="1:13">
      <c r="A1657" s="4">
        <v>673</v>
      </c>
      <c r="B1657" s="4">
        <v>20</v>
      </c>
      <c r="C1657" s="4" t="s">
        <v>65</v>
      </c>
      <c r="D1657" s="4" t="s">
        <v>1139</v>
      </c>
      <c r="E1657" s="4">
        <v>25</v>
      </c>
      <c r="F1657" s="4">
        <v>40</v>
      </c>
      <c r="G1657" s="4">
        <v>2</v>
      </c>
      <c r="H1657" s="4">
        <v>13</v>
      </c>
      <c r="I1657" t="s">
        <v>1131</v>
      </c>
      <c r="J1657" s="3">
        <f t="shared" si="100"/>
        <v>80</v>
      </c>
      <c r="K1657" s="3">
        <f t="shared" si="101"/>
        <v>50</v>
      </c>
      <c r="L1657" s="3">
        <f t="shared" si="102"/>
        <v>30</v>
      </c>
      <c r="M1657" s="7">
        <f t="shared" si="103"/>
        <v>0.375</v>
      </c>
    </row>
    <row r="1658" spans="1:13">
      <c r="A1658" s="4">
        <v>673</v>
      </c>
      <c r="B1658" s="4">
        <v>20</v>
      </c>
      <c r="C1658" s="4" t="s">
        <v>33</v>
      </c>
      <c r="D1658" s="4" t="s">
        <v>1145</v>
      </c>
      <c r="E1658" s="4">
        <v>21</v>
      </c>
      <c r="F1658" s="4">
        <v>35</v>
      </c>
      <c r="G1658" s="4">
        <v>3</v>
      </c>
      <c r="H1658" s="4">
        <v>10</v>
      </c>
      <c r="I1658" t="s">
        <v>1131</v>
      </c>
      <c r="J1658" s="3">
        <f t="shared" si="100"/>
        <v>105</v>
      </c>
      <c r="K1658" s="3">
        <f t="shared" si="101"/>
        <v>63</v>
      </c>
      <c r="L1658" s="3">
        <f t="shared" si="102"/>
        <v>42</v>
      </c>
      <c r="M1658" s="7">
        <f t="shared" si="103"/>
        <v>0.4</v>
      </c>
    </row>
    <row r="1659" spans="1:13">
      <c r="A1659" s="4">
        <v>673</v>
      </c>
      <c r="B1659" s="4">
        <v>20</v>
      </c>
      <c r="C1659" s="4" t="s">
        <v>100</v>
      </c>
      <c r="D1659" s="4" t="s">
        <v>1136</v>
      </c>
      <c r="E1659" s="4">
        <v>18</v>
      </c>
      <c r="F1659" s="4">
        <v>30</v>
      </c>
      <c r="G1659" s="4">
        <v>1</v>
      </c>
      <c r="H1659" s="4">
        <v>25</v>
      </c>
      <c r="I1659" t="s">
        <v>1131</v>
      </c>
      <c r="J1659" s="3">
        <f t="shared" si="100"/>
        <v>30</v>
      </c>
      <c r="K1659" s="3">
        <f t="shared" si="101"/>
        <v>18</v>
      </c>
      <c r="L1659" s="3">
        <f t="shared" si="102"/>
        <v>12</v>
      </c>
      <c r="M1659" s="7">
        <f t="shared" si="103"/>
        <v>0.4</v>
      </c>
    </row>
    <row r="1660" spans="1:13">
      <c r="A1660" s="4">
        <v>673</v>
      </c>
      <c r="B1660" s="4">
        <v>20</v>
      </c>
      <c r="C1660" s="4" t="s">
        <v>195</v>
      </c>
      <c r="D1660" s="4" t="s">
        <v>1154</v>
      </c>
      <c r="E1660" s="4">
        <v>15</v>
      </c>
      <c r="F1660" s="4">
        <v>25</v>
      </c>
      <c r="G1660" s="4">
        <v>2</v>
      </c>
      <c r="H1660" s="4">
        <v>45</v>
      </c>
      <c r="I1660" t="s">
        <v>1132</v>
      </c>
      <c r="J1660" s="3">
        <f t="shared" si="100"/>
        <v>50</v>
      </c>
      <c r="K1660" s="3">
        <f t="shared" si="101"/>
        <v>30</v>
      </c>
      <c r="L1660" s="3">
        <f t="shared" si="102"/>
        <v>20</v>
      </c>
      <c r="M1660" s="7">
        <f t="shared" si="103"/>
        <v>0.4</v>
      </c>
    </row>
    <row r="1661" spans="1:13">
      <c r="A1661" s="4">
        <v>674</v>
      </c>
      <c r="B1661" s="4">
        <v>1</v>
      </c>
      <c r="C1661" s="4" t="s">
        <v>180</v>
      </c>
      <c r="D1661" s="4" t="s">
        <v>1144</v>
      </c>
      <c r="E1661" s="4">
        <v>11</v>
      </c>
      <c r="F1661" s="4">
        <v>19</v>
      </c>
      <c r="G1661" s="4">
        <v>3</v>
      </c>
      <c r="H1661" s="4">
        <v>11</v>
      </c>
      <c r="I1661" t="s">
        <v>1131</v>
      </c>
      <c r="J1661" s="3">
        <f t="shared" si="100"/>
        <v>57</v>
      </c>
      <c r="K1661" s="3">
        <f t="shared" si="101"/>
        <v>33</v>
      </c>
      <c r="L1661" s="3">
        <f t="shared" si="102"/>
        <v>24</v>
      </c>
      <c r="M1661" s="7">
        <f t="shared" si="103"/>
        <v>0.42105263157894735</v>
      </c>
    </row>
    <row r="1662" spans="1:13">
      <c r="A1662" s="4">
        <v>674</v>
      </c>
      <c r="B1662" s="4">
        <v>1</v>
      </c>
      <c r="C1662" s="4" t="s">
        <v>117</v>
      </c>
      <c r="D1662" s="4" t="s">
        <v>1152</v>
      </c>
      <c r="E1662" s="4">
        <v>10</v>
      </c>
      <c r="F1662" s="4">
        <v>18</v>
      </c>
      <c r="G1662" s="4">
        <v>2</v>
      </c>
      <c r="H1662" s="4">
        <v>12</v>
      </c>
      <c r="I1662" t="s">
        <v>1131</v>
      </c>
      <c r="J1662" s="3">
        <f t="shared" si="100"/>
        <v>36</v>
      </c>
      <c r="K1662" s="3">
        <f t="shared" si="101"/>
        <v>20</v>
      </c>
      <c r="L1662" s="3">
        <f t="shared" si="102"/>
        <v>16</v>
      </c>
      <c r="M1662" s="7">
        <f t="shared" si="103"/>
        <v>0.44444444444444442</v>
      </c>
    </row>
    <row r="1663" spans="1:13">
      <c r="A1663" s="4">
        <v>674</v>
      </c>
      <c r="B1663" s="4">
        <v>1</v>
      </c>
      <c r="C1663" s="4" t="s">
        <v>186</v>
      </c>
      <c r="D1663" s="4" t="s">
        <v>1137</v>
      </c>
      <c r="E1663" s="4">
        <v>19</v>
      </c>
      <c r="F1663" s="4">
        <v>31</v>
      </c>
      <c r="G1663" s="4">
        <v>3</v>
      </c>
      <c r="H1663" s="4">
        <v>7</v>
      </c>
      <c r="I1663" t="s">
        <v>1132</v>
      </c>
      <c r="J1663" s="3">
        <f t="shared" si="100"/>
        <v>93</v>
      </c>
      <c r="K1663" s="3">
        <f t="shared" si="101"/>
        <v>57</v>
      </c>
      <c r="L1663" s="3">
        <f t="shared" si="102"/>
        <v>36</v>
      </c>
      <c r="M1663" s="7">
        <f t="shared" si="103"/>
        <v>0.38709677419354838</v>
      </c>
    </row>
    <row r="1664" spans="1:13">
      <c r="A1664" s="4">
        <v>674</v>
      </c>
      <c r="B1664" s="4">
        <v>1</v>
      </c>
      <c r="C1664" s="4" t="s">
        <v>102</v>
      </c>
      <c r="D1664" s="4" t="s">
        <v>1151</v>
      </c>
      <c r="E1664" s="4">
        <v>13</v>
      </c>
      <c r="F1664" s="4">
        <v>21</v>
      </c>
      <c r="G1664" s="4">
        <v>1</v>
      </c>
      <c r="H1664" s="4">
        <v>35</v>
      </c>
      <c r="I1664" t="s">
        <v>1131</v>
      </c>
      <c r="J1664" s="3">
        <f t="shared" si="100"/>
        <v>21</v>
      </c>
      <c r="K1664" s="3">
        <f t="shared" si="101"/>
        <v>13</v>
      </c>
      <c r="L1664" s="3">
        <f t="shared" si="102"/>
        <v>8</v>
      </c>
      <c r="M1664" s="7">
        <f t="shared" si="103"/>
        <v>0.38095238095238093</v>
      </c>
    </row>
    <row r="1665" spans="1:13">
      <c r="A1665" s="4">
        <v>675</v>
      </c>
      <c r="B1665" s="4">
        <v>5</v>
      </c>
      <c r="C1665" s="4" t="s">
        <v>195</v>
      </c>
      <c r="D1665" s="4" t="s">
        <v>1154</v>
      </c>
      <c r="E1665" s="4">
        <v>15</v>
      </c>
      <c r="F1665" s="4">
        <v>25</v>
      </c>
      <c r="G1665" s="4">
        <v>1</v>
      </c>
      <c r="H1665" s="4">
        <v>8</v>
      </c>
      <c r="I1665" t="s">
        <v>1131</v>
      </c>
      <c r="J1665" s="3">
        <f t="shared" si="100"/>
        <v>25</v>
      </c>
      <c r="K1665" s="3">
        <f t="shared" si="101"/>
        <v>15</v>
      </c>
      <c r="L1665" s="3">
        <f t="shared" si="102"/>
        <v>10</v>
      </c>
      <c r="M1665" s="7">
        <f t="shared" si="103"/>
        <v>0.4</v>
      </c>
    </row>
    <row r="1666" spans="1:13">
      <c r="A1666" s="4">
        <v>675</v>
      </c>
      <c r="B1666" s="4">
        <v>5</v>
      </c>
      <c r="C1666" s="4" t="s">
        <v>241</v>
      </c>
      <c r="D1666" s="4" t="s">
        <v>1149</v>
      </c>
      <c r="E1666" s="4">
        <v>12</v>
      </c>
      <c r="F1666" s="4">
        <v>20</v>
      </c>
      <c r="G1666" s="4">
        <v>3</v>
      </c>
      <c r="H1666" s="4">
        <v>54</v>
      </c>
      <c r="I1666" t="s">
        <v>1132</v>
      </c>
      <c r="J1666" s="3">
        <f t="shared" ref="J1666:J1729" si="104">+F1666*G1666</f>
        <v>60</v>
      </c>
      <c r="K1666" s="3">
        <f t="shared" ref="K1666:K1729" si="105">+E1666*G1666</f>
        <v>36</v>
      </c>
      <c r="L1666" s="3">
        <f t="shared" si="102"/>
        <v>24</v>
      </c>
      <c r="M1666" s="7">
        <f t="shared" si="103"/>
        <v>0.4</v>
      </c>
    </row>
    <row r="1667" spans="1:13">
      <c r="A1667" s="4">
        <v>675</v>
      </c>
      <c r="B1667" s="4">
        <v>5</v>
      </c>
      <c r="C1667" s="4" t="s">
        <v>106</v>
      </c>
      <c r="D1667" s="4" t="s">
        <v>1140</v>
      </c>
      <c r="E1667" s="4">
        <v>22</v>
      </c>
      <c r="F1667" s="4">
        <v>36</v>
      </c>
      <c r="G1667" s="4">
        <v>3</v>
      </c>
      <c r="H1667" s="4">
        <v>59</v>
      </c>
      <c r="I1667" t="s">
        <v>1131</v>
      </c>
      <c r="J1667" s="3">
        <f t="shared" si="104"/>
        <v>108</v>
      </c>
      <c r="K1667" s="3">
        <f t="shared" si="105"/>
        <v>66</v>
      </c>
      <c r="L1667" s="3">
        <f t="shared" ref="L1667:L1730" si="106">+J1667-K1667</f>
        <v>42</v>
      </c>
      <c r="M1667" s="7">
        <f t="shared" ref="M1667:M1730" si="107">+L1667/J1667</f>
        <v>0.3888888888888889</v>
      </c>
    </row>
    <row r="1668" spans="1:13">
      <c r="A1668" s="4">
        <v>676</v>
      </c>
      <c r="B1668" s="4">
        <v>7</v>
      </c>
      <c r="C1668" s="4" t="s">
        <v>186</v>
      </c>
      <c r="D1668" s="4" t="s">
        <v>1137</v>
      </c>
      <c r="E1668" s="4">
        <v>19</v>
      </c>
      <c r="F1668" s="4">
        <v>31</v>
      </c>
      <c r="G1668" s="4">
        <v>1</v>
      </c>
      <c r="H1668" s="4">
        <v>45</v>
      </c>
      <c r="I1668" t="s">
        <v>1131</v>
      </c>
      <c r="J1668" s="3">
        <f t="shared" si="104"/>
        <v>31</v>
      </c>
      <c r="K1668" s="3">
        <f t="shared" si="105"/>
        <v>19</v>
      </c>
      <c r="L1668" s="3">
        <f t="shared" si="106"/>
        <v>12</v>
      </c>
      <c r="M1668" s="7">
        <f t="shared" si="107"/>
        <v>0.38709677419354838</v>
      </c>
    </row>
    <row r="1669" spans="1:13">
      <c r="A1669" s="4">
        <v>676</v>
      </c>
      <c r="B1669" s="4">
        <v>7</v>
      </c>
      <c r="C1669" s="4" t="s">
        <v>331</v>
      </c>
      <c r="D1669" s="4" t="s">
        <v>1150</v>
      </c>
      <c r="E1669" s="4">
        <v>14</v>
      </c>
      <c r="F1669" s="4">
        <v>23</v>
      </c>
      <c r="G1669" s="4">
        <v>1</v>
      </c>
      <c r="H1669" s="4">
        <v>40</v>
      </c>
      <c r="I1669" t="s">
        <v>1132</v>
      </c>
      <c r="J1669" s="3">
        <f t="shared" si="104"/>
        <v>23</v>
      </c>
      <c r="K1669" s="3">
        <f t="shared" si="105"/>
        <v>14</v>
      </c>
      <c r="L1669" s="3">
        <f t="shared" si="106"/>
        <v>9</v>
      </c>
      <c r="M1669" s="7">
        <f t="shared" si="107"/>
        <v>0.39130434782608697</v>
      </c>
    </row>
    <row r="1670" spans="1:13">
      <c r="A1670" s="4">
        <v>676</v>
      </c>
      <c r="B1670" s="4">
        <v>7</v>
      </c>
      <c r="C1670" s="4" t="s">
        <v>57</v>
      </c>
      <c r="D1670" s="4" t="s">
        <v>1143</v>
      </c>
      <c r="E1670" s="4">
        <v>16</v>
      </c>
      <c r="F1670" s="4">
        <v>28</v>
      </c>
      <c r="G1670" s="4">
        <v>1</v>
      </c>
      <c r="H1670" s="4">
        <v>12</v>
      </c>
      <c r="I1670" t="s">
        <v>1132</v>
      </c>
      <c r="J1670" s="3">
        <f t="shared" si="104"/>
        <v>28</v>
      </c>
      <c r="K1670" s="3">
        <f t="shared" si="105"/>
        <v>16</v>
      </c>
      <c r="L1670" s="3">
        <f t="shared" si="106"/>
        <v>12</v>
      </c>
      <c r="M1670" s="7">
        <f t="shared" si="107"/>
        <v>0.42857142857142855</v>
      </c>
    </row>
    <row r="1671" spans="1:13">
      <c r="A1671" s="4">
        <v>676</v>
      </c>
      <c r="B1671" s="4">
        <v>7</v>
      </c>
      <c r="C1671" s="4" t="s">
        <v>102</v>
      </c>
      <c r="D1671" s="4" t="s">
        <v>1151</v>
      </c>
      <c r="E1671" s="4">
        <v>13</v>
      </c>
      <c r="F1671" s="4">
        <v>21</v>
      </c>
      <c r="G1671" s="4">
        <v>2</v>
      </c>
      <c r="H1671" s="4">
        <v>24</v>
      </c>
      <c r="I1671" t="s">
        <v>1131</v>
      </c>
      <c r="J1671" s="3">
        <f t="shared" si="104"/>
        <v>42</v>
      </c>
      <c r="K1671" s="3">
        <f t="shared" si="105"/>
        <v>26</v>
      </c>
      <c r="L1671" s="3">
        <f t="shared" si="106"/>
        <v>16</v>
      </c>
      <c r="M1671" s="7">
        <f t="shared" si="107"/>
        <v>0.38095238095238093</v>
      </c>
    </row>
    <row r="1672" spans="1:13">
      <c r="A1672" s="4">
        <v>677</v>
      </c>
      <c r="B1672" s="4">
        <v>14</v>
      </c>
      <c r="C1672" s="4" t="s">
        <v>241</v>
      </c>
      <c r="D1672" s="4" t="s">
        <v>1149</v>
      </c>
      <c r="E1672" s="4">
        <v>12</v>
      </c>
      <c r="F1672" s="4">
        <v>20</v>
      </c>
      <c r="G1672" s="4">
        <v>2</v>
      </c>
      <c r="H1672" s="4">
        <v>55</v>
      </c>
      <c r="I1672" t="s">
        <v>1131</v>
      </c>
      <c r="J1672" s="3">
        <f t="shared" si="104"/>
        <v>40</v>
      </c>
      <c r="K1672" s="3">
        <f t="shared" si="105"/>
        <v>24</v>
      </c>
      <c r="L1672" s="3">
        <f t="shared" si="106"/>
        <v>16</v>
      </c>
      <c r="M1672" s="7">
        <f t="shared" si="107"/>
        <v>0.4</v>
      </c>
    </row>
    <row r="1673" spans="1:13">
      <c r="A1673" s="4">
        <v>677</v>
      </c>
      <c r="B1673" s="4">
        <v>14</v>
      </c>
      <c r="C1673" s="4" t="s">
        <v>33</v>
      </c>
      <c r="D1673" s="4" t="s">
        <v>1145</v>
      </c>
      <c r="E1673" s="4">
        <v>21</v>
      </c>
      <c r="F1673" s="4">
        <v>35</v>
      </c>
      <c r="G1673" s="4">
        <v>2</v>
      </c>
      <c r="H1673" s="4">
        <v>59</v>
      </c>
      <c r="I1673" t="s">
        <v>1132</v>
      </c>
      <c r="J1673" s="3">
        <f t="shared" si="104"/>
        <v>70</v>
      </c>
      <c r="K1673" s="3">
        <f t="shared" si="105"/>
        <v>42</v>
      </c>
      <c r="L1673" s="3">
        <f t="shared" si="106"/>
        <v>28</v>
      </c>
      <c r="M1673" s="7">
        <f t="shared" si="107"/>
        <v>0.4</v>
      </c>
    </row>
    <row r="1674" spans="1:13">
      <c r="A1674" s="4">
        <v>677</v>
      </c>
      <c r="B1674" s="4">
        <v>14</v>
      </c>
      <c r="C1674" s="4" t="s">
        <v>77</v>
      </c>
      <c r="D1674" s="4" t="s">
        <v>1148</v>
      </c>
      <c r="E1674" s="4">
        <v>20</v>
      </c>
      <c r="F1674" s="4">
        <v>34</v>
      </c>
      <c r="G1674" s="4">
        <v>1</v>
      </c>
      <c r="H1674" s="4">
        <v>34</v>
      </c>
      <c r="I1674" t="s">
        <v>1132</v>
      </c>
      <c r="J1674" s="3">
        <f t="shared" si="104"/>
        <v>34</v>
      </c>
      <c r="K1674" s="3">
        <f t="shared" si="105"/>
        <v>20</v>
      </c>
      <c r="L1674" s="3">
        <f t="shared" si="106"/>
        <v>14</v>
      </c>
      <c r="M1674" s="7">
        <f t="shared" si="107"/>
        <v>0.41176470588235292</v>
      </c>
    </row>
    <row r="1675" spans="1:13">
      <c r="A1675" s="4">
        <v>678</v>
      </c>
      <c r="B1675" s="4">
        <v>19</v>
      </c>
      <c r="C1675" s="4" t="s">
        <v>51</v>
      </c>
      <c r="D1675" s="4" t="s">
        <v>1141</v>
      </c>
      <c r="E1675" s="4">
        <v>17</v>
      </c>
      <c r="F1675" s="4">
        <v>29</v>
      </c>
      <c r="G1675" s="4">
        <v>1</v>
      </c>
      <c r="H1675" s="4">
        <v>27</v>
      </c>
      <c r="I1675" t="s">
        <v>1131</v>
      </c>
      <c r="J1675" s="3">
        <f t="shared" si="104"/>
        <v>29</v>
      </c>
      <c r="K1675" s="3">
        <f t="shared" si="105"/>
        <v>17</v>
      </c>
      <c r="L1675" s="3">
        <f t="shared" si="106"/>
        <v>12</v>
      </c>
      <c r="M1675" s="7">
        <f t="shared" si="107"/>
        <v>0.41379310344827586</v>
      </c>
    </row>
    <row r="1676" spans="1:13">
      <c r="A1676" s="4">
        <v>678</v>
      </c>
      <c r="B1676" s="4">
        <v>19</v>
      </c>
      <c r="C1676" s="4" t="s">
        <v>180</v>
      </c>
      <c r="D1676" s="4" t="s">
        <v>1144</v>
      </c>
      <c r="E1676" s="4">
        <v>11</v>
      </c>
      <c r="F1676" s="4">
        <v>19</v>
      </c>
      <c r="G1676" s="4">
        <v>3</v>
      </c>
      <c r="H1676" s="4">
        <v>37</v>
      </c>
      <c r="I1676" t="s">
        <v>1132</v>
      </c>
      <c r="J1676" s="3">
        <f t="shared" si="104"/>
        <v>57</v>
      </c>
      <c r="K1676" s="3">
        <f t="shared" si="105"/>
        <v>33</v>
      </c>
      <c r="L1676" s="3">
        <f t="shared" si="106"/>
        <v>24</v>
      </c>
      <c r="M1676" s="7">
        <f t="shared" si="107"/>
        <v>0.42105263157894735</v>
      </c>
    </row>
    <row r="1677" spans="1:13">
      <c r="A1677" s="4">
        <v>678</v>
      </c>
      <c r="B1677" s="4">
        <v>19</v>
      </c>
      <c r="C1677" s="4" t="s">
        <v>33</v>
      </c>
      <c r="D1677" s="4" t="s">
        <v>1145</v>
      </c>
      <c r="E1677" s="4">
        <v>21</v>
      </c>
      <c r="F1677" s="4">
        <v>35</v>
      </c>
      <c r="G1677" s="4">
        <v>2</v>
      </c>
      <c r="H1677" s="4">
        <v>37</v>
      </c>
      <c r="I1677" t="s">
        <v>1132</v>
      </c>
      <c r="J1677" s="3">
        <f t="shared" si="104"/>
        <v>70</v>
      </c>
      <c r="K1677" s="3">
        <f t="shared" si="105"/>
        <v>42</v>
      </c>
      <c r="L1677" s="3">
        <f t="shared" si="106"/>
        <v>28</v>
      </c>
      <c r="M1677" s="7">
        <f t="shared" si="107"/>
        <v>0.4</v>
      </c>
    </row>
    <row r="1678" spans="1:13">
      <c r="A1678" s="4">
        <v>678</v>
      </c>
      <c r="B1678" s="4">
        <v>19</v>
      </c>
      <c r="C1678" s="4" t="s">
        <v>259</v>
      </c>
      <c r="D1678" s="4" t="s">
        <v>1135</v>
      </c>
      <c r="E1678" s="4">
        <v>14</v>
      </c>
      <c r="F1678" s="4">
        <v>24</v>
      </c>
      <c r="G1678" s="4">
        <v>2</v>
      </c>
      <c r="H1678" s="4">
        <v>20</v>
      </c>
      <c r="I1678" t="s">
        <v>1132</v>
      </c>
      <c r="J1678" s="3">
        <f t="shared" si="104"/>
        <v>48</v>
      </c>
      <c r="K1678" s="3">
        <f t="shared" si="105"/>
        <v>28</v>
      </c>
      <c r="L1678" s="3">
        <f t="shared" si="106"/>
        <v>20</v>
      </c>
      <c r="M1678" s="7">
        <f t="shared" si="107"/>
        <v>0.41666666666666669</v>
      </c>
    </row>
    <row r="1679" spans="1:13">
      <c r="A1679" s="4">
        <v>679</v>
      </c>
      <c r="B1679" s="4">
        <v>9</v>
      </c>
      <c r="C1679" s="4" t="s">
        <v>102</v>
      </c>
      <c r="D1679" s="4" t="s">
        <v>1151</v>
      </c>
      <c r="E1679" s="4">
        <v>13</v>
      </c>
      <c r="F1679" s="4">
        <v>21</v>
      </c>
      <c r="G1679" s="4">
        <v>2</v>
      </c>
      <c r="H1679" s="4">
        <v>27</v>
      </c>
      <c r="I1679" t="s">
        <v>1132</v>
      </c>
      <c r="J1679" s="3">
        <f t="shared" si="104"/>
        <v>42</v>
      </c>
      <c r="K1679" s="3">
        <f t="shared" si="105"/>
        <v>26</v>
      </c>
      <c r="L1679" s="3">
        <f t="shared" si="106"/>
        <v>16</v>
      </c>
      <c r="M1679" s="7">
        <f t="shared" si="107"/>
        <v>0.38095238095238093</v>
      </c>
    </row>
    <row r="1680" spans="1:13">
      <c r="A1680" s="4">
        <v>679</v>
      </c>
      <c r="B1680" s="4">
        <v>9</v>
      </c>
      <c r="C1680" s="4" t="s">
        <v>256</v>
      </c>
      <c r="D1680" s="4" t="s">
        <v>1153</v>
      </c>
      <c r="E1680" s="4">
        <v>15</v>
      </c>
      <c r="F1680" s="4">
        <v>26</v>
      </c>
      <c r="G1680" s="4">
        <v>1</v>
      </c>
      <c r="H1680" s="4">
        <v>11</v>
      </c>
      <c r="I1680" t="s">
        <v>1132</v>
      </c>
      <c r="J1680" s="3">
        <f t="shared" si="104"/>
        <v>26</v>
      </c>
      <c r="K1680" s="3">
        <f t="shared" si="105"/>
        <v>15</v>
      </c>
      <c r="L1680" s="3">
        <f t="shared" si="106"/>
        <v>11</v>
      </c>
      <c r="M1680" s="7">
        <f t="shared" si="107"/>
        <v>0.42307692307692307</v>
      </c>
    </row>
    <row r="1681" spans="1:13">
      <c r="A1681" s="4">
        <v>679</v>
      </c>
      <c r="B1681" s="4">
        <v>9</v>
      </c>
      <c r="C1681" s="4" t="s">
        <v>57</v>
      </c>
      <c r="D1681" s="4" t="s">
        <v>1143</v>
      </c>
      <c r="E1681" s="4">
        <v>16</v>
      </c>
      <c r="F1681" s="4">
        <v>28</v>
      </c>
      <c r="G1681" s="4">
        <v>2</v>
      </c>
      <c r="H1681" s="4">
        <v>16</v>
      </c>
      <c r="I1681" t="s">
        <v>1132</v>
      </c>
      <c r="J1681" s="3">
        <f t="shared" si="104"/>
        <v>56</v>
      </c>
      <c r="K1681" s="3">
        <f t="shared" si="105"/>
        <v>32</v>
      </c>
      <c r="L1681" s="3">
        <f t="shared" si="106"/>
        <v>24</v>
      </c>
      <c r="M1681" s="7">
        <f t="shared" si="107"/>
        <v>0.42857142857142855</v>
      </c>
    </row>
    <row r="1682" spans="1:13">
      <c r="A1682" s="4">
        <v>679</v>
      </c>
      <c r="B1682" s="4">
        <v>9</v>
      </c>
      <c r="C1682" s="4" t="s">
        <v>195</v>
      </c>
      <c r="D1682" s="4" t="s">
        <v>1154</v>
      </c>
      <c r="E1682" s="4">
        <v>15</v>
      </c>
      <c r="F1682" s="4">
        <v>25</v>
      </c>
      <c r="G1682" s="4">
        <v>3</v>
      </c>
      <c r="H1682" s="4">
        <v>52</v>
      </c>
      <c r="I1682" t="s">
        <v>1132</v>
      </c>
      <c r="J1682" s="3">
        <f t="shared" si="104"/>
        <v>75</v>
      </c>
      <c r="K1682" s="3">
        <f t="shared" si="105"/>
        <v>45</v>
      </c>
      <c r="L1682" s="3">
        <f t="shared" si="106"/>
        <v>30</v>
      </c>
      <c r="M1682" s="7">
        <f t="shared" si="107"/>
        <v>0.4</v>
      </c>
    </row>
    <row r="1683" spans="1:13">
      <c r="A1683" s="4">
        <v>680</v>
      </c>
      <c r="B1683" s="4">
        <v>5</v>
      </c>
      <c r="C1683" s="4" t="s">
        <v>117</v>
      </c>
      <c r="D1683" s="4" t="s">
        <v>1152</v>
      </c>
      <c r="E1683" s="4">
        <v>10</v>
      </c>
      <c r="F1683" s="4">
        <v>18</v>
      </c>
      <c r="G1683" s="4">
        <v>2</v>
      </c>
      <c r="H1683" s="4">
        <v>6</v>
      </c>
      <c r="I1683" t="s">
        <v>1132</v>
      </c>
      <c r="J1683" s="3">
        <f t="shared" si="104"/>
        <v>36</v>
      </c>
      <c r="K1683" s="3">
        <f t="shared" si="105"/>
        <v>20</v>
      </c>
      <c r="L1683" s="3">
        <f t="shared" si="106"/>
        <v>16</v>
      </c>
      <c r="M1683" s="7">
        <f t="shared" si="107"/>
        <v>0.44444444444444442</v>
      </c>
    </row>
    <row r="1684" spans="1:13">
      <c r="A1684" s="4">
        <v>680</v>
      </c>
      <c r="B1684" s="4">
        <v>5</v>
      </c>
      <c r="C1684" s="4" t="s">
        <v>241</v>
      </c>
      <c r="D1684" s="4" t="s">
        <v>1149</v>
      </c>
      <c r="E1684" s="4">
        <v>12</v>
      </c>
      <c r="F1684" s="4">
        <v>20</v>
      </c>
      <c r="G1684" s="4">
        <v>3</v>
      </c>
      <c r="H1684" s="4">
        <v>49</v>
      </c>
      <c r="I1684" t="s">
        <v>1132</v>
      </c>
      <c r="J1684" s="3">
        <f t="shared" si="104"/>
        <v>60</v>
      </c>
      <c r="K1684" s="3">
        <f t="shared" si="105"/>
        <v>36</v>
      </c>
      <c r="L1684" s="3">
        <f t="shared" si="106"/>
        <v>24</v>
      </c>
      <c r="M1684" s="7">
        <f t="shared" si="107"/>
        <v>0.4</v>
      </c>
    </row>
    <row r="1685" spans="1:13">
      <c r="A1685" s="4">
        <v>680</v>
      </c>
      <c r="B1685" s="4">
        <v>5</v>
      </c>
      <c r="C1685" s="4" t="s">
        <v>439</v>
      </c>
      <c r="D1685" s="4" t="s">
        <v>1142</v>
      </c>
      <c r="E1685" s="4">
        <v>20</v>
      </c>
      <c r="F1685" s="4">
        <v>33</v>
      </c>
      <c r="G1685" s="4">
        <v>2</v>
      </c>
      <c r="H1685" s="4">
        <v>56</v>
      </c>
      <c r="I1685" t="s">
        <v>1131</v>
      </c>
      <c r="J1685" s="3">
        <f t="shared" si="104"/>
        <v>66</v>
      </c>
      <c r="K1685" s="3">
        <f t="shared" si="105"/>
        <v>40</v>
      </c>
      <c r="L1685" s="3">
        <f t="shared" si="106"/>
        <v>26</v>
      </c>
      <c r="M1685" s="7">
        <f t="shared" si="107"/>
        <v>0.39393939393939392</v>
      </c>
    </row>
    <row r="1686" spans="1:13">
      <c r="A1686" s="4">
        <v>681</v>
      </c>
      <c r="B1686" s="4">
        <v>2</v>
      </c>
      <c r="C1686" s="4" t="s">
        <v>439</v>
      </c>
      <c r="D1686" s="4" t="s">
        <v>1142</v>
      </c>
      <c r="E1686" s="4">
        <v>20</v>
      </c>
      <c r="F1686" s="4">
        <v>33</v>
      </c>
      <c r="G1686" s="4">
        <v>1</v>
      </c>
      <c r="H1686" s="4">
        <v>44</v>
      </c>
      <c r="I1686" t="s">
        <v>1131</v>
      </c>
      <c r="J1686" s="3">
        <f t="shared" si="104"/>
        <v>33</v>
      </c>
      <c r="K1686" s="3">
        <f t="shared" si="105"/>
        <v>20</v>
      </c>
      <c r="L1686" s="3">
        <f t="shared" si="106"/>
        <v>13</v>
      </c>
      <c r="M1686" s="7">
        <f t="shared" si="107"/>
        <v>0.39393939393939392</v>
      </c>
    </row>
    <row r="1687" spans="1:13">
      <c r="A1687" s="4">
        <v>681</v>
      </c>
      <c r="B1687" s="4">
        <v>2</v>
      </c>
      <c r="C1687" s="4" t="s">
        <v>102</v>
      </c>
      <c r="D1687" s="4" t="s">
        <v>1151</v>
      </c>
      <c r="E1687" s="4">
        <v>13</v>
      </c>
      <c r="F1687" s="4">
        <v>21</v>
      </c>
      <c r="G1687" s="4">
        <v>2</v>
      </c>
      <c r="H1687" s="4">
        <v>21</v>
      </c>
      <c r="I1687" t="s">
        <v>1132</v>
      </c>
      <c r="J1687" s="3">
        <f t="shared" si="104"/>
        <v>42</v>
      </c>
      <c r="K1687" s="3">
        <f t="shared" si="105"/>
        <v>26</v>
      </c>
      <c r="L1687" s="3">
        <f t="shared" si="106"/>
        <v>16</v>
      </c>
      <c r="M1687" s="7">
        <f t="shared" si="107"/>
        <v>0.38095238095238093</v>
      </c>
    </row>
    <row r="1688" spans="1:13">
      <c r="A1688" s="4">
        <v>682</v>
      </c>
      <c r="B1688" s="4">
        <v>1</v>
      </c>
      <c r="C1688" s="4" t="s">
        <v>331</v>
      </c>
      <c r="D1688" s="4" t="s">
        <v>1150</v>
      </c>
      <c r="E1688" s="4">
        <v>14</v>
      </c>
      <c r="F1688" s="4">
        <v>23</v>
      </c>
      <c r="G1688" s="4">
        <v>1</v>
      </c>
      <c r="H1688" s="4">
        <v>43</v>
      </c>
      <c r="I1688" t="s">
        <v>1131</v>
      </c>
      <c r="J1688" s="3">
        <f t="shared" si="104"/>
        <v>23</v>
      </c>
      <c r="K1688" s="3">
        <f t="shared" si="105"/>
        <v>14</v>
      </c>
      <c r="L1688" s="3">
        <f t="shared" si="106"/>
        <v>9</v>
      </c>
      <c r="M1688" s="7">
        <f t="shared" si="107"/>
        <v>0.39130434782608697</v>
      </c>
    </row>
    <row r="1689" spans="1:13">
      <c r="A1689" s="4">
        <v>683</v>
      </c>
      <c r="B1689" s="4">
        <v>2</v>
      </c>
      <c r="C1689" s="4" t="s">
        <v>335</v>
      </c>
      <c r="D1689" s="4" t="s">
        <v>1147</v>
      </c>
      <c r="E1689" s="4">
        <v>13</v>
      </c>
      <c r="F1689" s="4">
        <v>22</v>
      </c>
      <c r="G1689" s="4">
        <v>1</v>
      </c>
      <c r="H1689" s="4">
        <v>25</v>
      </c>
      <c r="I1689" t="s">
        <v>1132</v>
      </c>
      <c r="J1689" s="3">
        <f t="shared" si="104"/>
        <v>22</v>
      </c>
      <c r="K1689" s="3">
        <f t="shared" si="105"/>
        <v>13</v>
      </c>
      <c r="L1689" s="3">
        <f t="shared" si="106"/>
        <v>9</v>
      </c>
      <c r="M1689" s="7">
        <f t="shared" si="107"/>
        <v>0.40909090909090912</v>
      </c>
    </row>
    <row r="1690" spans="1:13">
      <c r="A1690" s="4">
        <v>683</v>
      </c>
      <c r="B1690" s="4">
        <v>2</v>
      </c>
      <c r="C1690" s="4" t="s">
        <v>241</v>
      </c>
      <c r="D1690" s="4" t="s">
        <v>1149</v>
      </c>
      <c r="E1690" s="4">
        <v>12</v>
      </c>
      <c r="F1690" s="4">
        <v>20</v>
      </c>
      <c r="G1690" s="4">
        <v>2</v>
      </c>
      <c r="H1690" s="4">
        <v>35</v>
      </c>
      <c r="I1690" t="s">
        <v>1131</v>
      </c>
      <c r="J1690" s="3">
        <f t="shared" si="104"/>
        <v>40</v>
      </c>
      <c r="K1690" s="3">
        <f t="shared" si="105"/>
        <v>24</v>
      </c>
      <c r="L1690" s="3">
        <f t="shared" si="106"/>
        <v>16</v>
      </c>
      <c r="M1690" s="7">
        <f t="shared" si="107"/>
        <v>0.4</v>
      </c>
    </row>
    <row r="1691" spans="1:13">
      <c r="A1691" s="4">
        <v>683</v>
      </c>
      <c r="B1691" s="4">
        <v>2</v>
      </c>
      <c r="C1691" s="4" t="s">
        <v>65</v>
      </c>
      <c r="D1691" s="4" t="s">
        <v>1139</v>
      </c>
      <c r="E1691" s="4">
        <v>25</v>
      </c>
      <c r="F1691" s="4">
        <v>40</v>
      </c>
      <c r="G1691" s="4">
        <v>1</v>
      </c>
      <c r="H1691" s="4">
        <v>6</v>
      </c>
      <c r="I1691" t="s">
        <v>1132</v>
      </c>
      <c r="J1691" s="3">
        <f t="shared" si="104"/>
        <v>40</v>
      </c>
      <c r="K1691" s="3">
        <f t="shared" si="105"/>
        <v>25</v>
      </c>
      <c r="L1691" s="3">
        <f t="shared" si="106"/>
        <v>15</v>
      </c>
      <c r="M1691" s="7">
        <f t="shared" si="107"/>
        <v>0.375</v>
      </c>
    </row>
    <row r="1692" spans="1:13">
      <c r="A1692" s="4">
        <v>683</v>
      </c>
      <c r="B1692" s="4">
        <v>2</v>
      </c>
      <c r="C1692" s="4" t="s">
        <v>186</v>
      </c>
      <c r="D1692" s="4" t="s">
        <v>1137</v>
      </c>
      <c r="E1692" s="4">
        <v>19</v>
      </c>
      <c r="F1692" s="4">
        <v>31</v>
      </c>
      <c r="G1692" s="4">
        <v>2</v>
      </c>
      <c r="H1692" s="4">
        <v>16</v>
      </c>
      <c r="I1692" t="s">
        <v>1132</v>
      </c>
      <c r="J1692" s="3">
        <f t="shared" si="104"/>
        <v>62</v>
      </c>
      <c r="K1692" s="3">
        <f t="shared" si="105"/>
        <v>38</v>
      </c>
      <c r="L1692" s="3">
        <f t="shared" si="106"/>
        <v>24</v>
      </c>
      <c r="M1692" s="7">
        <f t="shared" si="107"/>
        <v>0.38709677419354838</v>
      </c>
    </row>
    <row r="1693" spans="1:13">
      <c r="A1693" s="4">
        <v>684</v>
      </c>
      <c r="B1693" s="4">
        <v>10</v>
      </c>
      <c r="C1693" s="4" t="s">
        <v>106</v>
      </c>
      <c r="D1693" s="4" t="s">
        <v>1140</v>
      </c>
      <c r="E1693" s="4">
        <v>22</v>
      </c>
      <c r="F1693" s="4">
        <v>36</v>
      </c>
      <c r="G1693" s="4">
        <v>1</v>
      </c>
      <c r="H1693" s="4">
        <v>38</v>
      </c>
      <c r="I1693" t="s">
        <v>1131</v>
      </c>
      <c r="J1693" s="3">
        <f t="shared" si="104"/>
        <v>36</v>
      </c>
      <c r="K1693" s="3">
        <f t="shared" si="105"/>
        <v>22</v>
      </c>
      <c r="L1693" s="3">
        <f t="shared" si="106"/>
        <v>14</v>
      </c>
      <c r="M1693" s="7">
        <f t="shared" si="107"/>
        <v>0.3888888888888889</v>
      </c>
    </row>
    <row r="1694" spans="1:13">
      <c r="A1694" s="4">
        <v>684</v>
      </c>
      <c r="B1694" s="4">
        <v>10</v>
      </c>
      <c r="C1694" s="4" t="s">
        <v>186</v>
      </c>
      <c r="D1694" s="4" t="s">
        <v>1137</v>
      </c>
      <c r="E1694" s="4">
        <v>19</v>
      </c>
      <c r="F1694" s="4">
        <v>31</v>
      </c>
      <c r="G1694" s="4">
        <v>1</v>
      </c>
      <c r="H1694" s="4">
        <v>10</v>
      </c>
      <c r="I1694" t="s">
        <v>1132</v>
      </c>
      <c r="J1694" s="3">
        <f t="shared" si="104"/>
        <v>31</v>
      </c>
      <c r="K1694" s="3">
        <f t="shared" si="105"/>
        <v>19</v>
      </c>
      <c r="L1694" s="3">
        <f t="shared" si="106"/>
        <v>12</v>
      </c>
      <c r="M1694" s="7">
        <f t="shared" si="107"/>
        <v>0.38709677419354838</v>
      </c>
    </row>
    <row r="1695" spans="1:13">
      <c r="A1695" s="4">
        <v>684</v>
      </c>
      <c r="B1695" s="4">
        <v>10</v>
      </c>
      <c r="C1695" s="4" t="s">
        <v>256</v>
      </c>
      <c r="D1695" s="4" t="s">
        <v>1153</v>
      </c>
      <c r="E1695" s="4">
        <v>15</v>
      </c>
      <c r="F1695" s="4">
        <v>26</v>
      </c>
      <c r="G1695" s="4">
        <v>1</v>
      </c>
      <c r="H1695" s="4">
        <v>25</v>
      </c>
      <c r="I1695" t="s">
        <v>1131</v>
      </c>
      <c r="J1695" s="3">
        <f t="shared" si="104"/>
        <v>26</v>
      </c>
      <c r="K1695" s="3">
        <f t="shared" si="105"/>
        <v>15</v>
      </c>
      <c r="L1695" s="3">
        <f t="shared" si="106"/>
        <v>11</v>
      </c>
      <c r="M1695" s="7">
        <f t="shared" si="107"/>
        <v>0.42307692307692307</v>
      </c>
    </row>
    <row r="1696" spans="1:13">
      <c r="A1696" s="4">
        <v>684</v>
      </c>
      <c r="B1696" s="4">
        <v>10</v>
      </c>
      <c r="C1696" s="4" t="s">
        <v>51</v>
      </c>
      <c r="D1696" s="4" t="s">
        <v>1141</v>
      </c>
      <c r="E1696" s="4">
        <v>17</v>
      </c>
      <c r="F1696" s="4">
        <v>29</v>
      </c>
      <c r="G1696" s="4">
        <v>3</v>
      </c>
      <c r="H1696" s="4">
        <v>37</v>
      </c>
      <c r="I1696" t="s">
        <v>1131</v>
      </c>
      <c r="J1696" s="3">
        <f t="shared" si="104"/>
        <v>87</v>
      </c>
      <c r="K1696" s="3">
        <f t="shared" si="105"/>
        <v>51</v>
      </c>
      <c r="L1696" s="3">
        <f t="shared" si="106"/>
        <v>36</v>
      </c>
      <c r="M1696" s="7">
        <f t="shared" si="107"/>
        <v>0.41379310344827586</v>
      </c>
    </row>
    <row r="1697" spans="1:13">
      <c r="A1697" s="4">
        <v>685</v>
      </c>
      <c r="B1697" s="4">
        <v>5</v>
      </c>
      <c r="C1697" s="4" t="s">
        <v>170</v>
      </c>
      <c r="D1697" s="4" t="s">
        <v>1138</v>
      </c>
      <c r="E1697" s="4">
        <v>16</v>
      </c>
      <c r="F1697" s="4">
        <v>27</v>
      </c>
      <c r="G1697" s="4">
        <v>2</v>
      </c>
      <c r="H1697" s="4">
        <v>17</v>
      </c>
      <c r="I1697" t="s">
        <v>1132</v>
      </c>
      <c r="J1697" s="3">
        <f t="shared" si="104"/>
        <v>54</v>
      </c>
      <c r="K1697" s="3">
        <f t="shared" si="105"/>
        <v>32</v>
      </c>
      <c r="L1697" s="3">
        <f t="shared" si="106"/>
        <v>22</v>
      </c>
      <c r="M1697" s="7">
        <f t="shared" si="107"/>
        <v>0.40740740740740738</v>
      </c>
    </row>
    <row r="1698" spans="1:13">
      <c r="A1698" s="4">
        <v>686</v>
      </c>
      <c r="B1698" s="4">
        <v>10</v>
      </c>
      <c r="C1698" s="4" t="s">
        <v>186</v>
      </c>
      <c r="D1698" s="4" t="s">
        <v>1137</v>
      </c>
      <c r="E1698" s="4">
        <v>19</v>
      </c>
      <c r="F1698" s="4">
        <v>31</v>
      </c>
      <c r="G1698" s="4">
        <v>2</v>
      </c>
      <c r="H1698" s="4">
        <v>37</v>
      </c>
      <c r="I1698" t="s">
        <v>1131</v>
      </c>
      <c r="J1698" s="3">
        <f t="shared" si="104"/>
        <v>62</v>
      </c>
      <c r="K1698" s="3">
        <f t="shared" si="105"/>
        <v>38</v>
      </c>
      <c r="L1698" s="3">
        <f t="shared" si="106"/>
        <v>24</v>
      </c>
      <c r="M1698" s="7">
        <f t="shared" si="107"/>
        <v>0.38709677419354838</v>
      </c>
    </row>
    <row r="1699" spans="1:13">
      <c r="A1699" s="4">
        <v>686</v>
      </c>
      <c r="B1699" s="4">
        <v>10</v>
      </c>
      <c r="C1699" s="4" t="s">
        <v>241</v>
      </c>
      <c r="D1699" s="4" t="s">
        <v>1149</v>
      </c>
      <c r="E1699" s="4">
        <v>12</v>
      </c>
      <c r="F1699" s="4">
        <v>20</v>
      </c>
      <c r="G1699" s="4">
        <v>2</v>
      </c>
      <c r="H1699" s="4">
        <v>21</v>
      </c>
      <c r="I1699" t="s">
        <v>1132</v>
      </c>
      <c r="J1699" s="3">
        <f t="shared" si="104"/>
        <v>40</v>
      </c>
      <c r="K1699" s="3">
        <f t="shared" si="105"/>
        <v>24</v>
      </c>
      <c r="L1699" s="3">
        <f t="shared" si="106"/>
        <v>16</v>
      </c>
      <c r="M1699" s="7">
        <f t="shared" si="107"/>
        <v>0.4</v>
      </c>
    </row>
    <row r="1700" spans="1:13">
      <c r="A1700" s="4">
        <v>687</v>
      </c>
      <c r="B1700" s="4">
        <v>2</v>
      </c>
      <c r="C1700" s="4" t="s">
        <v>106</v>
      </c>
      <c r="D1700" s="4" t="s">
        <v>1140</v>
      </c>
      <c r="E1700" s="4">
        <v>22</v>
      </c>
      <c r="F1700" s="4">
        <v>36</v>
      </c>
      <c r="G1700" s="4">
        <v>2</v>
      </c>
      <c r="H1700" s="4">
        <v>29</v>
      </c>
      <c r="I1700" t="s">
        <v>1131</v>
      </c>
      <c r="J1700" s="3">
        <f t="shared" si="104"/>
        <v>72</v>
      </c>
      <c r="K1700" s="3">
        <f t="shared" si="105"/>
        <v>44</v>
      </c>
      <c r="L1700" s="3">
        <f t="shared" si="106"/>
        <v>28</v>
      </c>
      <c r="M1700" s="7">
        <f t="shared" si="107"/>
        <v>0.3888888888888889</v>
      </c>
    </row>
    <row r="1701" spans="1:13">
      <c r="A1701" s="4">
        <v>688</v>
      </c>
      <c r="B1701" s="4">
        <v>3</v>
      </c>
      <c r="C1701" s="4" t="s">
        <v>51</v>
      </c>
      <c r="D1701" s="4" t="s">
        <v>1141</v>
      </c>
      <c r="E1701" s="4">
        <v>17</v>
      </c>
      <c r="F1701" s="4">
        <v>29</v>
      </c>
      <c r="G1701" s="4">
        <v>1</v>
      </c>
      <c r="H1701" s="4">
        <v>14</v>
      </c>
      <c r="I1701" t="s">
        <v>1132</v>
      </c>
      <c r="J1701" s="3">
        <f t="shared" si="104"/>
        <v>29</v>
      </c>
      <c r="K1701" s="3">
        <f t="shared" si="105"/>
        <v>17</v>
      </c>
      <c r="L1701" s="3">
        <f t="shared" si="106"/>
        <v>12</v>
      </c>
      <c r="M1701" s="7">
        <f t="shared" si="107"/>
        <v>0.41379310344827586</v>
      </c>
    </row>
    <row r="1702" spans="1:13">
      <c r="A1702" s="4">
        <v>689</v>
      </c>
      <c r="B1702" s="4">
        <v>14</v>
      </c>
      <c r="C1702" s="4" t="s">
        <v>331</v>
      </c>
      <c r="D1702" s="4" t="s">
        <v>1150</v>
      </c>
      <c r="E1702" s="4">
        <v>14</v>
      </c>
      <c r="F1702" s="4">
        <v>23</v>
      </c>
      <c r="G1702" s="4">
        <v>3</v>
      </c>
      <c r="H1702" s="4">
        <v>16</v>
      </c>
      <c r="I1702" t="s">
        <v>1131</v>
      </c>
      <c r="J1702" s="3">
        <f t="shared" si="104"/>
        <v>69</v>
      </c>
      <c r="K1702" s="3">
        <f t="shared" si="105"/>
        <v>42</v>
      </c>
      <c r="L1702" s="3">
        <f t="shared" si="106"/>
        <v>27</v>
      </c>
      <c r="M1702" s="7">
        <f t="shared" si="107"/>
        <v>0.39130434782608697</v>
      </c>
    </row>
    <row r="1703" spans="1:13">
      <c r="A1703" s="4">
        <v>689</v>
      </c>
      <c r="B1703" s="4">
        <v>14</v>
      </c>
      <c r="C1703" s="4" t="s">
        <v>195</v>
      </c>
      <c r="D1703" s="4" t="s">
        <v>1154</v>
      </c>
      <c r="E1703" s="4">
        <v>15</v>
      </c>
      <c r="F1703" s="4">
        <v>25</v>
      </c>
      <c r="G1703" s="4">
        <v>3</v>
      </c>
      <c r="H1703" s="4">
        <v>7</v>
      </c>
      <c r="I1703" t="s">
        <v>1131</v>
      </c>
      <c r="J1703" s="3">
        <f t="shared" si="104"/>
        <v>75</v>
      </c>
      <c r="K1703" s="3">
        <f t="shared" si="105"/>
        <v>45</v>
      </c>
      <c r="L1703" s="3">
        <f t="shared" si="106"/>
        <v>30</v>
      </c>
      <c r="M1703" s="7">
        <f t="shared" si="107"/>
        <v>0.4</v>
      </c>
    </row>
    <row r="1704" spans="1:13">
      <c r="A1704" s="4">
        <v>689</v>
      </c>
      <c r="B1704" s="4">
        <v>14</v>
      </c>
      <c r="C1704" s="4" t="s">
        <v>102</v>
      </c>
      <c r="D1704" s="4" t="s">
        <v>1151</v>
      </c>
      <c r="E1704" s="4">
        <v>13</v>
      </c>
      <c r="F1704" s="4">
        <v>21</v>
      </c>
      <c r="G1704" s="4">
        <v>1</v>
      </c>
      <c r="H1704" s="4">
        <v>6</v>
      </c>
      <c r="I1704" t="s">
        <v>1132</v>
      </c>
      <c r="J1704" s="3">
        <f t="shared" si="104"/>
        <v>21</v>
      </c>
      <c r="K1704" s="3">
        <f t="shared" si="105"/>
        <v>13</v>
      </c>
      <c r="L1704" s="3">
        <f t="shared" si="106"/>
        <v>8</v>
      </c>
      <c r="M1704" s="7">
        <f t="shared" si="107"/>
        <v>0.38095238095238093</v>
      </c>
    </row>
    <row r="1705" spans="1:13">
      <c r="A1705" s="4">
        <v>690</v>
      </c>
      <c r="B1705" s="4">
        <v>15</v>
      </c>
      <c r="C1705" s="4" t="s">
        <v>65</v>
      </c>
      <c r="D1705" s="4" t="s">
        <v>1139</v>
      </c>
      <c r="E1705" s="4">
        <v>25</v>
      </c>
      <c r="F1705" s="4">
        <v>40</v>
      </c>
      <c r="G1705" s="4">
        <v>1</v>
      </c>
      <c r="H1705" s="4">
        <v>49</v>
      </c>
      <c r="I1705" t="s">
        <v>1131</v>
      </c>
      <c r="J1705" s="3">
        <f t="shared" si="104"/>
        <v>40</v>
      </c>
      <c r="K1705" s="3">
        <f t="shared" si="105"/>
        <v>25</v>
      </c>
      <c r="L1705" s="3">
        <f t="shared" si="106"/>
        <v>15</v>
      </c>
      <c r="M1705" s="7">
        <f t="shared" si="107"/>
        <v>0.375</v>
      </c>
    </row>
    <row r="1706" spans="1:13">
      <c r="A1706" s="4">
        <v>690</v>
      </c>
      <c r="B1706" s="4">
        <v>15</v>
      </c>
      <c r="C1706" s="4" t="s">
        <v>186</v>
      </c>
      <c r="D1706" s="4" t="s">
        <v>1137</v>
      </c>
      <c r="E1706" s="4">
        <v>19</v>
      </c>
      <c r="F1706" s="4">
        <v>31</v>
      </c>
      <c r="G1706" s="4">
        <v>2</v>
      </c>
      <c r="H1706" s="4">
        <v>16</v>
      </c>
      <c r="I1706" t="s">
        <v>1131</v>
      </c>
      <c r="J1706" s="3">
        <f t="shared" si="104"/>
        <v>62</v>
      </c>
      <c r="K1706" s="3">
        <f t="shared" si="105"/>
        <v>38</v>
      </c>
      <c r="L1706" s="3">
        <f t="shared" si="106"/>
        <v>24</v>
      </c>
      <c r="M1706" s="7">
        <f t="shared" si="107"/>
        <v>0.38709677419354838</v>
      </c>
    </row>
    <row r="1707" spans="1:13">
      <c r="A1707" s="4">
        <v>690</v>
      </c>
      <c r="B1707" s="4">
        <v>15</v>
      </c>
      <c r="C1707" s="4" t="s">
        <v>57</v>
      </c>
      <c r="D1707" s="4" t="s">
        <v>1143</v>
      </c>
      <c r="E1707" s="4">
        <v>16</v>
      </c>
      <c r="F1707" s="4">
        <v>28</v>
      </c>
      <c r="G1707" s="4">
        <v>2</v>
      </c>
      <c r="H1707" s="4">
        <v>54</v>
      </c>
      <c r="I1707" t="s">
        <v>1131</v>
      </c>
      <c r="J1707" s="3">
        <f t="shared" si="104"/>
        <v>56</v>
      </c>
      <c r="K1707" s="3">
        <f t="shared" si="105"/>
        <v>32</v>
      </c>
      <c r="L1707" s="3">
        <f t="shared" si="106"/>
        <v>24</v>
      </c>
      <c r="M1707" s="7">
        <f t="shared" si="107"/>
        <v>0.42857142857142855</v>
      </c>
    </row>
    <row r="1708" spans="1:13">
      <c r="A1708" s="4">
        <v>690</v>
      </c>
      <c r="B1708" s="4">
        <v>15</v>
      </c>
      <c r="C1708" s="4" t="s">
        <v>439</v>
      </c>
      <c r="D1708" s="4" t="s">
        <v>1142</v>
      </c>
      <c r="E1708" s="4">
        <v>20</v>
      </c>
      <c r="F1708" s="4">
        <v>33</v>
      </c>
      <c r="G1708" s="4">
        <v>1</v>
      </c>
      <c r="H1708" s="4">
        <v>24</v>
      </c>
      <c r="I1708" t="s">
        <v>1131</v>
      </c>
      <c r="J1708" s="3">
        <f t="shared" si="104"/>
        <v>33</v>
      </c>
      <c r="K1708" s="3">
        <f t="shared" si="105"/>
        <v>20</v>
      </c>
      <c r="L1708" s="3">
        <f t="shared" si="106"/>
        <v>13</v>
      </c>
      <c r="M1708" s="7">
        <f t="shared" si="107"/>
        <v>0.39393939393939392</v>
      </c>
    </row>
    <row r="1709" spans="1:13">
      <c r="A1709" s="4">
        <v>691</v>
      </c>
      <c r="B1709" s="4">
        <v>19</v>
      </c>
      <c r="C1709" s="4" t="s">
        <v>335</v>
      </c>
      <c r="D1709" s="4" t="s">
        <v>1147</v>
      </c>
      <c r="E1709" s="4">
        <v>13</v>
      </c>
      <c r="F1709" s="4">
        <v>22</v>
      </c>
      <c r="G1709" s="4">
        <v>3</v>
      </c>
      <c r="H1709" s="4">
        <v>34</v>
      </c>
      <c r="I1709" t="s">
        <v>1131</v>
      </c>
      <c r="J1709" s="3">
        <f t="shared" si="104"/>
        <v>66</v>
      </c>
      <c r="K1709" s="3">
        <f t="shared" si="105"/>
        <v>39</v>
      </c>
      <c r="L1709" s="3">
        <f t="shared" si="106"/>
        <v>27</v>
      </c>
      <c r="M1709" s="7">
        <f t="shared" si="107"/>
        <v>0.40909090909090912</v>
      </c>
    </row>
    <row r="1710" spans="1:13">
      <c r="A1710" s="4">
        <v>692</v>
      </c>
      <c r="B1710" s="4">
        <v>9</v>
      </c>
      <c r="C1710" s="4" t="s">
        <v>33</v>
      </c>
      <c r="D1710" s="4" t="s">
        <v>1145</v>
      </c>
      <c r="E1710" s="4">
        <v>21</v>
      </c>
      <c r="F1710" s="4">
        <v>35</v>
      </c>
      <c r="G1710" s="4">
        <v>3</v>
      </c>
      <c r="H1710" s="4">
        <v>33</v>
      </c>
      <c r="I1710" t="s">
        <v>1132</v>
      </c>
      <c r="J1710" s="3">
        <f t="shared" si="104"/>
        <v>105</v>
      </c>
      <c r="K1710" s="3">
        <f t="shared" si="105"/>
        <v>63</v>
      </c>
      <c r="L1710" s="3">
        <f t="shared" si="106"/>
        <v>42</v>
      </c>
      <c r="M1710" s="7">
        <f t="shared" si="107"/>
        <v>0.4</v>
      </c>
    </row>
    <row r="1711" spans="1:13">
      <c r="A1711" s="4">
        <v>692</v>
      </c>
      <c r="B1711" s="4">
        <v>9</v>
      </c>
      <c r="C1711" s="4" t="s">
        <v>100</v>
      </c>
      <c r="D1711" s="4" t="s">
        <v>1136</v>
      </c>
      <c r="E1711" s="4">
        <v>18</v>
      </c>
      <c r="F1711" s="4">
        <v>30</v>
      </c>
      <c r="G1711" s="4">
        <v>1</v>
      </c>
      <c r="H1711" s="4">
        <v>49</v>
      </c>
      <c r="I1711" t="s">
        <v>1131</v>
      </c>
      <c r="J1711" s="3">
        <f t="shared" si="104"/>
        <v>30</v>
      </c>
      <c r="K1711" s="3">
        <f t="shared" si="105"/>
        <v>18</v>
      </c>
      <c r="L1711" s="3">
        <f t="shared" si="106"/>
        <v>12</v>
      </c>
      <c r="M1711" s="7">
        <f t="shared" si="107"/>
        <v>0.4</v>
      </c>
    </row>
    <row r="1712" spans="1:13">
      <c r="A1712" s="4">
        <v>692</v>
      </c>
      <c r="B1712" s="4">
        <v>9</v>
      </c>
      <c r="C1712" s="4" t="s">
        <v>117</v>
      </c>
      <c r="D1712" s="4" t="s">
        <v>1152</v>
      </c>
      <c r="E1712" s="4">
        <v>10</v>
      </c>
      <c r="F1712" s="4">
        <v>18</v>
      </c>
      <c r="G1712" s="4">
        <v>1</v>
      </c>
      <c r="H1712" s="4">
        <v>11</v>
      </c>
      <c r="I1712" t="s">
        <v>1131</v>
      </c>
      <c r="J1712" s="3">
        <f t="shared" si="104"/>
        <v>18</v>
      </c>
      <c r="K1712" s="3">
        <f t="shared" si="105"/>
        <v>10</v>
      </c>
      <c r="L1712" s="3">
        <f t="shared" si="106"/>
        <v>8</v>
      </c>
      <c r="M1712" s="7">
        <f t="shared" si="107"/>
        <v>0.44444444444444442</v>
      </c>
    </row>
    <row r="1713" spans="1:13">
      <c r="A1713" s="4">
        <v>692</v>
      </c>
      <c r="B1713" s="4">
        <v>9</v>
      </c>
      <c r="C1713" s="4" t="s">
        <v>241</v>
      </c>
      <c r="D1713" s="4" t="s">
        <v>1149</v>
      </c>
      <c r="E1713" s="4">
        <v>12</v>
      </c>
      <c r="F1713" s="4">
        <v>20</v>
      </c>
      <c r="G1713" s="4">
        <v>1</v>
      </c>
      <c r="H1713" s="4">
        <v>7</v>
      </c>
      <c r="I1713" t="s">
        <v>1131</v>
      </c>
      <c r="J1713" s="3">
        <f t="shared" si="104"/>
        <v>20</v>
      </c>
      <c r="K1713" s="3">
        <f t="shared" si="105"/>
        <v>12</v>
      </c>
      <c r="L1713" s="3">
        <f t="shared" si="106"/>
        <v>8</v>
      </c>
      <c r="M1713" s="7">
        <f t="shared" si="107"/>
        <v>0.4</v>
      </c>
    </row>
    <row r="1714" spans="1:13">
      <c r="A1714" s="4">
        <v>693</v>
      </c>
      <c r="B1714" s="4">
        <v>15</v>
      </c>
      <c r="C1714" s="4" t="s">
        <v>106</v>
      </c>
      <c r="D1714" s="4" t="s">
        <v>1140</v>
      </c>
      <c r="E1714" s="4">
        <v>22</v>
      </c>
      <c r="F1714" s="4">
        <v>36</v>
      </c>
      <c r="G1714" s="4">
        <v>1</v>
      </c>
      <c r="H1714" s="4">
        <v>20</v>
      </c>
      <c r="I1714" t="s">
        <v>1131</v>
      </c>
      <c r="J1714" s="3">
        <f t="shared" si="104"/>
        <v>36</v>
      </c>
      <c r="K1714" s="3">
        <f t="shared" si="105"/>
        <v>22</v>
      </c>
      <c r="L1714" s="3">
        <f t="shared" si="106"/>
        <v>14</v>
      </c>
      <c r="M1714" s="7">
        <f t="shared" si="107"/>
        <v>0.3888888888888889</v>
      </c>
    </row>
    <row r="1715" spans="1:13">
      <c r="A1715" s="4">
        <v>693</v>
      </c>
      <c r="B1715" s="4">
        <v>15</v>
      </c>
      <c r="C1715" s="4" t="s">
        <v>102</v>
      </c>
      <c r="D1715" s="4" t="s">
        <v>1151</v>
      </c>
      <c r="E1715" s="4">
        <v>13</v>
      </c>
      <c r="F1715" s="4">
        <v>21</v>
      </c>
      <c r="G1715" s="4">
        <v>2</v>
      </c>
      <c r="H1715" s="4">
        <v>24</v>
      </c>
      <c r="I1715" t="s">
        <v>1131</v>
      </c>
      <c r="J1715" s="3">
        <f t="shared" si="104"/>
        <v>42</v>
      </c>
      <c r="K1715" s="3">
        <f t="shared" si="105"/>
        <v>26</v>
      </c>
      <c r="L1715" s="3">
        <f t="shared" si="106"/>
        <v>16</v>
      </c>
      <c r="M1715" s="7">
        <f t="shared" si="107"/>
        <v>0.38095238095238093</v>
      </c>
    </row>
    <row r="1716" spans="1:13">
      <c r="A1716" s="4">
        <v>694</v>
      </c>
      <c r="B1716" s="4">
        <v>5</v>
      </c>
      <c r="C1716" s="4" t="s">
        <v>241</v>
      </c>
      <c r="D1716" s="4" t="s">
        <v>1149</v>
      </c>
      <c r="E1716" s="4">
        <v>12</v>
      </c>
      <c r="F1716" s="4">
        <v>20</v>
      </c>
      <c r="G1716" s="4">
        <v>3</v>
      </c>
      <c r="H1716" s="4">
        <v>20</v>
      </c>
      <c r="I1716" t="s">
        <v>1131</v>
      </c>
      <c r="J1716" s="3">
        <f t="shared" si="104"/>
        <v>60</v>
      </c>
      <c r="K1716" s="3">
        <f t="shared" si="105"/>
        <v>36</v>
      </c>
      <c r="L1716" s="3">
        <f t="shared" si="106"/>
        <v>24</v>
      </c>
      <c r="M1716" s="7">
        <f t="shared" si="107"/>
        <v>0.4</v>
      </c>
    </row>
    <row r="1717" spans="1:13">
      <c r="A1717" s="4">
        <v>694</v>
      </c>
      <c r="B1717" s="4">
        <v>5</v>
      </c>
      <c r="C1717" s="4" t="s">
        <v>117</v>
      </c>
      <c r="D1717" s="4" t="s">
        <v>1152</v>
      </c>
      <c r="E1717" s="4">
        <v>10</v>
      </c>
      <c r="F1717" s="4">
        <v>18</v>
      </c>
      <c r="G1717" s="4">
        <v>2</v>
      </c>
      <c r="H1717" s="4">
        <v>26</v>
      </c>
      <c r="I1717" t="s">
        <v>1132</v>
      </c>
      <c r="J1717" s="3">
        <f t="shared" si="104"/>
        <v>36</v>
      </c>
      <c r="K1717" s="3">
        <f t="shared" si="105"/>
        <v>20</v>
      </c>
      <c r="L1717" s="3">
        <f t="shared" si="106"/>
        <v>16</v>
      </c>
      <c r="M1717" s="7">
        <f t="shared" si="107"/>
        <v>0.44444444444444442</v>
      </c>
    </row>
    <row r="1718" spans="1:13">
      <c r="A1718" s="4">
        <v>694</v>
      </c>
      <c r="B1718" s="4">
        <v>5</v>
      </c>
      <c r="C1718" s="4" t="s">
        <v>65</v>
      </c>
      <c r="D1718" s="4" t="s">
        <v>1139</v>
      </c>
      <c r="E1718" s="4">
        <v>25</v>
      </c>
      <c r="F1718" s="4">
        <v>40</v>
      </c>
      <c r="G1718" s="4">
        <v>1</v>
      </c>
      <c r="H1718" s="4">
        <v>40</v>
      </c>
      <c r="I1718" t="s">
        <v>1131</v>
      </c>
      <c r="J1718" s="3">
        <f t="shared" si="104"/>
        <v>40</v>
      </c>
      <c r="K1718" s="3">
        <f t="shared" si="105"/>
        <v>25</v>
      </c>
      <c r="L1718" s="3">
        <f t="shared" si="106"/>
        <v>15</v>
      </c>
      <c r="M1718" s="7">
        <f t="shared" si="107"/>
        <v>0.375</v>
      </c>
    </row>
    <row r="1719" spans="1:13">
      <c r="A1719" s="4">
        <v>694</v>
      </c>
      <c r="B1719" s="4">
        <v>5</v>
      </c>
      <c r="C1719" s="4" t="s">
        <v>102</v>
      </c>
      <c r="D1719" s="4" t="s">
        <v>1151</v>
      </c>
      <c r="E1719" s="4">
        <v>13</v>
      </c>
      <c r="F1719" s="4">
        <v>21</v>
      </c>
      <c r="G1719" s="4">
        <v>1</v>
      </c>
      <c r="H1719" s="4">
        <v>42</v>
      </c>
      <c r="I1719" t="s">
        <v>1132</v>
      </c>
      <c r="J1719" s="3">
        <f t="shared" si="104"/>
        <v>21</v>
      </c>
      <c r="K1719" s="3">
        <f t="shared" si="105"/>
        <v>13</v>
      </c>
      <c r="L1719" s="3">
        <f t="shared" si="106"/>
        <v>8</v>
      </c>
      <c r="M1719" s="7">
        <f t="shared" si="107"/>
        <v>0.38095238095238093</v>
      </c>
    </row>
    <row r="1720" spans="1:13">
      <c r="A1720" s="4">
        <v>695</v>
      </c>
      <c r="B1720" s="4">
        <v>9</v>
      </c>
      <c r="C1720" s="4" t="s">
        <v>57</v>
      </c>
      <c r="D1720" s="4" t="s">
        <v>1143</v>
      </c>
      <c r="E1720" s="4">
        <v>16</v>
      </c>
      <c r="F1720" s="4">
        <v>28</v>
      </c>
      <c r="G1720" s="4">
        <v>2</v>
      </c>
      <c r="H1720" s="4">
        <v>30</v>
      </c>
      <c r="I1720" t="s">
        <v>1132</v>
      </c>
      <c r="J1720" s="3">
        <f t="shared" si="104"/>
        <v>56</v>
      </c>
      <c r="K1720" s="3">
        <f t="shared" si="105"/>
        <v>32</v>
      </c>
      <c r="L1720" s="3">
        <f t="shared" si="106"/>
        <v>24</v>
      </c>
      <c r="M1720" s="7">
        <f t="shared" si="107"/>
        <v>0.42857142857142855</v>
      </c>
    </row>
    <row r="1721" spans="1:13">
      <c r="A1721" s="4">
        <v>695</v>
      </c>
      <c r="B1721" s="4">
        <v>9</v>
      </c>
      <c r="C1721" s="4" t="s">
        <v>100</v>
      </c>
      <c r="D1721" s="4" t="s">
        <v>1136</v>
      </c>
      <c r="E1721" s="4">
        <v>18</v>
      </c>
      <c r="F1721" s="4">
        <v>30</v>
      </c>
      <c r="G1721" s="4">
        <v>2</v>
      </c>
      <c r="H1721" s="4">
        <v>7</v>
      </c>
      <c r="I1721" t="s">
        <v>1132</v>
      </c>
      <c r="J1721" s="3">
        <f t="shared" si="104"/>
        <v>60</v>
      </c>
      <c r="K1721" s="3">
        <f t="shared" si="105"/>
        <v>36</v>
      </c>
      <c r="L1721" s="3">
        <f t="shared" si="106"/>
        <v>24</v>
      </c>
      <c r="M1721" s="7">
        <f t="shared" si="107"/>
        <v>0.4</v>
      </c>
    </row>
    <row r="1722" spans="1:13">
      <c r="A1722" s="4">
        <v>696</v>
      </c>
      <c r="B1722" s="4">
        <v>2</v>
      </c>
      <c r="C1722" s="4" t="s">
        <v>331</v>
      </c>
      <c r="D1722" s="4" t="s">
        <v>1150</v>
      </c>
      <c r="E1722" s="4">
        <v>14</v>
      </c>
      <c r="F1722" s="4">
        <v>23</v>
      </c>
      <c r="G1722" s="4">
        <v>2</v>
      </c>
      <c r="H1722" s="4">
        <v>23</v>
      </c>
      <c r="I1722" t="s">
        <v>1131</v>
      </c>
      <c r="J1722" s="3">
        <f t="shared" si="104"/>
        <v>46</v>
      </c>
      <c r="K1722" s="3">
        <f t="shared" si="105"/>
        <v>28</v>
      </c>
      <c r="L1722" s="3">
        <f t="shared" si="106"/>
        <v>18</v>
      </c>
      <c r="M1722" s="7">
        <f t="shared" si="107"/>
        <v>0.39130434782608697</v>
      </c>
    </row>
    <row r="1723" spans="1:13">
      <c r="A1723" s="4">
        <v>697</v>
      </c>
      <c r="B1723" s="4">
        <v>4</v>
      </c>
      <c r="C1723" s="4" t="s">
        <v>331</v>
      </c>
      <c r="D1723" s="4" t="s">
        <v>1150</v>
      </c>
      <c r="E1723" s="4">
        <v>14</v>
      </c>
      <c r="F1723" s="4">
        <v>23</v>
      </c>
      <c r="G1723" s="4">
        <v>2</v>
      </c>
      <c r="H1723" s="4">
        <v>24</v>
      </c>
      <c r="I1723" t="s">
        <v>1131</v>
      </c>
      <c r="J1723" s="3">
        <f t="shared" si="104"/>
        <v>46</v>
      </c>
      <c r="K1723" s="3">
        <f t="shared" si="105"/>
        <v>28</v>
      </c>
      <c r="L1723" s="3">
        <f t="shared" si="106"/>
        <v>18</v>
      </c>
      <c r="M1723" s="7">
        <f t="shared" si="107"/>
        <v>0.39130434782608697</v>
      </c>
    </row>
    <row r="1724" spans="1:13">
      <c r="A1724" s="4">
        <v>697</v>
      </c>
      <c r="B1724" s="4">
        <v>4</v>
      </c>
      <c r="C1724" s="4" t="s">
        <v>439</v>
      </c>
      <c r="D1724" s="4" t="s">
        <v>1142</v>
      </c>
      <c r="E1724" s="4">
        <v>20</v>
      </c>
      <c r="F1724" s="4">
        <v>33</v>
      </c>
      <c r="G1724" s="4">
        <v>2</v>
      </c>
      <c r="H1724" s="4">
        <v>41</v>
      </c>
      <c r="I1724" t="s">
        <v>1132</v>
      </c>
      <c r="J1724" s="3">
        <f t="shared" si="104"/>
        <v>66</v>
      </c>
      <c r="K1724" s="3">
        <f t="shared" si="105"/>
        <v>40</v>
      </c>
      <c r="L1724" s="3">
        <f t="shared" si="106"/>
        <v>26</v>
      </c>
      <c r="M1724" s="7">
        <f t="shared" si="107"/>
        <v>0.39393939393939392</v>
      </c>
    </row>
    <row r="1725" spans="1:13">
      <c r="A1725" s="4">
        <v>697</v>
      </c>
      <c r="B1725" s="4">
        <v>4</v>
      </c>
      <c r="C1725" s="4" t="s">
        <v>100</v>
      </c>
      <c r="D1725" s="4" t="s">
        <v>1136</v>
      </c>
      <c r="E1725" s="4">
        <v>18</v>
      </c>
      <c r="F1725" s="4">
        <v>30</v>
      </c>
      <c r="G1725" s="4">
        <v>2</v>
      </c>
      <c r="H1725" s="4">
        <v>35</v>
      </c>
      <c r="I1725" t="s">
        <v>1132</v>
      </c>
      <c r="J1725" s="3">
        <f t="shared" si="104"/>
        <v>60</v>
      </c>
      <c r="K1725" s="3">
        <f t="shared" si="105"/>
        <v>36</v>
      </c>
      <c r="L1725" s="3">
        <f t="shared" si="106"/>
        <v>24</v>
      </c>
      <c r="M1725" s="7">
        <f t="shared" si="107"/>
        <v>0.4</v>
      </c>
    </row>
    <row r="1726" spans="1:13">
      <c r="A1726" s="4">
        <v>697</v>
      </c>
      <c r="B1726" s="4">
        <v>4</v>
      </c>
      <c r="C1726" s="4" t="s">
        <v>170</v>
      </c>
      <c r="D1726" s="4" t="s">
        <v>1138</v>
      </c>
      <c r="E1726" s="4">
        <v>16</v>
      </c>
      <c r="F1726" s="4">
        <v>27</v>
      </c>
      <c r="G1726" s="4">
        <v>1</v>
      </c>
      <c r="H1726" s="4">
        <v>7</v>
      </c>
      <c r="I1726" t="s">
        <v>1131</v>
      </c>
      <c r="J1726" s="3">
        <f t="shared" si="104"/>
        <v>27</v>
      </c>
      <c r="K1726" s="3">
        <f t="shared" si="105"/>
        <v>16</v>
      </c>
      <c r="L1726" s="3">
        <f t="shared" si="106"/>
        <v>11</v>
      </c>
      <c r="M1726" s="7">
        <f t="shared" si="107"/>
        <v>0.40740740740740738</v>
      </c>
    </row>
    <row r="1727" spans="1:13">
      <c r="A1727" s="4">
        <v>698</v>
      </c>
      <c r="B1727" s="4">
        <v>19</v>
      </c>
      <c r="C1727" s="4" t="s">
        <v>170</v>
      </c>
      <c r="D1727" s="4" t="s">
        <v>1138</v>
      </c>
      <c r="E1727" s="4">
        <v>16</v>
      </c>
      <c r="F1727" s="4">
        <v>27</v>
      </c>
      <c r="G1727" s="4">
        <v>1</v>
      </c>
      <c r="H1727" s="4">
        <v>55</v>
      </c>
      <c r="I1727" t="s">
        <v>1132</v>
      </c>
      <c r="J1727" s="3">
        <f t="shared" si="104"/>
        <v>27</v>
      </c>
      <c r="K1727" s="3">
        <f t="shared" si="105"/>
        <v>16</v>
      </c>
      <c r="L1727" s="3">
        <f t="shared" si="106"/>
        <v>11</v>
      </c>
      <c r="M1727" s="7">
        <f t="shared" si="107"/>
        <v>0.40740740740740738</v>
      </c>
    </row>
    <row r="1728" spans="1:13">
      <c r="A1728" s="4">
        <v>698</v>
      </c>
      <c r="B1728" s="4">
        <v>19</v>
      </c>
      <c r="C1728" s="4" t="s">
        <v>256</v>
      </c>
      <c r="D1728" s="4" t="s">
        <v>1153</v>
      </c>
      <c r="E1728" s="4">
        <v>15</v>
      </c>
      <c r="F1728" s="4">
        <v>26</v>
      </c>
      <c r="G1728" s="4">
        <v>1</v>
      </c>
      <c r="H1728" s="4">
        <v>12</v>
      </c>
      <c r="I1728" t="s">
        <v>1132</v>
      </c>
      <c r="J1728" s="3">
        <f t="shared" si="104"/>
        <v>26</v>
      </c>
      <c r="K1728" s="3">
        <f t="shared" si="105"/>
        <v>15</v>
      </c>
      <c r="L1728" s="3">
        <f t="shared" si="106"/>
        <v>11</v>
      </c>
      <c r="M1728" s="7">
        <f t="shared" si="107"/>
        <v>0.42307692307692307</v>
      </c>
    </row>
    <row r="1729" spans="1:13">
      <c r="A1729" s="4">
        <v>698</v>
      </c>
      <c r="B1729" s="4">
        <v>19</v>
      </c>
      <c r="C1729" s="4" t="s">
        <v>331</v>
      </c>
      <c r="D1729" s="4" t="s">
        <v>1150</v>
      </c>
      <c r="E1729" s="4">
        <v>14</v>
      </c>
      <c r="F1729" s="4">
        <v>23</v>
      </c>
      <c r="G1729" s="4">
        <v>3</v>
      </c>
      <c r="H1729" s="4">
        <v>19</v>
      </c>
      <c r="I1729" t="s">
        <v>1132</v>
      </c>
      <c r="J1729" s="3">
        <f t="shared" si="104"/>
        <v>69</v>
      </c>
      <c r="K1729" s="3">
        <f t="shared" si="105"/>
        <v>42</v>
      </c>
      <c r="L1729" s="3">
        <f t="shared" si="106"/>
        <v>27</v>
      </c>
      <c r="M1729" s="7">
        <f t="shared" si="107"/>
        <v>0.39130434782608697</v>
      </c>
    </row>
    <row r="1730" spans="1:13">
      <c r="A1730" s="4">
        <v>698</v>
      </c>
      <c r="B1730" s="4">
        <v>19</v>
      </c>
      <c r="C1730" s="4" t="s">
        <v>102</v>
      </c>
      <c r="D1730" s="4" t="s">
        <v>1151</v>
      </c>
      <c r="E1730" s="4">
        <v>13</v>
      </c>
      <c r="F1730" s="4">
        <v>21</v>
      </c>
      <c r="G1730" s="4">
        <v>3</v>
      </c>
      <c r="H1730" s="4">
        <v>15</v>
      </c>
      <c r="I1730" t="s">
        <v>1132</v>
      </c>
      <c r="J1730" s="3">
        <f t="shared" ref="J1730:J1793" si="108">+F1730*G1730</f>
        <v>63</v>
      </c>
      <c r="K1730" s="3">
        <f t="shared" ref="K1730:K1793" si="109">+E1730*G1730</f>
        <v>39</v>
      </c>
      <c r="L1730" s="3">
        <f t="shared" si="106"/>
        <v>24</v>
      </c>
      <c r="M1730" s="7">
        <f t="shared" si="107"/>
        <v>0.38095238095238093</v>
      </c>
    </row>
    <row r="1731" spans="1:13">
      <c r="A1731" s="4">
        <v>699</v>
      </c>
      <c r="B1731" s="4">
        <v>8</v>
      </c>
      <c r="C1731" s="4" t="s">
        <v>51</v>
      </c>
      <c r="D1731" s="4" t="s">
        <v>1141</v>
      </c>
      <c r="E1731" s="4">
        <v>17</v>
      </c>
      <c r="F1731" s="4">
        <v>29</v>
      </c>
      <c r="G1731" s="4">
        <v>2</v>
      </c>
      <c r="H1731" s="4">
        <v>11</v>
      </c>
      <c r="I1731" t="s">
        <v>1132</v>
      </c>
      <c r="J1731" s="3">
        <f t="shared" si="108"/>
        <v>58</v>
      </c>
      <c r="K1731" s="3">
        <f t="shared" si="109"/>
        <v>34</v>
      </c>
      <c r="L1731" s="3">
        <f t="shared" ref="L1731:L1794" si="110">+J1731-K1731</f>
        <v>24</v>
      </c>
      <c r="M1731" s="7">
        <f t="shared" ref="M1731:M1794" si="111">+L1731/J1731</f>
        <v>0.41379310344827586</v>
      </c>
    </row>
    <row r="1732" spans="1:13">
      <c r="A1732" s="4">
        <v>700</v>
      </c>
      <c r="B1732" s="4">
        <v>8</v>
      </c>
      <c r="C1732" s="4" t="s">
        <v>77</v>
      </c>
      <c r="D1732" s="4" t="s">
        <v>1148</v>
      </c>
      <c r="E1732" s="4">
        <v>20</v>
      </c>
      <c r="F1732" s="4">
        <v>34</v>
      </c>
      <c r="G1732" s="4">
        <v>3</v>
      </c>
      <c r="H1732" s="4">
        <v>37</v>
      </c>
      <c r="I1732" t="s">
        <v>1132</v>
      </c>
      <c r="J1732" s="3">
        <f t="shared" si="108"/>
        <v>102</v>
      </c>
      <c r="K1732" s="3">
        <f t="shared" si="109"/>
        <v>60</v>
      </c>
      <c r="L1732" s="3">
        <f t="shared" si="110"/>
        <v>42</v>
      </c>
      <c r="M1732" s="7">
        <f t="shared" si="111"/>
        <v>0.41176470588235292</v>
      </c>
    </row>
    <row r="1733" spans="1:13">
      <c r="A1733" s="4">
        <v>700</v>
      </c>
      <c r="B1733" s="4">
        <v>8</v>
      </c>
      <c r="C1733" s="4" t="s">
        <v>256</v>
      </c>
      <c r="D1733" s="4" t="s">
        <v>1153</v>
      </c>
      <c r="E1733" s="4">
        <v>15</v>
      </c>
      <c r="F1733" s="4">
        <v>26</v>
      </c>
      <c r="G1733" s="4">
        <v>3</v>
      </c>
      <c r="H1733" s="4">
        <v>35</v>
      </c>
      <c r="I1733" t="s">
        <v>1132</v>
      </c>
      <c r="J1733" s="3">
        <f t="shared" si="108"/>
        <v>78</v>
      </c>
      <c r="K1733" s="3">
        <f t="shared" si="109"/>
        <v>45</v>
      </c>
      <c r="L1733" s="3">
        <f t="shared" si="110"/>
        <v>33</v>
      </c>
      <c r="M1733" s="7">
        <f t="shared" si="111"/>
        <v>0.42307692307692307</v>
      </c>
    </row>
    <row r="1734" spans="1:13">
      <c r="A1734" s="4">
        <v>700</v>
      </c>
      <c r="B1734" s="4">
        <v>8</v>
      </c>
      <c r="C1734" s="4" t="s">
        <v>170</v>
      </c>
      <c r="D1734" s="4" t="s">
        <v>1138</v>
      </c>
      <c r="E1734" s="4">
        <v>16</v>
      </c>
      <c r="F1734" s="4">
        <v>27</v>
      </c>
      <c r="G1734" s="4">
        <v>2</v>
      </c>
      <c r="H1734" s="4">
        <v>14</v>
      </c>
      <c r="I1734" t="s">
        <v>1132</v>
      </c>
      <c r="J1734" s="3">
        <f t="shared" si="108"/>
        <v>54</v>
      </c>
      <c r="K1734" s="3">
        <f t="shared" si="109"/>
        <v>32</v>
      </c>
      <c r="L1734" s="3">
        <f t="shared" si="110"/>
        <v>22</v>
      </c>
      <c r="M1734" s="7">
        <f t="shared" si="111"/>
        <v>0.40740740740740738</v>
      </c>
    </row>
    <row r="1735" spans="1:13">
      <c r="A1735" s="4">
        <v>701</v>
      </c>
      <c r="B1735" s="4">
        <v>19</v>
      </c>
      <c r="C1735" s="4" t="s">
        <v>439</v>
      </c>
      <c r="D1735" s="4" t="s">
        <v>1142</v>
      </c>
      <c r="E1735" s="4">
        <v>20</v>
      </c>
      <c r="F1735" s="4">
        <v>33</v>
      </c>
      <c r="G1735" s="4">
        <v>2</v>
      </c>
      <c r="H1735" s="4">
        <v>42</v>
      </c>
      <c r="I1735" t="s">
        <v>1132</v>
      </c>
      <c r="J1735" s="3">
        <f t="shared" si="108"/>
        <v>66</v>
      </c>
      <c r="K1735" s="3">
        <f t="shared" si="109"/>
        <v>40</v>
      </c>
      <c r="L1735" s="3">
        <f t="shared" si="110"/>
        <v>26</v>
      </c>
      <c r="M1735" s="7">
        <f t="shared" si="111"/>
        <v>0.39393939393939392</v>
      </c>
    </row>
    <row r="1736" spans="1:13">
      <c r="A1736" s="4">
        <v>701</v>
      </c>
      <c r="B1736" s="4">
        <v>19</v>
      </c>
      <c r="C1736" s="4" t="s">
        <v>117</v>
      </c>
      <c r="D1736" s="4" t="s">
        <v>1152</v>
      </c>
      <c r="E1736" s="4">
        <v>10</v>
      </c>
      <c r="F1736" s="4">
        <v>18</v>
      </c>
      <c r="G1736" s="4">
        <v>2</v>
      </c>
      <c r="H1736" s="4">
        <v>55</v>
      </c>
      <c r="I1736" t="s">
        <v>1132</v>
      </c>
      <c r="J1736" s="3">
        <f t="shared" si="108"/>
        <v>36</v>
      </c>
      <c r="K1736" s="3">
        <f t="shared" si="109"/>
        <v>20</v>
      </c>
      <c r="L1736" s="3">
        <f t="shared" si="110"/>
        <v>16</v>
      </c>
      <c r="M1736" s="7">
        <f t="shared" si="111"/>
        <v>0.44444444444444442</v>
      </c>
    </row>
    <row r="1737" spans="1:13">
      <c r="A1737" s="4">
        <v>702</v>
      </c>
      <c r="B1737" s="4">
        <v>13</v>
      </c>
      <c r="C1737" s="4" t="s">
        <v>117</v>
      </c>
      <c r="D1737" s="4" t="s">
        <v>1152</v>
      </c>
      <c r="E1737" s="4">
        <v>10</v>
      </c>
      <c r="F1737" s="4">
        <v>18</v>
      </c>
      <c r="G1737" s="4">
        <v>2</v>
      </c>
      <c r="H1737" s="4">
        <v>59</v>
      </c>
      <c r="I1737" t="s">
        <v>1131</v>
      </c>
      <c r="J1737" s="3">
        <f t="shared" si="108"/>
        <v>36</v>
      </c>
      <c r="K1737" s="3">
        <f t="shared" si="109"/>
        <v>20</v>
      </c>
      <c r="L1737" s="3">
        <f t="shared" si="110"/>
        <v>16</v>
      </c>
      <c r="M1737" s="7">
        <f t="shared" si="111"/>
        <v>0.44444444444444442</v>
      </c>
    </row>
    <row r="1738" spans="1:13">
      <c r="A1738" s="4">
        <v>702</v>
      </c>
      <c r="B1738" s="4">
        <v>13</v>
      </c>
      <c r="C1738" s="4" t="s">
        <v>102</v>
      </c>
      <c r="D1738" s="4" t="s">
        <v>1151</v>
      </c>
      <c r="E1738" s="4">
        <v>13</v>
      </c>
      <c r="F1738" s="4">
        <v>21</v>
      </c>
      <c r="G1738" s="4">
        <v>1</v>
      </c>
      <c r="H1738" s="4">
        <v>36</v>
      </c>
      <c r="I1738" t="s">
        <v>1131</v>
      </c>
      <c r="J1738" s="3">
        <f t="shared" si="108"/>
        <v>21</v>
      </c>
      <c r="K1738" s="3">
        <f t="shared" si="109"/>
        <v>13</v>
      </c>
      <c r="L1738" s="3">
        <f t="shared" si="110"/>
        <v>8</v>
      </c>
      <c r="M1738" s="7">
        <f t="shared" si="111"/>
        <v>0.38095238095238093</v>
      </c>
    </row>
    <row r="1739" spans="1:13">
      <c r="A1739" s="4">
        <v>702</v>
      </c>
      <c r="B1739" s="4">
        <v>13</v>
      </c>
      <c r="C1739" s="4" t="s">
        <v>170</v>
      </c>
      <c r="D1739" s="4" t="s">
        <v>1138</v>
      </c>
      <c r="E1739" s="4">
        <v>16</v>
      </c>
      <c r="F1739" s="4">
        <v>27</v>
      </c>
      <c r="G1739" s="4">
        <v>2</v>
      </c>
      <c r="H1739" s="4">
        <v>29</v>
      </c>
      <c r="I1739" t="s">
        <v>1132</v>
      </c>
      <c r="J1739" s="3">
        <f t="shared" si="108"/>
        <v>54</v>
      </c>
      <c r="K1739" s="3">
        <f t="shared" si="109"/>
        <v>32</v>
      </c>
      <c r="L1739" s="3">
        <f t="shared" si="110"/>
        <v>22</v>
      </c>
      <c r="M1739" s="7">
        <f t="shared" si="111"/>
        <v>0.40740740740740738</v>
      </c>
    </row>
    <row r="1740" spans="1:13">
      <c r="A1740" s="4">
        <v>702</v>
      </c>
      <c r="B1740" s="4">
        <v>13</v>
      </c>
      <c r="C1740" s="4" t="s">
        <v>57</v>
      </c>
      <c r="D1740" s="4" t="s">
        <v>1143</v>
      </c>
      <c r="E1740" s="4">
        <v>16</v>
      </c>
      <c r="F1740" s="4">
        <v>28</v>
      </c>
      <c r="G1740" s="4">
        <v>3</v>
      </c>
      <c r="H1740" s="4">
        <v>31</v>
      </c>
      <c r="I1740" t="s">
        <v>1131</v>
      </c>
      <c r="J1740" s="3">
        <f t="shared" si="108"/>
        <v>84</v>
      </c>
      <c r="K1740" s="3">
        <f t="shared" si="109"/>
        <v>48</v>
      </c>
      <c r="L1740" s="3">
        <f t="shared" si="110"/>
        <v>36</v>
      </c>
      <c r="M1740" s="7">
        <f t="shared" si="111"/>
        <v>0.42857142857142855</v>
      </c>
    </row>
    <row r="1741" spans="1:13">
      <c r="A1741" s="4">
        <v>703</v>
      </c>
      <c r="B1741" s="4">
        <v>9</v>
      </c>
      <c r="C1741" s="4" t="s">
        <v>102</v>
      </c>
      <c r="D1741" s="4" t="s">
        <v>1151</v>
      </c>
      <c r="E1741" s="4">
        <v>13</v>
      </c>
      <c r="F1741" s="4">
        <v>21</v>
      </c>
      <c r="G1741" s="4">
        <v>3</v>
      </c>
      <c r="H1741" s="4">
        <v>29</v>
      </c>
      <c r="I1741" t="s">
        <v>1132</v>
      </c>
      <c r="J1741" s="3">
        <f t="shared" si="108"/>
        <v>63</v>
      </c>
      <c r="K1741" s="3">
        <f t="shared" si="109"/>
        <v>39</v>
      </c>
      <c r="L1741" s="3">
        <f t="shared" si="110"/>
        <v>24</v>
      </c>
      <c r="M1741" s="7">
        <f t="shared" si="111"/>
        <v>0.38095238095238093</v>
      </c>
    </row>
    <row r="1742" spans="1:13">
      <c r="A1742" s="4">
        <v>704</v>
      </c>
      <c r="B1742" s="4">
        <v>13</v>
      </c>
      <c r="C1742" s="4" t="s">
        <v>117</v>
      </c>
      <c r="D1742" s="4" t="s">
        <v>1152</v>
      </c>
      <c r="E1742" s="4">
        <v>10</v>
      </c>
      <c r="F1742" s="4">
        <v>18</v>
      </c>
      <c r="G1742" s="4">
        <v>1</v>
      </c>
      <c r="H1742" s="4">
        <v>38</v>
      </c>
      <c r="I1742" t="s">
        <v>1131</v>
      </c>
      <c r="J1742" s="3">
        <f t="shared" si="108"/>
        <v>18</v>
      </c>
      <c r="K1742" s="3">
        <f t="shared" si="109"/>
        <v>10</v>
      </c>
      <c r="L1742" s="3">
        <f t="shared" si="110"/>
        <v>8</v>
      </c>
      <c r="M1742" s="7">
        <f t="shared" si="111"/>
        <v>0.44444444444444442</v>
      </c>
    </row>
    <row r="1743" spans="1:13">
      <c r="A1743" s="4">
        <v>705</v>
      </c>
      <c r="B1743" s="4">
        <v>12</v>
      </c>
      <c r="C1743" s="4" t="s">
        <v>241</v>
      </c>
      <c r="D1743" s="4" t="s">
        <v>1149</v>
      </c>
      <c r="E1743" s="4">
        <v>12</v>
      </c>
      <c r="F1743" s="4">
        <v>20</v>
      </c>
      <c r="G1743" s="4">
        <v>3</v>
      </c>
      <c r="H1743" s="4">
        <v>25</v>
      </c>
      <c r="I1743" t="s">
        <v>1132</v>
      </c>
      <c r="J1743" s="3">
        <f t="shared" si="108"/>
        <v>60</v>
      </c>
      <c r="K1743" s="3">
        <f t="shared" si="109"/>
        <v>36</v>
      </c>
      <c r="L1743" s="3">
        <f t="shared" si="110"/>
        <v>24</v>
      </c>
      <c r="M1743" s="7">
        <f t="shared" si="111"/>
        <v>0.4</v>
      </c>
    </row>
    <row r="1744" spans="1:13">
      <c r="A1744" s="4">
        <v>705</v>
      </c>
      <c r="B1744" s="4">
        <v>12</v>
      </c>
      <c r="C1744" s="4" t="s">
        <v>256</v>
      </c>
      <c r="D1744" s="4" t="s">
        <v>1153</v>
      </c>
      <c r="E1744" s="4">
        <v>15</v>
      </c>
      <c r="F1744" s="4">
        <v>26</v>
      </c>
      <c r="G1744" s="4">
        <v>2</v>
      </c>
      <c r="H1744" s="4">
        <v>8</v>
      </c>
      <c r="I1744" t="s">
        <v>1131</v>
      </c>
      <c r="J1744" s="3">
        <f t="shared" si="108"/>
        <v>52</v>
      </c>
      <c r="K1744" s="3">
        <f t="shared" si="109"/>
        <v>30</v>
      </c>
      <c r="L1744" s="3">
        <f t="shared" si="110"/>
        <v>22</v>
      </c>
      <c r="M1744" s="7">
        <f t="shared" si="111"/>
        <v>0.42307692307692307</v>
      </c>
    </row>
    <row r="1745" spans="1:13">
      <c r="A1745" s="4">
        <v>706</v>
      </c>
      <c r="B1745" s="4">
        <v>20</v>
      </c>
      <c r="C1745" s="4" t="s">
        <v>117</v>
      </c>
      <c r="D1745" s="4" t="s">
        <v>1152</v>
      </c>
      <c r="E1745" s="4">
        <v>10</v>
      </c>
      <c r="F1745" s="4">
        <v>18</v>
      </c>
      <c r="G1745" s="4">
        <v>3</v>
      </c>
      <c r="H1745" s="4">
        <v>33</v>
      </c>
      <c r="I1745" t="s">
        <v>1132</v>
      </c>
      <c r="J1745" s="3">
        <f t="shared" si="108"/>
        <v>54</v>
      </c>
      <c r="K1745" s="3">
        <f t="shared" si="109"/>
        <v>30</v>
      </c>
      <c r="L1745" s="3">
        <f t="shared" si="110"/>
        <v>24</v>
      </c>
      <c r="M1745" s="7">
        <f t="shared" si="111"/>
        <v>0.44444444444444442</v>
      </c>
    </row>
    <row r="1746" spans="1:13">
      <c r="A1746" s="4">
        <v>707</v>
      </c>
      <c r="B1746" s="4">
        <v>15</v>
      </c>
      <c r="C1746" s="4" t="s">
        <v>414</v>
      </c>
      <c r="D1746" s="4" t="s">
        <v>1146</v>
      </c>
      <c r="E1746" s="4">
        <v>19</v>
      </c>
      <c r="F1746" s="4">
        <v>32</v>
      </c>
      <c r="G1746" s="4">
        <v>1</v>
      </c>
      <c r="H1746" s="4">
        <v>31</v>
      </c>
      <c r="I1746" t="s">
        <v>1131</v>
      </c>
      <c r="J1746" s="3">
        <f t="shared" si="108"/>
        <v>32</v>
      </c>
      <c r="K1746" s="3">
        <f t="shared" si="109"/>
        <v>19</v>
      </c>
      <c r="L1746" s="3">
        <f t="shared" si="110"/>
        <v>13</v>
      </c>
      <c r="M1746" s="7">
        <f t="shared" si="111"/>
        <v>0.40625</v>
      </c>
    </row>
    <row r="1747" spans="1:13">
      <c r="A1747" s="4">
        <v>707</v>
      </c>
      <c r="B1747" s="4">
        <v>15</v>
      </c>
      <c r="C1747" s="4" t="s">
        <v>102</v>
      </c>
      <c r="D1747" s="4" t="s">
        <v>1151</v>
      </c>
      <c r="E1747" s="4">
        <v>13</v>
      </c>
      <c r="F1747" s="4">
        <v>21</v>
      </c>
      <c r="G1747" s="4">
        <v>1</v>
      </c>
      <c r="H1747" s="4">
        <v>42</v>
      </c>
      <c r="I1747" t="s">
        <v>1132</v>
      </c>
      <c r="J1747" s="3">
        <f t="shared" si="108"/>
        <v>21</v>
      </c>
      <c r="K1747" s="3">
        <f t="shared" si="109"/>
        <v>13</v>
      </c>
      <c r="L1747" s="3">
        <f t="shared" si="110"/>
        <v>8</v>
      </c>
      <c r="M1747" s="7">
        <f t="shared" si="111"/>
        <v>0.38095238095238093</v>
      </c>
    </row>
    <row r="1748" spans="1:13">
      <c r="A1748" s="4">
        <v>707</v>
      </c>
      <c r="B1748" s="4">
        <v>15</v>
      </c>
      <c r="C1748" s="4" t="s">
        <v>100</v>
      </c>
      <c r="D1748" s="4" t="s">
        <v>1136</v>
      </c>
      <c r="E1748" s="4">
        <v>18</v>
      </c>
      <c r="F1748" s="4">
        <v>30</v>
      </c>
      <c r="G1748" s="4">
        <v>2</v>
      </c>
      <c r="H1748" s="4">
        <v>53</v>
      </c>
      <c r="I1748" t="s">
        <v>1131</v>
      </c>
      <c r="J1748" s="3">
        <f t="shared" si="108"/>
        <v>60</v>
      </c>
      <c r="K1748" s="3">
        <f t="shared" si="109"/>
        <v>36</v>
      </c>
      <c r="L1748" s="3">
        <f t="shared" si="110"/>
        <v>24</v>
      </c>
      <c r="M1748" s="7">
        <f t="shared" si="111"/>
        <v>0.4</v>
      </c>
    </row>
    <row r="1749" spans="1:13">
      <c r="A1749" s="4">
        <v>707</v>
      </c>
      <c r="B1749" s="4">
        <v>15</v>
      </c>
      <c r="C1749" s="4" t="s">
        <v>106</v>
      </c>
      <c r="D1749" s="4" t="s">
        <v>1140</v>
      </c>
      <c r="E1749" s="4">
        <v>22</v>
      </c>
      <c r="F1749" s="4">
        <v>36</v>
      </c>
      <c r="G1749" s="4">
        <v>2</v>
      </c>
      <c r="H1749" s="4">
        <v>11</v>
      </c>
      <c r="I1749" t="s">
        <v>1131</v>
      </c>
      <c r="J1749" s="3">
        <f t="shared" si="108"/>
        <v>72</v>
      </c>
      <c r="K1749" s="3">
        <f t="shared" si="109"/>
        <v>44</v>
      </c>
      <c r="L1749" s="3">
        <f t="shared" si="110"/>
        <v>28</v>
      </c>
      <c r="M1749" s="7">
        <f t="shared" si="111"/>
        <v>0.3888888888888889</v>
      </c>
    </row>
    <row r="1750" spans="1:13">
      <c r="A1750" s="4">
        <v>708</v>
      </c>
      <c r="B1750" s="4">
        <v>5</v>
      </c>
      <c r="C1750" s="4" t="s">
        <v>170</v>
      </c>
      <c r="D1750" s="4" t="s">
        <v>1138</v>
      </c>
      <c r="E1750" s="4">
        <v>16</v>
      </c>
      <c r="F1750" s="4">
        <v>27</v>
      </c>
      <c r="G1750" s="4">
        <v>2</v>
      </c>
      <c r="H1750" s="4">
        <v>24</v>
      </c>
      <c r="I1750" t="s">
        <v>1132</v>
      </c>
      <c r="J1750" s="3">
        <f t="shared" si="108"/>
        <v>54</v>
      </c>
      <c r="K1750" s="3">
        <f t="shared" si="109"/>
        <v>32</v>
      </c>
      <c r="L1750" s="3">
        <f t="shared" si="110"/>
        <v>22</v>
      </c>
      <c r="M1750" s="7">
        <f t="shared" si="111"/>
        <v>0.40740740740740738</v>
      </c>
    </row>
    <row r="1751" spans="1:13">
      <c r="A1751" s="4">
        <v>709</v>
      </c>
      <c r="B1751" s="4">
        <v>8</v>
      </c>
      <c r="C1751" s="4" t="s">
        <v>102</v>
      </c>
      <c r="D1751" s="4" t="s">
        <v>1151</v>
      </c>
      <c r="E1751" s="4">
        <v>13</v>
      </c>
      <c r="F1751" s="4">
        <v>21</v>
      </c>
      <c r="G1751" s="4">
        <v>2</v>
      </c>
      <c r="H1751" s="4">
        <v>7</v>
      </c>
      <c r="I1751" t="s">
        <v>1131</v>
      </c>
      <c r="J1751" s="3">
        <f t="shared" si="108"/>
        <v>42</v>
      </c>
      <c r="K1751" s="3">
        <f t="shared" si="109"/>
        <v>26</v>
      </c>
      <c r="L1751" s="3">
        <f t="shared" si="110"/>
        <v>16</v>
      </c>
      <c r="M1751" s="7">
        <f t="shared" si="111"/>
        <v>0.38095238095238093</v>
      </c>
    </row>
    <row r="1752" spans="1:13">
      <c r="A1752" s="4">
        <v>709</v>
      </c>
      <c r="B1752" s="4">
        <v>8</v>
      </c>
      <c r="C1752" s="4" t="s">
        <v>33</v>
      </c>
      <c r="D1752" s="4" t="s">
        <v>1145</v>
      </c>
      <c r="E1752" s="4">
        <v>21</v>
      </c>
      <c r="F1752" s="4">
        <v>35</v>
      </c>
      <c r="G1752" s="4">
        <v>1</v>
      </c>
      <c r="H1752" s="4">
        <v>33</v>
      </c>
      <c r="I1752" t="s">
        <v>1132</v>
      </c>
      <c r="J1752" s="3">
        <f t="shared" si="108"/>
        <v>35</v>
      </c>
      <c r="K1752" s="3">
        <f t="shared" si="109"/>
        <v>21</v>
      </c>
      <c r="L1752" s="3">
        <f t="shared" si="110"/>
        <v>14</v>
      </c>
      <c r="M1752" s="7">
        <f t="shared" si="111"/>
        <v>0.4</v>
      </c>
    </row>
    <row r="1753" spans="1:13">
      <c r="A1753" s="4">
        <v>709</v>
      </c>
      <c r="B1753" s="4">
        <v>8</v>
      </c>
      <c r="C1753" s="4" t="s">
        <v>439</v>
      </c>
      <c r="D1753" s="4" t="s">
        <v>1142</v>
      </c>
      <c r="E1753" s="4">
        <v>20</v>
      </c>
      <c r="F1753" s="4">
        <v>33</v>
      </c>
      <c r="G1753" s="4">
        <v>2</v>
      </c>
      <c r="H1753" s="4">
        <v>27</v>
      </c>
      <c r="I1753" t="s">
        <v>1132</v>
      </c>
      <c r="J1753" s="3">
        <f t="shared" si="108"/>
        <v>66</v>
      </c>
      <c r="K1753" s="3">
        <f t="shared" si="109"/>
        <v>40</v>
      </c>
      <c r="L1753" s="3">
        <f t="shared" si="110"/>
        <v>26</v>
      </c>
      <c r="M1753" s="7">
        <f t="shared" si="111"/>
        <v>0.39393939393939392</v>
      </c>
    </row>
    <row r="1754" spans="1:13">
      <c r="A1754" s="4">
        <v>709</v>
      </c>
      <c r="B1754" s="4">
        <v>8</v>
      </c>
      <c r="C1754" s="4" t="s">
        <v>195</v>
      </c>
      <c r="D1754" s="4" t="s">
        <v>1154</v>
      </c>
      <c r="E1754" s="4">
        <v>15</v>
      </c>
      <c r="F1754" s="4">
        <v>25</v>
      </c>
      <c r="G1754" s="4">
        <v>2</v>
      </c>
      <c r="H1754" s="4">
        <v>31</v>
      </c>
      <c r="I1754" t="s">
        <v>1131</v>
      </c>
      <c r="J1754" s="3">
        <f t="shared" si="108"/>
        <v>50</v>
      </c>
      <c r="K1754" s="3">
        <f t="shared" si="109"/>
        <v>30</v>
      </c>
      <c r="L1754" s="3">
        <f t="shared" si="110"/>
        <v>20</v>
      </c>
      <c r="M1754" s="7">
        <f t="shared" si="111"/>
        <v>0.4</v>
      </c>
    </row>
    <row r="1755" spans="1:13">
      <c r="A1755" s="4">
        <v>710</v>
      </c>
      <c r="B1755" s="4">
        <v>18</v>
      </c>
      <c r="C1755" s="4" t="s">
        <v>241</v>
      </c>
      <c r="D1755" s="4" t="s">
        <v>1149</v>
      </c>
      <c r="E1755" s="4">
        <v>12</v>
      </c>
      <c r="F1755" s="4">
        <v>20</v>
      </c>
      <c r="G1755" s="4">
        <v>2</v>
      </c>
      <c r="H1755" s="4">
        <v>32</v>
      </c>
      <c r="I1755" t="s">
        <v>1131</v>
      </c>
      <c r="J1755" s="3">
        <f t="shared" si="108"/>
        <v>40</v>
      </c>
      <c r="K1755" s="3">
        <f t="shared" si="109"/>
        <v>24</v>
      </c>
      <c r="L1755" s="3">
        <f t="shared" si="110"/>
        <v>16</v>
      </c>
      <c r="M1755" s="7">
        <f t="shared" si="111"/>
        <v>0.4</v>
      </c>
    </row>
    <row r="1756" spans="1:13">
      <c r="A1756" s="4">
        <v>710</v>
      </c>
      <c r="B1756" s="4">
        <v>18</v>
      </c>
      <c r="C1756" s="4" t="s">
        <v>180</v>
      </c>
      <c r="D1756" s="4" t="s">
        <v>1144</v>
      </c>
      <c r="E1756" s="4">
        <v>11</v>
      </c>
      <c r="F1756" s="4">
        <v>19</v>
      </c>
      <c r="G1756" s="4">
        <v>3</v>
      </c>
      <c r="H1756" s="4">
        <v>45</v>
      </c>
      <c r="I1756" t="s">
        <v>1132</v>
      </c>
      <c r="J1756" s="3">
        <f t="shared" si="108"/>
        <v>57</v>
      </c>
      <c r="K1756" s="3">
        <f t="shared" si="109"/>
        <v>33</v>
      </c>
      <c r="L1756" s="3">
        <f t="shared" si="110"/>
        <v>24</v>
      </c>
      <c r="M1756" s="7">
        <f t="shared" si="111"/>
        <v>0.42105263157894735</v>
      </c>
    </row>
    <row r="1757" spans="1:13">
      <c r="A1757" s="4">
        <v>710</v>
      </c>
      <c r="B1757" s="4">
        <v>18</v>
      </c>
      <c r="C1757" s="4" t="s">
        <v>117</v>
      </c>
      <c r="D1757" s="4" t="s">
        <v>1152</v>
      </c>
      <c r="E1757" s="4">
        <v>10</v>
      </c>
      <c r="F1757" s="4">
        <v>18</v>
      </c>
      <c r="G1757" s="4">
        <v>1</v>
      </c>
      <c r="H1757" s="4">
        <v>20</v>
      </c>
      <c r="I1757" t="s">
        <v>1132</v>
      </c>
      <c r="J1757" s="3">
        <f t="shared" si="108"/>
        <v>18</v>
      </c>
      <c r="K1757" s="3">
        <f t="shared" si="109"/>
        <v>10</v>
      </c>
      <c r="L1757" s="3">
        <f t="shared" si="110"/>
        <v>8</v>
      </c>
      <c r="M1757" s="7">
        <f t="shared" si="111"/>
        <v>0.44444444444444442</v>
      </c>
    </row>
    <row r="1758" spans="1:13">
      <c r="A1758" s="4">
        <v>710</v>
      </c>
      <c r="B1758" s="4">
        <v>18</v>
      </c>
      <c r="C1758" s="4" t="s">
        <v>331</v>
      </c>
      <c r="D1758" s="4" t="s">
        <v>1150</v>
      </c>
      <c r="E1758" s="4">
        <v>14</v>
      </c>
      <c r="F1758" s="4">
        <v>23</v>
      </c>
      <c r="G1758" s="4">
        <v>1</v>
      </c>
      <c r="H1758" s="4">
        <v>43</v>
      </c>
      <c r="I1758" t="s">
        <v>1132</v>
      </c>
      <c r="J1758" s="3">
        <f t="shared" si="108"/>
        <v>23</v>
      </c>
      <c r="K1758" s="3">
        <f t="shared" si="109"/>
        <v>14</v>
      </c>
      <c r="L1758" s="3">
        <f t="shared" si="110"/>
        <v>9</v>
      </c>
      <c r="M1758" s="7">
        <f t="shared" si="111"/>
        <v>0.39130434782608697</v>
      </c>
    </row>
    <row r="1759" spans="1:13">
      <c r="A1759" s="4">
        <v>711</v>
      </c>
      <c r="B1759" s="4">
        <v>20</v>
      </c>
      <c r="C1759" s="4" t="s">
        <v>77</v>
      </c>
      <c r="D1759" s="4" t="s">
        <v>1148</v>
      </c>
      <c r="E1759" s="4">
        <v>20</v>
      </c>
      <c r="F1759" s="4">
        <v>34</v>
      </c>
      <c r="G1759" s="4">
        <v>3</v>
      </c>
      <c r="H1759" s="4">
        <v>43</v>
      </c>
      <c r="I1759" t="s">
        <v>1131</v>
      </c>
      <c r="J1759" s="3">
        <f t="shared" si="108"/>
        <v>102</v>
      </c>
      <c r="K1759" s="3">
        <f t="shared" si="109"/>
        <v>60</v>
      </c>
      <c r="L1759" s="3">
        <f t="shared" si="110"/>
        <v>42</v>
      </c>
      <c r="M1759" s="7">
        <f t="shared" si="111"/>
        <v>0.41176470588235292</v>
      </c>
    </row>
    <row r="1760" spans="1:13">
      <c r="A1760" s="4">
        <v>711</v>
      </c>
      <c r="B1760" s="4">
        <v>20</v>
      </c>
      <c r="C1760" s="4" t="s">
        <v>414</v>
      </c>
      <c r="D1760" s="4" t="s">
        <v>1146</v>
      </c>
      <c r="E1760" s="4">
        <v>19</v>
      </c>
      <c r="F1760" s="4">
        <v>32</v>
      </c>
      <c r="G1760" s="4">
        <v>2</v>
      </c>
      <c r="H1760" s="4">
        <v>16</v>
      </c>
      <c r="I1760" t="s">
        <v>1132</v>
      </c>
      <c r="J1760" s="3">
        <f t="shared" si="108"/>
        <v>64</v>
      </c>
      <c r="K1760" s="3">
        <f t="shared" si="109"/>
        <v>38</v>
      </c>
      <c r="L1760" s="3">
        <f t="shared" si="110"/>
        <v>26</v>
      </c>
      <c r="M1760" s="7">
        <f t="shared" si="111"/>
        <v>0.40625</v>
      </c>
    </row>
    <row r="1761" spans="1:13">
      <c r="A1761" s="4">
        <v>712</v>
      </c>
      <c r="B1761" s="4">
        <v>10</v>
      </c>
      <c r="C1761" s="4" t="s">
        <v>259</v>
      </c>
      <c r="D1761" s="4" t="s">
        <v>1135</v>
      </c>
      <c r="E1761" s="4">
        <v>14</v>
      </c>
      <c r="F1761" s="4">
        <v>24</v>
      </c>
      <c r="G1761" s="4">
        <v>2</v>
      </c>
      <c r="H1761" s="4">
        <v>49</v>
      </c>
      <c r="I1761" t="s">
        <v>1131</v>
      </c>
      <c r="J1761" s="3">
        <f t="shared" si="108"/>
        <v>48</v>
      </c>
      <c r="K1761" s="3">
        <f t="shared" si="109"/>
        <v>28</v>
      </c>
      <c r="L1761" s="3">
        <f t="shared" si="110"/>
        <v>20</v>
      </c>
      <c r="M1761" s="7">
        <f t="shared" si="111"/>
        <v>0.41666666666666669</v>
      </c>
    </row>
    <row r="1762" spans="1:13">
      <c r="A1762" s="4">
        <v>713</v>
      </c>
      <c r="B1762" s="4">
        <v>6</v>
      </c>
      <c r="C1762" s="4" t="s">
        <v>439</v>
      </c>
      <c r="D1762" s="4" t="s">
        <v>1142</v>
      </c>
      <c r="E1762" s="4">
        <v>20</v>
      </c>
      <c r="F1762" s="4">
        <v>33</v>
      </c>
      <c r="G1762" s="4">
        <v>3</v>
      </c>
      <c r="H1762" s="4">
        <v>41</v>
      </c>
      <c r="I1762" t="s">
        <v>1132</v>
      </c>
      <c r="J1762" s="3">
        <f t="shared" si="108"/>
        <v>99</v>
      </c>
      <c r="K1762" s="3">
        <f t="shared" si="109"/>
        <v>60</v>
      </c>
      <c r="L1762" s="3">
        <f t="shared" si="110"/>
        <v>39</v>
      </c>
      <c r="M1762" s="7">
        <f t="shared" si="111"/>
        <v>0.39393939393939392</v>
      </c>
    </row>
    <row r="1763" spans="1:13">
      <c r="A1763" s="4">
        <v>713</v>
      </c>
      <c r="B1763" s="4">
        <v>6</v>
      </c>
      <c r="C1763" s="4" t="s">
        <v>51</v>
      </c>
      <c r="D1763" s="4" t="s">
        <v>1141</v>
      </c>
      <c r="E1763" s="4">
        <v>17</v>
      </c>
      <c r="F1763" s="4">
        <v>29</v>
      </c>
      <c r="G1763" s="4">
        <v>3</v>
      </c>
      <c r="H1763" s="4">
        <v>14</v>
      </c>
      <c r="I1763" t="s">
        <v>1132</v>
      </c>
      <c r="J1763" s="3">
        <f t="shared" si="108"/>
        <v>87</v>
      </c>
      <c r="K1763" s="3">
        <f t="shared" si="109"/>
        <v>51</v>
      </c>
      <c r="L1763" s="3">
        <f t="shared" si="110"/>
        <v>36</v>
      </c>
      <c r="M1763" s="7">
        <f t="shared" si="111"/>
        <v>0.41379310344827586</v>
      </c>
    </row>
    <row r="1764" spans="1:13">
      <c r="A1764" s="4">
        <v>713</v>
      </c>
      <c r="B1764" s="4">
        <v>6</v>
      </c>
      <c r="C1764" s="4" t="s">
        <v>414</v>
      </c>
      <c r="D1764" s="4" t="s">
        <v>1146</v>
      </c>
      <c r="E1764" s="4">
        <v>19</v>
      </c>
      <c r="F1764" s="4">
        <v>32</v>
      </c>
      <c r="G1764" s="4">
        <v>3</v>
      </c>
      <c r="H1764" s="4">
        <v>45</v>
      </c>
      <c r="I1764" t="s">
        <v>1131</v>
      </c>
      <c r="J1764" s="3">
        <f t="shared" si="108"/>
        <v>96</v>
      </c>
      <c r="K1764" s="3">
        <f t="shared" si="109"/>
        <v>57</v>
      </c>
      <c r="L1764" s="3">
        <f t="shared" si="110"/>
        <v>39</v>
      </c>
      <c r="M1764" s="7">
        <f t="shared" si="111"/>
        <v>0.40625</v>
      </c>
    </row>
    <row r="1765" spans="1:13">
      <c r="A1765" s="4">
        <v>713</v>
      </c>
      <c r="B1765" s="4">
        <v>6</v>
      </c>
      <c r="C1765" s="4" t="s">
        <v>256</v>
      </c>
      <c r="D1765" s="4" t="s">
        <v>1153</v>
      </c>
      <c r="E1765" s="4">
        <v>15</v>
      </c>
      <c r="F1765" s="4">
        <v>26</v>
      </c>
      <c r="G1765" s="4">
        <v>3</v>
      </c>
      <c r="H1765" s="4">
        <v>25</v>
      </c>
      <c r="I1765" t="s">
        <v>1131</v>
      </c>
      <c r="J1765" s="3">
        <f t="shared" si="108"/>
        <v>78</v>
      </c>
      <c r="K1765" s="3">
        <f t="shared" si="109"/>
        <v>45</v>
      </c>
      <c r="L1765" s="3">
        <f t="shared" si="110"/>
        <v>33</v>
      </c>
      <c r="M1765" s="7">
        <f t="shared" si="111"/>
        <v>0.42307692307692307</v>
      </c>
    </row>
    <row r="1766" spans="1:13">
      <c r="A1766" s="4">
        <v>714</v>
      </c>
      <c r="B1766" s="4">
        <v>19</v>
      </c>
      <c r="C1766" s="4" t="s">
        <v>77</v>
      </c>
      <c r="D1766" s="4" t="s">
        <v>1148</v>
      </c>
      <c r="E1766" s="4">
        <v>20</v>
      </c>
      <c r="F1766" s="4">
        <v>34</v>
      </c>
      <c r="G1766" s="4">
        <v>3</v>
      </c>
      <c r="H1766" s="4">
        <v>17</v>
      </c>
      <c r="I1766" t="s">
        <v>1132</v>
      </c>
      <c r="J1766" s="3">
        <f t="shared" si="108"/>
        <v>102</v>
      </c>
      <c r="K1766" s="3">
        <f t="shared" si="109"/>
        <v>60</v>
      </c>
      <c r="L1766" s="3">
        <f t="shared" si="110"/>
        <v>42</v>
      </c>
      <c r="M1766" s="7">
        <f t="shared" si="111"/>
        <v>0.41176470588235292</v>
      </c>
    </row>
    <row r="1767" spans="1:13">
      <c r="A1767" s="4">
        <v>714</v>
      </c>
      <c r="B1767" s="4">
        <v>19</v>
      </c>
      <c r="C1767" s="4" t="s">
        <v>100</v>
      </c>
      <c r="D1767" s="4" t="s">
        <v>1136</v>
      </c>
      <c r="E1767" s="4">
        <v>18</v>
      </c>
      <c r="F1767" s="4">
        <v>30</v>
      </c>
      <c r="G1767" s="4">
        <v>3</v>
      </c>
      <c r="H1767" s="4">
        <v>17</v>
      </c>
      <c r="I1767" t="s">
        <v>1132</v>
      </c>
      <c r="J1767" s="3">
        <f t="shared" si="108"/>
        <v>90</v>
      </c>
      <c r="K1767" s="3">
        <f t="shared" si="109"/>
        <v>54</v>
      </c>
      <c r="L1767" s="3">
        <f t="shared" si="110"/>
        <v>36</v>
      </c>
      <c r="M1767" s="7">
        <f t="shared" si="111"/>
        <v>0.4</v>
      </c>
    </row>
    <row r="1768" spans="1:13">
      <c r="A1768" s="4">
        <v>714</v>
      </c>
      <c r="B1768" s="4">
        <v>19</v>
      </c>
      <c r="C1768" s="4" t="s">
        <v>439</v>
      </c>
      <c r="D1768" s="4" t="s">
        <v>1142</v>
      </c>
      <c r="E1768" s="4">
        <v>20</v>
      </c>
      <c r="F1768" s="4">
        <v>33</v>
      </c>
      <c r="G1768" s="4">
        <v>1</v>
      </c>
      <c r="H1768" s="4">
        <v>29</v>
      </c>
      <c r="I1768" t="s">
        <v>1132</v>
      </c>
      <c r="J1768" s="3">
        <f t="shared" si="108"/>
        <v>33</v>
      </c>
      <c r="K1768" s="3">
        <f t="shared" si="109"/>
        <v>20</v>
      </c>
      <c r="L1768" s="3">
        <f t="shared" si="110"/>
        <v>13</v>
      </c>
      <c r="M1768" s="7">
        <f t="shared" si="111"/>
        <v>0.39393939393939392</v>
      </c>
    </row>
    <row r="1769" spans="1:13">
      <c r="A1769" s="4">
        <v>715</v>
      </c>
      <c r="B1769" s="4">
        <v>12</v>
      </c>
      <c r="C1769" s="4" t="s">
        <v>100</v>
      </c>
      <c r="D1769" s="4" t="s">
        <v>1136</v>
      </c>
      <c r="E1769" s="4">
        <v>18</v>
      </c>
      <c r="F1769" s="4">
        <v>30</v>
      </c>
      <c r="G1769" s="4">
        <v>3</v>
      </c>
      <c r="H1769" s="4">
        <v>35</v>
      </c>
      <c r="I1769" t="s">
        <v>1131</v>
      </c>
      <c r="J1769" s="3">
        <f t="shared" si="108"/>
        <v>90</v>
      </c>
      <c r="K1769" s="3">
        <f t="shared" si="109"/>
        <v>54</v>
      </c>
      <c r="L1769" s="3">
        <f t="shared" si="110"/>
        <v>36</v>
      </c>
      <c r="M1769" s="7">
        <f t="shared" si="111"/>
        <v>0.4</v>
      </c>
    </row>
    <row r="1770" spans="1:13">
      <c r="A1770" s="4">
        <v>715</v>
      </c>
      <c r="B1770" s="4">
        <v>12</v>
      </c>
      <c r="C1770" s="4" t="s">
        <v>170</v>
      </c>
      <c r="D1770" s="4" t="s">
        <v>1138</v>
      </c>
      <c r="E1770" s="4">
        <v>16</v>
      </c>
      <c r="F1770" s="4">
        <v>27</v>
      </c>
      <c r="G1770" s="4">
        <v>1</v>
      </c>
      <c r="H1770" s="4">
        <v>14</v>
      </c>
      <c r="I1770" t="s">
        <v>1131</v>
      </c>
      <c r="J1770" s="3">
        <f t="shared" si="108"/>
        <v>27</v>
      </c>
      <c r="K1770" s="3">
        <f t="shared" si="109"/>
        <v>16</v>
      </c>
      <c r="L1770" s="3">
        <f t="shared" si="110"/>
        <v>11</v>
      </c>
      <c r="M1770" s="7">
        <f t="shared" si="111"/>
        <v>0.40740740740740738</v>
      </c>
    </row>
    <row r="1771" spans="1:13">
      <c r="A1771" s="4">
        <v>715</v>
      </c>
      <c r="B1771" s="4">
        <v>12</v>
      </c>
      <c r="C1771" s="4" t="s">
        <v>195</v>
      </c>
      <c r="D1771" s="4" t="s">
        <v>1154</v>
      </c>
      <c r="E1771" s="4">
        <v>15</v>
      </c>
      <c r="F1771" s="4">
        <v>25</v>
      </c>
      <c r="G1771" s="4">
        <v>3</v>
      </c>
      <c r="H1771" s="4">
        <v>38</v>
      </c>
      <c r="I1771" t="s">
        <v>1131</v>
      </c>
      <c r="J1771" s="3">
        <f t="shared" si="108"/>
        <v>75</v>
      </c>
      <c r="K1771" s="3">
        <f t="shared" si="109"/>
        <v>45</v>
      </c>
      <c r="L1771" s="3">
        <f t="shared" si="110"/>
        <v>30</v>
      </c>
      <c r="M1771" s="7">
        <f t="shared" si="111"/>
        <v>0.4</v>
      </c>
    </row>
    <row r="1772" spans="1:13">
      <c r="A1772" s="4">
        <v>715</v>
      </c>
      <c r="B1772" s="4">
        <v>12</v>
      </c>
      <c r="C1772" s="4" t="s">
        <v>117</v>
      </c>
      <c r="D1772" s="4" t="s">
        <v>1152</v>
      </c>
      <c r="E1772" s="4">
        <v>10</v>
      </c>
      <c r="F1772" s="4">
        <v>18</v>
      </c>
      <c r="G1772" s="4">
        <v>3</v>
      </c>
      <c r="H1772" s="4">
        <v>49</v>
      </c>
      <c r="I1772" t="s">
        <v>1132</v>
      </c>
      <c r="J1772" s="3">
        <f t="shared" si="108"/>
        <v>54</v>
      </c>
      <c r="K1772" s="3">
        <f t="shared" si="109"/>
        <v>30</v>
      </c>
      <c r="L1772" s="3">
        <f t="shared" si="110"/>
        <v>24</v>
      </c>
      <c r="M1772" s="7">
        <f t="shared" si="111"/>
        <v>0.44444444444444442</v>
      </c>
    </row>
    <row r="1773" spans="1:13">
      <c r="A1773" s="4">
        <v>716</v>
      </c>
      <c r="B1773" s="4">
        <v>12</v>
      </c>
      <c r="C1773" s="4" t="s">
        <v>102</v>
      </c>
      <c r="D1773" s="4" t="s">
        <v>1151</v>
      </c>
      <c r="E1773" s="4">
        <v>13</v>
      </c>
      <c r="F1773" s="4">
        <v>21</v>
      </c>
      <c r="G1773" s="4">
        <v>3</v>
      </c>
      <c r="H1773" s="4">
        <v>12</v>
      </c>
      <c r="I1773" t="s">
        <v>1131</v>
      </c>
      <c r="J1773" s="3">
        <f t="shared" si="108"/>
        <v>63</v>
      </c>
      <c r="K1773" s="3">
        <f t="shared" si="109"/>
        <v>39</v>
      </c>
      <c r="L1773" s="3">
        <f t="shared" si="110"/>
        <v>24</v>
      </c>
      <c r="M1773" s="7">
        <f t="shared" si="111"/>
        <v>0.38095238095238093</v>
      </c>
    </row>
    <row r="1774" spans="1:13">
      <c r="A1774" s="4">
        <v>716</v>
      </c>
      <c r="B1774" s="4">
        <v>12</v>
      </c>
      <c r="C1774" s="4" t="s">
        <v>195</v>
      </c>
      <c r="D1774" s="4" t="s">
        <v>1154</v>
      </c>
      <c r="E1774" s="4">
        <v>15</v>
      </c>
      <c r="F1774" s="4">
        <v>25</v>
      </c>
      <c r="G1774" s="4">
        <v>3</v>
      </c>
      <c r="H1774" s="4">
        <v>48</v>
      </c>
      <c r="I1774" t="s">
        <v>1131</v>
      </c>
      <c r="J1774" s="3">
        <f t="shared" si="108"/>
        <v>75</v>
      </c>
      <c r="K1774" s="3">
        <f t="shared" si="109"/>
        <v>45</v>
      </c>
      <c r="L1774" s="3">
        <f t="shared" si="110"/>
        <v>30</v>
      </c>
      <c r="M1774" s="7">
        <f t="shared" si="111"/>
        <v>0.4</v>
      </c>
    </row>
    <row r="1775" spans="1:13">
      <c r="A1775" s="4">
        <v>716</v>
      </c>
      <c r="B1775" s="4">
        <v>12</v>
      </c>
      <c r="C1775" s="4" t="s">
        <v>186</v>
      </c>
      <c r="D1775" s="4" t="s">
        <v>1137</v>
      </c>
      <c r="E1775" s="4">
        <v>19</v>
      </c>
      <c r="F1775" s="4">
        <v>31</v>
      </c>
      <c r="G1775" s="4">
        <v>3</v>
      </c>
      <c r="H1775" s="4">
        <v>30</v>
      </c>
      <c r="I1775" t="s">
        <v>1132</v>
      </c>
      <c r="J1775" s="3">
        <f t="shared" si="108"/>
        <v>93</v>
      </c>
      <c r="K1775" s="3">
        <f t="shared" si="109"/>
        <v>57</v>
      </c>
      <c r="L1775" s="3">
        <f t="shared" si="110"/>
        <v>36</v>
      </c>
      <c r="M1775" s="7">
        <f t="shared" si="111"/>
        <v>0.38709677419354838</v>
      </c>
    </row>
    <row r="1776" spans="1:13">
      <c r="A1776" s="4">
        <v>717</v>
      </c>
      <c r="B1776" s="4">
        <v>8</v>
      </c>
      <c r="C1776" s="4" t="s">
        <v>335</v>
      </c>
      <c r="D1776" s="4" t="s">
        <v>1147</v>
      </c>
      <c r="E1776" s="4">
        <v>13</v>
      </c>
      <c r="F1776" s="4">
        <v>22</v>
      </c>
      <c r="G1776" s="4">
        <v>2</v>
      </c>
      <c r="H1776" s="4">
        <v>23</v>
      </c>
      <c r="I1776" t="s">
        <v>1132</v>
      </c>
      <c r="J1776" s="3">
        <f t="shared" si="108"/>
        <v>44</v>
      </c>
      <c r="K1776" s="3">
        <f t="shared" si="109"/>
        <v>26</v>
      </c>
      <c r="L1776" s="3">
        <f t="shared" si="110"/>
        <v>18</v>
      </c>
      <c r="M1776" s="7">
        <f t="shared" si="111"/>
        <v>0.40909090909090912</v>
      </c>
    </row>
    <row r="1777" spans="1:13">
      <c r="A1777" s="4">
        <v>717</v>
      </c>
      <c r="B1777" s="4">
        <v>8</v>
      </c>
      <c r="C1777" s="4" t="s">
        <v>100</v>
      </c>
      <c r="D1777" s="4" t="s">
        <v>1136</v>
      </c>
      <c r="E1777" s="4">
        <v>18</v>
      </c>
      <c r="F1777" s="4">
        <v>30</v>
      </c>
      <c r="G1777" s="4">
        <v>1</v>
      </c>
      <c r="H1777" s="4">
        <v>36</v>
      </c>
      <c r="I1777" t="s">
        <v>1132</v>
      </c>
      <c r="J1777" s="3">
        <f t="shared" si="108"/>
        <v>30</v>
      </c>
      <c r="K1777" s="3">
        <f t="shared" si="109"/>
        <v>18</v>
      </c>
      <c r="L1777" s="3">
        <f t="shared" si="110"/>
        <v>12</v>
      </c>
      <c r="M1777" s="7">
        <f t="shared" si="111"/>
        <v>0.4</v>
      </c>
    </row>
    <row r="1778" spans="1:13">
      <c r="A1778" s="4">
        <v>717</v>
      </c>
      <c r="B1778" s="4">
        <v>8</v>
      </c>
      <c r="C1778" s="4" t="s">
        <v>170</v>
      </c>
      <c r="D1778" s="4" t="s">
        <v>1138</v>
      </c>
      <c r="E1778" s="4">
        <v>16</v>
      </c>
      <c r="F1778" s="4">
        <v>27</v>
      </c>
      <c r="G1778" s="4">
        <v>3</v>
      </c>
      <c r="H1778" s="4">
        <v>13</v>
      </c>
      <c r="I1778" t="s">
        <v>1132</v>
      </c>
      <c r="J1778" s="3">
        <f t="shared" si="108"/>
        <v>81</v>
      </c>
      <c r="K1778" s="3">
        <f t="shared" si="109"/>
        <v>48</v>
      </c>
      <c r="L1778" s="3">
        <f t="shared" si="110"/>
        <v>33</v>
      </c>
      <c r="M1778" s="7">
        <f t="shared" si="111"/>
        <v>0.40740740740740738</v>
      </c>
    </row>
    <row r="1779" spans="1:13">
      <c r="A1779" s="4">
        <v>718</v>
      </c>
      <c r="B1779" s="4">
        <v>7</v>
      </c>
      <c r="C1779" s="4" t="s">
        <v>241</v>
      </c>
      <c r="D1779" s="4" t="s">
        <v>1149</v>
      </c>
      <c r="E1779" s="4">
        <v>12</v>
      </c>
      <c r="F1779" s="4">
        <v>20</v>
      </c>
      <c r="G1779" s="4">
        <v>1</v>
      </c>
      <c r="H1779" s="4">
        <v>58</v>
      </c>
      <c r="I1779" t="s">
        <v>1132</v>
      </c>
      <c r="J1779" s="3">
        <f t="shared" si="108"/>
        <v>20</v>
      </c>
      <c r="K1779" s="3">
        <f t="shared" si="109"/>
        <v>12</v>
      </c>
      <c r="L1779" s="3">
        <f t="shared" si="110"/>
        <v>8</v>
      </c>
      <c r="M1779" s="7">
        <f t="shared" si="111"/>
        <v>0.4</v>
      </c>
    </row>
    <row r="1780" spans="1:13">
      <c r="A1780" s="4">
        <v>719</v>
      </c>
      <c r="B1780" s="4">
        <v>16</v>
      </c>
      <c r="C1780" s="4" t="s">
        <v>65</v>
      </c>
      <c r="D1780" s="4" t="s">
        <v>1139</v>
      </c>
      <c r="E1780" s="4">
        <v>25</v>
      </c>
      <c r="F1780" s="4">
        <v>40</v>
      </c>
      <c r="G1780" s="4">
        <v>1</v>
      </c>
      <c r="H1780" s="4">
        <v>15</v>
      </c>
      <c r="I1780" t="s">
        <v>1131</v>
      </c>
      <c r="J1780" s="3">
        <f t="shared" si="108"/>
        <v>40</v>
      </c>
      <c r="K1780" s="3">
        <f t="shared" si="109"/>
        <v>25</v>
      </c>
      <c r="L1780" s="3">
        <f t="shared" si="110"/>
        <v>15</v>
      </c>
      <c r="M1780" s="7">
        <f t="shared" si="111"/>
        <v>0.375</v>
      </c>
    </row>
    <row r="1781" spans="1:13">
      <c r="A1781" s="4">
        <v>719</v>
      </c>
      <c r="B1781" s="4">
        <v>16</v>
      </c>
      <c r="C1781" s="4" t="s">
        <v>180</v>
      </c>
      <c r="D1781" s="4" t="s">
        <v>1144</v>
      </c>
      <c r="E1781" s="4">
        <v>11</v>
      </c>
      <c r="F1781" s="4">
        <v>19</v>
      </c>
      <c r="G1781" s="4">
        <v>2</v>
      </c>
      <c r="H1781" s="4">
        <v>34</v>
      </c>
      <c r="I1781" t="s">
        <v>1131</v>
      </c>
      <c r="J1781" s="3">
        <f t="shared" si="108"/>
        <v>38</v>
      </c>
      <c r="K1781" s="3">
        <f t="shared" si="109"/>
        <v>22</v>
      </c>
      <c r="L1781" s="3">
        <f t="shared" si="110"/>
        <v>16</v>
      </c>
      <c r="M1781" s="7">
        <f t="shared" si="111"/>
        <v>0.42105263157894735</v>
      </c>
    </row>
    <row r="1782" spans="1:13">
      <c r="A1782" s="4">
        <v>719</v>
      </c>
      <c r="B1782" s="4">
        <v>16</v>
      </c>
      <c r="C1782" s="4" t="s">
        <v>51</v>
      </c>
      <c r="D1782" s="4" t="s">
        <v>1141</v>
      </c>
      <c r="E1782" s="4">
        <v>17</v>
      </c>
      <c r="F1782" s="4">
        <v>29</v>
      </c>
      <c r="G1782" s="4">
        <v>1</v>
      </c>
      <c r="H1782" s="4">
        <v>21</v>
      </c>
      <c r="I1782" t="s">
        <v>1131</v>
      </c>
      <c r="J1782" s="3">
        <f t="shared" si="108"/>
        <v>29</v>
      </c>
      <c r="K1782" s="3">
        <f t="shared" si="109"/>
        <v>17</v>
      </c>
      <c r="L1782" s="3">
        <f t="shared" si="110"/>
        <v>12</v>
      </c>
      <c r="M1782" s="7">
        <f t="shared" si="111"/>
        <v>0.41379310344827586</v>
      </c>
    </row>
    <row r="1783" spans="1:13">
      <c r="A1783" s="4">
        <v>720</v>
      </c>
      <c r="B1783" s="4">
        <v>4</v>
      </c>
      <c r="C1783" s="4" t="s">
        <v>439</v>
      </c>
      <c r="D1783" s="4" t="s">
        <v>1142</v>
      </c>
      <c r="E1783" s="4">
        <v>20</v>
      </c>
      <c r="F1783" s="4">
        <v>33</v>
      </c>
      <c r="G1783" s="4">
        <v>1</v>
      </c>
      <c r="H1783" s="4">
        <v>36</v>
      </c>
      <c r="I1783" t="s">
        <v>1131</v>
      </c>
      <c r="J1783" s="3">
        <f t="shared" si="108"/>
        <v>33</v>
      </c>
      <c r="K1783" s="3">
        <f t="shared" si="109"/>
        <v>20</v>
      </c>
      <c r="L1783" s="3">
        <f t="shared" si="110"/>
        <v>13</v>
      </c>
      <c r="M1783" s="7">
        <f t="shared" si="111"/>
        <v>0.39393939393939392</v>
      </c>
    </row>
    <row r="1784" spans="1:13">
      <c r="A1784" s="4">
        <v>720</v>
      </c>
      <c r="B1784" s="4">
        <v>4</v>
      </c>
      <c r="C1784" s="4" t="s">
        <v>51</v>
      </c>
      <c r="D1784" s="4" t="s">
        <v>1141</v>
      </c>
      <c r="E1784" s="4">
        <v>17</v>
      </c>
      <c r="F1784" s="4">
        <v>29</v>
      </c>
      <c r="G1784" s="4">
        <v>3</v>
      </c>
      <c r="H1784" s="4">
        <v>44</v>
      </c>
      <c r="I1784" t="s">
        <v>1132</v>
      </c>
      <c r="J1784" s="3">
        <f t="shared" si="108"/>
        <v>87</v>
      </c>
      <c r="K1784" s="3">
        <f t="shared" si="109"/>
        <v>51</v>
      </c>
      <c r="L1784" s="3">
        <f t="shared" si="110"/>
        <v>36</v>
      </c>
      <c r="M1784" s="7">
        <f t="shared" si="111"/>
        <v>0.41379310344827586</v>
      </c>
    </row>
    <row r="1785" spans="1:13">
      <c r="A1785" s="4">
        <v>720</v>
      </c>
      <c r="B1785" s="4">
        <v>4</v>
      </c>
      <c r="C1785" s="4" t="s">
        <v>259</v>
      </c>
      <c r="D1785" s="4" t="s">
        <v>1135</v>
      </c>
      <c r="E1785" s="4">
        <v>14</v>
      </c>
      <c r="F1785" s="4">
        <v>24</v>
      </c>
      <c r="G1785" s="4">
        <v>2</v>
      </c>
      <c r="H1785" s="4">
        <v>53</v>
      </c>
      <c r="I1785" t="s">
        <v>1132</v>
      </c>
      <c r="J1785" s="3">
        <f t="shared" si="108"/>
        <v>48</v>
      </c>
      <c r="K1785" s="3">
        <f t="shared" si="109"/>
        <v>28</v>
      </c>
      <c r="L1785" s="3">
        <f t="shared" si="110"/>
        <v>20</v>
      </c>
      <c r="M1785" s="7">
        <f t="shared" si="111"/>
        <v>0.41666666666666669</v>
      </c>
    </row>
    <row r="1786" spans="1:13">
      <c r="A1786" s="4">
        <v>721</v>
      </c>
      <c r="B1786" s="4">
        <v>6</v>
      </c>
      <c r="C1786" s="4" t="s">
        <v>51</v>
      </c>
      <c r="D1786" s="4" t="s">
        <v>1141</v>
      </c>
      <c r="E1786" s="4">
        <v>17</v>
      </c>
      <c r="F1786" s="4">
        <v>29</v>
      </c>
      <c r="G1786" s="4">
        <v>1</v>
      </c>
      <c r="H1786" s="4">
        <v>20</v>
      </c>
      <c r="I1786" t="s">
        <v>1132</v>
      </c>
      <c r="J1786" s="3">
        <f t="shared" si="108"/>
        <v>29</v>
      </c>
      <c r="K1786" s="3">
        <f t="shared" si="109"/>
        <v>17</v>
      </c>
      <c r="L1786" s="3">
        <f t="shared" si="110"/>
        <v>12</v>
      </c>
      <c r="M1786" s="7">
        <f t="shared" si="111"/>
        <v>0.41379310344827586</v>
      </c>
    </row>
    <row r="1787" spans="1:13">
      <c r="A1787" s="4">
        <v>721</v>
      </c>
      <c r="B1787" s="4">
        <v>6</v>
      </c>
      <c r="C1787" s="4" t="s">
        <v>106</v>
      </c>
      <c r="D1787" s="4" t="s">
        <v>1140</v>
      </c>
      <c r="E1787" s="4">
        <v>22</v>
      </c>
      <c r="F1787" s="4">
        <v>36</v>
      </c>
      <c r="G1787" s="4">
        <v>1</v>
      </c>
      <c r="H1787" s="4">
        <v>15</v>
      </c>
      <c r="I1787" t="s">
        <v>1132</v>
      </c>
      <c r="J1787" s="3">
        <f t="shared" si="108"/>
        <v>36</v>
      </c>
      <c r="K1787" s="3">
        <f t="shared" si="109"/>
        <v>22</v>
      </c>
      <c r="L1787" s="3">
        <f t="shared" si="110"/>
        <v>14</v>
      </c>
      <c r="M1787" s="7">
        <f t="shared" si="111"/>
        <v>0.3888888888888889</v>
      </c>
    </row>
    <row r="1788" spans="1:13">
      <c r="A1788" s="4">
        <v>721</v>
      </c>
      <c r="B1788" s="4">
        <v>6</v>
      </c>
      <c r="C1788" s="4" t="s">
        <v>259</v>
      </c>
      <c r="D1788" s="4" t="s">
        <v>1135</v>
      </c>
      <c r="E1788" s="4">
        <v>14</v>
      </c>
      <c r="F1788" s="4">
        <v>24</v>
      </c>
      <c r="G1788" s="4">
        <v>3</v>
      </c>
      <c r="H1788" s="4">
        <v>44</v>
      </c>
      <c r="I1788" t="s">
        <v>1131</v>
      </c>
      <c r="J1788" s="3">
        <f t="shared" si="108"/>
        <v>72</v>
      </c>
      <c r="K1788" s="3">
        <f t="shared" si="109"/>
        <v>42</v>
      </c>
      <c r="L1788" s="3">
        <f t="shared" si="110"/>
        <v>30</v>
      </c>
      <c r="M1788" s="7">
        <f t="shared" si="111"/>
        <v>0.41666666666666669</v>
      </c>
    </row>
    <row r="1789" spans="1:13">
      <c r="A1789" s="4">
        <v>721</v>
      </c>
      <c r="B1789" s="4">
        <v>6</v>
      </c>
      <c r="C1789" s="4" t="s">
        <v>170</v>
      </c>
      <c r="D1789" s="4" t="s">
        <v>1138</v>
      </c>
      <c r="E1789" s="4">
        <v>16</v>
      </c>
      <c r="F1789" s="4">
        <v>27</v>
      </c>
      <c r="G1789" s="4">
        <v>3</v>
      </c>
      <c r="H1789" s="4">
        <v>54</v>
      </c>
      <c r="I1789" t="s">
        <v>1132</v>
      </c>
      <c r="J1789" s="3">
        <f t="shared" si="108"/>
        <v>81</v>
      </c>
      <c r="K1789" s="3">
        <f t="shared" si="109"/>
        <v>48</v>
      </c>
      <c r="L1789" s="3">
        <f t="shared" si="110"/>
        <v>33</v>
      </c>
      <c r="M1789" s="7">
        <f t="shared" si="111"/>
        <v>0.40740740740740738</v>
      </c>
    </row>
    <row r="1790" spans="1:13">
      <c r="A1790" s="4">
        <v>722</v>
      </c>
      <c r="B1790" s="4">
        <v>13</v>
      </c>
      <c r="C1790" s="4" t="s">
        <v>102</v>
      </c>
      <c r="D1790" s="4" t="s">
        <v>1151</v>
      </c>
      <c r="E1790" s="4">
        <v>13</v>
      </c>
      <c r="F1790" s="4">
        <v>21</v>
      </c>
      <c r="G1790" s="4">
        <v>3</v>
      </c>
      <c r="H1790" s="4">
        <v>43</v>
      </c>
      <c r="I1790" t="s">
        <v>1131</v>
      </c>
      <c r="J1790" s="3">
        <f t="shared" si="108"/>
        <v>63</v>
      </c>
      <c r="K1790" s="3">
        <f t="shared" si="109"/>
        <v>39</v>
      </c>
      <c r="L1790" s="3">
        <f t="shared" si="110"/>
        <v>24</v>
      </c>
      <c r="M1790" s="7">
        <f t="shared" si="111"/>
        <v>0.38095238095238093</v>
      </c>
    </row>
    <row r="1791" spans="1:13">
      <c r="A1791" s="4">
        <v>722</v>
      </c>
      <c r="B1791" s="4">
        <v>13</v>
      </c>
      <c r="C1791" s="4" t="s">
        <v>335</v>
      </c>
      <c r="D1791" s="4" t="s">
        <v>1147</v>
      </c>
      <c r="E1791" s="4">
        <v>13</v>
      </c>
      <c r="F1791" s="4">
        <v>22</v>
      </c>
      <c r="G1791" s="4">
        <v>1</v>
      </c>
      <c r="H1791" s="4">
        <v>16</v>
      </c>
      <c r="I1791" t="s">
        <v>1131</v>
      </c>
      <c r="J1791" s="3">
        <f t="shared" si="108"/>
        <v>22</v>
      </c>
      <c r="K1791" s="3">
        <f t="shared" si="109"/>
        <v>13</v>
      </c>
      <c r="L1791" s="3">
        <f t="shared" si="110"/>
        <v>9</v>
      </c>
      <c r="M1791" s="7">
        <f t="shared" si="111"/>
        <v>0.40909090909090912</v>
      </c>
    </row>
    <row r="1792" spans="1:13">
      <c r="A1792" s="4">
        <v>723</v>
      </c>
      <c r="B1792" s="4">
        <v>12</v>
      </c>
      <c r="C1792" s="4" t="s">
        <v>57</v>
      </c>
      <c r="D1792" s="4" t="s">
        <v>1143</v>
      </c>
      <c r="E1792" s="4">
        <v>16</v>
      </c>
      <c r="F1792" s="4">
        <v>28</v>
      </c>
      <c r="G1792" s="4">
        <v>2</v>
      </c>
      <c r="H1792" s="4">
        <v>22</v>
      </c>
      <c r="I1792" t="s">
        <v>1131</v>
      </c>
      <c r="J1792" s="3">
        <f t="shared" si="108"/>
        <v>56</v>
      </c>
      <c r="K1792" s="3">
        <f t="shared" si="109"/>
        <v>32</v>
      </c>
      <c r="L1792" s="3">
        <f t="shared" si="110"/>
        <v>24</v>
      </c>
      <c r="M1792" s="7">
        <f t="shared" si="111"/>
        <v>0.42857142857142855</v>
      </c>
    </row>
    <row r="1793" spans="1:13">
      <c r="A1793" s="4">
        <v>723</v>
      </c>
      <c r="B1793" s="4">
        <v>12</v>
      </c>
      <c r="C1793" s="4" t="s">
        <v>33</v>
      </c>
      <c r="D1793" s="4" t="s">
        <v>1145</v>
      </c>
      <c r="E1793" s="4">
        <v>21</v>
      </c>
      <c r="F1793" s="4">
        <v>35</v>
      </c>
      <c r="G1793" s="4">
        <v>2</v>
      </c>
      <c r="H1793" s="4">
        <v>9</v>
      </c>
      <c r="I1793" t="s">
        <v>1131</v>
      </c>
      <c r="J1793" s="3">
        <f t="shared" si="108"/>
        <v>70</v>
      </c>
      <c r="K1793" s="3">
        <f t="shared" si="109"/>
        <v>42</v>
      </c>
      <c r="L1793" s="3">
        <f t="shared" si="110"/>
        <v>28</v>
      </c>
      <c r="M1793" s="7">
        <f t="shared" si="111"/>
        <v>0.4</v>
      </c>
    </row>
    <row r="1794" spans="1:13">
      <c r="A1794" s="4">
        <v>724</v>
      </c>
      <c r="B1794" s="4">
        <v>8</v>
      </c>
      <c r="C1794" s="4" t="s">
        <v>335</v>
      </c>
      <c r="D1794" s="4" t="s">
        <v>1147</v>
      </c>
      <c r="E1794" s="4">
        <v>13</v>
      </c>
      <c r="F1794" s="4">
        <v>22</v>
      </c>
      <c r="G1794" s="4">
        <v>3</v>
      </c>
      <c r="H1794" s="4">
        <v>56</v>
      </c>
      <c r="I1794" t="s">
        <v>1131</v>
      </c>
      <c r="J1794" s="3">
        <f t="shared" ref="J1794:J1857" si="112">+F1794*G1794</f>
        <v>66</v>
      </c>
      <c r="K1794" s="3">
        <f t="shared" ref="K1794:K1857" si="113">+E1794*G1794</f>
        <v>39</v>
      </c>
      <c r="L1794" s="3">
        <f t="shared" si="110"/>
        <v>27</v>
      </c>
      <c r="M1794" s="7">
        <f t="shared" si="111"/>
        <v>0.40909090909090912</v>
      </c>
    </row>
    <row r="1795" spans="1:13">
      <c r="A1795" s="4">
        <v>725</v>
      </c>
      <c r="B1795" s="4">
        <v>10</v>
      </c>
      <c r="C1795" s="4" t="s">
        <v>77</v>
      </c>
      <c r="D1795" s="4" t="s">
        <v>1148</v>
      </c>
      <c r="E1795" s="4">
        <v>20</v>
      </c>
      <c r="F1795" s="4">
        <v>34</v>
      </c>
      <c r="G1795" s="4">
        <v>3</v>
      </c>
      <c r="H1795" s="4">
        <v>30</v>
      </c>
      <c r="I1795" t="s">
        <v>1131</v>
      </c>
      <c r="J1795" s="3">
        <f t="shared" si="112"/>
        <v>102</v>
      </c>
      <c r="K1795" s="3">
        <f t="shared" si="113"/>
        <v>60</v>
      </c>
      <c r="L1795" s="3">
        <f t="shared" ref="L1795:L1858" si="114">+J1795-K1795</f>
        <v>42</v>
      </c>
      <c r="M1795" s="7">
        <f t="shared" ref="M1795:M1858" si="115">+L1795/J1795</f>
        <v>0.41176470588235292</v>
      </c>
    </row>
    <row r="1796" spans="1:13">
      <c r="A1796" s="4">
        <v>725</v>
      </c>
      <c r="B1796" s="4">
        <v>10</v>
      </c>
      <c r="C1796" s="4" t="s">
        <v>335</v>
      </c>
      <c r="D1796" s="4" t="s">
        <v>1147</v>
      </c>
      <c r="E1796" s="4">
        <v>13</v>
      </c>
      <c r="F1796" s="4">
        <v>22</v>
      </c>
      <c r="G1796" s="4">
        <v>3</v>
      </c>
      <c r="H1796" s="4">
        <v>55</v>
      </c>
      <c r="I1796" t="s">
        <v>1131</v>
      </c>
      <c r="J1796" s="3">
        <f t="shared" si="112"/>
        <v>66</v>
      </c>
      <c r="K1796" s="3">
        <f t="shared" si="113"/>
        <v>39</v>
      </c>
      <c r="L1796" s="3">
        <f t="shared" si="114"/>
        <v>27</v>
      </c>
      <c r="M1796" s="7">
        <f t="shared" si="115"/>
        <v>0.40909090909090912</v>
      </c>
    </row>
    <row r="1797" spans="1:13">
      <c r="A1797" s="4">
        <v>726</v>
      </c>
      <c r="B1797" s="4">
        <v>11</v>
      </c>
      <c r="C1797" s="4" t="s">
        <v>335</v>
      </c>
      <c r="D1797" s="4" t="s">
        <v>1147</v>
      </c>
      <c r="E1797" s="4">
        <v>13</v>
      </c>
      <c r="F1797" s="4">
        <v>22</v>
      </c>
      <c r="G1797" s="4">
        <v>2</v>
      </c>
      <c r="H1797" s="4">
        <v>6</v>
      </c>
      <c r="I1797" t="s">
        <v>1131</v>
      </c>
      <c r="J1797" s="3">
        <f t="shared" si="112"/>
        <v>44</v>
      </c>
      <c r="K1797" s="3">
        <f t="shared" si="113"/>
        <v>26</v>
      </c>
      <c r="L1797" s="3">
        <f t="shared" si="114"/>
        <v>18</v>
      </c>
      <c r="M1797" s="7">
        <f t="shared" si="115"/>
        <v>0.40909090909090912</v>
      </c>
    </row>
    <row r="1798" spans="1:13">
      <c r="A1798" s="4">
        <v>726</v>
      </c>
      <c r="B1798" s="4">
        <v>11</v>
      </c>
      <c r="C1798" s="4" t="s">
        <v>106</v>
      </c>
      <c r="D1798" s="4" t="s">
        <v>1140</v>
      </c>
      <c r="E1798" s="4">
        <v>22</v>
      </c>
      <c r="F1798" s="4">
        <v>36</v>
      </c>
      <c r="G1798" s="4">
        <v>1</v>
      </c>
      <c r="H1798" s="4">
        <v>13</v>
      </c>
      <c r="I1798" t="s">
        <v>1131</v>
      </c>
      <c r="J1798" s="3">
        <f t="shared" si="112"/>
        <v>36</v>
      </c>
      <c r="K1798" s="3">
        <f t="shared" si="113"/>
        <v>22</v>
      </c>
      <c r="L1798" s="3">
        <f t="shared" si="114"/>
        <v>14</v>
      </c>
      <c r="M1798" s="7">
        <f t="shared" si="115"/>
        <v>0.3888888888888889</v>
      </c>
    </row>
    <row r="1799" spans="1:13">
      <c r="A1799" s="4">
        <v>726</v>
      </c>
      <c r="B1799" s="4">
        <v>11</v>
      </c>
      <c r="C1799" s="4" t="s">
        <v>331</v>
      </c>
      <c r="D1799" s="4" t="s">
        <v>1150</v>
      </c>
      <c r="E1799" s="4">
        <v>14</v>
      </c>
      <c r="F1799" s="4">
        <v>23</v>
      </c>
      <c r="G1799" s="4">
        <v>2</v>
      </c>
      <c r="H1799" s="4">
        <v>55</v>
      </c>
      <c r="I1799" t="s">
        <v>1131</v>
      </c>
      <c r="J1799" s="3">
        <f t="shared" si="112"/>
        <v>46</v>
      </c>
      <c r="K1799" s="3">
        <f t="shared" si="113"/>
        <v>28</v>
      </c>
      <c r="L1799" s="3">
        <f t="shared" si="114"/>
        <v>18</v>
      </c>
      <c r="M1799" s="7">
        <f t="shared" si="115"/>
        <v>0.39130434782608697</v>
      </c>
    </row>
    <row r="1800" spans="1:13">
      <c r="A1800" s="4">
        <v>727</v>
      </c>
      <c r="B1800" s="4">
        <v>17</v>
      </c>
      <c r="C1800" s="4" t="s">
        <v>241</v>
      </c>
      <c r="D1800" s="4" t="s">
        <v>1149</v>
      </c>
      <c r="E1800" s="4">
        <v>12</v>
      </c>
      <c r="F1800" s="4">
        <v>20</v>
      </c>
      <c r="G1800" s="4">
        <v>2</v>
      </c>
      <c r="H1800" s="4">
        <v>21</v>
      </c>
      <c r="I1800" t="s">
        <v>1132</v>
      </c>
      <c r="J1800" s="3">
        <f t="shared" si="112"/>
        <v>40</v>
      </c>
      <c r="K1800" s="3">
        <f t="shared" si="113"/>
        <v>24</v>
      </c>
      <c r="L1800" s="3">
        <f t="shared" si="114"/>
        <v>16</v>
      </c>
      <c r="M1800" s="7">
        <f t="shared" si="115"/>
        <v>0.4</v>
      </c>
    </row>
    <row r="1801" spans="1:13">
      <c r="A1801" s="4">
        <v>728</v>
      </c>
      <c r="B1801" s="4">
        <v>9</v>
      </c>
      <c r="C1801" s="4" t="s">
        <v>117</v>
      </c>
      <c r="D1801" s="4" t="s">
        <v>1152</v>
      </c>
      <c r="E1801" s="4">
        <v>10</v>
      </c>
      <c r="F1801" s="4">
        <v>18</v>
      </c>
      <c r="G1801" s="4">
        <v>1</v>
      </c>
      <c r="H1801" s="4">
        <v>42</v>
      </c>
      <c r="I1801" t="s">
        <v>1131</v>
      </c>
      <c r="J1801" s="3">
        <f t="shared" si="112"/>
        <v>18</v>
      </c>
      <c r="K1801" s="3">
        <f t="shared" si="113"/>
        <v>10</v>
      </c>
      <c r="L1801" s="3">
        <f t="shared" si="114"/>
        <v>8</v>
      </c>
      <c r="M1801" s="7">
        <f t="shared" si="115"/>
        <v>0.44444444444444442</v>
      </c>
    </row>
    <row r="1802" spans="1:13">
      <c r="A1802" s="4">
        <v>728</v>
      </c>
      <c r="B1802" s="4">
        <v>9</v>
      </c>
      <c r="C1802" s="4" t="s">
        <v>170</v>
      </c>
      <c r="D1802" s="4" t="s">
        <v>1138</v>
      </c>
      <c r="E1802" s="4">
        <v>16</v>
      </c>
      <c r="F1802" s="4">
        <v>27</v>
      </c>
      <c r="G1802" s="4">
        <v>3</v>
      </c>
      <c r="H1802" s="4">
        <v>8</v>
      </c>
      <c r="I1802" t="s">
        <v>1131</v>
      </c>
      <c r="J1802" s="3">
        <f t="shared" si="112"/>
        <v>81</v>
      </c>
      <c r="K1802" s="3">
        <f t="shared" si="113"/>
        <v>48</v>
      </c>
      <c r="L1802" s="3">
        <f t="shared" si="114"/>
        <v>33</v>
      </c>
      <c r="M1802" s="7">
        <f t="shared" si="115"/>
        <v>0.40740740740740738</v>
      </c>
    </row>
    <row r="1803" spans="1:13">
      <c r="A1803" s="4">
        <v>728</v>
      </c>
      <c r="B1803" s="4">
        <v>9</v>
      </c>
      <c r="C1803" s="4" t="s">
        <v>414</v>
      </c>
      <c r="D1803" s="4" t="s">
        <v>1146</v>
      </c>
      <c r="E1803" s="4">
        <v>19</v>
      </c>
      <c r="F1803" s="4">
        <v>32</v>
      </c>
      <c r="G1803" s="4">
        <v>3</v>
      </c>
      <c r="H1803" s="4">
        <v>22</v>
      </c>
      <c r="I1803" t="s">
        <v>1131</v>
      </c>
      <c r="J1803" s="3">
        <f t="shared" si="112"/>
        <v>96</v>
      </c>
      <c r="K1803" s="3">
        <f t="shared" si="113"/>
        <v>57</v>
      </c>
      <c r="L1803" s="3">
        <f t="shared" si="114"/>
        <v>39</v>
      </c>
      <c r="M1803" s="7">
        <f t="shared" si="115"/>
        <v>0.40625</v>
      </c>
    </row>
    <row r="1804" spans="1:13">
      <c r="A1804" s="4">
        <v>729</v>
      </c>
      <c r="B1804" s="4">
        <v>20</v>
      </c>
      <c r="C1804" s="4" t="s">
        <v>77</v>
      </c>
      <c r="D1804" s="4" t="s">
        <v>1148</v>
      </c>
      <c r="E1804" s="4">
        <v>20</v>
      </c>
      <c r="F1804" s="4">
        <v>34</v>
      </c>
      <c r="G1804" s="4">
        <v>2</v>
      </c>
      <c r="H1804" s="4">
        <v>57</v>
      </c>
      <c r="I1804" t="s">
        <v>1131</v>
      </c>
      <c r="J1804" s="3">
        <f t="shared" si="112"/>
        <v>68</v>
      </c>
      <c r="K1804" s="3">
        <f t="shared" si="113"/>
        <v>40</v>
      </c>
      <c r="L1804" s="3">
        <f t="shared" si="114"/>
        <v>28</v>
      </c>
      <c r="M1804" s="7">
        <f t="shared" si="115"/>
        <v>0.41176470588235292</v>
      </c>
    </row>
    <row r="1805" spans="1:13">
      <c r="A1805" s="4">
        <v>729</v>
      </c>
      <c r="B1805" s="4">
        <v>20</v>
      </c>
      <c r="C1805" s="4" t="s">
        <v>241</v>
      </c>
      <c r="D1805" s="4" t="s">
        <v>1149</v>
      </c>
      <c r="E1805" s="4">
        <v>12</v>
      </c>
      <c r="F1805" s="4">
        <v>20</v>
      </c>
      <c r="G1805" s="4">
        <v>3</v>
      </c>
      <c r="H1805" s="4">
        <v>8</v>
      </c>
      <c r="I1805" t="s">
        <v>1132</v>
      </c>
      <c r="J1805" s="3">
        <f t="shared" si="112"/>
        <v>60</v>
      </c>
      <c r="K1805" s="3">
        <f t="shared" si="113"/>
        <v>36</v>
      </c>
      <c r="L1805" s="3">
        <f t="shared" si="114"/>
        <v>24</v>
      </c>
      <c r="M1805" s="7">
        <f t="shared" si="115"/>
        <v>0.4</v>
      </c>
    </row>
    <row r="1806" spans="1:13">
      <c r="A1806" s="4">
        <v>730</v>
      </c>
      <c r="B1806" s="4">
        <v>8</v>
      </c>
      <c r="C1806" s="4" t="s">
        <v>100</v>
      </c>
      <c r="D1806" s="4" t="s">
        <v>1136</v>
      </c>
      <c r="E1806" s="4">
        <v>18</v>
      </c>
      <c r="F1806" s="4">
        <v>30</v>
      </c>
      <c r="G1806" s="4">
        <v>3</v>
      </c>
      <c r="H1806" s="4">
        <v>32</v>
      </c>
      <c r="I1806" t="s">
        <v>1132</v>
      </c>
      <c r="J1806" s="3">
        <f t="shared" si="112"/>
        <v>90</v>
      </c>
      <c r="K1806" s="3">
        <f t="shared" si="113"/>
        <v>54</v>
      </c>
      <c r="L1806" s="3">
        <f t="shared" si="114"/>
        <v>36</v>
      </c>
      <c r="M1806" s="7">
        <f t="shared" si="115"/>
        <v>0.4</v>
      </c>
    </row>
    <row r="1807" spans="1:13">
      <c r="A1807" s="4">
        <v>730</v>
      </c>
      <c r="B1807" s="4">
        <v>8</v>
      </c>
      <c r="C1807" s="4" t="s">
        <v>259</v>
      </c>
      <c r="D1807" s="4" t="s">
        <v>1135</v>
      </c>
      <c r="E1807" s="4">
        <v>14</v>
      </c>
      <c r="F1807" s="4">
        <v>24</v>
      </c>
      <c r="G1807" s="4">
        <v>1</v>
      </c>
      <c r="H1807" s="4">
        <v>47</v>
      </c>
      <c r="I1807" t="s">
        <v>1132</v>
      </c>
      <c r="J1807" s="3">
        <f t="shared" si="112"/>
        <v>24</v>
      </c>
      <c r="K1807" s="3">
        <f t="shared" si="113"/>
        <v>14</v>
      </c>
      <c r="L1807" s="3">
        <f t="shared" si="114"/>
        <v>10</v>
      </c>
      <c r="M1807" s="7">
        <f t="shared" si="115"/>
        <v>0.41666666666666669</v>
      </c>
    </row>
    <row r="1808" spans="1:13">
      <c r="A1808" s="4">
        <v>731</v>
      </c>
      <c r="B1808" s="4">
        <v>17</v>
      </c>
      <c r="C1808" s="4" t="s">
        <v>414</v>
      </c>
      <c r="D1808" s="4" t="s">
        <v>1146</v>
      </c>
      <c r="E1808" s="4">
        <v>19</v>
      </c>
      <c r="F1808" s="4">
        <v>32</v>
      </c>
      <c r="G1808" s="4">
        <v>2</v>
      </c>
      <c r="H1808" s="4">
        <v>47</v>
      </c>
      <c r="I1808" t="s">
        <v>1132</v>
      </c>
      <c r="J1808" s="3">
        <f t="shared" si="112"/>
        <v>64</v>
      </c>
      <c r="K1808" s="3">
        <f t="shared" si="113"/>
        <v>38</v>
      </c>
      <c r="L1808" s="3">
        <f t="shared" si="114"/>
        <v>26</v>
      </c>
      <c r="M1808" s="7">
        <f t="shared" si="115"/>
        <v>0.40625</v>
      </c>
    </row>
    <row r="1809" spans="1:13">
      <c r="A1809" s="4">
        <v>732</v>
      </c>
      <c r="B1809" s="4">
        <v>12</v>
      </c>
      <c r="C1809" s="4" t="s">
        <v>65</v>
      </c>
      <c r="D1809" s="4" t="s">
        <v>1139</v>
      </c>
      <c r="E1809" s="4">
        <v>25</v>
      </c>
      <c r="F1809" s="4">
        <v>40</v>
      </c>
      <c r="G1809" s="4">
        <v>3</v>
      </c>
      <c r="H1809" s="4">
        <v>29</v>
      </c>
      <c r="I1809" t="s">
        <v>1131</v>
      </c>
      <c r="J1809" s="3">
        <f t="shared" si="112"/>
        <v>120</v>
      </c>
      <c r="K1809" s="3">
        <f t="shared" si="113"/>
        <v>75</v>
      </c>
      <c r="L1809" s="3">
        <f t="shared" si="114"/>
        <v>45</v>
      </c>
      <c r="M1809" s="7">
        <f t="shared" si="115"/>
        <v>0.375</v>
      </c>
    </row>
    <row r="1810" spans="1:13">
      <c r="A1810" s="4">
        <v>732</v>
      </c>
      <c r="B1810" s="4">
        <v>12</v>
      </c>
      <c r="C1810" s="4" t="s">
        <v>256</v>
      </c>
      <c r="D1810" s="4" t="s">
        <v>1153</v>
      </c>
      <c r="E1810" s="4">
        <v>15</v>
      </c>
      <c r="F1810" s="4">
        <v>26</v>
      </c>
      <c r="G1810" s="4">
        <v>3</v>
      </c>
      <c r="H1810" s="4">
        <v>36</v>
      </c>
      <c r="I1810" t="s">
        <v>1132</v>
      </c>
      <c r="J1810" s="3">
        <f t="shared" si="112"/>
        <v>78</v>
      </c>
      <c r="K1810" s="3">
        <f t="shared" si="113"/>
        <v>45</v>
      </c>
      <c r="L1810" s="3">
        <f t="shared" si="114"/>
        <v>33</v>
      </c>
      <c r="M1810" s="7">
        <f t="shared" si="115"/>
        <v>0.42307692307692307</v>
      </c>
    </row>
    <row r="1811" spans="1:13">
      <c r="A1811" s="4">
        <v>732</v>
      </c>
      <c r="B1811" s="4">
        <v>12</v>
      </c>
      <c r="C1811" s="4" t="s">
        <v>106</v>
      </c>
      <c r="D1811" s="4" t="s">
        <v>1140</v>
      </c>
      <c r="E1811" s="4">
        <v>22</v>
      </c>
      <c r="F1811" s="4">
        <v>36</v>
      </c>
      <c r="G1811" s="4">
        <v>3</v>
      </c>
      <c r="H1811" s="4">
        <v>56</v>
      </c>
      <c r="I1811" t="s">
        <v>1132</v>
      </c>
      <c r="J1811" s="3">
        <f t="shared" si="112"/>
        <v>108</v>
      </c>
      <c r="K1811" s="3">
        <f t="shared" si="113"/>
        <v>66</v>
      </c>
      <c r="L1811" s="3">
        <f t="shared" si="114"/>
        <v>42</v>
      </c>
      <c r="M1811" s="7">
        <f t="shared" si="115"/>
        <v>0.3888888888888889</v>
      </c>
    </row>
    <row r="1812" spans="1:13">
      <c r="A1812" s="4">
        <v>733</v>
      </c>
      <c r="B1812" s="4">
        <v>14</v>
      </c>
      <c r="C1812" s="4" t="s">
        <v>106</v>
      </c>
      <c r="D1812" s="4" t="s">
        <v>1140</v>
      </c>
      <c r="E1812" s="4">
        <v>22</v>
      </c>
      <c r="F1812" s="4">
        <v>36</v>
      </c>
      <c r="G1812" s="4">
        <v>3</v>
      </c>
      <c r="H1812" s="4">
        <v>31</v>
      </c>
      <c r="I1812" t="s">
        <v>1132</v>
      </c>
      <c r="J1812" s="3">
        <f t="shared" si="112"/>
        <v>108</v>
      </c>
      <c r="K1812" s="3">
        <f t="shared" si="113"/>
        <v>66</v>
      </c>
      <c r="L1812" s="3">
        <f t="shared" si="114"/>
        <v>42</v>
      </c>
      <c r="M1812" s="7">
        <f t="shared" si="115"/>
        <v>0.3888888888888889</v>
      </c>
    </row>
    <row r="1813" spans="1:13">
      <c r="A1813" s="4">
        <v>733</v>
      </c>
      <c r="B1813" s="4">
        <v>14</v>
      </c>
      <c r="C1813" s="4" t="s">
        <v>259</v>
      </c>
      <c r="D1813" s="4" t="s">
        <v>1135</v>
      </c>
      <c r="E1813" s="4">
        <v>14</v>
      </c>
      <c r="F1813" s="4">
        <v>24</v>
      </c>
      <c r="G1813" s="4">
        <v>1</v>
      </c>
      <c r="H1813" s="4">
        <v>34</v>
      </c>
      <c r="I1813" t="s">
        <v>1131</v>
      </c>
      <c r="J1813" s="3">
        <f t="shared" si="112"/>
        <v>24</v>
      </c>
      <c r="K1813" s="3">
        <f t="shared" si="113"/>
        <v>14</v>
      </c>
      <c r="L1813" s="3">
        <f t="shared" si="114"/>
        <v>10</v>
      </c>
      <c r="M1813" s="7">
        <f t="shared" si="115"/>
        <v>0.41666666666666669</v>
      </c>
    </row>
    <row r="1814" spans="1:13">
      <c r="A1814" s="4">
        <v>733</v>
      </c>
      <c r="B1814" s="4">
        <v>14</v>
      </c>
      <c r="C1814" s="4" t="s">
        <v>170</v>
      </c>
      <c r="D1814" s="4" t="s">
        <v>1138</v>
      </c>
      <c r="E1814" s="4">
        <v>16</v>
      </c>
      <c r="F1814" s="4">
        <v>27</v>
      </c>
      <c r="G1814" s="4">
        <v>2</v>
      </c>
      <c r="H1814" s="4">
        <v>9</v>
      </c>
      <c r="I1814" t="s">
        <v>1132</v>
      </c>
      <c r="J1814" s="3">
        <f t="shared" si="112"/>
        <v>54</v>
      </c>
      <c r="K1814" s="3">
        <f t="shared" si="113"/>
        <v>32</v>
      </c>
      <c r="L1814" s="3">
        <f t="shared" si="114"/>
        <v>22</v>
      </c>
      <c r="M1814" s="7">
        <f t="shared" si="115"/>
        <v>0.40740740740740738</v>
      </c>
    </row>
    <row r="1815" spans="1:13">
      <c r="A1815" s="4">
        <v>734</v>
      </c>
      <c r="B1815" s="4">
        <v>14</v>
      </c>
      <c r="C1815" s="4" t="s">
        <v>414</v>
      </c>
      <c r="D1815" s="4" t="s">
        <v>1146</v>
      </c>
      <c r="E1815" s="4">
        <v>19</v>
      </c>
      <c r="F1815" s="4">
        <v>32</v>
      </c>
      <c r="G1815" s="4">
        <v>3</v>
      </c>
      <c r="H1815" s="4">
        <v>11</v>
      </c>
      <c r="I1815" t="s">
        <v>1132</v>
      </c>
      <c r="J1815" s="3">
        <f t="shared" si="112"/>
        <v>96</v>
      </c>
      <c r="K1815" s="3">
        <f t="shared" si="113"/>
        <v>57</v>
      </c>
      <c r="L1815" s="3">
        <f t="shared" si="114"/>
        <v>39</v>
      </c>
      <c r="M1815" s="7">
        <f t="shared" si="115"/>
        <v>0.40625</v>
      </c>
    </row>
    <row r="1816" spans="1:13">
      <c r="A1816" s="4">
        <v>734</v>
      </c>
      <c r="B1816" s="4">
        <v>14</v>
      </c>
      <c r="C1816" s="4" t="s">
        <v>259</v>
      </c>
      <c r="D1816" s="4" t="s">
        <v>1135</v>
      </c>
      <c r="E1816" s="4">
        <v>14</v>
      </c>
      <c r="F1816" s="4">
        <v>24</v>
      </c>
      <c r="G1816" s="4">
        <v>1</v>
      </c>
      <c r="H1816" s="4">
        <v>16</v>
      </c>
      <c r="I1816" t="s">
        <v>1131</v>
      </c>
      <c r="J1816" s="3">
        <f t="shared" si="112"/>
        <v>24</v>
      </c>
      <c r="K1816" s="3">
        <f t="shared" si="113"/>
        <v>14</v>
      </c>
      <c r="L1816" s="3">
        <f t="shared" si="114"/>
        <v>10</v>
      </c>
      <c r="M1816" s="7">
        <f t="shared" si="115"/>
        <v>0.41666666666666669</v>
      </c>
    </row>
    <row r="1817" spans="1:13">
      <c r="A1817" s="4">
        <v>734</v>
      </c>
      <c r="B1817" s="4">
        <v>14</v>
      </c>
      <c r="C1817" s="4" t="s">
        <v>180</v>
      </c>
      <c r="D1817" s="4" t="s">
        <v>1144</v>
      </c>
      <c r="E1817" s="4">
        <v>11</v>
      </c>
      <c r="F1817" s="4">
        <v>19</v>
      </c>
      <c r="G1817" s="4">
        <v>1</v>
      </c>
      <c r="H1817" s="4">
        <v>25</v>
      </c>
      <c r="I1817" t="s">
        <v>1131</v>
      </c>
      <c r="J1817" s="3">
        <f t="shared" si="112"/>
        <v>19</v>
      </c>
      <c r="K1817" s="3">
        <f t="shared" si="113"/>
        <v>11</v>
      </c>
      <c r="L1817" s="3">
        <f t="shared" si="114"/>
        <v>8</v>
      </c>
      <c r="M1817" s="7">
        <f t="shared" si="115"/>
        <v>0.42105263157894735</v>
      </c>
    </row>
    <row r="1818" spans="1:13">
      <c r="A1818" s="4">
        <v>735</v>
      </c>
      <c r="B1818" s="4">
        <v>20</v>
      </c>
      <c r="C1818" s="4" t="s">
        <v>331</v>
      </c>
      <c r="D1818" s="4" t="s">
        <v>1150</v>
      </c>
      <c r="E1818" s="4">
        <v>14</v>
      </c>
      <c r="F1818" s="4">
        <v>23</v>
      </c>
      <c r="G1818" s="4">
        <v>2</v>
      </c>
      <c r="H1818" s="4">
        <v>30</v>
      </c>
      <c r="I1818" t="s">
        <v>1132</v>
      </c>
      <c r="J1818" s="3">
        <f t="shared" si="112"/>
        <v>46</v>
      </c>
      <c r="K1818" s="3">
        <f t="shared" si="113"/>
        <v>28</v>
      </c>
      <c r="L1818" s="3">
        <f t="shared" si="114"/>
        <v>18</v>
      </c>
      <c r="M1818" s="7">
        <f t="shared" si="115"/>
        <v>0.39130434782608697</v>
      </c>
    </row>
    <row r="1819" spans="1:13">
      <c r="A1819" s="4">
        <v>735</v>
      </c>
      <c r="B1819" s="4">
        <v>20</v>
      </c>
      <c r="C1819" s="4" t="s">
        <v>414</v>
      </c>
      <c r="D1819" s="4" t="s">
        <v>1146</v>
      </c>
      <c r="E1819" s="4">
        <v>19</v>
      </c>
      <c r="F1819" s="4">
        <v>32</v>
      </c>
      <c r="G1819" s="4">
        <v>3</v>
      </c>
      <c r="H1819" s="4">
        <v>57</v>
      </c>
      <c r="I1819" t="s">
        <v>1131</v>
      </c>
      <c r="J1819" s="3">
        <f t="shared" si="112"/>
        <v>96</v>
      </c>
      <c r="K1819" s="3">
        <f t="shared" si="113"/>
        <v>57</v>
      </c>
      <c r="L1819" s="3">
        <f t="shared" si="114"/>
        <v>39</v>
      </c>
      <c r="M1819" s="7">
        <f t="shared" si="115"/>
        <v>0.40625</v>
      </c>
    </row>
    <row r="1820" spans="1:13">
      <c r="A1820" s="4">
        <v>736</v>
      </c>
      <c r="B1820" s="4">
        <v>17</v>
      </c>
      <c r="C1820" s="4" t="s">
        <v>335</v>
      </c>
      <c r="D1820" s="4" t="s">
        <v>1147</v>
      </c>
      <c r="E1820" s="4">
        <v>13</v>
      </c>
      <c r="F1820" s="4">
        <v>22</v>
      </c>
      <c r="G1820" s="4">
        <v>3</v>
      </c>
      <c r="H1820" s="4">
        <v>22</v>
      </c>
      <c r="I1820" t="s">
        <v>1132</v>
      </c>
      <c r="J1820" s="3">
        <f t="shared" si="112"/>
        <v>66</v>
      </c>
      <c r="K1820" s="3">
        <f t="shared" si="113"/>
        <v>39</v>
      </c>
      <c r="L1820" s="3">
        <f t="shared" si="114"/>
        <v>27</v>
      </c>
      <c r="M1820" s="7">
        <f t="shared" si="115"/>
        <v>0.40909090909090912</v>
      </c>
    </row>
    <row r="1821" spans="1:13">
      <c r="A1821" s="4">
        <v>736</v>
      </c>
      <c r="B1821" s="4">
        <v>17</v>
      </c>
      <c r="C1821" s="4" t="s">
        <v>57</v>
      </c>
      <c r="D1821" s="4" t="s">
        <v>1143</v>
      </c>
      <c r="E1821" s="4">
        <v>16</v>
      </c>
      <c r="F1821" s="4">
        <v>28</v>
      </c>
      <c r="G1821" s="4">
        <v>2</v>
      </c>
      <c r="H1821" s="4">
        <v>43</v>
      </c>
      <c r="I1821" t="s">
        <v>1131</v>
      </c>
      <c r="J1821" s="3">
        <f t="shared" si="112"/>
        <v>56</v>
      </c>
      <c r="K1821" s="3">
        <f t="shared" si="113"/>
        <v>32</v>
      </c>
      <c r="L1821" s="3">
        <f t="shared" si="114"/>
        <v>24</v>
      </c>
      <c r="M1821" s="7">
        <f t="shared" si="115"/>
        <v>0.42857142857142855</v>
      </c>
    </row>
    <row r="1822" spans="1:13">
      <c r="A1822" s="4">
        <v>736</v>
      </c>
      <c r="B1822" s="4">
        <v>17</v>
      </c>
      <c r="C1822" s="4" t="s">
        <v>186</v>
      </c>
      <c r="D1822" s="4" t="s">
        <v>1137</v>
      </c>
      <c r="E1822" s="4">
        <v>19</v>
      </c>
      <c r="F1822" s="4">
        <v>31</v>
      </c>
      <c r="G1822" s="4">
        <v>3</v>
      </c>
      <c r="H1822" s="4">
        <v>27</v>
      </c>
      <c r="I1822" t="s">
        <v>1132</v>
      </c>
      <c r="J1822" s="3">
        <f t="shared" si="112"/>
        <v>93</v>
      </c>
      <c r="K1822" s="3">
        <f t="shared" si="113"/>
        <v>57</v>
      </c>
      <c r="L1822" s="3">
        <f t="shared" si="114"/>
        <v>36</v>
      </c>
      <c r="M1822" s="7">
        <f t="shared" si="115"/>
        <v>0.38709677419354838</v>
      </c>
    </row>
    <row r="1823" spans="1:13">
      <c r="A1823" s="4">
        <v>737</v>
      </c>
      <c r="B1823" s="4">
        <v>6</v>
      </c>
      <c r="C1823" s="4" t="s">
        <v>51</v>
      </c>
      <c r="D1823" s="4" t="s">
        <v>1141</v>
      </c>
      <c r="E1823" s="4">
        <v>17</v>
      </c>
      <c r="F1823" s="4">
        <v>29</v>
      </c>
      <c r="G1823" s="4">
        <v>2</v>
      </c>
      <c r="H1823" s="4">
        <v>17</v>
      </c>
      <c r="I1823" t="s">
        <v>1132</v>
      </c>
      <c r="J1823" s="3">
        <f t="shared" si="112"/>
        <v>58</v>
      </c>
      <c r="K1823" s="3">
        <f t="shared" si="113"/>
        <v>34</v>
      </c>
      <c r="L1823" s="3">
        <f t="shared" si="114"/>
        <v>24</v>
      </c>
      <c r="M1823" s="7">
        <f t="shared" si="115"/>
        <v>0.41379310344827586</v>
      </c>
    </row>
    <row r="1824" spans="1:13">
      <c r="A1824" s="4">
        <v>737</v>
      </c>
      <c r="B1824" s="4">
        <v>6</v>
      </c>
      <c r="C1824" s="4" t="s">
        <v>100</v>
      </c>
      <c r="D1824" s="4" t="s">
        <v>1136</v>
      </c>
      <c r="E1824" s="4">
        <v>18</v>
      </c>
      <c r="F1824" s="4">
        <v>30</v>
      </c>
      <c r="G1824" s="4">
        <v>2</v>
      </c>
      <c r="H1824" s="4">
        <v>5</v>
      </c>
      <c r="I1824" t="s">
        <v>1131</v>
      </c>
      <c r="J1824" s="3">
        <f t="shared" si="112"/>
        <v>60</v>
      </c>
      <c r="K1824" s="3">
        <f t="shared" si="113"/>
        <v>36</v>
      </c>
      <c r="L1824" s="3">
        <f t="shared" si="114"/>
        <v>24</v>
      </c>
      <c r="M1824" s="7">
        <f t="shared" si="115"/>
        <v>0.4</v>
      </c>
    </row>
    <row r="1825" spans="1:13">
      <c r="A1825" s="4">
        <v>738</v>
      </c>
      <c r="B1825" s="4">
        <v>15</v>
      </c>
      <c r="C1825" s="4" t="s">
        <v>256</v>
      </c>
      <c r="D1825" s="4" t="s">
        <v>1153</v>
      </c>
      <c r="E1825" s="4">
        <v>15</v>
      </c>
      <c r="F1825" s="4">
        <v>26</v>
      </c>
      <c r="G1825" s="4">
        <v>2</v>
      </c>
      <c r="H1825" s="4">
        <v>59</v>
      </c>
      <c r="I1825" t="s">
        <v>1131</v>
      </c>
      <c r="J1825" s="3">
        <f t="shared" si="112"/>
        <v>52</v>
      </c>
      <c r="K1825" s="3">
        <f t="shared" si="113"/>
        <v>30</v>
      </c>
      <c r="L1825" s="3">
        <f t="shared" si="114"/>
        <v>22</v>
      </c>
      <c r="M1825" s="7">
        <f t="shared" si="115"/>
        <v>0.42307692307692307</v>
      </c>
    </row>
    <row r="1826" spans="1:13">
      <c r="A1826" s="4">
        <v>738</v>
      </c>
      <c r="B1826" s="4">
        <v>15</v>
      </c>
      <c r="C1826" s="4" t="s">
        <v>57</v>
      </c>
      <c r="D1826" s="4" t="s">
        <v>1143</v>
      </c>
      <c r="E1826" s="4">
        <v>16</v>
      </c>
      <c r="F1826" s="4">
        <v>28</v>
      </c>
      <c r="G1826" s="4">
        <v>1</v>
      </c>
      <c r="H1826" s="4">
        <v>15</v>
      </c>
      <c r="I1826" t="s">
        <v>1131</v>
      </c>
      <c r="J1826" s="3">
        <f t="shared" si="112"/>
        <v>28</v>
      </c>
      <c r="K1826" s="3">
        <f t="shared" si="113"/>
        <v>16</v>
      </c>
      <c r="L1826" s="3">
        <f t="shared" si="114"/>
        <v>12</v>
      </c>
      <c r="M1826" s="7">
        <f t="shared" si="115"/>
        <v>0.42857142857142855</v>
      </c>
    </row>
    <row r="1827" spans="1:13">
      <c r="A1827" s="4">
        <v>738</v>
      </c>
      <c r="B1827" s="4">
        <v>15</v>
      </c>
      <c r="C1827" s="4" t="s">
        <v>117</v>
      </c>
      <c r="D1827" s="4" t="s">
        <v>1152</v>
      </c>
      <c r="E1827" s="4">
        <v>10</v>
      </c>
      <c r="F1827" s="4">
        <v>18</v>
      </c>
      <c r="G1827" s="4">
        <v>3</v>
      </c>
      <c r="H1827" s="4">
        <v>20</v>
      </c>
      <c r="I1827" t="s">
        <v>1132</v>
      </c>
      <c r="J1827" s="3">
        <f t="shared" si="112"/>
        <v>54</v>
      </c>
      <c r="K1827" s="3">
        <f t="shared" si="113"/>
        <v>30</v>
      </c>
      <c r="L1827" s="3">
        <f t="shared" si="114"/>
        <v>24</v>
      </c>
      <c r="M1827" s="7">
        <f t="shared" si="115"/>
        <v>0.44444444444444442</v>
      </c>
    </row>
    <row r="1828" spans="1:13">
      <c r="A1828" s="4">
        <v>739</v>
      </c>
      <c r="B1828" s="4">
        <v>10</v>
      </c>
      <c r="C1828" s="4" t="s">
        <v>331</v>
      </c>
      <c r="D1828" s="4" t="s">
        <v>1150</v>
      </c>
      <c r="E1828" s="4">
        <v>14</v>
      </c>
      <c r="F1828" s="4">
        <v>23</v>
      </c>
      <c r="G1828" s="4">
        <v>2</v>
      </c>
      <c r="H1828" s="4">
        <v>54</v>
      </c>
      <c r="I1828" t="s">
        <v>1131</v>
      </c>
      <c r="J1828" s="3">
        <f t="shared" si="112"/>
        <v>46</v>
      </c>
      <c r="K1828" s="3">
        <f t="shared" si="113"/>
        <v>28</v>
      </c>
      <c r="L1828" s="3">
        <f t="shared" si="114"/>
        <v>18</v>
      </c>
      <c r="M1828" s="7">
        <f t="shared" si="115"/>
        <v>0.39130434782608697</v>
      </c>
    </row>
    <row r="1829" spans="1:13">
      <c r="A1829" s="4">
        <v>740</v>
      </c>
      <c r="B1829" s="4">
        <v>16</v>
      </c>
      <c r="C1829" s="4" t="s">
        <v>57</v>
      </c>
      <c r="D1829" s="4" t="s">
        <v>1143</v>
      </c>
      <c r="E1829" s="4">
        <v>16</v>
      </c>
      <c r="F1829" s="4">
        <v>28</v>
      </c>
      <c r="G1829" s="4">
        <v>3</v>
      </c>
      <c r="H1829" s="4">
        <v>31</v>
      </c>
      <c r="I1829" t="s">
        <v>1131</v>
      </c>
      <c r="J1829" s="3">
        <f t="shared" si="112"/>
        <v>84</v>
      </c>
      <c r="K1829" s="3">
        <f t="shared" si="113"/>
        <v>48</v>
      </c>
      <c r="L1829" s="3">
        <f t="shared" si="114"/>
        <v>36</v>
      </c>
      <c r="M1829" s="7">
        <f t="shared" si="115"/>
        <v>0.42857142857142855</v>
      </c>
    </row>
    <row r="1830" spans="1:13">
      <c r="A1830" s="4">
        <v>740</v>
      </c>
      <c r="B1830" s="4">
        <v>16</v>
      </c>
      <c r="C1830" s="4" t="s">
        <v>414</v>
      </c>
      <c r="D1830" s="4" t="s">
        <v>1146</v>
      </c>
      <c r="E1830" s="4">
        <v>19</v>
      </c>
      <c r="F1830" s="4">
        <v>32</v>
      </c>
      <c r="G1830" s="4">
        <v>1</v>
      </c>
      <c r="H1830" s="4">
        <v>16</v>
      </c>
      <c r="I1830" t="s">
        <v>1132</v>
      </c>
      <c r="J1830" s="3">
        <f t="shared" si="112"/>
        <v>32</v>
      </c>
      <c r="K1830" s="3">
        <f t="shared" si="113"/>
        <v>19</v>
      </c>
      <c r="L1830" s="3">
        <f t="shared" si="114"/>
        <v>13</v>
      </c>
      <c r="M1830" s="7">
        <f t="shared" si="115"/>
        <v>0.40625</v>
      </c>
    </row>
    <row r="1831" spans="1:13">
      <c r="A1831" s="4">
        <v>740</v>
      </c>
      <c r="B1831" s="4">
        <v>16</v>
      </c>
      <c r="C1831" s="4" t="s">
        <v>106</v>
      </c>
      <c r="D1831" s="4" t="s">
        <v>1140</v>
      </c>
      <c r="E1831" s="4">
        <v>22</v>
      </c>
      <c r="F1831" s="4">
        <v>36</v>
      </c>
      <c r="G1831" s="4">
        <v>3</v>
      </c>
      <c r="H1831" s="4">
        <v>45</v>
      </c>
      <c r="I1831" t="s">
        <v>1132</v>
      </c>
      <c r="J1831" s="3">
        <f t="shared" si="112"/>
        <v>108</v>
      </c>
      <c r="K1831" s="3">
        <f t="shared" si="113"/>
        <v>66</v>
      </c>
      <c r="L1831" s="3">
        <f t="shared" si="114"/>
        <v>42</v>
      </c>
      <c r="M1831" s="7">
        <f t="shared" si="115"/>
        <v>0.3888888888888889</v>
      </c>
    </row>
    <row r="1832" spans="1:13">
      <c r="A1832" s="4">
        <v>740</v>
      </c>
      <c r="B1832" s="4">
        <v>16</v>
      </c>
      <c r="C1832" s="4" t="s">
        <v>331</v>
      </c>
      <c r="D1832" s="4" t="s">
        <v>1150</v>
      </c>
      <c r="E1832" s="4">
        <v>14</v>
      </c>
      <c r="F1832" s="4">
        <v>23</v>
      </c>
      <c r="G1832" s="4">
        <v>3</v>
      </c>
      <c r="H1832" s="4">
        <v>21</v>
      </c>
      <c r="I1832" t="s">
        <v>1132</v>
      </c>
      <c r="J1832" s="3">
        <f t="shared" si="112"/>
        <v>69</v>
      </c>
      <c r="K1832" s="3">
        <f t="shared" si="113"/>
        <v>42</v>
      </c>
      <c r="L1832" s="3">
        <f t="shared" si="114"/>
        <v>27</v>
      </c>
      <c r="M1832" s="7">
        <f t="shared" si="115"/>
        <v>0.39130434782608697</v>
      </c>
    </row>
    <row r="1833" spans="1:13">
      <c r="A1833" s="4">
        <v>741</v>
      </c>
      <c r="B1833" s="4">
        <v>14</v>
      </c>
      <c r="C1833" s="4" t="s">
        <v>259</v>
      </c>
      <c r="D1833" s="4" t="s">
        <v>1135</v>
      </c>
      <c r="E1833" s="4">
        <v>14</v>
      </c>
      <c r="F1833" s="4">
        <v>24</v>
      </c>
      <c r="G1833" s="4">
        <v>3</v>
      </c>
      <c r="H1833" s="4">
        <v>52</v>
      </c>
      <c r="I1833" t="s">
        <v>1132</v>
      </c>
      <c r="J1833" s="3">
        <f t="shared" si="112"/>
        <v>72</v>
      </c>
      <c r="K1833" s="3">
        <f t="shared" si="113"/>
        <v>42</v>
      </c>
      <c r="L1833" s="3">
        <f t="shared" si="114"/>
        <v>30</v>
      </c>
      <c r="M1833" s="7">
        <f t="shared" si="115"/>
        <v>0.41666666666666669</v>
      </c>
    </row>
    <row r="1834" spans="1:13">
      <c r="A1834" s="4">
        <v>741</v>
      </c>
      <c r="B1834" s="4">
        <v>14</v>
      </c>
      <c r="C1834" s="4" t="s">
        <v>51</v>
      </c>
      <c r="D1834" s="4" t="s">
        <v>1141</v>
      </c>
      <c r="E1834" s="4">
        <v>17</v>
      </c>
      <c r="F1834" s="4">
        <v>29</v>
      </c>
      <c r="G1834" s="4">
        <v>2</v>
      </c>
      <c r="H1834" s="4">
        <v>40</v>
      </c>
      <c r="I1834" t="s">
        <v>1131</v>
      </c>
      <c r="J1834" s="3">
        <f t="shared" si="112"/>
        <v>58</v>
      </c>
      <c r="K1834" s="3">
        <f t="shared" si="113"/>
        <v>34</v>
      </c>
      <c r="L1834" s="3">
        <f t="shared" si="114"/>
        <v>24</v>
      </c>
      <c r="M1834" s="7">
        <f t="shared" si="115"/>
        <v>0.41379310344827586</v>
      </c>
    </row>
    <row r="1835" spans="1:13">
      <c r="A1835" s="4">
        <v>741</v>
      </c>
      <c r="B1835" s="4">
        <v>14</v>
      </c>
      <c r="C1835" s="4" t="s">
        <v>439</v>
      </c>
      <c r="D1835" s="4" t="s">
        <v>1142</v>
      </c>
      <c r="E1835" s="4">
        <v>20</v>
      </c>
      <c r="F1835" s="4">
        <v>33</v>
      </c>
      <c r="G1835" s="4">
        <v>3</v>
      </c>
      <c r="H1835" s="4">
        <v>39</v>
      </c>
      <c r="I1835" t="s">
        <v>1132</v>
      </c>
      <c r="J1835" s="3">
        <f t="shared" si="112"/>
        <v>99</v>
      </c>
      <c r="K1835" s="3">
        <f t="shared" si="113"/>
        <v>60</v>
      </c>
      <c r="L1835" s="3">
        <f t="shared" si="114"/>
        <v>39</v>
      </c>
      <c r="M1835" s="7">
        <f t="shared" si="115"/>
        <v>0.39393939393939392</v>
      </c>
    </row>
    <row r="1836" spans="1:13">
      <c r="A1836" s="4">
        <v>741</v>
      </c>
      <c r="B1836" s="4">
        <v>14</v>
      </c>
      <c r="C1836" s="4" t="s">
        <v>57</v>
      </c>
      <c r="D1836" s="4" t="s">
        <v>1143</v>
      </c>
      <c r="E1836" s="4">
        <v>16</v>
      </c>
      <c r="F1836" s="4">
        <v>28</v>
      </c>
      <c r="G1836" s="4">
        <v>2</v>
      </c>
      <c r="H1836" s="4">
        <v>34</v>
      </c>
      <c r="I1836" t="s">
        <v>1132</v>
      </c>
      <c r="J1836" s="3">
        <f t="shared" si="112"/>
        <v>56</v>
      </c>
      <c r="K1836" s="3">
        <f t="shared" si="113"/>
        <v>32</v>
      </c>
      <c r="L1836" s="3">
        <f t="shared" si="114"/>
        <v>24</v>
      </c>
      <c r="M1836" s="7">
        <f t="shared" si="115"/>
        <v>0.42857142857142855</v>
      </c>
    </row>
    <row r="1837" spans="1:13">
      <c r="A1837" s="4">
        <v>742</v>
      </c>
      <c r="B1837" s="4">
        <v>20</v>
      </c>
      <c r="C1837" s="4" t="s">
        <v>186</v>
      </c>
      <c r="D1837" s="4" t="s">
        <v>1137</v>
      </c>
      <c r="E1837" s="4">
        <v>19</v>
      </c>
      <c r="F1837" s="4">
        <v>31</v>
      </c>
      <c r="G1837" s="4">
        <v>1</v>
      </c>
      <c r="H1837" s="4">
        <v>41</v>
      </c>
      <c r="I1837" t="s">
        <v>1132</v>
      </c>
      <c r="J1837" s="3">
        <f t="shared" si="112"/>
        <v>31</v>
      </c>
      <c r="K1837" s="3">
        <f t="shared" si="113"/>
        <v>19</v>
      </c>
      <c r="L1837" s="3">
        <f t="shared" si="114"/>
        <v>12</v>
      </c>
      <c r="M1837" s="7">
        <f t="shared" si="115"/>
        <v>0.38709677419354838</v>
      </c>
    </row>
    <row r="1838" spans="1:13">
      <c r="A1838" s="4">
        <v>742</v>
      </c>
      <c r="B1838" s="4">
        <v>20</v>
      </c>
      <c r="C1838" s="4" t="s">
        <v>100</v>
      </c>
      <c r="D1838" s="4" t="s">
        <v>1136</v>
      </c>
      <c r="E1838" s="4">
        <v>18</v>
      </c>
      <c r="F1838" s="4">
        <v>30</v>
      </c>
      <c r="G1838" s="4">
        <v>3</v>
      </c>
      <c r="H1838" s="4">
        <v>43</v>
      </c>
      <c r="I1838" t="s">
        <v>1131</v>
      </c>
      <c r="J1838" s="3">
        <f t="shared" si="112"/>
        <v>90</v>
      </c>
      <c r="K1838" s="3">
        <f t="shared" si="113"/>
        <v>54</v>
      </c>
      <c r="L1838" s="3">
        <f t="shared" si="114"/>
        <v>36</v>
      </c>
      <c r="M1838" s="7">
        <f t="shared" si="115"/>
        <v>0.4</v>
      </c>
    </row>
    <row r="1839" spans="1:13">
      <c r="A1839" s="4">
        <v>742</v>
      </c>
      <c r="B1839" s="4">
        <v>20</v>
      </c>
      <c r="C1839" s="4" t="s">
        <v>256</v>
      </c>
      <c r="D1839" s="4" t="s">
        <v>1153</v>
      </c>
      <c r="E1839" s="4">
        <v>15</v>
      </c>
      <c r="F1839" s="4">
        <v>26</v>
      </c>
      <c r="G1839" s="4">
        <v>1</v>
      </c>
      <c r="H1839" s="4">
        <v>26</v>
      </c>
      <c r="I1839" t="s">
        <v>1132</v>
      </c>
      <c r="J1839" s="3">
        <f t="shared" si="112"/>
        <v>26</v>
      </c>
      <c r="K1839" s="3">
        <f t="shared" si="113"/>
        <v>15</v>
      </c>
      <c r="L1839" s="3">
        <f t="shared" si="114"/>
        <v>11</v>
      </c>
      <c r="M1839" s="7">
        <f t="shared" si="115"/>
        <v>0.42307692307692307</v>
      </c>
    </row>
    <row r="1840" spans="1:13">
      <c r="A1840" s="4">
        <v>742</v>
      </c>
      <c r="B1840" s="4">
        <v>20</v>
      </c>
      <c r="C1840" s="4" t="s">
        <v>180</v>
      </c>
      <c r="D1840" s="4" t="s">
        <v>1144</v>
      </c>
      <c r="E1840" s="4">
        <v>11</v>
      </c>
      <c r="F1840" s="4">
        <v>19</v>
      </c>
      <c r="G1840" s="4">
        <v>1</v>
      </c>
      <c r="H1840" s="4">
        <v>35</v>
      </c>
      <c r="I1840" t="s">
        <v>1131</v>
      </c>
      <c r="J1840" s="3">
        <f t="shared" si="112"/>
        <v>19</v>
      </c>
      <c r="K1840" s="3">
        <f t="shared" si="113"/>
        <v>11</v>
      </c>
      <c r="L1840" s="3">
        <f t="shared" si="114"/>
        <v>8</v>
      </c>
      <c r="M1840" s="7">
        <f t="shared" si="115"/>
        <v>0.42105263157894735</v>
      </c>
    </row>
    <row r="1841" spans="1:13">
      <c r="A1841" s="4">
        <v>743</v>
      </c>
      <c r="B1841" s="4">
        <v>19</v>
      </c>
      <c r="C1841" s="4" t="s">
        <v>256</v>
      </c>
      <c r="D1841" s="4" t="s">
        <v>1153</v>
      </c>
      <c r="E1841" s="4">
        <v>15</v>
      </c>
      <c r="F1841" s="4">
        <v>26</v>
      </c>
      <c r="G1841" s="4">
        <v>2</v>
      </c>
      <c r="H1841" s="4">
        <v>59</v>
      </c>
      <c r="I1841" t="s">
        <v>1132</v>
      </c>
      <c r="J1841" s="3">
        <f t="shared" si="112"/>
        <v>52</v>
      </c>
      <c r="K1841" s="3">
        <f t="shared" si="113"/>
        <v>30</v>
      </c>
      <c r="L1841" s="3">
        <f t="shared" si="114"/>
        <v>22</v>
      </c>
      <c r="M1841" s="7">
        <f t="shared" si="115"/>
        <v>0.42307692307692307</v>
      </c>
    </row>
    <row r="1842" spans="1:13">
      <c r="A1842" s="4">
        <v>743</v>
      </c>
      <c r="B1842" s="4">
        <v>19</v>
      </c>
      <c r="C1842" s="4" t="s">
        <v>117</v>
      </c>
      <c r="D1842" s="4" t="s">
        <v>1152</v>
      </c>
      <c r="E1842" s="4">
        <v>10</v>
      </c>
      <c r="F1842" s="4">
        <v>18</v>
      </c>
      <c r="G1842" s="4">
        <v>2</v>
      </c>
      <c r="H1842" s="4">
        <v>41</v>
      </c>
      <c r="I1842" t="s">
        <v>1131</v>
      </c>
      <c r="J1842" s="3">
        <f t="shared" si="112"/>
        <v>36</v>
      </c>
      <c r="K1842" s="3">
        <f t="shared" si="113"/>
        <v>20</v>
      </c>
      <c r="L1842" s="3">
        <f t="shared" si="114"/>
        <v>16</v>
      </c>
      <c r="M1842" s="7">
        <f t="shared" si="115"/>
        <v>0.44444444444444442</v>
      </c>
    </row>
    <row r="1843" spans="1:13">
      <c r="A1843" s="4">
        <v>743</v>
      </c>
      <c r="B1843" s="4">
        <v>19</v>
      </c>
      <c r="C1843" s="4" t="s">
        <v>331</v>
      </c>
      <c r="D1843" s="4" t="s">
        <v>1150</v>
      </c>
      <c r="E1843" s="4">
        <v>14</v>
      </c>
      <c r="F1843" s="4">
        <v>23</v>
      </c>
      <c r="G1843" s="4">
        <v>2</v>
      </c>
      <c r="H1843" s="4">
        <v>43</v>
      </c>
      <c r="I1843" t="s">
        <v>1132</v>
      </c>
      <c r="J1843" s="3">
        <f t="shared" si="112"/>
        <v>46</v>
      </c>
      <c r="K1843" s="3">
        <f t="shared" si="113"/>
        <v>28</v>
      </c>
      <c r="L1843" s="3">
        <f t="shared" si="114"/>
        <v>18</v>
      </c>
      <c r="M1843" s="7">
        <f t="shared" si="115"/>
        <v>0.39130434782608697</v>
      </c>
    </row>
    <row r="1844" spans="1:13">
      <c r="A1844" s="4">
        <v>744</v>
      </c>
      <c r="B1844" s="4">
        <v>11</v>
      </c>
      <c r="C1844" s="4" t="s">
        <v>117</v>
      </c>
      <c r="D1844" s="4" t="s">
        <v>1152</v>
      </c>
      <c r="E1844" s="4">
        <v>10</v>
      </c>
      <c r="F1844" s="4">
        <v>18</v>
      </c>
      <c r="G1844" s="4">
        <v>1</v>
      </c>
      <c r="H1844" s="4">
        <v>57</v>
      </c>
      <c r="I1844" t="s">
        <v>1131</v>
      </c>
      <c r="J1844" s="3">
        <f t="shared" si="112"/>
        <v>18</v>
      </c>
      <c r="K1844" s="3">
        <f t="shared" si="113"/>
        <v>10</v>
      </c>
      <c r="L1844" s="3">
        <f t="shared" si="114"/>
        <v>8</v>
      </c>
      <c r="M1844" s="7">
        <f t="shared" si="115"/>
        <v>0.44444444444444442</v>
      </c>
    </row>
    <row r="1845" spans="1:13">
      <c r="A1845" s="4">
        <v>744</v>
      </c>
      <c r="B1845" s="4">
        <v>11</v>
      </c>
      <c r="C1845" s="4" t="s">
        <v>51</v>
      </c>
      <c r="D1845" s="4" t="s">
        <v>1141</v>
      </c>
      <c r="E1845" s="4">
        <v>17</v>
      </c>
      <c r="F1845" s="4">
        <v>29</v>
      </c>
      <c r="G1845" s="4">
        <v>2</v>
      </c>
      <c r="H1845" s="4">
        <v>10</v>
      </c>
      <c r="I1845" t="s">
        <v>1131</v>
      </c>
      <c r="J1845" s="3">
        <f t="shared" si="112"/>
        <v>58</v>
      </c>
      <c r="K1845" s="3">
        <f t="shared" si="113"/>
        <v>34</v>
      </c>
      <c r="L1845" s="3">
        <f t="shared" si="114"/>
        <v>24</v>
      </c>
      <c r="M1845" s="7">
        <f t="shared" si="115"/>
        <v>0.41379310344827586</v>
      </c>
    </row>
    <row r="1846" spans="1:13">
      <c r="A1846" s="4">
        <v>745</v>
      </c>
      <c r="B1846" s="4">
        <v>3</v>
      </c>
      <c r="C1846" s="4" t="s">
        <v>33</v>
      </c>
      <c r="D1846" s="4" t="s">
        <v>1145</v>
      </c>
      <c r="E1846" s="4">
        <v>21</v>
      </c>
      <c r="F1846" s="4">
        <v>35</v>
      </c>
      <c r="G1846" s="4">
        <v>3</v>
      </c>
      <c r="H1846" s="4">
        <v>34</v>
      </c>
      <c r="I1846" t="s">
        <v>1131</v>
      </c>
      <c r="J1846" s="3">
        <f t="shared" si="112"/>
        <v>105</v>
      </c>
      <c r="K1846" s="3">
        <f t="shared" si="113"/>
        <v>63</v>
      </c>
      <c r="L1846" s="3">
        <f t="shared" si="114"/>
        <v>42</v>
      </c>
      <c r="M1846" s="7">
        <f t="shared" si="115"/>
        <v>0.4</v>
      </c>
    </row>
    <row r="1847" spans="1:13">
      <c r="A1847" s="4">
        <v>745</v>
      </c>
      <c r="B1847" s="4">
        <v>3</v>
      </c>
      <c r="C1847" s="4" t="s">
        <v>259</v>
      </c>
      <c r="D1847" s="4" t="s">
        <v>1135</v>
      </c>
      <c r="E1847" s="4">
        <v>14</v>
      </c>
      <c r="F1847" s="4">
        <v>24</v>
      </c>
      <c r="G1847" s="4">
        <v>2</v>
      </c>
      <c r="H1847" s="4">
        <v>9</v>
      </c>
      <c r="I1847" t="s">
        <v>1131</v>
      </c>
      <c r="J1847" s="3">
        <f t="shared" si="112"/>
        <v>48</v>
      </c>
      <c r="K1847" s="3">
        <f t="shared" si="113"/>
        <v>28</v>
      </c>
      <c r="L1847" s="3">
        <f t="shared" si="114"/>
        <v>20</v>
      </c>
      <c r="M1847" s="7">
        <f t="shared" si="115"/>
        <v>0.41666666666666669</v>
      </c>
    </row>
    <row r="1848" spans="1:13">
      <c r="A1848" s="4">
        <v>745</v>
      </c>
      <c r="B1848" s="4">
        <v>3</v>
      </c>
      <c r="C1848" s="4" t="s">
        <v>195</v>
      </c>
      <c r="D1848" s="4" t="s">
        <v>1154</v>
      </c>
      <c r="E1848" s="4">
        <v>15</v>
      </c>
      <c r="F1848" s="4">
        <v>25</v>
      </c>
      <c r="G1848" s="4">
        <v>2</v>
      </c>
      <c r="H1848" s="4">
        <v>23</v>
      </c>
      <c r="I1848" t="s">
        <v>1131</v>
      </c>
      <c r="J1848" s="3">
        <f t="shared" si="112"/>
        <v>50</v>
      </c>
      <c r="K1848" s="3">
        <f t="shared" si="113"/>
        <v>30</v>
      </c>
      <c r="L1848" s="3">
        <f t="shared" si="114"/>
        <v>20</v>
      </c>
      <c r="M1848" s="7">
        <f t="shared" si="115"/>
        <v>0.4</v>
      </c>
    </row>
    <row r="1849" spans="1:13">
      <c r="A1849" s="4">
        <v>745</v>
      </c>
      <c r="B1849" s="4">
        <v>3</v>
      </c>
      <c r="C1849" s="4" t="s">
        <v>170</v>
      </c>
      <c r="D1849" s="4" t="s">
        <v>1138</v>
      </c>
      <c r="E1849" s="4">
        <v>16</v>
      </c>
      <c r="F1849" s="4">
        <v>27</v>
      </c>
      <c r="G1849" s="4">
        <v>3</v>
      </c>
      <c r="H1849" s="4">
        <v>7</v>
      </c>
      <c r="I1849" t="s">
        <v>1132</v>
      </c>
      <c r="J1849" s="3">
        <f t="shared" si="112"/>
        <v>81</v>
      </c>
      <c r="K1849" s="3">
        <f t="shared" si="113"/>
        <v>48</v>
      </c>
      <c r="L1849" s="3">
        <f t="shared" si="114"/>
        <v>33</v>
      </c>
      <c r="M1849" s="7">
        <f t="shared" si="115"/>
        <v>0.40740740740740738</v>
      </c>
    </row>
    <row r="1850" spans="1:13">
      <c r="A1850" s="4">
        <v>746</v>
      </c>
      <c r="B1850" s="4">
        <v>13</v>
      </c>
      <c r="C1850" s="4" t="s">
        <v>33</v>
      </c>
      <c r="D1850" s="4" t="s">
        <v>1145</v>
      </c>
      <c r="E1850" s="4">
        <v>21</v>
      </c>
      <c r="F1850" s="4">
        <v>35</v>
      </c>
      <c r="G1850" s="4">
        <v>3</v>
      </c>
      <c r="H1850" s="4">
        <v>34</v>
      </c>
      <c r="I1850" t="s">
        <v>1131</v>
      </c>
      <c r="J1850" s="3">
        <f t="shared" si="112"/>
        <v>105</v>
      </c>
      <c r="K1850" s="3">
        <f t="shared" si="113"/>
        <v>63</v>
      </c>
      <c r="L1850" s="3">
        <f t="shared" si="114"/>
        <v>42</v>
      </c>
      <c r="M1850" s="7">
        <f t="shared" si="115"/>
        <v>0.4</v>
      </c>
    </row>
    <row r="1851" spans="1:13">
      <c r="A1851" s="4">
        <v>746</v>
      </c>
      <c r="B1851" s="4">
        <v>13</v>
      </c>
      <c r="C1851" s="4" t="s">
        <v>414</v>
      </c>
      <c r="D1851" s="4" t="s">
        <v>1146</v>
      </c>
      <c r="E1851" s="4">
        <v>19</v>
      </c>
      <c r="F1851" s="4">
        <v>32</v>
      </c>
      <c r="G1851" s="4">
        <v>3</v>
      </c>
      <c r="H1851" s="4">
        <v>43</v>
      </c>
      <c r="I1851" t="s">
        <v>1131</v>
      </c>
      <c r="J1851" s="3">
        <f t="shared" si="112"/>
        <v>96</v>
      </c>
      <c r="K1851" s="3">
        <f t="shared" si="113"/>
        <v>57</v>
      </c>
      <c r="L1851" s="3">
        <f t="shared" si="114"/>
        <v>39</v>
      </c>
      <c r="M1851" s="7">
        <f t="shared" si="115"/>
        <v>0.40625</v>
      </c>
    </row>
    <row r="1852" spans="1:13">
      <c r="A1852" s="4">
        <v>747</v>
      </c>
      <c r="B1852" s="4">
        <v>16</v>
      </c>
      <c r="C1852" s="4" t="s">
        <v>195</v>
      </c>
      <c r="D1852" s="4" t="s">
        <v>1154</v>
      </c>
      <c r="E1852" s="4">
        <v>15</v>
      </c>
      <c r="F1852" s="4">
        <v>25</v>
      </c>
      <c r="G1852" s="4">
        <v>1</v>
      </c>
      <c r="H1852" s="4">
        <v>28</v>
      </c>
      <c r="I1852" t="s">
        <v>1131</v>
      </c>
      <c r="J1852" s="3">
        <f t="shared" si="112"/>
        <v>25</v>
      </c>
      <c r="K1852" s="3">
        <f t="shared" si="113"/>
        <v>15</v>
      </c>
      <c r="L1852" s="3">
        <f t="shared" si="114"/>
        <v>10</v>
      </c>
      <c r="M1852" s="7">
        <f t="shared" si="115"/>
        <v>0.4</v>
      </c>
    </row>
    <row r="1853" spans="1:13">
      <c r="A1853" s="4">
        <v>748</v>
      </c>
      <c r="B1853" s="4">
        <v>2</v>
      </c>
      <c r="C1853" s="4" t="s">
        <v>414</v>
      </c>
      <c r="D1853" s="4" t="s">
        <v>1146</v>
      </c>
      <c r="E1853" s="4">
        <v>19</v>
      </c>
      <c r="F1853" s="4">
        <v>32</v>
      </c>
      <c r="G1853" s="4">
        <v>1</v>
      </c>
      <c r="H1853" s="4">
        <v>5</v>
      </c>
      <c r="I1853" t="s">
        <v>1132</v>
      </c>
      <c r="J1853" s="3">
        <f t="shared" si="112"/>
        <v>32</v>
      </c>
      <c r="K1853" s="3">
        <f t="shared" si="113"/>
        <v>19</v>
      </c>
      <c r="L1853" s="3">
        <f t="shared" si="114"/>
        <v>13</v>
      </c>
      <c r="M1853" s="7">
        <f t="shared" si="115"/>
        <v>0.40625</v>
      </c>
    </row>
    <row r="1854" spans="1:13">
      <c r="A1854" s="4">
        <v>748</v>
      </c>
      <c r="B1854" s="4">
        <v>2</v>
      </c>
      <c r="C1854" s="4" t="s">
        <v>256</v>
      </c>
      <c r="D1854" s="4" t="s">
        <v>1153</v>
      </c>
      <c r="E1854" s="4">
        <v>15</v>
      </c>
      <c r="F1854" s="4">
        <v>26</v>
      </c>
      <c r="G1854" s="4">
        <v>3</v>
      </c>
      <c r="H1854" s="4">
        <v>32</v>
      </c>
      <c r="I1854" t="s">
        <v>1131</v>
      </c>
      <c r="J1854" s="3">
        <f t="shared" si="112"/>
        <v>78</v>
      </c>
      <c r="K1854" s="3">
        <f t="shared" si="113"/>
        <v>45</v>
      </c>
      <c r="L1854" s="3">
        <f t="shared" si="114"/>
        <v>33</v>
      </c>
      <c r="M1854" s="7">
        <f t="shared" si="115"/>
        <v>0.42307692307692307</v>
      </c>
    </row>
    <row r="1855" spans="1:13">
      <c r="A1855" s="4">
        <v>749</v>
      </c>
      <c r="B1855" s="4">
        <v>1</v>
      </c>
      <c r="C1855" s="4" t="s">
        <v>33</v>
      </c>
      <c r="D1855" s="4" t="s">
        <v>1145</v>
      </c>
      <c r="E1855" s="4">
        <v>21</v>
      </c>
      <c r="F1855" s="4">
        <v>35</v>
      </c>
      <c r="G1855" s="4">
        <v>2</v>
      </c>
      <c r="H1855" s="4">
        <v>8</v>
      </c>
      <c r="I1855" t="s">
        <v>1131</v>
      </c>
      <c r="J1855" s="3">
        <f t="shared" si="112"/>
        <v>70</v>
      </c>
      <c r="K1855" s="3">
        <f t="shared" si="113"/>
        <v>42</v>
      </c>
      <c r="L1855" s="3">
        <f t="shared" si="114"/>
        <v>28</v>
      </c>
      <c r="M1855" s="7">
        <f t="shared" si="115"/>
        <v>0.4</v>
      </c>
    </row>
    <row r="1856" spans="1:13">
      <c r="A1856" s="4">
        <v>750</v>
      </c>
      <c r="B1856" s="4">
        <v>6</v>
      </c>
      <c r="C1856" s="4" t="s">
        <v>186</v>
      </c>
      <c r="D1856" s="4" t="s">
        <v>1137</v>
      </c>
      <c r="E1856" s="4">
        <v>19</v>
      </c>
      <c r="F1856" s="4">
        <v>31</v>
      </c>
      <c r="G1856" s="4">
        <v>3</v>
      </c>
      <c r="H1856" s="4">
        <v>47</v>
      </c>
      <c r="I1856" t="s">
        <v>1131</v>
      </c>
      <c r="J1856" s="3">
        <f t="shared" si="112"/>
        <v>93</v>
      </c>
      <c r="K1856" s="3">
        <f t="shared" si="113"/>
        <v>57</v>
      </c>
      <c r="L1856" s="3">
        <f t="shared" si="114"/>
        <v>36</v>
      </c>
      <c r="M1856" s="7">
        <f t="shared" si="115"/>
        <v>0.38709677419354838</v>
      </c>
    </row>
    <row r="1857" spans="1:13">
      <c r="A1857" s="4">
        <v>750</v>
      </c>
      <c r="B1857" s="4">
        <v>6</v>
      </c>
      <c r="C1857" s="4" t="s">
        <v>256</v>
      </c>
      <c r="D1857" s="4" t="s">
        <v>1153</v>
      </c>
      <c r="E1857" s="4">
        <v>15</v>
      </c>
      <c r="F1857" s="4">
        <v>26</v>
      </c>
      <c r="G1857" s="4">
        <v>1</v>
      </c>
      <c r="H1857" s="4">
        <v>39</v>
      </c>
      <c r="I1857" t="s">
        <v>1131</v>
      </c>
      <c r="J1857" s="3">
        <f t="shared" si="112"/>
        <v>26</v>
      </c>
      <c r="K1857" s="3">
        <f t="shared" si="113"/>
        <v>15</v>
      </c>
      <c r="L1857" s="3">
        <f t="shared" si="114"/>
        <v>11</v>
      </c>
      <c r="M1857" s="7">
        <f t="shared" si="115"/>
        <v>0.42307692307692307</v>
      </c>
    </row>
    <row r="1858" spans="1:13">
      <c r="A1858" s="4">
        <v>751</v>
      </c>
      <c r="B1858" s="4">
        <v>17</v>
      </c>
      <c r="C1858" s="4" t="s">
        <v>51</v>
      </c>
      <c r="D1858" s="4" t="s">
        <v>1141</v>
      </c>
      <c r="E1858" s="4">
        <v>17</v>
      </c>
      <c r="F1858" s="4">
        <v>29</v>
      </c>
      <c r="G1858" s="4">
        <v>1</v>
      </c>
      <c r="H1858" s="4">
        <v>37</v>
      </c>
      <c r="I1858" t="s">
        <v>1131</v>
      </c>
      <c r="J1858" s="3">
        <f t="shared" ref="J1858:J1902" si="116">+F1858*G1858</f>
        <v>29</v>
      </c>
      <c r="K1858" s="3">
        <f t="shared" ref="K1858:K1902" si="117">+E1858*G1858</f>
        <v>17</v>
      </c>
      <c r="L1858" s="3">
        <f t="shared" si="114"/>
        <v>12</v>
      </c>
      <c r="M1858" s="7">
        <f t="shared" si="115"/>
        <v>0.41379310344827586</v>
      </c>
    </row>
    <row r="1859" spans="1:13">
      <c r="A1859" s="4">
        <v>751</v>
      </c>
      <c r="B1859" s="4">
        <v>17</v>
      </c>
      <c r="C1859" s="4" t="s">
        <v>195</v>
      </c>
      <c r="D1859" s="4" t="s">
        <v>1154</v>
      </c>
      <c r="E1859" s="4">
        <v>15</v>
      </c>
      <c r="F1859" s="4">
        <v>25</v>
      </c>
      <c r="G1859" s="4">
        <v>3</v>
      </c>
      <c r="H1859" s="4">
        <v>31</v>
      </c>
      <c r="I1859" t="s">
        <v>1132</v>
      </c>
      <c r="J1859" s="3">
        <f t="shared" si="116"/>
        <v>75</v>
      </c>
      <c r="K1859" s="3">
        <f t="shared" si="117"/>
        <v>45</v>
      </c>
      <c r="L1859" s="3">
        <f t="shared" ref="L1859:L1903" si="118">+J1859-K1859</f>
        <v>30</v>
      </c>
      <c r="M1859" s="7">
        <f t="shared" ref="M1859:M1903" si="119">+L1859/J1859</f>
        <v>0.4</v>
      </c>
    </row>
    <row r="1860" spans="1:13">
      <c r="A1860" s="4">
        <v>751</v>
      </c>
      <c r="B1860" s="4">
        <v>17</v>
      </c>
      <c r="C1860" s="4" t="s">
        <v>335</v>
      </c>
      <c r="D1860" s="4" t="s">
        <v>1147</v>
      </c>
      <c r="E1860" s="4">
        <v>13</v>
      </c>
      <c r="F1860" s="4">
        <v>22</v>
      </c>
      <c r="G1860" s="4">
        <v>3</v>
      </c>
      <c r="H1860" s="4">
        <v>19</v>
      </c>
      <c r="I1860" t="s">
        <v>1131</v>
      </c>
      <c r="J1860" s="3">
        <f t="shared" si="116"/>
        <v>66</v>
      </c>
      <c r="K1860" s="3">
        <f t="shared" si="117"/>
        <v>39</v>
      </c>
      <c r="L1860" s="3">
        <f t="shared" si="118"/>
        <v>27</v>
      </c>
      <c r="M1860" s="7">
        <f t="shared" si="119"/>
        <v>0.40909090909090912</v>
      </c>
    </row>
    <row r="1861" spans="1:13">
      <c r="A1861" s="4">
        <v>752</v>
      </c>
      <c r="B1861" s="4">
        <v>3</v>
      </c>
      <c r="C1861" s="4" t="s">
        <v>100</v>
      </c>
      <c r="D1861" s="4" t="s">
        <v>1136</v>
      </c>
      <c r="E1861" s="4">
        <v>18</v>
      </c>
      <c r="F1861" s="4">
        <v>30</v>
      </c>
      <c r="G1861" s="4">
        <v>2</v>
      </c>
      <c r="H1861" s="4">
        <v>30</v>
      </c>
      <c r="I1861" t="s">
        <v>1132</v>
      </c>
      <c r="J1861" s="3">
        <f t="shared" si="116"/>
        <v>60</v>
      </c>
      <c r="K1861" s="3">
        <f t="shared" si="117"/>
        <v>36</v>
      </c>
      <c r="L1861" s="3">
        <f t="shared" si="118"/>
        <v>24</v>
      </c>
      <c r="M1861" s="7">
        <f t="shared" si="119"/>
        <v>0.4</v>
      </c>
    </row>
    <row r="1862" spans="1:13">
      <c r="A1862" s="4">
        <v>753</v>
      </c>
      <c r="B1862" s="4">
        <v>11</v>
      </c>
      <c r="C1862" s="4" t="s">
        <v>414</v>
      </c>
      <c r="D1862" s="4" t="s">
        <v>1146</v>
      </c>
      <c r="E1862" s="4">
        <v>19</v>
      </c>
      <c r="F1862" s="4">
        <v>32</v>
      </c>
      <c r="G1862" s="4">
        <v>1</v>
      </c>
      <c r="H1862" s="4">
        <v>35</v>
      </c>
      <c r="I1862" t="s">
        <v>1132</v>
      </c>
      <c r="J1862" s="3">
        <f t="shared" si="116"/>
        <v>32</v>
      </c>
      <c r="K1862" s="3">
        <f t="shared" si="117"/>
        <v>19</v>
      </c>
      <c r="L1862" s="3">
        <f t="shared" si="118"/>
        <v>13</v>
      </c>
      <c r="M1862" s="7">
        <f t="shared" si="119"/>
        <v>0.40625</v>
      </c>
    </row>
    <row r="1863" spans="1:13">
      <c r="A1863" s="4">
        <v>753</v>
      </c>
      <c r="B1863" s="4">
        <v>11</v>
      </c>
      <c r="C1863" s="4" t="s">
        <v>331</v>
      </c>
      <c r="D1863" s="4" t="s">
        <v>1150</v>
      </c>
      <c r="E1863" s="4">
        <v>14</v>
      </c>
      <c r="F1863" s="4">
        <v>23</v>
      </c>
      <c r="G1863" s="4">
        <v>1</v>
      </c>
      <c r="H1863" s="4">
        <v>23</v>
      </c>
      <c r="I1863" t="s">
        <v>1132</v>
      </c>
      <c r="J1863" s="3">
        <f t="shared" si="116"/>
        <v>23</v>
      </c>
      <c r="K1863" s="3">
        <f t="shared" si="117"/>
        <v>14</v>
      </c>
      <c r="L1863" s="3">
        <f t="shared" si="118"/>
        <v>9</v>
      </c>
      <c r="M1863" s="7">
        <f t="shared" si="119"/>
        <v>0.39130434782608697</v>
      </c>
    </row>
    <row r="1864" spans="1:13">
      <c r="A1864" s="4">
        <v>753</v>
      </c>
      <c r="B1864" s="4">
        <v>11</v>
      </c>
      <c r="C1864" s="4" t="s">
        <v>259</v>
      </c>
      <c r="D1864" s="4" t="s">
        <v>1135</v>
      </c>
      <c r="E1864" s="4">
        <v>14</v>
      </c>
      <c r="F1864" s="4">
        <v>24</v>
      </c>
      <c r="G1864" s="4">
        <v>3</v>
      </c>
      <c r="H1864" s="4">
        <v>24</v>
      </c>
      <c r="I1864" t="s">
        <v>1131</v>
      </c>
      <c r="J1864" s="3">
        <f t="shared" si="116"/>
        <v>72</v>
      </c>
      <c r="K1864" s="3">
        <f t="shared" si="117"/>
        <v>42</v>
      </c>
      <c r="L1864" s="3">
        <f t="shared" si="118"/>
        <v>30</v>
      </c>
      <c r="M1864" s="7">
        <f t="shared" si="119"/>
        <v>0.41666666666666669</v>
      </c>
    </row>
    <row r="1865" spans="1:13">
      <c r="A1865" s="4">
        <v>753</v>
      </c>
      <c r="B1865" s="4">
        <v>11</v>
      </c>
      <c r="C1865" s="4" t="s">
        <v>106</v>
      </c>
      <c r="D1865" s="4" t="s">
        <v>1140</v>
      </c>
      <c r="E1865" s="4">
        <v>22</v>
      </c>
      <c r="F1865" s="4">
        <v>36</v>
      </c>
      <c r="G1865" s="4">
        <v>1</v>
      </c>
      <c r="H1865" s="4">
        <v>46</v>
      </c>
      <c r="I1865" t="s">
        <v>1131</v>
      </c>
      <c r="J1865" s="3">
        <f t="shared" si="116"/>
        <v>36</v>
      </c>
      <c r="K1865" s="3">
        <f t="shared" si="117"/>
        <v>22</v>
      </c>
      <c r="L1865" s="3">
        <f t="shared" si="118"/>
        <v>14</v>
      </c>
      <c r="M1865" s="7">
        <f t="shared" si="119"/>
        <v>0.3888888888888889</v>
      </c>
    </row>
    <row r="1866" spans="1:13">
      <c r="A1866" s="4">
        <v>754</v>
      </c>
      <c r="B1866" s="4">
        <v>8</v>
      </c>
      <c r="C1866" s="4" t="s">
        <v>259</v>
      </c>
      <c r="D1866" s="4" t="s">
        <v>1135</v>
      </c>
      <c r="E1866" s="4">
        <v>14</v>
      </c>
      <c r="F1866" s="4">
        <v>24</v>
      </c>
      <c r="G1866" s="4">
        <v>3</v>
      </c>
      <c r="H1866" s="4">
        <v>26</v>
      </c>
      <c r="I1866" t="s">
        <v>1131</v>
      </c>
      <c r="J1866" s="3">
        <f t="shared" si="116"/>
        <v>72</v>
      </c>
      <c r="K1866" s="3">
        <f t="shared" si="117"/>
        <v>42</v>
      </c>
      <c r="L1866" s="3">
        <f t="shared" si="118"/>
        <v>30</v>
      </c>
      <c r="M1866" s="7">
        <f t="shared" si="119"/>
        <v>0.41666666666666669</v>
      </c>
    </row>
    <row r="1867" spans="1:13">
      <c r="A1867" s="4">
        <v>754</v>
      </c>
      <c r="B1867" s="4">
        <v>8</v>
      </c>
      <c r="C1867" s="4" t="s">
        <v>170</v>
      </c>
      <c r="D1867" s="4" t="s">
        <v>1138</v>
      </c>
      <c r="E1867" s="4">
        <v>16</v>
      </c>
      <c r="F1867" s="4">
        <v>27</v>
      </c>
      <c r="G1867" s="4">
        <v>3</v>
      </c>
      <c r="H1867" s="4">
        <v>11</v>
      </c>
      <c r="I1867" t="s">
        <v>1132</v>
      </c>
      <c r="J1867" s="3">
        <f t="shared" si="116"/>
        <v>81</v>
      </c>
      <c r="K1867" s="3">
        <f t="shared" si="117"/>
        <v>48</v>
      </c>
      <c r="L1867" s="3">
        <f t="shared" si="118"/>
        <v>33</v>
      </c>
      <c r="M1867" s="7">
        <f t="shared" si="119"/>
        <v>0.40740740740740738</v>
      </c>
    </row>
    <row r="1868" spans="1:13">
      <c r="A1868" s="4">
        <v>754</v>
      </c>
      <c r="B1868" s="4">
        <v>8</v>
      </c>
      <c r="C1868" s="4" t="s">
        <v>57</v>
      </c>
      <c r="D1868" s="4" t="s">
        <v>1143</v>
      </c>
      <c r="E1868" s="4">
        <v>16</v>
      </c>
      <c r="F1868" s="4">
        <v>28</v>
      </c>
      <c r="G1868" s="4">
        <v>3</v>
      </c>
      <c r="H1868" s="4">
        <v>52</v>
      </c>
      <c r="I1868" t="s">
        <v>1131</v>
      </c>
      <c r="J1868" s="3">
        <f t="shared" si="116"/>
        <v>84</v>
      </c>
      <c r="K1868" s="3">
        <f t="shared" si="117"/>
        <v>48</v>
      </c>
      <c r="L1868" s="3">
        <f t="shared" si="118"/>
        <v>36</v>
      </c>
      <c r="M1868" s="7">
        <f t="shared" si="119"/>
        <v>0.42857142857142855</v>
      </c>
    </row>
    <row r="1869" spans="1:13">
      <c r="A1869" s="4">
        <v>755</v>
      </c>
      <c r="B1869" s="4">
        <v>12</v>
      </c>
      <c r="C1869" s="4" t="s">
        <v>102</v>
      </c>
      <c r="D1869" s="4" t="s">
        <v>1151</v>
      </c>
      <c r="E1869" s="4">
        <v>13</v>
      </c>
      <c r="F1869" s="4">
        <v>21</v>
      </c>
      <c r="G1869" s="4">
        <v>1</v>
      </c>
      <c r="H1869" s="4">
        <v>6</v>
      </c>
      <c r="I1869" t="s">
        <v>1131</v>
      </c>
      <c r="J1869" s="3">
        <f t="shared" si="116"/>
        <v>21</v>
      </c>
      <c r="K1869" s="3">
        <f t="shared" si="117"/>
        <v>13</v>
      </c>
      <c r="L1869" s="3">
        <f t="shared" si="118"/>
        <v>8</v>
      </c>
      <c r="M1869" s="7">
        <f t="shared" si="119"/>
        <v>0.38095238095238093</v>
      </c>
    </row>
    <row r="1870" spans="1:13">
      <c r="A1870" s="4">
        <v>755</v>
      </c>
      <c r="B1870" s="4">
        <v>12</v>
      </c>
      <c r="C1870" s="4" t="s">
        <v>195</v>
      </c>
      <c r="D1870" s="4" t="s">
        <v>1154</v>
      </c>
      <c r="E1870" s="4">
        <v>15</v>
      </c>
      <c r="F1870" s="4">
        <v>25</v>
      </c>
      <c r="G1870" s="4">
        <v>3</v>
      </c>
      <c r="H1870" s="4">
        <v>37</v>
      </c>
      <c r="I1870" t="s">
        <v>1131</v>
      </c>
      <c r="J1870" s="3">
        <f t="shared" si="116"/>
        <v>75</v>
      </c>
      <c r="K1870" s="3">
        <f t="shared" si="117"/>
        <v>45</v>
      </c>
      <c r="L1870" s="3">
        <f t="shared" si="118"/>
        <v>30</v>
      </c>
      <c r="M1870" s="7">
        <f t="shared" si="119"/>
        <v>0.4</v>
      </c>
    </row>
    <row r="1871" spans="1:13">
      <c r="A1871" s="4">
        <v>755</v>
      </c>
      <c r="B1871" s="4">
        <v>12</v>
      </c>
      <c r="C1871" s="4" t="s">
        <v>180</v>
      </c>
      <c r="D1871" s="4" t="s">
        <v>1144</v>
      </c>
      <c r="E1871" s="4">
        <v>11</v>
      </c>
      <c r="F1871" s="4">
        <v>19</v>
      </c>
      <c r="G1871" s="4">
        <v>3</v>
      </c>
      <c r="H1871" s="4">
        <v>46</v>
      </c>
      <c r="I1871" t="s">
        <v>1131</v>
      </c>
      <c r="J1871" s="3">
        <f t="shared" si="116"/>
        <v>57</v>
      </c>
      <c r="K1871" s="3">
        <f t="shared" si="117"/>
        <v>33</v>
      </c>
      <c r="L1871" s="3">
        <f t="shared" si="118"/>
        <v>24</v>
      </c>
      <c r="M1871" s="7">
        <f t="shared" si="119"/>
        <v>0.42105263157894735</v>
      </c>
    </row>
    <row r="1872" spans="1:13">
      <c r="A1872" s="4">
        <v>755</v>
      </c>
      <c r="B1872" s="4">
        <v>12</v>
      </c>
      <c r="C1872" s="4" t="s">
        <v>51</v>
      </c>
      <c r="D1872" s="4" t="s">
        <v>1141</v>
      </c>
      <c r="E1872" s="4">
        <v>17</v>
      </c>
      <c r="F1872" s="4">
        <v>29</v>
      </c>
      <c r="G1872" s="4">
        <v>2</v>
      </c>
      <c r="H1872" s="4">
        <v>20</v>
      </c>
      <c r="I1872" t="s">
        <v>1132</v>
      </c>
      <c r="J1872" s="3">
        <f t="shared" si="116"/>
        <v>58</v>
      </c>
      <c r="K1872" s="3">
        <f t="shared" si="117"/>
        <v>34</v>
      </c>
      <c r="L1872" s="3">
        <f t="shared" si="118"/>
        <v>24</v>
      </c>
      <c r="M1872" s="7">
        <f t="shared" si="119"/>
        <v>0.41379310344827586</v>
      </c>
    </row>
    <row r="1873" spans="1:13">
      <c r="A1873" s="4">
        <v>756</v>
      </c>
      <c r="B1873" s="4">
        <v>11</v>
      </c>
      <c r="C1873" s="4" t="s">
        <v>186</v>
      </c>
      <c r="D1873" s="4" t="s">
        <v>1137</v>
      </c>
      <c r="E1873" s="4">
        <v>19</v>
      </c>
      <c r="F1873" s="4">
        <v>31</v>
      </c>
      <c r="G1873" s="4">
        <v>1</v>
      </c>
      <c r="H1873" s="4">
        <v>21</v>
      </c>
      <c r="I1873" t="s">
        <v>1131</v>
      </c>
      <c r="J1873" s="3">
        <f t="shared" si="116"/>
        <v>31</v>
      </c>
      <c r="K1873" s="3">
        <f t="shared" si="117"/>
        <v>19</v>
      </c>
      <c r="L1873" s="3">
        <f t="shared" si="118"/>
        <v>12</v>
      </c>
      <c r="M1873" s="7">
        <f t="shared" si="119"/>
        <v>0.38709677419354838</v>
      </c>
    </row>
    <row r="1874" spans="1:13">
      <c r="A1874" s="4">
        <v>756</v>
      </c>
      <c r="B1874" s="4">
        <v>11</v>
      </c>
      <c r="C1874" s="4" t="s">
        <v>180</v>
      </c>
      <c r="D1874" s="4" t="s">
        <v>1144</v>
      </c>
      <c r="E1874" s="4">
        <v>11</v>
      </c>
      <c r="F1874" s="4">
        <v>19</v>
      </c>
      <c r="G1874" s="4">
        <v>1</v>
      </c>
      <c r="H1874" s="4">
        <v>13</v>
      </c>
      <c r="I1874" t="s">
        <v>1131</v>
      </c>
      <c r="J1874" s="3">
        <f t="shared" si="116"/>
        <v>19</v>
      </c>
      <c r="K1874" s="3">
        <f t="shared" si="117"/>
        <v>11</v>
      </c>
      <c r="L1874" s="3">
        <f t="shared" si="118"/>
        <v>8</v>
      </c>
      <c r="M1874" s="7">
        <f t="shared" si="119"/>
        <v>0.42105263157894735</v>
      </c>
    </row>
    <row r="1875" spans="1:13">
      <c r="A1875" s="4">
        <v>757</v>
      </c>
      <c r="B1875" s="4">
        <v>3</v>
      </c>
      <c r="C1875" s="4" t="s">
        <v>100</v>
      </c>
      <c r="D1875" s="4" t="s">
        <v>1136</v>
      </c>
      <c r="E1875" s="4">
        <v>18</v>
      </c>
      <c r="F1875" s="4">
        <v>30</v>
      </c>
      <c r="G1875" s="4">
        <v>2</v>
      </c>
      <c r="H1875" s="4">
        <v>40</v>
      </c>
      <c r="I1875" t="s">
        <v>1131</v>
      </c>
      <c r="J1875" s="3">
        <f t="shared" si="116"/>
        <v>60</v>
      </c>
      <c r="K1875" s="3">
        <f t="shared" si="117"/>
        <v>36</v>
      </c>
      <c r="L1875" s="3">
        <f t="shared" si="118"/>
        <v>24</v>
      </c>
      <c r="M1875" s="7">
        <f t="shared" si="119"/>
        <v>0.4</v>
      </c>
    </row>
    <row r="1876" spans="1:13">
      <c r="A1876" s="4">
        <v>758</v>
      </c>
      <c r="B1876" s="4">
        <v>18</v>
      </c>
      <c r="C1876" s="4" t="s">
        <v>100</v>
      </c>
      <c r="D1876" s="4" t="s">
        <v>1136</v>
      </c>
      <c r="E1876" s="4">
        <v>18</v>
      </c>
      <c r="F1876" s="4">
        <v>30</v>
      </c>
      <c r="G1876" s="4">
        <v>1</v>
      </c>
      <c r="H1876" s="4">
        <v>32</v>
      </c>
      <c r="I1876" t="s">
        <v>1131</v>
      </c>
      <c r="J1876" s="3">
        <f t="shared" si="116"/>
        <v>30</v>
      </c>
      <c r="K1876" s="3">
        <f t="shared" si="117"/>
        <v>18</v>
      </c>
      <c r="L1876" s="3">
        <f t="shared" si="118"/>
        <v>12</v>
      </c>
      <c r="M1876" s="7">
        <f t="shared" si="119"/>
        <v>0.4</v>
      </c>
    </row>
    <row r="1877" spans="1:13">
      <c r="A1877" s="4">
        <v>758</v>
      </c>
      <c r="B1877" s="4">
        <v>18</v>
      </c>
      <c r="C1877" s="4" t="s">
        <v>335</v>
      </c>
      <c r="D1877" s="4" t="s">
        <v>1147</v>
      </c>
      <c r="E1877" s="4">
        <v>13</v>
      </c>
      <c r="F1877" s="4">
        <v>22</v>
      </c>
      <c r="G1877" s="4">
        <v>1</v>
      </c>
      <c r="H1877" s="4">
        <v>9</v>
      </c>
      <c r="I1877" t="s">
        <v>1132</v>
      </c>
      <c r="J1877" s="3">
        <f t="shared" si="116"/>
        <v>22</v>
      </c>
      <c r="K1877" s="3">
        <f t="shared" si="117"/>
        <v>13</v>
      </c>
      <c r="L1877" s="3">
        <f t="shared" si="118"/>
        <v>9</v>
      </c>
      <c r="M1877" s="7">
        <f t="shared" si="119"/>
        <v>0.40909090909090912</v>
      </c>
    </row>
    <row r="1878" spans="1:13">
      <c r="A1878" s="4">
        <v>759</v>
      </c>
      <c r="B1878" s="4">
        <v>20</v>
      </c>
      <c r="C1878" s="4" t="s">
        <v>439</v>
      </c>
      <c r="D1878" s="4" t="s">
        <v>1142</v>
      </c>
      <c r="E1878" s="4">
        <v>20</v>
      </c>
      <c r="F1878" s="4">
        <v>33</v>
      </c>
      <c r="G1878" s="4">
        <v>3</v>
      </c>
      <c r="H1878" s="4">
        <v>48</v>
      </c>
      <c r="I1878" t="s">
        <v>1131</v>
      </c>
      <c r="J1878" s="3">
        <f t="shared" si="116"/>
        <v>99</v>
      </c>
      <c r="K1878" s="3">
        <f t="shared" si="117"/>
        <v>60</v>
      </c>
      <c r="L1878" s="3">
        <f t="shared" si="118"/>
        <v>39</v>
      </c>
      <c r="M1878" s="7">
        <f t="shared" si="119"/>
        <v>0.39393939393939392</v>
      </c>
    </row>
    <row r="1879" spans="1:13">
      <c r="A1879" s="4">
        <v>759</v>
      </c>
      <c r="B1879" s="4">
        <v>20</v>
      </c>
      <c r="C1879" s="4" t="s">
        <v>170</v>
      </c>
      <c r="D1879" s="4" t="s">
        <v>1138</v>
      </c>
      <c r="E1879" s="4">
        <v>16</v>
      </c>
      <c r="F1879" s="4">
        <v>27</v>
      </c>
      <c r="G1879" s="4">
        <v>3</v>
      </c>
      <c r="H1879" s="4">
        <v>51</v>
      </c>
      <c r="I1879" t="s">
        <v>1131</v>
      </c>
      <c r="J1879" s="3">
        <f t="shared" si="116"/>
        <v>81</v>
      </c>
      <c r="K1879" s="3">
        <f t="shared" si="117"/>
        <v>48</v>
      </c>
      <c r="L1879" s="3">
        <f t="shared" si="118"/>
        <v>33</v>
      </c>
      <c r="M1879" s="7">
        <f t="shared" si="119"/>
        <v>0.40740740740740738</v>
      </c>
    </row>
    <row r="1880" spans="1:13">
      <c r="A1880" s="4">
        <v>759</v>
      </c>
      <c r="B1880" s="4">
        <v>20</v>
      </c>
      <c r="C1880" s="4" t="s">
        <v>195</v>
      </c>
      <c r="D1880" s="4" t="s">
        <v>1154</v>
      </c>
      <c r="E1880" s="4">
        <v>15</v>
      </c>
      <c r="F1880" s="4">
        <v>25</v>
      </c>
      <c r="G1880" s="4">
        <v>3</v>
      </c>
      <c r="H1880" s="4">
        <v>41</v>
      </c>
      <c r="I1880" t="s">
        <v>1131</v>
      </c>
      <c r="J1880" s="3">
        <f t="shared" si="116"/>
        <v>75</v>
      </c>
      <c r="K1880" s="3">
        <f t="shared" si="117"/>
        <v>45</v>
      </c>
      <c r="L1880" s="3">
        <f t="shared" si="118"/>
        <v>30</v>
      </c>
      <c r="M1880" s="7">
        <f t="shared" si="119"/>
        <v>0.4</v>
      </c>
    </row>
    <row r="1881" spans="1:13">
      <c r="A1881" s="4">
        <v>759</v>
      </c>
      <c r="B1881" s="4">
        <v>20</v>
      </c>
      <c r="C1881" s="4" t="s">
        <v>51</v>
      </c>
      <c r="D1881" s="4" t="s">
        <v>1141</v>
      </c>
      <c r="E1881" s="4">
        <v>17</v>
      </c>
      <c r="F1881" s="4">
        <v>29</v>
      </c>
      <c r="G1881" s="4">
        <v>3</v>
      </c>
      <c r="H1881" s="4">
        <v>56</v>
      </c>
      <c r="I1881" t="s">
        <v>1132</v>
      </c>
      <c r="J1881" s="3">
        <f t="shared" si="116"/>
        <v>87</v>
      </c>
      <c r="K1881" s="3">
        <f t="shared" si="117"/>
        <v>51</v>
      </c>
      <c r="L1881" s="3">
        <f t="shared" si="118"/>
        <v>36</v>
      </c>
      <c r="M1881" s="7">
        <f t="shared" si="119"/>
        <v>0.41379310344827586</v>
      </c>
    </row>
    <row r="1882" spans="1:13">
      <c r="A1882" s="4">
        <v>760</v>
      </c>
      <c r="B1882" s="4">
        <v>5</v>
      </c>
      <c r="C1882" s="4" t="s">
        <v>33</v>
      </c>
      <c r="D1882" s="4" t="s">
        <v>1145</v>
      </c>
      <c r="E1882" s="4">
        <v>21</v>
      </c>
      <c r="F1882" s="4">
        <v>35</v>
      </c>
      <c r="G1882" s="4">
        <v>3</v>
      </c>
      <c r="H1882" s="4">
        <v>20</v>
      </c>
      <c r="I1882" t="s">
        <v>1131</v>
      </c>
      <c r="J1882" s="3">
        <f t="shared" si="116"/>
        <v>105</v>
      </c>
      <c r="K1882" s="3">
        <f t="shared" si="117"/>
        <v>63</v>
      </c>
      <c r="L1882" s="3">
        <f t="shared" si="118"/>
        <v>42</v>
      </c>
      <c r="M1882" s="7">
        <f t="shared" si="119"/>
        <v>0.4</v>
      </c>
    </row>
    <row r="1883" spans="1:13">
      <c r="A1883" s="4">
        <v>761</v>
      </c>
      <c r="B1883" s="4">
        <v>4</v>
      </c>
      <c r="C1883" s="4" t="s">
        <v>259</v>
      </c>
      <c r="D1883" s="4" t="s">
        <v>1135</v>
      </c>
      <c r="E1883" s="4">
        <v>14</v>
      </c>
      <c r="F1883" s="4">
        <v>24</v>
      </c>
      <c r="G1883" s="4">
        <v>3</v>
      </c>
      <c r="H1883" s="4">
        <v>54</v>
      </c>
      <c r="I1883" t="s">
        <v>1132</v>
      </c>
      <c r="J1883" s="3">
        <f t="shared" si="116"/>
        <v>72</v>
      </c>
      <c r="K1883" s="3">
        <f t="shared" si="117"/>
        <v>42</v>
      </c>
      <c r="L1883" s="3">
        <f t="shared" si="118"/>
        <v>30</v>
      </c>
      <c r="M1883" s="7">
        <f t="shared" si="119"/>
        <v>0.41666666666666669</v>
      </c>
    </row>
    <row r="1884" spans="1:13">
      <c r="A1884" s="4">
        <v>761</v>
      </c>
      <c r="B1884" s="4">
        <v>4</v>
      </c>
      <c r="C1884" s="4" t="s">
        <v>57</v>
      </c>
      <c r="D1884" s="4" t="s">
        <v>1143</v>
      </c>
      <c r="E1884" s="4">
        <v>16</v>
      </c>
      <c r="F1884" s="4">
        <v>28</v>
      </c>
      <c r="G1884" s="4">
        <v>2</v>
      </c>
      <c r="H1884" s="4">
        <v>20</v>
      </c>
      <c r="I1884" t="s">
        <v>1131</v>
      </c>
      <c r="J1884" s="3">
        <f t="shared" si="116"/>
        <v>56</v>
      </c>
      <c r="K1884" s="3">
        <f t="shared" si="117"/>
        <v>32</v>
      </c>
      <c r="L1884" s="3">
        <f t="shared" si="118"/>
        <v>24</v>
      </c>
      <c r="M1884" s="7">
        <f t="shared" si="119"/>
        <v>0.42857142857142855</v>
      </c>
    </row>
    <row r="1885" spans="1:13">
      <c r="A1885" s="4">
        <v>761</v>
      </c>
      <c r="B1885" s="4">
        <v>4</v>
      </c>
      <c r="C1885" s="4" t="s">
        <v>331</v>
      </c>
      <c r="D1885" s="4" t="s">
        <v>1150</v>
      </c>
      <c r="E1885" s="4">
        <v>14</v>
      </c>
      <c r="F1885" s="4">
        <v>23</v>
      </c>
      <c r="G1885" s="4">
        <v>2</v>
      </c>
      <c r="H1885" s="4">
        <v>28</v>
      </c>
      <c r="I1885" t="s">
        <v>1131</v>
      </c>
      <c r="J1885" s="3">
        <f t="shared" si="116"/>
        <v>46</v>
      </c>
      <c r="K1885" s="3">
        <f t="shared" si="117"/>
        <v>28</v>
      </c>
      <c r="L1885" s="3">
        <f t="shared" si="118"/>
        <v>18</v>
      </c>
      <c r="M1885" s="7">
        <f t="shared" si="119"/>
        <v>0.39130434782608697</v>
      </c>
    </row>
    <row r="1886" spans="1:13">
      <c r="A1886" s="4">
        <v>762</v>
      </c>
      <c r="B1886" s="4">
        <v>4</v>
      </c>
      <c r="C1886" s="4" t="s">
        <v>102</v>
      </c>
      <c r="D1886" s="4" t="s">
        <v>1151</v>
      </c>
      <c r="E1886" s="4">
        <v>13</v>
      </c>
      <c r="F1886" s="4">
        <v>21</v>
      </c>
      <c r="G1886" s="4">
        <v>1</v>
      </c>
      <c r="H1886" s="4">
        <v>20</v>
      </c>
      <c r="I1886" t="s">
        <v>1132</v>
      </c>
      <c r="J1886" s="3">
        <f t="shared" si="116"/>
        <v>21</v>
      </c>
      <c r="K1886" s="3">
        <f t="shared" si="117"/>
        <v>13</v>
      </c>
      <c r="L1886" s="3">
        <f t="shared" si="118"/>
        <v>8</v>
      </c>
      <c r="M1886" s="7">
        <f t="shared" si="119"/>
        <v>0.38095238095238093</v>
      </c>
    </row>
    <row r="1887" spans="1:13">
      <c r="A1887" s="4">
        <v>762</v>
      </c>
      <c r="B1887" s="4">
        <v>4</v>
      </c>
      <c r="C1887" s="4" t="s">
        <v>256</v>
      </c>
      <c r="D1887" s="4" t="s">
        <v>1153</v>
      </c>
      <c r="E1887" s="4">
        <v>15</v>
      </c>
      <c r="F1887" s="4">
        <v>26</v>
      </c>
      <c r="G1887" s="4">
        <v>3</v>
      </c>
      <c r="H1887" s="4">
        <v>9</v>
      </c>
      <c r="I1887" t="s">
        <v>1131</v>
      </c>
      <c r="J1887" s="3">
        <f t="shared" si="116"/>
        <v>78</v>
      </c>
      <c r="K1887" s="3">
        <f t="shared" si="117"/>
        <v>45</v>
      </c>
      <c r="L1887" s="3">
        <f t="shared" si="118"/>
        <v>33</v>
      </c>
      <c r="M1887" s="7">
        <f t="shared" si="119"/>
        <v>0.42307692307692307</v>
      </c>
    </row>
    <row r="1888" spans="1:13">
      <c r="A1888" s="4">
        <v>763</v>
      </c>
      <c r="B1888" s="4">
        <v>18</v>
      </c>
      <c r="C1888" s="4" t="s">
        <v>439</v>
      </c>
      <c r="D1888" s="4" t="s">
        <v>1142</v>
      </c>
      <c r="E1888" s="4">
        <v>20</v>
      </c>
      <c r="F1888" s="4">
        <v>33</v>
      </c>
      <c r="G1888" s="4">
        <v>2</v>
      </c>
      <c r="H1888" s="4">
        <v>14</v>
      </c>
      <c r="I1888" t="s">
        <v>1132</v>
      </c>
      <c r="J1888" s="3">
        <f t="shared" si="116"/>
        <v>66</v>
      </c>
      <c r="K1888" s="3">
        <f t="shared" si="117"/>
        <v>40</v>
      </c>
      <c r="L1888" s="3">
        <f t="shared" si="118"/>
        <v>26</v>
      </c>
      <c r="M1888" s="7">
        <f t="shared" si="119"/>
        <v>0.39393939393939392</v>
      </c>
    </row>
    <row r="1889" spans="1:13">
      <c r="A1889" s="4">
        <v>763</v>
      </c>
      <c r="B1889" s="4">
        <v>18</v>
      </c>
      <c r="C1889" s="4" t="s">
        <v>180</v>
      </c>
      <c r="D1889" s="4" t="s">
        <v>1144</v>
      </c>
      <c r="E1889" s="4">
        <v>11</v>
      </c>
      <c r="F1889" s="4">
        <v>19</v>
      </c>
      <c r="G1889" s="4">
        <v>2</v>
      </c>
      <c r="H1889" s="4">
        <v>18</v>
      </c>
      <c r="I1889" t="s">
        <v>1132</v>
      </c>
      <c r="J1889" s="3">
        <f t="shared" si="116"/>
        <v>38</v>
      </c>
      <c r="K1889" s="3">
        <f t="shared" si="117"/>
        <v>22</v>
      </c>
      <c r="L1889" s="3">
        <f t="shared" si="118"/>
        <v>16</v>
      </c>
      <c r="M1889" s="7">
        <f t="shared" si="119"/>
        <v>0.42105263157894735</v>
      </c>
    </row>
    <row r="1890" spans="1:13">
      <c r="A1890" s="4">
        <v>764</v>
      </c>
      <c r="B1890" s="4">
        <v>20</v>
      </c>
      <c r="C1890" s="4" t="s">
        <v>170</v>
      </c>
      <c r="D1890" s="4" t="s">
        <v>1138</v>
      </c>
      <c r="E1890" s="4">
        <v>16</v>
      </c>
      <c r="F1890" s="4">
        <v>27</v>
      </c>
      <c r="G1890" s="4">
        <v>1</v>
      </c>
      <c r="H1890" s="4">
        <v>53</v>
      </c>
      <c r="I1890" t="s">
        <v>1131</v>
      </c>
      <c r="J1890" s="3">
        <f t="shared" si="116"/>
        <v>27</v>
      </c>
      <c r="K1890" s="3">
        <f t="shared" si="117"/>
        <v>16</v>
      </c>
      <c r="L1890" s="3">
        <f t="shared" si="118"/>
        <v>11</v>
      </c>
      <c r="M1890" s="7">
        <f t="shared" si="119"/>
        <v>0.40740740740740738</v>
      </c>
    </row>
    <row r="1891" spans="1:13">
      <c r="A1891" s="4">
        <v>764</v>
      </c>
      <c r="B1891" s="4">
        <v>20</v>
      </c>
      <c r="C1891" s="4" t="s">
        <v>77</v>
      </c>
      <c r="D1891" s="4" t="s">
        <v>1148</v>
      </c>
      <c r="E1891" s="4">
        <v>20</v>
      </c>
      <c r="F1891" s="4">
        <v>34</v>
      </c>
      <c r="G1891" s="4">
        <v>1</v>
      </c>
      <c r="H1891" s="4">
        <v>24</v>
      </c>
      <c r="I1891" t="s">
        <v>1131</v>
      </c>
      <c r="J1891" s="3">
        <f t="shared" si="116"/>
        <v>34</v>
      </c>
      <c r="K1891" s="3">
        <f t="shared" si="117"/>
        <v>20</v>
      </c>
      <c r="L1891" s="3">
        <f t="shared" si="118"/>
        <v>14</v>
      </c>
      <c r="M1891" s="7">
        <f t="shared" si="119"/>
        <v>0.41176470588235292</v>
      </c>
    </row>
    <row r="1892" spans="1:13">
      <c r="A1892" s="4">
        <v>764</v>
      </c>
      <c r="B1892" s="4">
        <v>20</v>
      </c>
      <c r="C1892" s="4" t="s">
        <v>259</v>
      </c>
      <c r="D1892" s="4" t="s">
        <v>1135</v>
      </c>
      <c r="E1892" s="4">
        <v>14</v>
      </c>
      <c r="F1892" s="4">
        <v>24</v>
      </c>
      <c r="G1892" s="4">
        <v>1</v>
      </c>
      <c r="H1892" s="4">
        <v>35</v>
      </c>
      <c r="I1892" t="s">
        <v>1131</v>
      </c>
      <c r="J1892" s="3">
        <f t="shared" si="116"/>
        <v>24</v>
      </c>
      <c r="K1892" s="3">
        <f t="shared" si="117"/>
        <v>14</v>
      </c>
      <c r="L1892" s="3">
        <f t="shared" si="118"/>
        <v>10</v>
      </c>
      <c r="M1892" s="7">
        <f t="shared" si="119"/>
        <v>0.41666666666666669</v>
      </c>
    </row>
    <row r="1893" spans="1:13">
      <c r="A1893" s="4">
        <v>765</v>
      </c>
      <c r="B1893" s="4">
        <v>20</v>
      </c>
      <c r="C1893" s="4" t="s">
        <v>256</v>
      </c>
      <c r="D1893" s="4" t="s">
        <v>1153</v>
      </c>
      <c r="E1893" s="4">
        <v>15</v>
      </c>
      <c r="F1893" s="4">
        <v>26</v>
      </c>
      <c r="G1893" s="4">
        <v>3</v>
      </c>
      <c r="H1893" s="4">
        <v>55</v>
      </c>
      <c r="I1893" t="s">
        <v>1132</v>
      </c>
      <c r="J1893" s="3">
        <f t="shared" si="116"/>
        <v>78</v>
      </c>
      <c r="K1893" s="3">
        <f t="shared" si="117"/>
        <v>45</v>
      </c>
      <c r="L1893" s="3">
        <f t="shared" si="118"/>
        <v>33</v>
      </c>
      <c r="M1893" s="7">
        <f t="shared" si="119"/>
        <v>0.42307692307692307</v>
      </c>
    </row>
    <row r="1894" spans="1:13">
      <c r="A1894" s="4">
        <v>765</v>
      </c>
      <c r="B1894" s="4">
        <v>20</v>
      </c>
      <c r="C1894" s="4" t="s">
        <v>57</v>
      </c>
      <c r="D1894" s="4" t="s">
        <v>1143</v>
      </c>
      <c r="E1894" s="4">
        <v>16</v>
      </c>
      <c r="F1894" s="4">
        <v>28</v>
      </c>
      <c r="G1894" s="4">
        <v>2</v>
      </c>
      <c r="H1894" s="4">
        <v>14</v>
      </c>
      <c r="I1894" t="s">
        <v>1131</v>
      </c>
      <c r="J1894" s="3">
        <f t="shared" si="116"/>
        <v>56</v>
      </c>
      <c r="K1894" s="3">
        <f t="shared" si="117"/>
        <v>32</v>
      </c>
      <c r="L1894" s="3">
        <f t="shared" si="118"/>
        <v>24</v>
      </c>
      <c r="M1894" s="7">
        <f t="shared" si="119"/>
        <v>0.42857142857142855</v>
      </c>
    </row>
    <row r="1895" spans="1:13">
      <c r="A1895" s="4">
        <v>765</v>
      </c>
      <c r="B1895" s="4">
        <v>20</v>
      </c>
      <c r="C1895" s="4" t="s">
        <v>102</v>
      </c>
      <c r="D1895" s="4" t="s">
        <v>1151</v>
      </c>
      <c r="E1895" s="4">
        <v>13</v>
      </c>
      <c r="F1895" s="4">
        <v>21</v>
      </c>
      <c r="G1895" s="4">
        <v>3</v>
      </c>
      <c r="H1895" s="4">
        <v>52</v>
      </c>
      <c r="I1895" t="s">
        <v>1131</v>
      </c>
      <c r="J1895" s="3">
        <f t="shared" si="116"/>
        <v>63</v>
      </c>
      <c r="K1895" s="3">
        <f t="shared" si="117"/>
        <v>39</v>
      </c>
      <c r="L1895" s="3">
        <f t="shared" si="118"/>
        <v>24</v>
      </c>
      <c r="M1895" s="7">
        <f t="shared" si="119"/>
        <v>0.38095238095238093</v>
      </c>
    </row>
    <row r="1896" spans="1:13">
      <c r="A1896" s="4">
        <v>765</v>
      </c>
      <c r="B1896" s="4">
        <v>20</v>
      </c>
      <c r="C1896" s="4" t="s">
        <v>106</v>
      </c>
      <c r="D1896" s="4" t="s">
        <v>1140</v>
      </c>
      <c r="E1896" s="4">
        <v>22</v>
      </c>
      <c r="F1896" s="4">
        <v>36</v>
      </c>
      <c r="G1896" s="4">
        <v>1</v>
      </c>
      <c r="H1896" s="4">
        <v>43</v>
      </c>
      <c r="I1896" t="s">
        <v>1131</v>
      </c>
      <c r="J1896" s="3">
        <f t="shared" si="116"/>
        <v>36</v>
      </c>
      <c r="K1896" s="3">
        <f t="shared" si="117"/>
        <v>22</v>
      </c>
      <c r="L1896" s="3">
        <f t="shared" si="118"/>
        <v>14</v>
      </c>
      <c r="M1896" s="7">
        <f t="shared" si="119"/>
        <v>0.3888888888888889</v>
      </c>
    </row>
    <row r="1897" spans="1:13">
      <c r="A1897" s="4">
        <v>766</v>
      </c>
      <c r="B1897" s="4">
        <v>17</v>
      </c>
      <c r="C1897" s="4" t="s">
        <v>100</v>
      </c>
      <c r="D1897" s="4" t="s">
        <v>1136</v>
      </c>
      <c r="E1897" s="4">
        <v>18</v>
      </c>
      <c r="F1897" s="4">
        <v>30</v>
      </c>
      <c r="G1897" s="4">
        <v>2</v>
      </c>
      <c r="H1897" s="4">
        <v>52</v>
      </c>
      <c r="I1897" t="s">
        <v>1131</v>
      </c>
      <c r="J1897" s="3">
        <f t="shared" si="116"/>
        <v>60</v>
      </c>
      <c r="K1897" s="3">
        <f t="shared" si="117"/>
        <v>36</v>
      </c>
      <c r="L1897" s="3">
        <f t="shared" si="118"/>
        <v>24</v>
      </c>
      <c r="M1897" s="7">
        <f t="shared" si="119"/>
        <v>0.4</v>
      </c>
    </row>
    <row r="1898" spans="1:13">
      <c r="A1898" s="4">
        <v>766</v>
      </c>
      <c r="B1898" s="4">
        <v>17</v>
      </c>
      <c r="C1898" s="4" t="s">
        <v>180</v>
      </c>
      <c r="D1898" s="4" t="s">
        <v>1144</v>
      </c>
      <c r="E1898" s="4">
        <v>11</v>
      </c>
      <c r="F1898" s="4">
        <v>19</v>
      </c>
      <c r="G1898" s="4">
        <v>1</v>
      </c>
      <c r="H1898" s="4">
        <v>59</v>
      </c>
      <c r="I1898" t="s">
        <v>1131</v>
      </c>
      <c r="J1898" s="3">
        <f t="shared" si="116"/>
        <v>19</v>
      </c>
      <c r="K1898" s="3">
        <f t="shared" si="117"/>
        <v>11</v>
      </c>
      <c r="L1898" s="3">
        <f t="shared" si="118"/>
        <v>8</v>
      </c>
      <c r="M1898" s="7">
        <f t="shared" si="119"/>
        <v>0.42105263157894735</v>
      </c>
    </row>
    <row r="1899" spans="1:13">
      <c r="A1899" s="4">
        <v>766</v>
      </c>
      <c r="B1899" s="4">
        <v>17</v>
      </c>
      <c r="C1899" s="4" t="s">
        <v>241</v>
      </c>
      <c r="D1899" s="4" t="s">
        <v>1149</v>
      </c>
      <c r="E1899" s="4">
        <v>12</v>
      </c>
      <c r="F1899" s="4">
        <v>20</v>
      </c>
      <c r="G1899" s="4">
        <v>3</v>
      </c>
      <c r="H1899" s="4">
        <v>7</v>
      </c>
      <c r="I1899" t="s">
        <v>1131</v>
      </c>
      <c r="J1899" s="3">
        <f t="shared" si="116"/>
        <v>60</v>
      </c>
      <c r="K1899" s="3">
        <f t="shared" si="117"/>
        <v>36</v>
      </c>
      <c r="L1899" s="3">
        <f t="shared" si="118"/>
        <v>24</v>
      </c>
      <c r="M1899" s="7">
        <f t="shared" si="119"/>
        <v>0.4</v>
      </c>
    </row>
    <row r="1900" spans="1:13">
      <c r="A1900" s="4">
        <v>766</v>
      </c>
      <c r="B1900" s="4">
        <v>17</v>
      </c>
      <c r="C1900" s="4" t="s">
        <v>331</v>
      </c>
      <c r="D1900" s="4" t="s">
        <v>1150</v>
      </c>
      <c r="E1900" s="4">
        <v>14</v>
      </c>
      <c r="F1900" s="4">
        <v>23</v>
      </c>
      <c r="G1900" s="4">
        <v>2</v>
      </c>
      <c r="H1900" s="4">
        <v>16</v>
      </c>
      <c r="I1900" t="s">
        <v>1132</v>
      </c>
      <c r="J1900" s="3">
        <f>+F1900*G1900</f>
        <v>46</v>
      </c>
      <c r="K1900" s="3">
        <f t="shared" si="117"/>
        <v>28</v>
      </c>
      <c r="L1900" s="3">
        <f t="shared" si="118"/>
        <v>18</v>
      </c>
      <c r="M1900" s="7">
        <f t="shared" si="119"/>
        <v>0.39130434782608697</v>
      </c>
    </row>
    <row r="1901" spans="1:13">
      <c r="A1901" s="4">
        <v>767</v>
      </c>
      <c r="B1901" s="4">
        <v>10</v>
      </c>
      <c r="C1901" s="4" t="s">
        <v>51</v>
      </c>
      <c r="D1901" s="4" t="s">
        <v>1141</v>
      </c>
      <c r="E1901" s="4">
        <v>17</v>
      </c>
      <c r="F1901" s="4">
        <v>29</v>
      </c>
      <c r="G1901" s="4">
        <v>2</v>
      </c>
      <c r="H1901" s="4">
        <v>12</v>
      </c>
      <c r="I1901" t="s">
        <v>1132</v>
      </c>
      <c r="J1901" s="3">
        <f t="shared" si="116"/>
        <v>58</v>
      </c>
      <c r="K1901" s="3">
        <f t="shared" si="117"/>
        <v>34</v>
      </c>
      <c r="L1901" s="3">
        <f t="shared" si="118"/>
        <v>24</v>
      </c>
      <c r="M1901" s="7">
        <f t="shared" si="119"/>
        <v>0.41379310344827586</v>
      </c>
    </row>
    <row r="1902" spans="1:13">
      <c r="A1902" s="4">
        <v>767</v>
      </c>
      <c r="B1902" s="4">
        <v>10</v>
      </c>
      <c r="C1902" s="4" t="s">
        <v>259</v>
      </c>
      <c r="D1902" s="4" t="s">
        <v>1135</v>
      </c>
      <c r="E1902" s="4">
        <v>14</v>
      </c>
      <c r="F1902" s="4">
        <v>24</v>
      </c>
      <c r="G1902" s="4">
        <v>2</v>
      </c>
      <c r="H1902" s="4">
        <v>30</v>
      </c>
      <c r="I1902" t="s">
        <v>1132</v>
      </c>
      <c r="J1902" s="3">
        <f t="shared" si="116"/>
        <v>48</v>
      </c>
      <c r="K1902" s="3">
        <f t="shared" si="117"/>
        <v>28</v>
      </c>
      <c r="L1902" s="3">
        <f t="shared" si="118"/>
        <v>20</v>
      </c>
      <c r="M1902" s="7">
        <f t="shared" si="119"/>
        <v>0.41666666666666669</v>
      </c>
    </row>
    <row r="1903" spans="1:13">
      <c r="A1903" s="4">
        <v>767</v>
      </c>
      <c r="B1903" s="4">
        <v>10</v>
      </c>
      <c r="C1903" s="4" t="s">
        <v>102</v>
      </c>
      <c r="D1903" s="4" t="s">
        <v>1151</v>
      </c>
      <c r="E1903" s="4">
        <v>13</v>
      </c>
      <c r="F1903" s="4">
        <v>21</v>
      </c>
      <c r="G1903" s="4">
        <v>3</v>
      </c>
      <c r="H1903" s="4">
        <v>43</v>
      </c>
      <c r="I1903" t="s">
        <v>1132</v>
      </c>
      <c r="J1903" s="3">
        <f>+F1903*G1903</f>
        <v>63</v>
      </c>
      <c r="K1903" s="3">
        <f>+E1903*G1903</f>
        <v>39</v>
      </c>
      <c r="L1903" s="3">
        <f t="shared" si="118"/>
        <v>24</v>
      </c>
      <c r="M1903" s="7">
        <f t="shared" si="119"/>
        <v>0.38095238095238093</v>
      </c>
    </row>
  </sheetData>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39AA2-18B4-4233-A2B8-6730F19EF4F6}">
  <dimension ref="A3:D772"/>
  <sheetViews>
    <sheetView workbookViewId="0">
      <selection activeCell="D11" sqref="D11"/>
    </sheetView>
  </sheetViews>
  <sheetFormatPr baseColWidth="10" defaultRowHeight="15"/>
  <cols>
    <col min="1" max="1" width="16.1640625" bestFit="1" customWidth="1"/>
    <col min="2" max="2" width="17.5" bestFit="1" customWidth="1"/>
    <col min="3" max="3" width="17.1640625" bestFit="1" customWidth="1"/>
    <col min="4" max="5" width="28.33203125" bestFit="1" customWidth="1"/>
  </cols>
  <sheetData>
    <row r="3" spans="1:4">
      <c r="A3" s="1" t="s">
        <v>1156</v>
      </c>
      <c r="B3" t="s">
        <v>1189</v>
      </c>
      <c r="C3" t="s">
        <v>1190</v>
      </c>
      <c r="D3" t="s">
        <v>1196</v>
      </c>
    </row>
    <row r="4" spans="1:4">
      <c r="A4" s="2">
        <v>1</v>
      </c>
      <c r="B4">
        <v>138</v>
      </c>
      <c r="C4">
        <v>82</v>
      </c>
      <c r="D4" s="15">
        <v>3.9583333333333331E-2</v>
      </c>
    </row>
    <row r="5" spans="1:4">
      <c r="A5" s="2">
        <v>2</v>
      </c>
      <c r="B5">
        <v>58</v>
      </c>
      <c r="C5">
        <v>35</v>
      </c>
      <c r="D5" s="15">
        <v>5.9027777777777776E-2</v>
      </c>
    </row>
    <row r="6" spans="1:4">
      <c r="A6" s="2">
        <v>3</v>
      </c>
      <c r="B6">
        <v>165</v>
      </c>
      <c r="C6">
        <v>100</v>
      </c>
      <c r="D6" s="15">
        <v>8.7499999999999994E-2</v>
      </c>
    </row>
    <row r="7" spans="1:4">
      <c r="A7" s="2">
        <v>4</v>
      </c>
      <c r="B7">
        <v>183</v>
      </c>
      <c r="C7">
        <v>108</v>
      </c>
      <c r="D7" s="15">
        <v>2.7777777777777776E-2</v>
      </c>
    </row>
    <row r="8" spans="1:4">
      <c r="A8" s="2">
        <v>5</v>
      </c>
      <c r="B8">
        <v>67</v>
      </c>
      <c r="C8">
        <v>39</v>
      </c>
      <c r="D8" s="15">
        <v>1.1805555555555555E-2</v>
      </c>
    </row>
    <row r="9" spans="1:4">
      <c r="A9" s="2">
        <v>6</v>
      </c>
      <c r="B9">
        <v>70</v>
      </c>
      <c r="C9">
        <v>42</v>
      </c>
      <c r="D9" s="15">
        <v>7.6388888888888886E-3</v>
      </c>
    </row>
    <row r="10" spans="1:4">
      <c r="A10" s="2">
        <v>7</v>
      </c>
      <c r="B10">
        <v>172</v>
      </c>
      <c r="C10">
        <v>104</v>
      </c>
      <c r="D10" s="15">
        <v>2.8472222222222222E-2</v>
      </c>
    </row>
    <row r="11" spans="1:4">
      <c r="A11" s="2">
        <v>8</v>
      </c>
      <c r="B11">
        <v>242</v>
      </c>
      <c r="C11">
        <v>146</v>
      </c>
      <c r="D11" s="15">
        <v>3.8194444444444448E-2</v>
      </c>
    </row>
    <row r="12" spans="1:4">
      <c r="A12" s="2">
        <v>9</v>
      </c>
      <c r="B12">
        <v>169</v>
      </c>
      <c r="C12">
        <v>100</v>
      </c>
      <c r="D12" s="15">
        <v>0.10138888888888889</v>
      </c>
    </row>
    <row r="13" spans="1:4">
      <c r="A13" s="2">
        <v>10</v>
      </c>
      <c r="B13">
        <v>148</v>
      </c>
      <c r="C13">
        <v>90</v>
      </c>
      <c r="D13" s="15">
        <v>2.013888888888889E-2</v>
      </c>
    </row>
    <row r="14" spans="1:4">
      <c r="A14" s="2">
        <v>11</v>
      </c>
      <c r="B14">
        <v>88</v>
      </c>
      <c r="C14">
        <v>52</v>
      </c>
      <c r="D14" s="15">
        <v>3.888888888888889E-2</v>
      </c>
    </row>
    <row r="15" spans="1:4">
      <c r="A15" s="2">
        <v>12</v>
      </c>
      <c r="B15">
        <v>326</v>
      </c>
      <c r="C15">
        <v>199</v>
      </c>
      <c r="D15" s="15">
        <v>6.5972222222222224E-2</v>
      </c>
    </row>
    <row r="16" spans="1:4">
      <c r="A16" s="2">
        <v>13</v>
      </c>
      <c r="B16">
        <v>87</v>
      </c>
      <c r="C16">
        <v>51</v>
      </c>
      <c r="D16" s="15">
        <v>4.0972222222222222E-2</v>
      </c>
    </row>
    <row r="17" spans="1:4">
      <c r="A17" s="2">
        <v>14</v>
      </c>
      <c r="B17">
        <v>129</v>
      </c>
      <c r="C17">
        <v>78</v>
      </c>
      <c r="D17" s="15">
        <v>0.10694444444444444</v>
      </c>
    </row>
    <row r="18" spans="1:4">
      <c r="A18" s="2">
        <v>15</v>
      </c>
      <c r="B18">
        <v>224</v>
      </c>
      <c r="C18">
        <v>134</v>
      </c>
      <c r="D18" s="15">
        <v>7.1527777777777773E-2</v>
      </c>
    </row>
    <row r="19" spans="1:4">
      <c r="A19" s="2">
        <v>16</v>
      </c>
      <c r="B19">
        <v>28</v>
      </c>
      <c r="C19">
        <v>16</v>
      </c>
      <c r="D19" s="15">
        <v>2.6388888888888889E-2</v>
      </c>
    </row>
    <row r="20" spans="1:4">
      <c r="A20" s="2">
        <v>17</v>
      </c>
      <c r="B20">
        <v>137</v>
      </c>
      <c r="C20">
        <v>80</v>
      </c>
      <c r="D20" s="15">
        <v>0.10972222222222222</v>
      </c>
    </row>
    <row r="21" spans="1:4">
      <c r="A21" s="2">
        <v>18</v>
      </c>
      <c r="B21">
        <v>251</v>
      </c>
      <c r="C21">
        <v>150</v>
      </c>
      <c r="D21" s="15">
        <v>9.3055555555555558E-2</v>
      </c>
    </row>
    <row r="22" spans="1:4">
      <c r="A22" s="2">
        <v>19</v>
      </c>
      <c r="B22">
        <v>80</v>
      </c>
      <c r="C22">
        <v>50</v>
      </c>
      <c r="D22" s="15">
        <v>3.0555555555555555E-2</v>
      </c>
    </row>
    <row r="23" spans="1:4">
      <c r="A23" s="2">
        <v>20</v>
      </c>
      <c r="B23">
        <v>178</v>
      </c>
      <c r="C23">
        <v>107</v>
      </c>
      <c r="D23" s="15">
        <v>4.8611111111111112E-2</v>
      </c>
    </row>
    <row r="24" spans="1:4">
      <c r="A24" s="2">
        <v>21</v>
      </c>
      <c r="B24">
        <v>274</v>
      </c>
      <c r="C24">
        <v>167</v>
      </c>
      <c r="D24" s="15">
        <v>0.10555555555555556</v>
      </c>
    </row>
    <row r="25" spans="1:4">
      <c r="A25" s="2">
        <v>22</v>
      </c>
      <c r="B25">
        <v>213</v>
      </c>
      <c r="C25">
        <v>125</v>
      </c>
      <c r="D25" s="15">
        <v>8.5416666666666669E-2</v>
      </c>
    </row>
    <row r="26" spans="1:4">
      <c r="A26" s="2">
        <v>23</v>
      </c>
      <c r="B26">
        <v>138</v>
      </c>
      <c r="C26">
        <v>81</v>
      </c>
      <c r="D26" s="15">
        <v>4.3749999999999997E-2</v>
      </c>
    </row>
    <row r="27" spans="1:4">
      <c r="A27" s="2">
        <v>24</v>
      </c>
      <c r="B27">
        <v>233</v>
      </c>
      <c r="C27">
        <v>140</v>
      </c>
      <c r="D27" s="15">
        <v>0.125</v>
      </c>
    </row>
    <row r="28" spans="1:4">
      <c r="A28" s="2">
        <v>25</v>
      </c>
      <c r="B28">
        <v>34</v>
      </c>
      <c r="C28">
        <v>20</v>
      </c>
      <c r="D28" s="15">
        <v>2.4305555555555556E-2</v>
      </c>
    </row>
    <row r="29" spans="1:4">
      <c r="A29" s="2">
        <v>26</v>
      </c>
      <c r="B29">
        <v>126</v>
      </c>
      <c r="C29">
        <v>74</v>
      </c>
      <c r="D29" s="15">
        <v>7.5694444444444439E-2</v>
      </c>
    </row>
    <row r="30" spans="1:4">
      <c r="A30" s="2">
        <v>27</v>
      </c>
      <c r="B30">
        <v>61</v>
      </c>
      <c r="C30">
        <v>36</v>
      </c>
      <c r="D30" s="15">
        <v>3.8194444444444448E-2</v>
      </c>
    </row>
    <row r="31" spans="1:4">
      <c r="A31" s="2">
        <v>28</v>
      </c>
      <c r="B31">
        <v>94</v>
      </c>
      <c r="C31">
        <v>54</v>
      </c>
      <c r="D31" s="15">
        <v>3.888888888888889E-2</v>
      </c>
    </row>
    <row r="32" spans="1:4">
      <c r="A32" s="2">
        <v>29</v>
      </c>
      <c r="B32">
        <v>173</v>
      </c>
      <c r="C32">
        <v>103</v>
      </c>
      <c r="D32" s="15">
        <v>4.9305555555555554E-2</v>
      </c>
    </row>
    <row r="33" spans="1:4">
      <c r="A33" s="2">
        <v>30</v>
      </c>
      <c r="B33">
        <v>112</v>
      </c>
      <c r="C33">
        <v>66</v>
      </c>
      <c r="D33" s="15">
        <v>4.791666666666667E-2</v>
      </c>
    </row>
    <row r="34" spans="1:4">
      <c r="A34" s="2">
        <v>31</v>
      </c>
      <c r="B34">
        <v>67</v>
      </c>
      <c r="C34">
        <v>39</v>
      </c>
      <c r="D34" s="15">
        <v>7.2916666666666671E-2</v>
      </c>
    </row>
    <row r="35" spans="1:4">
      <c r="A35" s="2">
        <v>32</v>
      </c>
      <c r="B35">
        <v>211</v>
      </c>
      <c r="C35">
        <v>123</v>
      </c>
      <c r="D35" s="15">
        <v>8.8888888888888892E-2</v>
      </c>
    </row>
    <row r="36" spans="1:4">
      <c r="A36" s="2">
        <v>33</v>
      </c>
      <c r="B36">
        <v>306</v>
      </c>
      <c r="C36">
        <v>181</v>
      </c>
      <c r="D36" s="15">
        <v>9.0277777777777776E-2</v>
      </c>
    </row>
    <row r="37" spans="1:4">
      <c r="A37" s="2">
        <v>34</v>
      </c>
      <c r="B37">
        <v>112</v>
      </c>
      <c r="C37">
        <v>65</v>
      </c>
      <c r="D37" s="15">
        <v>4.5138888888888888E-2</v>
      </c>
    </row>
    <row r="38" spans="1:4">
      <c r="A38" s="2">
        <v>35</v>
      </c>
      <c r="B38">
        <v>214</v>
      </c>
      <c r="C38">
        <v>129</v>
      </c>
      <c r="D38" s="15">
        <v>4.5138888888888888E-2</v>
      </c>
    </row>
    <row r="39" spans="1:4">
      <c r="A39" s="2">
        <v>36</v>
      </c>
      <c r="B39">
        <v>30</v>
      </c>
      <c r="C39">
        <v>18</v>
      </c>
      <c r="D39" s="15">
        <v>2.6388888888888889E-2</v>
      </c>
    </row>
    <row r="40" spans="1:4">
      <c r="A40" s="2">
        <v>37</v>
      </c>
      <c r="B40">
        <v>21</v>
      </c>
      <c r="C40">
        <v>13</v>
      </c>
      <c r="D40" s="15">
        <v>3.2638888888888891E-2</v>
      </c>
    </row>
    <row r="41" spans="1:4">
      <c r="A41" s="2">
        <v>38</v>
      </c>
      <c r="B41">
        <v>235</v>
      </c>
      <c r="C41">
        <v>143</v>
      </c>
      <c r="D41" s="15">
        <v>6.805555555555555E-2</v>
      </c>
    </row>
    <row r="42" spans="1:4">
      <c r="A42" s="2">
        <v>39</v>
      </c>
      <c r="B42">
        <v>108</v>
      </c>
      <c r="C42">
        <v>66</v>
      </c>
      <c r="D42" s="15">
        <v>3.9583333333333331E-2</v>
      </c>
    </row>
    <row r="43" spans="1:4">
      <c r="A43" s="2">
        <v>40</v>
      </c>
      <c r="B43">
        <v>148</v>
      </c>
      <c r="C43">
        <v>87</v>
      </c>
      <c r="D43" s="15">
        <v>5.4166666666666669E-2</v>
      </c>
    </row>
    <row r="44" spans="1:4">
      <c r="A44" s="2">
        <v>41</v>
      </c>
      <c r="B44">
        <v>204</v>
      </c>
      <c r="C44">
        <v>120</v>
      </c>
      <c r="D44" s="15">
        <v>6.1805555555555558E-2</v>
      </c>
    </row>
    <row r="45" spans="1:4">
      <c r="A45" s="2">
        <v>42</v>
      </c>
      <c r="B45">
        <v>102</v>
      </c>
      <c r="C45">
        <v>63</v>
      </c>
      <c r="D45" s="15">
        <v>4.791666666666667E-2</v>
      </c>
    </row>
    <row r="46" spans="1:4">
      <c r="A46" s="2">
        <v>43</v>
      </c>
      <c r="B46">
        <v>203</v>
      </c>
      <c r="C46">
        <v>120</v>
      </c>
      <c r="D46" s="15">
        <v>0.10138888888888889</v>
      </c>
    </row>
    <row r="47" spans="1:4">
      <c r="A47" s="2">
        <v>44</v>
      </c>
      <c r="B47">
        <v>122</v>
      </c>
      <c r="C47">
        <v>73</v>
      </c>
      <c r="D47" s="15">
        <v>5.9027777777777776E-2</v>
      </c>
    </row>
    <row r="48" spans="1:4">
      <c r="A48" s="2">
        <v>45</v>
      </c>
      <c r="B48">
        <v>54</v>
      </c>
      <c r="C48">
        <v>30</v>
      </c>
      <c r="D48" s="15">
        <v>3.2638888888888891E-2</v>
      </c>
    </row>
    <row r="49" spans="1:4">
      <c r="A49" s="2">
        <v>46</v>
      </c>
      <c r="B49">
        <v>140</v>
      </c>
      <c r="C49">
        <v>84</v>
      </c>
      <c r="D49" s="15">
        <v>5.9722222222222225E-2</v>
      </c>
    </row>
    <row r="50" spans="1:4">
      <c r="A50" s="2">
        <v>47</v>
      </c>
      <c r="B50">
        <v>109</v>
      </c>
      <c r="C50">
        <v>66</v>
      </c>
      <c r="D50" s="15">
        <v>6.0416666666666667E-2</v>
      </c>
    </row>
    <row r="51" spans="1:4">
      <c r="A51" s="2">
        <v>48</v>
      </c>
      <c r="B51">
        <v>158</v>
      </c>
      <c r="C51">
        <v>94</v>
      </c>
      <c r="D51" s="15">
        <v>8.611111111111111E-2</v>
      </c>
    </row>
    <row r="52" spans="1:4">
      <c r="A52" s="2">
        <v>49</v>
      </c>
      <c r="B52">
        <v>186</v>
      </c>
      <c r="C52">
        <v>109</v>
      </c>
      <c r="D52" s="15">
        <v>5.6250000000000001E-2</v>
      </c>
    </row>
    <row r="53" spans="1:4">
      <c r="A53" s="2">
        <v>50</v>
      </c>
      <c r="B53">
        <v>76</v>
      </c>
      <c r="C53">
        <v>45</v>
      </c>
      <c r="D53" s="15">
        <v>1.4583333333333334E-2</v>
      </c>
    </row>
    <row r="54" spans="1:4">
      <c r="A54" s="2">
        <v>51</v>
      </c>
      <c r="B54">
        <v>225</v>
      </c>
      <c r="C54">
        <v>134</v>
      </c>
      <c r="D54" s="15">
        <v>0.11388888888888889</v>
      </c>
    </row>
    <row r="55" spans="1:4">
      <c r="A55" s="2">
        <v>52</v>
      </c>
      <c r="B55">
        <v>263</v>
      </c>
      <c r="C55">
        <v>158</v>
      </c>
      <c r="D55" s="15">
        <v>4.3055555555555555E-2</v>
      </c>
    </row>
    <row r="56" spans="1:4">
      <c r="A56" s="2">
        <v>53</v>
      </c>
      <c r="B56">
        <v>267</v>
      </c>
      <c r="C56">
        <v>162</v>
      </c>
      <c r="D56" s="15">
        <v>7.7777777777777779E-2</v>
      </c>
    </row>
    <row r="57" spans="1:4">
      <c r="A57" s="2">
        <v>54</v>
      </c>
      <c r="B57">
        <v>187</v>
      </c>
      <c r="C57">
        <v>112</v>
      </c>
      <c r="D57" s="15">
        <v>0.14097222222222222</v>
      </c>
    </row>
    <row r="58" spans="1:4">
      <c r="A58" s="2">
        <v>55</v>
      </c>
      <c r="B58">
        <v>255</v>
      </c>
      <c r="C58">
        <v>153</v>
      </c>
      <c r="D58" s="15">
        <v>6.6666666666666666E-2</v>
      </c>
    </row>
    <row r="59" spans="1:4">
      <c r="A59" s="2">
        <v>56</v>
      </c>
      <c r="B59">
        <v>48</v>
      </c>
      <c r="C59">
        <v>28</v>
      </c>
      <c r="D59" s="15">
        <v>5.4166666666666669E-2</v>
      </c>
    </row>
    <row r="60" spans="1:4">
      <c r="A60" s="2">
        <v>57</v>
      </c>
      <c r="B60">
        <v>169</v>
      </c>
      <c r="C60">
        <v>103</v>
      </c>
      <c r="D60" s="15">
        <v>4.7222222222222221E-2</v>
      </c>
    </row>
    <row r="61" spans="1:4">
      <c r="A61" s="2">
        <v>58</v>
      </c>
      <c r="B61">
        <v>82</v>
      </c>
      <c r="C61">
        <v>49</v>
      </c>
      <c r="D61" s="15">
        <v>5.0694444444444445E-2</v>
      </c>
    </row>
    <row r="62" spans="1:4">
      <c r="A62" s="2">
        <v>59</v>
      </c>
      <c r="B62">
        <v>160</v>
      </c>
      <c r="C62">
        <v>95</v>
      </c>
      <c r="D62" s="15">
        <v>3.3333333333333333E-2</v>
      </c>
    </row>
    <row r="63" spans="1:4">
      <c r="A63" s="2">
        <v>60</v>
      </c>
      <c r="B63">
        <v>102</v>
      </c>
      <c r="C63">
        <v>60</v>
      </c>
      <c r="D63" s="15">
        <v>2.9861111111111113E-2</v>
      </c>
    </row>
    <row r="64" spans="1:4">
      <c r="A64" s="2">
        <v>61</v>
      </c>
      <c r="B64">
        <v>242</v>
      </c>
      <c r="C64">
        <v>144</v>
      </c>
      <c r="D64" s="15">
        <v>0.11041666666666666</v>
      </c>
    </row>
    <row r="65" spans="1:4">
      <c r="A65" s="2">
        <v>62</v>
      </c>
      <c r="B65">
        <v>148</v>
      </c>
      <c r="C65">
        <v>88</v>
      </c>
      <c r="D65" s="15">
        <v>0.1076388888888889</v>
      </c>
    </row>
    <row r="66" spans="1:4">
      <c r="A66" s="2">
        <v>63</v>
      </c>
      <c r="B66">
        <v>55</v>
      </c>
      <c r="C66">
        <v>33</v>
      </c>
      <c r="D66" s="15">
        <v>2.0833333333333332E-2</v>
      </c>
    </row>
    <row r="67" spans="1:4">
      <c r="A67" s="2">
        <v>64</v>
      </c>
      <c r="B67">
        <v>288</v>
      </c>
      <c r="C67">
        <v>177</v>
      </c>
      <c r="D67" s="15">
        <v>5.6944444444444443E-2</v>
      </c>
    </row>
    <row r="68" spans="1:4">
      <c r="A68" s="2">
        <v>65</v>
      </c>
      <c r="B68">
        <v>196</v>
      </c>
      <c r="C68">
        <v>118</v>
      </c>
      <c r="D68" s="15">
        <v>0.1076388888888889</v>
      </c>
    </row>
    <row r="69" spans="1:4">
      <c r="A69" s="2">
        <v>66</v>
      </c>
      <c r="B69">
        <v>210</v>
      </c>
      <c r="C69">
        <v>127</v>
      </c>
      <c r="D69" s="15">
        <v>7.9166666666666663E-2</v>
      </c>
    </row>
    <row r="70" spans="1:4">
      <c r="A70" s="2">
        <v>67</v>
      </c>
      <c r="B70">
        <v>256</v>
      </c>
      <c r="C70">
        <v>154</v>
      </c>
      <c r="D70" s="15">
        <v>9.0972222222222218E-2</v>
      </c>
    </row>
    <row r="71" spans="1:4">
      <c r="A71" s="2">
        <v>68</v>
      </c>
      <c r="B71">
        <v>218</v>
      </c>
      <c r="C71">
        <v>130</v>
      </c>
      <c r="D71" s="15">
        <v>0.10069444444444445</v>
      </c>
    </row>
    <row r="72" spans="1:4">
      <c r="A72" s="2">
        <v>69</v>
      </c>
      <c r="B72">
        <v>234</v>
      </c>
      <c r="C72">
        <v>141</v>
      </c>
      <c r="D72" s="15">
        <v>6.3888888888888884E-2</v>
      </c>
    </row>
    <row r="73" spans="1:4">
      <c r="A73" s="2">
        <v>70</v>
      </c>
      <c r="B73">
        <v>118</v>
      </c>
      <c r="C73">
        <v>70</v>
      </c>
      <c r="D73" s="15">
        <v>2.7777777777777776E-2</v>
      </c>
    </row>
    <row r="74" spans="1:4">
      <c r="A74" s="2">
        <v>71</v>
      </c>
      <c r="B74">
        <v>136</v>
      </c>
      <c r="C74">
        <v>82</v>
      </c>
      <c r="D74" s="15">
        <v>3.4027777777777775E-2</v>
      </c>
    </row>
    <row r="75" spans="1:4">
      <c r="A75" s="2">
        <v>72</v>
      </c>
      <c r="B75">
        <v>75</v>
      </c>
      <c r="C75">
        <v>43</v>
      </c>
      <c r="D75" s="15">
        <v>3.7499999999999999E-2</v>
      </c>
    </row>
    <row r="76" spans="1:4">
      <c r="A76" s="2">
        <v>73</v>
      </c>
      <c r="B76">
        <v>81</v>
      </c>
      <c r="C76">
        <v>48</v>
      </c>
      <c r="D76" s="15">
        <v>1.3888888888888888E-2</v>
      </c>
    </row>
    <row r="77" spans="1:4">
      <c r="A77" s="2">
        <v>74</v>
      </c>
      <c r="B77">
        <v>218</v>
      </c>
      <c r="C77">
        <v>128</v>
      </c>
      <c r="D77" s="15">
        <v>6.9444444444444448E-2</v>
      </c>
    </row>
    <row r="78" spans="1:4">
      <c r="A78" s="2">
        <v>75</v>
      </c>
      <c r="B78">
        <v>109</v>
      </c>
      <c r="C78">
        <v>67</v>
      </c>
      <c r="D78" s="15">
        <v>3.5416666666666666E-2</v>
      </c>
    </row>
    <row r="79" spans="1:4">
      <c r="A79" s="2">
        <v>76</v>
      </c>
      <c r="B79">
        <v>158</v>
      </c>
      <c r="C79">
        <v>93</v>
      </c>
      <c r="D79" s="15">
        <v>6.7361111111111108E-2</v>
      </c>
    </row>
    <row r="80" spans="1:4">
      <c r="A80" s="2">
        <v>77</v>
      </c>
      <c r="B80">
        <v>99</v>
      </c>
      <c r="C80">
        <v>58</v>
      </c>
      <c r="D80" s="15">
        <v>6.7361111111111108E-2</v>
      </c>
    </row>
    <row r="81" spans="1:4">
      <c r="A81" s="2">
        <v>78</v>
      </c>
      <c r="B81">
        <v>57</v>
      </c>
      <c r="C81">
        <v>33</v>
      </c>
      <c r="D81" s="15">
        <v>3.7499999999999999E-2</v>
      </c>
    </row>
    <row r="82" spans="1:4">
      <c r="A82" s="2">
        <v>79</v>
      </c>
      <c r="B82">
        <v>309</v>
      </c>
      <c r="C82">
        <v>186</v>
      </c>
      <c r="D82" s="15">
        <v>6.6666666666666666E-2</v>
      </c>
    </row>
    <row r="83" spans="1:4">
      <c r="A83" s="2">
        <v>80</v>
      </c>
      <c r="B83">
        <v>121</v>
      </c>
      <c r="C83">
        <v>71</v>
      </c>
      <c r="D83" s="15">
        <v>4.6527777777777779E-2</v>
      </c>
    </row>
    <row r="84" spans="1:4">
      <c r="A84" s="2">
        <v>81</v>
      </c>
      <c r="B84">
        <v>62</v>
      </c>
      <c r="C84">
        <v>38</v>
      </c>
      <c r="D84" s="15">
        <v>4.0972222222222222E-2</v>
      </c>
    </row>
    <row r="85" spans="1:4">
      <c r="A85" s="2">
        <v>82</v>
      </c>
      <c r="B85">
        <v>80</v>
      </c>
      <c r="C85">
        <v>48</v>
      </c>
      <c r="D85" s="15">
        <v>1.3194444444444444E-2</v>
      </c>
    </row>
    <row r="86" spans="1:4">
      <c r="A86" s="2">
        <v>83</v>
      </c>
      <c r="B86">
        <v>170</v>
      </c>
      <c r="C86">
        <v>101</v>
      </c>
      <c r="D86" s="15">
        <v>6.5277777777777782E-2</v>
      </c>
    </row>
    <row r="87" spans="1:4">
      <c r="A87" s="2">
        <v>84</v>
      </c>
      <c r="B87">
        <v>60</v>
      </c>
      <c r="C87">
        <v>36</v>
      </c>
      <c r="D87" s="15">
        <v>6.9444444444444441E-3</v>
      </c>
    </row>
    <row r="88" spans="1:4">
      <c r="A88" s="2">
        <v>85</v>
      </c>
      <c r="B88">
        <v>208</v>
      </c>
      <c r="C88">
        <v>123</v>
      </c>
      <c r="D88" s="15">
        <v>9.8611111111111108E-2</v>
      </c>
    </row>
    <row r="89" spans="1:4">
      <c r="A89" s="2">
        <v>86</v>
      </c>
      <c r="B89">
        <v>50</v>
      </c>
      <c r="C89">
        <v>30</v>
      </c>
      <c r="D89" s="15">
        <v>5.5555555555555558E-3</v>
      </c>
    </row>
    <row r="90" spans="1:4">
      <c r="A90" s="2">
        <v>87</v>
      </c>
      <c r="B90">
        <v>99</v>
      </c>
      <c r="C90">
        <v>58</v>
      </c>
      <c r="D90" s="15">
        <v>4.9305555555555554E-2</v>
      </c>
    </row>
    <row r="91" spans="1:4">
      <c r="A91" s="2">
        <v>88</v>
      </c>
      <c r="B91">
        <v>123</v>
      </c>
      <c r="C91">
        <v>73</v>
      </c>
      <c r="D91" s="15">
        <v>8.1250000000000003E-2</v>
      </c>
    </row>
    <row r="92" spans="1:4">
      <c r="A92" s="2">
        <v>89</v>
      </c>
      <c r="B92">
        <v>159</v>
      </c>
      <c r="C92">
        <v>95</v>
      </c>
      <c r="D92" s="15">
        <v>9.8611111111111108E-2</v>
      </c>
    </row>
    <row r="93" spans="1:4">
      <c r="A93" s="2">
        <v>90</v>
      </c>
      <c r="B93">
        <v>34</v>
      </c>
      <c r="C93">
        <v>20</v>
      </c>
      <c r="D93" s="15">
        <v>3.3333333333333333E-2</v>
      </c>
    </row>
    <row r="94" spans="1:4">
      <c r="A94" s="2">
        <v>91</v>
      </c>
      <c r="B94">
        <v>293</v>
      </c>
      <c r="C94">
        <v>176</v>
      </c>
      <c r="D94" s="15">
        <v>9.166666666666666E-2</v>
      </c>
    </row>
    <row r="95" spans="1:4">
      <c r="A95" s="2">
        <v>92</v>
      </c>
      <c r="B95">
        <v>82</v>
      </c>
      <c r="C95">
        <v>48</v>
      </c>
      <c r="D95" s="15">
        <v>2.9166666666666667E-2</v>
      </c>
    </row>
    <row r="96" spans="1:4">
      <c r="A96" s="2">
        <v>93</v>
      </c>
      <c r="B96">
        <v>29</v>
      </c>
      <c r="C96">
        <v>17</v>
      </c>
      <c r="D96" s="15">
        <v>1.2500000000000001E-2</v>
      </c>
    </row>
    <row r="97" spans="1:4">
      <c r="A97" s="2">
        <v>94</v>
      </c>
      <c r="B97">
        <v>253</v>
      </c>
      <c r="C97">
        <v>152</v>
      </c>
      <c r="D97" s="15">
        <v>8.9583333333333334E-2</v>
      </c>
    </row>
    <row r="98" spans="1:4">
      <c r="A98" s="2">
        <v>95</v>
      </c>
      <c r="B98">
        <v>153</v>
      </c>
      <c r="C98">
        <v>90</v>
      </c>
      <c r="D98" s="15">
        <v>2.8472222222222222E-2</v>
      </c>
    </row>
    <row r="99" spans="1:4">
      <c r="A99" s="2">
        <v>96</v>
      </c>
      <c r="B99">
        <v>176</v>
      </c>
      <c r="C99">
        <v>104</v>
      </c>
      <c r="D99" s="15">
        <v>5.2777777777777778E-2</v>
      </c>
    </row>
    <row r="100" spans="1:4">
      <c r="A100" s="2">
        <v>97</v>
      </c>
      <c r="B100">
        <v>188</v>
      </c>
      <c r="C100">
        <v>111</v>
      </c>
      <c r="D100" s="15">
        <v>5.486111111111111E-2</v>
      </c>
    </row>
    <row r="101" spans="1:4">
      <c r="A101" s="2">
        <v>98</v>
      </c>
      <c r="B101">
        <v>166</v>
      </c>
      <c r="C101">
        <v>98</v>
      </c>
      <c r="D101" s="15">
        <v>9.7222222222222224E-2</v>
      </c>
    </row>
    <row r="102" spans="1:4">
      <c r="A102" s="2">
        <v>99</v>
      </c>
      <c r="B102">
        <v>139</v>
      </c>
      <c r="C102">
        <v>83</v>
      </c>
      <c r="D102" s="15">
        <v>5.9722222222222225E-2</v>
      </c>
    </row>
    <row r="103" spans="1:4">
      <c r="A103" s="2">
        <v>100</v>
      </c>
      <c r="B103">
        <v>166</v>
      </c>
      <c r="C103">
        <v>98</v>
      </c>
      <c r="D103" s="15">
        <v>7.1527777777777773E-2</v>
      </c>
    </row>
    <row r="104" spans="1:4">
      <c r="A104" s="2">
        <v>101</v>
      </c>
      <c r="B104">
        <v>138</v>
      </c>
      <c r="C104">
        <v>83</v>
      </c>
      <c r="D104" s="15">
        <v>9.3055555555555558E-2</v>
      </c>
    </row>
    <row r="105" spans="1:4">
      <c r="A105" s="2">
        <v>102</v>
      </c>
      <c r="B105">
        <v>171</v>
      </c>
      <c r="C105">
        <v>99</v>
      </c>
      <c r="D105" s="15">
        <v>3.1944444444444442E-2</v>
      </c>
    </row>
    <row r="106" spans="1:4">
      <c r="A106" s="2">
        <v>103</v>
      </c>
      <c r="B106">
        <v>73</v>
      </c>
      <c r="C106">
        <v>43</v>
      </c>
      <c r="D106" s="15">
        <v>6.8750000000000006E-2</v>
      </c>
    </row>
    <row r="107" spans="1:4">
      <c r="A107" s="2">
        <v>104</v>
      </c>
      <c r="B107">
        <v>77</v>
      </c>
      <c r="C107">
        <v>47</v>
      </c>
      <c r="D107" s="15">
        <v>3.8194444444444448E-2</v>
      </c>
    </row>
    <row r="108" spans="1:4">
      <c r="A108" s="2">
        <v>105</v>
      </c>
      <c r="B108">
        <v>141</v>
      </c>
      <c r="C108">
        <v>84</v>
      </c>
      <c r="D108" s="15">
        <v>2.9861111111111113E-2</v>
      </c>
    </row>
    <row r="109" spans="1:4">
      <c r="A109" s="2">
        <v>106</v>
      </c>
      <c r="B109">
        <v>68</v>
      </c>
      <c r="C109">
        <v>40</v>
      </c>
      <c r="D109" s="15">
        <v>2.013888888888889E-2</v>
      </c>
    </row>
    <row r="110" spans="1:4">
      <c r="A110" s="2">
        <v>107</v>
      </c>
      <c r="B110">
        <v>253</v>
      </c>
      <c r="C110">
        <v>149</v>
      </c>
      <c r="D110" s="15">
        <v>9.7916666666666666E-2</v>
      </c>
    </row>
    <row r="111" spans="1:4">
      <c r="A111" s="2">
        <v>108</v>
      </c>
      <c r="B111">
        <v>124</v>
      </c>
      <c r="C111">
        <v>72</v>
      </c>
      <c r="D111" s="15">
        <v>7.9861111111111105E-2</v>
      </c>
    </row>
    <row r="112" spans="1:4">
      <c r="A112" s="2">
        <v>109</v>
      </c>
      <c r="B112">
        <v>169</v>
      </c>
      <c r="C112">
        <v>100</v>
      </c>
      <c r="D112" s="15">
        <v>8.1944444444444445E-2</v>
      </c>
    </row>
    <row r="113" spans="1:4">
      <c r="A113" s="2">
        <v>110</v>
      </c>
      <c r="B113">
        <v>163</v>
      </c>
      <c r="C113">
        <v>95</v>
      </c>
      <c r="D113" s="15">
        <v>8.4027777777777785E-2</v>
      </c>
    </row>
    <row r="114" spans="1:4">
      <c r="A114" s="2">
        <v>111</v>
      </c>
      <c r="B114">
        <v>204</v>
      </c>
      <c r="C114">
        <v>120</v>
      </c>
      <c r="D114" s="15">
        <v>9.5138888888888884E-2</v>
      </c>
    </row>
    <row r="115" spans="1:4">
      <c r="A115" s="2">
        <v>112</v>
      </c>
      <c r="B115">
        <v>20</v>
      </c>
      <c r="C115">
        <v>12</v>
      </c>
      <c r="D115" s="15">
        <v>1.1111111111111112E-2</v>
      </c>
    </row>
    <row r="116" spans="1:4">
      <c r="A116" s="2">
        <v>113</v>
      </c>
      <c r="B116">
        <v>68</v>
      </c>
      <c r="C116">
        <v>40</v>
      </c>
      <c r="D116" s="15">
        <v>3.5416666666666666E-2</v>
      </c>
    </row>
    <row r="117" spans="1:4">
      <c r="A117" s="2">
        <v>114</v>
      </c>
      <c r="B117">
        <v>253</v>
      </c>
      <c r="C117">
        <v>148</v>
      </c>
      <c r="D117" s="15">
        <v>9.0972222222222218E-2</v>
      </c>
    </row>
    <row r="118" spans="1:4">
      <c r="A118" s="2">
        <v>115</v>
      </c>
      <c r="B118">
        <v>237</v>
      </c>
      <c r="C118">
        <v>141</v>
      </c>
      <c r="D118" s="15">
        <v>6.805555555555555E-2</v>
      </c>
    </row>
    <row r="119" spans="1:4">
      <c r="A119" s="2">
        <v>116</v>
      </c>
      <c r="B119">
        <v>269</v>
      </c>
      <c r="C119">
        <v>160</v>
      </c>
      <c r="D119" s="15">
        <v>8.9583333333333334E-2</v>
      </c>
    </row>
    <row r="120" spans="1:4">
      <c r="A120" s="2">
        <v>117</v>
      </c>
      <c r="B120">
        <v>70</v>
      </c>
      <c r="C120">
        <v>42</v>
      </c>
      <c r="D120" s="15">
        <v>5.5555555555555558E-3</v>
      </c>
    </row>
    <row r="121" spans="1:4">
      <c r="A121" s="2">
        <v>118</v>
      </c>
      <c r="B121">
        <v>209</v>
      </c>
      <c r="C121">
        <v>123</v>
      </c>
      <c r="D121" s="15">
        <v>9.4444444444444442E-2</v>
      </c>
    </row>
    <row r="122" spans="1:4">
      <c r="A122" s="2">
        <v>119</v>
      </c>
      <c r="B122">
        <v>134</v>
      </c>
      <c r="C122">
        <v>79</v>
      </c>
      <c r="D122" s="15">
        <v>3.7499999999999999E-2</v>
      </c>
    </row>
    <row r="123" spans="1:4">
      <c r="A123" s="2">
        <v>120</v>
      </c>
      <c r="B123">
        <v>145</v>
      </c>
      <c r="C123">
        <v>87</v>
      </c>
      <c r="D123" s="15">
        <v>6.7361111111111108E-2</v>
      </c>
    </row>
    <row r="124" spans="1:4">
      <c r="A124" s="2">
        <v>121</v>
      </c>
      <c r="B124">
        <v>52</v>
      </c>
      <c r="C124">
        <v>30</v>
      </c>
      <c r="D124" s="15">
        <v>2.6388888888888889E-2</v>
      </c>
    </row>
    <row r="125" spans="1:4">
      <c r="A125" s="2">
        <v>122</v>
      </c>
      <c r="B125">
        <v>105</v>
      </c>
      <c r="C125">
        <v>63</v>
      </c>
      <c r="D125" s="15">
        <v>2.2222222222222223E-2</v>
      </c>
    </row>
    <row r="126" spans="1:4">
      <c r="A126" s="2">
        <v>123</v>
      </c>
      <c r="B126">
        <v>24</v>
      </c>
      <c r="C126">
        <v>14</v>
      </c>
      <c r="D126" s="15">
        <v>2.2916666666666665E-2</v>
      </c>
    </row>
    <row r="127" spans="1:4">
      <c r="A127" s="2">
        <v>124</v>
      </c>
      <c r="B127">
        <v>222</v>
      </c>
      <c r="C127">
        <v>133</v>
      </c>
      <c r="D127" s="15">
        <v>9.583333333333334E-2</v>
      </c>
    </row>
    <row r="128" spans="1:4">
      <c r="A128" s="2">
        <v>125</v>
      </c>
      <c r="B128">
        <v>184</v>
      </c>
      <c r="C128">
        <v>108</v>
      </c>
      <c r="D128" s="15">
        <v>5.8333333333333334E-2</v>
      </c>
    </row>
    <row r="129" spans="1:4">
      <c r="A129" s="2">
        <v>126</v>
      </c>
      <c r="B129">
        <v>165</v>
      </c>
      <c r="C129">
        <v>97</v>
      </c>
      <c r="D129" s="15">
        <v>9.6527777777777782E-2</v>
      </c>
    </row>
    <row r="130" spans="1:4">
      <c r="A130" s="2">
        <v>127</v>
      </c>
      <c r="B130">
        <v>72</v>
      </c>
      <c r="C130">
        <v>44</v>
      </c>
      <c r="D130" s="15">
        <v>2.0833333333333332E-2</v>
      </c>
    </row>
    <row r="131" spans="1:4">
      <c r="A131" s="2">
        <v>128</v>
      </c>
      <c r="B131">
        <v>239</v>
      </c>
      <c r="C131">
        <v>141</v>
      </c>
      <c r="D131" s="15">
        <v>0.11944444444444445</v>
      </c>
    </row>
    <row r="132" spans="1:4">
      <c r="A132" s="2">
        <v>129</v>
      </c>
      <c r="B132">
        <v>106</v>
      </c>
      <c r="C132">
        <v>62</v>
      </c>
      <c r="D132" s="15">
        <v>5.5555555555555552E-2</v>
      </c>
    </row>
    <row r="133" spans="1:4">
      <c r="A133" s="2">
        <v>130</v>
      </c>
      <c r="B133">
        <v>35</v>
      </c>
      <c r="C133">
        <v>21</v>
      </c>
      <c r="D133" s="15">
        <v>1.7361111111111112E-2</v>
      </c>
    </row>
    <row r="134" spans="1:4">
      <c r="A134" s="2">
        <v>131</v>
      </c>
      <c r="B134">
        <v>157</v>
      </c>
      <c r="C134">
        <v>94</v>
      </c>
      <c r="D134" s="15">
        <v>8.3333333333333329E-2</v>
      </c>
    </row>
    <row r="135" spans="1:4">
      <c r="A135" s="2">
        <v>132</v>
      </c>
      <c r="B135">
        <v>206</v>
      </c>
      <c r="C135">
        <v>125</v>
      </c>
      <c r="D135" s="15">
        <v>7.0833333333333331E-2</v>
      </c>
    </row>
    <row r="136" spans="1:4">
      <c r="A136" s="2">
        <v>133</v>
      </c>
      <c r="B136">
        <v>182</v>
      </c>
      <c r="C136">
        <v>107</v>
      </c>
      <c r="D136" s="15">
        <v>7.4305555555555555E-2</v>
      </c>
    </row>
    <row r="137" spans="1:4">
      <c r="A137" s="2">
        <v>134</v>
      </c>
      <c r="B137">
        <v>120</v>
      </c>
      <c r="C137">
        <v>71</v>
      </c>
      <c r="D137" s="15">
        <v>3.3333333333333333E-2</v>
      </c>
    </row>
    <row r="138" spans="1:4">
      <c r="A138" s="2">
        <v>135</v>
      </c>
      <c r="B138">
        <v>260</v>
      </c>
      <c r="C138">
        <v>158</v>
      </c>
      <c r="D138" s="15">
        <v>6.1111111111111109E-2</v>
      </c>
    </row>
    <row r="139" spans="1:4">
      <c r="A139" s="2">
        <v>136</v>
      </c>
      <c r="B139">
        <v>80</v>
      </c>
      <c r="C139">
        <v>50</v>
      </c>
      <c r="D139" s="15">
        <v>9.0277777777777769E-3</v>
      </c>
    </row>
    <row r="140" spans="1:4">
      <c r="A140" s="2">
        <v>137</v>
      </c>
      <c r="B140">
        <v>63</v>
      </c>
      <c r="C140">
        <v>39</v>
      </c>
      <c r="D140" s="15">
        <v>2.8472222222222222E-2</v>
      </c>
    </row>
    <row r="141" spans="1:4">
      <c r="A141" s="2">
        <v>138</v>
      </c>
      <c r="B141">
        <v>238</v>
      </c>
      <c r="C141">
        <v>141</v>
      </c>
      <c r="D141" s="15">
        <v>6.7361111111111108E-2</v>
      </c>
    </row>
    <row r="142" spans="1:4">
      <c r="A142" s="2">
        <v>139</v>
      </c>
      <c r="B142">
        <v>35</v>
      </c>
      <c r="C142">
        <v>21</v>
      </c>
      <c r="D142" s="15">
        <v>1.8055555555555554E-2</v>
      </c>
    </row>
    <row r="143" spans="1:4">
      <c r="A143" s="2">
        <v>140</v>
      </c>
      <c r="B143">
        <v>191</v>
      </c>
      <c r="C143">
        <v>113</v>
      </c>
      <c r="D143" s="15">
        <v>8.1944444444444445E-2</v>
      </c>
    </row>
    <row r="144" spans="1:4">
      <c r="A144" s="2">
        <v>141</v>
      </c>
      <c r="B144">
        <v>21</v>
      </c>
      <c r="C144">
        <v>13</v>
      </c>
      <c r="D144" s="15">
        <v>1.9444444444444445E-2</v>
      </c>
    </row>
    <row r="145" spans="1:4">
      <c r="A145" s="2">
        <v>142</v>
      </c>
      <c r="B145">
        <v>181</v>
      </c>
      <c r="C145">
        <v>109</v>
      </c>
      <c r="D145" s="15">
        <v>4.8611111111111112E-2</v>
      </c>
    </row>
    <row r="146" spans="1:4">
      <c r="A146" s="2">
        <v>143</v>
      </c>
      <c r="B146">
        <v>50</v>
      </c>
      <c r="C146">
        <v>30</v>
      </c>
      <c r="D146" s="15">
        <v>1.1111111111111112E-2</v>
      </c>
    </row>
    <row r="147" spans="1:4">
      <c r="A147" s="2">
        <v>144</v>
      </c>
      <c r="B147">
        <v>185</v>
      </c>
      <c r="C147">
        <v>109</v>
      </c>
      <c r="D147" s="15">
        <v>0.10416666666666667</v>
      </c>
    </row>
    <row r="148" spans="1:4">
      <c r="A148" s="2">
        <v>145</v>
      </c>
      <c r="B148">
        <v>126</v>
      </c>
      <c r="C148">
        <v>75</v>
      </c>
      <c r="D148" s="15">
        <v>7.3611111111111113E-2</v>
      </c>
    </row>
    <row r="149" spans="1:4">
      <c r="A149" s="2">
        <v>146</v>
      </c>
      <c r="B149">
        <v>62</v>
      </c>
      <c r="C149">
        <v>38</v>
      </c>
      <c r="D149" s="15">
        <v>3.2638888888888891E-2</v>
      </c>
    </row>
    <row r="150" spans="1:4">
      <c r="A150" s="2">
        <v>147</v>
      </c>
      <c r="B150">
        <v>84</v>
      </c>
      <c r="C150">
        <v>51</v>
      </c>
      <c r="D150" s="15">
        <v>2.2916666666666665E-2</v>
      </c>
    </row>
    <row r="151" spans="1:4">
      <c r="A151" s="2">
        <v>148</v>
      </c>
      <c r="B151">
        <v>212</v>
      </c>
      <c r="C151">
        <v>125</v>
      </c>
      <c r="D151" s="15">
        <v>0.11041666666666666</v>
      </c>
    </row>
    <row r="152" spans="1:4">
      <c r="A152" s="2">
        <v>149</v>
      </c>
      <c r="B152">
        <v>226</v>
      </c>
      <c r="C152">
        <v>132</v>
      </c>
      <c r="D152" s="15">
        <v>9.6527777777777782E-2</v>
      </c>
    </row>
    <row r="153" spans="1:4">
      <c r="A153" s="2">
        <v>150</v>
      </c>
      <c r="B153">
        <v>150</v>
      </c>
      <c r="C153">
        <v>90</v>
      </c>
      <c r="D153" s="15">
        <v>7.3611111111111113E-2</v>
      </c>
    </row>
    <row r="154" spans="1:4">
      <c r="A154" s="2">
        <v>151</v>
      </c>
      <c r="B154">
        <v>132</v>
      </c>
      <c r="C154">
        <v>81</v>
      </c>
      <c r="D154" s="15">
        <v>1.3194444444444444E-2</v>
      </c>
    </row>
    <row r="155" spans="1:4">
      <c r="A155" s="2">
        <v>152</v>
      </c>
      <c r="B155">
        <v>56</v>
      </c>
      <c r="C155">
        <v>32</v>
      </c>
      <c r="D155" s="15">
        <v>8.3333333333333332E-3</v>
      </c>
    </row>
    <row r="156" spans="1:4">
      <c r="A156" s="2">
        <v>153</v>
      </c>
      <c r="B156">
        <v>203</v>
      </c>
      <c r="C156">
        <v>124</v>
      </c>
      <c r="D156" s="15">
        <v>6.1805555555555558E-2</v>
      </c>
    </row>
    <row r="157" spans="1:4">
      <c r="A157" s="2">
        <v>154</v>
      </c>
      <c r="B157">
        <v>144</v>
      </c>
      <c r="C157">
        <v>86</v>
      </c>
      <c r="D157" s="15">
        <v>5.6944444444444443E-2</v>
      </c>
    </row>
    <row r="158" spans="1:4">
      <c r="A158" s="2">
        <v>155</v>
      </c>
      <c r="B158">
        <v>136</v>
      </c>
      <c r="C158">
        <v>82</v>
      </c>
      <c r="D158" s="15">
        <v>6.9444444444444448E-2</v>
      </c>
    </row>
    <row r="159" spans="1:4">
      <c r="A159" s="2">
        <v>156</v>
      </c>
      <c r="B159">
        <v>56</v>
      </c>
      <c r="C159">
        <v>32</v>
      </c>
      <c r="D159" s="15">
        <v>4.1666666666666666E-3</v>
      </c>
    </row>
    <row r="160" spans="1:4">
      <c r="A160" s="2">
        <v>157</v>
      </c>
      <c r="B160">
        <v>271</v>
      </c>
      <c r="C160">
        <v>163</v>
      </c>
      <c r="D160" s="15">
        <v>0.10416666666666667</v>
      </c>
    </row>
    <row r="161" spans="1:4">
      <c r="A161" s="2">
        <v>158</v>
      </c>
      <c r="B161">
        <v>310</v>
      </c>
      <c r="C161">
        <v>185</v>
      </c>
      <c r="D161" s="15">
        <v>9.375E-2</v>
      </c>
    </row>
    <row r="162" spans="1:4">
      <c r="A162" s="2">
        <v>159</v>
      </c>
      <c r="B162">
        <v>253</v>
      </c>
      <c r="C162">
        <v>150</v>
      </c>
      <c r="D162" s="15">
        <v>5.1388888888888887E-2</v>
      </c>
    </row>
    <row r="163" spans="1:4">
      <c r="A163" s="2">
        <v>160</v>
      </c>
      <c r="B163">
        <v>156</v>
      </c>
      <c r="C163">
        <v>94</v>
      </c>
      <c r="D163" s="15">
        <v>4.6527777777777779E-2</v>
      </c>
    </row>
    <row r="164" spans="1:4">
      <c r="A164" s="2">
        <v>161</v>
      </c>
      <c r="B164">
        <v>84</v>
      </c>
      <c r="C164">
        <v>48</v>
      </c>
      <c r="D164" s="15">
        <v>3.9583333333333331E-2</v>
      </c>
    </row>
    <row r="165" spans="1:4">
      <c r="A165" s="2">
        <v>162</v>
      </c>
      <c r="B165">
        <v>72</v>
      </c>
      <c r="C165">
        <v>42</v>
      </c>
      <c r="D165" s="15">
        <v>1.7361111111111112E-2</v>
      </c>
    </row>
    <row r="166" spans="1:4">
      <c r="A166" s="2">
        <v>163</v>
      </c>
      <c r="B166">
        <v>271</v>
      </c>
      <c r="C166">
        <v>164</v>
      </c>
      <c r="D166" s="15">
        <v>4.9305555555555554E-2</v>
      </c>
    </row>
    <row r="167" spans="1:4">
      <c r="A167" s="2">
        <v>164</v>
      </c>
      <c r="B167">
        <v>170</v>
      </c>
      <c r="C167">
        <v>101</v>
      </c>
      <c r="D167" s="15">
        <v>7.2916666666666671E-2</v>
      </c>
    </row>
    <row r="168" spans="1:4">
      <c r="A168" s="2">
        <v>165</v>
      </c>
      <c r="B168">
        <v>90</v>
      </c>
      <c r="C168">
        <v>54</v>
      </c>
      <c r="D168" s="15">
        <v>3.888888888888889E-2</v>
      </c>
    </row>
    <row r="169" spans="1:4">
      <c r="A169" s="2">
        <v>166</v>
      </c>
      <c r="B169">
        <v>46</v>
      </c>
      <c r="C169">
        <v>28</v>
      </c>
      <c r="D169" s="15">
        <v>1.5277777777777777E-2</v>
      </c>
    </row>
    <row r="170" spans="1:4">
      <c r="A170" s="2">
        <v>167</v>
      </c>
      <c r="B170">
        <v>152</v>
      </c>
      <c r="C170">
        <v>90</v>
      </c>
      <c r="D170" s="15">
        <v>5.2777777777777778E-2</v>
      </c>
    </row>
    <row r="171" spans="1:4">
      <c r="A171" s="2">
        <v>168</v>
      </c>
      <c r="B171">
        <v>44</v>
      </c>
      <c r="C171">
        <v>26</v>
      </c>
      <c r="D171" s="15">
        <v>4.8611111111111112E-3</v>
      </c>
    </row>
    <row r="172" spans="1:4">
      <c r="A172" s="2">
        <v>169</v>
      </c>
      <c r="B172">
        <v>154</v>
      </c>
      <c r="C172">
        <v>92</v>
      </c>
      <c r="D172" s="15">
        <v>7.6388888888888895E-2</v>
      </c>
    </row>
    <row r="173" spans="1:4">
      <c r="A173" s="2">
        <v>170</v>
      </c>
      <c r="B173">
        <v>243</v>
      </c>
      <c r="C173">
        <v>145</v>
      </c>
      <c r="D173" s="15">
        <v>5.0694444444444445E-2</v>
      </c>
    </row>
    <row r="174" spans="1:4">
      <c r="A174" s="2">
        <v>171</v>
      </c>
      <c r="B174">
        <v>139</v>
      </c>
      <c r="C174">
        <v>81</v>
      </c>
      <c r="D174" s="15">
        <v>3.5416666666666666E-2</v>
      </c>
    </row>
    <row r="175" spans="1:4">
      <c r="A175" s="2">
        <v>172</v>
      </c>
      <c r="B175">
        <v>68</v>
      </c>
      <c r="C175">
        <v>40</v>
      </c>
      <c r="D175" s="15">
        <v>1.8749999999999999E-2</v>
      </c>
    </row>
    <row r="176" spans="1:4">
      <c r="A176" s="2">
        <v>173</v>
      </c>
      <c r="B176">
        <v>177</v>
      </c>
      <c r="C176">
        <v>105</v>
      </c>
      <c r="D176" s="15">
        <v>4.6527777777777779E-2</v>
      </c>
    </row>
    <row r="177" spans="1:4">
      <c r="A177" s="2">
        <v>174</v>
      </c>
      <c r="B177">
        <v>60</v>
      </c>
      <c r="C177">
        <v>36</v>
      </c>
      <c r="D177" s="15">
        <v>8.3333333333333332E-3</v>
      </c>
    </row>
    <row r="178" spans="1:4">
      <c r="A178" s="2">
        <v>175</v>
      </c>
      <c r="B178">
        <v>144</v>
      </c>
      <c r="C178">
        <v>85</v>
      </c>
      <c r="D178" s="15">
        <v>3.2638888888888891E-2</v>
      </c>
    </row>
    <row r="179" spans="1:4">
      <c r="A179" s="2">
        <v>176</v>
      </c>
      <c r="B179">
        <v>63</v>
      </c>
      <c r="C179">
        <v>39</v>
      </c>
      <c r="D179" s="15">
        <v>3.3333333333333333E-2</v>
      </c>
    </row>
    <row r="180" spans="1:4">
      <c r="A180" s="2">
        <v>177</v>
      </c>
      <c r="B180">
        <v>173</v>
      </c>
      <c r="C180">
        <v>102</v>
      </c>
      <c r="D180" s="15">
        <v>9.8611111111111108E-2</v>
      </c>
    </row>
    <row r="181" spans="1:4">
      <c r="A181" s="2">
        <v>178</v>
      </c>
      <c r="B181">
        <v>208</v>
      </c>
      <c r="C181">
        <v>125</v>
      </c>
      <c r="D181" s="15">
        <v>0.10138888888888889</v>
      </c>
    </row>
    <row r="182" spans="1:4">
      <c r="A182" s="2">
        <v>179</v>
      </c>
      <c r="B182">
        <v>62</v>
      </c>
      <c r="C182">
        <v>38</v>
      </c>
      <c r="D182" s="15">
        <v>1.8055555555555554E-2</v>
      </c>
    </row>
    <row r="183" spans="1:4">
      <c r="A183" s="2">
        <v>180</v>
      </c>
      <c r="B183">
        <v>166</v>
      </c>
      <c r="C183">
        <v>99</v>
      </c>
      <c r="D183" s="15">
        <v>0.11180555555555556</v>
      </c>
    </row>
    <row r="184" spans="1:4">
      <c r="A184" s="2">
        <v>181</v>
      </c>
      <c r="B184">
        <v>27</v>
      </c>
      <c r="C184">
        <v>16</v>
      </c>
      <c r="D184" s="15">
        <v>3.8194444444444448E-2</v>
      </c>
    </row>
    <row r="185" spans="1:4">
      <c r="A185" s="2">
        <v>182</v>
      </c>
      <c r="B185">
        <v>38</v>
      </c>
      <c r="C185">
        <v>22</v>
      </c>
      <c r="D185" s="15">
        <v>7.6388888888888886E-3</v>
      </c>
    </row>
    <row r="186" spans="1:4">
      <c r="A186" s="2">
        <v>183</v>
      </c>
      <c r="B186">
        <v>255</v>
      </c>
      <c r="C186">
        <v>152</v>
      </c>
      <c r="D186" s="15">
        <v>0.11527777777777778</v>
      </c>
    </row>
    <row r="187" spans="1:4">
      <c r="A187" s="2">
        <v>184</v>
      </c>
      <c r="B187">
        <v>205</v>
      </c>
      <c r="C187">
        <v>120</v>
      </c>
      <c r="D187" s="15">
        <v>2.013888888888889E-2</v>
      </c>
    </row>
    <row r="188" spans="1:4">
      <c r="A188" s="2">
        <v>185</v>
      </c>
      <c r="B188">
        <v>91</v>
      </c>
      <c r="C188">
        <v>55</v>
      </c>
      <c r="D188" s="15">
        <v>2.7777777777777776E-2</v>
      </c>
    </row>
    <row r="189" spans="1:4">
      <c r="A189" s="2">
        <v>186</v>
      </c>
      <c r="B189">
        <v>270</v>
      </c>
      <c r="C189">
        <v>162</v>
      </c>
      <c r="D189" s="15">
        <v>6.458333333333334E-2</v>
      </c>
    </row>
    <row r="190" spans="1:4">
      <c r="A190" s="2">
        <v>187</v>
      </c>
      <c r="B190">
        <v>208</v>
      </c>
      <c r="C190">
        <v>122</v>
      </c>
      <c r="D190" s="15">
        <v>8.7499999999999994E-2</v>
      </c>
    </row>
    <row r="191" spans="1:4">
      <c r="A191" s="2">
        <v>188</v>
      </c>
      <c r="B191">
        <v>83</v>
      </c>
      <c r="C191">
        <v>49</v>
      </c>
      <c r="D191" s="15">
        <v>7.2916666666666671E-2</v>
      </c>
    </row>
    <row r="192" spans="1:4">
      <c r="A192" s="2">
        <v>189</v>
      </c>
      <c r="B192">
        <v>192</v>
      </c>
      <c r="C192">
        <v>112</v>
      </c>
      <c r="D192" s="15">
        <v>8.1250000000000003E-2</v>
      </c>
    </row>
    <row r="193" spans="1:4">
      <c r="A193" s="2">
        <v>190</v>
      </c>
      <c r="B193">
        <v>202</v>
      </c>
      <c r="C193">
        <v>123</v>
      </c>
      <c r="D193" s="15">
        <v>7.0833333333333331E-2</v>
      </c>
    </row>
    <row r="194" spans="1:4">
      <c r="A194" s="2">
        <v>191</v>
      </c>
      <c r="B194">
        <v>162</v>
      </c>
      <c r="C194">
        <v>96</v>
      </c>
      <c r="D194" s="15">
        <v>6.0416666666666667E-2</v>
      </c>
    </row>
    <row r="195" spans="1:4">
      <c r="A195" s="2">
        <v>192</v>
      </c>
      <c r="B195">
        <v>75</v>
      </c>
      <c r="C195">
        <v>45</v>
      </c>
      <c r="D195" s="15">
        <v>1.8055555555555554E-2</v>
      </c>
    </row>
    <row r="196" spans="1:4">
      <c r="A196" s="2">
        <v>193</v>
      </c>
      <c r="B196">
        <v>220</v>
      </c>
      <c r="C196">
        <v>132</v>
      </c>
      <c r="D196" s="15">
        <v>0.11874999999999999</v>
      </c>
    </row>
    <row r="197" spans="1:4">
      <c r="A197" s="2">
        <v>194</v>
      </c>
      <c r="B197">
        <v>96</v>
      </c>
      <c r="C197">
        <v>58</v>
      </c>
      <c r="D197" s="15">
        <v>4.7222222222222221E-2</v>
      </c>
    </row>
    <row r="198" spans="1:4">
      <c r="A198" s="2">
        <v>195</v>
      </c>
      <c r="B198">
        <v>50</v>
      </c>
      <c r="C198">
        <v>30</v>
      </c>
      <c r="D198" s="15">
        <v>3.5416666666666666E-2</v>
      </c>
    </row>
    <row r="199" spans="1:4">
      <c r="A199" s="2">
        <v>196</v>
      </c>
      <c r="B199">
        <v>191</v>
      </c>
      <c r="C199">
        <v>113</v>
      </c>
      <c r="D199" s="15">
        <v>0.12222222222222222</v>
      </c>
    </row>
    <row r="200" spans="1:4">
      <c r="A200" s="2">
        <v>197</v>
      </c>
      <c r="B200">
        <v>129</v>
      </c>
      <c r="C200">
        <v>76</v>
      </c>
      <c r="D200" s="15">
        <v>0.05</v>
      </c>
    </row>
    <row r="201" spans="1:4">
      <c r="A201" s="2">
        <v>198</v>
      </c>
      <c r="B201">
        <v>54</v>
      </c>
      <c r="C201">
        <v>32</v>
      </c>
      <c r="D201" s="15">
        <v>2.2916666666666665E-2</v>
      </c>
    </row>
    <row r="202" spans="1:4">
      <c r="A202" s="2">
        <v>199</v>
      </c>
      <c r="B202">
        <v>261</v>
      </c>
      <c r="C202">
        <v>156</v>
      </c>
      <c r="D202" s="15">
        <v>9.8611111111111108E-2</v>
      </c>
    </row>
    <row r="203" spans="1:4">
      <c r="A203" s="2">
        <v>200</v>
      </c>
      <c r="B203">
        <v>88</v>
      </c>
      <c r="C203">
        <v>52</v>
      </c>
      <c r="D203" s="15">
        <v>4.6527777777777779E-2</v>
      </c>
    </row>
    <row r="204" spans="1:4">
      <c r="A204" s="2">
        <v>201</v>
      </c>
      <c r="B204">
        <v>72</v>
      </c>
      <c r="C204">
        <v>42</v>
      </c>
      <c r="D204" s="15">
        <v>4.027777777777778E-2</v>
      </c>
    </row>
    <row r="205" spans="1:4">
      <c r="A205" s="2">
        <v>202</v>
      </c>
      <c r="B205">
        <v>206</v>
      </c>
      <c r="C205">
        <v>126</v>
      </c>
      <c r="D205" s="15">
        <v>0.10833333333333334</v>
      </c>
    </row>
    <row r="206" spans="1:4">
      <c r="A206" s="2">
        <v>203</v>
      </c>
      <c r="B206">
        <v>156</v>
      </c>
      <c r="C206">
        <v>96</v>
      </c>
      <c r="D206" s="15">
        <v>5.9027777777777776E-2</v>
      </c>
    </row>
    <row r="207" spans="1:4">
      <c r="A207" s="2">
        <v>204</v>
      </c>
      <c r="B207">
        <v>48</v>
      </c>
      <c r="C207">
        <v>28</v>
      </c>
      <c r="D207" s="15">
        <v>1.4583333333333334E-2</v>
      </c>
    </row>
    <row r="208" spans="1:4">
      <c r="A208" s="2">
        <v>205</v>
      </c>
      <c r="B208">
        <v>61</v>
      </c>
      <c r="C208">
        <v>36</v>
      </c>
      <c r="D208" s="15">
        <v>5.9722222222222225E-2</v>
      </c>
    </row>
    <row r="209" spans="1:4">
      <c r="A209" s="2">
        <v>206</v>
      </c>
      <c r="B209">
        <v>30</v>
      </c>
      <c r="C209">
        <v>18</v>
      </c>
      <c r="D209" s="15">
        <v>4.027777777777778E-2</v>
      </c>
    </row>
    <row r="210" spans="1:4">
      <c r="A210" s="2">
        <v>207</v>
      </c>
      <c r="B210">
        <v>180</v>
      </c>
      <c r="C210">
        <v>108</v>
      </c>
      <c r="D210" s="15">
        <v>7.7083333333333337E-2</v>
      </c>
    </row>
    <row r="211" spans="1:4">
      <c r="A211" s="2">
        <v>208</v>
      </c>
      <c r="B211">
        <v>180</v>
      </c>
      <c r="C211">
        <v>109</v>
      </c>
      <c r="D211" s="15">
        <v>6.9444444444444448E-2</v>
      </c>
    </row>
    <row r="212" spans="1:4">
      <c r="A212" s="2">
        <v>209</v>
      </c>
      <c r="B212">
        <v>214</v>
      </c>
      <c r="C212">
        <v>127</v>
      </c>
      <c r="D212" s="15">
        <v>0.11874999999999999</v>
      </c>
    </row>
    <row r="213" spans="1:4">
      <c r="A213" s="2">
        <v>210</v>
      </c>
      <c r="B213">
        <v>195</v>
      </c>
      <c r="C213">
        <v>120</v>
      </c>
      <c r="D213" s="15">
        <v>0.10972222222222222</v>
      </c>
    </row>
    <row r="214" spans="1:4">
      <c r="A214" s="2">
        <v>211</v>
      </c>
      <c r="B214">
        <v>169</v>
      </c>
      <c r="C214">
        <v>101</v>
      </c>
      <c r="D214" s="15">
        <v>9.375E-2</v>
      </c>
    </row>
    <row r="215" spans="1:4">
      <c r="A215" s="2">
        <v>212</v>
      </c>
      <c r="B215">
        <v>245</v>
      </c>
      <c r="C215">
        <v>144</v>
      </c>
      <c r="D215" s="15">
        <v>0.11388888888888889</v>
      </c>
    </row>
    <row r="216" spans="1:4">
      <c r="A216" s="2">
        <v>213</v>
      </c>
      <c r="B216">
        <v>87</v>
      </c>
      <c r="C216">
        <v>52</v>
      </c>
      <c r="D216" s="15">
        <v>6.9444444444444448E-2</v>
      </c>
    </row>
    <row r="217" spans="1:4">
      <c r="A217" s="2">
        <v>214</v>
      </c>
      <c r="B217">
        <v>228</v>
      </c>
      <c r="C217">
        <v>139</v>
      </c>
      <c r="D217" s="15">
        <v>2.6388888888888889E-2</v>
      </c>
    </row>
    <row r="218" spans="1:4">
      <c r="A218" s="2">
        <v>215</v>
      </c>
      <c r="B218">
        <v>158</v>
      </c>
      <c r="C218">
        <v>94</v>
      </c>
      <c r="D218" s="15">
        <v>3.1944444444444442E-2</v>
      </c>
    </row>
    <row r="219" spans="1:4">
      <c r="A219" s="2">
        <v>216</v>
      </c>
      <c r="B219">
        <v>142</v>
      </c>
      <c r="C219">
        <v>86</v>
      </c>
      <c r="D219" s="15">
        <v>8.3333333333333329E-2</v>
      </c>
    </row>
    <row r="220" spans="1:4">
      <c r="A220" s="2">
        <v>217</v>
      </c>
      <c r="B220">
        <v>96</v>
      </c>
      <c r="C220">
        <v>57</v>
      </c>
      <c r="D220" s="15">
        <v>9.0277777777777769E-3</v>
      </c>
    </row>
    <row r="221" spans="1:4">
      <c r="A221" s="2">
        <v>218</v>
      </c>
      <c r="B221">
        <v>184</v>
      </c>
      <c r="C221">
        <v>109</v>
      </c>
      <c r="D221" s="15">
        <v>3.1944444444444442E-2</v>
      </c>
    </row>
    <row r="222" spans="1:4">
      <c r="A222" s="2">
        <v>219</v>
      </c>
      <c r="B222">
        <v>139</v>
      </c>
      <c r="C222">
        <v>85</v>
      </c>
      <c r="D222" s="15">
        <v>1.5972222222222221E-2</v>
      </c>
    </row>
    <row r="223" spans="1:4">
      <c r="A223" s="2">
        <v>220</v>
      </c>
      <c r="B223">
        <v>24</v>
      </c>
      <c r="C223">
        <v>14</v>
      </c>
      <c r="D223" s="15">
        <v>9.0277777777777769E-3</v>
      </c>
    </row>
    <row r="224" spans="1:4">
      <c r="A224" s="2">
        <v>221</v>
      </c>
      <c r="B224">
        <v>193</v>
      </c>
      <c r="C224">
        <v>114</v>
      </c>
      <c r="D224" s="15">
        <v>7.4999999999999997E-2</v>
      </c>
    </row>
    <row r="225" spans="1:4">
      <c r="A225" s="2">
        <v>222</v>
      </c>
      <c r="B225">
        <v>97</v>
      </c>
      <c r="C225">
        <v>58</v>
      </c>
      <c r="D225" s="15">
        <v>5.9027777777777776E-2</v>
      </c>
    </row>
    <row r="226" spans="1:4">
      <c r="A226" s="2">
        <v>223</v>
      </c>
      <c r="B226">
        <v>32</v>
      </c>
      <c r="C226">
        <v>19</v>
      </c>
      <c r="D226" s="15">
        <v>3.6805555555555557E-2</v>
      </c>
    </row>
    <row r="227" spans="1:4">
      <c r="A227" s="2">
        <v>224</v>
      </c>
      <c r="B227">
        <v>52</v>
      </c>
      <c r="C227">
        <v>30</v>
      </c>
      <c r="D227" s="15">
        <v>1.3888888888888888E-2</v>
      </c>
    </row>
    <row r="228" spans="1:4">
      <c r="A228" s="2">
        <v>225</v>
      </c>
      <c r="B228">
        <v>168</v>
      </c>
      <c r="C228">
        <v>102</v>
      </c>
      <c r="D228" s="15">
        <v>6.5277777777777782E-2</v>
      </c>
    </row>
    <row r="229" spans="1:4">
      <c r="A229" s="2">
        <v>226</v>
      </c>
      <c r="B229">
        <v>171</v>
      </c>
      <c r="C229">
        <v>102</v>
      </c>
      <c r="D229" s="15">
        <v>0.10138888888888889</v>
      </c>
    </row>
    <row r="230" spans="1:4">
      <c r="A230" s="2">
        <v>227</v>
      </c>
      <c r="B230">
        <v>211</v>
      </c>
      <c r="C230">
        <v>127</v>
      </c>
      <c r="D230" s="15">
        <v>8.2638888888888887E-2</v>
      </c>
    </row>
    <row r="231" spans="1:4">
      <c r="A231" s="2">
        <v>228</v>
      </c>
      <c r="B231">
        <v>69</v>
      </c>
      <c r="C231">
        <v>42</v>
      </c>
      <c r="D231" s="15">
        <v>2.4305555555555556E-2</v>
      </c>
    </row>
    <row r="232" spans="1:4">
      <c r="A232" s="2">
        <v>229</v>
      </c>
      <c r="B232">
        <v>124</v>
      </c>
      <c r="C232">
        <v>74</v>
      </c>
      <c r="D232" s="15">
        <v>8.1250000000000003E-2</v>
      </c>
    </row>
    <row r="233" spans="1:4">
      <c r="A233" s="2">
        <v>230</v>
      </c>
      <c r="B233">
        <v>214</v>
      </c>
      <c r="C233">
        <v>127</v>
      </c>
      <c r="D233" s="15">
        <v>6.3194444444444442E-2</v>
      </c>
    </row>
    <row r="234" spans="1:4">
      <c r="A234" s="2">
        <v>231</v>
      </c>
      <c r="B234">
        <v>208</v>
      </c>
      <c r="C234">
        <v>125</v>
      </c>
      <c r="D234" s="15">
        <v>0.10416666666666667</v>
      </c>
    </row>
    <row r="235" spans="1:4">
      <c r="A235" s="2">
        <v>232</v>
      </c>
      <c r="B235">
        <v>190</v>
      </c>
      <c r="C235">
        <v>112</v>
      </c>
      <c r="D235" s="15">
        <v>9.6527777777777782E-2</v>
      </c>
    </row>
    <row r="236" spans="1:4">
      <c r="A236" s="2">
        <v>233</v>
      </c>
      <c r="B236">
        <v>38</v>
      </c>
      <c r="C236">
        <v>22</v>
      </c>
      <c r="D236" s="15">
        <v>2.1527777777777778E-2</v>
      </c>
    </row>
    <row r="237" spans="1:4">
      <c r="A237" s="2">
        <v>234</v>
      </c>
      <c r="B237">
        <v>225</v>
      </c>
      <c r="C237">
        <v>135</v>
      </c>
      <c r="D237" s="15">
        <v>6.8750000000000006E-2</v>
      </c>
    </row>
    <row r="238" spans="1:4">
      <c r="A238" s="2">
        <v>235</v>
      </c>
      <c r="B238">
        <v>33</v>
      </c>
      <c r="C238">
        <v>20</v>
      </c>
      <c r="D238" s="15">
        <v>1.7361111111111112E-2</v>
      </c>
    </row>
    <row r="239" spans="1:4">
      <c r="A239" s="2">
        <v>236</v>
      </c>
      <c r="B239">
        <v>255</v>
      </c>
      <c r="C239">
        <v>153</v>
      </c>
      <c r="D239" s="15">
        <v>7.013888888888889E-2</v>
      </c>
    </row>
    <row r="240" spans="1:4">
      <c r="A240" s="2">
        <v>237</v>
      </c>
      <c r="B240">
        <v>106</v>
      </c>
      <c r="C240">
        <v>64</v>
      </c>
      <c r="D240" s="15">
        <v>2.5694444444444443E-2</v>
      </c>
    </row>
    <row r="241" spans="1:4">
      <c r="A241" s="2">
        <v>238</v>
      </c>
      <c r="B241">
        <v>72</v>
      </c>
      <c r="C241">
        <v>44</v>
      </c>
      <c r="D241" s="15">
        <v>3.125E-2</v>
      </c>
    </row>
    <row r="242" spans="1:4">
      <c r="A242" s="2">
        <v>239</v>
      </c>
      <c r="B242">
        <v>74</v>
      </c>
      <c r="C242">
        <v>43</v>
      </c>
      <c r="D242" s="15">
        <v>5.0694444444444445E-2</v>
      </c>
    </row>
    <row r="243" spans="1:4">
      <c r="A243" s="2">
        <v>240</v>
      </c>
      <c r="B243">
        <v>294</v>
      </c>
      <c r="C243">
        <v>176</v>
      </c>
      <c r="D243" s="15">
        <v>8.9583333333333334E-2</v>
      </c>
    </row>
    <row r="244" spans="1:4">
      <c r="A244" s="2">
        <v>241</v>
      </c>
      <c r="B244">
        <v>18</v>
      </c>
      <c r="C244">
        <v>10</v>
      </c>
      <c r="D244" s="15">
        <v>7.6388888888888886E-3</v>
      </c>
    </row>
    <row r="245" spans="1:4">
      <c r="A245" s="2">
        <v>242</v>
      </c>
      <c r="B245">
        <v>134</v>
      </c>
      <c r="C245">
        <v>80</v>
      </c>
      <c r="D245" s="15">
        <v>6.8750000000000006E-2</v>
      </c>
    </row>
    <row r="246" spans="1:4">
      <c r="A246" s="2">
        <v>243</v>
      </c>
      <c r="B246">
        <v>120</v>
      </c>
      <c r="C246">
        <v>75</v>
      </c>
      <c r="D246" s="15">
        <v>1.5277777777777777E-2</v>
      </c>
    </row>
    <row r="247" spans="1:4">
      <c r="A247" s="2">
        <v>244</v>
      </c>
      <c r="B247">
        <v>158</v>
      </c>
      <c r="C247">
        <v>97</v>
      </c>
      <c r="D247" s="15">
        <v>6.1805555555555558E-2</v>
      </c>
    </row>
    <row r="248" spans="1:4">
      <c r="A248" s="2">
        <v>245</v>
      </c>
      <c r="B248">
        <v>273</v>
      </c>
      <c r="C248">
        <v>165</v>
      </c>
      <c r="D248" s="15">
        <v>8.0555555555555561E-2</v>
      </c>
    </row>
    <row r="249" spans="1:4">
      <c r="A249" s="2">
        <v>246</v>
      </c>
      <c r="B249">
        <v>327</v>
      </c>
      <c r="C249">
        <v>196</v>
      </c>
      <c r="D249" s="15">
        <v>0.10138888888888889</v>
      </c>
    </row>
    <row r="250" spans="1:4">
      <c r="A250" s="2">
        <v>247</v>
      </c>
      <c r="B250">
        <v>66</v>
      </c>
      <c r="C250">
        <v>40</v>
      </c>
      <c r="D250" s="15">
        <v>4.0972222222222222E-2</v>
      </c>
    </row>
    <row r="251" spans="1:4">
      <c r="A251" s="2">
        <v>248</v>
      </c>
      <c r="B251">
        <v>225</v>
      </c>
      <c r="C251">
        <v>133</v>
      </c>
      <c r="D251" s="15">
        <v>8.3333333333333329E-2</v>
      </c>
    </row>
    <row r="252" spans="1:4">
      <c r="A252" s="2">
        <v>249</v>
      </c>
      <c r="B252">
        <v>80</v>
      </c>
      <c r="C252">
        <v>46</v>
      </c>
      <c r="D252" s="15">
        <v>7.5694444444444439E-2</v>
      </c>
    </row>
    <row r="253" spans="1:4">
      <c r="A253" s="2">
        <v>250</v>
      </c>
      <c r="B253">
        <v>20</v>
      </c>
      <c r="C253">
        <v>12</v>
      </c>
      <c r="D253" s="15">
        <v>2.013888888888889E-2</v>
      </c>
    </row>
    <row r="254" spans="1:4">
      <c r="A254" s="2">
        <v>251</v>
      </c>
      <c r="B254">
        <v>109</v>
      </c>
      <c r="C254">
        <v>64</v>
      </c>
      <c r="D254" s="15">
        <v>8.4722222222222227E-2</v>
      </c>
    </row>
    <row r="255" spans="1:4">
      <c r="A255" s="2">
        <v>252</v>
      </c>
      <c r="B255">
        <v>102</v>
      </c>
      <c r="C255">
        <v>60</v>
      </c>
      <c r="D255" s="15">
        <v>5.8333333333333334E-2</v>
      </c>
    </row>
    <row r="256" spans="1:4">
      <c r="A256" s="2">
        <v>253</v>
      </c>
      <c r="B256">
        <v>154</v>
      </c>
      <c r="C256">
        <v>92</v>
      </c>
      <c r="D256" s="15">
        <v>3.8194444444444448E-2</v>
      </c>
    </row>
    <row r="257" spans="1:4">
      <c r="A257" s="2">
        <v>254</v>
      </c>
      <c r="B257">
        <v>297</v>
      </c>
      <c r="C257">
        <v>175</v>
      </c>
      <c r="D257" s="15">
        <v>9.7916666666666666E-2</v>
      </c>
    </row>
    <row r="258" spans="1:4">
      <c r="A258" s="2">
        <v>255</v>
      </c>
      <c r="B258">
        <v>25</v>
      </c>
      <c r="C258">
        <v>15</v>
      </c>
      <c r="D258" s="15">
        <v>2.5694444444444443E-2</v>
      </c>
    </row>
    <row r="259" spans="1:4">
      <c r="A259" s="2">
        <v>256</v>
      </c>
      <c r="B259">
        <v>21</v>
      </c>
      <c r="C259">
        <v>13</v>
      </c>
      <c r="D259" s="15">
        <v>1.1111111111111112E-2</v>
      </c>
    </row>
    <row r="260" spans="1:4">
      <c r="A260" s="2">
        <v>257</v>
      </c>
      <c r="B260">
        <v>46</v>
      </c>
      <c r="C260">
        <v>28</v>
      </c>
      <c r="D260" s="15">
        <v>1.9444444444444445E-2</v>
      </c>
    </row>
    <row r="261" spans="1:4">
      <c r="A261" s="2">
        <v>258</v>
      </c>
      <c r="B261">
        <v>117</v>
      </c>
      <c r="C261">
        <v>71</v>
      </c>
      <c r="D261" s="15">
        <v>7.2916666666666671E-2</v>
      </c>
    </row>
    <row r="262" spans="1:4">
      <c r="A262" s="2">
        <v>259</v>
      </c>
      <c r="B262">
        <v>81</v>
      </c>
      <c r="C262">
        <v>48</v>
      </c>
      <c r="D262" s="15">
        <v>7.6388888888888886E-3</v>
      </c>
    </row>
    <row r="263" spans="1:4">
      <c r="A263" s="2">
        <v>260</v>
      </c>
      <c r="B263">
        <v>69</v>
      </c>
      <c r="C263">
        <v>42</v>
      </c>
      <c r="D263" s="15">
        <v>3.4027777777777775E-2</v>
      </c>
    </row>
    <row r="264" spans="1:4">
      <c r="A264" s="2">
        <v>261</v>
      </c>
      <c r="B264">
        <v>154</v>
      </c>
      <c r="C264">
        <v>91</v>
      </c>
      <c r="D264" s="15">
        <v>3.8194444444444448E-2</v>
      </c>
    </row>
    <row r="265" spans="1:4">
      <c r="A265" s="2">
        <v>262</v>
      </c>
      <c r="B265">
        <v>115</v>
      </c>
      <c r="C265">
        <v>70</v>
      </c>
      <c r="D265" s="15">
        <v>3.3333333333333333E-2</v>
      </c>
    </row>
    <row r="266" spans="1:4">
      <c r="A266" s="2">
        <v>263</v>
      </c>
      <c r="B266">
        <v>121</v>
      </c>
      <c r="C266">
        <v>72</v>
      </c>
      <c r="D266" s="15">
        <v>0.10347222222222222</v>
      </c>
    </row>
    <row r="267" spans="1:4">
      <c r="A267" s="2">
        <v>264</v>
      </c>
      <c r="B267">
        <v>182</v>
      </c>
      <c r="C267">
        <v>109</v>
      </c>
      <c r="D267" s="15">
        <v>8.1250000000000003E-2</v>
      </c>
    </row>
    <row r="268" spans="1:4">
      <c r="A268" s="2">
        <v>265</v>
      </c>
      <c r="B268">
        <v>171</v>
      </c>
      <c r="C268">
        <v>103</v>
      </c>
      <c r="D268" s="15">
        <v>9.375E-2</v>
      </c>
    </row>
    <row r="269" spans="1:4">
      <c r="A269" s="2">
        <v>266</v>
      </c>
      <c r="B269">
        <v>99</v>
      </c>
      <c r="C269">
        <v>59</v>
      </c>
      <c r="D269" s="15">
        <v>7.3611111111111113E-2</v>
      </c>
    </row>
    <row r="270" spans="1:4">
      <c r="A270" s="2">
        <v>267</v>
      </c>
      <c r="B270">
        <v>118</v>
      </c>
      <c r="C270">
        <v>69</v>
      </c>
      <c r="D270" s="15">
        <v>6.6666666666666666E-2</v>
      </c>
    </row>
    <row r="271" spans="1:4">
      <c r="A271" s="2">
        <v>268</v>
      </c>
      <c r="B271">
        <v>68</v>
      </c>
      <c r="C271">
        <v>40</v>
      </c>
      <c r="D271" s="15">
        <v>5.7638888888888892E-2</v>
      </c>
    </row>
    <row r="272" spans="1:4">
      <c r="A272" s="2">
        <v>269</v>
      </c>
      <c r="B272">
        <v>250</v>
      </c>
      <c r="C272">
        <v>151</v>
      </c>
      <c r="D272" s="15">
        <v>7.013888888888889E-2</v>
      </c>
    </row>
    <row r="273" spans="1:4">
      <c r="A273" s="2">
        <v>270</v>
      </c>
      <c r="B273">
        <v>102</v>
      </c>
      <c r="C273">
        <v>60</v>
      </c>
      <c r="D273" s="15">
        <v>1.8055555555555554E-2</v>
      </c>
    </row>
    <row r="274" spans="1:4">
      <c r="A274" s="2">
        <v>271</v>
      </c>
      <c r="B274">
        <v>44</v>
      </c>
      <c r="C274">
        <v>26</v>
      </c>
      <c r="D274" s="15">
        <v>3.8194444444444448E-2</v>
      </c>
    </row>
    <row r="275" spans="1:4">
      <c r="A275" s="2">
        <v>272</v>
      </c>
      <c r="B275">
        <v>83</v>
      </c>
      <c r="C275">
        <v>49</v>
      </c>
      <c r="D275" s="15">
        <v>5.7638888888888892E-2</v>
      </c>
    </row>
    <row r="276" spans="1:4">
      <c r="A276" s="2">
        <v>273</v>
      </c>
      <c r="B276">
        <v>123</v>
      </c>
      <c r="C276">
        <v>73</v>
      </c>
      <c r="D276" s="15">
        <v>4.6527777777777779E-2</v>
      </c>
    </row>
    <row r="277" spans="1:4">
      <c r="A277" s="2">
        <v>274</v>
      </c>
      <c r="B277">
        <v>116</v>
      </c>
      <c r="C277">
        <v>67</v>
      </c>
      <c r="D277" s="15">
        <v>5.2083333333333336E-2</v>
      </c>
    </row>
    <row r="278" spans="1:4">
      <c r="A278" s="2">
        <v>275</v>
      </c>
      <c r="B278">
        <v>121</v>
      </c>
      <c r="C278">
        <v>73</v>
      </c>
      <c r="D278" s="15">
        <v>8.4722222222222227E-2</v>
      </c>
    </row>
    <row r="279" spans="1:4">
      <c r="A279" s="2">
        <v>276</v>
      </c>
      <c r="B279">
        <v>70</v>
      </c>
      <c r="C279">
        <v>41</v>
      </c>
      <c r="D279" s="15">
        <v>5.9027777777777776E-2</v>
      </c>
    </row>
    <row r="280" spans="1:4">
      <c r="A280" s="2">
        <v>277</v>
      </c>
      <c r="B280">
        <v>93</v>
      </c>
      <c r="C280">
        <v>57</v>
      </c>
      <c r="D280" s="15">
        <v>2.013888888888889E-2</v>
      </c>
    </row>
    <row r="281" spans="1:4">
      <c r="A281" s="2">
        <v>278</v>
      </c>
      <c r="B281">
        <v>141</v>
      </c>
      <c r="C281">
        <v>85</v>
      </c>
      <c r="D281" s="15">
        <v>4.2361111111111113E-2</v>
      </c>
    </row>
    <row r="282" spans="1:4">
      <c r="A282" s="2">
        <v>279</v>
      </c>
      <c r="B282">
        <v>201</v>
      </c>
      <c r="C282">
        <v>122</v>
      </c>
      <c r="D282" s="15">
        <v>9.8611111111111108E-2</v>
      </c>
    </row>
    <row r="283" spans="1:4">
      <c r="A283" s="2">
        <v>280</v>
      </c>
      <c r="B283">
        <v>117</v>
      </c>
      <c r="C283">
        <v>70</v>
      </c>
      <c r="D283" s="15">
        <v>5.9722222222222225E-2</v>
      </c>
    </row>
    <row r="284" spans="1:4">
      <c r="A284" s="2">
        <v>281</v>
      </c>
      <c r="B284">
        <v>66</v>
      </c>
      <c r="C284">
        <v>40</v>
      </c>
      <c r="D284" s="15">
        <v>6.2500000000000003E-3</v>
      </c>
    </row>
    <row r="285" spans="1:4">
      <c r="A285" s="2">
        <v>282</v>
      </c>
      <c r="B285">
        <v>74</v>
      </c>
      <c r="C285">
        <v>42</v>
      </c>
      <c r="D285" s="15">
        <v>7.9166666666666663E-2</v>
      </c>
    </row>
    <row r="286" spans="1:4">
      <c r="A286" s="2">
        <v>283</v>
      </c>
      <c r="B286">
        <v>78</v>
      </c>
      <c r="C286">
        <v>45</v>
      </c>
      <c r="D286" s="15">
        <v>4.1666666666666666E-3</v>
      </c>
    </row>
    <row r="287" spans="1:4">
      <c r="A287" s="2">
        <v>284</v>
      </c>
      <c r="B287">
        <v>158</v>
      </c>
      <c r="C287">
        <v>94</v>
      </c>
      <c r="D287" s="15">
        <v>0.13541666666666666</v>
      </c>
    </row>
    <row r="288" spans="1:4">
      <c r="A288" s="2">
        <v>285</v>
      </c>
      <c r="B288">
        <v>42</v>
      </c>
      <c r="C288">
        <v>26</v>
      </c>
      <c r="D288" s="15">
        <v>8.3333333333333332E-3</v>
      </c>
    </row>
    <row r="289" spans="1:4">
      <c r="A289" s="2">
        <v>286</v>
      </c>
      <c r="B289">
        <v>68</v>
      </c>
      <c r="C289">
        <v>40</v>
      </c>
      <c r="D289" s="15">
        <v>1.7361111111111112E-2</v>
      </c>
    </row>
    <row r="290" spans="1:4">
      <c r="A290" s="2">
        <v>287</v>
      </c>
      <c r="B290">
        <v>202</v>
      </c>
      <c r="C290">
        <v>121</v>
      </c>
      <c r="D290" s="15">
        <v>8.4027777777777785E-2</v>
      </c>
    </row>
    <row r="291" spans="1:4">
      <c r="A291" s="2">
        <v>288</v>
      </c>
      <c r="B291">
        <v>86</v>
      </c>
      <c r="C291">
        <v>50</v>
      </c>
      <c r="D291" s="15">
        <v>2.6388888888888889E-2</v>
      </c>
    </row>
    <row r="292" spans="1:4">
      <c r="A292" s="2">
        <v>289</v>
      </c>
      <c r="B292">
        <v>138</v>
      </c>
      <c r="C292">
        <v>81</v>
      </c>
      <c r="D292" s="15">
        <v>4.7222222222222221E-2</v>
      </c>
    </row>
    <row r="293" spans="1:4">
      <c r="A293" s="2">
        <v>290</v>
      </c>
      <c r="B293">
        <v>40</v>
      </c>
      <c r="C293">
        <v>25</v>
      </c>
      <c r="D293" s="15">
        <v>3.9583333333333331E-2</v>
      </c>
    </row>
    <row r="294" spans="1:4">
      <c r="A294" s="2">
        <v>291</v>
      </c>
      <c r="B294">
        <v>260</v>
      </c>
      <c r="C294">
        <v>156</v>
      </c>
      <c r="D294" s="15">
        <v>6.5972222222222224E-2</v>
      </c>
    </row>
    <row r="295" spans="1:4">
      <c r="A295" s="2">
        <v>292</v>
      </c>
      <c r="B295">
        <v>84</v>
      </c>
      <c r="C295">
        <v>48</v>
      </c>
      <c r="D295" s="15">
        <v>1.5972222222222221E-2</v>
      </c>
    </row>
    <row r="296" spans="1:4">
      <c r="A296" s="2">
        <v>293</v>
      </c>
      <c r="B296">
        <v>216</v>
      </c>
      <c r="C296">
        <v>128</v>
      </c>
      <c r="D296" s="15">
        <v>8.3333333333333329E-2</v>
      </c>
    </row>
    <row r="297" spans="1:4">
      <c r="A297" s="2">
        <v>294</v>
      </c>
      <c r="B297">
        <v>326</v>
      </c>
      <c r="C297">
        <v>194</v>
      </c>
      <c r="D297" s="15">
        <v>5.9722222222222225E-2</v>
      </c>
    </row>
    <row r="298" spans="1:4">
      <c r="A298" s="2">
        <v>295</v>
      </c>
      <c r="B298">
        <v>247</v>
      </c>
      <c r="C298">
        <v>150</v>
      </c>
      <c r="D298" s="15">
        <v>0.12291666666666666</v>
      </c>
    </row>
    <row r="299" spans="1:4">
      <c r="A299" s="2">
        <v>296</v>
      </c>
      <c r="B299">
        <v>59</v>
      </c>
      <c r="C299">
        <v>36</v>
      </c>
      <c r="D299" s="15">
        <v>3.1944444444444442E-2</v>
      </c>
    </row>
    <row r="300" spans="1:4">
      <c r="A300" s="2">
        <v>297</v>
      </c>
      <c r="B300">
        <v>175</v>
      </c>
      <c r="C300">
        <v>103</v>
      </c>
      <c r="D300" s="15">
        <v>7.7777777777777779E-2</v>
      </c>
    </row>
    <row r="301" spans="1:4">
      <c r="A301" s="2">
        <v>298</v>
      </c>
      <c r="B301">
        <v>255</v>
      </c>
      <c r="C301">
        <v>153</v>
      </c>
      <c r="D301" s="15">
        <v>9.7916666666666666E-2</v>
      </c>
    </row>
    <row r="302" spans="1:4">
      <c r="A302" s="2">
        <v>299</v>
      </c>
      <c r="B302">
        <v>182</v>
      </c>
      <c r="C302">
        <v>108</v>
      </c>
      <c r="D302" s="15">
        <v>7.8472222222222221E-2</v>
      </c>
    </row>
    <row r="303" spans="1:4">
      <c r="A303" s="2">
        <v>300</v>
      </c>
      <c r="B303">
        <v>290</v>
      </c>
      <c r="C303">
        <v>174</v>
      </c>
      <c r="D303" s="15">
        <v>8.1944444444444445E-2</v>
      </c>
    </row>
    <row r="304" spans="1:4">
      <c r="A304" s="2">
        <v>301</v>
      </c>
      <c r="B304">
        <v>223</v>
      </c>
      <c r="C304">
        <v>133</v>
      </c>
      <c r="D304" s="15">
        <v>0.12708333333333333</v>
      </c>
    </row>
    <row r="305" spans="1:4">
      <c r="A305" s="2">
        <v>302</v>
      </c>
      <c r="B305">
        <v>96</v>
      </c>
      <c r="C305">
        <v>57</v>
      </c>
      <c r="D305" s="15">
        <v>1.0416666666666666E-2</v>
      </c>
    </row>
    <row r="306" spans="1:4">
      <c r="A306" s="2">
        <v>303</v>
      </c>
      <c r="B306">
        <v>210</v>
      </c>
      <c r="C306">
        <v>128</v>
      </c>
      <c r="D306" s="15">
        <v>6.3888888888888884E-2</v>
      </c>
    </row>
    <row r="307" spans="1:4">
      <c r="A307" s="2">
        <v>304</v>
      </c>
      <c r="B307">
        <v>279</v>
      </c>
      <c r="C307">
        <v>171</v>
      </c>
      <c r="D307" s="15">
        <v>5.9027777777777776E-2</v>
      </c>
    </row>
    <row r="308" spans="1:4">
      <c r="A308" s="2">
        <v>305</v>
      </c>
      <c r="B308">
        <v>128</v>
      </c>
      <c r="C308">
        <v>77</v>
      </c>
      <c r="D308" s="15">
        <v>4.5138888888888888E-2</v>
      </c>
    </row>
    <row r="309" spans="1:4">
      <c r="A309" s="2">
        <v>306</v>
      </c>
      <c r="B309">
        <v>32</v>
      </c>
      <c r="C309">
        <v>19</v>
      </c>
      <c r="D309" s="15">
        <v>1.4583333333333334E-2</v>
      </c>
    </row>
    <row r="310" spans="1:4">
      <c r="A310" s="2">
        <v>307</v>
      </c>
      <c r="B310">
        <v>63</v>
      </c>
      <c r="C310">
        <v>39</v>
      </c>
      <c r="D310" s="15">
        <v>2.7083333333333334E-2</v>
      </c>
    </row>
    <row r="311" spans="1:4">
      <c r="A311" s="2">
        <v>308</v>
      </c>
      <c r="B311">
        <v>222</v>
      </c>
      <c r="C311">
        <v>132</v>
      </c>
      <c r="D311" s="15">
        <v>0.12916666666666668</v>
      </c>
    </row>
    <row r="312" spans="1:4">
      <c r="A312" s="2">
        <v>309</v>
      </c>
      <c r="B312">
        <v>172</v>
      </c>
      <c r="C312">
        <v>105</v>
      </c>
      <c r="D312" s="15">
        <v>8.5416666666666669E-2</v>
      </c>
    </row>
    <row r="313" spans="1:4">
      <c r="A313" s="2">
        <v>310</v>
      </c>
      <c r="B313">
        <v>138</v>
      </c>
      <c r="C313">
        <v>81</v>
      </c>
      <c r="D313" s="15">
        <v>6.7361111111111108E-2</v>
      </c>
    </row>
    <row r="314" spans="1:4">
      <c r="A314" s="2">
        <v>311</v>
      </c>
      <c r="B314">
        <v>53</v>
      </c>
      <c r="C314">
        <v>31</v>
      </c>
      <c r="D314" s="15">
        <v>5.1388888888888887E-2</v>
      </c>
    </row>
    <row r="315" spans="1:4">
      <c r="A315" s="2">
        <v>312</v>
      </c>
      <c r="B315">
        <v>134</v>
      </c>
      <c r="C315">
        <v>80</v>
      </c>
      <c r="D315" s="15">
        <v>3.8194444444444448E-2</v>
      </c>
    </row>
    <row r="316" spans="1:4">
      <c r="A316" s="2">
        <v>313</v>
      </c>
      <c r="B316">
        <v>232</v>
      </c>
      <c r="C316">
        <v>140</v>
      </c>
      <c r="D316" s="15">
        <v>7.3611111111111113E-2</v>
      </c>
    </row>
    <row r="317" spans="1:4">
      <c r="A317" s="2">
        <v>314</v>
      </c>
      <c r="B317">
        <v>27</v>
      </c>
      <c r="C317">
        <v>16</v>
      </c>
      <c r="D317" s="15">
        <v>3.472222222222222E-3</v>
      </c>
    </row>
    <row r="318" spans="1:4">
      <c r="A318" s="2">
        <v>315</v>
      </c>
      <c r="B318">
        <v>161</v>
      </c>
      <c r="C318">
        <v>95</v>
      </c>
      <c r="D318" s="15">
        <v>8.7499999999999994E-2</v>
      </c>
    </row>
    <row r="319" spans="1:4">
      <c r="A319" s="2">
        <v>316</v>
      </c>
      <c r="B319">
        <v>160</v>
      </c>
      <c r="C319">
        <v>96</v>
      </c>
      <c r="D319" s="15">
        <v>0.10972222222222222</v>
      </c>
    </row>
    <row r="320" spans="1:4">
      <c r="A320" s="2">
        <v>317</v>
      </c>
      <c r="B320">
        <v>178</v>
      </c>
      <c r="C320">
        <v>105</v>
      </c>
      <c r="D320" s="15">
        <v>6.1111111111111109E-2</v>
      </c>
    </row>
    <row r="321" spans="1:4">
      <c r="A321" s="2">
        <v>318</v>
      </c>
      <c r="B321">
        <v>29</v>
      </c>
      <c r="C321">
        <v>17</v>
      </c>
      <c r="D321" s="15">
        <v>2.7083333333333334E-2</v>
      </c>
    </row>
    <row r="322" spans="1:4">
      <c r="A322" s="2">
        <v>319</v>
      </c>
      <c r="B322">
        <v>268</v>
      </c>
      <c r="C322">
        <v>162</v>
      </c>
      <c r="D322" s="15">
        <v>8.7499999999999994E-2</v>
      </c>
    </row>
    <row r="323" spans="1:4">
      <c r="A323" s="2">
        <v>320</v>
      </c>
      <c r="B323">
        <v>98</v>
      </c>
      <c r="C323">
        <v>59</v>
      </c>
      <c r="D323" s="15">
        <v>9.0277777777777776E-2</v>
      </c>
    </row>
    <row r="324" spans="1:4">
      <c r="A324" s="2">
        <v>321</v>
      </c>
      <c r="B324">
        <v>141</v>
      </c>
      <c r="C324">
        <v>84</v>
      </c>
      <c r="D324" s="15">
        <v>6.5972222222222224E-2</v>
      </c>
    </row>
    <row r="325" spans="1:4">
      <c r="A325" s="2">
        <v>322</v>
      </c>
      <c r="B325">
        <v>85</v>
      </c>
      <c r="C325">
        <v>51</v>
      </c>
      <c r="D325" s="15">
        <v>4.1666666666666664E-2</v>
      </c>
    </row>
    <row r="326" spans="1:4">
      <c r="A326" s="2">
        <v>323</v>
      </c>
      <c r="B326">
        <v>208</v>
      </c>
      <c r="C326">
        <v>121</v>
      </c>
      <c r="D326" s="15">
        <v>8.4722222222222227E-2</v>
      </c>
    </row>
    <row r="327" spans="1:4">
      <c r="A327" s="2">
        <v>324</v>
      </c>
      <c r="B327">
        <v>137</v>
      </c>
      <c r="C327">
        <v>81</v>
      </c>
      <c r="D327" s="15">
        <v>6.25E-2</v>
      </c>
    </row>
    <row r="328" spans="1:4">
      <c r="A328" s="2">
        <v>325</v>
      </c>
      <c r="B328">
        <v>154</v>
      </c>
      <c r="C328">
        <v>93</v>
      </c>
      <c r="D328" s="15">
        <v>4.9305555555555554E-2</v>
      </c>
    </row>
    <row r="329" spans="1:4">
      <c r="A329" s="2">
        <v>326</v>
      </c>
      <c r="B329">
        <v>81</v>
      </c>
      <c r="C329">
        <v>47</v>
      </c>
      <c r="D329" s="15">
        <v>6.3194444444444442E-2</v>
      </c>
    </row>
    <row r="330" spans="1:4">
      <c r="A330" s="2">
        <v>327</v>
      </c>
      <c r="B330">
        <v>147</v>
      </c>
      <c r="C330">
        <v>86</v>
      </c>
      <c r="D330" s="15">
        <v>5.1388888888888887E-2</v>
      </c>
    </row>
    <row r="331" spans="1:4">
      <c r="A331" s="2">
        <v>328</v>
      </c>
      <c r="B331">
        <v>35</v>
      </c>
      <c r="C331">
        <v>21</v>
      </c>
      <c r="D331" s="15">
        <v>1.4583333333333334E-2</v>
      </c>
    </row>
    <row r="332" spans="1:4">
      <c r="A332" s="2">
        <v>329</v>
      </c>
      <c r="B332">
        <v>207</v>
      </c>
      <c r="C332">
        <v>128</v>
      </c>
      <c r="D332" s="15">
        <v>9.6527777777777782E-2</v>
      </c>
    </row>
    <row r="333" spans="1:4">
      <c r="A333" s="2">
        <v>330</v>
      </c>
      <c r="B333">
        <v>217</v>
      </c>
      <c r="C333">
        <v>130</v>
      </c>
      <c r="D333" s="15">
        <v>9.7222222222222224E-2</v>
      </c>
    </row>
    <row r="334" spans="1:4">
      <c r="A334" s="2">
        <v>331</v>
      </c>
      <c r="B334">
        <v>173</v>
      </c>
      <c r="C334">
        <v>103</v>
      </c>
      <c r="D334" s="15">
        <v>8.4027777777777785E-2</v>
      </c>
    </row>
    <row r="335" spans="1:4">
      <c r="A335" s="2">
        <v>332</v>
      </c>
      <c r="B335">
        <v>120</v>
      </c>
      <c r="C335">
        <v>75</v>
      </c>
      <c r="D335" s="15">
        <v>1.1805555555555555E-2</v>
      </c>
    </row>
    <row r="336" spans="1:4">
      <c r="A336" s="2">
        <v>333</v>
      </c>
      <c r="B336">
        <v>72</v>
      </c>
      <c r="C336">
        <v>42</v>
      </c>
      <c r="D336" s="15">
        <v>4.2361111111111113E-2</v>
      </c>
    </row>
    <row r="337" spans="1:4">
      <c r="A337" s="2">
        <v>334</v>
      </c>
      <c r="B337">
        <v>173</v>
      </c>
      <c r="C337">
        <v>104</v>
      </c>
      <c r="D337" s="15">
        <v>0.10833333333333334</v>
      </c>
    </row>
    <row r="338" spans="1:4">
      <c r="A338" s="2">
        <v>335</v>
      </c>
      <c r="B338">
        <v>114</v>
      </c>
      <c r="C338">
        <v>66</v>
      </c>
      <c r="D338" s="15">
        <v>4.791666666666667E-2</v>
      </c>
    </row>
    <row r="339" spans="1:4">
      <c r="A339" s="2">
        <v>336</v>
      </c>
      <c r="B339">
        <v>158</v>
      </c>
      <c r="C339">
        <v>93</v>
      </c>
      <c r="D339" s="15">
        <v>4.5138888888888888E-2</v>
      </c>
    </row>
    <row r="340" spans="1:4">
      <c r="A340" s="2">
        <v>337</v>
      </c>
      <c r="B340">
        <v>100</v>
      </c>
      <c r="C340">
        <v>58</v>
      </c>
      <c r="D340" s="15">
        <v>4.027777777777778E-2</v>
      </c>
    </row>
    <row r="341" spans="1:4">
      <c r="A341" s="2">
        <v>338</v>
      </c>
      <c r="B341">
        <v>279</v>
      </c>
      <c r="C341">
        <v>166</v>
      </c>
      <c r="D341" s="15">
        <v>9.930555555555555E-2</v>
      </c>
    </row>
    <row r="342" spans="1:4">
      <c r="A342" s="2">
        <v>339</v>
      </c>
      <c r="B342">
        <v>104</v>
      </c>
      <c r="C342">
        <v>62</v>
      </c>
      <c r="D342" s="15">
        <v>3.1944444444444442E-2</v>
      </c>
    </row>
    <row r="343" spans="1:4">
      <c r="A343" s="2">
        <v>340</v>
      </c>
      <c r="B343">
        <v>164</v>
      </c>
      <c r="C343">
        <v>98</v>
      </c>
      <c r="D343" s="15">
        <v>6.3194444444444442E-2</v>
      </c>
    </row>
    <row r="344" spans="1:4">
      <c r="A344" s="2">
        <v>341</v>
      </c>
      <c r="B344">
        <v>177</v>
      </c>
      <c r="C344">
        <v>105</v>
      </c>
      <c r="D344" s="15">
        <v>6.1111111111111109E-2</v>
      </c>
    </row>
    <row r="345" spans="1:4">
      <c r="A345" s="2">
        <v>342</v>
      </c>
      <c r="B345">
        <v>102</v>
      </c>
      <c r="C345">
        <v>60</v>
      </c>
      <c r="D345" s="15">
        <v>3.7499999999999999E-2</v>
      </c>
    </row>
    <row r="346" spans="1:4">
      <c r="A346" s="2">
        <v>343</v>
      </c>
      <c r="B346">
        <v>137</v>
      </c>
      <c r="C346">
        <v>82</v>
      </c>
      <c r="D346" s="15">
        <v>7.013888888888889E-2</v>
      </c>
    </row>
    <row r="347" spans="1:4">
      <c r="A347" s="2">
        <v>344</v>
      </c>
      <c r="B347">
        <v>183</v>
      </c>
      <c r="C347">
        <v>110</v>
      </c>
      <c r="D347" s="15">
        <v>5.9722222222222225E-2</v>
      </c>
    </row>
    <row r="348" spans="1:4">
      <c r="A348" s="2">
        <v>345</v>
      </c>
      <c r="B348">
        <v>38</v>
      </c>
      <c r="C348">
        <v>22</v>
      </c>
      <c r="D348" s="15">
        <v>1.2500000000000001E-2</v>
      </c>
    </row>
    <row r="349" spans="1:4">
      <c r="A349" s="2">
        <v>346</v>
      </c>
      <c r="B349">
        <v>72</v>
      </c>
      <c r="C349">
        <v>44</v>
      </c>
      <c r="D349" s="15">
        <v>1.5277777777777777E-2</v>
      </c>
    </row>
    <row r="350" spans="1:4">
      <c r="A350" s="2">
        <v>347</v>
      </c>
      <c r="B350">
        <v>70</v>
      </c>
      <c r="C350">
        <v>42</v>
      </c>
      <c r="D350" s="15">
        <v>3.0555555555555555E-2</v>
      </c>
    </row>
    <row r="351" spans="1:4">
      <c r="A351" s="2">
        <v>348</v>
      </c>
      <c r="B351">
        <v>86</v>
      </c>
      <c r="C351">
        <v>51</v>
      </c>
      <c r="D351" s="15">
        <v>6.1111111111111109E-2</v>
      </c>
    </row>
    <row r="352" spans="1:4">
      <c r="A352" s="2">
        <v>349</v>
      </c>
      <c r="B352">
        <v>152</v>
      </c>
      <c r="C352">
        <v>90</v>
      </c>
      <c r="D352" s="15">
        <v>5.9027777777777776E-2</v>
      </c>
    </row>
    <row r="353" spans="1:4">
      <c r="A353" s="2">
        <v>350</v>
      </c>
      <c r="B353">
        <v>143</v>
      </c>
      <c r="C353">
        <v>86</v>
      </c>
      <c r="D353" s="15">
        <v>7.5694444444444439E-2</v>
      </c>
    </row>
    <row r="354" spans="1:4">
      <c r="A354" s="2">
        <v>351</v>
      </c>
      <c r="B354">
        <v>201</v>
      </c>
      <c r="C354">
        <v>120</v>
      </c>
      <c r="D354" s="15">
        <v>1.7361111111111112E-2</v>
      </c>
    </row>
    <row r="355" spans="1:4">
      <c r="A355" s="2">
        <v>352</v>
      </c>
      <c r="B355">
        <v>99</v>
      </c>
      <c r="C355">
        <v>60</v>
      </c>
      <c r="D355" s="15">
        <v>4.8611111111111112E-3</v>
      </c>
    </row>
    <row r="356" spans="1:4">
      <c r="A356" s="2">
        <v>353</v>
      </c>
      <c r="B356">
        <v>212</v>
      </c>
      <c r="C356">
        <v>126</v>
      </c>
      <c r="D356" s="15">
        <v>8.8888888888888892E-2</v>
      </c>
    </row>
    <row r="357" spans="1:4">
      <c r="A357" s="2">
        <v>354</v>
      </c>
      <c r="B357">
        <v>181</v>
      </c>
      <c r="C357">
        <v>105</v>
      </c>
      <c r="D357" s="15">
        <v>9.5138888888888884E-2</v>
      </c>
    </row>
    <row r="358" spans="1:4">
      <c r="A358" s="2">
        <v>355</v>
      </c>
      <c r="B358">
        <v>26</v>
      </c>
      <c r="C358">
        <v>15</v>
      </c>
      <c r="D358" s="15">
        <v>4.8611111111111112E-3</v>
      </c>
    </row>
    <row r="359" spans="1:4">
      <c r="A359" s="2">
        <v>356</v>
      </c>
      <c r="B359">
        <v>36</v>
      </c>
      <c r="C359">
        <v>20</v>
      </c>
      <c r="D359" s="15">
        <v>4.8611111111111112E-3</v>
      </c>
    </row>
    <row r="360" spans="1:4">
      <c r="A360" s="2">
        <v>357</v>
      </c>
      <c r="B360">
        <v>168</v>
      </c>
      <c r="C360">
        <v>100</v>
      </c>
      <c r="D360" s="15">
        <v>6.6666666666666666E-2</v>
      </c>
    </row>
    <row r="361" spans="1:4">
      <c r="A361" s="2">
        <v>358</v>
      </c>
      <c r="B361">
        <v>166</v>
      </c>
      <c r="C361">
        <v>96</v>
      </c>
      <c r="D361" s="15">
        <v>0.10555555555555556</v>
      </c>
    </row>
    <row r="362" spans="1:4">
      <c r="A362" s="2">
        <v>359</v>
      </c>
      <c r="B362">
        <v>190</v>
      </c>
      <c r="C362">
        <v>110</v>
      </c>
      <c r="D362" s="15">
        <v>0.10069444444444445</v>
      </c>
    </row>
    <row r="363" spans="1:4">
      <c r="A363" s="2">
        <v>360</v>
      </c>
      <c r="B363">
        <v>233</v>
      </c>
      <c r="C363">
        <v>139</v>
      </c>
      <c r="D363" s="15">
        <v>0.11041666666666666</v>
      </c>
    </row>
    <row r="364" spans="1:4">
      <c r="A364" s="2">
        <v>361</v>
      </c>
      <c r="B364">
        <v>101</v>
      </c>
      <c r="C364">
        <v>59</v>
      </c>
      <c r="D364" s="15">
        <v>7.7777777777777779E-2</v>
      </c>
    </row>
    <row r="365" spans="1:4">
      <c r="A365" s="2">
        <v>362</v>
      </c>
      <c r="B365">
        <v>62</v>
      </c>
      <c r="C365">
        <v>36</v>
      </c>
      <c r="D365" s="15">
        <v>8.5416666666666669E-2</v>
      </c>
    </row>
    <row r="366" spans="1:4">
      <c r="A366" s="2">
        <v>363</v>
      </c>
      <c r="B366">
        <v>240</v>
      </c>
      <c r="C366">
        <v>144</v>
      </c>
      <c r="D366" s="15">
        <v>0.10347222222222222</v>
      </c>
    </row>
    <row r="367" spans="1:4">
      <c r="A367" s="2">
        <v>364</v>
      </c>
      <c r="B367">
        <v>157</v>
      </c>
      <c r="C367">
        <v>92</v>
      </c>
      <c r="D367" s="15">
        <v>7.7777777777777779E-2</v>
      </c>
    </row>
    <row r="368" spans="1:4">
      <c r="A368" s="2">
        <v>365</v>
      </c>
      <c r="B368">
        <v>108</v>
      </c>
      <c r="C368">
        <v>66</v>
      </c>
      <c r="D368" s="15">
        <v>1.7361111111111112E-2</v>
      </c>
    </row>
    <row r="369" spans="1:4">
      <c r="A369" s="2">
        <v>366</v>
      </c>
      <c r="B369">
        <v>239</v>
      </c>
      <c r="C369">
        <v>145</v>
      </c>
      <c r="D369" s="15">
        <v>6.25E-2</v>
      </c>
    </row>
    <row r="370" spans="1:4">
      <c r="A370" s="2">
        <v>367</v>
      </c>
      <c r="B370">
        <v>101</v>
      </c>
      <c r="C370">
        <v>59</v>
      </c>
      <c r="D370" s="15">
        <v>5.0694444444444445E-2</v>
      </c>
    </row>
    <row r="371" spans="1:4">
      <c r="A371" s="2">
        <v>368</v>
      </c>
      <c r="B371">
        <v>123</v>
      </c>
      <c r="C371">
        <v>74</v>
      </c>
      <c r="D371" s="15">
        <v>5.9027777777777776E-2</v>
      </c>
    </row>
    <row r="372" spans="1:4">
      <c r="A372" s="2">
        <v>369</v>
      </c>
      <c r="B372">
        <v>242</v>
      </c>
      <c r="C372">
        <v>143</v>
      </c>
      <c r="D372" s="15">
        <v>2.9166666666666667E-2</v>
      </c>
    </row>
    <row r="373" spans="1:4">
      <c r="A373" s="2">
        <v>370</v>
      </c>
      <c r="B373">
        <v>72</v>
      </c>
      <c r="C373">
        <v>44</v>
      </c>
      <c r="D373" s="15">
        <v>2.2916666666666665E-2</v>
      </c>
    </row>
    <row r="374" spans="1:4">
      <c r="A374" s="2">
        <v>371</v>
      </c>
      <c r="B374">
        <v>200</v>
      </c>
      <c r="C374">
        <v>120</v>
      </c>
      <c r="D374" s="15">
        <v>3.4027777777777775E-2</v>
      </c>
    </row>
    <row r="375" spans="1:4">
      <c r="A375" s="2">
        <v>372</v>
      </c>
      <c r="B375">
        <v>36</v>
      </c>
      <c r="C375">
        <v>20</v>
      </c>
      <c r="D375" s="15">
        <v>1.5277777777777777E-2</v>
      </c>
    </row>
    <row r="376" spans="1:4">
      <c r="A376" s="2">
        <v>373</v>
      </c>
      <c r="B376">
        <v>160</v>
      </c>
      <c r="C376">
        <v>96</v>
      </c>
      <c r="D376" s="15">
        <v>8.0555555555555561E-2</v>
      </c>
    </row>
    <row r="377" spans="1:4">
      <c r="A377" s="2">
        <v>374</v>
      </c>
      <c r="B377">
        <v>35</v>
      </c>
      <c r="C377">
        <v>21</v>
      </c>
      <c r="D377" s="15">
        <v>6.2500000000000003E-3</v>
      </c>
    </row>
    <row r="378" spans="1:4">
      <c r="A378" s="2">
        <v>375</v>
      </c>
      <c r="B378">
        <v>93</v>
      </c>
      <c r="C378">
        <v>57</v>
      </c>
      <c r="D378" s="15">
        <v>1.8749999999999999E-2</v>
      </c>
    </row>
    <row r="379" spans="1:4">
      <c r="A379" s="2">
        <v>376</v>
      </c>
      <c r="B379">
        <v>46</v>
      </c>
      <c r="C379">
        <v>28</v>
      </c>
      <c r="D379" s="15">
        <v>3.472222222222222E-3</v>
      </c>
    </row>
    <row r="380" spans="1:4">
      <c r="A380" s="2">
        <v>377</v>
      </c>
      <c r="B380">
        <v>100</v>
      </c>
      <c r="C380">
        <v>59</v>
      </c>
      <c r="D380" s="15">
        <v>3.1944444444444442E-2</v>
      </c>
    </row>
    <row r="381" spans="1:4">
      <c r="A381" s="2">
        <v>378</v>
      </c>
      <c r="B381">
        <v>49</v>
      </c>
      <c r="C381">
        <v>29</v>
      </c>
      <c r="D381" s="15">
        <v>1.4583333333333334E-2</v>
      </c>
    </row>
    <row r="382" spans="1:4">
      <c r="A382" s="2">
        <v>379</v>
      </c>
      <c r="B382">
        <v>70</v>
      </c>
      <c r="C382">
        <v>42</v>
      </c>
      <c r="D382" s="15">
        <v>4.1666666666666666E-3</v>
      </c>
    </row>
    <row r="383" spans="1:4">
      <c r="A383" s="2">
        <v>380</v>
      </c>
      <c r="B383">
        <v>137</v>
      </c>
      <c r="C383">
        <v>82</v>
      </c>
      <c r="D383" s="15">
        <v>6.458333333333334E-2</v>
      </c>
    </row>
    <row r="384" spans="1:4">
      <c r="A384" s="2">
        <v>381</v>
      </c>
      <c r="B384">
        <v>144</v>
      </c>
      <c r="C384">
        <v>85</v>
      </c>
      <c r="D384" s="15">
        <v>3.2638888888888891E-2</v>
      </c>
    </row>
    <row r="385" spans="1:4">
      <c r="A385" s="2">
        <v>382</v>
      </c>
      <c r="B385">
        <v>87</v>
      </c>
      <c r="C385">
        <v>51</v>
      </c>
      <c r="D385" s="15">
        <v>3.7499999999999999E-2</v>
      </c>
    </row>
    <row r="386" spans="1:4">
      <c r="A386" s="2">
        <v>383</v>
      </c>
      <c r="B386">
        <v>108</v>
      </c>
      <c r="C386">
        <v>66</v>
      </c>
      <c r="D386" s="15">
        <v>6.2500000000000003E-3</v>
      </c>
    </row>
    <row r="387" spans="1:4">
      <c r="A387" s="2">
        <v>384</v>
      </c>
      <c r="B387">
        <v>120</v>
      </c>
      <c r="C387">
        <v>69</v>
      </c>
      <c r="D387" s="15">
        <v>7.6388888888888895E-2</v>
      </c>
    </row>
    <row r="388" spans="1:4">
      <c r="A388" s="2">
        <v>385</v>
      </c>
      <c r="B388">
        <v>60</v>
      </c>
      <c r="C388">
        <v>36</v>
      </c>
      <c r="D388" s="15">
        <v>1.5277777777777777E-2</v>
      </c>
    </row>
    <row r="389" spans="1:4">
      <c r="A389" s="2">
        <v>386</v>
      </c>
      <c r="B389">
        <v>99</v>
      </c>
      <c r="C389">
        <v>60</v>
      </c>
      <c r="D389" s="15">
        <v>2.7777777777777776E-2</v>
      </c>
    </row>
    <row r="390" spans="1:4">
      <c r="A390" s="2">
        <v>387</v>
      </c>
      <c r="B390">
        <v>93</v>
      </c>
      <c r="C390">
        <v>57</v>
      </c>
      <c r="D390" s="15">
        <v>1.2500000000000001E-2</v>
      </c>
    </row>
    <row r="391" spans="1:4">
      <c r="A391" s="2">
        <v>388</v>
      </c>
      <c r="B391">
        <v>291</v>
      </c>
      <c r="C391">
        <v>176</v>
      </c>
      <c r="D391" s="15">
        <v>0.11874999999999999</v>
      </c>
    </row>
    <row r="392" spans="1:4">
      <c r="A392" s="2">
        <v>389</v>
      </c>
      <c r="B392">
        <v>33</v>
      </c>
      <c r="C392">
        <v>20</v>
      </c>
      <c r="D392" s="15">
        <v>1.6666666666666666E-2</v>
      </c>
    </row>
    <row r="393" spans="1:4">
      <c r="A393" s="2">
        <v>390</v>
      </c>
      <c r="B393">
        <v>143</v>
      </c>
      <c r="C393">
        <v>84</v>
      </c>
      <c r="D393" s="15">
        <v>6.458333333333334E-2</v>
      </c>
    </row>
    <row r="394" spans="1:4">
      <c r="A394" s="2">
        <v>391</v>
      </c>
      <c r="B394">
        <v>22</v>
      </c>
      <c r="C394">
        <v>13</v>
      </c>
      <c r="D394" s="15">
        <v>2.4305555555555556E-2</v>
      </c>
    </row>
    <row r="395" spans="1:4">
      <c r="A395" s="2">
        <v>392</v>
      </c>
      <c r="B395">
        <v>120</v>
      </c>
      <c r="C395">
        <v>71</v>
      </c>
      <c r="D395" s="15">
        <v>3.7499999999999999E-2</v>
      </c>
    </row>
    <row r="396" spans="1:4">
      <c r="A396" s="2">
        <v>393</v>
      </c>
      <c r="B396">
        <v>208</v>
      </c>
      <c r="C396">
        <v>124</v>
      </c>
      <c r="D396" s="15">
        <v>7.5694444444444439E-2</v>
      </c>
    </row>
    <row r="397" spans="1:4">
      <c r="A397" s="2">
        <v>394</v>
      </c>
      <c r="B397">
        <v>77</v>
      </c>
      <c r="C397">
        <v>45</v>
      </c>
      <c r="D397" s="15">
        <v>3.2638888888888891E-2</v>
      </c>
    </row>
    <row r="398" spans="1:4">
      <c r="A398" s="2">
        <v>395</v>
      </c>
      <c r="B398">
        <v>38</v>
      </c>
      <c r="C398">
        <v>22</v>
      </c>
      <c r="D398" s="15">
        <v>5.5555555555555558E-3</v>
      </c>
    </row>
    <row r="399" spans="1:4">
      <c r="A399" s="2">
        <v>396</v>
      </c>
      <c r="B399">
        <v>83</v>
      </c>
      <c r="C399">
        <v>51</v>
      </c>
      <c r="D399" s="15">
        <v>3.9583333333333331E-2</v>
      </c>
    </row>
    <row r="400" spans="1:4">
      <c r="A400" s="2">
        <v>397</v>
      </c>
      <c r="B400">
        <v>147</v>
      </c>
      <c r="C400">
        <v>89</v>
      </c>
      <c r="D400" s="15">
        <v>4.791666666666667E-2</v>
      </c>
    </row>
    <row r="401" spans="1:4">
      <c r="A401" s="2">
        <v>398</v>
      </c>
      <c r="B401">
        <v>122</v>
      </c>
      <c r="C401">
        <v>72</v>
      </c>
      <c r="D401" s="15">
        <v>4.9305555555555554E-2</v>
      </c>
    </row>
    <row r="402" spans="1:4">
      <c r="A402" s="2">
        <v>399</v>
      </c>
      <c r="B402">
        <v>207</v>
      </c>
      <c r="C402">
        <v>126</v>
      </c>
      <c r="D402" s="15">
        <v>6.3194444444444442E-2</v>
      </c>
    </row>
    <row r="403" spans="1:4">
      <c r="A403" s="2">
        <v>400</v>
      </c>
      <c r="B403">
        <v>198</v>
      </c>
      <c r="C403">
        <v>120</v>
      </c>
      <c r="D403" s="15">
        <v>5.486111111111111E-2</v>
      </c>
    </row>
    <row r="404" spans="1:4">
      <c r="A404" s="2">
        <v>401</v>
      </c>
      <c r="B404">
        <v>42</v>
      </c>
      <c r="C404">
        <v>26</v>
      </c>
      <c r="D404" s="15">
        <v>1.3888888888888888E-2</v>
      </c>
    </row>
    <row r="405" spans="1:4">
      <c r="A405" s="2">
        <v>402</v>
      </c>
      <c r="B405">
        <v>151</v>
      </c>
      <c r="C405">
        <v>89</v>
      </c>
      <c r="D405" s="15">
        <v>4.583333333333333E-2</v>
      </c>
    </row>
    <row r="406" spans="1:4">
      <c r="A406" s="2">
        <v>403</v>
      </c>
      <c r="B406">
        <v>190</v>
      </c>
      <c r="C406">
        <v>111</v>
      </c>
      <c r="D406" s="15">
        <v>5.9027777777777776E-2</v>
      </c>
    </row>
    <row r="407" spans="1:4">
      <c r="A407" s="2">
        <v>404</v>
      </c>
      <c r="B407">
        <v>182</v>
      </c>
      <c r="C407">
        <v>113</v>
      </c>
      <c r="D407" s="15">
        <v>7.0833333333333331E-2</v>
      </c>
    </row>
    <row r="408" spans="1:4">
      <c r="A408" s="2">
        <v>405</v>
      </c>
      <c r="B408">
        <v>106</v>
      </c>
      <c r="C408">
        <v>64</v>
      </c>
      <c r="D408" s="15">
        <v>6.805555555555555E-2</v>
      </c>
    </row>
    <row r="409" spans="1:4">
      <c r="A409" s="2">
        <v>406</v>
      </c>
      <c r="B409">
        <v>155</v>
      </c>
      <c r="C409">
        <v>93</v>
      </c>
      <c r="D409" s="15">
        <v>8.1250000000000003E-2</v>
      </c>
    </row>
    <row r="410" spans="1:4">
      <c r="A410" s="2">
        <v>407</v>
      </c>
      <c r="B410">
        <v>95</v>
      </c>
      <c r="C410">
        <v>57</v>
      </c>
      <c r="D410" s="15">
        <v>3.4722222222222224E-2</v>
      </c>
    </row>
    <row r="411" spans="1:4">
      <c r="A411" s="2">
        <v>408</v>
      </c>
      <c r="B411">
        <v>131</v>
      </c>
      <c r="C411">
        <v>77</v>
      </c>
      <c r="D411" s="15">
        <v>7.3611111111111113E-2</v>
      </c>
    </row>
    <row r="412" spans="1:4">
      <c r="A412" s="2">
        <v>409</v>
      </c>
      <c r="B412">
        <v>203</v>
      </c>
      <c r="C412">
        <v>122</v>
      </c>
      <c r="D412" s="15">
        <v>0.11319444444444444</v>
      </c>
    </row>
    <row r="413" spans="1:4">
      <c r="A413" s="2">
        <v>410</v>
      </c>
      <c r="B413">
        <v>56</v>
      </c>
      <c r="C413">
        <v>34</v>
      </c>
      <c r="D413" s="15">
        <v>6.3194444444444442E-2</v>
      </c>
    </row>
    <row r="414" spans="1:4">
      <c r="A414" s="2">
        <v>411</v>
      </c>
      <c r="B414">
        <v>219</v>
      </c>
      <c r="C414">
        <v>133</v>
      </c>
      <c r="D414" s="15">
        <v>5.4166666666666669E-2</v>
      </c>
    </row>
    <row r="415" spans="1:4">
      <c r="A415" s="2">
        <v>412</v>
      </c>
      <c r="B415">
        <v>93</v>
      </c>
      <c r="C415">
        <v>57</v>
      </c>
      <c r="D415" s="15">
        <v>3.9583333333333331E-2</v>
      </c>
    </row>
    <row r="416" spans="1:4">
      <c r="A416" s="2">
        <v>413</v>
      </c>
      <c r="B416">
        <v>35</v>
      </c>
      <c r="C416">
        <v>21</v>
      </c>
      <c r="D416" s="15">
        <v>8.3333333333333332E-3</v>
      </c>
    </row>
    <row r="417" spans="1:4">
      <c r="A417" s="2">
        <v>414</v>
      </c>
      <c r="B417">
        <v>33</v>
      </c>
      <c r="C417">
        <v>20</v>
      </c>
      <c r="D417" s="15">
        <v>2.6388888888888889E-2</v>
      </c>
    </row>
    <row r="418" spans="1:4">
      <c r="A418" s="2">
        <v>415</v>
      </c>
      <c r="B418">
        <v>158</v>
      </c>
      <c r="C418">
        <v>94</v>
      </c>
      <c r="D418" s="15">
        <v>6.0416666666666667E-2</v>
      </c>
    </row>
    <row r="419" spans="1:4">
      <c r="A419" s="2">
        <v>416</v>
      </c>
      <c r="B419">
        <v>25</v>
      </c>
      <c r="C419">
        <v>15</v>
      </c>
      <c r="D419" s="15">
        <v>6.2500000000000003E-3</v>
      </c>
    </row>
    <row r="420" spans="1:4">
      <c r="A420" s="2">
        <v>417</v>
      </c>
      <c r="B420">
        <v>142</v>
      </c>
      <c r="C420">
        <v>85</v>
      </c>
      <c r="D420" s="15">
        <v>6.25E-2</v>
      </c>
    </row>
    <row r="421" spans="1:4">
      <c r="A421" s="2">
        <v>418</v>
      </c>
      <c r="B421">
        <v>118</v>
      </c>
      <c r="C421">
        <v>72</v>
      </c>
      <c r="D421" s="15">
        <v>6.9444444444444448E-2</v>
      </c>
    </row>
    <row r="422" spans="1:4">
      <c r="A422" s="2">
        <v>419</v>
      </c>
      <c r="B422">
        <v>67</v>
      </c>
      <c r="C422">
        <v>40</v>
      </c>
      <c r="D422" s="15">
        <v>4.4444444444444446E-2</v>
      </c>
    </row>
    <row r="423" spans="1:4">
      <c r="A423" s="2">
        <v>420</v>
      </c>
      <c r="B423">
        <v>242</v>
      </c>
      <c r="C423">
        <v>144</v>
      </c>
      <c r="D423" s="15">
        <v>7.2916666666666671E-2</v>
      </c>
    </row>
    <row r="424" spans="1:4">
      <c r="A424" s="2">
        <v>421</v>
      </c>
      <c r="B424">
        <v>85</v>
      </c>
      <c r="C424">
        <v>49</v>
      </c>
      <c r="D424" s="15">
        <v>4.9305555555555554E-2</v>
      </c>
    </row>
    <row r="425" spans="1:4">
      <c r="A425" s="2">
        <v>422</v>
      </c>
      <c r="B425">
        <v>88</v>
      </c>
      <c r="C425">
        <v>52</v>
      </c>
      <c r="D425" s="15">
        <v>2.361111111111111E-2</v>
      </c>
    </row>
    <row r="426" spans="1:4">
      <c r="A426" s="2">
        <v>423</v>
      </c>
      <c r="B426">
        <v>152</v>
      </c>
      <c r="C426">
        <v>89</v>
      </c>
      <c r="D426" s="15">
        <v>2.1527777777777778E-2</v>
      </c>
    </row>
    <row r="427" spans="1:4">
      <c r="A427" s="2">
        <v>424</v>
      </c>
      <c r="B427">
        <v>147</v>
      </c>
      <c r="C427">
        <v>87</v>
      </c>
      <c r="D427" s="15">
        <v>6.1111111111111109E-2</v>
      </c>
    </row>
    <row r="428" spans="1:4">
      <c r="A428" s="2">
        <v>425</v>
      </c>
      <c r="B428">
        <v>19</v>
      </c>
      <c r="C428">
        <v>11</v>
      </c>
      <c r="D428" s="15">
        <v>1.9444444444444445E-2</v>
      </c>
    </row>
    <row r="429" spans="1:4">
      <c r="A429" s="2">
        <v>426</v>
      </c>
      <c r="B429">
        <v>247</v>
      </c>
      <c r="C429">
        <v>148</v>
      </c>
      <c r="D429" s="15">
        <v>8.0555555555555561E-2</v>
      </c>
    </row>
    <row r="430" spans="1:4">
      <c r="A430" s="2">
        <v>427</v>
      </c>
      <c r="B430">
        <v>206</v>
      </c>
      <c r="C430">
        <v>123</v>
      </c>
      <c r="D430" s="15">
        <v>0.11527777777777778</v>
      </c>
    </row>
    <row r="431" spans="1:4">
      <c r="A431" s="2">
        <v>428</v>
      </c>
      <c r="B431">
        <v>175</v>
      </c>
      <c r="C431">
        <v>107</v>
      </c>
      <c r="D431" s="15">
        <v>0.12430555555555556</v>
      </c>
    </row>
    <row r="432" spans="1:4">
      <c r="A432" s="2">
        <v>429</v>
      </c>
      <c r="B432">
        <v>78</v>
      </c>
      <c r="C432">
        <v>45</v>
      </c>
      <c r="D432" s="15">
        <v>1.8749999999999999E-2</v>
      </c>
    </row>
    <row r="433" spans="1:4">
      <c r="A433" s="2">
        <v>430</v>
      </c>
      <c r="B433">
        <v>25</v>
      </c>
      <c r="C433">
        <v>15</v>
      </c>
      <c r="D433" s="15">
        <v>3.4027777777777775E-2</v>
      </c>
    </row>
    <row r="434" spans="1:4">
      <c r="A434" s="2">
        <v>431</v>
      </c>
      <c r="B434">
        <v>60</v>
      </c>
      <c r="C434">
        <v>36</v>
      </c>
      <c r="D434" s="15">
        <v>1.3888888888888888E-2</v>
      </c>
    </row>
    <row r="435" spans="1:4">
      <c r="A435" s="2">
        <v>432</v>
      </c>
      <c r="B435">
        <v>109</v>
      </c>
      <c r="C435">
        <v>65</v>
      </c>
      <c r="D435" s="15">
        <v>5.1388888888888887E-2</v>
      </c>
    </row>
    <row r="436" spans="1:4">
      <c r="A436" s="2">
        <v>433</v>
      </c>
      <c r="B436">
        <v>102</v>
      </c>
      <c r="C436">
        <v>60</v>
      </c>
      <c r="D436" s="15">
        <v>5.1388888888888887E-2</v>
      </c>
    </row>
    <row r="437" spans="1:4">
      <c r="A437" s="2">
        <v>434</v>
      </c>
      <c r="B437">
        <v>96</v>
      </c>
      <c r="C437">
        <v>56</v>
      </c>
      <c r="D437" s="15">
        <v>4.027777777777778E-2</v>
      </c>
    </row>
    <row r="438" spans="1:4">
      <c r="A438" s="2">
        <v>435</v>
      </c>
      <c r="B438">
        <v>154</v>
      </c>
      <c r="C438">
        <v>92</v>
      </c>
      <c r="D438" s="15">
        <v>7.7083333333333337E-2</v>
      </c>
    </row>
    <row r="439" spans="1:4">
      <c r="A439" s="2">
        <v>436</v>
      </c>
      <c r="B439">
        <v>56</v>
      </c>
      <c r="C439">
        <v>32</v>
      </c>
      <c r="D439" s="15">
        <v>3.125E-2</v>
      </c>
    </row>
    <row r="440" spans="1:4">
      <c r="A440" s="2">
        <v>437</v>
      </c>
      <c r="B440">
        <v>70</v>
      </c>
      <c r="C440">
        <v>42</v>
      </c>
      <c r="D440" s="15">
        <v>3.5416666666666666E-2</v>
      </c>
    </row>
    <row r="441" spans="1:4">
      <c r="A441" s="2">
        <v>438</v>
      </c>
      <c r="B441">
        <v>33</v>
      </c>
      <c r="C441">
        <v>20</v>
      </c>
      <c r="D441" s="15">
        <v>3.5416666666666666E-2</v>
      </c>
    </row>
    <row r="442" spans="1:4">
      <c r="A442" s="2">
        <v>439</v>
      </c>
      <c r="B442">
        <v>177</v>
      </c>
      <c r="C442">
        <v>105</v>
      </c>
      <c r="D442" s="15">
        <v>4.4444444444444446E-2</v>
      </c>
    </row>
    <row r="443" spans="1:4">
      <c r="A443" s="2">
        <v>440</v>
      </c>
      <c r="B443">
        <v>84</v>
      </c>
      <c r="C443">
        <v>50</v>
      </c>
      <c r="D443" s="15">
        <v>3.125E-2</v>
      </c>
    </row>
    <row r="444" spans="1:4">
      <c r="A444" s="2">
        <v>441</v>
      </c>
      <c r="B444">
        <v>183</v>
      </c>
      <c r="C444">
        <v>108</v>
      </c>
      <c r="D444" s="15">
        <v>6.25E-2</v>
      </c>
    </row>
    <row r="445" spans="1:4">
      <c r="A445" s="2">
        <v>442</v>
      </c>
      <c r="B445">
        <v>235</v>
      </c>
      <c r="C445">
        <v>141</v>
      </c>
      <c r="D445" s="15">
        <v>9.0972222222222218E-2</v>
      </c>
    </row>
    <row r="446" spans="1:4">
      <c r="A446" s="2">
        <v>443</v>
      </c>
      <c r="B446">
        <v>217</v>
      </c>
      <c r="C446">
        <v>126</v>
      </c>
      <c r="D446" s="15">
        <v>0.1076388888888889</v>
      </c>
    </row>
    <row r="447" spans="1:4">
      <c r="A447" s="2">
        <v>444</v>
      </c>
      <c r="B447">
        <v>95</v>
      </c>
      <c r="C447">
        <v>56</v>
      </c>
      <c r="D447" s="15">
        <v>5.6250000000000001E-2</v>
      </c>
    </row>
    <row r="448" spans="1:4">
      <c r="A448" s="2">
        <v>445</v>
      </c>
      <c r="B448">
        <v>81</v>
      </c>
      <c r="C448">
        <v>48</v>
      </c>
      <c r="D448" s="15">
        <v>1.8055555555555554E-2</v>
      </c>
    </row>
    <row r="449" spans="1:4">
      <c r="A449" s="2">
        <v>446</v>
      </c>
      <c r="B449">
        <v>21</v>
      </c>
      <c r="C449">
        <v>13</v>
      </c>
      <c r="D449" s="15">
        <v>5.5555555555555558E-3</v>
      </c>
    </row>
    <row r="450" spans="1:4">
      <c r="A450" s="2">
        <v>447</v>
      </c>
      <c r="B450">
        <v>181</v>
      </c>
      <c r="C450">
        <v>105</v>
      </c>
      <c r="D450" s="15">
        <v>5.9722222222222225E-2</v>
      </c>
    </row>
    <row r="451" spans="1:4">
      <c r="A451" s="2">
        <v>448</v>
      </c>
      <c r="B451">
        <v>137</v>
      </c>
      <c r="C451">
        <v>82</v>
      </c>
      <c r="D451" s="15">
        <v>4.583333333333333E-2</v>
      </c>
    </row>
    <row r="452" spans="1:4">
      <c r="A452" s="2">
        <v>449</v>
      </c>
      <c r="B452">
        <v>64</v>
      </c>
      <c r="C452">
        <v>38</v>
      </c>
      <c r="D452" s="15">
        <v>2.2916666666666665E-2</v>
      </c>
    </row>
    <row r="453" spans="1:4">
      <c r="A453" s="2">
        <v>450</v>
      </c>
      <c r="B453">
        <v>72</v>
      </c>
      <c r="C453">
        <v>42</v>
      </c>
      <c r="D453" s="15">
        <v>2.361111111111111E-2</v>
      </c>
    </row>
    <row r="454" spans="1:4">
      <c r="A454" s="2">
        <v>451</v>
      </c>
      <c r="B454">
        <v>92</v>
      </c>
      <c r="C454">
        <v>55</v>
      </c>
      <c r="D454" s="15">
        <v>7.1527777777777773E-2</v>
      </c>
    </row>
    <row r="455" spans="1:4">
      <c r="A455" s="2">
        <v>452</v>
      </c>
      <c r="B455">
        <v>158</v>
      </c>
      <c r="C455">
        <v>96</v>
      </c>
      <c r="D455" s="15">
        <v>8.5416666666666669E-2</v>
      </c>
    </row>
    <row r="456" spans="1:4">
      <c r="A456" s="2">
        <v>453</v>
      </c>
      <c r="B456">
        <v>130</v>
      </c>
      <c r="C456">
        <v>77</v>
      </c>
      <c r="D456" s="15">
        <v>6.9444444444444448E-2</v>
      </c>
    </row>
    <row r="457" spans="1:4">
      <c r="A457" s="2">
        <v>454</v>
      </c>
      <c r="B457">
        <v>233</v>
      </c>
      <c r="C457">
        <v>139</v>
      </c>
      <c r="D457" s="15">
        <v>0.10625</v>
      </c>
    </row>
    <row r="458" spans="1:4">
      <c r="A458" s="2">
        <v>455</v>
      </c>
      <c r="B458">
        <v>48</v>
      </c>
      <c r="C458">
        <v>28</v>
      </c>
      <c r="D458" s="15">
        <v>7.6388888888888886E-3</v>
      </c>
    </row>
    <row r="459" spans="1:4">
      <c r="A459" s="2">
        <v>456</v>
      </c>
      <c r="B459">
        <v>148</v>
      </c>
      <c r="C459">
        <v>90</v>
      </c>
      <c r="D459" s="15">
        <v>4.9305555555555554E-2</v>
      </c>
    </row>
    <row r="460" spans="1:4">
      <c r="A460" s="2">
        <v>457</v>
      </c>
      <c r="B460">
        <v>137</v>
      </c>
      <c r="C460">
        <v>82</v>
      </c>
      <c r="D460" s="15">
        <v>4.027777777777778E-2</v>
      </c>
    </row>
    <row r="461" spans="1:4">
      <c r="A461" s="2">
        <v>458</v>
      </c>
      <c r="B461">
        <v>268</v>
      </c>
      <c r="C461">
        <v>158</v>
      </c>
      <c r="D461" s="15">
        <v>6.1805555555555558E-2</v>
      </c>
    </row>
    <row r="462" spans="1:4">
      <c r="A462" s="2">
        <v>459</v>
      </c>
      <c r="B462">
        <v>84</v>
      </c>
      <c r="C462">
        <v>48</v>
      </c>
      <c r="D462" s="15">
        <v>2.0833333333333332E-2</v>
      </c>
    </row>
    <row r="463" spans="1:4">
      <c r="A463" s="2">
        <v>460</v>
      </c>
      <c r="B463">
        <v>176</v>
      </c>
      <c r="C463">
        <v>103</v>
      </c>
      <c r="D463" s="15">
        <v>8.611111111111111E-2</v>
      </c>
    </row>
    <row r="464" spans="1:4">
      <c r="A464" s="2">
        <v>461</v>
      </c>
      <c r="B464">
        <v>99</v>
      </c>
      <c r="C464">
        <v>59</v>
      </c>
      <c r="D464" s="15">
        <v>4.583333333333333E-2</v>
      </c>
    </row>
    <row r="465" spans="1:4">
      <c r="A465" s="2">
        <v>462</v>
      </c>
      <c r="B465">
        <v>99</v>
      </c>
      <c r="C465">
        <v>60</v>
      </c>
      <c r="D465" s="15">
        <v>7.6388888888888886E-3</v>
      </c>
    </row>
    <row r="466" spans="1:4">
      <c r="A466" s="2">
        <v>463</v>
      </c>
      <c r="B466">
        <v>93</v>
      </c>
      <c r="C466">
        <v>57</v>
      </c>
      <c r="D466" s="15">
        <v>9.7222222222222224E-3</v>
      </c>
    </row>
    <row r="467" spans="1:4">
      <c r="A467" s="2">
        <v>464</v>
      </c>
      <c r="B467">
        <v>154</v>
      </c>
      <c r="C467">
        <v>90</v>
      </c>
      <c r="D467" s="15">
        <v>5.8333333333333334E-2</v>
      </c>
    </row>
    <row r="468" spans="1:4">
      <c r="A468" s="2">
        <v>465</v>
      </c>
      <c r="B468">
        <v>121</v>
      </c>
      <c r="C468">
        <v>73</v>
      </c>
      <c r="D468" s="15">
        <v>4.1666666666666664E-2</v>
      </c>
    </row>
    <row r="469" spans="1:4">
      <c r="A469" s="2">
        <v>466</v>
      </c>
      <c r="B469">
        <v>140</v>
      </c>
      <c r="C469">
        <v>83</v>
      </c>
      <c r="D469" s="15">
        <v>0.10069444444444445</v>
      </c>
    </row>
    <row r="470" spans="1:4">
      <c r="A470" s="2">
        <v>467</v>
      </c>
      <c r="B470">
        <v>143</v>
      </c>
      <c r="C470">
        <v>86</v>
      </c>
      <c r="D470" s="15">
        <v>0.05</v>
      </c>
    </row>
    <row r="471" spans="1:4">
      <c r="A471" s="2">
        <v>468</v>
      </c>
      <c r="B471">
        <v>106</v>
      </c>
      <c r="C471">
        <v>62</v>
      </c>
      <c r="D471" s="15">
        <v>4.3749999999999997E-2</v>
      </c>
    </row>
    <row r="472" spans="1:4">
      <c r="A472" s="2">
        <v>469</v>
      </c>
      <c r="B472">
        <v>137</v>
      </c>
      <c r="C472">
        <v>82</v>
      </c>
      <c r="D472" s="15">
        <v>4.583333333333333E-2</v>
      </c>
    </row>
    <row r="473" spans="1:4">
      <c r="A473" s="2">
        <v>470</v>
      </c>
      <c r="B473">
        <v>78</v>
      </c>
      <c r="C473">
        <v>44</v>
      </c>
      <c r="D473" s="15">
        <v>0.05</v>
      </c>
    </row>
    <row r="474" spans="1:4">
      <c r="A474" s="2">
        <v>471</v>
      </c>
      <c r="B474">
        <v>105</v>
      </c>
      <c r="C474">
        <v>63</v>
      </c>
      <c r="D474" s="15">
        <v>3.9583333333333331E-2</v>
      </c>
    </row>
    <row r="475" spans="1:4">
      <c r="A475" s="2">
        <v>472</v>
      </c>
      <c r="B475">
        <v>114</v>
      </c>
      <c r="C475">
        <v>68</v>
      </c>
      <c r="D475" s="15">
        <v>5.0694444444444445E-2</v>
      </c>
    </row>
    <row r="476" spans="1:4">
      <c r="A476" s="2">
        <v>473</v>
      </c>
      <c r="B476">
        <v>79</v>
      </c>
      <c r="C476">
        <v>47</v>
      </c>
      <c r="D476" s="15">
        <v>4.2361111111111113E-2</v>
      </c>
    </row>
    <row r="477" spans="1:4">
      <c r="A477" s="2">
        <v>474</v>
      </c>
      <c r="B477">
        <v>178</v>
      </c>
      <c r="C477">
        <v>104</v>
      </c>
      <c r="D477" s="15">
        <v>0.11180555555555556</v>
      </c>
    </row>
    <row r="478" spans="1:4">
      <c r="A478" s="2">
        <v>475</v>
      </c>
      <c r="B478">
        <v>174</v>
      </c>
      <c r="C478">
        <v>102</v>
      </c>
      <c r="D478" s="15">
        <v>2.4305555555555556E-2</v>
      </c>
    </row>
    <row r="479" spans="1:4">
      <c r="A479" s="2">
        <v>476</v>
      </c>
      <c r="B479">
        <v>218</v>
      </c>
      <c r="C479">
        <v>130</v>
      </c>
      <c r="D479" s="15">
        <v>7.9861111111111105E-2</v>
      </c>
    </row>
    <row r="480" spans="1:4">
      <c r="A480" s="2">
        <v>477</v>
      </c>
      <c r="B480">
        <v>204</v>
      </c>
      <c r="C480">
        <v>122</v>
      </c>
      <c r="D480" s="15">
        <v>7.9861111111111105E-2</v>
      </c>
    </row>
    <row r="481" spans="1:4">
      <c r="A481" s="2">
        <v>478</v>
      </c>
      <c r="B481">
        <v>118</v>
      </c>
      <c r="C481">
        <v>70</v>
      </c>
      <c r="D481" s="15">
        <v>6.25E-2</v>
      </c>
    </row>
    <row r="482" spans="1:4">
      <c r="A482" s="2">
        <v>479</v>
      </c>
      <c r="B482">
        <v>52</v>
      </c>
      <c r="C482">
        <v>30</v>
      </c>
      <c r="D482" s="15">
        <v>5.7638888888888892E-2</v>
      </c>
    </row>
    <row r="483" spans="1:4">
      <c r="A483" s="2">
        <v>480</v>
      </c>
      <c r="B483">
        <v>159</v>
      </c>
      <c r="C483">
        <v>95</v>
      </c>
      <c r="D483" s="15">
        <v>4.5138888888888888E-2</v>
      </c>
    </row>
    <row r="484" spans="1:4">
      <c r="A484" s="2">
        <v>481</v>
      </c>
      <c r="B484">
        <v>52</v>
      </c>
      <c r="C484">
        <v>30</v>
      </c>
      <c r="D484" s="15">
        <v>4.027777777777778E-2</v>
      </c>
    </row>
    <row r="485" spans="1:4">
      <c r="A485" s="2">
        <v>482</v>
      </c>
      <c r="B485">
        <v>63</v>
      </c>
      <c r="C485">
        <v>39</v>
      </c>
      <c r="D485" s="15">
        <v>1.4583333333333334E-2</v>
      </c>
    </row>
    <row r="486" spans="1:4">
      <c r="A486" s="2">
        <v>483</v>
      </c>
      <c r="B486">
        <v>81</v>
      </c>
      <c r="C486">
        <v>48</v>
      </c>
      <c r="D486" s="15">
        <v>3.6805555555555557E-2</v>
      </c>
    </row>
    <row r="487" spans="1:4">
      <c r="A487" s="2">
        <v>484</v>
      </c>
      <c r="B487">
        <v>75</v>
      </c>
      <c r="C487">
        <v>45</v>
      </c>
      <c r="D487" s="15">
        <v>2.361111111111111E-2</v>
      </c>
    </row>
    <row r="488" spans="1:4">
      <c r="A488" s="2">
        <v>485</v>
      </c>
      <c r="B488">
        <v>144</v>
      </c>
      <c r="C488">
        <v>86</v>
      </c>
      <c r="D488" s="15">
        <v>5.486111111111111E-2</v>
      </c>
    </row>
    <row r="489" spans="1:4">
      <c r="A489" s="2">
        <v>486</v>
      </c>
      <c r="B489">
        <v>150</v>
      </c>
      <c r="C489">
        <v>90</v>
      </c>
      <c r="D489" s="15">
        <v>4.0972222222222222E-2</v>
      </c>
    </row>
    <row r="490" spans="1:4">
      <c r="A490" s="2">
        <v>487</v>
      </c>
      <c r="B490">
        <v>152</v>
      </c>
      <c r="C490">
        <v>91</v>
      </c>
      <c r="D490" s="15">
        <v>6.3888888888888884E-2</v>
      </c>
    </row>
    <row r="491" spans="1:4">
      <c r="A491" s="2">
        <v>488</v>
      </c>
      <c r="B491">
        <v>185</v>
      </c>
      <c r="C491">
        <v>110</v>
      </c>
      <c r="D491" s="15">
        <v>8.611111111111111E-2</v>
      </c>
    </row>
    <row r="492" spans="1:4">
      <c r="A492" s="2">
        <v>489</v>
      </c>
      <c r="B492">
        <v>149</v>
      </c>
      <c r="C492">
        <v>92</v>
      </c>
      <c r="D492" s="15">
        <v>2.361111111111111E-2</v>
      </c>
    </row>
    <row r="493" spans="1:4">
      <c r="A493" s="2">
        <v>490</v>
      </c>
      <c r="B493">
        <v>212</v>
      </c>
      <c r="C493">
        <v>124</v>
      </c>
      <c r="D493" s="15">
        <v>9.0972222222222218E-2</v>
      </c>
    </row>
    <row r="494" spans="1:4">
      <c r="A494" s="2">
        <v>491</v>
      </c>
      <c r="B494">
        <v>118</v>
      </c>
      <c r="C494">
        <v>70</v>
      </c>
      <c r="D494" s="15">
        <v>2.8472222222222222E-2</v>
      </c>
    </row>
    <row r="495" spans="1:4">
      <c r="A495" s="2">
        <v>492</v>
      </c>
      <c r="B495">
        <v>210</v>
      </c>
      <c r="C495">
        <v>127</v>
      </c>
      <c r="D495" s="15">
        <v>3.4027777777777775E-2</v>
      </c>
    </row>
    <row r="496" spans="1:4">
      <c r="A496" s="2">
        <v>493</v>
      </c>
      <c r="B496">
        <v>54</v>
      </c>
      <c r="C496">
        <v>30</v>
      </c>
      <c r="D496" s="15">
        <v>5.5555555555555558E-3</v>
      </c>
    </row>
    <row r="497" spans="1:4">
      <c r="A497" s="2">
        <v>494</v>
      </c>
      <c r="B497">
        <v>172</v>
      </c>
      <c r="C497">
        <v>104</v>
      </c>
      <c r="D497" s="15">
        <v>2.1527777777777778E-2</v>
      </c>
    </row>
    <row r="498" spans="1:4">
      <c r="A498" s="2">
        <v>495</v>
      </c>
      <c r="B498">
        <v>263</v>
      </c>
      <c r="C498">
        <v>159</v>
      </c>
      <c r="D498" s="15">
        <v>7.0833333333333331E-2</v>
      </c>
    </row>
    <row r="499" spans="1:4">
      <c r="A499" s="2">
        <v>496</v>
      </c>
      <c r="B499">
        <v>223</v>
      </c>
      <c r="C499">
        <v>132</v>
      </c>
      <c r="D499" s="15">
        <v>9.2361111111111116E-2</v>
      </c>
    </row>
    <row r="500" spans="1:4">
      <c r="A500" s="2">
        <v>497</v>
      </c>
      <c r="B500">
        <v>150</v>
      </c>
      <c r="C500">
        <v>93</v>
      </c>
      <c r="D500" s="15">
        <v>2.6388888888888889E-2</v>
      </c>
    </row>
    <row r="501" spans="1:4">
      <c r="A501" s="2">
        <v>498</v>
      </c>
      <c r="B501">
        <v>19</v>
      </c>
      <c r="C501">
        <v>11</v>
      </c>
      <c r="D501" s="15">
        <v>2.2222222222222223E-2</v>
      </c>
    </row>
    <row r="502" spans="1:4">
      <c r="A502" s="2">
        <v>499</v>
      </c>
      <c r="B502">
        <v>158</v>
      </c>
      <c r="C502">
        <v>93</v>
      </c>
      <c r="D502" s="15">
        <v>9.0277777777777776E-2</v>
      </c>
    </row>
    <row r="503" spans="1:4">
      <c r="A503" s="2">
        <v>500</v>
      </c>
      <c r="B503">
        <v>93</v>
      </c>
      <c r="C503">
        <v>55</v>
      </c>
      <c r="D503" s="15">
        <v>2.9166666666666667E-2</v>
      </c>
    </row>
    <row r="504" spans="1:4">
      <c r="A504" s="2">
        <v>501</v>
      </c>
      <c r="B504">
        <v>138</v>
      </c>
      <c r="C504">
        <v>83</v>
      </c>
      <c r="D504" s="15">
        <v>2.7083333333333334E-2</v>
      </c>
    </row>
    <row r="505" spans="1:4">
      <c r="A505" s="2">
        <v>502</v>
      </c>
      <c r="B505">
        <v>139</v>
      </c>
      <c r="C505">
        <v>83</v>
      </c>
      <c r="D505" s="15">
        <v>5.0694444444444445E-2</v>
      </c>
    </row>
    <row r="506" spans="1:4">
      <c r="A506" s="2">
        <v>503</v>
      </c>
      <c r="B506">
        <v>137</v>
      </c>
      <c r="C506">
        <v>83</v>
      </c>
      <c r="D506" s="15">
        <v>5.9027777777777776E-2</v>
      </c>
    </row>
    <row r="507" spans="1:4">
      <c r="A507" s="2">
        <v>504</v>
      </c>
      <c r="B507">
        <v>54</v>
      </c>
      <c r="C507">
        <v>32</v>
      </c>
      <c r="D507" s="15">
        <v>1.3194444444444444E-2</v>
      </c>
    </row>
    <row r="508" spans="1:4">
      <c r="A508" s="2">
        <v>505</v>
      </c>
      <c r="B508">
        <v>155</v>
      </c>
      <c r="C508">
        <v>95</v>
      </c>
      <c r="D508" s="15">
        <v>7.9861111111111105E-2</v>
      </c>
    </row>
    <row r="509" spans="1:4">
      <c r="A509" s="2">
        <v>506</v>
      </c>
      <c r="B509">
        <v>70</v>
      </c>
      <c r="C509">
        <v>42</v>
      </c>
      <c r="D509" s="15">
        <v>3.472222222222222E-3</v>
      </c>
    </row>
    <row r="510" spans="1:4">
      <c r="A510" s="2">
        <v>507</v>
      </c>
      <c r="B510">
        <v>210</v>
      </c>
      <c r="C510">
        <v>126</v>
      </c>
      <c r="D510" s="15">
        <v>4.791666666666667E-2</v>
      </c>
    </row>
    <row r="511" spans="1:4">
      <c r="A511" s="2">
        <v>508</v>
      </c>
      <c r="B511">
        <v>32</v>
      </c>
      <c r="C511">
        <v>19</v>
      </c>
      <c r="D511" s="15">
        <v>2.361111111111111E-2</v>
      </c>
    </row>
    <row r="512" spans="1:4">
      <c r="A512" s="2">
        <v>509</v>
      </c>
      <c r="B512">
        <v>80</v>
      </c>
      <c r="C512">
        <v>50</v>
      </c>
      <c r="D512" s="15">
        <v>3.2638888888888891E-2</v>
      </c>
    </row>
    <row r="513" spans="1:4">
      <c r="A513" s="2">
        <v>510</v>
      </c>
      <c r="B513">
        <v>36</v>
      </c>
      <c r="C513">
        <v>22</v>
      </c>
      <c r="D513" s="15">
        <v>3.3333333333333333E-2</v>
      </c>
    </row>
    <row r="514" spans="1:4">
      <c r="A514" s="2">
        <v>511</v>
      </c>
      <c r="B514">
        <v>137</v>
      </c>
      <c r="C514">
        <v>82</v>
      </c>
      <c r="D514" s="15">
        <v>2.6388888888888889E-2</v>
      </c>
    </row>
    <row r="515" spans="1:4">
      <c r="A515" s="2">
        <v>512</v>
      </c>
      <c r="B515">
        <v>128</v>
      </c>
      <c r="C515">
        <v>78</v>
      </c>
      <c r="D515" s="15">
        <v>4.0972222222222222E-2</v>
      </c>
    </row>
    <row r="516" spans="1:4">
      <c r="A516" s="2">
        <v>513</v>
      </c>
      <c r="B516">
        <v>54</v>
      </c>
      <c r="C516">
        <v>30</v>
      </c>
      <c r="D516" s="15">
        <v>3.888888888888889E-2</v>
      </c>
    </row>
    <row r="517" spans="1:4">
      <c r="A517" s="2">
        <v>514</v>
      </c>
      <c r="B517">
        <v>174</v>
      </c>
      <c r="C517">
        <v>102</v>
      </c>
      <c r="D517" s="15">
        <v>7.7777777777777779E-2</v>
      </c>
    </row>
    <row r="518" spans="1:4">
      <c r="A518" s="2">
        <v>515</v>
      </c>
      <c r="B518">
        <v>18</v>
      </c>
      <c r="C518">
        <v>10</v>
      </c>
      <c r="D518" s="15">
        <v>9.0277777777777769E-3</v>
      </c>
    </row>
    <row r="519" spans="1:4">
      <c r="A519" s="2">
        <v>516</v>
      </c>
      <c r="B519">
        <v>146</v>
      </c>
      <c r="C519">
        <v>87</v>
      </c>
      <c r="D519" s="15">
        <v>6.7361111111111108E-2</v>
      </c>
    </row>
    <row r="520" spans="1:4">
      <c r="A520" s="2">
        <v>517</v>
      </c>
      <c r="B520">
        <v>103</v>
      </c>
      <c r="C520">
        <v>60</v>
      </c>
      <c r="D520" s="15">
        <v>4.5138888888888888E-2</v>
      </c>
    </row>
    <row r="521" spans="1:4">
      <c r="A521" s="2">
        <v>518</v>
      </c>
      <c r="B521">
        <v>77</v>
      </c>
      <c r="C521">
        <v>46</v>
      </c>
      <c r="D521" s="15">
        <v>3.6805555555555557E-2</v>
      </c>
    </row>
    <row r="522" spans="1:4">
      <c r="A522" s="2">
        <v>519</v>
      </c>
      <c r="B522">
        <v>245</v>
      </c>
      <c r="C522">
        <v>149</v>
      </c>
      <c r="D522" s="15">
        <v>0.10833333333333334</v>
      </c>
    </row>
    <row r="523" spans="1:4">
      <c r="A523" s="2">
        <v>520</v>
      </c>
      <c r="B523">
        <v>280</v>
      </c>
      <c r="C523">
        <v>168</v>
      </c>
      <c r="D523" s="15">
        <v>8.4027777777777785E-2</v>
      </c>
    </row>
    <row r="524" spans="1:4">
      <c r="A524" s="2">
        <v>521</v>
      </c>
      <c r="B524">
        <v>210</v>
      </c>
      <c r="C524">
        <v>124</v>
      </c>
      <c r="D524" s="15">
        <v>6.3194444444444442E-2</v>
      </c>
    </row>
    <row r="525" spans="1:4">
      <c r="A525" s="2">
        <v>522</v>
      </c>
      <c r="B525">
        <v>84</v>
      </c>
      <c r="C525">
        <v>48</v>
      </c>
      <c r="D525" s="15">
        <v>3.2638888888888891E-2</v>
      </c>
    </row>
    <row r="526" spans="1:4">
      <c r="A526" s="2">
        <v>523</v>
      </c>
      <c r="B526">
        <v>81</v>
      </c>
      <c r="C526">
        <v>48</v>
      </c>
      <c r="D526" s="15">
        <v>3.5416666666666666E-2</v>
      </c>
    </row>
    <row r="527" spans="1:4">
      <c r="A527" s="2">
        <v>524</v>
      </c>
      <c r="B527">
        <v>76</v>
      </c>
      <c r="C527">
        <v>45</v>
      </c>
      <c r="D527" s="15">
        <v>4.2361111111111113E-2</v>
      </c>
    </row>
    <row r="528" spans="1:4">
      <c r="A528" s="2">
        <v>525</v>
      </c>
      <c r="B528">
        <v>197</v>
      </c>
      <c r="C528">
        <v>120</v>
      </c>
      <c r="D528" s="15">
        <v>5.347222222222222E-2</v>
      </c>
    </row>
    <row r="529" spans="1:4">
      <c r="A529" s="2">
        <v>526</v>
      </c>
      <c r="B529">
        <v>33</v>
      </c>
      <c r="C529">
        <v>20</v>
      </c>
      <c r="D529" s="15">
        <v>1.5277777777777777E-2</v>
      </c>
    </row>
    <row r="530" spans="1:4">
      <c r="A530" s="2">
        <v>527</v>
      </c>
      <c r="B530">
        <v>54</v>
      </c>
      <c r="C530">
        <v>32</v>
      </c>
      <c r="D530" s="15">
        <v>2.1527777777777778E-2</v>
      </c>
    </row>
    <row r="531" spans="1:4">
      <c r="A531" s="2">
        <v>528</v>
      </c>
      <c r="B531">
        <v>78</v>
      </c>
      <c r="C531">
        <v>47</v>
      </c>
      <c r="D531" s="15">
        <v>8.4027777777777785E-2</v>
      </c>
    </row>
    <row r="532" spans="1:4">
      <c r="A532" s="2">
        <v>529</v>
      </c>
      <c r="B532">
        <v>208</v>
      </c>
      <c r="C532">
        <v>124</v>
      </c>
      <c r="D532" s="15">
        <v>0.10902777777777778</v>
      </c>
    </row>
    <row r="533" spans="1:4">
      <c r="A533" s="2">
        <v>530</v>
      </c>
      <c r="B533">
        <v>160</v>
      </c>
      <c r="C533">
        <v>92</v>
      </c>
      <c r="D533" s="15">
        <v>7.3611111111111113E-2</v>
      </c>
    </row>
    <row r="534" spans="1:4">
      <c r="A534" s="2">
        <v>531</v>
      </c>
      <c r="B534">
        <v>244</v>
      </c>
      <c r="C534">
        <v>145</v>
      </c>
      <c r="D534" s="15">
        <v>0.13819444444444445</v>
      </c>
    </row>
    <row r="535" spans="1:4">
      <c r="A535" s="2">
        <v>532</v>
      </c>
      <c r="B535">
        <v>137</v>
      </c>
      <c r="C535">
        <v>81</v>
      </c>
      <c r="D535" s="15">
        <v>4.0972222222222222E-2</v>
      </c>
    </row>
    <row r="536" spans="1:4">
      <c r="A536" s="2">
        <v>533</v>
      </c>
      <c r="B536">
        <v>41</v>
      </c>
      <c r="C536">
        <v>25</v>
      </c>
      <c r="D536" s="15">
        <v>3.3333333333333333E-2</v>
      </c>
    </row>
    <row r="537" spans="1:4">
      <c r="A537" s="2">
        <v>534</v>
      </c>
      <c r="B537">
        <v>147</v>
      </c>
      <c r="C537">
        <v>87</v>
      </c>
      <c r="D537" s="15">
        <v>5.2777777777777778E-2</v>
      </c>
    </row>
    <row r="538" spans="1:4">
      <c r="A538" s="2">
        <v>535</v>
      </c>
      <c r="B538">
        <v>276</v>
      </c>
      <c r="C538">
        <v>167</v>
      </c>
      <c r="D538" s="15">
        <v>7.8472222222222221E-2</v>
      </c>
    </row>
    <row r="539" spans="1:4">
      <c r="A539" s="2">
        <v>536</v>
      </c>
      <c r="B539">
        <v>212</v>
      </c>
      <c r="C539">
        <v>126</v>
      </c>
      <c r="D539" s="15">
        <v>0.10555555555555556</v>
      </c>
    </row>
    <row r="540" spans="1:4">
      <c r="A540" s="2">
        <v>537</v>
      </c>
      <c r="B540">
        <v>63</v>
      </c>
      <c r="C540">
        <v>39</v>
      </c>
      <c r="D540" s="15">
        <v>1.4583333333333334E-2</v>
      </c>
    </row>
    <row r="541" spans="1:4">
      <c r="A541" s="2">
        <v>538</v>
      </c>
      <c r="B541">
        <v>142</v>
      </c>
      <c r="C541">
        <v>84</v>
      </c>
      <c r="D541" s="15">
        <v>0.13750000000000001</v>
      </c>
    </row>
    <row r="542" spans="1:4">
      <c r="A542" s="2">
        <v>539</v>
      </c>
      <c r="B542">
        <v>240</v>
      </c>
      <c r="C542">
        <v>141</v>
      </c>
      <c r="D542" s="15">
        <v>8.9583333333333334E-2</v>
      </c>
    </row>
    <row r="543" spans="1:4">
      <c r="A543" s="2">
        <v>540</v>
      </c>
      <c r="B543">
        <v>124</v>
      </c>
      <c r="C543">
        <v>72</v>
      </c>
      <c r="D543" s="15">
        <v>5.6944444444444443E-2</v>
      </c>
    </row>
    <row r="544" spans="1:4">
      <c r="A544" s="2">
        <v>541</v>
      </c>
      <c r="B544">
        <v>202</v>
      </c>
      <c r="C544">
        <v>121</v>
      </c>
      <c r="D544" s="15">
        <v>8.611111111111111E-2</v>
      </c>
    </row>
    <row r="545" spans="1:4">
      <c r="A545" s="2">
        <v>542</v>
      </c>
      <c r="B545">
        <v>148</v>
      </c>
      <c r="C545">
        <v>87</v>
      </c>
      <c r="D545" s="15">
        <v>7.9861111111111105E-2</v>
      </c>
    </row>
    <row r="546" spans="1:4">
      <c r="A546" s="2">
        <v>543</v>
      </c>
      <c r="B546">
        <v>206</v>
      </c>
      <c r="C546">
        <v>121</v>
      </c>
      <c r="D546" s="15">
        <v>5.1388888888888887E-2</v>
      </c>
    </row>
    <row r="547" spans="1:4">
      <c r="A547" s="2">
        <v>544</v>
      </c>
      <c r="B547">
        <v>70</v>
      </c>
      <c r="C547">
        <v>42</v>
      </c>
      <c r="D547" s="15">
        <v>3.3333333333333333E-2</v>
      </c>
    </row>
    <row r="548" spans="1:4">
      <c r="A548" s="2">
        <v>545</v>
      </c>
      <c r="B548">
        <v>130</v>
      </c>
      <c r="C548">
        <v>79</v>
      </c>
      <c r="D548" s="15">
        <v>6.8750000000000006E-2</v>
      </c>
    </row>
    <row r="549" spans="1:4">
      <c r="A549" s="2">
        <v>546</v>
      </c>
      <c r="B549">
        <v>92</v>
      </c>
      <c r="C549">
        <v>54</v>
      </c>
      <c r="D549" s="15">
        <v>6.3194444444444442E-2</v>
      </c>
    </row>
    <row r="550" spans="1:4">
      <c r="A550" s="2">
        <v>547</v>
      </c>
      <c r="B550">
        <v>227</v>
      </c>
      <c r="C550">
        <v>138</v>
      </c>
      <c r="D550" s="15">
        <v>6.7361111111111108E-2</v>
      </c>
    </row>
    <row r="551" spans="1:4">
      <c r="A551" s="2">
        <v>548</v>
      </c>
      <c r="B551">
        <v>96</v>
      </c>
      <c r="C551">
        <v>58</v>
      </c>
      <c r="D551" s="15">
        <v>7.3611111111111113E-2</v>
      </c>
    </row>
    <row r="552" spans="1:4">
      <c r="A552" s="2">
        <v>549</v>
      </c>
      <c r="B552">
        <v>162</v>
      </c>
      <c r="C552">
        <v>96</v>
      </c>
      <c r="D552" s="15">
        <v>6.805555555555555E-2</v>
      </c>
    </row>
    <row r="553" spans="1:4">
      <c r="A553" s="2">
        <v>550</v>
      </c>
      <c r="B553">
        <v>124</v>
      </c>
      <c r="C553">
        <v>74</v>
      </c>
      <c r="D553" s="15">
        <v>3.9583333333333331E-2</v>
      </c>
    </row>
    <row r="554" spans="1:4">
      <c r="A554" s="2">
        <v>551</v>
      </c>
      <c r="B554">
        <v>171</v>
      </c>
      <c r="C554">
        <v>103</v>
      </c>
      <c r="D554" s="15">
        <v>8.5416666666666669E-2</v>
      </c>
    </row>
    <row r="555" spans="1:4">
      <c r="A555" s="2">
        <v>552</v>
      </c>
      <c r="B555">
        <v>243</v>
      </c>
      <c r="C555">
        <v>150</v>
      </c>
      <c r="D555" s="15">
        <v>7.9861111111111105E-2</v>
      </c>
    </row>
    <row r="556" spans="1:4">
      <c r="A556" s="2">
        <v>553</v>
      </c>
      <c r="B556">
        <v>203</v>
      </c>
      <c r="C556">
        <v>121</v>
      </c>
      <c r="D556" s="15">
        <v>0.12361111111111112</v>
      </c>
    </row>
    <row r="557" spans="1:4">
      <c r="A557" s="2">
        <v>554</v>
      </c>
      <c r="B557">
        <v>166</v>
      </c>
      <c r="C557">
        <v>103</v>
      </c>
      <c r="D557" s="15">
        <v>4.9305555555555554E-2</v>
      </c>
    </row>
    <row r="558" spans="1:4">
      <c r="A558" s="2">
        <v>555</v>
      </c>
      <c r="B558">
        <v>30</v>
      </c>
      <c r="C558">
        <v>18</v>
      </c>
      <c r="D558" s="15">
        <v>3.1944444444444442E-2</v>
      </c>
    </row>
    <row r="559" spans="1:4">
      <c r="A559" s="2">
        <v>556</v>
      </c>
      <c r="B559">
        <v>76</v>
      </c>
      <c r="C559">
        <v>43</v>
      </c>
      <c r="D559" s="15">
        <v>4.583333333333333E-2</v>
      </c>
    </row>
    <row r="560" spans="1:4">
      <c r="A560" s="2">
        <v>557</v>
      </c>
      <c r="B560">
        <v>177</v>
      </c>
      <c r="C560">
        <v>107</v>
      </c>
      <c r="D560" s="15">
        <v>7.4305555555555555E-2</v>
      </c>
    </row>
    <row r="561" spans="1:4">
      <c r="A561" s="2">
        <v>558</v>
      </c>
      <c r="B561">
        <v>179</v>
      </c>
      <c r="C561">
        <v>107</v>
      </c>
      <c r="D561" s="15">
        <v>0.11597222222222223</v>
      </c>
    </row>
    <row r="562" spans="1:4">
      <c r="A562" s="2">
        <v>559</v>
      </c>
      <c r="B562">
        <v>99</v>
      </c>
      <c r="C562">
        <v>60</v>
      </c>
      <c r="D562" s="15">
        <v>2.8472222222222222E-2</v>
      </c>
    </row>
    <row r="563" spans="1:4">
      <c r="A563" s="2">
        <v>560</v>
      </c>
      <c r="B563">
        <v>111</v>
      </c>
      <c r="C563">
        <v>65</v>
      </c>
      <c r="D563" s="15">
        <v>3.3333333333333333E-2</v>
      </c>
    </row>
    <row r="564" spans="1:4">
      <c r="A564" s="2">
        <v>561</v>
      </c>
      <c r="B564">
        <v>64</v>
      </c>
      <c r="C564">
        <v>38</v>
      </c>
      <c r="D564" s="15">
        <v>4.4444444444444446E-2</v>
      </c>
    </row>
    <row r="565" spans="1:4">
      <c r="A565" s="2">
        <v>562</v>
      </c>
      <c r="B565">
        <v>288</v>
      </c>
      <c r="C565">
        <v>175</v>
      </c>
      <c r="D565" s="15">
        <v>7.7777777777777779E-2</v>
      </c>
    </row>
    <row r="566" spans="1:4">
      <c r="A566" s="2">
        <v>563</v>
      </c>
      <c r="B566">
        <v>54</v>
      </c>
      <c r="C566">
        <v>32</v>
      </c>
      <c r="D566" s="15">
        <v>2.5694444444444443E-2</v>
      </c>
    </row>
    <row r="567" spans="1:4">
      <c r="A567" s="2">
        <v>564</v>
      </c>
      <c r="B567">
        <v>156</v>
      </c>
      <c r="C567">
        <v>96</v>
      </c>
      <c r="D567" s="15">
        <v>3.7499999999999999E-2</v>
      </c>
    </row>
    <row r="568" spans="1:4">
      <c r="A568" s="2">
        <v>565</v>
      </c>
      <c r="B568">
        <v>251</v>
      </c>
      <c r="C568">
        <v>148</v>
      </c>
      <c r="D568" s="15">
        <v>6.805555555555555E-2</v>
      </c>
    </row>
    <row r="569" spans="1:4">
      <c r="A569" s="2">
        <v>566</v>
      </c>
      <c r="B569">
        <v>78</v>
      </c>
      <c r="C569">
        <v>45</v>
      </c>
      <c r="D569" s="15">
        <v>3.888888888888889E-2</v>
      </c>
    </row>
    <row r="570" spans="1:4">
      <c r="A570" s="2">
        <v>567</v>
      </c>
      <c r="B570">
        <v>253</v>
      </c>
      <c r="C570">
        <v>151</v>
      </c>
      <c r="D570" s="15">
        <v>7.0833333333333331E-2</v>
      </c>
    </row>
    <row r="571" spans="1:4">
      <c r="A571" s="2">
        <v>568</v>
      </c>
      <c r="B571">
        <v>182</v>
      </c>
      <c r="C571">
        <v>110</v>
      </c>
      <c r="D571" s="15">
        <v>5.8333333333333334E-2</v>
      </c>
    </row>
    <row r="572" spans="1:4">
      <c r="A572" s="2">
        <v>569</v>
      </c>
      <c r="B572">
        <v>131</v>
      </c>
      <c r="C572">
        <v>79</v>
      </c>
      <c r="D572" s="15">
        <v>4.027777777777778E-2</v>
      </c>
    </row>
    <row r="573" spans="1:4">
      <c r="A573" s="2">
        <v>570</v>
      </c>
      <c r="B573">
        <v>85</v>
      </c>
      <c r="C573">
        <v>50</v>
      </c>
      <c r="D573" s="15">
        <v>3.1944444444444442E-2</v>
      </c>
    </row>
    <row r="574" spans="1:4">
      <c r="A574" s="2">
        <v>571</v>
      </c>
      <c r="B574">
        <v>54</v>
      </c>
      <c r="C574">
        <v>32</v>
      </c>
      <c r="D574" s="15">
        <v>1.8055555555555554E-2</v>
      </c>
    </row>
    <row r="575" spans="1:4">
      <c r="A575" s="2">
        <v>572</v>
      </c>
      <c r="B575">
        <v>74</v>
      </c>
      <c r="C575">
        <v>44</v>
      </c>
      <c r="D575" s="15">
        <v>3.0555555555555555E-2</v>
      </c>
    </row>
    <row r="576" spans="1:4">
      <c r="A576" s="2">
        <v>573</v>
      </c>
      <c r="B576">
        <v>165</v>
      </c>
      <c r="C576">
        <v>99</v>
      </c>
      <c r="D576" s="15">
        <v>4.791666666666667E-2</v>
      </c>
    </row>
    <row r="577" spans="1:4">
      <c r="A577" s="2">
        <v>574</v>
      </c>
      <c r="B577">
        <v>207</v>
      </c>
      <c r="C577">
        <v>122</v>
      </c>
      <c r="D577" s="15">
        <v>0.11666666666666667</v>
      </c>
    </row>
    <row r="578" spans="1:4">
      <c r="A578" s="2">
        <v>575</v>
      </c>
      <c r="B578">
        <v>18</v>
      </c>
      <c r="C578">
        <v>10</v>
      </c>
      <c r="D578" s="15">
        <v>3.0555555555555555E-2</v>
      </c>
    </row>
    <row r="579" spans="1:4">
      <c r="A579" s="2">
        <v>576</v>
      </c>
      <c r="B579">
        <v>234</v>
      </c>
      <c r="C579">
        <v>143</v>
      </c>
      <c r="D579" s="15">
        <v>7.9861111111111105E-2</v>
      </c>
    </row>
    <row r="580" spans="1:4">
      <c r="A580" s="2">
        <v>577</v>
      </c>
      <c r="B580">
        <v>40</v>
      </c>
      <c r="C580">
        <v>23</v>
      </c>
      <c r="D580" s="15">
        <v>1.7361111111111112E-2</v>
      </c>
    </row>
    <row r="581" spans="1:4">
      <c r="A581" s="2">
        <v>578</v>
      </c>
      <c r="B581">
        <v>90</v>
      </c>
      <c r="C581">
        <v>54</v>
      </c>
      <c r="D581" s="15">
        <v>3.0555555555555555E-2</v>
      </c>
    </row>
    <row r="582" spans="1:4">
      <c r="A582" s="2">
        <v>579</v>
      </c>
      <c r="B582">
        <v>50</v>
      </c>
      <c r="C582">
        <v>30</v>
      </c>
      <c r="D582" s="15">
        <v>3.3333333333333333E-2</v>
      </c>
    </row>
    <row r="583" spans="1:4">
      <c r="A583" s="2">
        <v>580</v>
      </c>
      <c r="B583">
        <v>33</v>
      </c>
      <c r="C583">
        <v>20</v>
      </c>
      <c r="D583" s="15">
        <v>2.0833333333333332E-2</v>
      </c>
    </row>
    <row r="584" spans="1:4">
      <c r="A584" s="2">
        <v>581</v>
      </c>
      <c r="B584">
        <v>123</v>
      </c>
      <c r="C584">
        <v>74</v>
      </c>
      <c r="D584" s="15">
        <v>3.8194444444444448E-2</v>
      </c>
    </row>
    <row r="585" spans="1:4">
      <c r="A585" s="2">
        <v>582</v>
      </c>
      <c r="B585">
        <v>54</v>
      </c>
      <c r="C585">
        <v>32</v>
      </c>
      <c r="D585" s="15">
        <v>2.9166666666666667E-2</v>
      </c>
    </row>
    <row r="586" spans="1:4">
      <c r="A586" s="2">
        <v>583</v>
      </c>
      <c r="B586">
        <v>243</v>
      </c>
      <c r="C586">
        <v>146</v>
      </c>
      <c r="D586" s="15">
        <v>7.2916666666666671E-2</v>
      </c>
    </row>
    <row r="587" spans="1:4">
      <c r="A587" s="2">
        <v>584</v>
      </c>
      <c r="B587">
        <v>139</v>
      </c>
      <c r="C587">
        <v>83</v>
      </c>
      <c r="D587" s="15">
        <v>7.9166666666666663E-2</v>
      </c>
    </row>
    <row r="588" spans="1:4">
      <c r="A588" s="2">
        <v>585</v>
      </c>
      <c r="B588">
        <v>128</v>
      </c>
      <c r="C588">
        <v>75</v>
      </c>
      <c r="D588" s="15">
        <v>6.5972222222222224E-2</v>
      </c>
    </row>
    <row r="589" spans="1:4">
      <c r="A589" s="2">
        <v>586</v>
      </c>
      <c r="B589">
        <v>171</v>
      </c>
      <c r="C589">
        <v>102</v>
      </c>
      <c r="D589" s="15">
        <v>6.3888888888888884E-2</v>
      </c>
    </row>
    <row r="590" spans="1:4">
      <c r="A590" s="2">
        <v>587</v>
      </c>
      <c r="B590">
        <v>48</v>
      </c>
      <c r="C590">
        <v>28</v>
      </c>
      <c r="D590" s="15">
        <v>2.9861111111111113E-2</v>
      </c>
    </row>
    <row r="591" spans="1:4">
      <c r="A591" s="2">
        <v>588</v>
      </c>
      <c r="B591">
        <v>101</v>
      </c>
      <c r="C591">
        <v>60</v>
      </c>
      <c r="D591" s="15">
        <v>2.5694444444444443E-2</v>
      </c>
    </row>
    <row r="592" spans="1:4">
      <c r="A592" s="2">
        <v>589</v>
      </c>
      <c r="B592">
        <v>284</v>
      </c>
      <c r="C592">
        <v>170</v>
      </c>
      <c r="D592" s="15">
        <v>8.3333333333333329E-2</v>
      </c>
    </row>
    <row r="593" spans="1:4">
      <c r="A593" s="2">
        <v>590</v>
      </c>
      <c r="B593">
        <v>122</v>
      </c>
      <c r="C593">
        <v>72</v>
      </c>
      <c r="D593" s="15">
        <v>4.4444444444444446E-2</v>
      </c>
    </row>
    <row r="594" spans="1:4">
      <c r="A594" s="2">
        <v>591</v>
      </c>
      <c r="B594">
        <v>120</v>
      </c>
      <c r="C594">
        <v>75</v>
      </c>
      <c r="D594" s="15">
        <v>3.5416666666666666E-2</v>
      </c>
    </row>
    <row r="595" spans="1:4">
      <c r="A595" s="2">
        <v>592</v>
      </c>
      <c r="B595">
        <v>94</v>
      </c>
      <c r="C595">
        <v>56</v>
      </c>
      <c r="D595" s="15">
        <v>7.013888888888889E-2</v>
      </c>
    </row>
    <row r="596" spans="1:4">
      <c r="A596" s="2">
        <v>593</v>
      </c>
      <c r="B596">
        <v>209</v>
      </c>
      <c r="C596">
        <v>128</v>
      </c>
      <c r="D596" s="15">
        <v>3.3333333333333333E-2</v>
      </c>
    </row>
    <row r="597" spans="1:4">
      <c r="A597" s="2">
        <v>594</v>
      </c>
      <c r="B597">
        <v>139</v>
      </c>
      <c r="C597">
        <v>83</v>
      </c>
      <c r="D597" s="15">
        <v>6.805555555555555E-2</v>
      </c>
    </row>
    <row r="598" spans="1:4">
      <c r="A598" s="2">
        <v>595</v>
      </c>
      <c r="B598">
        <v>72</v>
      </c>
      <c r="C598">
        <v>44</v>
      </c>
      <c r="D598" s="15">
        <v>3.4027777777777775E-2</v>
      </c>
    </row>
    <row r="599" spans="1:4">
      <c r="A599" s="2">
        <v>596</v>
      </c>
      <c r="B599">
        <v>240</v>
      </c>
      <c r="C599">
        <v>143</v>
      </c>
      <c r="D599" s="15">
        <v>0.10972222222222222</v>
      </c>
    </row>
    <row r="600" spans="1:4">
      <c r="A600" s="2">
        <v>597</v>
      </c>
      <c r="B600">
        <v>150</v>
      </c>
      <c r="C600">
        <v>90</v>
      </c>
      <c r="D600" s="15">
        <v>9.7916666666666666E-2</v>
      </c>
    </row>
    <row r="601" spans="1:4">
      <c r="A601" s="2">
        <v>598</v>
      </c>
      <c r="B601">
        <v>209</v>
      </c>
      <c r="C601">
        <v>125</v>
      </c>
      <c r="D601" s="15">
        <v>5.6250000000000001E-2</v>
      </c>
    </row>
    <row r="602" spans="1:4">
      <c r="A602" s="2">
        <v>599</v>
      </c>
      <c r="B602">
        <v>169</v>
      </c>
      <c r="C602">
        <v>101</v>
      </c>
      <c r="D602" s="15">
        <v>7.4999999999999997E-2</v>
      </c>
    </row>
    <row r="603" spans="1:4">
      <c r="A603" s="2">
        <v>600</v>
      </c>
      <c r="B603">
        <v>144</v>
      </c>
      <c r="C603">
        <v>84</v>
      </c>
      <c r="D603" s="15">
        <v>4.5138888888888888E-2</v>
      </c>
    </row>
    <row r="604" spans="1:4">
      <c r="A604" s="2">
        <v>601</v>
      </c>
      <c r="B604">
        <v>292</v>
      </c>
      <c r="C604">
        <v>175</v>
      </c>
      <c r="D604" s="15">
        <v>7.9861111111111105E-2</v>
      </c>
    </row>
    <row r="605" spans="1:4">
      <c r="A605" s="2">
        <v>602</v>
      </c>
      <c r="B605">
        <v>266</v>
      </c>
      <c r="C605">
        <v>160</v>
      </c>
      <c r="D605" s="15">
        <v>0.1125</v>
      </c>
    </row>
    <row r="606" spans="1:4">
      <c r="A606" s="2">
        <v>603</v>
      </c>
      <c r="B606">
        <v>62</v>
      </c>
      <c r="C606">
        <v>38</v>
      </c>
      <c r="D606" s="15">
        <v>1.1805555555555555E-2</v>
      </c>
    </row>
    <row r="607" spans="1:4">
      <c r="A607" s="2">
        <v>604</v>
      </c>
      <c r="B607">
        <v>105</v>
      </c>
      <c r="C607">
        <v>63</v>
      </c>
      <c r="D607" s="15">
        <v>2.9166666666666667E-2</v>
      </c>
    </row>
    <row r="608" spans="1:4">
      <c r="A608" s="2">
        <v>605</v>
      </c>
      <c r="B608">
        <v>220</v>
      </c>
      <c r="C608">
        <v>133</v>
      </c>
      <c r="D608" s="15">
        <v>0.12222222222222222</v>
      </c>
    </row>
    <row r="609" spans="1:4">
      <c r="A609" s="2">
        <v>606</v>
      </c>
      <c r="B609">
        <v>183</v>
      </c>
      <c r="C609">
        <v>108</v>
      </c>
      <c r="D609" s="15">
        <v>0.10069444444444445</v>
      </c>
    </row>
    <row r="610" spans="1:4">
      <c r="A610" s="2">
        <v>607</v>
      </c>
      <c r="B610">
        <v>68</v>
      </c>
      <c r="C610">
        <v>41</v>
      </c>
      <c r="D610" s="15">
        <v>4.791666666666667E-2</v>
      </c>
    </row>
    <row r="611" spans="1:4">
      <c r="A611" s="2">
        <v>608</v>
      </c>
      <c r="B611">
        <v>29</v>
      </c>
      <c r="C611">
        <v>17</v>
      </c>
      <c r="D611" s="15">
        <v>3.125E-2</v>
      </c>
    </row>
    <row r="612" spans="1:4">
      <c r="A612" s="2">
        <v>609</v>
      </c>
      <c r="B612">
        <v>32</v>
      </c>
      <c r="C612">
        <v>19</v>
      </c>
      <c r="D612" s="15">
        <v>1.8749999999999999E-2</v>
      </c>
    </row>
    <row r="613" spans="1:4">
      <c r="A613" s="2">
        <v>610</v>
      </c>
      <c r="B613">
        <v>44</v>
      </c>
      <c r="C613">
        <v>25</v>
      </c>
      <c r="D613" s="15">
        <v>3.2638888888888891E-2</v>
      </c>
    </row>
    <row r="614" spans="1:4">
      <c r="A614" s="2">
        <v>611</v>
      </c>
      <c r="B614">
        <v>78</v>
      </c>
      <c r="C614">
        <v>48</v>
      </c>
      <c r="D614" s="15">
        <v>5.7638888888888892E-2</v>
      </c>
    </row>
    <row r="615" spans="1:4">
      <c r="A615" s="2">
        <v>612</v>
      </c>
      <c r="B615">
        <v>231</v>
      </c>
      <c r="C615">
        <v>138</v>
      </c>
      <c r="D615" s="15">
        <v>8.9583333333333334E-2</v>
      </c>
    </row>
    <row r="616" spans="1:4">
      <c r="A616" s="2">
        <v>613</v>
      </c>
      <c r="B616">
        <v>285</v>
      </c>
      <c r="C616">
        <v>168</v>
      </c>
      <c r="D616" s="15">
        <v>0.10555555555555556</v>
      </c>
    </row>
    <row r="617" spans="1:4">
      <c r="A617" s="2">
        <v>614</v>
      </c>
      <c r="B617">
        <v>72</v>
      </c>
      <c r="C617">
        <v>42</v>
      </c>
      <c r="D617" s="15">
        <v>3.4722222222222224E-2</v>
      </c>
    </row>
    <row r="618" spans="1:4">
      <c r="A618" s="2">
        <v>615</v>
      </c>
      <c r="B618">
        <v>333</v>
      </c>
      <c r="C618">
        <v>201</v>
      </c>
      <c r="D618" s="15">
        <v>0.10833333333333334</v>
      </c>
    </row>
    <row r="619" spans="1:4">
      <c r="A619" s="2">
        <v>616</v>
      </c>
      <c r="B619">
        <v>132</v>
      </c>
      <c r="C619">
        <v>78</v>
      </c>
      <c r="D619" s="15">
        <v>3.2638888888888891E-2</v>
      </c>
    </row>
    <row r="620" spans="1:4">
      <c r="A620" s="2">
        <v>617</v>
      </c>
      <c r="B620">
        <v>142</v>
      </c>
      <c r="C620">
        <v>84</v>
      </c>
      <c r="D620" s="15">
        <v>3.5416666666666666E-2</v>
      </c>
    </row>
    <row r="621" spans="1:4">
      <c r="A621" s="2">
        <v>618</v>
      </c>
      <c r="B621">
        <v>319</v>
      </c>
      <c r="C621">
        <v>191</v>
      </c>
      <c r="D621" s="15">
        <v>8.1944444444444445E-2</v>
      </c>
    </row>
    <row r="622" spans="1:4">
      <c r="A622" s="2">
        <v>619</v>
      </c>
      <c r="B622">
        <v>132</v>
      </c>
      <c r="C622">
        <v>77</v>
      </c>
      <c r="D622" s="15">
        <v>6.6666666666666666E-2</v>
      </c>
    </row>
    <row r="623" spans="1:4">
      <c r="A623" s="2">
        <v>620</v>
      </c>
      <c r="B623">
        <v>57</v>
      </c>
      <c r="C623">
        <v>33</v>
      </c>
      <c r="D623" s="15">
        <v>2.7777777777777776E-2</v>
      </c>
    </row>
    <row r="624" spans="1:4">
      <c r="A624" s="2">
        <v>621</v>
      </c>
      <c r="B624">
        <v>105</v>
      </c>
      <c r="C624">
        <v>63</v>
      </c>
      <c r="D624" s="15">
        <v>5.5555555555555558E-3</v>
      </c>
    </row>
    <row r="625" spans="1:4">
      <c r="A625" s="2">
        <v>622</v>
      </c>
      <c r="B625">
        <v>121</v>
      </c>
      <c r="C625">
        <v>73</v>
      </c>
      <c r="D625" s="15">
        <v>5.4166666666666669E-2</v>
      </c>
    </row>
    <row r="626" spans="1:4">
      <c r="A626" s="2">
        <v>623</v>
      </c>
      <c r="B626">
        <v>235</v>
      </c>
      <c r="C626">
        <v>140</v>
      </c>
      <c r="D626" s="15">
        <v>0.10069444444444445</v>
      </c>
    </row>
    <row r="627" spans="1:4">
      <c r="A627" s="2">
        <v>624</v>
      </c>
      <c r="B627">
        <v>102</v>
      </c>
      <c r="C627">
        <v>62</v>
      </c>
      <c r="D627" s="15">
        <v>5.486111111111111E-2</v>
      </c>
    </row>
    <row r="628" spans="1:4">
      <c r="A628" s="2">
        <v>625</v>
      </c>
      <c r="B628">
        <v>139</v>
      </c>
      <c r="C628">
        <v>84</v>
      </c>
      <c r="D628" s="15">
        <v>6.7361111111111108E-2</v>
      </c>
    </row>
    <row r="629" spans="1:4">
      <c r="A629" s="2">
        <v>626</v>
      </c>
      <c r="B629">
        <v>137</v>
      </c>
      <c r="C629">
        <v>81</v>
      </c>
      <c r="D629" s="15">
        <v>4.027777777777778E-2</v>
      </c>
    </row>
    <row r="630" spans="1:4">
      <c r="A630" s="2">
        <v>627</v>
      </c>
      <c r="B630">
        <v>21</v>
      </c>
      <c r="C630">
        <v>13</v>
      </c>
      <c r="D630" s="15">
        <v>2.5694444444444443E-2</v>
      </c>
    </row>
    <row r="631" spans="1:4">
      <c r="A631" s="2">
        <v>628</v>
      </c>
      <c r="B631">
        <v>168</v>
      </c>
      <c r="C631">
        <v>103</v>
      </c>
      <c r="D631" s="15">
        <v>2.9861111111111113E-2</v>
      </c>
    </row>
    <row r="632" spans="1:4">
      <c r="A632" s="2">
        <v>629</v>
      </c>
      <c r="B632">
        <v>130</v>
      </c>
      <c r="C632">
        <v>76</v>
      </c>
      <c r="D632" s="15">
        <v>5.8333333333333334E-2</v>
      </c>
    </row>
    <row r="633" spans="1:4">
      <c r="A633" s="2">
        <v>630</v>
      </c>
      <c r="B633">
        <v>182</v>
      </c>
      <c r="C633">
        <v>113</v>
      </c>
      <c r="D633" s="15">
        <v>5.2083333333333336E-2</v>
      </c>
    </row>
    <row r="634" spans="1:4">
      <c r="A634" s="2">
        <v>631</v>
      </c>
      <c r="B634">
        <v>66</v>
      </c>
      <c r="C634">
        <v>39</v>
      </c>
      <c r="D634" s="15">
        <v>3.1944444444444442E-2</v>
      </c>
    </row>
    <row r="635" spans="1:4">
      <c r="A635" s="2">
        <v>632</v>
      </c>
      <c r="B635">
        <v>129</v>
      </c>
      <c r="C635">
        <v>77</v>
      </c>
      <c r="D635" s="15">
        <v>6.1111111111111109E-2</v>
      </c>
    </row>
    <row r="636" spans="1:4">
      <c r="A636" s="2">
        <v>633</v>
      </c>
      <c r="B636">
        <v>236</v>
      </c>
      <c r="C636">
        <v>138</v>
      </c>
      <c r="D636" s="15">
        <v>0.10347222222222222</v>
      </c>
    </row>
    <row r="637" spans="1:4">
      <c r="A637" s="2">
        <v>634</v>
      </c>
      <c r="B637">
        <v>344</v>
      </c>
      <c r="C637">
        <v>209</v>
      </c>
      <c r="D637" s="15">
        <v>0.10902777777777778</v>
      </c>
    </row>
    <row r="638" spans="1:4">
      <c r="A638" s="2">
        <v>635</v>
      </c>
      <c r="B638">
        <v>58</v>
      </c>
      <c r="C638">
        <v>34</v>
      </c>
      <c r="D638" s="15">
        <v>1.7361111111111112E-2</v>
      </c>
    </row>
    <row r="639" spans="1:4">
      <c r="A639" s="2">
        <v>636</v>
      </c>
      <c r="B639">
        <v>126</v>
      </c>
      <c r="C639">
        <v>74</v>
      </c>
      <c r="D639" s="15">
        <v>0.10486111111111111</v>
      </c>
    </row>
    <row r="640" spans="1:4">
      <c r="A640" s="2">
        <v>637</v>
      </c>
      <c r="B640">
        <v>117</v>
      </c>
      <c r="C640">
        <v>70</v>
      </c>
      <c r="D640" s="15">
        <v>4.2361111111111113E-2</v>
      </c>
    </row>
    <row r="641" spans="1:4">
      <c r="A641" s="2">
        <v>638</v>
      </c>
      <c r="B641">
        <v>90</v>
      </c>
      <c r="C641">
        <v>54</v>
      </c>
      <c r="D641" s="15">
        <v>3.0555555555555555E-2</v>
      </c>
    </row>
    <row r="642" spans="1:4">
      <c r="A642" s="2">
        <v>639</v>
      </c>
      <c r="B642">
        <v>152</v>
      </c>
      <c r="C642">
        <v>90</v>
      </c>
      <c r="D642" s="15">
        <v>9.4444444444444442E-2</v>
      </c>
    </row>
    <row r="643" spans="1:4">
      <c r="A643" s="2">
        <v>640</v>
      </c>
      <c r="B643">
        <v>219</v>
      </c>
      <c r="C643">
        <v>131</v>
      </c>
      <c r="D643" s="15">
        <v>5.2083333333333336E-2</v>
      </c>
    </row>
    <row r="644" spans="1:4">
      <c r="A644" s="2">
        <v>641</v>
      </c>
      <c r="B644">
        <v>208</v>
      </c>
      <c r="C644">
        <v>124</v>
      </c>
      <c r="D644" s="15">
        <v>5.1388888888888887E-2</v>
      </c>
    </row>
    <row r="645" spans="1:4">
      <c r="A645" s="2">
        <v>642</v>
      </c>
      <c r="B645">
        <v>176</v>
      </c>
      <c r="C645">
        <v>105</v>
      </c>
      <c r="D645" s="15">
        <v>5.6250000000000001E-2</v>
      </c>
    </row>
    <row r="646" spans="1:4">
      <c r="A646" s="2">
        <v>643</v>
      </c>
      <c r="B646">
        <v>33</v>
      </c>
      <c r="C646">
        <v>20</v>
      </c>
      <c r="D646" s="15">
        <v>1.2500000000000001E-2</v>
      </c>
    </row>
    <row r="647" spans="1:4">
      <c r="A647" s="2">
        <v>644</v>
      </c>
      <c r="B647">
        <v>93</v>
      </c>
      <c r="C647">
        <v>57</v>
      </c>
      <c r="D647" s="15">
        <v>3.5416666666666666E-2</v>
      </c>
    </row>
    <row r="648" spans="1:4">
      <c r="A648" s="2">
        <v>645</v>
      </c>
      <c r="B648">
        <v>180</v>
      </c>
      <c r="C648">
        <v>108</v>
      </c>
      <c r="D648" s="15">
        <v>6.7361111111111108E-2</v>
      </c>
    </row>
    <row r="649" spans="1:4">
      <c r="A649" s="2">
        <v>646</v>
      </c>
      <c r="B649">
        <v>70</v>
      </c>
      <c r="C649">
        <v>42</v>
      </c>
      <c r="D649" s="15">
        <v>2.5000000000000001E-2</v>
      </c>
    </row>
    <row r="650" spans="1:4">
      <c r="A650" s="2">
        <v>647</v>
      </c>
      <c r="B650">
        <v>98</v>
      </c>
      <c r="C650">
        <v>58</v>
      </c>
      <c r="D650" s="15">
        <v>2.7083333333333334E-2</v>
      </c>
    </row>
    <row r="651" spans="1:4">
      <c r="A651" s="2">
        <v>648</v>
      </c>
      <c r="B651">
        <v>56</v>
      </c>
      <c r="C651">
        <v>32</v>
      </c>
      <c r="D651" s="15">
        <v>3.2638888888888891E-2</v>
      </c>
    </row>
    <row r="652" spans="1:4">
      <c r="A652" s="2">
        <v>649</v>
      </c>
      <c r="B652">
        <v>256</v>
      </c>
      <c r="C652">
        <v>150</v>
      </c>
      <c r="D652" s="15">
        <v>7.5694444444444439E-2</v>
      </c>
    </row>
    <row r="653" spans="1:4">
      <c r="A653" s="2">
        <v>650</v>
      </c>
      <c r="B653">
        <v>237</v>
      </c>
      <c r="C653">
        <v>142</v>
      </c>
      <c r="D653" s="15">
        <v>5.2777777777777778E-2</v>
      </c>
    </row>
    <row r="654" spans="1:4">
      <c r="A654" s="2">
        <v>651</v>
      </c>
      <c r="B654">
        <v>209</v>
      </c>
      <c r="C654">
        <v>129</v>
      </c>
      <c r="D654" s="15">
        <v>6.1111111111111109E-2</v>
      </c>
    </row>
    <row r="655" spans="1:4">
      <c r="A655" s="2">
        <v>652</v>
      </c>
      <c r="B655">
        <v>170</v>
      </c>
      <c r="C655">
        <v>104</v>
      </c>
      <c r="D655" s="15">
        <v>3.4722222222222224E-2</v>
      </c>
    </row>
    <row r="656" spans="1:4">
      <c r="A656" s="2">
        <v>653</v>
      </c>
      <c r="B656">
        <v>244</v>
      </c>
      <c r="C656">
        <v>144</v>
      </c>
      <c r="D656" s="15">
        <v>0.10416666666666667</v>
      </c>
    </row>
    <row r="657" spans="1:4">
      <c r="A657" s="2">
        <v>654</v>
      </c>
      <c r="B657">
        <v>42</v>
      </c>
      <c r="C657">
        <v>25</v>
      </c>
      <c r="D657" s="15">
        <v>3.0555555555555555E-2</v>
      </c>
    </row>
    <row r="658" spans="1:4">
      <c r="A658" s="2">
        <v>655</v>
      </c>
      <c r="B658">
        <v>93</v>
      </c>
      <c r="C658">
        <v>57</v>
      </c>
      <c r="D658" s="15">
        <v>2.5000000000000001E-2</v>
      </c>
    </row>
    <row r="659" spans="1:4">
      <c r="A659" s="2">
        <v>656</v>
      </c>
      <c r="B659">
        <v>157</v>
      </c>
      <c r="C659">
        <v>94</v>
      </c>
      <c r="D659" s="15">
        <v>7.6388888888888895E-2</v>
      </c>
    </row>
    <row r="660" spans="1:4">
      <c r="A660" s="2">
        <v>657</v>
      </c>
      <c r="B660">
        <v>196</v>
      </c>
      <c r="C660">
        <v>120</v>
      </c>
      <c r="D660" s="15">
        <v>9.3055555555555558E-2</v>
      </c>
    </row>
    <row r="661" spans="1:4">
      <c r="A661" s="2">
        <v>658</v>
      </c>
      <c r="B661">
        <v>86</v>
      </c>
      <c r="C661">
        <v>51</v>
      </c>
      <c r="D661" s="15">
        <v>3.3333333333333333E-2</v>
      </c>
    </row>
    <row r="662" spans="1:4">
      <c r="A662" s="2">
        <v>659</v>
      </c>
      <c r="B662">
        <v>87</v>
      </c>
      <c r="C662">
        <v>51</v>
      </c>
      <c r="D662" s="15">
        <v>2.1527777777777778E-2</v>
      </c>
    </row>
    <row r="663" spans="1:4">
      <c r="A663" s="2">
        <v>660</v>
      </c>
      <c r="B663">
        <v>208</v>
      </c>
      <c r="C663">
        <v>126</v>
      </c>
      <c r="D663" s="15">
        <v>3.125E-2</v>
      </c>
    </row>
    <row r="664" spans="1:4">
      <c r="A664" s="2">
        <v>661</v>
      </c>
      <c r="B664">
        <v>206</v>
      </c>
      <c r="C664">
        <v>123</v>
      </c>
      <c r="D664" s="15">
        <v>9.375E-2</v>
      </c>
    </row>
    <row r="665" spans="1:4">
      <c r="A665" s="2">
        <v>662</v>
      </c>
      <c r="B665">
        <v>133</v>
      </c>
      <c r="C665">
        <v>79</v>
      </c>
      <c r="D665" s="15">
        <v>5.9027777777777776E-2</v>
      </c>
    </row>
    <row r="666" spans="1:4">
      <c r="A666" s="2">
        <v>663</v>
      </c>
      <c r="B666">
        <v>114</v>
      </c>
      <c r="C666">
        <v>66</v>
      </c>
      <c r="D666" s="15">
        <v>6.0416666666666667E-2</v>
      </c>
    </row>
    <row r="667" spans="1:4">
      <c r="A667" s="2">
        <v>664</v>
      </c>
      <c r="B667">
        <v>122</v>
      </c>
      <c r="C667">
        <v>71</v>
      </c>
      <c r="D667" s="15">
        <v>6.8750000000000006E-2</v>
      </c>
    </row>
    <row r="668" spans="1:4">
      <c r="A668" s="2">
        <v>665</v>
      </c>
      <c r="B668">
        <v>129</v>
      </c>
      <c r="C668">
        <v>77</v>
      </c>
      <c r="D668" s="15">
        <v>2.7777777777777776E-2</v>
      </c>
    </row>
    <row r="669" spans="1:4">
      <c r="A669" s="2">
        <v>666</v>
      </c>
      <c r="B669">
        <v>40</v>
      </c>
      <c r="C669">
        <v>24</v>
      </c>
      <c r="D669" s="15">
        <v>1.8749999999999999E-2</v>
      </c>
    </row>
    <row r="670" spans="1:4">
      <c r="A670" s="2">
        <v>667</v>
      </c>
      <c r="B670">
        <v>36</v>
      </c>
      <c r="C670">
        <v>22</v>
      </c>
      <c r="D670" s="15">
        <v>8.3333333333333332E-3</v>
      </c>
    </row>
    <row r="671" spans="1:4">
      <c r="A671" s="2">
        <v>668</v>
      </c>
      <c r="B671">
        <v>201</v>
      </c>
      <c r="C671">
        <v>118</v>
      </c>
      <c r="D671" s="15">
        <v>7.9861111111111105E-2</v>
      </c>
    </row>
    <row r="672" spans="1:4">
      <c r="A672" s="2">
        <v>669</v>
      </c>
      <c r="B672">
        <v>181</v>
      </c>
      <c r="C672">
        <v>108</v>
      </c>
      <c r="D672" s="15">
        <v>4.791666666666667E-2</v>
      </c>
    </row>
    <row r="673" spans="1:4">
      <c r="A673" s="2">
        <v>670</v>
      </c>
      <c r="B673">
        <v>94</v>
      </c>
      <c r="C673">
        <v>57</v>
      </c>
      <c r="D673" s="15">
        <v>5.2083333333333336E-2</v>
      </c>
    </row>
    <row r="674" spans="1:4">
      <c r="A674" s="2">
        <v>671</v>
      </c>
      <c r="B674">
        <v>184</v>
      </c>
      <c r="C674">
        <v>110</v>
      </c>
      <c r="D674" s="15">
        <v>6.5972222222222224E-2</v>
      </c>
    </row>
    <row r="675" spans="1:4">
      <c r="A675" s="2">
        <v>672</v>
      </c>
      <c r="B675">
        <v>157</v>
      </c>
      <c r="C675">
        <v>94</v>
      </c>
      <c r="D675" s="15">
        <v>5.4166666666666669E-2</v>
      </c>
    </row>
    <row r="676" spans="1:4">
      <c r="A676" s="2">
        <v>673</v>
      </c>
      <c r="B676">
        <v>265</v>
      </c>
      <c r="C676">
        <v>161</v>
      </c>
      <c r="D676" s="15">
        <v>6.458333333333334E-2</v>
      </c>
    </row>
    <row r="677" spans="1:4">
      <c r="A677" s="2">
        <v>674</v>
      </c>
      <c r="B677">
        <v>207</v>
      </c>
      <c r="C677">
        <v>123</v>
      </c>
      <c r="D677" s="15">
        <v>4.5138888888888888E-2</v>
      </c>
    </row>
    <row r="678" spans="1:4">
      <c r="A678" s="2">
        <v>675</v>
      </c>
      <c r="B678">
        <v>193</v>
      </c>
      <c r="C678">
        <v>117</v>
      </c>
      <c r="D678" s="15">
        <v>8.4027777777777785E-2</v>
      </c>
    </row>
    <row r="679" spans="1:4">
      <c r="A679" s="2">
        <v>676</v>
      </c>
      <c r="B679">
        <v>124</v>
      </c>
      <c r="C679">
        <v>75</v>
      </c>
      <c r="D679" s="15">
        <v>8.4027777777777785E-2</v>
      </c>
    </row>
    <row r="680" spans="1:4">
      <c r="A680" s="2">
        <v>677</v>
      </c>
      <c r="B680">
        <v>144</v>
      </c>
      <c r="C680">
        <v>86</v>
      </c>
      <c r="D680" s="15">
        <v>0.10277777777777777</v>
      </c>
    </row>
    <row r="681" spans="1:4">
      <c r="A681" s="2">
        <v>678</v>
      </c>
      <c r="B681">
        <v>204</v>
      </c>
      <c r="C681">
        <v>120</v>
      </c>
      <c r="D681" s="15">
        <v>8.4027777777777785E-2</v>
      </c>
    </row>
    <row r="682" spans="1:4">
      <c r="A682" s="2">
        <v>679</v>
      </c>
      <c r="B682">
        <v>199</v>
      </c>
      <c r="C682">
        <v>118</v>
      </c>
      <c r="D682" s="15">
        <v>7.3611111111111113E-2</v>
      </c>
    </row>
    <row r="683" spans="1:4">
      <c r="A683" s="2">
        <v>680</v>
      </c>
      <c r="B683">
        <v>162</v>
      </c>
      <c r="C683">
        <v>96</v>
      </c>
      <c r="D683" s="15">
        <v>7.7083333333333337E-2</v>
      </c>
    </row>
    <row r="684" spans="1:4">
      <c r="A684" s="2">
        <v>681</v>
      </c>
      <c r="B684">
        <v>75</v>
      </c>
      <c r="C684">
        <v>46</v>
      </c>
      <c r="D684" s="15">
        <v>4.5138888888888888E-2</v>
      </c>
    </row>
    <row r="685" spans="1:4">
      <c r="A685" s="2">
        <v>682</v>
      </c>
      <c r="B685">
        <v>23</v>
      </c>
      <c r="C685">
        <v>14</v>
      </c>
      <c r="D685" s="15">
        <v>2.9861111111111113E-2</v>
      </c>
    </row>
    <row r="686" spans="1:4">
      <c r="A686" s="2">
        <v>683</v>
      </c>
      <c r="B686">
        <v>164</v>
      </c>
      <c r="C686">
        <v>100</v>
      </c>
      <c r="D686" s="15">
        <v>5.6944444444444443E-2</v>
      </c>
    </row>
    <row r="687" spans="1:4">
      <c r="A687" s="2">
        <v>684</v>
      </c>
      <c r="B687">
        <v>180</v>
      </c>
      <c r="C687">
        <v>107</v>
      </c>
      <c r="D687" s="15">
        <v>7.6388888888888895E-2</v>
      </c>
    </row>
    <row r="688" spans="1:4">
      <c r="A688" s="2">
        <v>685</v>
      </c>
      <c r="B688">
        <v>54</v>
      </c>
      <c r="C688">
        <v>32</v>
      </c>
      <c r="D688" s="15">
        <v>1.1805555555555555E-2</v>
      </c>
    </row>
    <row r="689" spans="1:4">
      <c r="A689" s="2">
        <v>686</v>
      </c>
      <c r="B689">
        <v>102</v>
      </c>
      <c r="C689">
        <v>62</v>
      </c>
      <c r="D689" s="15">
        <v>4.027777777777778E-2</v>
      </c>
    </row>
    <row r="690" spans="1:4">
      <c r="A690" s="2">
        <v>687</v>
      </c>
      <c r="B690">
        <v>72</v>
      </c>
      <c r="C690">
        <v>44</v>
      </c>
      <c r="D690" s="15">
        <v>2.013888888888889E-2</v>
      </c>
    </row>
    <row r="691" spans="1:4">
      <c r="A691" s="2">
        <v>688</v>
      </c>
      <c r="B691">
        <v>29</v>
      </c>
      <c r="C691">
        <v>17</v>
      </c>
      <c r="D691" s="15">
        <v>9.7222222222222224E-3</v>
      </c>
    </row>
    <row r="692" spans="1:4">
      <c r="A692" s="2">
        <v>689</v>
      </c>
      <c r="B692">
        <v>165</v>
      </c>
      <c r="C692">
        <v>100</v>
      </c>
      <c r="D692" s="15">
        <v>2.013888888888889E-2</v>
      </c>
    </row>
    <row r="693" spans="1:4">
      <c r="A693" s="2">
        <v>690</v>
      </c>
      <c r="B693">
        <v>191</v>
      </c>
      <c r="C693">
        <v>115</v>
      </c>
      <c r="D693" s="15">
        <v>9.930555555555555E-2</v>
      </c>
    </row>
    <row r="694" spans="1:4">
      <c r="A694" s="2">
        <v>691</v>
      </c>
      <c r="B694">
        <v>66</v>
      </c>
      <c r="C694">
        <v>39</v>
      </c>
      <c r="D694" s="15">
        <v>2.361111111111111E-2</v>
      </c>
    </row>
    <row r="695" spans="1:4">
      <c r="A695" s="2">
        <v>692</v>
      </c>
      <c r="B695">
        <v>173</v>
      </c>
      <c r="C695">
        <v>103</v>
      </c>
      <c r="D695" s="15">
        <v>6.9444444444444448E-2</v>
      </c>
    </row>
    <row r="696" spans="1:4">
      <c r="A696" s="2">
        <v>693</v>
      </c>
      <c r="B696">
        <v>78</v>
      </c>
      <c r="C696">
        <v>48</v>
      </c>
      <c r="D696" s="15">
        <v>3.0555555555555555E-2</v>
      </c>
    </row>
    <row r="697" spans="1:4">
      <c r="A697" s="2">
        <v>694</v>
      </c>
      <c r="B697">
        <v>157</v>
      </c>
      <c r="C697">
        <v>94</v>
      </c>
      <c r="D697" s="15">
        <v>8.8888888888888892E-2</v>
      </c>
    </row>
    <row r="698" spans="1:4">
      <c r="A698" s="2">
        <v>695</v>
      </c>
      <c r="B698">
        <v>116</v>
      </c>
      <c r="C698">
        <v>68</v>
      </c>
      <c r="D698" s="15">
        <v>2.5694444444444443E-2</v>
      </c>
    </row>
    <row r="699" spans="1:4">
      <c r="A699" s="2">
        <v>696</v>
      </c>
      <c r="B699">
        <v>46</v>
      </c>
      <c r="C699">
        <v>28</v>
      </c>
      <c r="D699" s="15">
        <v>1.5972222222222221E-2</v>
      </c>
    </row>
    <row r="700" spans="1:4">
      <c r="A700" s="2">
        <v>697</v>
      </c>
      <c r="B700">
        <v>199</v>
      </c>
      <c r="C700">
        <v>120</v>
      </c>
      <c r="D700" s="15">
        <v>7.4305555555555555E-2</v>
      </c>
    </row>
    <row r="701" spans="1:4">
      <c r="A701" s="2">
        <v>698</v>
      </c>
      <c r="B701">
        <v>185</v>
      </c>
      <c r="C701">
        <v>112</v>
      </c>
      <c r="D701" s="15">
        <v>7.013888888888889E-2</v>
      </c>
    </row>
    <row r="702" spans="1:4">
      <c r="A702" s="2">
        <v>699</v>
      </c>
      <c r="B702">
        <v>58</v>
      </c>
      <c r="C702">
        <v>34</v>
      </c>
      <c r="D702" s="15">
        <v>7.6388888888888886E-3</v>
      </c>
    </row>
    <row r="703" spans="1:4">
      <c r="A703" s="2">
        <v>700</v>
      </c>
      <c r="B703">
        <v>234</v>
      </c>
      <c r="C703">
        <v>137</v>
      </c>
      <c r="D703" s="15">
        <v>5.9722222222222225E-2</v>
      </c>
    </row>
    <row r="704" spans="1:4">
      <c r="A704" s="2">
        <v>701</v>
      </c>
      <c r="B704">
        <v>102</v>
      </c>
      <c r="C704">
        <v>60</v>
      </c>
      <c r="D704" s="15">
        <v>6.7361111111111108E-2</v>
      </c>
    </row>
    <row r="705" spans="1:4">
      <c r="A705" s="2">
        <v>702</v>
      </c>
      <c r="B705">
        <v>195</v>
      </c>
      <c r="C705">
        <v>113</v>
      </c>
      <c r="D705" s="15">
        <v>0.1076388888888889</v>
      </c>
    </row>
    <row r="706" spans="1:4">
      <c r="A706" s="2">
        <v>703</v>
      </c>
      <c r="B706">
        <v>63</v>
      </c>
      <c r="C706">
        <v>39</v>
      </c>
      <c r="D706" s="15">
        <v>2.013888888888889E-2</v>
      </c>
    </row>
    <row r="707" spans="1:4">
      <c r="A707" s="2">
        <v>704</v>
      </c>
      <c r="B707">
        <v>18</v>
      </c>
      <c r="C707">
        <v>10</v>
      </c>
      <c r="D707" s="15">
        <v>2.6388888888888889E-2</v>
      </c>
    </row>
    <row r="708" spans="1:4">
      <c r="A708" s="2">
        <v>705</v>
      </c>
      <c r="B708">
        <v>112</v>
      </c>
      <c r="C708">
        <v>66</v>
      </c>
      <c r="D708" s="15">
        <v>2.2916666666666665E-2</v>
      </c>
    </row>
    <row r="709" spans="1:4">
      <c r="A709" s="2">
        <v>706</v>
      </c>
      <c r="B709">
        <v>54</v>
      </c>
      <c r="C709">
        <v>30</v>
      </c>
      <c r="D709" s="15">
        <v>2.2916666666666665E-2</v>
      </c>
    </row>
    <row r="710" spans="1:4">
      <c r="A710" s="2">
        <v>707</v>
      </c>
      <c r="B710">
        <v>185</v>
      </c>
      <c r="C710">
        <v>112</v>
      </c>
      <c r="D710" s="15">
        <v>9.5138888888888884E-2</v>
      </c>
    </row>
    <row r="711" spans="1:4">
      <c r="A711" s="2">
        <v>708</v>
      </c>
      <c r="B711">
        <v>54</v>
      </c>
      <c r="C711">
        <v>32</v>
      </c>
      <c r="D711" s="15">
        <v>1.6666666666666666E-2</v>
      </c>
    </row>
    <row r="712" spans="1:4">
      <c r="A712" s="2">
        <v>709</v>
      </c>
      <c r="B712">
        <v>193</v>
      </c>
      <c r="C712">
        <v>117</v>
      </c>
      <c r="D712" s="15">
        <v>6.805555555555555E-2</v>
      </c>
    </row>
    <row r="713" spans="1:4">
      <c r="A713" s="2">
        <v>710</v>
      </c>
      <c r="B713">
        <v>138</v>
      </c>
      <c r="C713">
        <v>81</v>
      </c>
      <c r="D713" s="15">
        <v>9.7222222222222224E-2</v>
      </c>
    </row>
    <row r="714" spans="1:4">
      <c r="A714" s="2">
        <v>711</v>
      </c>
      <c r="B714">
        <v>166</v>
      </c>
      <c r="C714">
        <v>98</v>
      </c>
      <c r="D714" s="15">
        <v>4.0972222222222222E-2</v>
      </c>
    </row>
    <row r="715" spans="1:4">
      <c r="A715" s="2">
        <v>712</v>
      </c>
      <c r="B715">
        <v>48</v>
      </c>
      <c r="C715">
        <v>28</v>
      </c>
      <c r="D715" s="15">
        <v>3.4027777777777775E-2</v>
      </c>
    </row>
    <row r="716" spans="1:4">
      <c r="A716" s="2">
        <v>713</v>
      </c>
      <c r="B716">
        <v>360</v>
      </c>
      <c r="C716">
        <v>213</v>
      </c>
      <c r="D716" s="15">
        <v>8.6805555555555552E-2</v>
      </c>
    </row>
    <row r="717" spans="1:4">
      <c r="A717" s="2">
        <v>714</v>
      </c>
      <c r="B717">
        <v>225</v>
      </c>
      <c r="C717">
        <v>134</v>
      </c>
      <c r="D717" s="15">
        <v>4.3749999999999997E-2</v>
      </c>
    </row>
    <row r="718" spans="1:4">
      <c r="A718" s="2">
        <v>715</v>
      </c>
      <c r="B718">
        <v>246</v>
      </c>
      <c r="C718">
        <v>145</v>
      </c>
      <c r="D718" s="15">
        <v>9.4444444444444442E-2</v>
      </c>
    </row>
    <row r="719" spans="1:4">
      <c r="A719" s="2">
        <v>716</v>
      </c>
      <c r="B719">
        <v>231</v>
      </c>
      <c r="C719">
        <v>141</v>
      </c>
      <c r="D719" s="15">
        <v>6.25E-2</v>
      </c>
    </row>
    <row r="720" spans="1:4">
      <c r="A720" s="2">
        <v>717</v>
      </c>
      <c r="B720">
        <v>155</v>
      </c>
      <c r="C720">
        <v>92</v>
      </c>
      <c r="D720" s="15">
        <v>0.05</v>
      </c>
    </row>
    <row r="721" spans="1:4">
      <c r="A721" s="2">
        <v>718</v>
      </c>
      <c r="B721">
        <v>20</v>
      </c>
      <c r="C721">
        <v>12</v>
      </c>
      <c r="D721" s="15">
        <v>4.027777777777778E-2</v>
      </c>
    </row>
    <row r="722" spans="1:4">
      <c r="A722" s="2">
        <v>719</v>
      </c>
      <c r="B722">
        <v>107</v>
      </c>
      <c r="C722">
        <v>64</v>
      </c>
      <c r="D722" s="15">
        <v>4.8611111111111112E-2</v>
      </c>
    </row>
    <row r="723" spans="1:4">
      <c r="A723" s="2">
        <v>720</v>
      </c>
      <c r="B723">
        <v>168</v>
      </c>
      <c r="C723">
        <v>99</v>
      </c>
      <c r="D723" s="15">
        <v>9.2361111111111116E-2</v>
      </c>
    </row>
    <row r="724" spans="1:4">
      <c r="A724" s="2">
        <v>721</v>
      </c>
      <c r="B724">
        <v>218</v>
      </c>
      <c r="C724">
        <v>129</v>
      </c>
      <c r="D724" s="15">
        <v>9.2361111111111116E-2</v>
      </c>
    </row>
    <row r="725" spans="1:4">
      <c r="A725" s="2">
        <v>722</v>
      </c>
      <c r="B725">
        <v>85</v>
      </c>
      <c r="C725">
        <v>52</v>
      </c>
      <c r="D725" s="15">
        <v>4.0972222222222222E-2</v>
      </c>
    </row>
    <row r="726" spans="1:4">
      <c r="A726" s="2">
        <v>723</v>
      </c>
      <c r="B726">
        <v>126</v>
      </c>
      <c r="C726">
        <v>74</v>
      </c>
      <c r="D726" s="15">
        <v>2.1527777777777778E-2</v>
      </c>
    </row>
    <row r="727" spans="1:4">
      <c r="A727" s="2">
        <v>724</v>
      </c>
      <c r="B727">
        <v>66</v>
      </c>
      <c r="C727">
        <v>39</v>
      </c>
      <c r="D727" s="15">
        <v>3.888888888888889E-2</v>
      </c>
    </row>
    <row r="728" spans="1:4">
      <c r="A728" s="2">
        <v>725</v>
      </c>
      <c r="B728">
        <v>168</v>
      </c>
      <c r="C728">
        <v>99</v>
      </c>
      <c r="D728" s="15">
        <v>5.9027777777777776E-2</v>
      </c>
    </row>
    <row r="729" spans="1:4">
      <c r="A729" s="2">
        <v>726</v>
      </c>
      <c r="B729">
        <v>126</v>
      </c>
      <c r="C729">
        <v>76</v>
      </c>
      <c r="D729" s="15">
        <v>5.1388888888888887E-2</v>
      </c>
    </row>
    <row r="730" spans="1:4">
      <c r="A730" s="2">
        <v>727</v>
      </c>
      <c r="B730">
        <v>40</v>
      </c>
      <c r="C730">
        <v>24</v>
      </c>
      <c r="D730" s="15">
        <v>1.4583333333333334E-2</v>
      </c>
    </row>
    <row r="731" spans="1:4">
      <c r="A731" s="2">
        <v>728</v>
      </c>
      <c r="B731">
        <v>195</v>
      </c>
      <c r="C731">
        <v>115</v>
      </c>
      <c r="D731" s="15">
        <v>0.05</v>
      </c>
    </row>
    <row r="732" spans="1:4">
      <c r="A732" s="2">
        <v>729</v>
      </c>
      <c r="B732">
        <v>128</v>
      </c>
      <c r="C732">
        <v>76</v>
      </c>
      <c r="D732" s="15">
        <v>4.5138888888888888E-2</v>
      </c>
    </row>
    <row r="733" spans="1:4">
      <c r="A733" s="2">
        <v>730</v>
      </c>
      <c r="B733">
        <v>114</v>
      </c>
      <c r="C733">
        <v>68</v>
      </c>
      <c r="D733" s="15">
        <v>5.486111111111111E-2</v>
      </c>
    </row>
    <row r="734" spans="1:4">
      <c r="A734" s="2">
        <v>731</v>
      </c>
      <c r="B734">
        <v>64</v>
      </c>
      <c r="C734">
        <v>38</v>
      </c>
      <c r="D734" s="15">
        <v>3.2638888888888891E-2</v>
      </c>
    </row>
    <row r="735" spans="1:4">
      <c r="A735" s="2">
        <v>732</v>
      </c>
      <c r="B735">
        <v>306</v>
      </c>
      <c r="C735">
        <v>186</v>
      </c>
      <c r="D735" s="15">
        <v>8.4027777777777785E-2</v>
      </c>
    </row>
    <row r="736" spans="1:4">
      <c r="A736" s="2">
        <v>733</v>
      </c>
      <c r="B736">
        <v>186</v>
      </c>
      <c r="C736">
        <v>112</v>
      </c>
      <c r="D736" s="15">
        <v>5.1388888888888887E-2</v>
      </c>
    </row>
    <row r="737" spans="1:4">
      <c r="A737" s="2">
        <v>734</v>
      </c>
      <c r="B737">
        <v>139</v>
      </c>
      <c r="C737">
        <v>82</v>
      </c>
      <c r="D737" s="15">
        <v>3.6111111111111108E-2</v>
      </c>
    </row>
    <row r="738" spans="1:4">
      <c r="A738" s="2">
        <v>735</v>
      </c>
      <c r="B738">
        <v>142</v>
      </c>
      <c r="C738">
        <v>85</v>
      </c>
      <c r="D738" s="15">
        <v>6.0416666666666667E-2</v>
      </c>
    </row>
    <row r="739" spans="1:4">
      <c r="A739" s="2">
        <v>736</v>
      </c>
      <c r="B739">
        <v>215</v>
      </c>
      <c r="C739">
        <v>128</v>
      </c>
      <c r="D739" s="15">
        <v>6.3888888888888884E-2</v>
      </c>
    </row>
    <row r="740" spans="1:4">
      <c r="A740" s="2">
        <v>737</v>
      </c>
      <c r="B740">
        <v>118</v>
      </c>
      <c r="C740">
        <v>70</v>
      </c>
      <c r="D740" s="15">
        <v>1.5277777777777777E-2</v>
      </c>
    </row>
    <row r="741" spans="1:4">
      <c r="A741" s="2">
        <v>738</v>
      </c>
      <c r="B741">
        <v>134</v>
      </c>
      <c r="C741">
        <v>76</v>
      </c>
      <c r="D741" s="15">
        <v>6.5277777777777782E-2</v>
      </c>
    </row>
    <row r="742" spans="1:4">
      <c r="A742" s="2">
        <v>739</v>
      </c>
      <c r="B742">
        <v>46</v>
      </c>
      <c r="C742">
        <v>28</v>
      </c>
      <c r="D742" s="15">
        <v>3.7499999999999999E-2</v>
      </c>
    </row>
    <row r="743" spans="1:4">
      <c r="A743" s="2">
        <v>740</v>
      </c>
      <c r="B743">
        <v>293</v>
      </c>
      <c r="C743">
        <v>175</v>
      </c>
      <c r="D743" s="15">
        <v>7.8472222222222221E-2</v>
      </c>
    </row>
    <row r="744" spans="1:4">
      <c r="A744" s="2">
        <v>741</v>
      </c>
      <c r="B744">
        <v>285</v>
      </c>
      <c r="C744">
        <v>168</v>
      </c>
      <c r="D744" s="15">
        <v>0.11458333333333333</v>
      </c>
    </row>
    <row r="745" spans="1:4">
      <c r="A745" s="2">
        <v>742</v>
      </c>
      <c r="B745">
        <v>166</v>
      </c>
      <c r="C745">
        <v>99</v>
      </c>
      <c r="D745" s="15">
        <v>0.10069444444444445</v>
      </c>
    </row>
    <row r="746" spans="1:4">
      <c r="A746" s="2">
        <v>743</v>
      </c>
      <c r="B746">
        <v>134</v>
      </c>
      <c r="C746">
        <v>78</v>
      </c>
      <c r="D746" s="15">
        <v>9.930555555555555E-2</v>
      </c>
    </row>
    <row r="747" spans="1:4">
      <c r="A747" s="2">
        <v>744</v>
      </c>
      <c r="B747">
        <v>76</v>
      </c>
      <c r="C747">
        <v>44</v>
      </c>
      <c r="D747" s="15">
        <v>4.6527777777777779E-2</v>
      </c>
    </row>
    <row r="748" spans="1:4">
      <c r="A748" s="2">
        <v>745</v>
      </c>
      <c r="B748">
        <v>284</v>
      </c>
      <c r="C748">
        <v>169</v>
      </c>
      <c r="D748" s="15">
        <v>5.0694444444444445E-2</v>
      </c>
    </row>
    <row r="749" spans="1:4">
      <c r="A749" s="2">
        <v>746</v>
      </c>
      <c r="B749">
        <v>201</v>
      </c>
      <c r="C749">
        <v>120</v>
      </c>
      <c r="D749" s="15">
        <v>5.347222222222222E-2</v>
      </c>
    </row>
    <row r="750" spans="1:4">
      <c r="A750" s="2">
        <v>747</v>
      </c>
      <c r="B750">
        <v>25</v>
      </c>
      <c r="C750">
        <v>15</v>
      </c>
      <c r="D750" s="15">
        <v>1.9444444444444445E-2</v>
      </c>
    </row>
    <row r="751" spans="1:4">
      <c r="A751" s="2">
        <v>748</v>
      </c>
      <c r="B751">
        <v>110</v>
      </c>
      <c r="C751">
        <v>64</v>
      </c>
      <c r="D751" s="15">
        <v>2.5694444444444443E-2</v>
      </c>
    </row>
    <row r="752" spans="1:4">
      <c r="A752" s="2">
        <v>749</v>
      </c>
      <c r="B752">
        <v>70</v>
      </c>
      <c r="C752">
        <v>42</v>
      </c>
      <c r="D752" s="15">
        <v>5.5555555555555558E-3</v>
      </c>
    </row>
    <row r="753" spans="1:4">
      <c r="A753" s="2">
        <v>750</v>
      </c>
      <c r="B753">
        <v>119</v>
      </c>
      <c r="C753">
        <v>72</v>
      </c>
      <c r="D753" s="15">
        <v>5.9722222222222225E-2</v>
      </c>
    </row>
    <row r="754" spans="1:4">
      <c r="A754" s="2">
        <v>751</v>
      </c>
      <c r="B754">
        <v>170</v>
      </c>
      <c r="C754">
        <v>101</v>
      </c>
      <c r="D754" s="15">
        <v>6.0416666666666667E-2</v>
      </c>
    </row>
    <row r="755" spans="1:4">
      <c r="A755" s="2">
        <v>752</v>
      </c>
      <c r="B755">
        <v>60</v>
      </c>
      <c r="C755">
        <v>36</v>
      </c>
      <c r="D755" s="15">
        <v>2.0833333333333332E-2</v>
      </c>
    </row>
    <row r="756" spans="1:4">
      <c r="A756" s="2">
        <v>753</v>
      </c>
      <c r="B756">
        <v>163</v>
      </c>
      <c r="C756">
        <v>97</v>
      </c>
      <c r="D756" s="15">
        <v>8.8888888888888892E-2</v>
      </c>
    </row>
    <row r="757" spans="1:4">
      <c r="A757" s="2">
        <v>754</v>
      </c>
      <c r="B757">
        <v>237</v>
      </c>
      <c r="C757">
        <v>138</v>
      </c>
      <c r="D757" s="15">
        <v>6.1805555555555558E-2</v>
      </c>
    </row>
    <row r="758" spans="1:4">
      <c r="A758" s="2">
        <v>755</v>
      </c>
      <c r="B758">
        <v>211</v>
      </c>
      <c r="C758">
        <v>125</v>
      </c>
      <c r="D758" s="15">
        <v>7.5694444444444439E-2</v>
      </c>
    </row>
    <row r="759" spans="1:4">
      <c r="A759" s="2">
        <v>756</v>
      </c>
      <c r="B759">
        <v>50</v>
      </c>
      <c r="C759">
        <v>30</v>
      </c>
      <c r="D759" s="15">
        <v>2.361111111111111E-2</v>
      </c>
    </row>
    <row r="760" spans="1:4">
      <c r="A760" s="2">
        <v>757</v>
      </c>
      <c r="B760">
        <v>60</v>
      </c>
      <c r="C760">
        <v>36</v>
      </c>
      <c r="D760" s="15">
        <v>2.7777777777777776E-2</v>
      </c>
    </row>
    <row r="761" spans="1:4">
      <c r="A761" s="2">
        <v>758</v>
      </c>
      <c r="B761">
        <v>52</v>
      </c>
      <c r="C761">
        <v>31</v>
      </c>
      <c r="D761" s="15">
        <v>2.8472222222222222E-2</v>
      </c>
    </row>
    <row r="762" spans="1:4">
      <c r="A762" s="2">
        <v>759</v>
      </c>
      <c r="B762">
        <v>342</v>
      </c>
      <c r="C762">
        <v>204</v>
      </c>
      <c r="D762" s="15">
        <v>0.1361111111111111</v>
      </c>
    </row>
    <row r="763" spans="1:4">
      <c r="A763" s="2">
        <v>760</v>
      </c>
      <c r="B763">
        <v>105</v>
      </c>
      <c r="C763">
        <v>63</v>
      </c>
      <c r="D763" s="15">
        <v>1.3888888888888888E-2</v>
      </c>
    </row>
    <row r="764" spans="1:4">
      <c r="A764" s="2">
        <v>761</v>
      </c>
      <c r="B764">
        <v>174</v>
      </c>
      <c r="C764">
        <v>102</v>
      </c>
      <c r="D764" s="15">
        <v>7.0833333333333331E-2</v>
      </c>
    </row>
    <row r="765" spans="1:4">
      <c r="A765" s="2">
        <v>762</v>
      </c>
      <c r="B765">
        <v>99</v>
      </c>
      <c r="C765">
        <v>58</v>
      </c>
      <c r="D765" s="15">
        <v>2.013888888888889E-2</v>
      </c>
    </row>
    <row r="766" spans="1:4">
      <c r="A766" s="2">
        <v>763</v>
      </c>
      <c r="B766">
        <v>104</v>
      </c>
      <c r="C766">
        <v>62</v>
      </c>
      <c r="D766" s="15">
        <v>2.2222222222222223E-2</v>
      </c>
    </row>
    <row r="767" spans="1:4">
      <c r="A767" s="2">
        <v>764</v>
      </c>
      <c r="B767">
        <v>85</v>
      </c>
      <c r="C767">
        <v>50</v>
      </c>
      <c r="D767" s="15">
        <v>7.7777777777777779E-2</v>
      </c>
    </row>
    <row r="768" spans="1:4">
      <c r="A768" s="2">
        <v>765</v>
      </c>
      <c r="B768">
        <v>233</v>
      </c>
      <c r="C768">
        <v>138</v>
      </c>
      <c r="D768" s="15">
        <v>0.11388888888888889</v>
      </c>
    </row>
    <row r="769" spans="1:4">
      <c r="A769" s="2">
        <v>766</v>
      </c>
      <c r="B769">
        <v>185</v>
      </c>
      <c r="C769">
        <v>111</v>
      </c>
      <c r="D769" s="15">
        <v>9.3055555555555558E-2</v>
      </c>
    </row>
    <row r="770" spans="1:4">
      <c r="A770" s="2">
        <v>767</v>
      </c>
      <c r="B770">
        <v>169</v>
      </c>
      <c r="C770">
        <v>101</v>
      </c>
      <c r="D770" s="15">
        <v>5.9027777777777776E-2</v>
      </c>
    </row>
    <row r="771" spans="1:4">
      <c r="A771" s="2" t="s">
        <v>1157</v>
      </c>
      <c r="D771" s="15">
        <v>0</v>
      </c>
    </row>
    <row r="772" spans="1:4">
      <c r="A772" s="2" t="s">
        <v>1158</v>
      </c>
      <c r="B772">
        <v>106327</v>
      </c>
      <c r="C772">
        <v>63446</v>
      </c>
      <c r="D772" s="15">
        <v>42.056944444444447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47817-A6F1-418A-A02C-318E17579B4E}">
  <dimension ref="A1:F26"/>
  <sheetViews>
    <sheetView showGridLines="0" workbookViewId="0">
      <selection activeCell="A26" sqref="A26"/>
    </sheetView>
  </sheetViews>
  <sheetFormatPr baseColWidth="10" defaultColWidth="11.5" defaultRowHeight="15"/>
  <cols>
    <col min="6" max="6" width="23.1640625" bestFit="1" customWidth="1"/>
  </cols>
  <sheetData>
    <row r="1" spans="1:6">
      <c r="A1" s="17" t="s">
        <v>1162</v>
      </c>
    </row>
    <row r="2" spans="1:6" s="4" customFormat="1">
      <c r="A2" s="11" t="s">
        <v>1163</v>
      </c>
      <c r="F2" s="26" t="s">
        <v>1214</v>
      </c>
    </row>
    <row r="3" spans="1:6" s="3" customFormat="1">
      <c r="A3" s="10" t="s">
        <v>1164</v>
      </c>
    </row>
    <row r="4" spans="1:6" s="3" customFormat="1">
      <c r="A4" s="10" t="s">
        <v>1165</v>
      </c>
    </row>
    <row r="5" spans="1:6">
      <c r="A5" s="9"/>
    </row>
    <row r="6" spans="1:6">
      <c r="A6" s="17" t="s">
        <v>1166</v>
      </c>
    </row>
    <row r="7" spans="1:6" s="3" customFormat="1">
      <c r="A7" s="10" t="s">
        <v>1167</v>
      </c>
    </row>
    <row r="8" spans="1:6" s="3" customFormat="1">
      <c r="A8" s="10" t="s">
        <v>1168</v>
      </c>
    </row>
    <row r="9" spans="1:6" s="3" customFormat="1">
      <c r="A9" s="10" t="s">
        <v>1169</v>
      </c>
    </row>
    <row r="10" spans="1:6" s="3" customFormat="1">
      <c r="A10" s="10" t="s">
        <v>1170</v>
      </c>
    </row>
    <row r="11" spans="1:6" s="3" customFormat="1">
      <c r="A11" s="10" t="s">
        <v>1171</v>
      </c>
    </row>
    <row r="12" spans="1:6" s="3" customFormat="1">
      <c r="A12" s="16" t="s">
        <v>1172</v>
      </c>
    </row>
    <row r="13" spans="1:6" s="3" customFormat="1">
      <c r="A13" s="16" t="s">
        <v>1173</v>
      </c>
    </row>
    <row r="14" spans="1:6">
      <c r="A14" s="9"/>
    </row>
    <row r="15" spans="1:6">
      <c r="A15" s="17" t="s">
        <v>1174</v>
      </c>
    </row>
    <row r="16" spans="1:6" s="3" customFormat="1">
      <c r="A16" s="10" t="s">
        <v>1175</v>
      </c>
    </row>
    <row r="17" spans="1:1" s="3" customFormat="1">
      <c r="A17" s="10" t="s">
        <v>1176</v>
      </c>
    </row>
    <row r="18" spans="1:1" s="3" customFormat="1">
      <c r="A18" s="10" t="s">
        <v>1177</v>
      </c>
    </row>
    <row r="19" spans="1:1" s="3" customFormat="1">
      <c r="A19" s="10" t="s">
        <v>1178</v>
      </c>
    </row>
    <row r="20" spans="1:1" s="3" customFormat="1">
      <c r="A20" s="10" t="s">
        <v>1179</v>
      </c>
    </row>
    <row r="21" spans="1:1" s="3" customFormat="1">
      <c r="A21" s="10" t="s">
        <v>1180</v>
      </c>
    </row>
    <row r="22" spans="1:1" s="3" customFormat="1">
      <c r="A22" s="10" t="s">
        <v>1181</v>
      </c>
    </row>
    <row r="23" spans="1:1" s="3" customFormat="1">
      <c r="A23" s="10" t="s">
        <v>1182</v>
      </c>
    </row>
    <row r="24" spans="1:1">
      <c r="A24" s="9"/>
    </row>
    <row r="25" spans="1:1">
      <c r="A25" s="17" t="s">
        <v>1183</v>
      </c>
    </row>
    <row r="26" spans="1:1">
      <c r="A26" s="8" t="s">
        <v>1185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resumen</vt:lpstr>
      <vt:lpstr>tabla_dinamica</vt:lpstr>
      <vt:lpstr>sala</vt:lpstr>
      <vt:lpstr>cocina</vt:lpstr>
      <vt:lpstr>sum_cocina</vt:lpstr>
      <vt:lpstr>ejercicios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mcamperchioli</dc:creator>
  <cp:lastModifiedBy>eugecamperchioli@gmail.com</cp:lastModifiedBy>
  <dcterms:created xsi:type="dcterms:W3CDTF">2024-11-04T11:55:41Z</dcterms:created>
  <dcterms:modified xsi:type="dcterms:W3CDTF">2024-11-06T01:42:59Z</dcterms:modified>
</cp:coreProperties>
</file>