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9981088e74e60761/Documents/Projects/immutable_scrapper/"/>
    </mc:Choice>
  </mc:AlternateContent>
  <xr:revisionPtr revIDLastSave="2" documentId="11_EB0512587A0D0140BF1ADE2DC157F1466200A438" xr6:coauthVersionLast="47" xr6:coauthVersionMax="47" xr10:uidLastSave="{87BD9789-CC07-4910-A795-D21A0860BCDC}"/>
  <bookViews>
    <workbookView xWindow="28680" yWindow="-120" windowWidth="29040" windowHeight="15720" activeTab="2" xr2:uid="{00000000-000D-0000-FFFF-FFFF00000000}"/>
  </bookViews>
  <sheets>
    <sheet name="Changes" sheetId="1" r:id="rId1"/>
    <sheet name="Template" sheetId="2" r:id="rId2"/>
    <sheet name="Mar 02 07_50_25" sheetId="6" r:id="rId3"/>
    <sheet name="Mar 01 06_47_13" sheetId="7" r:id="rId4"/>
    <sheet name="Feb 29 07_07_37" sheetId="8" r:id="rId5"/>
    <sheet name="Feb 27 13_26_50" sheetId="9" r:id="rId6"/>
    <sheet name="Feb 25 08_28_41" sheetId="10" r:id="rId7"/>
    <sheet name="Feb 24 08_15_22" sheetId="11" r:id="rId8"/>
    <sheet name="Feb 23 18_30_38" sheetId="12" r:id="rId9"/>
    <sheet name="Feb 23 07_41_06" sheetId="13" r:id="rId10"/>
    <sheet name="Feb 22 18_36_07" sheetId="14" r:id="rId11"/>
    <sheet name="Feb 22 08_14_14" sheetId="15" r:id="rId12"/>
    <sheet name="Feb 21 08_22_04" sheetId="16" r:id="rId13"/>
    <sheet name="Feb 20 19_46_05" sheetId="17" r:id="rId14"/>
    <sheet name="Feb 20 08_50_30" sheetId="18" r:id="rId15"/>
    <sheet name="Feb 19 18_57_42" sheetId="19" r:id="rId16"/>
    <sheet name="Feb 19 06_14_35" sheetId="20" r:id="rId17"/>
    <sheet name="Feb 18 19_17_22" sheetId="21" r:id="rId18"/>
    <sheet name="Feb 18 08_44_47" sheetId="22" r:id="rId19"/>
    <sheet name="Feb 17 08_28_04" sheetId="23" r:id="rId20"/>
    <sheet name="Feb 16 23_41_05" sheetId="24" r:id="rId21"/>
    <sheet name="Feb 15 11_53_45" sheetId="25" r:id="rId22"/>
    <sheet name="Feb 14 18_07_30" sheetId="26" r:id="rId23"/>
    <sheet name="Feb 14" sheetId="27" r:id="rId24"/>
    <sheet name="Feb 10" sheetId="28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28" l="1"/>
  <c r="J28" i="28"/>
  <c r="G28" i="28"/>
  <c r="D28" i="28"/>
  <c r="M27" i="28"/>
  <c r="J27" i="28"/>
  <c r="G27" i="28"/>
  <c r="D27" i="28"/>
  <c r="M26" i="28"/>
  <c r="J26" i="28"/>
  <c r="G26" i="28"/>
  <c r="D26" i="28"/>
  <c r="M25" i="28"/>
  <c r="J25" i="28"/>
  <c r="G25" i="28"/>
  <c r="D25" i="28"/>
  <c r="M24" i="28"/>
  <c r="J24" i="28"/>
  <c r="G24" i="28"/>
  <c r="D24" i="28"/>
  <c r="M23" i="28"/>
  <c r="J23" i="28"/>
  <c r="G23" i="28"/>
  <c r="D23" i="28"/>
  <c r="M22" i="28"/>
  <c r="J22" i="28"/>
  <c r="G22" i="28"/>
  <c r="D22" i="28"/>
  <c r="M21" i="28"/>
  <c r="J21" i="28"/>
  <c r="G21" i="28"/>
  <c r="D21" i="28"/>
  <c r="M20" i="28"/>
  <c r="J20" i="28"/>
  <c r="G20" i="28"/>
  <c r="D20" i="28"/>
  <c r="M19" i="28"/>
  <c r="J19" i="28"/>
  <c r="G19" i="28"/>
  <c r="D19" i="28"/>
  <c r="M18" i="28"/>
  <c r="J18" i="28"/>
  <c r="G18" i="28"/>
  <c r="D18" i="28"/>
  <c r="M17" i="28"/>
  <c r="J17" i="28"/>
  <c r="G17" i="28"/>
  <c r="D17" i="28"/>
  <c r="M16" i="28"/>
  <c r="J16" i="28"/>
  <c r="G16" i="28"/>
  <c r="D16" i="28"/>
  <c r="M15" i="28"/>
  <c r="J15" i="28"/>
  <c r="G15" i="28"/>
  <c r="D15" i="28"/>
  <c r="M14" i="28"/>
  <c r="J14" i="28"/>
  <c r="G14" i="28"/>
  <c r="D14" i="28"/>
  <c r="M13" i="28"/>
  <c r="J13" i="28"/>
  <c r="G13" i="28"/>
  <c r="D13" i="28"/>
  <c r="M12" i="28"/>
  <c r="J12" i="28"/>
  <c r="G12" i="28"/>
  <c r="D12" i="28"/>
  <c r="M11" i="28"/>
  <c r="J11" i="28"/>
  <c r="G11" i="28"/>
  <c r="D11" i="28"/>
  <c r="M10" i="28"/>
  <c r="J10" i="28"/>
  <c r="G10" i="28"/>
  <c r="D10" i="28"/>
  <c r="M9" i="28"/>
  <c r="J9" i="28"/>
  <c r="G9" i="28"/>
  <c r="D9" i="28"/>
  <c r="M8" i="28"/>
  <c r="J8" i="28"/>
  <c r="G8" i="28"/>
  <c r="D8" i="28"/>
  <c r="M7" i="28"/>
  <c r="J7" i="28"/>
  <c r="G7" i="28"/>
  <c r="D7" i="28"/>
  <c r="M6" i="28"/>
  <c r="J6" i="28"/>
  <c r="G6" i="28"/>
  <c r="D6" i="28"/>
  <c r="M5" i="28"/>
  <c r="J5" i="28"/>
  <c r="G5" i="28"/>
  <c r="D5" i="28"/>
  <c r="M4" i="28"/>
  <c r="J4" i="28"/>
  <c r="G4" i="28"/>
  <c r="D4" i="28"/>
  <c r="L2" i="28"/>
  <c r="K2" i="28"/>
  <c r="I2" i="28"/>
  <c r="H2" i="28"/>
  <c r="F2" i="28"/>
  <c r="E2" i="28"/>
  <c r="C2" i="28"/>
  <c r="B2" i="28"/>
  <c r="M28" i="27"/>
  <c r="J28" i="27"/>
  <c r="G28" i="27"/>
  <c r="D28" i="27"/>
  <c r="M27" i="27"/>
  <c r="J27" i="27"/>
  <c r="G27" i="27"/>
  <c r="D27" i="27"/>
  <c r="M26" i="27"/>
  <c r="J26" i="27"/>
  <c r="G26" i="27"/>
  <c r="D26" i="27"/>
  <c r="M25" i="27"/>
  <c r="J25" i="27"/>
  <c r="G25" i="27"/>
  <c r="D25" i="27"/>
  <c r="M24" i="27"/>
  <c r="J24" i="27"/>
  <c r="G24" i="27"/>
  <c r="D24" i="27"/>
  <c r="M23" i="27"/>
  <c r="J23" i="27"/>
  <c r="G23" i="27"/>
  <c r="D23" i="27"/>
  <c r="M22" i="27"/>
  <c r="J22" i="27"/>
  <c r="G22" i="27"/>
  <c r="D22" i="27"/>
  <c r="M21" i="27"/>
  <c r="J21" i="27"/>
  <c r="G21" i="27"/>
  <c r="D21" i="27"/>
  <c r="M20" i="27"/>
  <c r="J20" i="27"/>
  <c r="G20" i="27"/>
  <c r="D20" i="27"/>
  <c r="M19" i="27"/>
  <c r="J19" i="27"/>
  <c r="G19" i="27"/>
  <c r="D19" i="27"/>
  <c r="M18" i="27"/>
  <c r="J18" i="27"/>
  <c r="G18" i="27"/>
  <c r="D18" i="27"/>
  <c r="M17" i="27"/>
  <c r="J17" i="27"/>
  <c r="G17" i="27"/>
  <c r="D17" i="27"/>
  <c r="M16" i="27"/>
  <c r="J16" i="27"/>
  <c r="G16" i="27"/>
  <c r="D16" i="27"/>
  <c r="M15" i="27"/>
  <c r="J15" i="27"/>
  <c r="G15" i="27"/>
  <c r="D15" i="27"/>
  <c r="M14" i="27"/>
  <c r="J14" i="27"/>
  <c r="G14" i="27"/>
  <c r="D14" i="27"/>
  <c r="M13" i="27"/>
  <c r="J13" i="27"/>
  <c r="G13" i="27"/>
  <c r="D13" i="27"/>
  <c r="M12" i="27"/>
  <c r="J12" i="27"/>
  <c r="G12" i="27"/>
  <c r="D12" i="27"/>
  <c r="M11" i="27"/>
  <c r="J11" i="27"/>
  <c r="G11" i="27"/>
  <c r="D11" i="27"/>
  <c r="M10" i="27"/>
  <c r="J10" i="27"/>
  <c r="G10" i="27"/>
  <c r="D10" i="27"/>
  <c r="M9" i="27"/>
  <c r="J9" i="27"/>
  <c r="G9" i="27"/>
  <c r="D9" i="27"/>
  <c r="M8" i="27"/>
  <c r="J8" i="27"/>
  <c r="G8" i="27"/>
  <c r="D8" i="27"/>
  <c r="M7" i="27"/>
  <c r="J7" i="27"/>
  <c r="G7" i="27"/>
  <c r="D7" i="27"/>
  <c r="M6" i="27"/>
  <c r="J6" i="27"/>
  <c r="G6" i="27"/>
  <c r="D6" i="27"/>
  <c r="M5" i="27"/>
  <c r="J5" i="27"/>
  <c r="G5" i="27"/>
  <c r="D5" i="27"/>
  <c r="M4" i="27"/>
  <c r="J4" i="27"/>
  <c r="G4" i="27"/>
  <c r="D4" i="27"/>
  <c r="L2" i="27"/>
  <c r="K2" i="27"/>
  <c r="I2" i="27"/>
  <c r="H2" i="27"/>
  <c r="F2" i="27"/>
  <c r="E2" i="27"/>
  <c r="C2" i="27"/>
  <c r="B2" i="27"/>
  <c r="M29" i="26"/>
  <c r="J29" i="26"/>
  <c r="G29" i="26"/>
  <c r="D29" i="26"/>
  <c r="M28" i="26"/>
  <c r="J28" i="26"/>
  <c r="G28" i="26"/>
  <c r="D28" i="26"/>
  <c r="M27" i="26"/>
  <c r="J27" i="26"/>
  <c r="G27" i="26"/>
  <c r="D27" i="26"/>
  <c r="M26" i="26"/>
  <c r="J26" i="26"/>
  <c r="G26" i="26"/>
  <c r="D26" i="26"/>
  <c r="M25" i="26"/>
  <c r="J25" i="26"/>
  <c r="G25" i="26"/>
  <c r="D25" i="26"/>
  <c r="M24" i="26"/>
  <c r="J24" i="26"/>
  <c r="G24" i="26"/>
  <c r="D24" i="26"/>
  <c r="M23" i="26"/>
  <c r="J23" i="26"/>
  <c r="G23" i="26"/>
  <c r="D23" i="26"/>
  <c r="M22" i="26"/>
  <c r="J22" i="26"/>
  <c r="G22" i="26"/>
  <c r="D22" i="26"/>
  <c r="M21" i="26"/>
  <c r="J21" i="26"/>
  <c r="G21" i="26"/>
  <c r="D21" i="26"/>
  <c r="M20" i="26"/>
  <c r="J20" i="26"/>
  <c r="G20" i="26"/>
  <c r="D20" i="26"/>
  <c r="M19" i="26"/>
  <c r="J19" i="26"/>
  <c r="G19" i="26"/>
  <c r="D19" i="26"/>
  <c r="M18" i="26"/>
  <c r="J18" i="26"/>
  <c r="G18" i="26"/>
  <c r="D18" i="26"/>
  <c r="M17" i="26"/>
  <c r="J17" i="26"/>
  <c r="G17" i="26"/>
  <c r="D17" i="26"/>
  <c r="M16" i="26"/>
  <c r="J16" i="26"/>
  <c r="G16" i="26"/>
  <c r="D16" i="26"/>
  <c r="M15" i="26"/>
  <c r="J15" i="26"/>
  <c r="G15" i="26"/>
  <c r="D15" i="26"/>
  <c r="M14" i="26"/>
  <c r="J14" i="26"/>
  <c r="G14" i="26"/>
  <c r="D14" i="26"/>
  <c r="M13" i="26"/>
  <c r="J13" i="26"/>
  <c r="G13" i="26"/>
  <c r="D13" i="26"/>
  <c r="M12" i="26"/>
  <c r="J12" i="26"/>
  <c r="G12" i="26"/>
  <c r="D12" i="26"/>
  <c r="M11" i="26"/>
  <c r="J11" i="26"/>
  <c r="G11" i="26"/>
  <c r="D11" i="26"/>
  <c r="M10" i="26"/>
  <c r="J10" i="26"/>
  <c r="G10" i="26"/>
  <c r="D10" i="26"/>
  <c r="M9" i="26"/>
  <c r="J9" i="26"/>
  <c r="G9" i="26"/>
  <c r="D9" i="26"/>
  <c r="M8" i="26"/>
  <c r="J8" i="26"/>
  <c r="G8" i="26"/>
  <c r="D8" i="26"/>
  <c r="M7" i="26"/>
  <c r="J7" i="26"/>
  <c r="G7" i="26"/>
  <c r="D7" i="26"/>
  <c r="M6" i="26"/>
  <c r="J6" i="26"/>
  <c r="G6" i="26"/>
  <c r="D6" i="26"/>
  <c r="M5" i="26"/>
  <c r="J5" i="26"/>
  <c r="G5" i="26"/>
  <c r="D5" i="26"/>
  <c r="M4" i="26"/>
  <c r="J4" i="26"/>
  <c r="G4" i="26"/>
  <c r="D4" i="26"/>
  <c r="L2" i="26"/>
  <c r="K2" i="26"/>
  <c r="I2" i="26"/>
  <c r="H2" i="26"/>
  <c r="F2" i="26"/>
  <c r="E2" i="26"/>
  <c r="C2" i="26"/>
  <c r="B2" i="26"/>
  <c r="M29" i="25"/>
  <c r="J29" i="25"/>
  <c r="G29" i="25"/>
  <c r="D29" i="25"/>
  <c r="M28" i="25"/>
  <c r="J28" i="25"/>
  <c r="G28" i="25"/>
  <c r="D28" i="25"/>
  <c r="M27" i="25"/>
  <c r="J27" i="25"/>
  <c r="G27" i="25"/>
  <c r="D27" i="25"/>
  <c r="M26" i="25"/>
  <c r="J26" i="25"/>
  <c r="G26" i="25"/>
  <c r="D26" i="25"/>
  <c r="M25" i="25"/>
  <c r="J25" i="25"/>
  <c r="G25" i="25"/>
  <c r="D25" i="25"/>
  <c r="M24" i="25"/>
  <c r="J24" i="25"/>
  <c r="G24" i="25"/>
  <c r="D24" i="25"/>
  <c r="M23" i="25"/>
  <c r="J23" i="25"/>
  <c r="G23" i="25"/>
  <c r="D23" i="25"/>
  <c r="M22" i="25"/>
  <c r="J22" i="25"/>
  <c r="G22" i="25"/>
  <c r="D22" i="25"/>
  <c r="M21" i="25"/>
  <c r="J21" i="25"/>
  <c r="G21" i="25"/>
  <c r="D21" i="25"/>
  <c r="M20" i="25"/>
  <c r="J20" i="25"/>
  <c r="G20" i="25"/>
  <c r="D20" i="25"/>
  <c r="M19" i="25"/>
  <c r="J19" i="25"/>
  <c r="G19" i="25"/>
  <c r="D19" i="25"/>
  <c r="M18" i="25"/>
  <c r="J18" i="25"/>
  <c r="G18" i="25"/>
  <c r="D18" i="25"/>
  <c r="M17" i="25"/>
  <c r="J17" i="25"/>
  <c r="G17" i="25"/>
  <c r="D17" i="25"/>
  <c r="M16" i="25"/>
  <c r="J16" i="25"/>
  <c r="G16" i="25"/>
  <c r="D16" i="25"/>
  <c r="M15" i="25"/>
  <c r="J15" i="25"/>
  <c r="G15" i="25"/>
  <c r="D15" i="25"/>
  <c r="M14" i="25"/>
  <c r="J14" i="25"/>
  <c r="G14" i="25"/>
  <c r="D14" i="25"/>
  <c r="M13" i="25"/>
  <c r="J13" i="25"/>
  <c r="G13" i="25"/>
  <c r="D13" i="25"/>
  <c r="M12" i="25"/>
  <c r="J12" i="25"/>
  <c r="G12" i="25"/>
  <c r="D12" i="25"/>
  <c r="M11" i="25"/>
  <c r="J11" i="25"/>
  <c r="G11" i="25"/>
  <c r="D11" i="25"/>
  <c r="M10" i="25"/>
  <c r="J10" i="25"/>
  <c r="G10" i="25"/>
  <c r="D10" i="25"/>
  <c r="M9" i="25"/>
  <c r="J9" i="25"/>
  <c r="G9" i="25"/>
  <c r="D9" i="25"/>
  <c r="M8" i="25"/>
  <c r="J8" i="25"/>
  <c r="G8" i="25"/>
  <c r="D8" i="25"/>
  <c r="M7" i="25"/>
  <c r="J7" i="25"/>
  <c r="G7" i="25"/>
  <c r="D7" i="25"/>
  <c r="M6" i="25"/>
  <c r="J6" i="25"/>
  <c r="G6" i="25"/>
  <c r="D6" i="25"/>
  <c r="M5" i="25"/>
  <c r="J5" i="25"/>
  <c r="G5" i="25"/>
  <c r="D5" i="25"/>
  <c r="M4" i="25"/>
  <c r="J4" i="25"/>
  <c r="G4" i="25"/>
  <c r="D4" i="25"/>
  <c r="L2" i="25"/>
  <c r="K2" i="25"/>
  <c r="I2" i="25"/>
  <c r="H2" i="25"/>
  <c r="F2" i="25"/>
  <c r="E2" i="25"/>
  <c r="C2" i="25"/>
  <c r="B2" i="25"/>
  <c r="M29" i="24"/>
  <c r="J29" i="24"/>
  <c r="G29" i="24"/>
  <c r="D29" i="24"/>
  <c r="M28" i="24"/>
  <c r="J28" i="24"/>
  <c r="G28" i="24"/>
  <c r="D28" i="24"/>
  <c r="M27" i="24"/>
  <c r="J27" i="24"/>
  <c r="G27" i="24"/>
  <c r="D27" i="24"/>
  <c r="M26" i="24"/>
  <c r="J26" i="24"/>
  <c r="G26" i="24"/>
  <c r="D26" i="24"/>
  <c r="M25" i="24"/>
  <c r="J25" i="24"/>
  <c r="G25" i="24"/>
  <c r="D25" i="24"/>
  <c r="M24" i="24"/>
  <c r="J24" i="24"/>
  <c r="G24" i="24"/>
  <c r="D24" i="24"/>
  <c r="M23" i="24"/>
  <c r="J23" i="24"/>
  <c r="G23" i="24"/>
  <c r="D23" i="24"/>
  <c r="M22" i="24"/>
  <c r="J22" i="24"/>
  <c r="G22" i="24"/>
  <c r="D22" i="24"/>
  <c r="M21" i="24"/>
  <c r="J21" i="24"/>
  <c r="G21" i="24"/>
  <c r="D21" i="24"/>
  <c r="M20" i="24"/>
  <c r="J20" i="24"/>
  <c r="G20" i="24"/>
  <c r="D20" i="24"/>
  <c r="M19" i="24"/>
  <c r="J19" i="24"/>
  <c r="G19" i="24"/>
  <c r="D19" i="24"/>
  <c r="M18" i="24"/>
  <c r="J18" i="24"/>
  <c r="G18" i="24"/>
  <c r="D18" i="24"/>
  <c r="M17" i="24"/>
  <c r="J17" i="24"/>
  <c r="G17" i="24"/>
  <c r="D17" i="24"/>
  <c r="M16" i="24"/>
  <c r="J16" i="24"/>
  <c r="G16" i="24"/>
  <c r="D16" i="24"/>
  <c r="M15" i="24"/>
  <c r="J15" i="24"/>
  <c r="G15" i="24"/>
  <c r="D15" i="24"/>
  <c r="M14" i="24"/>
  <c r="J14" i="24"/>
  <c r="G14" i="24"/>
  <c r="D14" i="24"/>
  <c r="M13" i="24"/>
  <c r="J13" i="24"/>
  <c r="G13" i="24"/>
  <c r="D13" i="24"/>
  <c r="M12" i="24"/>
  <c r="J12" i="24"/>
  <c r="G12" i="24"/>
  <c r="D12" i="24"/>
  <c r="M11" i="24"/>
  <c r="J11" i="24"/>
  <c r="G11" i="24"/>
  <c r="D11" i="24"/>
  <c r="M10" i="24"/>
  <c r="J10" i="24"/>
  <c r="G10" i="24"/>
  <c r="D10" i="24"/>
  <c r="M9" i="24"/>
  <c r="J9" i="24"/>
  <c r="G9" i="24"/>
  <c r="D9" i="24"/>
  <c r="M8" i="24"/>
  <c r="J8" i="24"/>
  <c r="G8" i="24"/>
  <c r="D8" i="24"/>
  <c r="M7" i="24"/>
  <c r="J7" i="24"/>
  <c r="G7" i="24"/>
  <c r="D7" i="24"/>
  <c r="M6" i="24"/>
  <c r="J6" i="24"/>
  <c r="G6" i="24"/>
  <c r="D6" i="24"/>
  <c r="M5" i="24"/>
  <c r="J5" i="24"/>
  <c r="G5" i="24"/>
  <c r="D5" i="24"/>
  <c r="M4" i="24"/>
  <c r="J4" i="24"/>
  <c r="G4" i="24"/>
  <c r="D4" i="24"/>
  <c r="L2" i="24"/>
  <c r="K2" i="24"/>
  <c r="I2" i="24"/>
  <c r="H2" i="24"/>
  <c r="F2" i="24"/>
  <c r="E2" i="24"/>
  <c r="C2" i="24"/>
  <c r="B2" i="24"/>
  <c r="M29" i="23"/>
  <c r="J29" i="23"/>
  <c r="G29" i="23"/>
  <c r="D29" i="23"/>
  <c r="M28" i="23"/>
  <c r="J28" i="23"/>
  <c r="G28" i="23"/>
  <c r="D28" i="23"/>
  <c r="M27" i="23"/>
  <c r="J27" i="23"/>
  <c r="G27" i="23"/>
  <c r="D27" i="23"/>
  <c r="M26" i="23"/>
  <c r="J26" i="23"/>
  <c r="G26" i="23"/>
  <c r="D26" i="23"/>
  <c r="M25" i="23"/>
  <c r="J25" i="23"/>
  <c r="G25" i="23"/>
  <c r="D25" i="23"/>
  <c r="M24" i="23"/>
  <c r="J24" i="23"/>
  <c r="G24" i="23"/>
  <c r="D24" i="23"/>
  <c r="M23" i="23"/>
  <c r="J23" i="23"/>
  <c r="G23" i="23"/>
  <c r="D23" i="23"/>
  <c r="M22" i="23"/>
  <c r="J22" i="23"/>
  <c r="G22" i="23"/>
  <c r="D22" i="23"/>
  <c r="M21" i="23"/>
  <c r="J21" i="23"/>
  <c r="G21" i="23"/>
  <c r="D21" i="23"/>
  <c r="M20" i="23"/>
  <c r="J20" i="23"/>
  <c r="G20" i="23"/>
  <c r="D20" i="23"/>
  <c r="M19" i="23"/>
  <c r="J19" i="23"/>
  <c r="G19" i="23"/>
  <c r="D19" i="23"/>
  <c r="M18" i="23"/>
  <c r="J18" i="23"/>
  <c r="G18" i="23"/>
  <c r="D18" i="23"/>
  <c r="M17" i="23"/>
  <c r="J17" i="23"/>
  <c r="G17" i="23"/>
  <c r="D17" i="23"/>
  <c r="M16" i="23"/>
  <c r="J16" i="23"/>
  <c r="G16" i="23"/>
  <c r="D16" i="23"/>
  <c r="M15" i="23"/>
  <c r="J15" i="23"/>
  <c r="G15" i="23"/>
  <c r="D15" i="23"/>
  <c r="M14" i="23"/>
  <c r="J14" i="23"/>
  <c r="G14" i="23"/>
  <c r="D14" i="23"/>
  <c r="M13" i="23"/>
  <c r="J13" i="23"/>
  <c r="G13" i="23"/>
  <c r="D13" i="23"/>
  <c r="M12" i="23"/>
  <c r="J12" i="23"/>
  <c r="G12" i="23"/>
  <c r="D12" i="23"/>
  <c r="M11" i="23"/>
  <c r="J11" i="23"/>
  <c r="G11" i="23"/>
  <c r="D11" i="23"/>
  <c r="M10" i="23"/>
  <c r="J10" i="23"/>
  <c r="G10" i="23"/>
  <c r="D10" i="23"/>
  <c r="M9" i="23"/>
  <c r="J9" i="23"/>
  <c r="G9" i="23"/>
  <c r="D9" i="23"/>
  <c r="M8" i="23"/>
  <c r="J8" i="23"/>
  <c r="G8" i="23"/>
  <c r="D8" i="23"/>
  <c r="M7" i="23"/>
  <c r="J7" i="23"/>
  <c r="G7" i="23"/>
  <c r="D7" i="23"/>
  <c r="M6" i="23"/>
  <c r="J6" i="23"/>
  <c r="G6" i="23"/>
  <c r="D6" i="23"/>
  <c r="M5" i="23"/>
  <c r="J5" i="23"/>
  <c r="G5" i="23"/>
  <c r="D5" i="23"/>
  <c r="M4" i="23"/>
  <c r="J4" i="23"/>
  <c r="G4" i="23"/>
  <c r="D4" i="23"/>
  <c r="L2" i="23"/>
  <c r="K2" i="23"/>
  <c r="I2" i="23"/>
  <c r="H2" i="23"/>
  <c r="F2" i="23"/>
  <c r="E2" i="23"/>
  <c r="C2" i="23"/>
  <c r="B2" i="23"/>
  <c r="M29" i="22"/>
  <c r="J29" i="22"/>
  <c r="G29" i="22"/>
  <c r="D29" i="22"/>
  <c r="M28" i="22"/>
  <c r="J28" i="22"/>
  <c r="G28" i="22"/>
  <c r="D28" i="22"/>
  <c r="M27" i="22"/>
  <c r="J27" i="22"/>
  <c r="G27" i="22"/>
  <c r="D27" i="22"/>
  <c r="M26" i="22"/>
  <c r="J26" i="22"/>
  <c r="G26" i="22"/>
  <c r="D26" i="22"/>
  <c r="M25" i="22"/>
  <c r="J25" i="22"/>
  <c r="G25" i="22"/>
  <c r="D25" i="22"/>
  <c r="M24" i="22"/>
  <c r="J24" i="22"/>
  <c r="G24" i="22"/>
  <c r="D24" i="22"/>
  <c r="M23" i="22"/>
  <c r="J23" i="22"/>
  <c r="G23" i="22"/>
  <c r="D23" i="22"/>
  <c r="M22" i="22"/>
  <c r="J22" i="22"/>
  <c r="G22" i="22"/>
  <c r="D22" i="22"/>
  <c r="M21" i="22"/>
  <c r="J21" i="22"/>
  <c r="G21" i="22"/>
  <c r="D21" i="22"/>
  <c r="M20" i="22"/>
  <c r="J20" i="22"/>
  <c r="G20" i="22"/>
  <c r="D20" i="22"/>
  <c r="M19" i="22"/>
  <c r="J19" i="22"/>
  <c r="G19" i="22"/>
  <c r="D19" i="22"/>
  <c r="M18" i="22"/>
  <c r="J18" i="22"/>
  <c r="G18" i="22"/>
  <c r="D18" i="22"/>
  <c r="M17" i="22"/>
  <c r="J17" i="22"/>
  <c r="G17" i="22"/>
  <c r="D17" i="22"/>
  <c r="M16" i="22"/>
  <c r="J16" i="22"/>
  <c r="G16" i="22"/>
  <c r="D16" i="22"/>
  <c r="M15" i="22"/>
  <c r="J15" i="22"/>
  <c r="G15" i="22"/>
  <c r="D15" i="22"/>
  <c r="M14" i="22"/>
  <c r="J14" i="22"/>
  <c r="G14" i="22"/>
  <c r="D14" i="22"/>
  <c r="M13" i="22"/>
  <c r="J13" i="22"/>
  <c r="G13" i="22"/>
  <c r="D13" i="22"/>
  <c r="M12" i="22"/>
  <c r="J12" i="22"/>
  <c r="G12" i="22"/>
  <c r="D12" i="22"/>
  <c r="M11" i="22"/>
  <c r="J11" i="22"/>
  <c r="G11" i="22"/>
  <c r="D11" i="22"/>
  <c r="M10" i="22"/>
  <c r="J10" i="22"/>
  <c r="G10" i="22"/>
  <c r="D10" i="22"/>
  <c r="M9" i="22"/>
  <c r="J9" i="22"/>
  <c r="G9" i="22"/>
  <c r="D9" i="22"/>
  <c r="M8" i="22"/>
  <c r="J8" i="22"/>
  <c r="G8" i="22"/>
  <c r="D8" i="22"/>
  <c r="M7" i="22"/>
  <c r="J7" i="22"/>
  <c r="G7" i="22"/>
  <c r="D7" i="22"/>
  <c r="M6" i="22"/>
  <c r="J6" i="22"/>
  <c r="G6" i="22"/>
  <c r="D6" i="22"/>
  <c r="M5" i="22"/>
  <c r="J5" i="22"/>
  <c r="G5" i="22"/>
  <c r="D5" i="22"/>
  <c r="M4" i="22"/>
  <c r="J4" i="22"/>
  <c r="G4" i="22"/>
  <c r="D4" i="22"/>
  <c r="L2" i="22"/>
  <c r="K2" i="22"/>
  <c r="I2" i="22"/>
  <c r="H2" i="22"/>
  <c r="F2" i="22"/>
  <c r="E2" i="22"/>
  <c r="C2" i="22"/>
  <c r="B2" i="22"/>
  <c r="M29" i="21"/>
  <c r="J29" i="21"/>
  <c r="G29" i="21"/>
  <c r="D29" i="21"/>
  <c r="M28" i="21"/>
  <c r="J28" i="21"/>
  <c r="G28" i="21"/>
  <c r="D28" i="21"/>
  <c r="M27" i="21"/>
  <c r="J27" i="21"/>
  <c r="G27" i="21"/>
  <c r="D27" i="21"/>
  <c r="M26" i="21"/>
  <c r="J26" i="21"/>
  <c r="G26" i="21"/>
  <c r="D26" i="21"/>
  <c r="M25" i="21"/>
  <c r="J25" i="21"/>
  <c r="G25" i="21"/>
  <c r="D25" i="21"/>
  <c r="M24" i="21"/>
  <c r="J24" i="21"/>
  <c r="G24" i="21"/>
  <c r="D24" i="21"/>
  <c r="M23" i="21"/>
  <c r="J23" i="21"/>
  <c r="G23" i="21"/>
  <c r="D23" i="21"/>
  <c r="M22" i="21"/>
  <c r="J22" i="21"/>
  <c r="G22" i="21"/>
  <c r="D22" i="21"/>
  <c r="M21" i="21"/>
  <c r="J21" i="21"/>
  <c r="G21" i="21"/>
  <c r="D21" i="21"/>
  <c r="M20" i="21"/>
  <c r="J20" i="21"/>
  <c r="G20" i="21"/>
  <c r="D20" i="21"/>
  <c r="M19" i="21"/>
  <c r="J19" i="21"/>
  <c r="G19" i="21"/>
  <c r="D19" i="21"/>
  <c r="M18" i="21"/>
  <c r="J18" i="21"/>
  <c r="G18" i="21"/>
  <c r="D18" i="21"/>
  <c r="M17" i="21"/>
  <c r="J17" i="21"/>
  <c r="G17" i="21"/>
  <c r="D17" i="21"/>
  <c r="M16" i="21"/>
  <c r="J16" i="21"/>
  <c r="G16" i="21"/>
  <c r="D16" i="21"/>
  <c r="M15" i="21"/>
  <c r="J15" i="21"/>
  <c r="G15" i="21"/>
  <c r="D15" i="21"/>
  <c r="M14" i="21"/>
  <c r="J14" i="21"/>
  <c r="G14" i="21"/>
  <c r="D14" i="21"/>
  <c r="M13" i="21"/>
  <c r="J13" i="21"/>
  <c r="G13" i="21"/>
  <c r="D13" i="21"/>
  <c r="M12" i="21"/>
  <c r="J12" i="21"/>
  <c r="G12" i="21"/>
  <c r="D12" i="21"/>
  <c r="M11" i="21"/>
  <c r="J11" i="21"/>
  <c r="G11" i="21"/>
  <c r="D11" i="21"/>
  <c r="M10" i="21"/>
  <c r="J10" i="21"/>
  <c r="G10" i="21"/>
  <c r="D10" i="21"/>
  <c r="M9" i="21"/>
  <c r="J9" i="21"/>
  <c r="G9" i="21"/>
  <c r="D9" i="21"/>
  <c r="M8" i="21"/>
  <c r="J8" i="21"/>
  <c r="G8" i="21"/>
  <c r="D8" i="21"/>
  <c r="M7" i="21"/>
  <c r="J7" i="21"/>
  <c r="G7" i="21"/>
  <c r="D7" i="21"/>
  <c r="M6" i="21"/>
  <c r="J6" i="21"/>
  <c r="G6" i="21"/>
  <c r="D6" i="21"/>
  <c r="M5" i="21"/>
  <c r="J5" i="21"/>
  <c r="G5" i="21"/>
  <c r="D5" i="21"/>
  <c r="M4" i="21"/>
  <c r="J4" i="21"/>
  <c r="G4" i="21"/>
  <c r="D4" i="21"/>
  <c r="L2" i="21"/>
  <c r="K2" i="21"/>
  <c r="I2" i="21"/>
  <c r="H2" i="21"/>
  <c r="F2" i="21"/>
  <c r="E2" i="21"/>
  <c r="C2" i="21"/>
  <c r="B2" i="21"/>
  <c r="M29" i="20"/>
  <c r="J29" i="20"/>
  <c r="G29" i="20"/>
  <c r="D29" i="20"/>
  <c r="M28" i="20"/>
  <c r="J28" i="20"/>
  <c r="G28" i="20"/>
  <c r="D28" i="20"/>
  <c r="M27" i="20"/>
  <c r="J27" i="20"/>
  <c r="G27" i="20"/>
  <c r="D27" i="20"/>
  <c r="M26" i="20"/>
  <c r="J26" i="20"/>
  <c r="G26" i="20"/>
  <c r="D26" i="20"/>
  <c r="M25" i="20"/>
  <c r="J25" i="20"/>
  <c r="G25" i="20"/>
  <c r="D25" i="20"/>
  <c r="M24" i="20"/>
  <c r="J24" i="20"/>
  <c r="G24" i="20"/>
  <c r="D24" i="20"/>
  <c r="M23" i="20"/>
  <c r="J23" i="20"/>
  <c r="G23" i="20"/>
  <c r="D23" i="20"/>
  <c r="M22" i="20"/>
  <c r="J22" i="20"/>
  <c r="G22" i="20"/>
  <c r="D22" i="20"/>
  <c r="M21" i="20"/>
  <c r="J21" i="20"/>
  <c r="G21" i="20"/>
  <c r="D21" i="20"/>
  <c r="M20" i="20"/>
  <c r="J20" i="20"/>
  <c r="G20" i="20"/>
  <c r="D20" i="20"/>
  <c r="M19" i="20"/>
  <c r="J19" i="20"/>
  <c r="G19" i="20"/>
  <c r="D19" i="20"/>
  <c r="M18" i="20"/>
  <c r="J18" i="20"/>
  <c r="G18" i="20"/>
  <c r="D18" i="20"/>
  <c r="M17" i="20"/>
  <c r="J17" i="20"/>
  <c r="G17" i="20"/>
  <c r="D17" i="20"/>
  <c r="M16" i="20"/>
  <c r="J16" i="20"/>
  <c r="G16" i="20"/>
  <c r="D16" i="20"/>
  <c r="M15" i="20"/>
  <c r="J15" i="20"/>
  <c r="G15" i="20"/>
  <c r="D15" i="20"/>
  <c r="M14" i="20"/>
  <c r="J14" i="20"/>
  <c r="G14" i="20"/>
  <c r="D14" i="20"/>
  <c r="M13" i="20"/>
  <c r="J13" i="20"/>
  <c r="G13" i="20"/>
  <c r="D13" i="20"/>
  <c r="M12" i="20"/>
  <c r="J12" i="20"/>
  <c r="G12" i="20"/>
  <c r="D12" i="20"/>
  <c r="M11" i="20"/>
  <c r="J11" i="20"/>
  <c r="G11" i="20"/>
  <c r="D11" i="20"/>
  <c r="M10" i="20"/>
  <c r="J10" i="20"/>
  <c r="G10" i="20"/>
  <c r="D10" i="20"/>
  <c r="M9" i="20"/>
  <c r="J9" i="20"/>
  <c r="G9" i="20"/>
  <c r="D9" i="20"/>
  <c r="M8" i="20"/>
  <c r="J8" i="20"/>
  <c r="G8" i="20"/>
  <c r="D8" i="20"/>
  <c r="M7" i="20"/>
  <c r="J7" i="20"/>
  <c r="G7" i="20"/>
  <c r="D7" i="20"/>
  <c r="M6" i="20"/>
  <c r="J6" i="20"/>
  <c r="G6" i="20"/>
  <c r="D6" i="20"/>
  <c r="M5" i="20"/>
  <c r="J5" i="20"/>
  <c r="G5" i="20"/>
  <c r="D5" i="20"/>
  <c r="M4" i="20"/>
  <c r="J4" i="20"/>
  <c r="G4" i="20"/>
  <c r="D4" i="20"/>
  <c r="L2" i="20"/>
  <c r="K2" i="20"/>
  <c r="I2" i="20"/>
  <c r="H2" i="20"/>
  <c r="F2" i="20"/>
  <c r="E2" i="20"/>
  <c r="C2" i="20"/>
  <c r="B2" i="20"/>
  <c r="M29" i="19"/>
  <c r="J29" i="19"/>
  <c r="G29" i="19"/>
  <c r="D29" i="19"/>
  <c r="M28" i="19"/>
  <c r="J28" i="19"/>
  <c r="G28" i="19"/>
  <c r="D28" i="19"/>
  <c r="M27" i="19"/>
  <c r="J27" i="19"/>
  <c r="G27" i="19"/>
  <c r="D27" i="19"/>
  <c r="M26" i="19"/>
  <c r="J26" i="19"/>
  <c r="G26" i="19"/>
  <c r="D26" i="19"/>
  <c r="M25" i="19"/>
  <c r="J25" i="19"/>
  <c r="G25" i="19"/>
  <c r="D25" i="19"/>
  <c r="M24" i="19"/>
  <c r="J24" i="19"/>
  <c r="G24" i="19"/>
  <c r="D24" i="19"/>
  <c r="M23" i="19"/>
  <c r="J23" i="19"/>
  <c r="G23" i="19"/>
  <c r="D23" i="19"/>
  <c r="M22" i="19"/>
  <c r="J22" i="19"/>
  <c r="G22" i="19"/>
  <c r="D22" i="19"/>
  <c r="M21" i="19"/>
  <c r="J21" i="19"/>
  <c r="G21" i="19"/>
  <c r="D21" i="19"/>
  <c r="M20" i="19"/>
  <c r="J20" i="19"/>
  <c r="G20" i="19"/>
  <c r="D20" i="19"/>
  <c r="M19" i="19"/>
  <c r="J19" i="19"/>
  <c r="G19" i="19"/>
  <c r="D19" i="19"/>
  <c r="M18" i="19"/>
  <c r="J18" i="19"/>
  <c r="G18" i="19"/>
  <c r="D18" i="19"/>
  <c r="M17" i="19"/>
  <c r="J17" i="19"/>
  <c r="G17" i="19"/>
  <c r="D17" i="19"/>
  <c r="M16" i="19"/>
  <c r="J16" i="19"/>
  <c r="G16" i="19"/>
  <c r="D16" i="19"/>
  <c r="M15" i="19"/>
  <c r="J15" i="19"/>
  <c r="G15" i="19"/>
  <c r="D15" i="19"/>
  <c r="M14" i="19"/>
  <c r="J14" i="19"/>
  <c r="G14" i="19"/>
  <c r="D14" i="19"/>
  <c r="M13" i="19"/>
  <c r="J13" i="19"/>
  <c r="G13" i="19"/>
  <c r="D13" i="19"/>
  <c r="M12" i="19"/>
  <c r="J12" i="19"/>
  <c r="G12" i="19"/>
  <c r="D12" i="19"/>
  <c r="M11" i="19"/>
  <c r="J11" i="19"/>
  <c r="G11" i="19"/>
  <c r="D11" i="19"/>
  <c r="M10" i="19"/>
  <c r="J10" i="19"/>
  <c r="G10" i="19"/>
  <c r="D10" i="19"/>
  <c r="M9" i="19"/>
  <c r="J9" i="19"/>
  <c r="G9" i="19"/>
  <c r="D9" i="19"/>
  <c r="M8" i="19"/>
  <c r="J8" i="19"/>
  <c r="G8" i="19"/>
  <c r="D8" i="19"/>
  <c r="M7" i="19"/>
  <c r="J7" i="19"/>
  <c r="G7" i="19"/>
  <c r="D7" i="19"/>
  <c r="M6" i="19"/>
  <c r="J6" i="19"/>
  <c r="G6" i="19"/>
  <c r="D6" i="19"/>
  <c r="M5" i="19"/>
  <c r="J5" i="19"/>
  <c r="G5" i="19"/>
  <c r="D5" i="19"/>
  <c r="M4" i="19"/>
  <c r="J4" i="19"/>
  <c r="G4" i="19"/>
  <c r="D4" i="19"/>
  <c r="L2" i="19"/>
  <c r="K2" i="19"/>
  <c r="I2" i="19"/>
  <c r="H2" i="19"/>
  <c r="F2" i="19"/>
  <c r="E2" i="19"/>
  <c r="C2" i="19"/>
  <c r="B2" i="19"/>
  <c r="M29" i="18"/>
  <c r="J29" i="18"/>
  <c r="G29" i="18"/>
  <c r="D29" i="18"/>
  <c r="M28" i="18"/>
  <c r="J28" i="18"/>
  <c r="G28" i="18"/>
  <c r="D28" i="18"/>
  <c r="M27" i="18"/>
  <c r="J27" i="18"/>
  <c r="G27" i="18"/>
  <c r="D27" i="18"/>
  <c r="M26" i="18"/>
  <c r="J26" i="18"/>
  <c r="G26" i="18"/>
  <c r="D26" i="18"/>
  <c r="M25" i="18"/>
  <c r="J25" i="18"/>
  <c r="G25" i="18"/>
  <c r="D25" i="18"/>
  <c r="M24" i="18"/>
  <c r="J24" i="18"/>
  <c r="G24" i="18"/>
  <c r="D24" i="18"/>
  <c r="M23" i="18"/>
  <c r="J23" i="18"/>
  <c r="G23" i="18"/>
  <c r="D23" i="18"/>
  <c r="M22" i="18"/>
  <c r="J22" i="18"/>
  <c r="G22" i="18"/>
  <c r="D22" i="18"/>
  <c r="M21" i="18"/>
  <c r="J21" i="18"/>
  <c r="G21" i="18"/>
  <c r="D21" i="18"/>
  <c r="M20" i="18"/>
  <c r="J20" i="18"/>
  <c r="G20" i="18"/>
  <c r="D20" i="18"/>
  <c r="M19" i="18"/>
  <c r="J19" i="18"/>
  <c r="G19" i="18"/>
  <c r="D19" i="18"/>
  <c r="M18" i="18"/>
  <c r="J18" i="18"/>
  <c r="G18" i="18"/>
  <c r="D18" i="18"/>
  <c r="M17" i="18"/>
  <c r="J17" i="18"/>
  <c r="G17" i="18"/>
  <c r="D17" i="18"/>
  <c r="M16" i="18"/>
  <c r="J16" i="18"/>
  <c r="G16" i="18"/>
  <c r="D16" i="18"/>
  <c r="M15" i="18"/>
  <c r="J15" i="18"/>
  <c r="G15" i="18"/>
  <c r="D15" i="18"/>
  <c r="M14" i="18"/>
  <c r="J14" i="18"/>
  <c r="G14" i="18"/>
  <c r="D14" i="18"/>
  <c r="M13" i="18"/>
  <c r="J13" i="18"/>
  <c r="G13" i="18"/>
  <c r="D13" i="18"/>
  <c r="M12" i="18"/>
  <c r="J12" i="18"/>
  <c r="G12" i="18"/>
  <c r="D12" i="18"/>
  <c r="M11" i="18"/>
  <c r="J11" i="18"/>
  <c r="G11" i="18"/>
  <c r="D11" i="18"/>
  <c r="M10" i="18"/>
  <c r="J10" i="18"/>
  <c r="G10" i="18"/>
  <c r="D10" i="18"/>
  <c r="M9" i="18"/>
  <c r="J9" i="18"/>
  <c r="G9" i="18"/>
  <c r="D9" i="18"/>
  <c r="M8" i="18"/>
  <c r="J8" i="18"/>
  <c r="G8" i="18"/>
  <c r="D8" i="18"/>
  <c r="M7" i="18"/>
  <c r="J7" i="18"/>
  <c r="G7" i="18"/>
  <c r="D7" i="18"/>
  <c r="M6" i="18"/>
  <c r="J6" i="18"/>
  <c r="G6" i="18"/>
  <c r="D6" i="18"/>
  <c r="M5" i="18"/>
  <c r="J5" i="18"/>
  <c r="G5" i="18"/>
  <c r="D5" i="18"/>
  <c r="M4" i="18"/>
  <c r="J4" i="18"/>
  <c r="G4" i="18"/>
  <c r="D4" i="18"/>
  <c r="L2" i="18"/>
  <c r="K2" i="18"/>
  <c r="I2" i="18"/>
  <c r="H2" i="18"/>
  <c r="F2" i="18"/>
  <c r="E2" i="18"/>
  <c r="C2" i="18"/>
  <c r="B2" i="18"/>
  <c r="M29" i="17"/>
  <c r="J29" i="17"/>
  <c r="G29" i="17"/>
  <c r="D29" i="17"/>
  <c r="M28" i="17"/>
  <c r="J28" i="17"/>
  <c r="G28" i="17"/>
  <c r="D28" i="17"/>
  <c r="M27" i="17"/>
  <c r="J27" i="17"/>
  <c r="G27" i="17"/>
  <c r="D27" i="17"/>
  <c r="M26" i="17"/>
  <c r="J26" i="17"/>
  <c r="G26" i="17"/>
  <c r="D26" i="17"/>
  <c r="M25" i="17"/>
  <c r="J25" i="17"/>
  <c r="G25" i="17"/>
  <c r="D25" i="17"/>
  <c r="M24" i="17"/>
  <c r="J24" i="17"/>
  <c r="G24" i="17"/>
  <c r="D24" i="17"/>
  <c r="M23" i="17"/>
  <c r="J23" i="17"/>
  <c r="G23" i="17"/>
  <c r="D23" i="17"/>
  <c r="M22" i="17"/>
  <c r="J22" i="17"/>
  <c r="G22" i="17"/>
  <c r="D22" i="17"/>
  <c r="M21" i="17"/>
  <c r="J21" i="17"/>
  <c r="G21" i="17"/>
  <c r="D21" i="17"/>
  <c r="M20" i="17"/>
  <c r="J20" i="17"/>
  <c r="G20" i="17"/>
  <c r="D20" i="17"/>
  <c r="M19" i="17"/>
  <c r="J19" i="17"/>
  <c r="G19" i="17"/>
  <c r="D19" i="17"/>
  <c r="M18" i="17"/>
  <c r="J18" i="17"/>
  <c r="G18" i="17"/>
  <c r="D18" i="17"/>
  <c r="M17" i="17"/>
  <c r="J17" i="17"/>
  <c r="G17" i="17"/>
  <c r="D17" i="17"/>
  <c r="M16" i="17"/>
  <c r="J16" i="17"/>
  <c r="G16" i="17"/>
  <c r="D16" i="17"/>
  <c r="M15" i="17"/>
  <c r="J15" i="17"/>
  <c r="G15" i="17"/>
  <c r="D15" i="17"/>
  <c r="M14" i="17"/>
  <c r="J14" i="17"/>
  <c r="G14" i="17"/>
  <c r="D14" i="17"/>
  <c r="M13" i="17"/>
  <c r="J13" i="17"/>
  <c r="G13" i="17"/>
  <c r="D13" i="17"/>
  <c r="M12" i="17"/>
  <c r="J12" i="17"/>
  <c r="G12" i="17"/>
  <c r="D12" i="17"/>
  <c r="M11" i="17"/>
  <c r="J11" i="17"/>
  <c r="G11" i="17"/>
  <c r="D11" i="17"/>
  <c r="M10" i="17"/>
  <c r="J10" i="17"/>
  <c r="G10" i="17"/>
  <c r="D10" i="17"/>
  <c r="M9" i="17"/>
  <c r="J9" i="17"/>
  <c r="G9" i="17"/>
  <c r="D9" i="17"/>
  <c r="M8" i="17"/>
  <c r="J8" i="17"/>
  <c r="G8" i="17"/>
  <c r="D8" i="17"/>
  <c r="M7" i="17"/>
  <c r="J7" i="17"/>
  <c r="G7" i="17"/>
  <c r="D7" i="17"/>
  <c r="M6" i="17"/>
  <c r="J6" i="17"/>
  <c r="G6" i="17"/>
  <c r="D6" i="17"/>
  <c r="M5" i="17"/>
  <c r="J5" i="17"/>
  <c r="G5" i="17"/>
  <c r="D5" i="17"/>
  <c r="M4" i="17"/>
  <c r="J4" i="17"/>
  <c r="G4" i="17"/>
  <c r="D4" i="17"/>
  <c r="L2" i="17"/>
  <c r="K2" i="17"/>
  <c r="I2" i="17"/>
  <c r="H2" i="17"/>
  <c r="F2" i="17"/>
  <c r="E2" i="17"/>
  <c r="C2" i="17"/>
  <c r="B2" i="17"/>
  <c r="M29" i="16"/>
  <c r="J29" i="16"/>
  <c r="G29" i="16"/>
  <c r="D29" i="16"/>
  <c r="M28" i="16"/>
  <c r="J28" i="16"/>
  <c r="G28" i="16"/>
  <c r="D28" i="16"/>
  <c r="M27" i="16"/>
  <c r="J27" i="16"/>
  <c r="G27" i="16"/>
  <c r="D27" i="16"/>
  <c r="M26" i="16"/>
  <c r="J26" i="16"/>
  <c r="G26" i="16"/>
  <c r="D26" i="16"/>
  <c r="M25" i="16"/>
  <c r="J25" i="16"/>
  <c r="G25" i="16"/>
  <c r="D25" i="16"/>
  <c r="M24" i="16"/>
  <c r="J24" i="16"/>
  <c r="G24" i="16"/>
  <c r="D24" i="16"/>
  <c r="M23" i="16"/>
  <c r="J23" i="16"/>
  <c r="G23" i="16"/>
  <c r="D23" i="16"/>
  <c r="M22" i="16"/>
  <c r="J22" i="16"/>
  <c r="G22" i="16"/>
  <c r="D22" i="16"/>
  <c r="M21" i="16"/>
  <c r="J21" i="16"/>
  <c r="G21" i="16"/>
  <c r="D21" i="16"/>
  <c r="M20" i="16"/>
  <c r="J20" i="16"/>
  <c r="G20" i="16"/>
  <c r="D20" i="16"/>
  <c r="M19" i="16"/>
  <c r="J19" i="16"/>
  <c r="G19" i="16"/>
  <c r="D19" i="16"/>
  <c r="M18" i="16"/>
  <c r="J18" i="16"/>
  <c r="G18" i="16"/>
  <c r="D18" i="16"/>
  <c r="M17" i="16"/>
  <c r="J17" i="16"/>
  <c r="G17" i="16"/>
  <c r="D17" i="16"/>
  <c r="M16" i="16"/>
  <c r="J16" i="16"/>
  <c r="G16" i="16"/>
  <c r="D16" i="16"/>
  <c r="M15" i="16"/>
  <c r="J15" i="16"/>
  <c r="G15" i="16"/>
  <c r="D15" i="16"/>
  <c r="M14" i="16"/>
  <c r="J14" i="16"/>
  <c r="G14" i="16"/>
  <c r="D14" i="16"/>
  <c r="M13" i="16"/>
  <c r="J13" i="16"/>
  <c r="G13" i="16"/>
  <c r="D13" i="16"/>
  <c r="M12" i="16"/>
  <c r="J12" i="16"/>
  <c r="G12" i="16"/>
  <c r="D12" i="16"/>
  <c r="M11" i="16"/>
  <c r="J11" i="16"/>
  <c r="G11" i="16"/>
  <c r="D11" i="16"/>
  <c r="M10" i="16"/>
  <c r="J10" i="16"/>
  <c r="G10" i="16"/>
  <c r="D10" i="16"/>
  <c r="M9" i="16"/>
  <c r="J9" i="16"/>
  <c r="G9" i="16"/>
  <c r="D9" i="16"/>
  <c r="M8" i="16"/>
  <c r="J8" i="16"/>
  <c r="G8" i="16"/>
  <c r="D8" i="16"/>
  <c r="M7" i="16"/>
  <c r="J7" i="16"/>
  <c r="G7" i="16"/>
  <c r="D7" i="16"/>
  <c r="M6" i="16"/>
  <c r="J6" i="16"/>
  <c r="G6" i="16"/>
  <c r="D6" i="16"/>
  <c r="M5" i="16"/>
  <c r="J5" i="16"/>
  <c r="G5" i="16"/>
  <c r="D5" i="16"/>
  <c r="M4" i="16"/>
  <c r="J4" i="16"/>
  <c r="G4" i="16"/>
  <c r="D4" i="16"/>
  <c r="L2" i="16"/>
  <c r="K2" i="16"/>
  <c r="I2" i="16"/>
  <c r="H2" i="16"/>
  <c r="F2" i="16"/>
  <c r="E2" i="16"/>
  <c r="C2" i="16"/>
  <c r="B2" i="16"/>
  <c r="M29" i="15"/>
  <c r="J29" i="15"/>
  <c r="G29" i="15"/>
  <c r="D29" i="15"/>
  <c r="M28" i="15"/>
  <c r="J28" i="15"/>
  <c r="G28" i="15"/>
  <c r="D28" i="15"/>
  <c r="M27" i="15"/>
  <c r="J27" i="15"/>
  <c r="G27" i="15"/>
  <c r="D27" i="15"/>
  <c r="M26" i="15"/>
  <c r="J26" i="15"/>
  <c r="G26" i="15"/>
  <c r="D26" i="15"/>
  <c r="M25" i="15"/>
  <c r="J25" i="15"/>
  <c r="G25" i="15"/>
  <c r="D25" i="15"/>
  <c r="M24" i="15"/>
  <c r="J24" i="15"/>
  <c r="G24" i="15"/>
  <c r="D24" i="15"/>
  <c r="M23" i="15"/>
  <c r="J23" i="15"/>
  <c r="G23" i="15"/>
  <c r="D23" i="15"/>
  <c r="M22" i="15"/>
  <c r="J22" i="15"/>
  <c r="G22" i="15"/>
  <c r="D22" i="15"/>
  <c r="M21" i="15"/>
  <c r="J21" i="15"/>
  <c r="G21" i="15"/>
  <c r="D21" i="15"/>
  <c r="M20" i="15"/>
  <c r="J20" i="15"/>
  <c r="G20" i="15"/>
  <c r="D20" i="15"/>
  <c r="M19" i="15"/>
  <c r="J19" i="15"/>
  <c r="G19" i="15"/>
  <c r="D19" i="15"/>
  <c r="M18" i="15"/>
  <c r="J18" i="15"/>
  <c r="G18" i="15"/>
  <c r="D18" i="15"/>
  <c r="M17" i="15"/>
  <c r="J17" i="15"/>
  <c r="G17" i="15"/>
  <c r="D17" i="15"/>
  <c r="M16" i="15"/>
  <c r="J16" i="15"/>
  <c r="G16" i="15"/>
  <c r="D16" i="15"/>
  <c r="M15" i="15"/>
  <c r="J15" i="15"/>
  <c r="G15" i="15"/>
  <c r="D15" i="15"/>
  <c r="M14" i="15"/>
  <c r="J14" i="15"/>
  <c r="G14" i="15"/>
  <c r="D14" i="15"/>
  <c r="M13" i="15"/>
  <c r="J13" i="15"/>
  <c r="G13" i="15"/>
  <c r="D13" i="15"/>
  <c r="M12" i="15"/>
  <c r="J12" i="15"/>
  <c r="G12" i="15"/>
  <c r="D12" i="15"/>
  <c r="M11" i="15"/>
  <c r="J11" i="15"/>
  <c r="G11" i="15"/>
  <c r="D11" i="15"/>
  <c r="M10" i="15"/>
  <c r="J10" i="15"/>
  <c r="G10" i="15"/>
  <c r="D10" i="15"/>
  <c r="M9" i="15"/>
  <c r="J9" i="15"/>
  <c r="G9" i="15"/>
  <c r="D9" i="15"/>
  <c r="M8" i="15"/>
  <c r="J8" i="15"/>
  <c r="G8" i="15"/>
  <c r="D8" i="15"/>
  <c r="M7" i="15"/>
  <c r="J7" i="15"/>
  <c r="G7" i="15"/>
  <c r="D7" i="15"/>
  <c r="M6" i="15"/>
  <c r="J6" i="15"/>
  <c r="G6" i="15"/>
  <c r="D6" i="15"/>
  <c r="M5" i="15"/>
  <c r="J5" i="15"/>
  <c r="G5" i="15"/>
  <c r="D5" i="15"/>
  <c r="M4" i="15"/>
  <c r="J4" i="15"/>
  <c r="G4" i="15"/>
  <c r="D4" i="15"/>
  <c r="L2" i="15"/>
  <c r="K2" i="15"/>
  <c r="I2" i="15"/>
  <c r="H2" i="15"/>
  <c r="F2" i="15"/>
  <c r="E2" i="15"/>
  <c r="C2" i="15"/>
  <c r="B2" i="15"/>
  <c r="M29" i="14"/>
  <c r="J29" i="14"/>
  <c r="G29" i="14"/>
  <c r="D29" i="14"/>
  <c r="M28" i="14"/>
  <c r="J28" i="14"/>
  <c r="G28" i="14"/>
  <c r="D28" i="14"/>
  <c r="M27" i="14"/>
  <c r="J27" i="14"/>
  <c r="G27" i="14"/>
  <c r="D27" i="14"/>
  <c r="M26" i="14"/>
  <c r="J26" i="14"/>
  <c r="G26" i="14"/>
  <c r="D26" i="14"/>
  <c r="M25" i="14"/>
  <c r="J25" i="14"/>
  <c r="G25" i="14"/>
  <c r="D25" i="14"/>
  <c r="M24" i="14"/>
  <c r="J24" i="14"/>
  <c r="G24" i="14"/>
  <c r="D24" i="14"/>
  <c r="M23" i="14"/>
  <c r="J23" i="14"/>
  <c r="G23" i="14"/>
  <c r="D23" i="14"/>
  <c r="M22" i="14"/>
  <c r="J22" i="14"/>
  <c r="G22" i="14"/>
  <c r="D22" i="14"/>
  <c r="M21" i="14"/>
  <c r="J21" i="14"/>
  <c r="G21" i="14"/>
  <c r="D21" i="14"/>
  <c r="M20" i="14"/>
  <c r="J20" i="14"/>
  <c r="G20" i="14"/>
  <c r="D20" i="14"/>
  <c r="M19" i="14"/>
  <c r="J19" i="14"/>
  <c r="G19" i="14"/>
  <c r="D19" i="14"/>
  <c r="M18" i="14"/>
  <c r="J18" i="14"/>
  <c r="G18" i="14"/>
  <c r="D18" i="14"/>
  <c r="M17" i="14"/>
  <c r="J17" i="14"/>
  <c r="G17" i="14"/>
  <c r="D17" i="14"/>
  <c r="M16" i="14"/>
  <c r="J16" i="14"/>
  <c r="G16" i="14"/>
  <c r="D16" i="14"/>
  <c r="M15" i="14"/>
  <c r="J15" i="14"/>
  <c r="G15" i="14"/>
  <c r="D15" i="14"/>
  <c r="M14" i="14"/>
  <c r="J14" i="14"/>
  <c r="G14" i="14"/>
  <c r="D14" i="14"/>
  <c r="M13" i="14"/>
  <c r="J13" i="14"/>
  <c r="G13" i="14"/>
  <c r="D13" i="14"/>
  <c r="M12" i="14"/>
  <c r="J12" i="14"/>
  <c r="G12" i="14"/>
  <c r="D12" i="14"/>
  <c r="M11" i="14"/>
  <c r="J11" i="14"/>
  <c r="G11" i="14"/>
  <c r="D11" i="14"/>
  <c r="M10" i="14"/>
  <c r="J10" i="14"/>
  <c r="G10" i="14"/>
  <c r="D10" i="14"/>
  <c r="M9" i="14"/>
  <c r="J9" i="14"/>
  <c r="G9" i="14"/>
  <c r="D9" i="14"/>
  <c r="M8" i="14"/>
  <c r="J8" i="14"/>
  <c r="G8" i="14"/>
  <c r="D8" i="14"/>
  <c r="M7" i="14"/>
  <c r="J7" i="14"/>
  <c r="G7" i="14"/>
  <c r="D7" i="14"/>
  <c r="M6" i="14"/>
  <c r="J6" i="14"/>
  <c r="G6" i="14"/>
  <c r="D6" i="14"/>
  <c r="M5" i="14"/>
  <c r="J5" i="14"/>
  <c r="G5" i="14"/>
  <c r="D5" i="14"/>
  <c r="M4" i="14"/>
  <c r="J4" i="14"/>
  <c r="G4" i="14"/>
  <c r="D4" i="14"/>
  <c r="L2" i="14"/>
  <c r="K2" i="14"/>
  <c r="I2" i="14"/>
  <c r="H2" i="14"/>
  <c r="F2" i="14"/>
  <c r="E2" i="14"/>
  <c r="C2" i="14"/>
  <c r="B2" i="14"/>
  <c r="M29" i="13"/>
  <c r="J29" i="13"/>
  <c r="G29" i="13"/>
  <c r="D29" i="13"/>
  <c r="M28" i="13"/>
  <c r="J28" i="13"/>
  <c r="G28" i="13"/>
  <c r="D28" i="13"/>
  <c r="M27" i="13"/>
  <c r="J27" i="13"/>
  <c r="G27" i="13"/>
  <c r="D27" i="13"/>
  <c r="M26" i="13"/>
  <c r="J26" i="13"/>
  <c r="G26" i="13"/>
  <c r="D26" i="13"/>
  <c r="M25" i="13"/>
  <c r="J25" i="13"/>
  <c r="G25" i="13"/>
  <c r="D25" i="13"/>
  <c r="M24" i="13"/>
  <c r="J24" i="13"/>
  <c r="G24" i="13"/>
  <c r="D24" i="13"/>
  <c r="M23" i="13"/>
  <c r="J23" i="13"/>
  <c r="G23" i="13"/>
  <c r="D23" i="13"/>
  <c r="M22" i="13"/>
  <c r="J22" i="13"/>
  <c r="G22" i="13"/>
  <c r="D22" i="13"/>
  <c r="M21" i="13"/>
  <c r="J21" i="13"/>
  <c r="G21" i="13"/>
  <c r="D21" i="13"/>
  <c r="M20" i="13"/>
  <c r="J20" i="13"/>
  <c r="G20" i="13"/>
  <c r="D20" i="13"/>
  <c r="M19" i="13"/>
  <c r="J19" i="13"/>
  <c r="G19" i="13"/>
  <c r="D19" i="13"/>
  <c r="M18" i="13"/>
  <c r="J18" i="13"/>
  <c r="G18" i="13"/>
  <c r="D18" i="13"/>
  <c r="M17" i="13"/>
  <c r="J17" i="13"/>
  <c r="G17" i="13"/>
  <c r="D17" i="13"/>
  <c r="M16" i="13"/>
  <c r="J16" i="13"/>
  <c r="G16" i="13"/>
  <c r="D16" i="13"/>
  <c r="M15" i="13"/>
  <c r="J15" i="13"/>
  <c r="G15" i="13"/>
  <c r="D15" i="13"/>
  <c r="M14" i="13"/>
  <c r="J14" i="13"/>
  <c r="G14" i="13"/>
  <c r="D14" i="13"/>
  <c r="M13" i="13"/>
  <c r="J13" i="13"/>
  <c r="G13" i="13"/>
  <c r="D13" i="13"/>
  <c r="M12" i="13"/>
  <c r="J12" i="13"/>
  <c r="G12" i="13"/>
  <c r="D12" i="13"/>
  <c r="M11" i="13"/>
  <c r="J11" i="13"/>
  <c r="G11" i="13"/>
  <c r="D11" i="13"/>
  <c r="M10" i="13"/>
  <c r="J10" i="13"/>
  <c r="G10" i="13"/>
  <c r="D10" i="13"/>
  <c r="M9" i="13"/>
  <c r="J9" i="13"/>
  <c r="G9" i="13"/>
  <c r="D9" i="13"/>
  <c r="M8" i="13"/>
  <c r="J8" i="13"/>
  <c r="G8" i="13"/>
  <c r="D8" i="13"/>
  <c r="M7" i="13"/>
  <c r="J7" i="13"/>
  <c r="G7" i="13"/>
  <c r="D7" i="13"/>
  <c r="M6" i="13"/>
  <c r="J6" i="13"/>
  <c r="G6" i="13"/>
  <c r="D6" i="13"/>
  <c r="M5" i="13"/>
  <c r="J5" i="13"/>
  <c r="G5" i="13"/>
  <c r="D5" i="13"/>
  <c r="M4" i="13"/>
  <c r="J4" i="13"/>
  <c r="G4" i="13"/>
  <c r="D4" i="13"/>
  <c r="L2" i="13"/>
  <c r="K2" i="13"/>
  <c r="I2" i="13"/>
  <c r="H2" i="13"/>
  <c r="F2" i="13"/>
  <c r="E2" i="13"/>
  <c r="C2" i="13"/>
  <c r="B2" i="13"/>
  <c r="M29" i="12"/>
  <c r="J29" i="12"/>
  <c r="G29" i="12"/>
  <c r="D29" i="12"/>
  <c r="M28" i="12"/>
  <c r="J28" i="12"/>
  <c r="G28" i="12"/>
  <c r="D28" i="12"/>
  <c r="M27" i="12"/>
  <c r="J27" i="12"/>
  <c r="G27" i="12"/>
  <c r="D27" i="12"/>
  <c r="M26" i="12"/>
  <c r="J26" i="12"/>
  <c r="G26" i="12"/>
  <c r="D26" i="12"/>
  <c r="M25" i="12"/>
  <c r="J25" i="12"/>
  <c r="G25" i="12"/>
  <c r="D25" i="12"/>
  <c r="M24" i="12"/>
  <c r="J24" i="12"/>
  <c r="G24" i="12"/>
  <c r="D24" i="12"/>
  <c r="M23" i="12"/>
  <c r="J23" i="12"/>
  <c r="G23" i="12"/>
  <c r="D23" i="12"/>
  <c r="M22" i="12"/>
  <c r="J22" i="12"/>
  <c r="G22" i="12"/>
  <c r="D22" i="12"/>
  <c r="M21" i="12"/>
  <c r="J21" i="12"/>
  <c r="G21" i="12"/>
  <c r="D21" i="12"/>
  <c r="M20" i="12"/>
  <c r="J20" i="12"/>
  <c r="G20" i="12"/>
  <c r="D20" i="12"/>
  <c r="M19" i="12"/>
  <c r="J19" i="12"/>
  <c r="G19" i="12"/>
  <c r="D19" i="12"/>
  <c r="M18" i="12"/>
  <c r="J18" i="12"/>
  <c r="G18" i="12"/>
  <c r="D18" i="12"/>
  <c r="M17" i="12"/>
  <c r="J17" i="12"/>
  <c r="G17" i="12"/>
  <c r="D17" i="12"/>
  <c r="M16" i="12"/>
  <c r="J16" i="12"/>
  <c r="G16" i="12"/>
  <c r="D16" i="12"/>
  <c r="M15" i="12"/>
  <c r="J15" i="12"/>
  <c r="G15" i="12"/>
  <c r="D15" i="12"/>
  <c r="M14" i="12"/>
  <c r="J14" i="12"/>
  <c r="G14" i="12"/>
  <c r="D14" i="12"/>
  <c r="M13" i="12"/>
  <c r="J13" i="12"/>
  <c r="G13" i="12"/>
  <c r="D13" i="12"/>
  <c r="M12" i="12"/>
  <c r="J12" i="12"/>
  <c r="G12" i="12"/>
  <c r="D12" i="12"/>
  <c r="M11" i="12"/>
  <c r="J11" i="12"/>
  <c r="G11" i="12"/>
  <c r="D11" i="12"/>
  <c r="M10" i="12"/>
  <c r="J10" i="12"/>
  <c r="G10" i="12"/>
  <c r="D10" i="12"/>
  <c r="M9" i="12"/>
  <c r="J9" i="12"/>
  <c r="G9" i="12"/>
  <c r="D9" i="12"/>
  <c r="M8" i="12"/>
  <c r="J8" i="12"/>
  <c r="G8" i="12"/>
  <c r="D8" i="12"/>
  <c r="M7" i="12"/>
  <c r="J7" i="12"/>
  <c r="G7" i="12"/>
  <c r="D7" i="12"/>
  <c r="M6" i="12"/>
  <c r="J6" i="12"/>
  <c r="G6" i="12"/>
  <c r="D6" i="12"/>
  <c r="M5" i="12"/>
  <c r="J5" i="12"/>
  <c r="G5" i="12"/>
  <c r="D5" i="12"/>
  <c r="M4" i="12"/>
  <c r="J4" i="12"/>
  <c r="G4" i="12"/>
  <c r="D4" i="12"/>
  <c r="L2" i="12"/>
  <c r="K2" i="12"/>
  <c r="I2" i="12"/>
  <c r="H2" i="12"/>
  <c r="F2" i="12"/>
  <c r="E2" i="12"/>
  <c r="C2" i="12"/>
  <c r="B2" i="12"/>
  <c r="M29" i="11"/>
  <c r="J29" i="11"/>
  <c r="G29" i="11"/>
  <c r="D29" i="11"/>
  <c r="M28" i="11"/>
  <c r="J28" i="11"/>
  <c r="G28" i="11"/>
  <c r="D28" i="11"/>
  <c r="M27" i="11"/>
  <c r="J27" i="11"/>
  <c r="G27" i="11"/>
  <c r="D27" i="11"/>
  <c r="M26" i="11"/>
  <c r="J26" i="11"/>
  <c r="G26" i="11"/>
  <c r="D26" i="11"/>
  <c r="M25" i="11"/>
  <c r="J25" i="11"/>
  <c r="G25" i="11"/>
  <c r="D25" i="11"/>
  <c r="M24" i="11"/>
  <c r="J24" i="11"/>
  <c r="G24" i="11"/>
  <c r="D24" i="11"/>
  <c r="M23" i="11"/>
  <c r="J23" i="11"/>
  <c r="G23" i="11"/>
  <c r="D23" i="11"/>
  <c r="M22" i="11"/>
  <c r="J22" i="11"/>
  <c r="G22" i="11"/>
  <c r="D22" i="11"/>
  <c r="M21" i="11"/>
  <c r="J21" i="11"/>
  <c r="G21" i="11"/>
  <c r="D21" i="11"/>
  <c r="M20" i="11"/>
  <c r="J20" i="11"/>
  <c r="G20" i="11"/>
  <c r="D20" i="11"/>
  <c r="M19" i="11"/>
  <c r="J19" i="11"/>
  <c r="G19" i="11"/>
  <c r="D19" i="11"/>
  <c r="M18" i="11"/>
  <c r="J18" i="11"/>
  <c r="G18" i="11"/>
  <c r="D18" i="11"/>
  <c r="M17" i="11"/>
  <c r="J17" i="11"/>
  <c r="G17" i="11"/>
  <c r="D17" i="11"/>
  <c r="M16" i="11"/>
  <c r="J16" i="11"/>
  <c r="G16" i="11"/>
  <c r="D16" i="11"/>
  <c r="M15" i="11"/>
  <c r="J15" i="11"/>
  <c r="G15" i="11"/>
  <c r="D15" i="11"/>
  <c r="M14" i="11"/>
  <c r="J14" i="11"/>
  <c r="G14" i="11"/>
  <c r="D14" i="11"/>
  <c r="M13" i="11"/>
  <c r="J13" i="11"/>
  <c r="G13" i="11"/>
  <c r="D13" i="11"/>
  <c r="M12" i="11"/>
  <c r="J12" i="11"/>
  <c r="G12" i="11"/>
  <c r="D12" i="11"/>
  <c r="M11" i="11"/>
  <c r="J11" i="11"/>
  <c r="G11" i="11"/>
  <c r="D11" i="11"/>
  <c r="M10" i="11"/>
  <c r="J10" i="11"/>
  <c r="G10" i="11"/>
  <c r="D10" i="11"/>
  <c r="M9" i="11"/>
  <c r="J9" i="11"/>
  <c r="G9" i="11"/>
  <c r="D9" i="11"/>
  <c r="M8" i="11"/>
  <c r="J8" i="11"/>
  <c r="G8" i="11"/>
  <c r="D8" i="11"/>
  <c r="M7" i="11"/>
  <c r="J7" i="11"/>
  <c r="G7" i="11"/>
  <c r="D7" i="11"/>
  <c r="M6" i="11"/>
  <c r="J6" i="11"/>
  <c r="G6" i="11"/>
  <c r="D6" i="11"/>
  <c r="M5" i="11"/>
  <c r="J5" i="11"/>
  <c r="G5" i="11"/>
  <c r="D5" i="11"/>
  <c r="M4" i="11"/>
  <c r="J4" i="11"/>
  <c r="G4" i="11"/>
  <c r="D4" i="11"/>
  <c r="L2" i="11"/>
  <c r="K2" i="11"/>
  <c r="I2" i="11"/>
  <c r="H2" i="11"/>
  <c r="F2" i="11"/>
  <c r="E2" i="11"/>
  <c r="C2" i="11"/>
  <c r="B2" i="11"/>
  <c r="M29" i="10"/>
  <c r="J29" i="10"/>
  <c r="G29" i="10"/>
  <c r="D29" i="10"/>
  <c r="M28" i="10"/>
  <c r="J28" i="10"/>
  <c r="G28" i="10"/>
  <c r="D28" i="10"/>
  <c r="M27" i="10"/>
  <c r="J27" i="10"/>
  <c r="G27" i="10"/>
  <c r="D27" i="10"/>
  <c r="M26" i="10"/>
  <c r="J26" i="10"/>
  <c r="G26" i="10"/>
  <c r="D26" i="10"/>
  <c r="M25" i="10"/>
  <c r="J25" i="10"/>
  <c r="G25" i="10"/>
  <c r="D25" i="10"/>
  <c r="M24" i="10"/>
  <c r="J24" i="10"/>
  <c r="G24" i="10"/>
  <c r="D24" i="10"/>
  <c r="M23" i="10"/>
  <c r="J23" i="10"/>
  <c r="G23" i="10"/>
  <c r="D23" i="10"/>
  <c r="M22" i="10"/>
  <c r="J22" i="10"/>
  <c r="G22" i="10"/>
  <c r="D22" i="10"/>
  <c r="M21" i="10"/>
  <c r="J21" i="10"/>
  <c r="G21" i="10"/>
  <c r="D21" i="10"/>
  <c r="M20" i="10"/>
  <c r="J20" i="10"/>
  <c r="G20" i="10"/>
  <c r="D20" i="10"/>
  <c r="M19" i="10"/>
  <c r="J19" i="10"/>
  <c r="G19" i="10"/>
  <c r="D19" i="10"/>
  <c r="M18" i="10"/>
  <c r="J18" i="10"/>
  <c r="G18" i="10"/>
  <c r="D18" i="10"/>
  <c r="M17" i="10"/>
  <c r="J17" i="10"/>
  <c r="G17" i="10"/>
  <c r="D17" i="10"/>
  <c r="M16" i="10"/>
  <c r="J16" i="10"/>
  <c r="G16" i="10"/>
  <c r="D16" i="10"/>
  <c r="M15" i="10"/>
  <c r="J15" i="10"/>
  <c r="G15" i="10"/>
  <c r="D15" i="10"/>
  <c r="M14" i="10"/>
  <c r="J14" i="10"/>
  <c r="G14" i="10"/>
  <c r="D14" i="10"/>
  <c r="M13" i="10"/>
  <c r="J13" i="10"/>
  <c r="G13" i="10"/>
  <c r="D13" i="10"/>
  <c r="M12" i="10"/>
  <c r="J12" i="10"/>
  <c r="G12" i="10"/>
  <c r="D12" i="10"/>
  <c r="M11" i="10"/>
  <c r="J11" i="10"/>
  <c r="G11" i="10"/>
  <c r="D11" i="10"/>
  <c r="M10" i="10"/>
  <c r="J10" i="10"/>
  <c r="G10" i="10"/>
  <c r="D10" i="10"/>
  <c r="M9" i="10"/>
  <c r="J9" i="10"/>
  <c r="G9" i="10"/>
  <c r="D9" i="10"/>
  <c r="M8" i="10"/>
  <c r="J8" i="10"/>
  <c r="G8" i="10"/>
  <c r="D8" i="10"/>
  <c r="M7" i="10"/>
  <c r="J7" i="10"/>
  <c r="G7" i="10"/>
  <c r="D7" i="10"/>
  <c r="M6" i="10"/>
  <c r="J6" i="10"/>
  <c r="G6" i="10"/>
  <c r="D6" i="10"/>
  <c r="M5" i="10"/>
  <c r="J5" i="10"/>
  <c r="G5" i="10"/>
  <c r="D5" i="10"/>
  <c r="M4" i="10"/>
  <c r="J4" i="10"/>
  <c r="G4" i="10"/>
  <c r="D4" i="10"/>
  <c r="L2" i="10"/>
  <c r="K2" i="10"/>
  <c r="I2" i="10"/>
  <c r="H2" i="10"/>
  <c r="F2" i="10"/>
  <c r="E2" i="10"/>
  <c r="C2" i="10"/>
  <c r="B2" i="10"/>
  <c r="M29" i="9"/>
  <c r="J29" i="9"/>
  <c r="G29" i="9"/>
  <c r="D29" i="9"/>
  <c r="M28" i="9"/>
  <c r="J28" i="9"/>
  <c r="G28" i="9"/>
  <c r="D28" i="9"/>
  <c r="M27" i="9"/>
  <c r="J27" i="9"/>
  <c r="G27" i="9"/>
  <c r="D27" i="9"/>
  <c r="M26" i="9"/>
  <c r="J26" i="9"/>
  <c r="G26" i="9"/>
  <c r="D26" i="9"/>
  <c r="M25" i="9"/>
  <c r="J25" i="9"/>
  <c r="G25" i="9"/>
  <c r="D25" i="9"/>
  <c r="M24" i="9"/>
  <c r="J24" i="9"/>
  <c r="G24" i="9"/>
  <c r="D24" i="9"/>
  <c r="M23" i="9"/>
  <c r="J23" i="9"/>
  <c r="G23" i="9"/>
  <c r="D23" i="9"/>
  <c r="M22" i="9"/>
  <c r="J22" i="9"/>
  <c r="G22" i="9"/>
  <c r="D22" i="9"/>
  <c r="M21" i="9"/>
  <c r="J21" i="9"/>
  <c r="G21" i="9"/>
  <c r="D21" i="9"/>
  <c r="M20" i="9"/>
  <c r="J20" i="9"/>
  <c r="G20" i="9"/>
  <c r="D20" i="9"/>
  <c r="M19" i="9"/>
  <c r="J19" i="9"/>
  <c r="G19" i="9"/>
  <c r="D19" i="9"/>
  <c r="M18" i="9"/>
  <c r="J18" i="9"/>
  <c r="G18" i="9"/>
  <c r="D18" i="9"/>
  <c r="M17" i="9"/>
  <c r="J17" i="9"/>
  <c r="G17" i="9"/>
  <c r="D17" i="9"/>
  <c r="M16" i="9"/>
  <c r="J16" i="9"/>
  <c r="G16" i="9"/>
  <c r="D16" i="9"/>
  <c r="M15" i="9"/>
  <c r="J15" i="9"/>
  <c r="G15" i="9"/>
  <c r="D15" i="9"/>
  <c r="M14" i="9"/>
  <c r="J14" i="9"/>
  <c r="G14" i="9"/>
  <c r="D14" i="9"/>
  <c r="M13" i="9"/>
  <c r="J13" i="9"/>
  <c r="G13" i="9"/>
  <c r="D13" i="9"/>
  <c r="M12" i="9"/>
  <c r="J12" i="9"/>
  <c r="G12" i="9"/>
  <c r="D12" i="9"/>
  <c r="M11" i="9"/>
  <c r="J11" i="9"/>
  <c r="G11" i="9"/>
  <c r="D11" i="9"/>
  <c r="M10" i="9"/>
  <c r="J10" i="9"/>
  <c r="G10" i="9"/>
  <c r="D10" i="9"/>
  <c r="M9" i="9"/>
  <c r="J9" i="9"/>
  <c r="G9" i="9"/>
  <c r="D9" i="9"/>
  <c r="M8" i="9"/>
  <c r="J8" i="9"/>
  <c r="G8" i="9"/>
  <c r="D8" i="9"/>
  <c r="M7" i="9"/>
  <c r="J7" i="9"/>
  <c r="G7" i="9"/>
  <c r="D7" i="9"/>
  <c r="M6" i="9"/>
  <c r="J6" i="9"/>
  <c r="G6" i="9"/>
  <c r="D6" i="9"/>
  <c r="M5" i="9"/>
  <c r="J5" i="9"/>
  <c r="G5" i="9"/>
  <c r="D5" i="9"/>
  <c r="M4" i="9"/>
  <c r="J4" i="9"/>
  <c r="G4" i="9"/>
  <c r="D4" i="9"/>
  <c r="L2" i="9"/>
  <c r="K2" i="9"/>
  <c r="I2" i="9"/>
  <c r="H2" i="9"/>
  <c r="F2" i="9"/>
  <c r="E2" i="9"/>
  <c r="C2" i="9"/>
  <c r="B2" i="9"/>
  <c r="M29" i="8"/>
  <c r="J29" i="8"/>
  <c r="G29" i="8"/>
  <c r="D29" i="8"/>
  <c r="M28" i="8"/>
  <c r="J28" i="8"/>
  <c r="G28" i="8"/>
  <c r="D28" i="8"/>
  <c r="M27" i="8"/>
  <c r="J27" i="8"/>
  <c r="G27" i="8"/>
  <c r="D27" i="8"/>
  <c r="M26" i="8"/>
  <c r="J26" i="8"/>
  <c r="G26" i="8"/>
  <c r="D26" i="8"/>
  <c r="M25" i="8"/>
  <c r="J25" i="8"/>
  <c r="G25" i="8"/>
  <c r="D25" i="8"/>
  <c r="M24" i="8"/>
  <c r="J24" i="8"/>
  <c r="G24" i="8"/>
  <c r="D24" i="8"/>
  <c r="M23" i="8"/>
  <c r="J23" i="8"/>
  <c r="G23" i="8"/>
  <c r="D23" i="8"/>
  <c r="M22" i="8"/>
  <c r="J22" i="8"/>
  <c r="G22" i="8"/>
  <c r="D22" i="8"/>
  <c r="M21" i="8"/>
  <c r="J21" i="8"/>
  <c r="G21" i="8"/>
  <c r="D21" i="8"/>
  <c r="M20" i="8"/>
  <c r="J20" i="8"/>
  <c r="G20" i="8"/>
  <c r="D20" i="8"/>
  <c r="M19" i="8"/>
  <c r="J19" i="8"/>
  <c r="G19" i="8"/>
  <c r="D19" i="8"/>
  <c r="M18" i="8"/>
  <c r="J18" i="8"/>
  <c r="G18" i="8"/>
  <c r="D18" i="8"/>
  <c r="M17" i="8"/>
  <c r="J17" i="8"/>
  <c r="G17" i="8"/>
  <c r="D17" i="8"/>
  <c r="M16" i="8"/>
  <c r="J16" i="8"/>
  <c r="G16" i="8"/>
  <c r="D16" i="8"/>
  <c r="M15" i="8"/>
  <c r="J15" i="8"/>
  <c r="G15" i="8"/>
  <c r="D15" i="8"/>
  <c r="M14" i="8"/>
  <c r="J14" i="8"/>
  <c r="G14" i="8"/>
  <c r="D14" i="8"/>
  <c r="M13" i="8"/>
  <c r="J13" i="8"/>
  <c r="G13" i="8"/>
  <c r="D13" i="8"/>
  <c r="M12" i="8"/>
  <c r="J12" i="8"/>
  <c r="G12" i="8"/>
  <c r="D12" i="8"/>
  <c r="M11" i="8"/>
  <c r="J11" i="8"/>
  <c r="G11" i="8"/>
  <c r="D11" i="8"/>
  <c r="M10" i="8"/>
  <c r="J10" i="8"/>
  <c r="G10" i="8"/>
  <c r="D10" i="8"/>
  <c r="M9" i="8"/>
  <c r="J9" i="8"/>
  <c r="G9" i="8"/>
  <c r="D9" i="8"/>
  <c r="M8" i="8"/>
  <c r="J8" i="8"/>
  <c r="G8" i="8"/>
  <c r="D8" i="8"/>
  <c r="M7" i="8"/>
  <c r="J7" i="8"/>
  <c r="G7" i="8"/>
  <c r="D7" i="8"/>
  <c r="M6" i="8"/>
  <c r="J6" i="8"/>
  <c r="G6" i="8"/>
  <c r="D6" i="8"/>
  <c r="M5" i="8"/>
  <c r="J5" i="8"/>
  <c r="G5" i="8"/>
  <c r="D5" i="8"/>
  <c r="M4" i="8"/>
  <c r="J4" i="8"/>
  <c r="G4" i="8"/>
  <c r="D4" i="8"/>
  <c r="L2" i="8"/>
  <c r="K2" i="8"/>
  <c r="I2" i="8"/>
  <c r="H2" i="8"/>
  <c r="F2" i="8"/>
  <c r="E2" i="8"/>
  <c r="C2" i="8"/>
  <c r="B2" i="8"/>
  <c r="M29" i="7"/>
  <c r="J29" i="7"/>
  <c r="G29" i="7"/>
  <c r="D29" i="7"/>
  <c r="M28" i="7"/>
  <c r="J28" i="7"/>
  <c r="G28" i="7"/>
  <c r="D28" i="7"/>
  <c r="M27" i="7"/>
  <c r="J27" i="7"/>
  <c r="G27" i="7"/>
  <c r="D27" i="7"/>
  <c r="M26" i="7"/>
  <c r="J26" i="7"/>
  <c r="G26" i="7"/>
  <c r="D26" i="7"/>
  <c r="M25" i="7"/>
  <c r="J25" i="7"/>
  <c r="G25" i="7"/>
  <c r="D25" i="7"/>
  <c r="M24" i="7"/>
  <c r="J24" i="7"/>
  <c r="G24" i="7"/>
  <c r="D24" i="7"/>
  <c r="M23" i="7"/>
  <c r="J23" i="7"/>
  <c r="G23" i="7"/>
  <c r="D23" i="7"/>
  <c r="M22" i="7"/>
  <c r="J22" i="7"/>
  <c r="G22" i="7"/>
  <c r="D22" i="7"/>
  <c r="M21" i="7"/>
  <c r="J21" i="7"/>
  <c r="G21" i="7"/>
  <c r="D21" i="7"/>
  <c r="M20" i="7"/>
  <c r="J20" i="7"/>
  <c r="G20" i="7"/>
  <c r="D20" i="7"/>
  <c r="M19" i="7"/>
  <c r="J19" i="7"/>
  <c r="G19" i="7"/>
  <c r="D19" i="7"/>
  <c r="M18" i="7"/>
  <c r="J18" i="7"/>
  <c r="G18" i="7"/>
  <c r="D18" i="7"/>
  <c r="M17" i="7"/>
  <c r="J17" i="7"/>
  <c r="G17" i="7"/>
  <c r="D17" i="7"/>
  <c r="M16" i="7"/>
  <c r="J16" i="7"/>
  <c r="G16" i="7"/>
  <c r="D16" i="7"/>
  <c r="M15" i="7"/>
  <c r="J15" i="7"/>
  <c r="G15" i="7"/>
  <c r="D15" i="7"/>
  <c r="M14" i="7"/>
  <c r="J14" i="7"/>
  <c r="G14" i="7"/>
  <c r="D14" i="7"/>
  <c r="M13" i="7"/>
  <c r="J13" i="7"/>
  <c r="G13" i="7"/>
  <c r="D13" i="7"/>
  <c r="M12" i="7"/>
  <c r="J12" i="7"/>
  <c r="G12" i="7"/>
  <c r="D12" i="7"/>
  <c r="M11" i="7"/>
  <c r="J11" i="7"/>
  <c r="G11" i="7"/>
  <c r="D11" i="7"/>
  <c r="M10" i="7"/>
  <c r="J10" i="7"/>
  <c r="G10" i="7"/>
  <c r="D10" i="7"/>
  <c r="M9" i="7"/>
  <c r="J9" i="7"/>
  <c r="G9" i="7"/>
  <c r="D9" i="7"/>
  <c r="M8" i="7"/>
  <c r="J8" i="7"/>
  <c r="G8" i="7"/>
  <c r="D8" i="7"/>
  <c r="M7" i="7"/>
  <c r="J7" i="7"/>
  <c r="G7" i="7"/>
  <c r="D7" i="7"/>
  <c r="M6" i="7"/>
  <c r="J6" i="7"/>
  <c r="G6" i="7"/>
  <c r="D6" i="7"/>
  <c r="M5" i="7"/>
  <c r="J5" i="7"/>
  <c r="G5" i="7"/>
  <c r="D5" i="7"/>
  <c r="M4" i="7"/>
  <c r="J4" i="7"/>
  <c r="G4" i="7"/>
  <c r="D4" i="7"/>
  <c r="L2" i="7"/>
  <c r="K2" i="7"/>
  <c r="I2" i="7"/>
  <c r="H2" i="7"/>
  <c r="F2" i="7"/>
  <c r="E2" i="7"/>
  <c r="C2" i="7"/>
  <c r="B2" i="7"/>
  <c r="M29" i="6"/>
  <c r="J29" i="6"/>
  <c r="G29" i="6"/>
  <c r="D29" i="6"/>
  <c r="M28" i="6"/>
  <c r="J28" i="6"/>
  <c r="G28" i="6"/>
  <c r="D28" i="6"/>
  <c r="M27" i="6"/>
  <c r="J27" i="6"/>
  <c r="G27" i="6"/>
  <c r="D27" i="6"/>
  <c r="M26" i="6"/>
  <c r="J26" i="6"/>
  <c r="G26" i="6"/>
  <c r="D26" i="6"/>
  <c r="M25" i="6"/>
  <c r="J25" i="6"/>
  <c r="G25" i="6"/>
  <c r="D25" i="6"/>
  <c r="M24" i="6"/>
  <c r="J24" i="6"/>
  <c r="G24" i="6"/>
  <c r="D24" i="6"/>
  <c r="M23" i="6"/>
  <c r="J23" i="6"/>
  <c r="G23" i="6"/>
  <c r="D23" i="6"/>
  <c r="M22" i="6"/>
  <c r="J22" i="6"/>
  <c r="G22" i="6"/>
  <c r="D22" i="6"/>
  <c r="M21" i="6"/>
  <c r="J21" i="6"/>
  <c r="G21" i="6"/>
  <c r="D21" i="6"/>
  <c r="M20" i="6"/>
  <c r="J20" i="6"/>
  <c r="G20" i="6"/>
  <c r="D20" i="6"/>
  <c r="M19" i="6"/>
  <c r="J19" i="6"/>
  <c r="G19" i="6"/>
  <c r="D19" i="6"/>
  <c r="M18" i="6"/>
  <c r="J18" i="6"/>
  <c r="G18" i="6"/>
  <c r="D18" i="6"/>
  <c r="M17" i="6"/>
  <c r="J17" i="6"/>
  <c r="G17" i="6"/>
  <c r="D17" i="6"/>
  <c r="M16" i="6"/>
  <c r="J16" i="6"/>
  <c r="G16" i="6"/>
  <c r="D16" i="6"/>
  <c r="M15" i="6"/>
  <c r="J15" i="6"/>
  <c r="G15" i="6"/>
  <c r="D15" i="6"/>
  <c r="M14" i="6"/>
  <c r="J14" i="6"/>
  <c r="G14" i="6"/>
  <c r="D14" i="6"/>
  <c r="M13" i="6"/>
  <c r="J13" i="6"/>
  <c r="G13" i="6"/>
  <c r="D13" i="6"/>
  <c r="M12" i="6"/>
  <c r="J12" i="6"/>
  <c r="G12" i="6"/>
  <c r="D12" i="6"/>
  <c r="M11" i="6"/>
  <c r="J11" i="6"/>
  <c r="G11" i="6"/>
  <c r="D11" i="6"/>
  <c r="M10" i="6"/>
  <c r="J10" i="6"/>
  <c r="G10" i="6"/>
  <c r="D10" i="6"/>
  <c r="M9" i="6"/>
  <c r="J9" i="6"/>
  <c r="G9" i="6"/>
  <c r="D9" i="6"/>
  <c r="M8" i="6"/>
  <c r="J8" i="6"/>
  <c r="G8" i="6"/>
  <c r="D8" i="6"/>
  <c r="M7" i="6"/>
  <c r="J7" i="6"/>
  <c r="G7" i="6"/>
  <c r="D7" i="6"/>
  <c r="M6" i="6"/>
  <c r="J6" i="6"/>
  <c r="G6" i="6"/>
  <c r="D6" i="6"/>
  <c r="M5" i="6"/>
  <c r="J5" i="6"/>
  <c r="G5" i="6"/>
  <c r="D5" i="6"/>
  <c r="M4" i="6"/>
  <c r="J4" i="6"/>
  <c r="G4" i="6"/>
  <c r="D4" i="6"/>
  <c r="L2" i="6"/>
  <c r="K2" i="6"/>
  <c r="I2" i="6"/>
  <c r="H2" i="6"/>
  <c r="F2" i="6"/>
  <c r="E2" i="6"/>
  <c r="C2" i="6"/>
  <c r="B2" i="6"/>
  <c r="M29" i="2"/>
  <c r="J29" i="2"/>
  <c r="G29" i="2"/>
  <c r="D29" i="2"/>
  <c r="M28" i="2"/>
  <c r="J28" i="2"/>
  <c r="G28" i="2"/>
  <c r="D28" i="2"/>
  <c r="M27" i="2"/>
  <c r="J27" i="2"/>
  <c r="G27" i="2"/>
  <c r="D27" i="2"/>
  <c r="M26" i="2"/>
  <c r="J26" i="2"/>
  <c r="G26" i="2"/>
  <c r="D26" i="2"/>
  <c r="M25" i="2"/>
  <c r="J25" i="2"/>
  <c r="G25" i="2"/>
  <c r="D25" i="2"/>
  <c r="M24" i="2"/>
  <c r="J24" i="2"/>
  <c r="G24" i="2"/>
  <c r="D24" i="2"/>
  <c r="M23" i="2"/>
  <c r="J23" i="2"/>
  <c r="G23" i="2"/>
  <c r="D23" i="2"/>
  <c r="M22" i="2"/>
  <c r="J22" i="2"/>
  <c r="G22" i="2"/>
  <c r="D22" i="2"/>
  <c r="M21" i="2"/>
  <c r="J21" i="2"/>
  <c r="G21" i="2"/>
  <c r="D21" i="2"/>
  <c r="M20" i="2"/>
  <c r="J20" i="2"/>
  <c r="G20" i="2"/>
  <c r="D20" i="2"/>
  <c r="M19" i="2"/>
  <c r="J19" i="2"/>
  <c r="G19" i="2"/>
  <c r="D19" i="2"/>
  <c r="M18" i="2"/>
  <c r="J18" i="2"/>
  <c r="G18" i="2"/>
  <c r="D18" i="2"/>
  <c r="M17" i="2"/>
  <c r="J17" i="2"/>
  <c r="G17" i="2"/>
  <c r="D17" i="2"/>
  <c r="M16" i="2"/>
  <c r="J16" i="2"/>
  <c r="G16" i="2"/>
  <c r="D16" i="2"/>
  <c r="M15" i="2"/>
  <c r="J15" i="2"/>
  <c r="G15" i="2"/>
  <c r="D15" i="2"/>
  <c r="M14" i="2"/>
  <c r="J14" i="2"/>
  <c r="G14" i="2"/>
  <c r="D14" i="2"/>
  <c r="M13" i="2"/>
  <c r="J13" i="2"/>
  <c r="G13" i="2"/>
  <c r="D13" i="2"/>
  <c r="M12" i="2"/>
  <c r="J12" i="2"/>
  <c r="G12" i="2"/>
  <c r="D12" i="2"/>
  <c r="M11" i="2"/>
  <c r="J11" i="2"/>
  <c r="G11" i="2"/>
  <c r="D11" i="2"/>
  <c r="M10" i="2"/>
  <c r="J10" i="2"/>
  <c r="G10" i="2"/>
  <c r="D10" i="2"/>
  <c r="M9" i="2"/>
  <c r="J9" i="2"/>
  <c r="G9" i="2"/>
  <c r="D9" i="2"/>
  <c r="M8" i="2"/>
  <c r="J8" i="2"/>
  <c r="G8" i="2"/>
  <c r="D8" i="2"/>
  <c r="M7" i="2"/>
  <c r="J7" i="2"/>
  <c r="G7" i="2"/>
  <c r="D7" i="2"/>
  <c r="M6" i="2"/>
  <c r="J6" i="2"/>
  <c r="G6" i="2"/>
  <c r="D6" i="2"/>
  <c r="M5" i="2"/>
  <c r="J5" i="2"/>
  <c r="G5" i="2"/>
  <c r="D5" i="2"/>
  <c r="M4" i="2"/>
  <c r="J4" i="2"/>
  <c r="G4" i="2"/>
  <c r="D4" i="2"/>
  <c r="L2" i="2"/>
  <c r="K2" i="2"/>
  <c r="I2" i="2"/>
  <c r="H2" i="2"/>
  <c r="F2" i="2"/>
  <c r="E2" i="2"/>
  <c r="C2" i="2"/>
  <c r="B2" i="2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5" i="1"/>
  <c r="G23" i="1"/>
  <c r="G16" i="1"/>
  <c r="G6" i="1"/>
  <c r="F24" i="1"/>
  <c r="F18" i="1"/>
  <c r="F11" i="1"/>
  <c r="F5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G26" i="1"/>
  <c r="G17" i="1"/>
  <c r="G7" i="1"/>
  <c r="F29" i="1"/>
  <c r="F20" i="1"/>
  <c r="F15" i="1"/>
  <c r="F9" i="1"/>
  <c r="F4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J8" i="1"/>
  <c r="F14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M6" i="1"/>
  <c r="M4" i="1"/>
  <c r="J6" i="1"/>
  <c r="G9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5" i="1"/>
  <c r="K4" i="1"/>
  <c r="J4" i="1"/>
  <c r="G24" i="1"/>
  <c r="G15" i="1"/>
  <c r="G5" i="1"/>
  <c r="F25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J9" i="1"/>
  <c r="G27" i="1"/>
  <c r="G22" i="1"/>
  <c r="G19" i="1"/>
  <c r="G12" i="1"/>
  <c r="G4" i="1"/>
  <c r="F27" i="1"/>
  <c r="F21" i="1"/>
  <c r="F17" i="1"/>
  <c r="F13" i="1"/>
  <c r="F8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J7" i="1"/>
  <c r="G28" i="1"/>
  <c r="G10" i="1"/>
  <c r="F26" i="1"/>
  <c r="F19" i="1"/>
  <c r="F12" i="1"/>
  <c r="F6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5" i="1"/>
  <c r="G13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G29" i="1"/>
  <c r="G20" i="1"/>
  <c r="G14" i="1"/>
  <c r="G8" i="1"/>
  <c r="F28" i="1"/>
  <c r="F22" i="1"/>
  <c r="F16" i="1"/>
  <c r="F1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25" i="1"/>
  <c r="G21" i="1"/>
  <c r="G18" i="1"/>
  <c r="G11" i="1"/>
  <c r="F23" i="1"/>
  <c r="F7" i="1"/>
</calcChain>
</file>

<file path=xl/sharedStrings.xml><?xml version="1.0" encoding="utf-8"?>
<sst xmlns="http://schemas.openxmlformats.org/spreadsheetml/2006/main" count="5498" uniqueCount="2014">
  <si>
    <t>Compare FROM - TO:</t>
  </si>
  <si>
    <t>Mar 03 08_24_07</t>
  </si>
  <si>
    <t>Mar 03 12_06_17</t>
  </si>
  <si>
    <t>Meteorite</t>
  </si>
  <si>
    <t>Shadow</t>
  </si>
  <si>
    <t>Gold</t>
  </si>
  <si>
    <t>Diamond</t>
  </si>
  <si>
    <t>Card</t>
  </si>
  <si>
    <t>EPD</t>
  </si>
  <si>
    <t>GPD</t>
  </si>
  <si>
    <t>PD</t>
  </si>
  <si>
    <t>EPD2</t>
  </si>
  <si>
    <t>GPD2</t>
  </si>
  <si>
    <t>PD2</t>
  </si>
  <si>
    <t>EPD3</t>
  </si>
  <si>
    <t>GPD3</t>
  </si>
  <si>
    <t>PD3</t>
  </si>
  <si>
    <t>EPD4</t>
  </si>
  <si>
    <t>GPD4</t>
  </si>
  <si>
    <t>PD4</t>
  </si>
  <si>
    <t>A Toast To Peace</t>
  </si>
  <si>
    <t>Faceless Benefactor</t>
  </si>
  <si>
    <t>Blade Borrower</t>
  </si>
  <si>
    <t>Scavenger Impling</t>
  </si>
  <si>
    <t>Stoneskin Poison</t>
  </si>
  <si>
    <t>Fighting Fair</t>
  </si>
  <si>
    <t>Guild Enforcer</t>
  </si>
  <si>
    <t>Crooked Quartermaster</t>
  </si>
  <si>
    <t>Unexpected Gift</t>
  </si>
  <si>
    <t>Witherfingers</t>
  </si>
  <si>
    <t>Mugging</t>
  </si>
  <si>
    <t>Encumbered Looter</t>
  </si>
  <si>
    <t>Candy Chain</t>
  </si>
  <si>
    <t>Sleep Dart</t>
  </si>
  <si>
    <t>Ember Oni</t>
  </si>
  <si>
    <t>Armor Lurker</t>
  </si>
  <si>
    <t>Golden Curse</t>
  </si>
  <si>
    <t>Abyss Watcher</t>
  </si>
  <si>
    <t>Patient Pickpocket</t>
  </si>
  <si>
    <t>Hunting Trap</t>
  </si>
  <si>
    <t>Lightfoot informant</t>
  </si>
  <si>
    <t>Umber Arrow</t>
  </si>
  <si>
    <t>Bound By Her Will</t>
  </si>
  <si>
    <t>Walk the Plank</t>
  </si>
  <si>
    <t>Double Dealer</t>
  </si>
  <si>
    <t>Charm</t>
  </si>
  <si>
    <t>GODS Price:</t>
  </si>
  <si>
    <t>Totals:</t>
  </si>
  <si>
    <t>ETH</t>
  </si>
  <si>
    <t>GODS</t>
  </si>
  <si>
    <t>ETH2</t>
  </si>
  <si>
    <t>GODS2</t>
  </si>
  <si>
    <t>ETH3</t>
  </si>
  <si>
    <t>GODS3</t>
  </si>
  <si>
    <t>ETH4</t>
  </si>
  <si>
    <t>GODS4</t>
  </si>
  <si>
    <t>Rapture Dance</t>
  </si>
  <si>
    <t>Cutthroat Insight</t>
  </si>
  <si>
    <t>0,09</t>
  </si>
  <si>
    <t>0,11</t>
  </si>
  <si>
    <t>0,52</t>
  </si>
  <si>
    <t>0,66</t>
  </si>
  <si>
    <t>3,36</t>
  </si>
  <si>
    <t>10,18</t>
  </si>
  <si>
    <t>0,12</t>
  </si>
  <si>
    <t>0,72</t>
  </si>
  <si>
    <t>4,87</t>
  </si>
  <si>
    <t>0,14</t>
  </si>
  <si>
    <t>0,73</t>
  </si>
  <si>
    <t>0,84</t>
  </si>
  <si>
    <t>3,44</t>
  </si>
  <si>
    <t>0,78</t>
  </si>
  <si>
    <t>0,68</t>
  </si>
  <si>
    <t>5,04</t>
  </si>
  <si>
    <t>4,4</t>
  </si>
  <si>
    <t>0,19</t>
  </si>
  <si>
    <t>0,22</t>
  </si>
  <si>
    <t>0,85</t>
  </si>
  <si>
    <t>0,99</t>
  </si>
  <si>
    <t>4,62</t>
  </si>
  <si>
    <t>9,75</t>
  </si>
  <si>
    <t>0,17</t>
  </si>
  <si>
    <t>1,02</t>
  </si>
  <si>
    <t>1,3</t>
  </si>
  <si>
    <t>5,84</t>
  </si>
  <si>
    <t>0,27</t>
  </si>
  <si>
    <t>0,31</t>
  </si>
  <si>
    <t>1,51</t>
  </si>
  <si>
    <t>2,03</t>
  </si>
  <si>
    <t>13,72</t>
  </si>
  <si>
    <t>28,99</t>
  </si>
  <si>
    <t>0,23</t>
  </si>
  <si>
    <t>0,21</t>
  </si>
  <si>
    <t>1,14</t>
  </si>
  <si>
    <t>1,46</t>
  </si>
  <si>
    <t>0,76</t>
  </si>
  <si>
    <t>25,69</t>
  </si>
  <si>
    <t>0,46</t>
  </si>
  <si>
    <t>0,5</t>
  </si>
  <si>
    <t>3,39</t>
  </si>
  <si>
    <t>0,0</t>
  </si>
  <si>
    <t>1,43</t>
  </si>
  <si>
    <t>1,6</t>
  </si>
  <si>
    <t>1,57</t>
  </si>
  <si>
    <t>1,63</t>
  </si>
  <si>
    <t>5,92</t>
  </si>
  <si>
    <t>1,35</t>
  </si>
  <si>
    <t>1,39</t>
  </si>
  <si>
    <t>5,09</t>
  </si>
  <si>
    <t>0,83</t>
  </si>
  <si>
    <t>0,87</t>
  </si>
  <si>
    <t>4,73</t>
  </si>
  <si>
    <t>20,46</t>
  </si>
  <si>
    <t>3,31</t>
  </si>
  <si>
    <t>3,61</t>
  </si>
  <si>
    <t>3,02</t>
  </si>
  <si>
    <t>14,72</t>
  </si>
  <si>
    <t>0,24</t>
  </si>
  <si>
    <t>0,89</t>
  </si>
  <si>
    <t>5,7</t>
  </si>
  <si>
    <t>9,21</t>
  </si>
  <si>
    <t>3,43</t>
  </si>
  <si>
    <t>3,87</t>
  </si>
  <si>
    <t>0,08</t>
  </si>
  <si>
    <t>0,1</t>
  </si>
  <si>
    <t>0,37</t>
  </si>
  <si>
    <t>0,55</t>
  </si>
  <si>
    <t>1,71</t>
  </si>
  <si>
    <t>0,29</t>
  </si>
  <si>
    <t>3,37</t>
  </si>
  <si>
    <t>3,46</t>
  </si>
  <si>
    <t>18,47</t>
  </si>
  <si>
    <t>0,36</t>
  </si>
  <si>
    <t>1,68</t>
  </si>
  <si>
    <t>6,0</t>
  </si>
  <si>
    <t>12,85</t>
  </si>
  <si>
    <t>3,33</t>
  </si>
  <si>
    <t>5,97</t>
  </si>
  <si>
    <t>13,44</t>
  </si>
  <si>
    <t>0,04</t>
  </si>
  <si>
    <t>1,08</t>
  </si>
  <si>
    <t>1,98</t>
  </si>
  <si>
    <t>6,06</t>
  </si>
  <si>
    <t>14,42</t>
  </si>
  <si>
    <t>1,36</t>
  </si>
  <si>
    <t>2,91</t>
  </si>
  <si>
    <t>0,35</t>
  </si>
  <si>
    <t>0,38</t>
  </si>
  <si>
    <t>1,99</t>
  </si>
  <si>
    <t>15,6</t>
  </si>
  <si>
    <t>0,65</t>
  </si>
  <si>
    <t>3,23</t>
  </si>
  <si>
    <t>10,28</t>
  </si>
  <si>
    <t>18,62</t>
  </si>
  <si>
    <t>3,41</t>
  </si>
  <si>
    <t>4,42</t>
  </si>
  <si>
    <t>26,21</t>
  </si>
  <si>
    <t>29,66</t>
  </si>
  <si>
    <t>0,15</t>
  </si>
  <si>
    <t>0,75</t>
  </si>
  <si>
    <t>0,8</t>
  </si>
  <si>
    <t>3,47</t>
  </si>
  <si>
    <t>4,32</t>
  </si>
  <si>
    <t>15,16</t>
  </si>
  <si>
    <t>19,76</t>
  </si>
  <si>
    <t>1,0</t>
  </si>
  <si>
    <t>4,18</t>
  </si>
  <si>
    <t>31,01</t>
  </si>
  <si>
    <t>35,91</t>
  </si>
  <si>
    <t>0,25</t>
  </si>
  <si>
    <t>0,86</t>
  </si>
  <si>
    <t>0,95</t>
  </si>
  <si>
    <t>4,67</t>
  </si>
  <si>
    <t>9,26</t>
  </si>
  <si>
    <t>23,42</t>
  </si>
  <si>
    <t>30,89</t>
  </si>
  <si>
    <t>1,01</t>
  </si>
  <si>
    <t>1,5</t>
  </si>
  <si>
    <t>5,96</t>
  </si>
  <si>
    <t>17,09</t>
  </si>
  <si>
    <t>43,06</t>
  </si>
  <si>
    <t>57,25</t>
  </si>
  <si>
    <t>0,34</t>
  </si>
  <si>
    <t>1,53</t>
  </si>
  <si>
    <t>1,93</t>
  </si>
  <si>
    <t>6,98</t>
  </si>
  <si>
    <t>13,03</t>
  </si>
  <si>
    <t>29,28</t>
  </si>
  <si>
    <t>45,36</t>
  </si>
  <si>
    <t>1,16</t>
  </si>
  <si>
    <t>7,56</t>
  </si>
  <si>
    <t>36,17</t>
  </si>
  <si>
    <t>89,37</t>
  </si>
  <si>
    <t>4,9</t>
  </si>
  <si>
    <t>28,93</t>
  </si>
  <si>
    <t>24,4</t>
  </si>
  <si>
    <t>102,83</t>
  </si>
  <si>
    <t>151,59</t>
  </si>
  <si>
    <t>0,45</t>
  </si>
  <si>
    <t>0,51</t>
  </si>
  <si>
    <t>5,14</t>
  </si>
  <si>
    <t>29,21</t>
  </si>
  <si>
    <t>34,02</t>
  </si>
  <si>
    <t>230,82</t>
  </si>
  <si>
    <t>1,42</t>
  </si>
  <si>
    <t>1,52</t>
  </si>
  <si>
    <t>14,12</t>
  </si>
  <si>
    <t>15,75</t>
  </si>
  <si>
    <t>118,78</t>
  </si>
  <si>
    <t>138,97</t>
  </si>
  <si>
    <t>720,33</t>
  </si>
  <si>
    <t>1,55</t>
  </si>
  <si>
    <t>1,8</t>
  </si>
  <si>
    <t>4,95</t>
  </si>
  <si>
    <t>5,59</t>
  </si>
  <si>
    <t>20,57</t>
  </si>
  <si>
    <t>37,8</t>
  </si>
  <si>
    <t>120,5</t>
  </si>
  <si>
    <t>167,86</t>
  </si>
  <si>
    <t>1,33</t>
  </si>
  <si>
    <t>1,65</t>
  </si>
  <si>
    <t>6,07</t>
  </si>
  <si>
    <t>24,8</t>
  </si>
  <si>
    <t>29,63</t>
  </si>
  <si>
    <t>238,75</t>
  </si>
  <si>
    <t>151,97</t>
  </si>
  <si>
    <t>4,77</t>
  </si>
  <si>
    <t>6,03</t>
  </si>
  <si>
    <t>22,39</t>
  </si>
  <si>
    <t>27,22</t>
  </si>
  <si>
    <t>341,13</t>
  </si>
  <si>
    <t>3,45</t>
  </si>
  <si>
    <t>3,92</t>
  </si>
  <si>
    <t>17,23</t>
  </si>
  <si>
    <t>17,82</t>
  </si>
  <si>
    <t>100,36</t>
  </si>
  <si>
    <t>138,31</t>
  </si>
  <si>
    <t>3601,65</t>
  </si>
  <si>
    <t>0,74</t>
  </si>
  <si>
    <t>3,05</t>
  </si>
  <si>
    <t>6,21</t>
  </si>
  <si>
    <t>14,87</t>
  </si>
  <si>
    <t>24,41</t>
  </si>
  <si>
    <t>49,02</t>
  </si>
  <si>
    <t>189,96</t>
  </si>
  <si>
    <t>1,03</t>
  </si>
  <si>
    <t>5,41</t>
  </si>
  <si>
    <t>10,12</t>
  </si>
  <si>
    <t>15,03</t>
  </si>
  <si>
    <t>53,75</t>
  </si>
  <si>
    <t>71,81</t>
  </si>
  <si>
    <t>3,51</t>
  </si>
  <si>
    <t>3,82</t>
  </si>
  <si>
    <t>11,02</t>
  </si>
  <si>
    <t>13,3</t>
  </si>
  <si>
    <t>94,74</t>
  </si>
  <si>
    <t>654,56</t>
  </si>
  <si>
    <t>0,07</t>
  </si>
  <si>
    <t>0,53</t>
  </si>
  <si>
    <t>1,72</t>
  </si>
  <si>
    <t>3,34</t>
  </si>
  <si>
    <t>8,8</t>
  </si>
  <si>
    <t>12,54</t>
  </si>
  <si>
    <t>0,28</t>
  </si>
  <si>
    <t>0,3</t>
  </si>
  <si>
    <t>3,29</t>
  </si>
  <si>
    <t>10,34</t>
  </si>
  <si>
    <t>17,54</t>
  </si>
  <si>
    <t>241,15</t>
  </si>
  <si>
    <t>56,99</t>
  </si>
  <si>
    <t>1,69</t>
  </si>
  <si>
    <t>9,98</t>
  </si>
  <si>
    <t>12,2</t>
  </si>
  <si>
    <t>267,31</t>
  </si>
  <si>
    <t>286,84</t>
  </si>
  <si>
    <t>0,49</t>
  </si>
  <si>
    <t>0,42</t>
  </si>
  <si>
    <t>5,67</t>
  </si>
  <si>
    <t>13,58</t>
  </si>
  <si>
    <t>16,72</t>
  </si>
  <si>
    <t>0,05</t>
  </si>
  <si>
    <t>1,1</t>
  </si>
  <si>
    <t>2,01</t>
  </si>
  <si>
    <t>7,23</t>
  </si>
  <si>
    <t>13,76</t>
  </si>
  <si>
    <t>1,37</t>
  </si>
  <si>
    <t>2,76</t>
  </si>
  <si>
    <t>13,69</t>
  </si>
  <si>
    <t>15,43</t>
  </si>
  <si>
    <t>1,89</t>
  </si>
  <si>
    <t>16,93</t>
  </si>
  <si>
    <t>14,82</t>
  </si>
  <si>
    <t>7,15</t>
  </si>
  <si>
    <t>8,32</t>
  </si>
  <si>
    <t>20,09</t>
  </si>
  <si>
    <t>30,88</t>
  </si>
  <si>
    <t>129,1</t>
  </si>
  <si>
    <t>158,56</t>
  </si>
  <si>
    <t>430,63</t>
  </si>
  <si>
    <t>0,63</t>
  </si>
  <si>
    <t>3,24</t>
  </si>
  <si>
    <t>3,14</t>
  </si>
  <si>
    <t>10,08</t>
  </si>
  <si>
    <t>18,1</t>
  </si>
  <si>
    <t>3,21</t>
  </si>
  <si>
    <t>4,3</t>
  </si>
  <si>
    <t>28,84</t>
  </si>
  <si>
    <t>0,79</t>
  </si>
  <si>
    <t>4,2</t>
  </si>
  <si>
    <t>15,28</t>
  </si>
  <si>
    <t>19,21</t>
  </si>
  <si>
    <t>0,98</t>
  </si>
  <si>
    <t>4,99</t>
  </si>
  <si>
    <t>4,06</t>
  </si>
  <si>
    <t>33,08</t>
  </si>
  <si>
    <t>31,4</t>
  </si>
  <si>
    <t>1,11</t>
  </si>
  <si>
    <t>4,57</t>
  </si>
  <si>
    <t>9,05</t>
  </si>
  <si>
    <t>22,95</t>
  </si>
  <si>
    <t>30,03</t>
  </si>
  <si>
    <t>0,2</t>
  </si>
  <si>
    <t>1,47</t>
  </si>
  <si>
    <t>16,62</t>
  </si>
  <si>
    <t>42,2</t>
  </si>
  <si>
    <t>57,06</t>
  </si>
  <si>
    <t>0,43</t>
  </si>
  <si>
    <t>1,87</t>
  </si>
  <si>
    <t>6,84</t>
  </si>
  <si>
    <t>12,67</t>
  </si>
  <si>
    <t>29,03</t>
  </si>
  <si>
    <t>44,11</t>
  </si>
  <si>
    <t>1,23</t>
  </si>
  <si>
    <t>1,34</t>
  </si>
  <si>
    <t>7,32</t>
  </si>
  <si>
    <t>36,95</t>
  </si>
  <si>
    <t>86,89</t>
  </si>
  <si>
    <t>3,79</t>
  </si>
  <si>
    <t>4,76</t>
  </si>
  <si>
    <t>28,35</t>
  </si>
  <si>
    <t>23,73</t>
  </si>
  <si>
    <t>100,77</t>
  </si>
  <si>
    <t>147,39</t>
  </si>
  <si>
    <t>0,44</t>
  </si>
  <si>
    <t>3,38</t>
  </si>
  <si>
    <t>5,0</t>
  </si>
  <si>
    <t>28,63</t>
  </si>
  <si>
    <t>226,18</t>
  </si>
  <si>
    <t>13,83</t>
  </si>
  <si>
    <t>15,32</t>
  </si>
  <si>
    <t>116,39</t>
  </si>
  <si>
    <t>135,12</t>
  </si>
  <si>
    <t>705,84</t>
  </si>
  <si>
    <t>1,44</t>
  </si>
  <si>
    <t>1,54</t>
  </si>
  <si>
    <t>4,8</t>
  </si>
  <si>
    <t>5,44</t>
  </si>
  <si>
    <t>20,15</t>
  </si>
  <si>
    <t>36,94</t>
  </si>
  <si>
    <t>118,08</t>
  </si>
  <si>
    <t>163,21</t>
  </si>
  <si>
    <t>1,31</t>
  </si>
  <si>
    <t>5,91</t>
  </si>
  <si>
    <t>24,31</t>
  </si>
  <si>
    <t>28,81</t>
  </si>
  <si>
    <t>233,95</t>
  </si>
  <si>
    <t>147,76</t>
  </si>
  <si>
    <t>0,82</t>
  </si>
  <si>
    <t>1,15</t>
  </si>
  <si>
    <t>4,68</t>
  </si>
  <si>
    <t>5,86</t>
  </si>
  <si>
    <t>24,18</t>
  </si>
  <si>
    <t>26,47</t>
  </si>
  <si>
    <t>334,27</t>
  </si>
  <si>
    <t>3,52</t>
  </si>
  <si>
    <t>17,24</t>
  </si>
  <si>
    <t>17,33</t>
  </si>
  <si>
    <t>98,34</t>
  </si>
  <si>
    <t>134,48</t>
  </si>
  <si>
    <t>3529,22</t>
  </si>
  <si>
    <t>2,99</t>
  </si>
  <si>
    <t>14,57</t>
  </si>
  <si>
    <t>49,86</t>
  </si>
  <si>
    <t>184,7</t>
  </si>
  <si>
    <t>5,26</t>
  </si>
  <si>
    <t>9,92</t>
  </si>
  <si>
    <t>14,61</t>
  </si>
  <si>
    <t>52,67</t>
  </si>
  <si>
    <t>69,82</t>
  </si>
  <si>
    <t>3,49</t>
  </si>
  <si>
    <t>12,51</t>
  </si>
  <si>
    <t>18,67</t>
  </si>
  <si>
    <t>92,83</t>
  </si>
  <si>
    <t>641,4</t>
  </si>
  <si>
    <t>2,05</t>
  </si>
  <si>
    <t>3,25</t>
  </si>
  <si>
    <t>8,62</t>
  </si>
  <si>
    <t>12,19</t>
  </si>
  <si>
    <t>3,19</t>
  </si>
  <si>
    <t>10,13</t>
  </si>
  <si>
    <t>17,05</t>
  </si>
  <si>
    <t>236,3</t>
  </si>
  <si>
    <t>55,41</t>
  </si>
  <si>
    <t>1,66</t>
  </si>
  <si>
    <t>5,54</t>
  </si>
  <si>
    <t>9,78</t>
  </si>
  <si>
    <t>11,86</t>
  </si>
  <si>
    <t>261,94</t>
  </si>
  <si>
    <t>278,9</t>
  </si>
  <si>
    <t>5,51</t>
  </si>
  <si>
    <t>13,31</t>
  </si>
  <si>
    <t>16,25</t>
  </si>
  <si>
    <t>0,26</t>
  </si>
  <si>
    <t>1,96</t>
  </si>
  <si>
    <t>7,09</t>
  </si>
  <si>
    <t>13,38</t>
  </si>
  <si>
    <t>0,03</t>
  </si>
  <si>
    <t>2,7</t>
  </si>
  <si>
    <t>2,69</t>
  </si>
  <si>
    <t>13,42</t>
  </si>
  <si>
    <t>15,0</t>
  </si>
  <si>
    <t>1,62</t>
  </si>
  <si>
    <t>1,84</t>
  </si>
  <si>
    <t>16,59</t>
  </si>
  <si>
    <t>14,41</t>
  </si>
  <si>
    <t>6,75</t>
  </si>
  <si>
    <t>8,1</t>
  </si>
  <si>
    <t>19,68</t>
  </si>
  <si>
    <t>126,51</t>
  </si>
  <si>
    <t>154,16</t>
  </si>
  <si>
    <t>421,97</t>
  </si>
  <si>
    <t>0,54</t>
  </si>
  <si>
    <t>3,08</t>
  </si>
  <si>
    <t>10,3</t>
  </si>
  <si>
    <t>17,76</t>
  </si>
  <si>
    <t>3,3</t>
  </si>
  <si>
    <t>4,22</t>
  </si>
  <si>
    <t>26,39</t>
  </si>
  <si>
    <t>28,29</t>
  </si>
  <si>
    <t>0,62</t>
  </si>
  <si>
    <t>3,53</t>
  </si>
  <si>
    <t>4,12</t>
  </si>
  <si>
    <t>15,68</t>
  </si>
  <si>
    <t>18,85</t>
  </si>
  <si>
    <t>5,12</t>
  </si>
  <si>
    <t>3,99</t>
  </si>
  <si>
    <t>33,99</t>
  </si>
  <si>
    <t>34,26</t>
  </si>
  <si>
    <t>4,72</t>
  </si>
  <si>
    <t>8,88</t>
  </si>
  <si>
    <t>23,58</t>
  </si>
  <si>
    <t>29,46</t>
  </si>
  <si>
    <t>1,05</t>
  </si>
  <si>
    <t>6,16</t>
  </si>
  <si>
    <t>43,36</t>
  </si>
  <si>
    <t>56,27</t>
  </si>
  <si>
    <t>0,33</t>
  </si>
  <si>
    <t>6,24</t>
  </si>
  <si>
    <t>6,95</t>
  </si>
  <si>
    <t>30,18</t>
  </si>
  <si>
    <t>43,49</t>
  </si>
  <si>
    <t>1,25</t>
  </si>
  <si>
    <t>7,52</t>
  </si>
  <si>
    <t>16,31</t>
  </si>
  <si>
    <t>37,97</t>
  </si>
  <si>
    <t>85,26</t>
  </si>
  <si>
    <t>0,97</t>
  </si>
  <si>
    <t>3,89</t>
  </si>
  <si>
    <t>29,13</t>
  </si>
  <si>
    <t>23,28</t>
  </si>
  <si>
    <t>103,54</t>
  </si>
  <si>
    <t>144,61</t>
  </si>
  <si>
    <t>4,27</t>
  </si>
  <si>
    <t>4,43</t>
  </si>
  <si>
    <t>18,01</t>
  </si>
  <si>
    <t>32,46</t>
  </si>
  <si>
    <t>232,41</t>
  </si>
  <si>
    <t>1,45</t>
  </si>
  <si>
    <t>14,21</t>
  </si>
  <si>
    <t>119,6</t>
  </si>
  <si>
    <t>132,57</t>
  </si>
  <si>
    <t>725,3</t>
  </si>
  <si>
    <t>4,94</t>
  </si>
  <si>
    <t>5,34</t>
  </si>
  <si>
    <t>20,71</t>
  </si>
  <si>
    <t>36,24</t>
  </si>
  <si>
    <t>121,34</t>
  </si>
  <si>
    <t>160,13</t>
  </si>
  <si>
    <t>1,58</t>
  </si>
  <si>
    <t>5,18</t>
  </si>
  <si>
    <t>5,79</t>
  </si>
  <si>
    <t>24,98</t>
  </si>
  <si>
    <t>240,4</t>
  </si>
  <si>
    <t>144,98</t>
  </si>
  <si>
    <t>0,91</t>
  </si>
  <si>
    <t>4,81</t>
  </si>
  <si>
    <t>5,75</t>
  </si>
  <si>
    <t>24,84</t>
  </si>
  <si>
    <t>25,97</t>
  </si>
  <si>
    <t>343,49</t>
  </si>
  <si>
    <t>3,18</t>
  </si>
  <si>
    <t>3,32</t>
  </si>
  <si>
    <t>17,0</t>
  </si>
  <si>
    <t>101,05</t>
  </si>
  <si>
    <t>131,94</t>
  </si>
  <si>
    <t>3626,5</t>
  </si>
  <si>
    <t>3,07</t>
  </si>
  <si>
    <t>5,95</t>
  </si>
  <si>
    <t>14,97</t>
  </si>
  <si>
    <t>51,23</t>
  </si>
  <si>
    <t>181,22</t>
  </si>
  <si>
    <t>1,38</t>
  </si>
  <si>
    <t>5,16</t>
  </si>
  <si>
    <t>10,25</t>
  </si>
  <si>
    <t>14,33</t>
  </si>
  <si>
    <t>54,12</t>
  </si>
  <si>
    <t>68,5</t>
  </si>
  <si>
    <t>3,63</t>
  </si>
  <si>
    <t>4,11</t>
  </si>
  <si>
    <t>13,53</t>
  </si>
  <si>
    <t>18,32</t>
  </si>
  <si>
    <t>95,39</t>
  </si>
  <si>
    <t>659,08</t>
  </si>
  <si>
    <t>2,11</t>
  </si>
  <si>
    <t>3,22</t>
  </si>
  <si>
    <t>6,94</t>
  </si>
  <si>
    <t>11,96</t>
  </si>
  <si>
    <t>10,41</t>
  </si>
  <si>
    <t>16,73</t>
  </si>
  <si>
    <t>242,82</t>
  </si>
  <si>
    <t>54,37</t>
  </si>
  <si>
    <t>2,51</t>
  </si>
  <si>
    <t>10,05</t>
  </si>
  <si>
    <t>11,64</t>
  </si>
  <si>
    <t>270,51</t>
  </si>
  <si>
    <t>273,64</t>
  </si>
  <si>
    <t>0,57</t>
  </si>
  <si>
    <t>10,74</t>
  </si>
  <si>
    <t>15,95</t>
  </si>
  <si>
    <t>1,92</t>
  </si>
  <si>
    <t>10,35</t>
  </si>
  <si>
    <t>13,2</t>
  </si>
  <si>
    <t>3,1</t>
  </si>
  <si>
    <t>13,79</t>
  </si>
  <si>
    <t>1,81</t>
  </si>
  <si>
    <t>14,14</t>
  </si>
  <si>
    <t>6,76</t>
  </si>
  <si>
    <t>7,95</t>
  </si>
  <si>
    <t>20,23</t>
  </si>
  <si>
    <t>129,99</t>
  </si>
  <si>
    <t>151,26</t>
  </si>
  <si>
    <t>433,6</t>
  </si>
  <si>
    <t>3,13</t>
  </si>
  <si>
    <t>3,78</t>
  </si>
  <si>
    <t>3,11</t>
  </si>
  <si>
    <t>25,22</t>
  </si>
  <si>
    <t>27,1</t>
  </si>
  <si>
    <t>0,13</t>
  </si>
  <si>
    <t>0,6</t>
  </si>
  <si>
    <t>3,95</t>
  </si>
  <si>
    <t>14,76</t>
  </si>
  <si>
    <t>18,06</t>
  </si>
  <si>
    <t>5,13</t>
  </si>
  <si>
    <t>32,15</t>
  </si>
  <si>
    <t>32,82</t>
  </si>
  <si>
    <t>4,08</t>
  </si>
  <si>
    <t>22,2</t>
  </si>
  <si>
    <t>28,23</t>
  </si>
  <si>
    <t>0,81</t>
  </si>
  <si>
    <t>7,28</t>
  </si>
  <si>
    <t>7,45</t>
  </si>
  <si>
    <t>40,81</t>
  </si>
  <si>
    <t>54,45</t>
  </si>
  <si>
    <t>1,12</t>
  </si>
  <si>
    <t>1,49</t>
  </si>
  <si>
    <t>6,69</t>
  </si>
  <si>
    <t>28,73</t>
  </si>
  <si>
    <t>41,67</t>
  </si>
  <si>
    <t>1,13</t>
  </si>
  <si>
    <t>5,65</t>
  </si>
  <si>
    <t>7,64</t>
  </si>
  <si>
    <t>35,74</t>
  </si>
  <si>
    <t>81,68</t>
  </si>
  <si>
    <t>0,69</t>
  </si>
  <si>
    <t>3,64</t>
  </si>
  <si>
    <t>4,48</t>
  </si>
  <si>
    <t>27,42</t>
  </si>
  <si>
    <t>22,3</t>
  </si>
  <si>
    <t>97,46</t>
  </si>
  <si>
    <t>138,54</t>
  </si>
  <si>
    <t>0,39</t>
  </si>
  <si>
    <t>4,02</t>
  </si>
  <si>
    <t>20,32</t>
  </si>
  <si>
    <t>31,09</t>
  </si>
  <si>
    <t>218,75</t>
  </si>
  <si>
    <t>1,29</t>
  </si>
  <si>
    <t>1,28</t>
  </si>
  <si>
    <t>13,37</t>
  </si>
  <si>
    <t>14,4</t>
  </si>
  <si>
    <t>112,57</t>
  </si>
  <si>
    <t>127,01</t>
  </si>
  <si>
    <t>682,68</t>
  </si>
  <si>
    <t>4,65</t>
  </si>
  <si>
    <t>5,11</t>
  </si>
  <si>
    <t>19,49</t>
  </si>
  <si>
    <t>34,72</t>
  </si>
  <si>
    <t>114,21</t>
  </si>
  <si>
    <t>153,41</t>
  </si>
  <si>
    <t>1,18</t>
  </si>
  <si>
    <t>5,55</t>
  </si>
  <si>
    <t>23,51</t>
  </si>
  <si>
    <t>226,27</t>
  </si>
  <si>
    <t>138,89</t>
  </si>
  <si>
    <t>4,53</t>
  </si>
  <si>
    <t>23,39</t>
  </si>
  <si>
    <t>24,88</t>
  </si>
  <si>
    <t>323,3</t>
  </si>
  <si>
    <t>2,78</t>
  </si>
  <si>
    <t>3,06</t>
  </si>
  <si>
    <t>17,47</t>
  </si>
  <si>
    <t>16,29</t>
  </si>
  <si>
    <t>95,11</t>
  </si>
  <si>
    <t>126,41</t>
  </si>
  <si>
    <t>3413,4</t>
  </si>
  <si>
    <t>2,88</t>
  </si>
  <si>
    <t>5,73</t>
  </si>
  <si>
    <t>14,11</t>
  </si>
  <si>
    <t>22,31</t>
  </si>
  <si>
    <t>48,22</t>
  </si>
  <si>
    <t>173,61</t>
  </si>
  <si>
    <t>9,7</t>
  </si>
  <si>
    <t>13,73</t>
  </si>
  <si>
    <t>50,94</t>
  </si>
  <si>
    <t>65,63</t>
  </si>
  <si>
    <t>14,37</t>
  </si>
  <si>
    <t>17,55</t>
  </si>
  <si>
    <t>97,95</t>
  </si>
  <si>
    <t>620,35</t>
  </si>
  <si>
    <t>6,53</t>
  </si>
  <si>
    <t>11,46</t>
  </si>
  <si>
    <t>3,73</t>
  </si>
  <si>
    <t>9,79</t>
  </si>
  <si>
    <t>16,03</t>
  </si>
  <si>
    <t>228,55</t>
  </si>
  <si>
    <t>52,08</t>
  </si>
  <si>
    <t>2,41</t>
  </si>
  <si>
    <t>9,82</t>
  </si>
  <si>
    <t>11,15</t>
  </si>
  <si>
    <t>254,61</t>
  </si>
  <si>
    <t>262,16</t>
  </si>
  <si>
    <t>0,61</t>
  </si>
  <si>
    <t>10,11</t>
  </si>
  <si>
    <t>17,77</t>
  </si>
  <si>
    <t>0,16</t>
  </si>
  <si>
    <t>1,97</t>
  </si>
  <si>
    <t>12,64</t>
  </si>
  <si>
    <t>2,94</t>
  </si>
  <si>
    <t>2,54</t>
  </si>
  <si>
    <t>12,98</t>
  </si>
  <si>
    <t>14,1</t>
  </si>
  <si>
    <t>1,74</t>
  </si>
  <si>
    <t>16,13</t>
  </si>
  <si>
    <t>14,16</t>
  </si>
  <si>
    <t>6,26</t>
  </si>
  <si>
    <t>7,18</t>
  </si>
  <si>
    <t>23,18</t>
  </si>
  <si>
    <t>28,22</t>
  </si>
  <si>
    <t>129,95</t>
  </si>
  <si>
    <t>144,91</t>
  </si>
  <si>
    <t>408,12</t>
  </si>
  <si>
    <t>0,4</t>
  </si>
  <si>
    <t>3,15</t>
  </si>
  <si>
    <t>8,99</t>
  </si>
  <si>
    <t>14,09</t>
  </si>
  <si>
    <t>0,48</t>
  </si>
  <si>
    <t>2,47</t>
  </si>
  <si>
    <t>23,37</t>
  </si>
  <si>
    <t>3,28</t>
  </si>
  <si>
    <t>13,63</t>
  </si>
  <si>
    <t>0,56</t>
  </si>
  <si>
    <t>29,5</t>
  </si>
  <si>
    <t>27,32</t>
  </si>
  <si>
    <t>4,5</t>
  </si>
  <si>
    <t>20,37</t>
  </si>
  <si>
    <t>23,5</t>
  </si>
  <si>
    <t>0,77</t>
  </si>
  <si>
    <t>6,23</t>
  </si>
  <si>
    <t>37,45</t>
  </si>
  <si>
    <t>45,33</t>
  </si>
  <si>
    <t>0,32</t>
  </si>
  <si>
    <t>1,24</t>
  </si>
  <si>
    <t>5,82</t>
  </si>
  <si>
    <t>26,69</t>
  </si>
  <si>
    <t>34,68</t>
  </si>
  <si>
    <t>0,9</t>
  </si>
  <si>
    <t>5,1</t>
  </si>
  <si>
    <t>6,36</t>
  </si>
  <si>
    <t>23,04</t>
  </si>
  <si>
    <t>67,99</t>
  </si>
  <si>
    <t>25,16</t>
  </si>
  <si>
    <t>18,56</t>
  </si>
  <si>
    <t>89,88</t>
  </si>
  <si>
    <t>115,32</t>
  </si>
  <si>
    <t>3,69</t>
  </si>
  <si>
    <t>18,74</t>
  </si>
  <si>
    <t>25,88</t>
  </si>
  <si>
    <t>200,73</t>
  </si>
  <si>
    <t>1,21</t>
  </si>
  <si>
    <t>12,36</t>
  </si>
  <si>
    <t>103,29</t>
  </si>
  <si>
    <t>105,72</t>
  </si>
  <si>
    <t>626,43</t>
  </si>
  <si>
    <t>1,32</t>
  </si>
  <si>
    <t>4,28</t>
  </si>
  <si>
    <t>4,26</t>
  </si>
  <si>
    <t>17,8</t>
  </si>
  <si>
    <t>28,9</t>
  </si>
  <si>
    <t>104,8</t>
  </si>
  <si>
    <t>127,7</t>
  </si>
  <si>
    <t>1,22</t>
  </si>
  <si>
    <t>4,47</t>
  </si>
  <si>
    <t>21,57</t>
  </si>
  <si>
    <t>207,63</t>
  </si>
  <si>
    <t>115,61</t>
  </si>
  <si>
    <t>4,15</t>
  </si>
  <si>
    <t>7,81</t>
  </si>
  <si>
    <t>21,46</t>
  </si>
  <si>
    <t>296,66</t>
  </si>
  <si>
    <t>2,26</t>
  </si>
  <si>
    <t>2,38</t>
  </si>
  <si>
    <t>16,6</t>
  </si>
  <si>
    <t>14,38</t>
  </si>
  <si>
    <t>88,15</t>
  </si>
  <si>
    <t>105,22</t>
  </si>
  <si>
    <t>3132,13</t>
  </si>
  <si>
    <t>2,65</t>
  </si>
  <si>
    <t>4,89</t>
  </si>
  <si>
    <t>12,95</t>
  </si>
  <si>
    <t>25,75</t>
  </si>
  <si>
    <t>44,25</t>
  </si>
  <si>
    <t>144,52</t>
  </si>
  <si>
    <t>8,94</t>
  </si>
  <si>
    <t>11,43</t>
  </si>
  <si>
    <t>46,75</t>
  </si>
  <si>
    <t>54,63</t>
  </si>
  <si>
    <t>13,41</t>
  </si>
  <si>
    <t>569,23</t>
  </si>
  <si>
    <t>0,06</t>
  </si>
  <si>
    <t>2,58</t>
  </si>
  <si>
    <t>5,99</t>
  </si>
  <si>
    <t>9,54</t>
  </si>
  <si>
    <t>11,98</t>
  </si>
  <si>
    <t>13,34</t>
  </si>
  <si>
    <t>209,72</t>
  </si>
  <si>
    <t>9,07</t>
  </si>
  <si>
    <t>9,28</t>
  </si>
  <si>
    <t>233,63</t>
  </si>
  <si>
    <t>218,22</t>
  </si>
  <si>
    <t>2,92</t>
  </si>
  <si>
    <t>1,73</t>
  </si>
  <si>
    <t>14,79</t>
  </si>
  <si>
    <t>10,52</t>
  </si>
  <si>
    <t>2,74</t>
  </si>
  <si>
    <t>2,12</t>
  </si>
  <si>
    <t>11,91</t>
  </si>
  <si>
    <t>11,74</t>
  </si>
  <si>
    <t>14,8</t>
  </si>
  <si>
    <t>11,78</t>
  </si>
  <si>
    <t>24,27</t>
  </si>
  <si>
    <t>26,61</t>
  </si>
  <si>
    <t>119,24</t>
  </si>
  <si>
    <t>120,62</t>
  </si>
  <si>
    <t>374,49</t>
  </si>
  <si>
    <t>0,41</t>
  </si>
  <si>
    <t>2,15</t>
  </si>
  <si>
    <t>8,78</t>
  </si>
  <si>
    <t>13,61</t>
  </si>
  <si>
    <t>2,8</t>
  </si>
  <si>
    <t>2,79</t>
  </si>
  <si>
    <t>22,83</t>
  </si>
  <si>
    <t>21,78</t>
  </si>
  <si>
    <t>3,2</t>
  </si>
  <si>
    <t>13,46</t>
  </si>
  <si>
    <t>14,51</t>
  </si>
  <si>
    <t>28,82</t>
  </si>
  <si>
    <t>26,38</t>
  </si>
  <si>
    <t>19,9</t>
  </si>
  <si>
    <t>22,68</t>
  </si>
  <si>
    <t>6,59</t>
  </si>
  <si>
    <t>6,02</t>
  </si>
  <si>
    <t>36,58</t>
  </si>
  <si>
    <t>43,76</t>
  </si>
  <si>
    <t>5,93</t>
  </si>
  <si>
    <t>5,62</t>
  </si>
  <si>
    <t>26,07</t>
  </si>
  <si>
    <t>33,48</t>
  </si>
  <si>
    <t>4,98</t>
  </si>
  <si>
    <t>6,14</t>
  </si>
  <si>
    <t>33,37</t>
  </si>
  <si>
    <t>65,64</t>
  </si>
  <si>
    <t>0,58</t>
  </si>
  <si>
    <t>24,58</t>
  </si>
  <si>
    <t>17,92</t>
  </si>
  <si>
    <t>87,8</t>
  </si>
  <si>
    <t>111,33</t>
  </si>
  <si>
    <t>3,6</t>
  </si>
  <si>
    <t>3,76</t>
  </si>
  <si>
    <t>18,3</t>
  </si>
  <si>
    <t>24,99</t>
  </si>
  <si>
    <t>196,09</t>
  </si>
  <si>
    <t>1,17</t>
  </si>
  <si>
    <t>11,68</t>
  </si>
  <si>
    <t>11,93</t>
  </si>
  <si>
    <t>100,91</t>
  </si>
  <si>
    <t>102,06</t>
  </si>
  <si>
    <t>611,96</t>
  </si>
  <si>
    <t>1,07</t>
  </si>
  <si>
    <t>17,38</t>
  </si>
  <si>
    <t>27,9</t>
  </si>
  <si>
    <t>102,38</t>
  </si>
  <si>
    <t>123,28</t>
  </si>
  <si>
    <t>4,37</t>
  </si>
  <si>
    <t>4,46</t>
  </si>
  <si>
    <t>21,07</t>
  </si>
  <si>
    <t>202,83</t>
  </si>
  <si>
    <t>111,61</t>
  </si>
  <si>
    <t>7,54</t>
  </si>
  <si>
    <t>20,97</t>
  </si>
  <si>
    <t>19,99</t>
  </si>
  <si>
    <t>289,81</t>
  </si>
  <si>
    <t>2,21</t>
  </si>
  <si>
    <t>2,35</t>
  </si>
  <si>
    <t>16,3</t>
  </si>
  <si>
    <t>13,88</t>
  </si>
  <si>
    <t>86,55</t>
  </si>
  <si>
    <t>101,58</t>
  </si>
  <si>
    <t>3059,8</t>
  </si>
  <si>
    <t>2,59</t>
  </si>
  <si>
    <t>4,74</t>
  </si>
  <si>
    <t>12,65</t>
  </si>
  <si>
    <t>24,86</t>
  </si>
  <si>
    <t>43,23</t>
  </si>
  <si>
    <t>139,52</t>
  </si>
  <si>
    <t>3,98</t>
  </si>
  <si>
    <t>8,74</t>
  </si>
  <si>
    <t>11,04</t>
  </si>
  <si>
    <t>45,67</t>
  </si>
  <si>
    <t>52,74</t>
  </si>
  <si>
    <t>3,17</t>
  </si>
  <si>
    <t>13,17</t>
  </si>
  <si>
    <t>556,08</t>
  </si>
  <si>
    <t>1,83</t>
  </si>
  <si>
    <t>2,49</t>
  </si>
  <si>
    <t>5,85</t>
  </si>
  <si>
    <t>3,0</t>
  </si>
  <si>
    <t>15,05</t>
  </si>
  <si>
    <t>12,88</t>
  </si>
  <si>
    <t>204,87</t>
  </si>
  <si>
    <t>48,83</t>
  </si>
  <si>
    <t>1,48</t>
  </si>
  <si>
    <t>8,86</t>
  </si>
  <si>
    <t>8,96</t>
  </si>
  <si>
    <t>228,24</t>
  </si>
  <si>
    <t>210,67</t>
  </si>
  <si>
    <t>2,85</t>
  </si>
  <si>
    <t>2,72</t>
  </si>
  <si>
    <t>9,06</t>
  </si>
  <si>
    <t>14,28</t>
  </si>
  <si>
    <t>1,59</t>
  </si>
  <si>
    <t>10,16</t>
  </si>
  <si>
    <t>0,02</t>
  </si>
  <si>
    <t>2,04</t>
  </si>
  <si>
    <t>11,63</t>
  </si>
  <si>
    <t>11,33</t>
  </si>
  <si>
    <t>1,7</t>
  </si>
  <si>
    <t>1,67</t>
  </si>
  <si>
    <t>14,53</t>
  </si>
  <si>
    <t>11,38</t>
  </si>
  <si>
    <t>23,71</t>
  </si>
  <si>
    <t>116,49</t>
  </si>
  <si>
    <t>116,45</t>
  </si>
  <si>
    <t>365,85</t>
  </si>
  <si>
    <t>2,16</t>
  </si>
  <si>
    <t>9,36</t>
  </si>
  <si>
    <t>0,47</t>
  </si>
  <si>
    <t>2,81</t>
  </si>
  <si>
    <t>22,93</t>
  </si>
  <si>
    <t>21,82</t>
  </si>
  <si>
    <t>3,03</t>
  </si>
  <si>
    <t>13,52</t>
  </si>
  <si>
    <t>2,53</t>
  </si>
  <si>
    <t>28,95</t>
  </si>
  <si>
    <t>26,42</t>
  </si>
  <si>
    <t>22,72</t>
  </si>
  <si>
    <t>6,62</t>
  </si>
  <si>
    <t>36,74</t>
  </si>
  <si>
    <t>43,83</t>
  </si>
  <si>
    <t>5,63</t>
  </si>
  <si>
    <t>26,19</t>
  </si>
  <si>
    <t>33,54</t>
  </si>
  <si>
    <t>5,08</t>
  </si>
  <si>
    <t>33,51</t>
  </si>
  <si>
    <t>65,74</t>
  </si>
  <si>
    <t>24,68</t>
  </si>
  <si>
    <t>17,95</t>
  </si>
  <si>
    <t>88,18</t>
  </si>
  <si>
    <t>111,51</t>
  </si>
  <si>
    <t>3,62</t>
  </si>
  <si>
    <t>18,38</t>
  </si>
  <si>
    <t>25,03</t>
  </si>
  <si>
    <t>196,94</t>
  </si>
  <si>
    <t>1,19</t>
  </si>
  <si>
    <t>11,73</t>
  </si>
  <si>
    <t>11,95</t>
  </si>
  <si>
    <t>101,34</t>
  </si>
  <si>
    <t>102,23</t>
  </si>
  <si>
    <t>614,6</t>
  </si>
  <si>
    <t>0,93</t>
  </si>
  <si>
    <t>17,46</t>
  </si>
  <si>
    <t>27,95</t>
  </si>
  <si>
    <t>102,82</t>
  </si>
  <si>
    <t>123,48</t>
  </si>
  <si>
    <t>4,39</t>
  </si>
  <si>
    <t>21,16</t>
  </si>
  <si>
    <t>203,71</t>
  </si>
  <si>
    <t>111,79</t>
  </si>
  <si>
    <t>4,07</t>
  </si>
  <si>
    <t>8,9</t>
  </si>
  <si>
    <t>21,06</t>
  </si>
  <si>
    <t>20,03</t>
  </si>
  <si>
    <t>291,06</t>
  </si>
  <si>
    <t>2,23</t>
  </si>
  <si>
    <t>2,44</t>
  </si>
  <si>
    <t>15,74</t>
  </si>
  <si>
    <t>13,9</t>
  </si>
  <si>
    <t>81,86</t>
  </si>
  <si>
    <t>101,74</t>
  </si>
  <si>
    <t>3073,01</t>
  </si>
  <si>
    <t>2,6</t>
  </si>
  <si>
    <t>4,75</t>
  </si>
  <si>
    <t>12,7</t>
  </si>
  <si>
    <t>24,9</t>
  </si>
  <si>
    <t>43,86</t>
  </si>
  <si>
    <t>139,74</t>
  </si>
  <si>
    <t>8,77</t>
  </si>
  <si>
    <t>11,05</t>
  </si>
  <si>
    <t>45,86</t>
  </si>
  <si>
    <t>52,82</t>
  </si>
  <si>
    <t>13,23</t>
  </si>
  <si>
    <t>14,13</t>
  </si>
  <si>
    <t>558,49</t>
  </si>
  <si>
    <t>1,85</t>
  </si>
  <si>
    <t>2,5</t>
  </si>
  <si>
    <t>5,88</t>
  </si>
  <si>
    <t>9,22</t>
  </si>
  <si>
    <t>15,11</t>
  </si>
  <si>
    <t>12,9</t>
  </si>
  <si>
    <t>205,76</t>
  </si>
  <si>
    <t>48,91</t>
  </si>
  <si>
    <t>8,98</t>
  </si>
  <si>
    <t>229,22</t>
  </si>
  <si>
    <t>211,01</t>
  </si>
  <si>
    <t>2,87</t>
  </si>
  <si>
    <t>2,73</t>
  </si>
  <si>
    <t>9,1</t>
  </si>
  <si>
    <t>14,45</t>
  </si>
  <si>
    <t>0,18</t>
  </si>
  <si>
    <t>0,88</t>
  </si>
  <si>
    <t>1,61</t>
  </si>
  <si>
    <t>8,82</t>
  </si>
  <si>
    <t>2,71</t>
  </si>
  <si>
    <t>11,35</t>
  </si>
  <si>
    <t>14,59</t>
  </si>
  <si>
    <t>11,4</t>
  </si>
  <si>
    <t>6,99</t>
  </si>
  <si>
    <t>23,81</t>
  </si>
  <si>
    <t>25,73</t>
  </si>
  <si>
    <t>116,99</t>
  </si>
  <si>
    <t>116,64</t>
  </si>
  <si>
    <t>367,43</t>
  </si>
  <si>
    <t>2,19</t>
  </si>
  <si>
    <t>9,5</t>
  </si>
  <si>
    <t>13,68</t>
  </si>
  <si>
    <t>21,9</t>
  </si>
  <si>
    <t>3,58</t>
  </si>
  <si>
    <t>29,39</t>
  </si>
  <si>
    <t>26,52</t>
  </si>
  <si>
    <t>20,29</t>
  </si>
  <si>
    <t>22,8</t>
  </si>
  <si>
    <t>3,66</t>
  </si>
  <si>
    <t>6,05</t>
  </si>
  <si>
    <t>37,3</t>
  </si>
  <si>
    <t>43,99</t>
  </si>
  <si>
    <t>26,59</t>
  </si>
  <si>
    <t>33,66</t>
  </si>
  <si>
    <t>5,19</t>
  </si>
  <si>
    <t>65,99</t>
  </si>
  <si>
    <t>0,59</t>
  </si>
  <si>
    <t>0,67</t>
  </si>
  <si>
    <t>3,35</t>
  </si>
  <si>
    <t>25,06</t>
  </si>
  <si>
    <t>18,02</t>
  </si>
  <si>
    <t>89,53</t>
  </si>
  <si>
    <t>111,93</t>
  </si>
  <si>
    <t>3,67</t>
  </si>
  <si>
    <t>18,66</t>
  </si>
  <si>
    <t>25,12</t>
  </si>
  <si>
    <t>199,94</t>
  </si>
  <si>
    <t>11,99</t>
  </si>
  <si>
    <t>102,89</t>
  </si>
  <si>
    <t>102,61</t>
  </si>
  <si>
    <t>623,97</t>
  </si>
  <si>
    <t>4,29</t>
  </si>
  <si>
    <t>17,73</t>
  </si>
  <si>
    <t>28,05</t>
  </si>
  <si>
    <t>104,39</t>
  </si>
  <si>
    <t>123,94</t>
  </si>
  <si>
    <t>1,27</t>
  </si>
  <si>
    <t>4,45</t>
  </si>
  <si>
    <t>4,49</t>
  </si>
  <si>
    <t>21,49</t>
  </si>
  <si>
    <t>206,81</t>
  </si>
  <si>
    <t>112,21</t>
  </si>
  <si>
    <t>0,92</t>
  </si>
  <si>
    <t>4,14</t>
  </si>
  <si>
    <t>8,93</t>
  </si>
  <si>
    <t>21,38</t>
  </si>
  <si>
    <t>20,1</t>
  </si>
  <si>
    <t>295,5</t>
  </si>
  <si>
    <t>2,31</t>
  </si>
  <si>
    <t>15,98</t>
  </si>
  <si>
    <t>13,96</t>
  </si>
  <si>
    <t>74,61</t>
  </si>
  <si>
    <t>102,12</t>
  </si>
  <si>
    <t>3119,87</t>
  </si>
  <si>
    <t>2,64</t>
  </si>
  <si>
    <t>44,52</t>
  </si>
  <si>
    <t>140,26</t>
  </si>
  <si>
    <t>4,0</t>
  </si>
  <si>
    <t>8,95</t>
  </si>
  <si>
    <t>11,09</t>
  </si>
  <si>
    <t>46,56</t>
  </si>
  <si>
    <t>53,02</t>
  </si>
  <si>
    <t>13,43</t>
  </si>
  <si>
    <t>14,18</t>
  </si>
  <si>
    <t>567,0</t>
  </si>
  <si>
    <t>1,88</t>
  </si>
  <si>
    <t>3,01</t>
  </si>
  <si>
    <t>15,34</t>
  </si>
  <si>
    <t>208,9</t>
  </si>
  <si>
    <t>49,09</t>
  </si>
  <si>
    <t>9,03</t>
  </si>
  <si>
    <t>9,01</t>
  </si>
  <si>
    <t>232,72</t>
  </si>
  <si>
    <t>211,79</t>
  </si>
  <si>
    <t>9,24</t>
  </si>
  <si>
    <t>14,5</t>
  </si>
  <si>
    <t>10,21</t>
  </si>
  <si>
    <t>2,77</t>
  </si>
  <si>
    <t>11,39</t>
  </si>
  <si>
    <t>1,75</t>
  </si>
  <si>
    <t>11,44</t>
  </si>
  <si>
    <t>7,01</t>
  </si>
  <si>
    <t>27,15</t>
  </si>
  <si>
    <t>25,82</t>
  </si>
  <si>
    <t>118,77</t>
  </si>
  <si>
    <t>117,07</t>
  </si>
  <si>
    <t>373,03</t>
  </si>
  <si>
    <t>2,2</t>
  </si>
  <si>
    <t>14,02</t>
  </si>
  <si>
    <t>23,32</t>
  </si>
  <si>
    <t>22,45</t>
  </si>
  <si>
    <t>14,95</t>
  </si>
  <si>
    <t>3,59</t>
  </si>
  <si>
    <t>29,44</t>
  </si>
  <si>
    <t>27,18</t>
  </si>
  <si>
    <t>4,1</t>
  </si>
  <si>
    <t>4,35</t>
  </si>
  <si>
    <t>25,68</t>
  </si>
  <si>
    <t>23,38</t>
  </si>
  <si>
    <t>0,71</t>
  </si>
  <si>
    <t>6,2</t>
  </si>
  <si>
    <t>37,37</t>
  </si>
  <si>
    <t>45,1</t>
  </si>
  <si>
    <t>26,63</t>
  </si>
  <si>
    <t>34,51</t>
  </si>
  <si>
    <t>34,08</t>
  </si>
  <si>
    <t>67,65</t>
  </si>
  <si>
    <t>25,1</t>
  </si>
  <si>
    <t>89,68</t>
  </si>
  <si>
    <t>114,74</t>
  </si>
  <si>
    <t>3,68</t>
  </si>
  <si>
    <t>18,7</t>
  </si>
  <si>
    <t>200,29</t>
  </si>
  <si>
    <t>12,25</t>
  </si>
  <si>
    <t>12,29</t>
  </si>
  <si>
    <t>103,07</t>
  </si>
  <si>
    <t>105,19</t>
  </si>
  <si>
    <t>625,06</t>
  </si>
  <si>
    <t>1,06</t>
  </si>
  <si>
    <t>4,23</t>
  </si>
  <si>
    <t>28,76</t>
  </si>
  <si>
    <t>104,57</t>
  </si>
  <si>
    <t>127,05</t>
  </si>
  <si>
    <t>4,6</t>
  </si>
  <si>
    <t>21,52</t>
  </si>
  <si>
    <t>207,17</t>
  </si>
  <si>
    <t>115,03</t>
  </si>
  <si>
    <t>4,16</t>
  </si>
  <si>
    <t>9,16</t>
  </si>
  <si>
    <t>21,42</t>
  </si>
  <si>
    <t>20,61</t>
  </si>
  <si>
    <t>296,02</t>
  </si>
  <si>
    <t>2,55</t>
  </si>
  <si>
    <t>16,01</t>
  </si>
  <si>
    <t>14,31</t>
  </si>
  <si>
    <t>74,74</t>
  </si>
  <si>
    <t>104,69</t>
  </si>
  <si>
    <t>3125,32</t>
  </si>
  <si>
    <t>2,66</t>
  </si>
  <si>
    <t>12,92</t>
  </si>
  <si>
    <t>25,62</t>
  </si>
  <si>
    <t>44,62</t>
  </si>
  <si>
    <t>143,79</t>
  </si>
  <si>
    <t>8,97</t>
  </si>
  <si>
    <t>11,37</t>
  </si>
  <si>
    <t>46,64</t>
  </si>
  <si>
    <t>54,35</t>
  </si>
  <si>
    <t>10,88</t>
  </si>
  <si>
    <t>567,99</t>
  </si>
  <si>
    <t>2,57</t>
  </si>
  <si>
    <t>5,98</t>
  </si>
  <si>
    <t>9,49</t>
  </si>
  <si>
    <t>3,42</t>
  </si>
  <si>
    <t>3,09</t>
  </si>
  <si>
    <t>15,37</t>
  </si>
  <si>
    <t>13,28</t>
  </si>
  <si>
    <t>209,26</t>
  </si>
  <si>
    <t>50,33</t>
  </si>
  <si>
    <t>233,13</t>
  </si>
  <si>
    <t>217,12</t>
  </si>
  <si>
    <t>14,86</t>
  </si>
  <si>
    <t>10,47</t>
  </si>
  <si>
    <t>11,88</t>
  </si>
  <si>
    <t>1,76</t>
  </si>
  <si>
    <t>14,84</t>
  </si>
  <si>
    <t>27,2</t>
  </si>
  <si>
    <t>118,98</t>
  </si>
  <si>
    <t>120,01</t>
  </si>
  <si>
    <t>373,68</t>
  </si>
  <si>
    <t>13,99</t>
  </si>
  <si>
    <t>2,86</t>
  </si>
  <si>
    <t>22,98</t>
  </si>
  <si>
    <t>22,29</t>
  </si>
  <si>
    <t>3,04</t>
  </si>
  <si>
    <t>13,81</t>
  </si>
  <si>
    <t>14,85</t>
  </si>
  <si>
    <t>29,01</t>
  </si>
  <si>
    <t>26,99</t>
  </si>
  <si>
    <t>4,04</t>
  </si>
  <si>
    <t>25,3</t>
  </si>
  <si>
    <t>23,21</t>
  </si>
  <si>
    <t>36,82</t>
  </si>
  <si>
    <t>44,78</t>
  </si>
  <si>
    <t>26,24</t>
  </si>
  <si>
    <t>34,27</t>
  </si>
  <si>
    <t>5,21</t>
  </si>
  <si>
    <t>33,58</t>
  </si>
  <si>
    <t>67,17</t>
  </si>
  <si>
    <t>24,73</t>
  </si>
  <si>
    <t>18,34</t>
  </si>
  <si>
    <t>88,36</t>
  </si>
  <si>
    <t>113,94</t>
  </si>
  <si>
    <t>3,86</t>
  </si>
  <si>
    <t>18,42</t>
  </si>
  <si>
    <t>25,57</t>
  </si>
  <si>
    <t>197,34</t>
  </si>
  <si>
    <t>1,2</t>
  </si>
  <si>
    <t>11,76</t>
  </si>
  <si>
    <t>12,21</t>
  </si>
  <si>
    <t>101,55</t>
  </si>
  <si>
    <t>104,45</t>
  </si>
  <si>
    <t>615,85</t>
  </si>
  <si>
    <t>0,94</t>
  </si>
  <si>
    <t>4,21</t>
  </si>
  <si>
    <t>17,5</t>
  </si>
  <si>
    <t>28,56</t>
  </si>
  <si>
    <t>103,03</t>
  </si>
  <si>
    <t>126,16</t>
  </si>
  <si>
    <t>4,54</t>
  </si>
  <si>
    <t>21,21</t>
  </si>
  <si>
    <t>204,12</t>
  </si>
  <si>
    <t>114,22</t>
  </si>
  <si>
    <t>9,09</t>
  </si>
  <si>
    <t>21,1</t>
  </si>
  <si>
    <t>291,65</t>
  </si>
  <si>
    <t>2,46</t>
  </si>
  <si>
    <t>15,77</t>
  </si>
  <si>
    <t>82,43</t>
  </si>
  <si>
    <t>103,95</t>
  </si>
  <si>
    <t>3079,23</t>
  </si>
  <si>
    <t>2,62</t>
  </si>
  <si>
    <t>4,85</t>
  </si>
  <si>
    <t>12,73</t>
  </si>
  <si>
    <t>25,44</t>
  </si>
  <si>
    <t>43,96</t>
  </si>
  <si>
    <t>142,78</t>
  </si>
  <si>
    <t>1,4</t>
  </si>
  <si>
    <t>8,84</t>
  </si>
  <si>
    <t>11,29</t>
  </si>
  <si>
    <t>45,96</t>
  </si>
  <si>
    <t>53,97</t>
  </si>
  <si>
    <t>2,95</t>
  </si>
  <si>
    <t>12,66</t>
  </si>
  <si>
    <t>10,8</t>
  </si>
  <si>
    <t>559,62</t>
  </si>
  <si>
    <t>1,86</t>
  </si>
  <si>
    <t>5,89</t>
  </si>
  <si>
    <t>9,42</t>
  </si>
  <si>
    <t>15,14</t>
  </si>
  <si>
    <t>13,18</t>
  </si>
  <si>
    <t>206,17</t>
  </si>
  <si>
    <t>49,97</t>
  </si>
  <si>
    <t>8,92</t>
  </si>
  <si>
    <t>9,17</t>
  </si>
  <si>
    <t>229,69</t>
  </si>
  <si>
    <t>215,59</t>
  </si>
  <si>
    <t>9,12</t>
  </si>
  <si>
    <t>1,64</t>
  </si>
  <si>
    <t>10,4</t>
  </si>
  <si>
    <t>2,09</t>
  </si>
  <si>
    <t>11,54</t>
  </si>
  <si>
    <t>14,62</t>
  </si>
  <si>
    <t>7,31</t>
  </si>
  <si>
    <t>29,45</t>
  </si>
  <si>
    <t>26,29</t>
  </si>
  <si>
    <t>117,22</t>
  </si>
  <si>
    <t>119,17</t>
  </si>
  <si>
    <t>368,17</t>
  </si>
  <si>
    <t>12,0</t>
  </si>
  <si>
    <t>23,4</t>
  </si>
  <si>
    <t>23,68</t>
  </si>
  <si>
    <t>14,07</t>
  </si>
  <si>
    <t>16,08</t>
  </si>
  <si>
    <t>29,54</t>
  </si>
  <si>
    <t>28,68</t>
  </si>
  <si>
    <t>21,95</t>
  </si>
  <si>
    <t>6,54</t>
  </si>
  <si>
    <t>37,49</t>
  </si>
  <si>
    <t>47,58</t>
  </si>
  <si>
    <t>6,11</t>
  </si>
  <si>
    <t>26,86</t>
  </si>
  <si>
    <t>1,04</t>
  </si>
  <si>
    <t>5,31</t>
  </si>
  <si>
    <t>5,43</t>
  </si>
  <si>
    <t>34,32</t>
  </si>
  <si>
    <t>26,09</t>
  </si>
  <si>
    <t>25,31</t>
  </si>
  <si>
    <t>89,98</t>
  </si>
  <si>
    <t>121,05</t>
  </si>
  <si>
    <t>3,93</t>
  </si>
  <si>
    <t>27,17</t>
  </si>
  <si>
    <t>200,96</t>
  </si>
  <si>
    <t>12,97</t>
  </si>
  <si>
    <t>103,41</t>
  </si>
  <si>
    <t>110,97</t>
  </si>
  <si>
    <t>627,15</t>
  </si>
  <si>
    <t>30,34</t>
  </si>
  <si>
    <t>104,92</t>
  </si>
  <si>
    <t>134,04</t>
  </si>
  <si>
    <t>4,63</t>
  </si>
  <si>
    <t>21,6</t>
  </si>
  <si>
    <t>207,87</t>
  </si>
  <si>
    <t>121,35</t>
  </si>
  <si>
    <t>9,71</t>
  </si>
  <si>
    <t>21,74</t>
  </si>
  <si>
    <t>297,01</t>
  </si>
  <si>
    <t>16,17</t>
  </si>
  <si>
    <t>15,09</t>
  </si>
  <si>
    <t>84,37</t>
  </si>
  <si>
    <t>75,85</t>
  </si>
  <si>
    <t>3135,76</t>
  </si>
  <si>
    <t>2,68</t>
  </si>
  <si>
    <t>12,96</t>
  </si>
  <si>
    <t>27,03</t>
  </si>
  <si>
    <t>44,77</t>
  </si>
  <si>
    <t>151,69</t>
  </si>
  <si>
    <t>9,0</t>
  </si>
  <si>
    <t>46,8</t>
  </si>
  <si>
    <t>57,34</t>
  </si>
  <si>
    <t>3,77</t>
  </si>
  <si>
    <t>11,48</t>
  </si>
  <si>
    <t>569,89</t>
  </si>
  <si>
    <t>1,9</t>
  </si>
  <si>
    <t>10,01</t>
  </si>
  <si>
    <t>15,5</t>
  </si>
  <si>
    <t>14,01</t>
  </si>
  <si>
    <t>209,96</t>
  </si>
  <si>
    <t>53,09</t>
  </si>
  <si>
    <t>9,08</t>
  </si>
  <si>
    <t>9,74</t>
  </si>
  <si>
    <t>233,9</t>
  </si>
  <si>
    <t>229,06</t>
  </si>
  <si>
    <t>9,29</t>
  </si>
  <si>
    <t>15,76</t>
  </si>
  <si>
    <t>2,22</t>
  </si>
  <si>
    <t>14,99</t>
  </si>
  <si>
    <t>12,26</t>
  </si>
  <si>
    <t>1,77</t>
  </si>
  <si>
    <t>1,82</t>
  </si>
  <si>
    <t>14,89</t>
  </si>
  <si>
    <t>12,37</t>
  </si>
  <si>
    <t>6,32</t>
  </si>
  <si>
    <t>7,77</t>
  </si>
  <si>
    <t>29,99</t>
  </si>
  <si>
    <t>27,93</t>
  </si>
  <si>
    <t>119,38</t>
  </si>
  <si>
    <t>126,61</t>
  </si>
  <si>
    <t>374,93</t>
  </si>
  <si>
    <t>15,51</t>
  </si>
  <si>
    <t>2,93</t>
  </si>
  <si>
    <t>16,69</t>
  </si>
  <si>
    <t>29,76</t>
  </si>
  <si>
    <t>1,26</t>
  </si>
  <si>
    <t>4,03</t>
  </si>
  <si>
    <t>4,91</t>
  </si>
  <si>
    <t>21,51</t>
  </si>
  <si>
    <t>24,16</t>
  </si>
  <si>
    <t>49,38</t>
  </si>
  <si>
    <t>6,34</t>
  </si>
  <si>
    <t>26,32</t>
  </si>
  <si>
    <t>34,64</t>
  </si>
  <si>
    <t>5,24</t>
  </si>
  <si>
    <t>33,63</t>
  </si>
  <si>
    <t>27,08</t>
  </si>
  <si>
    <t>24,81</t>
  </si>
  <si>
    <t>20,22</t>
  </si>
  <si>
    <t>18,48</t>
  </si>
  <si>
    <t>28,2</t>
  </si>
  <si>
    <t>12,04</t>
  </si>
  <si>
    <t>13,06</t>
  </si>
  <si>
    <t>101,35</t>
  </si>
  <si>
    <t>115,17</t>
  </si>
  <si>
    <t>614,61</t>
  </si>
  <si>
    <t>4,64</t>
  </si>
  <si>
    <t>31,49</t>
  </si>
  <si>
    <t>139,11</t>
  </si>
  <si>
    <t>4,09</t>
  </si>
  <si>
    <t>5,03</t>
  </si>
  <si>
    <t>125,95</t>
  </si>
  <si>
    <t>22,56</t>
  </si>
  <si>
    <t>15,85</t>
  </si>
  <si>
    <t>15,66</t>
  </si>
  <si>
    <t>83,1</t>
  </si>
  <si>
    <t>78,72</t>
  </si>
  <si>
    <t>3073,03</t>
  </si>
  <si>
    <t>5,61</t>
  </si>
  <si>
    <t>28,06</t>
  </si>
  <si>
    <t>43,87</t>
  </si>
  <si>
    <t>157,43</t>
  </si>
  <si>
    <t>1,41</t>
  </si>
  <si>
    <t>12,45</t>
  </si>
  <si>
    <t>59,51</t>
  </si>
  <si>
    <t>3,91</t>
  </si>
  <si>
    <t>12,71</t>
  </si>
  <si>
    <t>2,84</t>
  </si>
  <si>
    <t>10,39</t>
  </si>
  <si>
    <t>3,4</t>
  </si>
  <si>
    <t>15,19</t>
  </si>
  <si>
    <t>14,54</t>
  </si>
  <si>
    <t>55,1</t>
  </si>
  <si>
    <t>237,72</t>
  </si>
  <si>
    <t>2,52</t>
  </si>
  <si>
    <t>16,36</t>
  </si>
  <si>
    <t>14,69</t>
  </si>
  <si>
    <t>12,72</t>
  </si>
  <si>
    <t>12,84</t>
  </si>
  <si>
    <t>8,06</t>
  </si>
  <si>
    <t>28,98</t>
  </si>
  <si>
    <t>131,4</t>
  </si>
  <si>
    <t>11,7</t>
  </si>
  <si>
    <t>15,38</t>
  </si>
  <si>
    <t>24,38</t>
  </si>
  <si>
    <t>16,55</t>
  </si>
  <si>
    <t>29,52</t>
  </si>
  <si>
    <t>21,41</t>
  </si>
  <si>
    <t>23,97</t>
  </si>
  <si>
    <t>48,98</t>
  </si>
  <si>
    <t>6,29</t>
  </si>
  <si>
    <t>26,2</t>
  </si>
  <si>
    <t>34,36</t>
  </si>
  <si>
    <t>0,64</t>
  </si>
  <si>
    <t>24,69</t>
  </si>
  <si>
    <t>20,06</t>
  </si>
  <si>
    <t>87,78</t>
  </si>
  <si>
    <t>4,25</t>
  </si>
  <si>
    <t>18,39</t>
  </si>
  <si>
    <t>27,97</t>
  </si>
  <si>
    <t>196,05</t>
  </si>
  <si>
    <t>100,89</t>
  </si>
  <si>
    <t>114,25</t>
  </si>
  <si>
    <t>611,83</t>
  </si>
  <si>
    <t>31,23</t>
  </si>
  <si>
    <t>102,35</t>
  </si>
  <si>
    <t>138,0</t>
  </si>
  <si>
    <t>202,79</t>
  </si>
  <si>
    <t>124,94</t>
  </si>
  <si>
    <t>10,0</t>
  </si>
  <si>
    <t>20,96</t>
  </si>
  <si>
    <t>22,38</t>
  </si>
  <si>
    <t>289,75</t>
  </si>
  <si>
    <t>2,67</t>
  </si>
  <si>
    <t>15,54</t>
  </si>
  <si>
    <t>82,72</t>
  </si>
  <si>
    <t>78,09</t>
  </si>
  <si>
    <t>3059,17</t>
  </si>
  <si>
    <t>5,57</t>
  </si>
  <si>
    <t>27,83</t>
  </si>
  <si>
    <t>43,67</t>
  </si>
  <si>
    <t>156,17</t>
  </si>
  <si>
    <t>12,35</t>
  </si>
  <si>
    <t>45,66</t>
  </si>
  <si>
    <t>59,03</t>
  </si>
  <si>
    <t>3,55</t>
  </si>
  <si>
    <t>11,82</t>
  </si>
  <si>
    <t>555,97</t>
  </si>
  <si>
    <t>2,82</t>
  </si>
  <si>
    <t>10,31</t>
  </si>
  <si>
    <t>15,12</t>
  </si>
  <si>
    <t>204,83</t>
  </si>
  <si>
    <t>54,66</t>
  </si>
  <si>
    <t>10,03</t>
  </si>
  <si>
    <t>228,19</t>
  </si>
  <si>
    <t>235,82</t>
  </si>
  <si>
    <t>16,23</t>
  </si>
  <si>
    <t>1,79</t>
  </si>
  <si>
    <t>2,29</t>
  </si>
  <si>
    <t>14,63</t>
  </si>
  <si>
    <t>12,62</t>
  </si>
  <si>
    <t>12,74</t>
  </si>
  <si>
    <t>8,04</t>
  </si>
  <si>
    <t>29,26</t>
  </si>
  <si>
    <t>28,75</t>
  </si>
  <si>
    <t>116,46</t>
  </si>
  <si>
    <t>130,35</t>
  </si>
  <si>
    <t>365,77</t>
  </si>
  <si>
    <t>11,03</t>
  </si>
  <si>
    <t>15,55</t>
  </si>
  <si>
    <t>22,73</t>
  </si>
  <si>
    <t>24,65</t>
  </si>
  <si>
    <t>13,66</t>
  </si>
  <si>
    <t>16,74</t>
  </si>
  <si>
    <t>28,69</t>
  </si>
  <si>
    <t>29,85</t>
  </si>
  <si>
    <t>4,05</t>
  </si>
  <si>
    <t>4,92</t>
  </si>
  <si>
    <t>21,32</t>
  </si>
  <si>
    <t>24,23</t>
  </si>
  <si>
    <t>35,02</t>
  </si>
  <si>
    <t>79,0</t>
  </si>
  <si>
    <t>34,73</t>
  </si>
  <si>
    <t>5,68</t>
  </si>
  <si>
    <t>33,33</t>
  </si>
  <si>
    <t>27,16</t>
  </si>
  <si>
    <t>20,28</t>
  </si>
  <si>
    <t>87,39</t>
  </si>
  <si>
    <t>18,31</t>
  </si>
  <si>
    <t>18,26</t>
  </si>
  <si>
    <t>195,17</t>
  </si>
  <si>
    <t>11,19</t>
  </si>
  <si>
    <t>100,43</t>
  </si>
  <si>
    <t>93,41</t>
  </si>
  <si>
    <t>609,06</t>
  </si>
  <si>
    <t>17,3</t>
  </si>
  <si>
    <t>31,58</t>
  </si>
  <si>
    <t>101,89</t>
  </si>
  <si>
    <t>139,51</t>
  </si>
  <si>
    <t>201,87</t>
  </si>
  <si>
    <t>126,3</t>
  </si>
  <si>
    <t>20,87</t>
  </si>
  <si>
    <t>22,63</t>
  </si>
  <si>
    <t>288,44</t>
  </si>
  <si>
    <t>2,43</t>
  </si>
  <si>
    <t>15,78</t>
  </si>
  <si>
    <t>15,71</t>
  </si>
  <si>
    <t>82,35</t>
  </si>
  <si>
    <t>78,94</t>
  </si>
  <si>
    <t>3045,32</t>
  </si>
  <si>
    <t>2,63</t>
  </si>
  <si>
    <t>12,59</t>
  </si>
  <si>
    <t>18,93</t>
  </si>
  <si>
    <t>43,48</t>
  </si>
  <si>
    <t>157,88</t>
  </si>
  <si>
    <t>12,49</t>
  </si>
  <si>
    <t>45,45</t>
  </si>
  <si>
    <t>59,68</t>
  </si>
  <si>
    <t>3,94</t>
  </si>
  <si>
    <t>11,94</t>
  </si>
  <si>
    <t>553,45</t>
  </si>
  <si>
    <t>5,83</t>
  </si>
  <si>
    <t>10,42</t>
  </si>
  <si>
    <t>14,58</t>
  </si>
  <si>
    <t>203,9</t>
  </si>
  <si>
    <t>55,26</t>
  </si>
  <si>
    <t>8,41</t>
  </si>
  <si>
    <t>227,16</t>
  </si>
  <si>
    <t>238,4</t>
  </si>
  <si>
    <t>9,02</t>
  </si>
  <si>
    <t>16,49</t>
  </si>
  <si>
    <t>11,5</t>
  </si>
  <si>
    <t>2,32</t>
  </si>
  <si>
    <t>14,56</t>
  </si>
  <si>
    <t>12,76</t>
  </si>
  <si>
    <t>14,46</t>
  </si>
  <si>
    <t>12,87</t>
  </si>
  <si>
    <t>8,35</t>
  </si>
  <si>
    <t>29,47</t>
  </si>
  <si>
    <t>29,07</t>
  </si>
  <si>
    <t>115,93</t>
  </si>
  <si>
    <t>107,83</t>
  </si>
  <si>
    <t>364,11</t>
  </si>
  <si>
    <t>2,17</t>
  </si>
  <si>
    <t>2,4</t>
  </si>
  <si>
    <t>10,95</t>
  </si>
  <si>
    <t>15,24</t>
  </si>
  <si>
    <t>22,55</t>
  </si>
  <si>
    <t>24,15</t>
  </si>
  <si>
    <t>2,98</t>
  </si>
  <si>
    <t>13,56</t>
  </si>
  <si>
    <t>13,85</t>
  </si>
  <si>
    <t>28,46</t>
  </si>
  <si>
    <t>29,24</t>
  </si>
  <si>
    <t>4,82</t>
  </si>
  <si>
    <t>21,15</t>
  </si>
  <si>
    <t>23,74</t>
  </si>
  <si>
    <t>4,33</t>
  </si>
  <si>
    <t>34,75</t>
  </si>
  <si>
    <t>77,79</t>
  </si>
  <si>
    <t>34,03</t>
  </si>
  <si>
    <t>6,81</t>
  </si>
  <si>
    <t>33,07</t>
  </si>
  <si>
    <t>26,6</t>
  </si>
  <si>
    <t>24,39</t>
  </si>
  <si>
    <t>19,87</t>
  </si>
  <si>
    <t>86,71</t>
  </si>
  <si>
    <t>4,31</t>
  </si>
  <si>
    <t>18,17</t>
  </si>
  <si>
    <t>17,89</t>
  </si>
  <si>
    <t>193,66</t>
  </si>
  <si>
    <t>2,25</t>
  </si>
  <si>
    <t>10,96</t>
  </si>
  <si>
    <t>99,65</t>
  </si>
  <si>
    <t>91,52</t>
  </si>
  <si>
    <t>604,35</t>
  </si>
  <si>
    <t>4,56</t>
  </si>
  <si>
    <t>17,17</t>
  </si>
  <si>
    <t>30,94</t>
  </si>
  <si>
    <t>101,1</t>
  </si>
  <si>
    <t>136,68</t>
  </si>
  <si>
    <t>20,81</t>
  </si>
  <si>
    <t>200,31</t>
  </si>
  <si>
    <t>123,74</t>
  </si>
  <si>
    <t>22,17</t>
  </si>
  <si>
    <t>286,21</t>
  </si>
  <si>
    <t>15,39</t>
  </si>
  <si>
    <t>81,71</t>
  </si>
  <si>
    <t>77,34</t>
  </si>
  <si>
    <t>3021,77</t>
  </si>
  <si>
    <t>2,61</t>
  </si>
  <si>
    <t>18,55</t>
  </si>
  <si>
    <t>43,14</t>
  </si>
  <si>
    <t>154,68</t>
  </si>
  <si>
    <t>4,41</t>
  </si>
  <si>
    <t>8,67</t>
  </si>
  <si>
    <t>12,23</t>
  </si>
  <si>
    <t>58,47</t>
  </si>
  <si>
    <t>13,8</t>
  </si>
  <si>
    <t>549,17</t>
  </si>
  <si>
    <t>5,78</t>
  </si>
  <si>
    <t>15,01</t>
  </si>
  <si>
    <t>202,33</t>
  </si>
  <si>
    <t>54,14</t>
  </si>
  <si>
    <t>2,14</t>
  </si>
  <si>
    <t>8,75</t>
  </si>
  <si>
    <t>8,24</t>
  </si>
  <si>
    <t>225,4</t>
  </si>
  <si>
    <t>233,56</t>
  </si>
  <si>
    <t>2,48</t>
  </si>
  <si>
    <t>16,15</t>
  </si>
  <si>
    <t>1,78</t>
  </si>
  <si>
    <t>11,26</t>
  </si>
  <si>
    <t>2,28</t>
  </si>
  <si>
    <t>12,5</t>
  </si>
  <si>
    <t>14,35</t>
  </si>
  <si>
    <t>12,61</t>
  </si>
  <si>
    <t>8,23</t>
  </si>
  <si>
    <t>28,48</t>
  </si>
  <si>
    <t>115,04</t>
  </si>
  <si>
    <t>105,64</t>
  </si>
  <si>
    <t>361,3</t>
  </si>
  <si>
    <t>10,63</t>
  </si>
  <si>
    <t>23,94</t>
  </si>
  <si>
    <t>3,26</t>
  </si>
  <si>
    <t>13,16</t>
  </si>
  <si>
    <t>27,64</t>
  </si>
  <si>
    <t>4,78</t>
  </si>
  <si>
    <t>20,54</t>
  </si>
  <si>
    <t>23,54</t>
  </si>
  <si>
    <t>5,36</t>
  </si>
  <si>
    <t>35,09</t>
  </si>
  <si>
    <t>77,13</t>
  </si>
  <si>
    <t>5,72</t>
  </si>
  <si>
    <t>6,18</t>
  </si>
  <si>
    <t>25,01</t>
  </si>
  <si>
    <t>26,62</t>
  </si>
  <si>
    <t>32,28</t>
  </si>
  <si>
    <t>39,26</t>
  </si>
  <si>
    <t>23,69</t>
  </si>
  <si>
    <t>19,7</t>
  </si>
  <si>
    <t>84,21</t>
  </si>
  <si>
    <t>18,83</t>
  </si>
  <si>
    <t>19,71</t>
  </si>
  <si>
    <t>188,06</t>
  </si>
  <si>
    <t>11,2</t>
  </si>
  <si>
    <t>10,87</t>
  </si>
  <si>
    <t>96,78</t>
  </si>
  <si>
    <t>90,74</t>
  </si>
  <si>
    <t>586,89</t>
  </si>
  <si>
    <t>4,52</t>
  </si>
  <si>
    <t>16,67</t>
  </si>
  <si>
    <t>30,67</t>
  </si>
  <si>
    <t>98,18</t>
  </si>
  <si>
    <t>135,52</t>
  </si>
  <si>
    <t>20,21</t>
  </si>
  <si>
    <t>194,52</t>
  </si>
  <si>
    <t>122,7</t>
  </si>
  <si>
    <t>20,11</t>
  </si>
  <si>
    <t>21,98</t>
  </si>
  <si>
    <t>277,94</t>
  </si>
  <si>
    <t>15,21</t>
  </si>
  <si>
    <t>15,26</t>
  </si>
  <si>
    <t>79,35</t>
  </si>
  <si>
    <t>76,68</t>
  </si>
  <si>
    <t>2934,47</t>
  </si>
  <si>
    <t>5,47</t>
  </si>
  <si>
    <t>8,38</t>
  </si>
  <si>
    <t>41,89</t>
  </si>
  <si>
    <t>153,37</t>
  </si>
  <si>
    <t>8,42</t>
  </si>
  <si>
    <t>12,13</t>
  </si>
  <si>
    <t>43,8</t>
  </si>
  <si>
    <t>57,97</t>
  </si>
  <si>
    <t>11,6</t>
  </si>
  <si>
    <t>533,31</t>
  </si>
  <si>
    <t>196,48</t>
  </si>
  <si>
    <t>53,68</t>
  </si>
  <si>
    <t>2,13</t>
  </si>
  <si>
    <t>8,5</t>
  </si>
  <si>
    <t>8,17</t>
  </si>
  <si>
    <t>218,89</t>
  </si>
  <si>
    <t>231,59</t>
  </si>
  <si>
    <t>8,69</t>
  </si>
  <si>
    <t>11,17</t>
  </si>
  <si>
    <t>14,03</t>
  </si>
  <si>
    <t>12,39</t>
  </si>
  <si>
    <t>13,94</t>
  </si>
  <si>
    <t>6,1</t>
  </si>
  <si>
    <t>28,4</t>
  </si>
  <si>
    <t>28,24</t>
  </si>
  <si>
    <t>111,71</t>
  </si>
  <si>
    <t>104,75</t>
  </si>
  <si>
    <t>350,86</t>
  </si>
  <si>
    <t>2,37</t>
  </si>
  <si>
    <t>10,55</t>
  </si>
  <si>
    <t>15,04</t>
  </si>
  <si>
    <t>21,73</t>
  </si>
  <si>
    <t>23,83</t>
  </si>
  <si>
    <t>2,89</t>
  </si>
  <si>
    <t>13,67</t>
  </si>
  <si>
    <t>4,17</t>
  </si>
  <si>
    <t>4,51</t>
  </si>
  <si>
    <t>27,43</t>
  </si>
  <si>
    <t>28,86</t>
  </si>
  <si>
    <t>3,88</t>
  </si>
  <si>
    <t>20,39</t>
  </si>
  <si>
    <t>23,43</t>
  </si>
  <si>
    <t>5,32</t>
  </si>
  <si>
    <t>34,82</t>
  </si>
  <si>
    <t>76,77</t>
  </si>
  <si>
    <t>6,15</t>
  </si>
  <si>
    <t>24,82</t>
  </si>
  <si>
    <t>26,49</t>
  </si>
  <si>
    <t>5,29</t>
  </si>
  <si>
    <t>6,68</t>
  </si>
  <si>
    <t>32,03</t>
  </si>
  <si>
    <t>39,08</t>
  </si>
  <si>
    <t>3,16</t>
  </si>
  <si>
    <t>3,9</t>
  </si>
  <si>
    <t>19,61</t>
  </si>
  <si>
    <t>83,57</t>
  </si>
  <si>
    <t>18,69</t>
  </si>
  <si>
    <t>186,64</t>
  </si>
  <si>
    <t>11,12</t>
  </si>
  <si>
    <t>10,82</t>
  </si>
  <si>
    <t>96,04</t>
  </si>
  <si>
    <t>90,31</t>
  </si>
  <si>
    <t>582,45</t>
  </si>
  <si>
    <t>30,53</t>
  </si>
  <si>
    <t>97,44</t>
  </si>
  <si>
    <t>134,88</t>
  </si>
  <si>
    <t>193,05</t>
  </si>
  <si>
    <t>122,11</t>
  </si>
  <si>
    <t>19,96</t>
  </si>
  <si>
    <t>21,87</t>
  </si>
  <si>
    <t>275,84</t>
  </si>
  <si>
    <t>78,75</t>
  </si>
  <si>
    <t>75,94</t>
  </si>
  <si>
    <t>2912,27</t>
  </si>
  <si>
    <t>41,58</t>
  </si>
  <si>
    <t>152,64</t>
  </si>
  <si>
    <t>8,36</t>
  </si>
  <si>
    <t>12,07</t>
  </si>
  <si>
    <t>43,46</t>
  </si>
  <si>
    <t>57,7</t>
  </si>
  <si>
    <t>3,8</t>
  </si>
  <si>
    <t>11,55</t>
  </si>
  <si>
    <t>529,27</t>
  </si>
  <si>
    <t>10,07</t>
  </si>
  <si>
    <t>4,19</t>
  </si>
  <si>
    <t>14,47</t>
  </si>
  <si>
    <t>195,0</t>
  </si>
  <si>
    <t>60,75</t>
  </si>
  <si>
    <t>8,43</t>
  </si>
  <si>
    <t>8,13</t>
  </si>
  <si>
    <t>217,23</t>
  </si>
  <si>
    <t>230,49</t>
  </si>
  <si>
    <t>2,39</t>
  </si>
  <si>
    <t>15,94</t>
  </si>
  <si>
    <t>11,11</t>
  </si>
  <si>
    <t>13,93</t>
  </si>
  <si>
    <t>12,33</t>
  </si>
  <si>
    <t>8,76</t>
  </si>
  <si>
    <t>28,18</t>
  </si>
  <si>
    <t>28,1</t>
  </si>
  <si>
    <t>110,87</t>
  </si>
  <si>
    <t>104,25</t>
  </si>
  <si>
    <t>348,21</t>
  </si>
  <si>
    <t>2,1</t>
  </si>
  <si>
    <t>12,44</t>
  </si>
  <si>
    <t>2,97</t>
  </si>
  <si>
    <t>25,41</t>
  </si>
  <si>
    <t>2,9</t>
  </si>
  <si>
    <t>15,8</t>
  </si>
  <si>
    <t>27,49</t>
  </si>
  <si>
    <t>30,77</t>
  </si>
  <si>
    <t>20,43</t>
  </si>
  <si>
    <t>5,38</t>
  </si>
  <si>
    <t>5,23</t>
  </si>
  <si>
    <t>34,89</t>
  </si>
  <si>
    <t>5,69</t>
  </si>
  <si>
    <t>6,55</t>
  </si>
  <si>
    <t>24,87</t>
  </si>
  <si>
    <t>28,25</t>
  </si>
  <si>
    <t>5,8</t>
  </si>
  <si>
    <t>7,13</t>
  </si>
  <si>
    <t>32,1</t>
  </si>
  <si>
    <t>23,56</t>
  </si>
  <si>
    <t>20,91</t>
  </si>
  <si>
    <t>83,74</t>
  </si>
  <si>
    <t>187,02</t>
  </si>
  <si>
    <t>11,14</t>
  </si>
  <si>
    <t>96,24</t>
  </si>
  <si>
    <t>96,31</t>
  </si>
  <si>
    <t>583,65</t>
  </si>
  <si>
    <t>4,79</t>
  </si>
  <si>
    <t>16,58</t>
  </si>
  <si>
    <t>32,56</t>
  </si>
  <si>
    <t>97,64</t>
  </si>
  <si>
    <t>143,83</t>
  </si>
  <si>
    <t>5,05</t>
  </si>
  <si>
    <t>195,4</t>
  </si>
  <si>
    <t>130,22</t>
  </si>
  <si>
    <t>20,0</t>
  </si>
  <si>
    <t>23,33</t>
  </si>
  <si>
    <t>276,41</t>
  </si>
  <si>
    <t>15,27</t>
  </si>
  <si>
    <t>16,28</t>
  </si>
  <si>
    <t>78,91</t>
  </si>
  <si>
    <t>80,98</t>
  </si>
  <si>
    <t>2918,26</t>
  </si>
  <si>
    <t>2,56</t>
  </si>
  <si>
    <t>8,33</t>
  </si>
  <si>
    <t>41,66</t>
  </si>
  <si>
    <t>162,78</t>
  </si>
  <si>
    <t>8,37</t>
  </si>
  <si>
    <t>43,55</t>
  </si>
  <si>
    <t>61,53</t>
  </si>
  <si>
    <t>13,33</t>
  </si>
  <si>
    <t>16,54</t>
  </si>
  <si>
    <t>530,36</t>
  </si>
  <si>
    <t>64,78</t>
  </si>
  <si>
    <t>8,45</t>
  </si>
  <si>
    <t>217,68</t>
  </si>
  <si>
    <t>245,79</t>
  </si>
  <si>
    <t>11,85</t>
  </si>
  <si>
    <t>13,95</t>
  </si>
  <si>
    <t>13,15</t>
  </si>
  <si>
    <t>13,86</t>
  </si>
  <si>
    <t>13,27</t>
  </si>
  <si>
    <t>6,89</t>
  </si>
  <si>
    <t>29,97</t>
  </si>
  <si>
    <t>111,1</t>
  </si>
  <si>
    <t>111,18</t>
  </si>
  <si>
    <t>348,92</t>
  </si>
  <si>
    <t>12,43</t>
  </si>
  <si>
    <t>16,09</t>
  </si>
  <si>
    <t>21,77</t>
  </si>
  <si>
    <t>25,5</t>
  </si>
  <si>
    <t>27,48</t>
  </si>
  <si>
    <t>30,87</t>
  </si>
  <si>
    <t>5,53</t>
  </si>
  <si>
    <t>20,42</t>
  </si>
  <si>
    <t>5,25</t>
  </si>
  <si>
    <t>82,13</t>
  </si>
  <si>
    <t>6,58</t>
  </si>
  <si>
    <t>28,34</t>
  </si>
  <si>
    <t>34,71</t>
  </si>
  <si>
    <t>41,81</t>
  </si>
  <si>
    <t>23,55</t>
  </si>
  <si>
    <t>20,98</t>
  </si>
  <si>
    <t>83,73</t>
  </si>
  <si>
    <t>186,99</t>
  </si>
  <si>
    <t>11,58</t>
  </si>
  <si>
    <t>96,22</t>
  </si>
  <si>
    <t>96,62</t>
  </si>
  <si>
    <t>583,54</t>
  </si>
  <si>
    <t>32,66</t>
  </si>
  <si>
    <t>97,62</t>
  </si>
  <si>
    <t>144,31</t>
  </si>
  <si>
    <t>5,07</t>
  </si>
  <si>
    <t>195,36</t>
  </si>
  <si>
    <t>130,65</t>
  </si>
  <si>
    <t>276,35</t>
  </si>
  <si>
    <t>16,33</t>
  </si>
  <si>
    <t>78,9</t>
  </si>
  <si>
    <t>81,25</t>
  </si>
  <si>
    <t>2917,71</t>
  </si>
  <si>
    <t>41,65</t>
  </si>
  <si>
    <t>163,31</t>
  </si>
  <si>
    <t>4,7</t>
  </si>
  <si>
    <t>61,73</t>
  </si>
  <si>
    <t>13,4</t>
  </si>
  <si>
    <t>530,26</t>
  </si>
  <si>
    <t>10,78</t>
  </si>
  <si>
    <t>15,08</t>
  </si>
  <si>
    <t>65,0</t>
  </si>
  <si>
    <t>8,7</t>
  </si>
  <si>
    <t>217,64</t>
  </si>
  <si>
    <t>246,6</t>
  </si>
  <si>
    <t>9,77</t>
  </si>
  <si>
    <t>11,89</t>
  </si>
  <si>
    <t>13,32</t>
  </si>
  <si>
    <t>6,91</t>
  </si>
  <si>
    <t>10,45</t>
  </si>
  <si>
    <t>28,38</t>
  </si>
  <si>
    <t>30,07</t>
  </si>
  <si>
    <t>111,08</t>
  </si>
  <si>
    <t>111,54</t>
  </si>
  <si>
    <t>348,86</t>
  </si>
  <si>
    <t>12,53</t>
  </si>
  <si>
    <t>21,84</t>
  </si>
  <si>
    <t>27,57</t>
  </si>
  <si>
    <t>30,25</t>
  </si>
  <si>
    <t>20,49</t>
  </si>
  <si>
    <t>6,37</t>
  </si>
  <si>
    <t>6,08</t>
  </si>
  <si>
    <t>88,45</t>
  </si>
  <si>
    <t>80,47</t>
  </si>
  <si>
    <t>5,71</t>
  </si>
  <si>
    <t>6,44</t>
  </si>
  <si>
    <t>24,94</t>
  </si>
  <si>
    <t>27,77</t>
  </si>
  <si>
    <t>7,0</t>
  </si>
  <si>
    <t>40,96</t>
  </si>
  <si>
    <t>23,62</t>
  </si>
  <si>
    <t>20,56</t>
  </si>
  <si>
    <t>83,98</t>
  </si>
  <si>
    <t>20,08</t>
  </si>
  <si>
    <t>26,83</t>
  </si>
  <si>
    <t>187,56</t>
  </si>
  <si>
    <t>11,34</t>
  </si>
  <si>
    <t>96,52</t>
  </si>
  <si>
    <t>94,67</t>
  </si>
  <si>
    <t>585,32</t>
  </si>
  <si>
    <t>4,71</t>
  </si>
  <si>
    <t>16,63</t>
  </si>
  <si>
    <t>32,0</t>
  </si>
  <si>
    <t>98,41</t>
  </si>
  <si>
    <t>141,39</t>
  </si>
  <si>
    <t>4,96</t>
  </si>
  <si>
    <t>20,16</t>
  </si>
  <si>
    <t>195,95</t>
  </si>
  <si>
    <t>128,01</t>
  </si>
  <si>
    <t>20,05</t>
  </si>
  <si>
    <t>277,19</t>
  </si>
  <si>
    <t>2,75</t>
  </si>
  <si>
    <t>18,16</t>
  </si>
  <si>
    <t>79,14</t>
  </si>
  <si>
    <t>79,61</t>
  </si>
  <si>
    <t>2926,58</t>
  </si>
  <si>
    <t>14,73</t>
  </si>
  <si>
    <t>55,71</t>
  </si>
  <si>
    <t>160,01</t>
  </si>
  <si>
    <t>4,61</t>
  </si>
  <si>
    <t>8,4</t>
  </si>
  <si>
    <t>43,68</t>
  </si>
  <si>
    <t>60,48</t>
  </si>
  <si>
    <t>3,75</t>
  </si>
  <si>
    <t>16,96</t>
  </si>
  <si>
    <t>531,87</t>
  </si>
  <si>
    <t>10,56</t>
  </si>
  <si>
    <t>2,08</t>
  </si>
  <si>
    <t>14,77</t>
  </si>
  <si>
    <t>63,68</t>
  </si>
  <si>
    <t>8,47</t>
  </si>
  <si>
    <t>8,52</t>
  </si>
  <si>
    <t>218,3</t>
  </si>
  <si>
    <t>241,62</t>
  </si>
  <si>
    <t>9,8</t>
  </si>
  <si>
    <t>16,71</t>
  </si>
  <si>
    <t>1,95</t>
  </si>
  <si>
    <t>11,65</t>
  </si>
  <si>
    <t>2,36</t>
  </si>
  <si>
    <t>12,93</t>
  </si>
  <si>
    <t>13,05</t>
  </si>
  <si>
    <t>28,47</t>
  </si>
  <si>
    <t>111,41</t>
  </si>
  <si>
    <t>109,29</t>
  </si>
  <si>
    <t>349,92</t>
  </si>
  <si>
    <t>3,48</t>
  </si>
  <si>
    <t>21,36</t>
  </si>
  <si>
    <t>27,24</t>
  </si>
  <si>
    <t>30,09</t>
  </si>
  <si>
    <t>20,04</t>
  </si>
  <si>
    <t>25,05</t>
  </si>
  <si>
    <t>86,52</t>
  </si>
  <si>
    <t>79,66</t>
  </si>
  <si>
    <t>5,58</t>
  </si>
  <si>
    <t>6,38</t>
  </si>
  <si>
    <t>6,93</t>
  </si>
  <si>
    <t>34,05</t>
  </si>
  <si>
    <t>40,55</t>
  </si>
  <si>
    <t>23,11</t>
  </si>
  <si>
    <t>20,35</t>
  </si>
  <si>
    <t>82,15</t>
  </si>
  <si>
    <t>4,34</t>
  </si>
  <si>
    <t>19,64</t>
  </si>
  <si>
    <t>26,56</t>
  </si>
  <si>
    <t>183,46</t>
  </si>
  <si>
    <t>10,93</t>
  </si>
  <si>
    <t>11,23</t>
  </si>
  <si>
    <t>94,41</t>
  </si>
  <si>
    <t>93,71</t>
  </si>
  <si>
    <t>572,53</t>
  </si>
  <si>
    <t>16,26</t>
  </si>
  <si>
    <t>31,68</t>
  </si>
  <si>
    <t>96,26</t>
  </si>
  <si>
    <t>139,95</t>
  </si>
  <si>
    <t>3,81</t>
  </si>
  <si>
    <t>19,72</t>
  </si>
  <si>
    <t>29,94</t>
  </si>
  <si>
    <t>191,67</t>
  </si>
  <si>
    <t>126,71</t>
  </si>
  <si>
    <t>21,47</t>
  </si>
  <si>
    <t>22,7</t>
  </si>
  <si>
    <t>271,14</t>
  </si>
  <si>
    <t>12,56</t>
  </si>
  <si>
    <t>17,97</t>
  </si>
  <si>
    <t>77,41</t>
  </si>
  <si>
    <t>78,8</t>
  </si>
  <si>
    <t>2862,66</t>
  </si>
  <si>
    <t>11,71</t>
  </si>
  <si>
    <t>64,41</t>
  </si>
  <si>
    <t>158,38</t>
  </si>
  <si>
    <t>8,21</t>
  </si>
  <si>
    <t>42,72</t>
  </si>
  <si>
    <t>59,87</t>
  </si>
  <si>
    <t>13,14</t>
  </si>
  <si>
    <t>16,79</t>
  </si>
  <si>
    <t>547,64</t>
  </si>
  <si>
    <t>14,15</t>
  </si>
  <si>
    <t>63,04</t>
  </si>
  <si>
    <t>8,29</t>
  </si>
  <si>
    <t>8,44</t>
  </si>
  <si>
    <t>213,53</t>
  </si>
  <si>
    <t>239,16</t>
  </si>
  <si>
    <t>9,59</t>
  </si>
  <si>
    <t>9,81</t>
  </si>
  <si>
    <t>11,53</t>
  </si>
  <si>
    <t>2,33</t>
  </si>
  <si>
    <t>12,8</t>
  </si>
  <si>
    <t>13,6</t>
  </si>
  <si>
    <t>7,38</t>
  </si>
  <si>
    <t>28,0</t>
  </si>
  <si>
    <t>29,16</t>
  </si>
  <si>
    <t>108,98</t>
  </si>
  <si>
    <t>108,18</t>
  </si>
  <si>
    <t>342,27</t>
  </si>
  <si>
    <t>Quality copies owned (Met = 0)</t>
  </si>
  <si>
    <t>Price Diff</t>
  </si>
  <si>
    <t>Price Diff2</t>
  </si>
  <si>
    <t>Price Diff3</t>
  </si>
  <si>
    <t>GODS5</t>
  </si>
  <si>
    <t>Price Diff4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</si>
</sst>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#,##0.00\ &quot;kr.&quot;;\-#,##0.00\ &quot;kr.&quot;"/>
    <numFmt numFmtId="164" formatCode="#,##0%"/>
    <numFmt numFmtId="165" formatCode="#,##0.00%"/>
    <numFmt numFmtId="166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11"/>
  </cellStyleXfs>
  <cellXfs count="76"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7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right"/>
    </xf>
    <xf numFmtId="3" fontId="0" fillId="0" borderId="0" xfId="0" applyNumberFormat="1" applyBorder="1"/>
    <xf numFmtId="3" fontId="1" fillId="0" borderId="2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right"/>
    </xf>
    <xf numFmtId="7" fontId="0" fillId="0" borderId="0" xfId="0" applyNumberFormat="1" applyBorder="1" applyAlignment="1">
      <alignment horizontal="right"/>
    </xf>
    <xf numFmtId="3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left"/>
    </xf>
    <xf numFmtId="165" fontId="1" fillId="0" borderId="2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left"/>
    </xf>
    <xf numFmtId="166" fontId="1" fillId="0" borderId="1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2" borderId="5" xfId="0" applyNumberFormat="1" applyFont="1" applyFill="1" applyBorder="1" applyAlignment="1">
      <alignment horizontal="left"/>
    </xf>
    <xf numFmtId="166" fontId="1" fillId="2" borderId="2" xfId="0" applyNumberFormat="1" applyFont="1" applyFill="1" applyBorder="1" applyAlignment="1">
      <alignment horizontal="right"/>
    </xf>
    <xf numFmtId="166" fontId="1" fillId="2" borderId="6" xfId="0" applyNumberFormat="1" applyFont="1" applyFill="1" applyBorder="1" applyAlignment="1">
      <alignment horizontal="right"/>
    </xf>
    <xf numFmtId="166" fontId="1" fillId="0" borderId="2" xfId="0" applyNumberFormat="1" applyFont="1" applyBorder="1" applyAlignment="1">
      <alignment horizontal="right"/>
    </xf>
    <xf numFmtId="166" fontId="1" fillId="0" borderId="7" xfId="0" applyNumberFormat="1" applyFont="1" applyBorder="1" applyAlignment="1">
      <alignment horizontal="right"/>
    </xf>
    <xf numFmtId="166" fontId="1" fillId="2" borderId="5" xfId="0" applyNumberFormat="1" applyFont="1" applyFill="1" applyBorder="1" applyAlignment="1">
      <alignment horizontal="right"/>
    </xf>
    <xf numFmtId="166" fontId="1" fillId="0" borderId="1" xfId="0" applyNumberFormat="1" applyFont="1" applyBorder="1" applyAlignment="1">
      <alignment horizontal="left"/>
    </xf>
    <xf numFmtId="166" fontId="1" fillId="2" borderId="2" xfId="0" applyNumberFormat="1" applyFont="1" applyFill="1" applyBorder="1" applyAlignment="1">
      <alignment horizontal="left"/>
    </xf>
    <xf numFmtId="166" fontId="1" fillId="0" borderId="8" xfId="0" applyNumberFormat="1" applyFont="1" applyBorder="1" applyAlignment="1">
      <alignment horizontal="left"/>
    </xf>
    <xf numFmtId="166" fontId="1" fillId="0" borderId="9" xfId="0" applyNumberFormat="1" applyFont="1" applyBorder="1" applyAlignment="1">
      <alignment horizontal="right"/>
    </xf>
    <xf numFmtId="166" fontId="1" fillId="0" borderId="10" xfId="0" applyNumberFormat="1" applyFont="1" applyBorder="1" applyAlignment="1">
      <alignment horizontal="right"/>
    </xf>
    <xf numFmtId="3" fontId="0" fillId="0" borderId="14" xfId="0" applyNumberFormat="1" applyBorder="1"/>
    <xf numFmtId="3" fontId="1" fillId="0" borderId="14" xfId="0" applyNumberFormat="1" applyFont="1" applyBorder="1" applyAlignment="1">
      <alignment horizontal="right"/>
    </xf>
    <xf numFmtId="166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166" fontId="3" fillId="0" borderId="7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left" vertical="center"/>
    </xf>
    <xf numFmtId="166" fontId="1" fillId="0" borderId="2" xfId="0" applyNumberFormat="1" applyFont="1" applyBorder="1" applyAlignment="1">
      <alignment horizontal="left" vertical="center"/>
    </xf>
    <xf numFmtId="166" fontId="1" fillId="0" borderId="7" xfId="0" applyNumberFormat="1" applyFont="1" applyBorder="1" applyAlignment="1">
      <alignment horizontal="left" vertical="center"/>
    </xf>
    <xf numFmtId="10" fontId="3" fillId="0" borderId="2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right"/>
    </xf>
    <xf numFmtId="10" fontId="1" fillId="0" borderId="2" xfId="0" applyNumberFormat="1" applyFont="1" applyBorder="1" applyAlignment="1">
      <alignment horizontal="left" vertical="center"/>
    </xf>
    <xf numFmtId="10" fontId="1" fillId="0" borderId="2" xfId="0" applyNumberFormat="1" applyFont="1" applyBorder="1" applyAlignment="1">
      <alignment horizontal="right"/>
    </xf>
    <xf numFmtId="10" fontId="0" fillId="0" borderId="0" xfId="0" applyNumberFormat="1" applyBorder="1" applyAlignment="1">
      <alignment horizontal="right"/>
    </xf>
    <xf numFmtId="10" fontId="1" fillId="0" borderId="14" xfId="0" applyNumberFormat="1" applyFont="1" applyBorder="1" applyAlignment="1">
      <alignment horizontal="center"/>
    </xf>
    <xf numFmtId="10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left" vertical="center"/>
    </xf>
    <xf numFmtId="166" fontId="1" fillId="3" borderId="1" xfId="0" applyNumberFormat="1" applyFont="1" applyFill="1" applyBorder="1" applyAlignment="1">
      <alignment horizontal="left"/>
    </xf>
    <xf numFmtId="49" fontId="1" fillId="0" borderId="2" xfId="0" applyNumberFormat="1" applyFont="1" applyBorder="1" applyAlignment="1">
      <alignment horizontal="center"/>
    </xf>
    <xf numFmtId="49" fontId="1" fillId="0" borderId="11" xfId="0" applyNumberFormat="1" applyFont="1" applyAlignment="1">
      <alignment horizontal="center"/>
    </xf>
    <xf numFmtId="166" fontId="4" fillId="0" borderId="8" xfId="0" applyNumberFormat="1" applyFont="1" applyBorder="1" applyAlignment="1">
      <alignment horizontal="left"/>
    </xf>
    <xf numFmtId="166" fontId="4" fillId="0" borderId="9" xfId="0" applyNumberFormat="1" applyFont="1" applyBorder="1" applyAlignment="1">
      <alignment horizontal="right"/>
    </xf>
    <xf numFmtId="10" fontId="4" fillId="0" borderId="9" xfId="0" applyNumberFormat="1" applyFont="1" applyBorder="1" applyAlignment="1">
      <alignment horizontal="right"/>
    </xf>
    <xf numFmtId="10" fontId="4" fillId="0" borderId="15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0" fillId="0" borderId="12" xfId="0" applyBorder="1"/>
    <xf numFmtId="0" fontId="0" fillId="0" borderId="1" xfId="0" applyBorder="1"/>
    <xf numFmtId="3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6" fontId="3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 vertical="top" wrapText="1"/>
    </xf>
    <xf numFmtId="0" fontId="0" fillId="0" borderId="3" xfId="0" applyBorder="1"/>
    <xf numFmtId="0" fontId="0" fillId="0" borderId="4" xfId="0" applyBorder="1"/>
    <xf numFmtId="7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30"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4" formatCode="0.00%"/>
      <alignment horizontal="right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4" formatCode="0.00%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left" vertical="bottom"/>
      <border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  <numFmt numFmtId="166" formatCode="_-[$$-409]* #,##0.00_ ;_-[$$-409]* \-#,##0.00\ ;_-[$$-409]* &quot;-&quot;??_ ;_-@_ "/>
      <alignment horizontal="right" vertical="bottom"/>
    </dxf>
    <dxf>
      <numFmt numFmtId="166" formatCode="_-[$$-409]* #,##0.00_ ;_-[$$-409]* \-#,##0.00\ ;_-[$$-409]* &quot;-&quot;??_ ;_-@_ "/>
      <alignment horizontal="left"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4" displayName="Table224" ref="A3:M31" totalsRowShown="0">
  <autoFilter ref="A3:M31" xr:uid="{00000000-0009-0000-0100-000001000000}"/>
  <tableColumns count="13">
    <tableColumn id="1" xr3:uid="{00000000-0010-0000-0000-000001000000}" name="Card"/>
    <tableColumn id="2" xr3:uid="{00000000-0010-0000-0000-000002000000}" name="EPD"/>
    <tableColumn id="3" xr3:uid="{00000000-0010-0000-0000-000003000000}" name="GPD"/>
    <tableColumn id="4" xr3:uid="{00000000-0010-0000-0000-000004000000}" name="PD"/>
    <tableColumn id="5" xr3:uid="{00000000-0010-0000-0000-000005000000}" name="EPD2"/>
    <tableColumn id="6" xr3:uid="{00000000-0010-0000-0000-000006000000}" name="GPD2"/>
    <tableColumn id="7" xr3:uid="{00000000-0010-0000-0000-000007000000}" name="PD2"/>
    <tableColumn id="8" xr3:uid="{00000000-0010-0000-0000-000008000000}" name="EPD3"/>
    <tableColumn id="9" xr3:uid="{00000000-0010-0000-0000-000009000000}" name="GPD3"/>
    <tableColumn id="10" xr3:uid="{00000000-0010-0000-0000-00000A000000}" name="PD3"/>
    <tableColumn id="11" xr3:uid="{00000000-0010-0000-0000-00000B000000}" name="EPD4"/>
    <tableColumn id="12" xr3:uid="{00000000-0010-0000-0000-00000C000000}" name="GPD4"/>
    <tableColumn id="13" xr3:uid="{00000000-0010-0000-0000-00000D000000}" name="PD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256" displayName="Table2256" ref="A3:M31" totalsRowShown="0" headerRowDxfId="29" dataDxfId="28">
  <autoFilter ref="A3:M31" xr:uid="{00000000-0009-0000-0100-000002000000}"/>
  <tableColumns count="13">
    <tableColumn id="1" xr3:uid="{00000000-0010-0000-0100-000001000000}" name="Card" dataDxfId="27"/>
    <tableColumn id="2" xr3:uid="{00000000-0010-0000-0100-000002000000}" name="ETH" dataDxfId="26"/>
    <tableColumn id="3" xr3:uid="{00000000-0010-0000-0100-000003000000}" name="GODS" dataDxfId="25"/>
    <tableColumn id="4" xr3:uid="{00000000-0010-0000-0100-000004000000}" name="PD" dataDxfId="24"/>
    <tableColumn id="5" xr3:uid="{00000000-0010-0000-0100-000005000000}" name="ETH2" dataDxfId="23"/>
    <tableColumn id="6" xr3:uid="{00000000-0010-0000-0100-000006000000}" name="GODS2" dataDxfId="22"/>
    <tableColumn id="7" xr3:uid="{00000000-0010-0000-0100-000007000000}" name="PD2" dataDxfId="21"/>
    <tableColumn id="8" xr3:uid="{00000000-0010-0000-0100-000008000000}" name="ETH3" dataDxfId="20"/>
    <tableColumn id="9" xr3:uid="{00000000-0010-0000-0100-000009000000}" name="GODS3" dataDxfId="19"/>
    <tableColumn id="10" xr3:uid="{00000000-0010-0000-0100-00000A000000}" name="PD3" dataDxfId="18"/>
    <tableColumn id="11" xr3:uid="{00000000-0010-0000-0100-00000B000000}" name="ETH4" dataDxfId="17"/>
    <tableColumn id="12" xr3:uid="{00000000-0010-0000-0100-00000C000000}" name="GODS4" dataDxfId="16"/>
    <tableColumn id="13" xr3:uid="{00000000-0010-0000-0100-00000D000000}" name="PD4" dataDxfId="1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2567" displayName="Table22567" ref="A3:M28" totalsRowShown="0" headerRowDxfId="14" dataDxfId="13">
  <autoFilter ref="A3:M28" xr:uid="{00000000-0009-0000-0100-000003000000}"/>
  <tableColumns count="13">
    <tableColumn id="1" xr3:uid="{00000000-0010-0000-0200-000001000000}" name="Card" dataDxfId="12"/>
    <tableColumn id="2" xr3:uid="{00000000-0010-0000-0200-000002000000}" name="ETH" dataDxfId="11"/>
    <tableColumn id="3" xr3:uid="{00000000-0010-0000-0200-000003000000}" name="GODS" dataDxfId="10"/>
    <tableColumn id="4" xr3:uid="{00000000-0010-0000-0200-000004000000}" name="Price Diff" dataDxfId="9"/>
    <tableColumn id="5" xr3:uid="{00000000-0010-0000-0200-000005000000}" name="ETH2" dataDxfId="8"/>
    <tableColumn id="6" xr3:uid="{00000000-0010-0000-0200-000006000000}" name="GODS3" dataDxfId="7"/>
    <tableColumn id="7" xr3:uid="{00000000-0010-0000-0200-000007000000}" name="Price Diff2" dataDxfId="6"/>
    <tableColumn id="8" xr3:uid="{00000000-0010-0000-0200-000008000000}" name="ETH3" dataDxfId="5"/>
    <tableColumn id="9" xr3:uid="{00000000-0010-0000-0200-000009000000}" name="GODS4" dataDxfId="4"/>
    <tableColumn id="10" xr3:uid="{00000000-0010-0000-0200-00000A000000}" name="Price Diff3" dataDxfId="3"/>
    <tableColumn id="11" xr3:uid="{00000000-0010-0000-0200-00000B000000}" name="ETH4" dataDxfId="2"/>
    <tableColumn id="12" xr3:uid="{00000000-0010-0000-0200-00000C000000}" name="GODS5" dataDxfId="1"/>
    <tableColumn id="13" xr3:uid="{00000000-0010-0000-0200-00000D000000}" name="Price Diff4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2" displayName="Table22" ref="A3:M28" totalsRowShown="0">
  <autoFilter ref="A3:M28" xr:uid="{00000000-0009-0000-0100-000004000000}"/>
  <tableColumns count="13">
    <tableColumn id="1" xr3:uid="{00000000-0010-0000-0300-000001000000}" name="Card"/>
    <tableColumn id="2" xr3:uid="{00000000-0010-0000-0300-000002000000}" name="ETH"/>
    <tableColumn id="3" xr3:uid="{00000000-0010-0000-0300-000003000000}" name="GODS"/>
    <tableColumn id="4" xr3:uid="{00000000-0010-0000-0300-000004000000}" name="Price Diff"/>
    <tableColumn id="5" xr3:uid="{00000000-0010-0000-0300-000005000000}" name="ETH2"/>
    <tableColumn id="6" xr3:uid="{00000000-0010-0000-0300-000006000000}" name="GODS3"/>
    <tableColumn id="7" xr3:uid="{00000000-0010-0000-0300-000007000000}" name="Price Diff2"/>
    <tableColumn id="8" xr3:uid="{00000000-0010-0000-0300-000008000000}" name="ETH3"/>
    <tableColumn id="9" xr3:uid="{00000000-0010-0000-0300-000009000000}" name="GODS4"/>
    <tableColumn id="10" xr3:uid="{00000000-0010-0000-0300-00000A000000}" name="Price Diff3"/>
    <tableColumn id="11" xr3:uid="{00000000-0010-0000-0300-00000B000000}" name="ETH4"/>
    <tableColumn id="12" xr3:uid="{00000000-0010-0000-0300-00000C000000}" name="GODS5"/>
    <tableColumn id="13" xr3:uid="{00000000-0010-0000-0300-00000D000000}" name="Price Diff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31"/>
  <sheetViews>
    <sheetView workbookViewId="0">
      <selection activeCell="S12" sqref="S12"/>
    </sheetView>
  </sheetViews>
  <sheetFormatPr defaultColWidth="8.85546875" defaultRowHeight="15" x14ac:dyDescent="0.25"/>
  <cols>
    <col min="1" max="1" width="22.28515625" style="28" bestFit="1" customWidth="1"/>
    <col min="2" max="2" width="10" style="11" bestFit="1" customWidth="1"/>
    <col min="3" max="4" width="15.28515625" style="11" bestFit="1" customWidth="1"/>
    <col min="5" max="5" width="14.140625" style="11" bestFit="1" customWidth="1"/>
    <col min="6" max="6" width="12.140625" style="11" bestFit="1" customWidth="1"/>
    <col min="7" max="7" width="9.28515625" style="15" bestFit="1" customWidth="1"/>
    <col min="8" max="8" width="10.140625" style="15" bestFit="1" customWidth="1"/>
    <col min="9" max="9" width="10.42578125" style="15" bestFit="1" customWidth="1"/>
    <col min="10" max="10" width="9.28515625" style="15" bestFit="1" customWidth="1"/>
    <col min="11" max="11" width="10.140625" style="15" bestFit="1" customWidth="1"/>
    <col min="12" max="12" width="10.42578125" style="15" bestFit="1" customWidth="1"/>
    <col min="13" max="13" width="9.28515625" style="15" bestFit="1" customWidth="1"/>
  </cols>
  <sheetData>
    <row r="1" spans="1:13" ht="18.75" customHeight="1" x14ac:dyDescent="0.25">
      <c r="A1" s="70" t="s">
        <v>0</v>
      </c>
      <c r="B1" s="68"/>
      <c r="C1" s="60" t="s">
        <v>1</v>
      </c>
      <c r="D1" s="61" t="s">
        <v>2</v>
      </c>
      <c r="F1" s="2"/>
      <c r="G1" s="14"/>
      <c r="H1" s="14"/>
      <c r="I1" s="14"/>
      <c r="J1" s="14"/>
      <c r="K1" s="14"/>
      <c r="L1" s="14"/>
      <c r="M1" s="14"/>
    </row>
    <row r="2" spans="1:13" ht="18.75" customHeight="1" x14ac:dyDescent="0.25">
      <c r="A2" s="18"/>
      <c r="B2" s="66" t="s">
        <v>3</v>
      </c>
      <c r="C2" s="67"/>
      <c r="D2" s="68"/>
      <c r="E2" s="66" t="s">
        <v>4</v>
      </c>
      <c r="F2" s="67"/>
      <c r="G2" s="68"/>
      <c r="H2" s="69" t="s">
        <v>5</v>
      </c>
      <c r="I2" s="67"/>
      <c r="J2" s="68"/>
      <c r="K2" s="69" t="s">
        <v>6</v>
      </c>
      <c r="L2" s="67"/>
      <c r="M2" s="68"/>
    </row>
    <row r="3" spans="1:13" ht="18.75" customHeight="1" x14ac:dyDescent="0.25">
      <c r="A3" s="17" t="s">
        <v>7</v>
      </c>
      <c r="B3" s="2" t="s">
        <v>8</v>
      </c>
      <c r="C3" s="19" t="s">
        <v>9</v>
      </c>
      <c r="D3" s="20" t="s">
        <v>10</v>
      </c>
      <c r="E3" s="1" t="s">
        <v>11</v>
      </c>
      <c r="F3" s="2" t="s">
        <v>12</v>
      </c>
      <c r="G3" s="14" t="s">
        <v>13</v>
      </c>
      <c r="H3" s="14" t="s">
        <v>14</v>
      </c>
      <c r="I3" s="21" t="s">
        <v>15</v>
      </c>
      <c r="J3" s="22" t="s">
        <v>16</v>
      </c>
      <c r="K3" s="17" t="s">
        <v>17</v>
      </c>
      <c r="L3" s="21" t="s">
        <v>18</v>
      </c>
      <c r="M3" s="22" t="s">
        <v>19</v>
      </c>
    </row>
    <row r="4" spans="1:13" ht="18.75" customHeight="1" x14ac:dyDescent="0.25">
      <c r="A4" s="23" t="s">
        <v>20</v>
      </c>
      <c r="B4" s="24" t="str">
        <f t="shared" ref="B4:B29" ca="1" si="0">IFERROR(IF(INDIRECT("'" &amp; $C$1 &amp; "'!B" &amp; ROW()) = 0, "", (INDIRECT("'" &amp; $D$1 &amp; "'!B" &amp; ROW()) - INDIRECT("'" &amp; $C$1 &amp; "'!B" &amp; ROW())) / INDIRECT("'" &amp; $C$1 &amp; "'!B" &amp; ROW())),"")</f>
        <v/>
      </c>
      <c r="C4" s="25" t="str">
        <f t="shared" ref="C4:C29" ca="1" si="1">IFERROR(IF(INDIRECT("'" &amp; $C$1 &amp; "'!C" &amp; ROW()) = 0, "", (INDIRECT("'" &amp; $D$1 &amp; "'!C" &amp; ROW()) - INDIRECT("'" &amp; $C$1 &amp; "'!C" &amp; ROW())) / INDIRECT("'" &amp; $C$1 &amp; "'!C" &amp; ROW())),"")</f>
        <v/>
      </c>
      <c r="D4" s="26" t="str">
        <f t="shared" ref="D4:D29" ca="1" si="2">IFERROR(INDIRECT("'" &amp; $D$1 &amp; "'!D" &amp; ROW()) - INDIRECT("'" &amp; $C$1 &amp; "'!D" &amp; ROW()), "")</f>
        <v/>
      </c>
      <c r="E4" s="27" t="str">
        <f t="shared" ref="E4:E29" ca="1" si="3">IFERROR(IF(INDIRECT("'" &amp; $C$1 &amp; "'!E" &amp; ROW()) = 0, "", (INDIRECT("'" &amp; $D$1 &amp; "'!E" &amp; ROW()) - INDIRECT("'" &amp; $C$1 &amp; "'!E" &amp; ROW())) / INDIRECT("'" &amp; $C$1 &amp; "'!E" &amp; ROW())),"")</f>
        <v/>
      </c>
      <c r="F4" s="25" t="str">
        <f t="shared" ref="F4:F29" ca="1" si="4">IFERROR(IF(INDIRECT("'" &amp; $C$1 &amp; "'!F" &amp; ROW()) = 0, "", (INDIRECT("'" &amp; $D$1 &amp; "'!F" &amp; ROW()) - INDIRECT("'" &amp; $C$1 &amp; "'!F" &amp; ROW())) / INDIRECT("'" &amp; $C$1 &amp; "'!F" &amp; ROW())),"")</f>
        <v/>
      </c>
      <c r="G4" s="26" t="str">
        <f t="shared" ref="G4:G29" ca="1" si="5">IFERROR(INDIRECT("'" &amp; $D$1 &amp; "'!G" &amp; ROW()) - INDIRECT("'" &amp; $C$1 &amp; "'!G" &amp; ROW()), "")</f>
        <v/>
      </c>
      <c r="H4" s="27" t="str">
        <f t="shared" ref="H4:H29" ca="1" si="6">IFERROR(IF(INDIRECT("'" &amp; $C$1 &amp; "'!H" &amp; ROW()) = 0, "", (INDIRECT("'" &amp; $D$1 &amp; "'!H" &amp; ROW()) - INDIRECT("'" &amp; $C$1 &amp; "'!H" &amp; ROW())) / INDIRECT("'" &amp; $C$1 &amp; "'!H" &amp; ROW())),"")</f>
        <v/>
      </c>
      <c r="I4" s="25" t="str">
        <f t="shared" ref="I4:I29" ca="1" si="7">IFERROR(IF(INDIRECT("'" &amp; $C$1 &amp; "'!I" &amp; ROW()) = 0, "", (INDIRECT("'" &amp; $D$1 &amp; "'!I" &amp; ROW()) - INDIRECT("'" &amp; $C$1 &amp; "'!I" &amp; ROW())) / INDIRECT("'" &amp; $C$1 &amp; "'!I" &amp; ROW())),"")</f>
        <v/>
      </c>
      <c r="J4" s="26" t="str">
        <f t="shared" ref="J4:J29" ca="1" si="8">IFERROR(INDIRECT("'" &amp; $D$1 &amp; "'!J" &amp; ROW()) - INDIRECT("'" &amp; $C$1 &amp; "'!J" &amp; ROW()), "")</f>
        <v/>
      </c>
      <c r="K4" s="27" t="str">
        <f t="shared" ref="K4:K29" ca="1" si="9">IFERROR(IF(INDIRECT("'" &amp; $C$1 &amp; "'!K" &amp; ROW()) = 0, "", (INDIRECT("'" &amp; $D$1 &amp; "'!K" &amp; ROW()) - INDIRECT("'" &amp; $C$1 &amp; "'!K" &amp; ROW())) / INDIRECT("'" &amp; $C$1 &amp; "'!K" &amp; ROW())),"")</f>
        <v/>
      </c>
      <c r="L4" s="25" t="str">
        <f t="shared" ref="L4:L29" ca="1" si="10">IFERROR(IF(INDIRECT("'" &amp; $C$1 &amp; "'!L" &amp; ROW()) = 0, "", (INDIRECT("'" &amp; $D$1 &amp; "'!L" &amp; ROW()) - INDIRECT("'" &amp; $C$1 &amp; "'!L" &amp; ROW())) / INDIRECT("'" &amp; $C$1 &amp; "'!L" &amp; ROW())),"")</f>
        <v/>
      </c>
      <c r="M4" s="26" t="str">
        <f t="shared" ref="M4:M29" ca="1" si="11">IFERROR(INDIRECT("'" &amp; $D$1 &amp; "'!M" &amp; ROW()) - INDIRECT("'" &amp; $C$1 &amp; "'!M" &amp; ROW()), "")</f>
        <v/>
      </c>
    </row>
    <row r="5" spans="1:13" ht="18.75" customHeight="1" x14ac:dyDescent="0.25">
      <c r="A5" s="23" t="s">
        <v>21</v>
      </c>
      <c r="B5" s="24" t="str">
        <f t="shared" ca="1" si="0"/>
        <v/>
      </c>
      <c r="C5" s="25" t="str">
        <f t="shared" ca="1" si="1"/>
        <v/>
      </c>
      <c r="D5" s="26" t="str">
        <f t="shared" ca="1" si="2"/>
        <v/>
      </c>
      <c r="E5" s="27" t="str">
        <f t="shared" ca="1" si="3"/>
        <v/>
      </c>
      <c r="F5" s="25" t="str">
        <f t="shared" ca="1" si="4"/>
        <v/>
      </c>
      <c r="G5" s="26" t="str">
        <f t="shared" ca="1" si="5"/>
        <v/>
      </c>
      <c r="H5" s="27" t="str">
        <f t="shared" ca="1" si="6"/>
        <v/>
      </c>
      <c r="I5" s="25" t="str">
        <f t="shared" ca="1" si="7"/>
        <v/>
      </c>
      <c r="J5" s="26" t="str">
        <f t="shared" ca="1" si="8"/>
        <v/>
      </c>
      <c r="K5" s="27" t="str">
        <f t="shared" ca="1" si="9"/>
        <v/>
      </c>
      <c r="L5" s="25" t="str">
        <f t="shared" ca="1" si="10"/>
        <v/>
      </c>
      <c r="M5" s="26" t="str">
        <f t="shared" ca="1" si="11"/>
        <v/>
      </c>
    </row>
    <row r="6" spans="1:13" ht="18.75" customHeight="1" x14ac:dyDescent="0.25">
      <c r="A6" s="23" t="s">
        <v>22</v>
      </c>
      <c r="B6" s="24" t="str">
        <f t="shared" ca="1" si="0"/>
        <v/>
      </c>
      <c r="C6" s="25" t="str">
        <f t="shared" ca="1" si="1"/>
        <v/>
      </c>
      <c r="D6" s="26" t="str">
        <f t="shared" ca="1" si="2"/>
        <v/>
      </c>
      <c r="E6" s="27" t="str">
        <f t="shared" ca="1" si="3"/>
        <v/>
      </c>
      <c r="F6" s="25" t="str">
        <f t="shared" ca="1" si="4"/>
        <v/>
      </c>
      <c r="G6" s="26" t="str">
        <f t="shared" ca="1" si="5"/>
        <v/>
      </c>
      <c r="H6" s="27" t="str">
        <f t="shared" ca="1" si="6"/>
        <v/>
      </c>
      <c r="I6" s="25" t="str">
        <f t="shared" ca="1" si="7"/>
        <v/>
      </c>
      <c r="J6" s="26" t="str">
        <f t="shared" ca="1" si="8"/>
        <v/>
      </c>
      <c r="K6" s="27" t="str">
        <f t="shared" ca="1" si="9"/>
        <v/>
      </c>
      <c r="L6" s="25" t="str">
        <f t="shared" ca="1" si="10"/>
        <v/>
      </c>
      <c r="M6" s="26" t="str">
        <f t="shared" ca="1" si="11"/>
        <v/>
      </c>
    </row>
    <row r="7" spans="1:13" ht="18.75" customHeight="1" x14ac:dyDescent="0.25">
      <c r="A7" s="23" t="s">
        <v>23</v>
      </c>
      <c r="B7" s="24" t="str">
        <f t="shared" ca="1" si="0"/>
        <v/>
      </c>
      <c r="C7" s="25" t="str">
        <f t="shared" ca="1" si="1"/>
        <v/>
      </c>
      <c r="D7" s="26" t="str">
        <f t="shared" ca="1" si="2"/>
        <v/>
      </c>
      <c r="E7" s="27" t="str">
        <f t="shared" ca="1" si="3"/>
        <v/>
      </c>
      <c r="F7" s="25" t="str">
        <f t="shared" ca="1" si="4"/>
        <v/>
      </c>
      <c r="G7" s="26" t="str">
        <f t="shared" ca="1" si="5"/>
        <v/>
      </c>
      <c r="H7" s="27" t="str">
        <f t="shared" ca="1" si="6"/>
        <v/>
      </c>
      <c r="I7" s="25" t="str">
        <f t="shared" ca="1" si="7"/>
        <v/>
      </c>
      <c r="J7" s="26" t="str">
        <f t="shared" ca="1" si="8"/>
        <v/>
      </c>
      <c r="K7" s="27" t="str">
        <f t="shared" ca="1" si="9"/>
        <v/>
      </c>
      <c r="L7" s="25" t="str">
        <f t="shared" ca="1" si="10"/>
        <v/>
      </c>
      <c r="M7" s="26" t="str">
        <f t="shared" ca="1" si="11"/>
        <v/>
      </c>
    </row>
    <row r="8" spans="1:13" ht="18.75" customHeight="1" x14ac:dyDescent="0.25">
      <c r="A8" s="23" t="s">
        <v>24</v>
      </c>
      <c r="B8" s="24" t="str">
        <f t="shared" ca="1" si="0"/>
        <v/>
      </c>
      <c r="C8" s="25" t="str">
        <f t="shared" ca="1" si="1"/>
        <v/>
      </c>
      <c r="D8" s="26" t="str">
        <f t="shared" ca="1" si="2"/>
        <v/>
      </c>
      <c r="E8" s="27" t="str">
        <f t="shared" ca="1" si="3"/>
        <v/>
      </c>
      <c r="F8" s="25" t="str">
        <f t="shared" ca="1" si="4"/>
        <v/>
      </c>
      <c r="G8" s="26" t="str">
        <f t="shared" ca="1" si="5"/>
        <v/>
      </c>
      <c r="H8" s="27" t="str">
        <f t="shared" ca="1" si="6"/>
        <v/>
      </c>
      <c r="I8" s="25" t="str">
        <f t="shared" ca="1" si="7"/>
        <v/>
      </c>
      <c r="J8" s="26" t="str">
        <f t="shared" ca="1" si="8"/>
        <v/>
      </c>
      <c r="K8" s="27" t="str">
        <f t="shared" ca="1" si="9"/>
        <v/>
      </c>
      <c r="L8" s="25" t="str">
        <f t="shared" ca="1" si="10"/>
        <v/>
      </c>
      <c r="M8" s="26" t="str">
        <f t="shared" ca="1" si="11"/>
        <v/>
      </c>
    </row>
    <row r="9" spans="1:13" ht="18.75" customHeight="1" x14ac:dyDescent="0.25">
      <c r="A9" s="23" t="s">
        <v>25</v>
      </c>
      <c r="B9" s="24" t="str">
        <f t="shared" ca="1" si="0"/>
        <v/>
      </c>
      <c r="C9" s="25" t="str">
        <f t="shared" ca="1" si="1"/>
        <v/>
      </c>
      <c r="D9" s="26" t="str">
        <f t="shared" ca="1" si="2"/>
        <v/>
      </c>
      <c r="E9" s="27" t="str">
        <f t="shared" ca="1" si="3"/>
        <v/>
      </c>
      <c r="F9" s="25" t="str">
        <f t="shared" ca="1" si="4"/>
        <v/>
      </c>
      <c r="G9" s="26" t="str">
        <f t="shared" ca="1" si="5"/>
        <v/>
      </c>
      <c r="H9" s="27" t="str">
        <f t="shared" ca="1" si="6"/>
        <v/>
      </c>
      <c r="I9" s="25" t="str">
        <f t="shared" ca="1" si="7"/>
        <v/>
      </c>
      <c r="J9" s="26" t="str">
        <f t="shared" ca="1" si="8"/>
        <v/>
      </c>
      <c r="K9" s="27" t="str">
        <f t="shared" ca="1" si="9"/>
        <v/>
      </c>
      <c r="L9" s="25" t="str">
        <f t="shared" ca="1" si="10"/>
        <v/>
      </c>
      <c r="M9" s="26" t="str">
        <f t="shared" ca="1" si="11"/>
        <v/>
      </c>
    </row>
    <row r="10" spans="1:13" ht="18.75" customHeight="1" x14ac:dyDescent="0.25">
      <c r="A10" s="23" t="s">
        <v>26</v>
      </c>
      <c r="B10" s="24" t="str">
        <f t="shared" ca="1" si="0"/>
        <v/>
      </c>
      <c r="C10" s="25" t="str">
        <f t="shared" ca="1" si="1"/>
        <v/>
      </c>
      <c r="D10" s="26" t="str">
        <f t="shared" ca="1" si="2"/>
        <v/>
      </c>
      <c r="E10" s="27" t="str">
        <f t="shared" ca="1" si="3"/>
        <v/>
      </c>
      <c r="F10" s="25" t="str">
        <f t="shared" ca="1" si="4"/>
        <v/>
      </c>
      <c r="G10" s="26" t="str">
        <f t="shared" ca="1" si="5"/>
        <v/>
      </c>
      <c r="H10" s="27" t="str">
        <f t="shared" ca="1" si="6"/>
        <v/>
      </c>
      <c r="I10" s="25" t="str">
        <f t="shared" ca="1" si="7"/>
        <v/>
      </c>
      <c r="J10" s="26" t="str">
        <f t="shared" ca="1" si="8"/>
        <v/>
      </c>
      <c r="K10" s="27" t="str">
        <f t="shared" ca="1" si="9"/>
        <v/>
      </c>
      <c r="L10" s="25" t="str">
        <f t="shared" ca="1" si="10"/>
        <v/>
      </c>
      <c r="M10" s="26" t="str">
        <f t="shared" ca="1" si="11"/>
        <v/>
      </c>
    </row>
    <row r="11" spans="1:13" ht="18.75" customHeight="1" x14ac:dyDescent="0.25">
      <c r="A11" s="23" t="s">
        <v>27</v>
      </c>
      <c r="B11" s="24" t="str">
        <f t="shared" ca="1" si="0"/>
        <v/>
      </c>
      <c r="C11" s="25" t="str">
        <f t="shared" ca="1" si="1"/>
        <v/>
      </c>
      <c r="D11" s="26" t="str">
        <f t="shared" ca="1" si="2"/>
        <v/>
      </c>
      <c r="E11" s="27" t="str">
        <f t="shared" ca="1" si="3"/>
        <v/>
      </c>
      <c r="F11" s="25" t="str">
        <f t="shared" ca="1" si="4"/>
        <v/>
      </c>
      <c r="G11" s="26" t="str">
        <f t="shared" ca="1" si="5"/>
        <v/>
      </c>
      <c r="H11" s="27" t="str">
        <f t="shared" ca="1" si="6"/>
        <v/>
      </c>
      <c r="I11" s="25" t="str">
        <f t="shared" ca="1" si="7"/>
        <v/>
      </c>
      <c r="J11" s="26" t="str">
        <f t="shared" ca="1" si="8"/>
        <v/>
      </c>
      <c r="K11" s="27" t="str">
        <f t="shared" ca="1" si="9"/>
        <v/>
      </c>
      <c r="L11" s="25" t="str">
        <f t="shared" ca="1" si="10"/>
        <v/>
      </c>
      <c r="M11" s="26" t="str">
        <f t="shared" ca="1" si="11"/>
        <v/>
      </c>
    </row>
    <row r="12" spans="1:13" ht="18.75" customHeight="1" x14ac:dyDescent="0.25">
      <c r="A12" s="23" t="s">
        <v>28</v>
      </c>
      <c r="B12" s="24" t="str">
        <f t="shared" ca="1" si="0"/>
        <v/>
      </c>
      <c r="C12" s="25" t="str">
        <f t="shared" ca="1" si="1"/>
        <v/>
      </c>
      <c r="D12" s="26" t="str">
        <f t="shared" ca="1" si="2"/>
        <v/>
      </c>
      <c r="E12" s="27" t="str">
        <f t="shared" ca="1" si="3"/>
        <v/>
      </c>
      <c r="F12" s="25" t="str">
        <f t="shared" ca="1" si="4"/>
        <v/>
      </c>
      <c r="G12" s="26" t="str">
        <f t="shared" ca="1" si="5"/>
        <v/>
      </c>
      <c r="H12" s="27" t="str">
        <f t="shared" ca="1" si="6"/>
        <v/>
      </c>
      <c r="I12" s="25" t="str">
        <f t="shared" ca="1" si="7"/>
        <v/>
      </c>
      <c r="J12" s="26" t="str">
        <f t="shared" ca="1" si="8"/>
        <v/>
      </c>
      <c r="K12" s="27" t="str">
        <f t="shared" ca="1" si="9"/>
        <v/>
      </c>
      <c r="L12" s="25" t="str">
        <f t="shared" ca="1" si="10"/>
        <v/>
      </c>
      <c r="M12" s="26" t="str">
        <f t="shared" ca="1" si="11"/>
        <v/>
      </c>
    </row>
    <row r="13" spans="1:13" ht="18.75" customHeight="1" x14ac:dyDescent="0.25">
      <c r="A13" s="23" t="s">
        <v>29</v>
      </c>
      <c r="B13" s="24" t="str">
        <f t="shared" ca="1" si="0"/>
        <v/>
      </c>
      <c r="C13" s="25" t="str">
        <f t="shared" ca="1" si="1"/>
        <v/>
      </c>
      <c r="D13" s="26" t="str">
        <f t="shared" ca="1" si="2"/>
        <v/>
      </c>
      <c r="E13" s="27" t="str">
        <f t="shared" ca="1" si="3"/>
        <v/>
      </c>
      <c r="F13" s="25" t="str">
        <f t="shared" ca="1" si="4"/>
        <v/>
      </c>
      <c r="G13" s="26" t="str">
        <f t="shared" ca="1" si="5"/>
        <v/>
      </c>
      <c r="H13" s="27" t="str">
        <f t="shared" ca="1" si="6"/>
        <v/>
      </c>
      <c r="I13" s="25" t="str">
        <f t="shared" ca="1" si="7"/>
        <v/>
      </c>
      <c r="J13" s="26" t="str">
        <f t="shared" ca="1" si="8"/>
        <v/>
      </c>
      <c r="K13" s="27" t="str">
        <f t="shared" ca="1" si="9"/>
        <v/>
      </c>
      <c r="L13" s="25" t="str">
        <f t="shared" ca="1" si="10"/>
        <v/>
      </c>
      <c r="M13" s="26" t="str">
        <f t="shared" ca="1" si="11"/>
        <v/>
      </c>
    </row>
    <row r="14" spans="1:13" ht="18.75" customHeight="1" x14ac:dyDescent="0.25">
      <c r="A14" s="23" t="s">
        <v>30</v>
      </c>
      <c r="B14" s="24" t="str">
        <f t="shared" ca="1" si="0"/>
        <v/>
      </c>
      <c r="C14" s="25" t="str">
        <f t="shared" ca="1" si="1"/>
        <v/>
      </c>
      <c r="D14" s="26" t="str">
        <f t="shared" ca="1" si="2"/>
        <v/>
      </c>
      <c r="E14" s="27" t="str">
        <f t="shared" ca="1" si="3"/>
        <v/>
      </c>
      <c r="F14" s="25" t="str">
        <f t="shared" ca="1" si="4"/>
        <v/>
      </c>
      <c r="G14" s="26" t="str">
        <f t="shared" ca="1" si="5"/>
        <v/>
      </c>
      <c r="H14" s="27" t="str">
        <f t="shared" ca="1" si="6"/>
        <v/>
      </c>
      <c r="I14" s="25" t="str">
        <f t="shared" ca="1" si="7"/>
        <v/>
      </c>
      <c r="J14" s="26" t="str">
        <f t="shared" ca="1" si="8"/>
        <v/>
      </c>
      <c r="K14" s="27" t="str">
        <f t="shared" ca="1" si="9"/>
        <v/>
      </c>
      <c r="L14" s="25" t="str">
        <f t="shared" ca="1" si="10"/>
        <v/>
      </c>
      <c r="M14" s="26" t="str">
        <f t="shared" ca="1" si="11"/>
        <v/>
      </c>
    </row>
    <row r="15" spans="1:13" ht="18.75" customHeight="1" x14ac:dyDescent="0.25">
      <c r="A15" s="23" t="s">
        <v>31</v>
      </c>
      <c r="B15" s="24" t="str">
        <f t="shared" ca="1" si="0"/>
        <v/>
      </c>
      <c r="C15" s="25" t="str">
        <f t="shared" ca="1" si="1"/>
        <v/>
      </c>
      <c r="D15" s="26" t="str">
        <f t="shared" ca="1" si="2"/>
        <v/>
      </c>
      <c r="E15" s="27" t="str">
        <f t="shared" ca="1" si="3"/>
        <v/>
      </c>
      <c r="F15" s="25" t="str">
        <f t="shared" ca="1" si="4"/>
        <v/>
      </c>
      <c r="G15" s="26" t="str">
        <f t="shared" ca="1" si="5"/>
        <v/>
      </c>
      <c r="H15" s="27" t="str">
        <f t="shared" ca="1" si="6"/>
        <v/>
      </c>
      <c r="I15" s="25" t="str">
        <f t="shared" ca="1" si="7"/>
        <v/>
      </c>
      <c r="J15" s="26" t="str">
        <f t="shared" ca="1" si="8"/>
        <v/>
      </c>
      <c r="K15" s="27" t="str">
        <f t="shared" ca="1" si="9"/>
        <v/>
      </c>
      <c r="L15" s="25" t="str">
        <f t="shared" ca="1" si="10"/>
        <v/>
      </c>
      <c r="M15" s="26" t="str">
        <f t="shared" ca="1" si="11"/>
        <v/>
      </c>
    </row>
    <row r="16" spans="1:13" ht="18.75" customHeight="1" x14ac:dyDescent="0.25">
      <c r="A16" s="23" t="s">
        <v>32</v>
      </c>
      <c r="B16" s="24" t="str">
        <f t="shared" ca="1" si="0"/>
        <v/>
      </c>
      <c r="C16" s="25" t="str">
        <f t="shared" ca="1" si="1"/>
        <v/>
      </c>
      <c r="D16" s="26" t="str">
        <f t="shared" ca="1" si="2"/>
        <v/>
      </c>
      <c r="E16" s="27" t="str">
        <f t="shared" ca="1" si="3"/>
        <v/>
      </c>
      <c r="F16" s="25" t="str">
        <f t="shared" ca="1" si="4"/>
        <v/>
      </c>
      <c r="G16" s="26" t="str">
        <f t="shared" ca="1" si="5"/>
        <v/>
      </c>
      <c r="H16" s="27" t="str">
        <f t="shared" ca="1" si="6"/>
        <v/>
      </c>
      <c r="I16" s="25" t="str">
        <f t="shared" ca="1" si="7"/>
        <v/>
      </c>
      <c r="J16" s="26" t="str">
        <f t="shared" ca="1" si="8"/>
        <v/>
      </c>
      <c r="K16" s="27" t="str">
        <f t="shared" ca="1" si="9"/>
        <v/>
      </c>
      <c r="L16" s="25" t="str">
        <f t="shared" ca="1" si="10"/>
        <v/>
      </c>
      <c r="M16" s="26" t="str">
        <f t="shared" ca="1" si="11"/>
        <v/>
      </c>
    </row>
    <row r="17" spans="1:13" ht="18.75" customHeight="1" x14ac:dyDescent="0.25">
      <c r="A17" s="23" t="s">
        <v>33</v>
      </c>
      <c r="B17" s="24" t="str">
        <f t="shared" ca="1" si="0"/>
        <v/>
      </c>
      <c r="C17" s="25" t="str">
        <f t="shared" ca="1" si="1"/>
        <v/>
      </c>
      <c r="D17" s="26" t="str">
        <f t="shared" ca="1" si="2"/>
        <v/>
      </c>
      <c r="E17" s="27" t="str">
        <f t="shared" ca="1" si="3"/>
        <v/>
      </c>
      <c r="F17" s="25" t="str">
        <f t="shared" ca="1" si="4"/>
        <v/>
      </c>
      <c r="G17" s="26" t="str">
        <f t="shared" ca="1" si="5"/>
        <v/>
      </c>
      <c r="H17" s="27" t="str">
        <f t="shared" ca="1" si="6"/>
        <v/>
      </c>
      <c r="I17" s="25" t="str">
        <f t="shared" ca="1" si="7"/>
        <v/>
      </c>
      <c r="J17" s="26" t="str">
        <f t="shared" ca="1" si="8"/>
        <v/>
      </c>
      <c r="K17" s="27" t="str">
        <f t="shared" ca="1" si="9"/>
        <v/>
      </c>
      <c r="L17" s="25" t="str">
        <f t="shared" ca="1" si="10"/>
        <v/>
      </c>
      <c r="M17" s="26" t="str">
        <f t="shared" ca="1" si="11"/>
        <v/>
      </c>
    </row>
    <row r="18" spans="1:13" ht="18.75" customHeight="1" x14ac:dyDescent="0.25">
      <c r="A18" s="23" t="s">
        <v>34</v>
      </c>
      <c r="B18" s="24" t="str">
        <f t="shared" ca="1" si="0"/>
        <v/>
      </c>
      <c r="C18" s="25" t="str">
        <f t="shared" ca="1" si="1"/>
        <v/>
      </c>
      <c r="D18" s="26" t="str">
        <f t="shared" ca="1" si="2"/>
        <v/>
      </c>
      <c r="E18" s="27" t="str">
        <f t="shared" ca="1" si="3"/>
        <v/>
      </c>
      <c r="F18" s="25" t="str">
        <f t="shared" ca="1" si="4"/>
        <v/>
      </c>
      <c r="G18" s="26" t="str">
        <f t="shared" ca="1" si="5"/>
        <v/>
      </c>
      <c r="H18" s="27" t="str">
        <f t="shared" ca="1" si="6"/>
        <v/>
      </c>
      <c r="I18" s="25" t="str">
        <f t="shared" ca="1" si="7"/>
        <v/>
      </c>
      <c r="J18" s="26" t="str">
        <f t="shared" ca="1" si="8"/>
        <v/>
      </c>
      <c r="K18" s="27" t="str">
        <f t="shared" ca="1" si="9"/>
        <v/>
      </c>
      <c r="L18" s="25" t="str">
        <f t="shared" ca="1" si="10"/>
        <v/>
      </c>
      <c r="M18" s="26" t="str">
        <f t="shared" ca="1" si="11"/>
        <v/>
      </c>
    </row>
    <row r="19" spans="1:13" ht="18.75" customHeight="1" x14ac:dyDescent="0.25">
      <c r="A19" s="23" t="s">
        <v>35</v>
      </c>
      <c r="B19" s="24" t="str">
        <f t="shared" ca="1" si="0"/>
        <v/>
      </c>
      <c r="C19" s="25" t="str">
        <f t="shared" ca="1" si="1"/>
        <v/>
      </c>
      <c r="D19" s="26" t="str">
        <f t="shared" ca="1" si="2"/>
        <v/>
      </c>
      <c r="E19" s="27" t="str">
        <f t="shared" ca="1" si="3"/>
        <v/>
      </c>
      <c r="F19" s="25" t="str">
        <f t="shared" ca="1" si="4"/>
        <v/>
      </c>
      <c r="G19" s="26" t="str">
        <f t="shared" ca="1" si="5"/>
        <v/>
      </c>
      <c r="H19" s="27" t="str">
        <f t="shared" ca="1" si="6"/>
        <v/>
      </c>
      <c r="I19" s="25" t="str">
        <f t="shared" ca="1" si="7"/>
        <v/>
      </c>
      <c r="J19" s="26" t="str">
        <f t="shared" ca="1" si="8"/>
        <v/>
      </c>
      <c r="K19" s="27" t="str">
        <f t="shared" ca="1" si="9"/>
        <v/>
      </c>
      <c r="L19" s="25" t="str">
        <f t="shared" ca="1" si="10"/>
        <v/>
      </c>
      <c r="M19" s="26" t="str">
        <f t="shared" ca="1" si="11"/>
        <v/>
      </c>
    </row>
    <row r="20" spans="1:13" ht="18.75" customHeight="1" x14ac:dyDescent="0.25">
      <c r="A20" s="23" t="s">
        <v>36</v>
      </c>
      <c r="B20" s="24" t="str">
        <f t="shared" ca="1" si="0"/>
        <v/>
      </c>
      <c r="C20" s="25" t="str">
        <f t="shared" ca="1" si="1"/>
        <v/>
      </c>
      <c r="D20" s="26" t="str">
        <f t="shared" ca="1" si="2"/>
        <v/>
      </c>
      <c r="E20" s="27" t="str">
        <f t="shared" ca="1" si="3"/>
        <v/>
      </c>
      <c r="F20" s="25" t="str">
        <f t="shared" ca="1" si="4"/>
        <v/>
      </c>
      <c r="G20" s="26" t="str">
        <f t="shared" ca="1" si="5"/>
        <v/>
      </c>
      <c r="H20" s="27" t="str">
        <f t="shared" ca="1" si="6"/>
        <v/>
      </c>
      <c r="I20" s="25" t="str">
        <f t="shared" ca="1" si="7"/>
        <v/>
      </c>
      <c r="J20" s="26" t="str">
        <f t="shared" ca="1" si="8"/>
        <v/>
      </c>
      <c r="K20" s="27" t="str">
        <f t="shared" ca="1" si="9"/>
        <v/>
      </c>
      <c r="L20" s="25" t="str">
        <f t="shared" ca="1" si="10"/>
        <v/>
      </c>
      <c r="M20" s="26" t="str">
        <f t="shared" ca="1" si="11"/>
        <v/>
      </c>
    </row>
    <row r="21" spans="1:13" ht="18.75" customHeight="1" x14ac:dyDescent="0.25">
      <c r="A21" s="23" t="s">
        <v>37</v>
      </c>
      <c r="B21" s="24" t="str">
        <f t="shared" ca="1" si="0"/>
        <v/>
      </c>
      <c r="C21" s="25" t="str">
        <f t="shared" ca="1" si="1"/>
        <v/>
      </c>
      <c r="D21" s="26" t="str">
        <f t="shared" ca="1" si="2"/>
        <v/>
      </c>
      <c r="E21" s="27" t="str">
        <f t="shared" ca="1" si="3"/>
        <v/>
      </c>
      <c r="F21" s="25" t="str">
        <f t="shared" ca="1" si="4"/>
        <v/>
      </c>
      <c r="G21" s="26" t="str">
        <f t="shared" ca="1" si="5"/>
        <v/>
      </c>
      <c r="H21" s="27" t="str">
        <f t="shared" ca="1" si="6"/>
        <v/>
      </c>
      <c r="I21" s="25" t="str">
        <f t="shared" ca="1" si="7"/>
        <v/>
      </c>
      <c r="J21" s="26" t="str">
        <f t="shared" ca="1" si="8"/>
        <v/>
      </c>
      <c r="K21" s="27" t="str">
        <f t="shared" ca="1" si="9"/>
        <v/>
      </c>
      <c r="L21" s="25" t="str">
        <f t="shared" ca="1" si="10"/>
        <v/>
      </c>
      <c r="M21" s="26" t="str">
        <f t="shared" ca="1" si="11"/>
        <v/>
      </c>
    </row>
    <row r="22" spans="1:13" ht="18.75" customHeight="1" x14ac:dyDescent="0.25">
      <c r="A22" s="23" t="s">
        <v>38</v>
      </c>
      <c r="B22" s="24" t="str">
        <f t="shared" ca="1" si="0"/>
        <v/>
      </c>
      <c r="C22" s="25" t="str">
        <f t="shared" ca="1" si="1"/>
        <v/>
      </c>
      <c r="D22" s="26" t="str">
        <f t="shared" ca="1" si="2"/>
        <v/>
      </c>
      <c r="E22" s="27" t="str">
        <f t="shared" ca="1" si="3"/>
        <v/>
      </c>
      <c r="F22" s="25" t="str">
        <f t="shared" ca="1" si="4"/>
        <v/>
      </c>
      <c r="G22" s="26" t="str">
        <f t="shared" ca="1" si="5"/>
        <v/>
      </c>
      <c r="H22" s="27" t="str">
        <f t="shared" ca="1" si="6"/>
        <v/>
      </c>
      <c r="I22" s="25" t="str">
        <f t="shared" ca="1" si="7"/>
        <v/>
      </c>
      <c r="J22" s="26" t="str">
        <f t="shared" ca="1" si="8"/>
        <v/>
      </c>
      <c r="K22" s="27" t="str">
        <f t="shared" ca="1" si="9"/>
        <v/>
      </c>
      <c r="L22" s="25" t="str">
        <f t="shared" ca="1" si="10"/>
        <v/>
      </c>
      <c r="M22" s="26" t="str">
        <f t="shared" ca="1" si="11"/>
        <v/>
      </c>
    </row>
    <row r="23" spans="1:13" ht="18.75" customHeight="1" x14ac:dyDescent="0.25">
      <c r="A23" s="23" t="s">
        <v>39</v>
      </c>
      <c r="B23" s="24" t="str">
        <f t="shared" ca="1" si="0"/>
        <v/>
      </c>
      <c r="C23" s="25" t="str">
        <f t="shared" ca="1" si="1"/>
        <v/>
      </c>
      <c r="D23" s="26" t="str">
        <f t="shared" ca="1" si="2"/>
        <v/>
      </c>
      <c r="E23" s="27" t="str">
        <f t="shared" ca="1" si="3"/>
        <v/>
      </c>
      <c r="F23" s="25" t="str">
        <f t="shared" ca="1" si="4"/>
        <v/>
      </c>
      <c r="G23" s="26" t="str">
        <f t="shared" ca="1" si="5"/>
        <v/>
      </c>
      <c r="H23" s="27" t="str">
        <f t="shared" ca="1" si="6"/>
        <v/>
      </c>
      <c r="I23" s="25" t="str">
        <f t="shared" ca="1" si="7"/>
        <v/>
      </c>
      <c r="J23" s="26" t="str">
        <f t="shared" ca="1" si="8"/>
        <v/>
      </c>
      <c r="K23" s="27" t="str">
        <f t="shared" ca="1" si="9"/>
        <v/>
      </c>
      <c r="L23" s="25" t="str">
        <f t="shared" ca="1" si="10"/>
        <v/>
      </c>
      <c r="M23" s="26" t="str">
        <f t="shared" ca="1" si="11"/>
        <v/>
      </c>
    </row>
    <row r="24" spans="1:13" ht="18.75" customHeight="1" x14ac:dyDescent="0.25">
      <c r="A24" s="23" t="s">
        <v>40</v>
      </c>
      <c r="B24" s="24" t="str">
        <f t="shared" ca="1" si="0"/>
        <v/>
      </c>
      <c r="C24" s="25" t="str">
        <f t="shared" ca="1" si="1"/>
        <v/>
      </c>
      <c r="D24" s="26" t="str">
        <f t="shared" ca="1" si="2"/>
        <v/>
      </c>
      <c r="E24" s="27" t="str">
        <f t="shared" ca="1" si="3"/>
        <v/>
      </c>
      <c r="F24" s="25" t="str">
        <f t="shared" ca="1" si="4"/>
        <v/>
      </c>
      <c r="G24" s="26" t="str">
        <f t="shared" ca="1" si="5"/>
        <v/>
      </c>
      <c r="H24" s="27" t="str">
        <f t="shared" ca="1" si="6"/>
        <v/>
      </c>
      <c r="I24" s="25" t="str">
        <f t="shared" ca="1" si="7"/>
        <v/>
      </c>
      <c r="J24" s="26" t="str">
        <f t="shared" ca="1" si="8"/>
        <v/>
      </c>
      <c r="K24" s="27" t="str">
        <f t="shared" ca="1" si="9"/>
        <v/>
      </c>
      <c r="L24" s="25" t="str">
        <f t="shared" ca="1" si="10"/>
        <v/>
      </c>
      <c r="M24" s="26" t="str">
        <f t="shared" ca="1" si="11"/>
        <v/>
      </c>
    </row>
    <row r="25" spans="1:13" ht="18.75" customHeight="1" x14ac:dyDescent="0.25">
      <c r="A25" s="23" t="s">
        <v>41</v>
      </c>
      <c r="B25" s="24" t="str">
        <f t="shared" ca="1" si="0"/>
        <v/>
      </c>
      <c r="C25" s="25" t="str">
        <f t="shared" ca="1" si="1"/>
        <v/>
      </c>
      <c r="D25" s="26" t="str">
        <f t="shared" ca="1" si="2"/>
        <v/>
      </c>
      <c r="E25" s="27" t="str">
        <f t="shared" ca="1" si="3"/>
        <v/>
      </c>
      <c r="F25" s="25" t="str">
        <f t="shared" ca="1" si="4"/>
        <v/>
      </c>
      <c r="G25" s="26" t="str">
        <f t="shared" ca="1" si="5"/>
        <v/>
      </c>
      <c r="H25" s="27" t="str">
        <f t="shared" ca="1" si="6"/>
        <v/>
      </c>
      <c r="I25" s="25" t="str">
        <f t="shared" ca="1" si="7"/>
        <v/>
      </c>
      <c r="J25" s="26" t="str">
        <f t="shared" ca="1" si="8"/>
        <v/>
      </c>
      <c r="K25" s="27" t="str">
        <f t="shared" ca="1" si="9"/>
        <v/>
      </c>
      <c r="L25" s="25" t="str">
        <f t="shared" ca="1" si="10"/>
        <v/>
      </c>
      <c r="M25" s="26" t="str">
        <f t="shared" ca="1" si="11"/>
        <v/>
      </c>
    </row>
    <row r="26" spans="1:13" ht="18.75" customHeight="1" x14ac:dyDescent="0.25">
      <c r="A26" s="23" t="s">
        <v>42</v>
      </c>
      <c r="B26" s="24" t="str">
        <f t="shared" ca="1" si="0"/>
        <v/>
      </c>
      <c r="C26" s="25" t="str">
        <f t="shared" ca="1" si="1"/>
        <v/>
      </c>
      <c r="D26" s="26" t="str">
        <f t="shared" ca="1" si="2"/>
        <v/>
      </c>
      <c r="E26" s="27" t="str">
        <f t="shared" ca="1" si="3"/>
        <v/>
      </c>
      <c r="F26" s="25" t="str">
        <f t="shared" ca="1" si="4"/>
        <v/>
      </c>
      <c r="G26" s="26" t="str">
        <f t="shared" ca="1" si="5"/>
        <v/>
      </c>
      <c r="H26" s="27" t="str">
        <f t="shared" ca="1" si="6"/>
        <v/>
      </c>
      <c r="I26" s="25" t="str">
        <f t="shared" ca="1" si="7"/>
        <v/>
      </c>
      <c r="J26" s="26" t="str">
        <f t="shared" ca="1" si="8"/>
        <v/>
      </c>
      <c r="K26" s="27" t="str">
        <f t="shared" ca="1" si="9"/>
        <v/>
      </c>
      <c r="L26" s="25" t="str">
        <f t="shared" ca="1" si="10"/>
        <v/>
      </c>
      <c r="M26" s="26" t="str">
        <f t="shared" ca="1" si="11"/>
        <v/>
      </c>
    </row>
    <row r="27" spans="1:13" ht="18.75" customHeight="1" x14ac:dyDescent="0.25">
      <c r="A27" s="23" t="s">
        <v>43</v>
      </c>
      <c r="B27" s="24" t="str">
        <f t="shared" ca="1" si="0"/>
        <v/>
      </c>
      <c r="C27" s="25" t="str">
        <f t="shared" ca="1" si="1"/>
        <v/>
      </c>
      <c r="D27" s="26" t="str">
        <f t="shared" ca="1" si="2"/>
        <v/>
      </c>
      <c r="E27" s="27" t="str">
        <f t="shared" ca="1" si="3"/>
        <v/>
      </c>
      <c r="F27" s="25" t="str">
        <f t="shared" ca="1" si="4"/>
        <v/>
      </c>
      <c r="G27" s="26" t="str">
        <f t="shared" ca="1" si="5"/>
        <v/>
      </c>
      <c r="H27" s="27" t="str">
        <f t="shared" ca="1" si="6"/>
        <v/>
      </c>
      <c r="I27" s="25" t="str">
        <f t="shared" ca="1" si="7"/>
        <v/>
      </c>
      <c r="J27" s="26" t="str">
        <f t="shared" ca="1" si="8"/>
        <v/>
      </c>
      <c r="K27" s="27" t="str">
        <f t="shared" ca="1" si="9"/>
        <v/>
      </c>
      <c r="L27" s="25" t="str">
        <f t="shared" ca="1" si="10"/>
        <v/>
      </c>
      <c r="M27" s="26" t="str">
        <f t="shared" ca="1" si="11"/>
        <v/>
      </c>
    </row>
    <row r="28" spans="1:13" ht="18.75" customHeight="1" x14ac:dyDescent="0.25">
      <c r="A28" s="23" t="s">
        <v>44</v>
      </c>
      <c r="B28" s="24" t="str">
        <f t="shared" ca="1" si="0"/>
        <v/>
      </c>
      <c r="C28" s="25" t="str">
        <f t="shared" ca="1" si="1"/>
        <v/>
      </c>
      <c r="D28" s="26" t="str">
        <f t="shared" ca="1" si="2"/>
        <v/>
      </c>
      <c r="E28" s="27" t="str">
        <f t="shared" ca="1" si="3"/>
        <v/>
      </c>
      <c r="F28" s="25" t="str">
        <f t="shared" ca="1" si="4"/>
        <v/>
      </c>
      <c r="G28" s="26" t="str">
        <f t="shared" ca="1" si="5"/>
        <v/>
      </c>
      <c r="H28" s="27" t="str">
        <f t="shared" ca="1" si="6"/>
        <v/>
      </c>
      <c r="I28" s="25" t="str">
        <f t="shared" ca="1" si="7"/>
        <v/>
      </c>
      <c r="J28" s="26" t="str">
        <f t="shared" ca="1" si="8"/>
        <v/>
      </c>
      <c r="K28" s="27" t="str">
        <f t="shared" ca="1" si="9"/>
        <v/>
      </c>
      <c r="L28" s="25" t="str">
        <f t="shared" ca="1" si="10"/>
        <v/>
      </c>
      <c r="M28" s="26" t="str">
        <f t="shared" ca="1" si="11"/>
        <v/>
      </c>
    </row>
    <row r="29" spans="1:13" x14ac:dyDescent="0.25">
      <c r="A29" s="23" t="s">
        <v>45</v>
      </c>
      <c r="B29" s="24" t="str">
        <f t="shared" ca="1" si="0"/>
        <v/>
      </c>
      <c r="C29" s="25" t="str">
        <f t="shared" ca="1" si="1"/>
        <v/>
      </c>
      <c r="D29" s="26" t="str">
        <f t="shared" ca="1" si="2"/>
        <v/>
      </c>
      <c r="E29" s="27" t="str">
        <f t="shared" ca="1" si="3"/>
        <v/>
      </c>
      <c r="F29" s="25" t="str">
        <f t="shared" ca="1" si="4"/>
        <v/>
      </c>
      <c r="G29" s="26" t="str">
        <f t="shared" ca="1" si="5"/>
        <v/>
      </c>
      <c r="H29" s="27" t="str">
        <f t="shared" ca="1" si="6"/>
        <v/>
      </c>
      <c r="I29" s="25" t="str">
        <f t="shared" ca="1" si="7"/>
        <v/>
      </c>
      <c r="J29" s="26" t="str">
        <f t="shared" ca="1" si="8"/>
        <v/>
      </c>
      <c r="K29" s="27" t="str">
        <f t="shared" ca="1" si="9"/>
        <v/>
      </c>
      <c r="L29" s="25" t="str">
        <f t="shared" ca="1" si="10"/>
        <v/>
      </c>
      <c r="M29" s="26" t="str">
        <f t="shared" ca="1" si="11"/>
        <v/>
      </c>
    </row>
    <row r="30" spans="1:13" x14ac:dyDescent="0.25">
      <c r="A30" s="28" t="s">
        <v>20</v>
      </c>
    </row>
    <row r="31" spans="1:13" x14ac:dyDescent="0.25">
      <c r="A31" s="62" t="s">
        <v>21</v>
      </c>
    </row>
  </sheetData>
  <mergeCells count="5">
    <mergeCell ref="E2:G2"/>
    <mergeCell ref="K2:M2"/>
    <mergeCell ref="A1:B1"/>
    <mergeCell ref="H2:J2"/>
    <mergeCell ref="B2:D2"/>
  </mergeCells>
  <conditionalFormatting sqref="A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M28 B29:M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46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47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48</v>
      </c>
      <c r="C3" s="49" t="s">
        <v>49</v>
      </c>
      <c r="D3" s="53" t="s">
        <v>10</v>
      </c>
      <c r="E3" s="49" t="s">
        <v>50</v>
      </c>
      <c r="F3" s="49" t="s">
        <v>51</v>
      </c>
      <c r="G3" s="53" t="s">
        <v>13</v>
      </c>
      <c r="H3" s="49" t="s">
        <v>52</v>
      </c>
      <c r="I3" s="49" t="s">
        <v>53</v>
      </c>
      <c r="J3" s="53" t="s">
        <v>16</v>
      </c>
      <c r="K3" s="49" t="s">
        <v>54</v>
      </c>
      <c r="L3" s="50" t="s">
        <v>55</v>
      </c>
      <c r="M3" s="58" t="s">
        <v>19</v>
      </c>
    </row>
    <row r="4" spans="1:13" ht="19.5" customHeight="1" x14ac:dyDescent="0.25">
      <c r="A4" s="37" t="s">
        <v>56</v>
      </c>
      <c r="B4" s="34" t="s">
        <v>257</v>
      </c>
      <c r="C4" s="34" t="s">
        <v>257</v>
      </c>
      <c r="D4" s="54">
        <f t="shared" ref="D4:D29" si="0">IF(OR(B4="", B4=0, C4="", C4=0), "", (B4-C4)/C4)</f>
        <v>0</v>
      </c>
      <c r="E4" s="34" t="s">
        <v>773</v>
      </c>
      <c r="F4" s="34" t="s">
        <v>198</v>
      </c>
      <c r="G4" s="54">
        <f t="shared" ref="G4:G29" si="1">IF(OR(E4="", E4=0, F4="", F4=0), "", (E4-F4)/F4)</f>
        <v>-8.8888888888888962E-2</v>
      </c>
      <c r="H4" s="34" t="s">
        <v>980</v>
      </c>
      <c r="I4" s="34" t="s">
        <v>506</v>
      </c>
      <c r="J4" s="54">
        <f t="shared" ref="J4:J29" si="2">IF(OR(H4="", H4=0, I4="", I4=0), "", (H4-I4)/I4)</f>
        <v>-0.28664495114006511</v>
      </c>
      <c r="K4" s="34" t="s">
        <v>981</v>
      </c>
      <c r="L4" s="35" t="s">
        <v>982</v>
      </c>
      <c r="M4" s="57">
        <f t="shared" ref="M4:M29" si="3">IF(OR(K4="", K4=0, L4="", L4=0), "", (K4-L4)/L4)</f>
        <v>-0.30555555555555552</v>
      </c>
    </row>
    <row r="5" spans="1:13" ht="19.5" customHeight="1" x14ac:dyDescent="0.25">
      <c r="A5" s="37" t="s">
        <v>57</v>
      </c>
      <c r="B5" s="34" t="s">
        <v>257</v>
      </c>
      <c r="C5" s="34" t="s">
        <v>123</v>
      </c>
      <c r="D5" s="54">
        <f t="shared" si="0"/>
        <v>-0.12499999999999993</v>
      </c>
      <c r="E5" s="34" t="s">
        <v>674</v>
      </c>
      <c r="F5" s="34" t="s">
        <v>126</v>
      </c>
      <c r="G5" s="54">
        <f t="shared" si="1"/>
        <v>-0.12727272727272737</v>
      </c>
      <c r="H5" s="34" t="s">
        <v>656</v>
      </c>
      <c r="I5" s="34" t="s">
        <v>885</v>
      </c>
      <c r="J5" s="54">
        <f t="shared" si="2"/>
        <v>4.6263345195729499E-2</v>
      </c>
      <c r="K5" s="34" t="s">
        <v>469</v>
      </c>
      <c r="L5" s="35" t="s">
        <v>983</v>
      </c>
      <c r="M5" s="57">
        <f t="shared" si="3"/>
        <v>6.3013698630137102E-2</v>
      </c>
    </row>
    <row r="6" spans="1:13" ht="19.5" customHeight="1" x14ac:dyDescent="0.25">
      <c r="A6" s="59" t="s">
        <v>22</v>
      </c>
      <c r="B6" s="34" t="s">
        <v>59</v>
      </c>
      <c r="C6" s="34" t="s">
        <v>59</v>
      </c>
      <c r="D6" s="54">
        <f t="shared" si="0"/>
        <v>0</v>
      </c>
      <c r="E6" s="34" t="s">
        <v>126</v>
      </c>
      <c r="F6" s="34" t="s">
        <v>800</v>
      </c>
      <c r="G6" s="54">
        <f t="shared" si="1"/>
        <v>-5.1724137931034343E-2</v>
      </c>
      <c r="H6" s="34" t="s">
        <v>432</v>
      </c>
      <c r="I6" s="34" t="s">
        <v>524</v>
      </c>
      <c r="J6" s="54">
        <f t="shared" si="2"/>
        <v>-4.3478260869565251E-2</v>
      </c>
      <c r="K6" s="34" t="s">
        <v>631</v>
      </c>
      <c r="L6" s="35" t="s">
        <v>972</v>
      </c>
      <c r="M6" s="57">
        <f t="shared" si="3"/>
        <v>-5.8944482522275493E-2</v>
      </c>
    </row>
    <row r="7" spans="1:13" ht="19.5" customHeight="1" x14ac:dyDescent="0.25">
      <c r="A7" s="37" t="s">
        <v>23</v>
      </c>
      <c r="B7" s="34" t="s">
        <v>747</v>
      </c>
      <c r="C7" s="34" t="s">
        <v>747</v>
      </c>
      <c r="D7" s="54">
        <f t="shared" si="0"/>
        <v>0</v>
      </c>
      <c r="E7" s="34" t="s">
        <v>97</v>
      </c>
      <c r="F7" s="34" t="s">
        <v>275</v>
      </c>
      <c r="G7" s="54">
        <f t="shared" si="1"/>
        <v>-6.122448979591831E-2</v>
      </c>
      <c r="H7" s="34" t="s">
        <v>984</v>
      </c>
      <c r="I7" s="34" t="s">
        <v>657</v>
      </c>
      <c r="J7" s="54">
        <f t="shared" si="2"/>
        <v>0.40944881889763779</v>
      </c>
      <c r="K7" s="34" t="s">
        <v>985</v>
      </c>
      <c r="L7" s="35" t="s">
        <v>986</v>
      </c>
      <c r="M7" s="57">
        <f t="shared" si="3"/>
        <v>0.10822021116138768</v>
      </c>
    </row>
    <row r="8" spans="1:13" ht="19.5" customHeight="1" x14ac:dyDescent="0.25">
      <c r="A8" s="59" t="s">
        <v>24</v>
      </c>
      <c r="B8" s="34" t="s">
        <v>64</v>
      </c>
      <c r="C8" s="34" t="s">
        <v>67</v>
      </c>
      <c r="D8" s="54">
        <f t="shared" si="0"/>
        <v>-0.14285714285714296</v>
      </c>
      <c r="E8" s="34" t="s">
        <v>159</v>
      </c>
      <c r="F8" s="34" t="s">
        <v>573</v>
      </c>
      <c r="G8" s="54">
        <f t="shared" si="1"/>
        <v>-0.3303571428571429</v>
      </c>
      <c r="H8" s="34" t="s">
        <v>559</v>
      </c>
      <c r="I8" s="34" t="s">
        <v>436</v>
      </c>
      <c r="J8" s="54">
        <f t="shared" si="2"/>
        <v>-6.3981042654028333E-2</v>
      </c>
      <c r="K8" s="34" t="s">
        <v>987</v>
      </c>
      <c r="L8" s="35" t="s">
        <v>988</v>
      </c>
      <c r="M8" s="57">
        <f t="shared" si="3"/>
        <v>-0.11008771929824568</v>
      </c>
    </row>
    <row r="9" spans="1:13" ht="19.5" customHeight="1" x14ac:dyDescent="0.25">
      <c r="A9" s="37" t="s">
        <v>25</v>
      </c>
      <c r="B9" s="34" t="s">
        <v>124</v>
      </c>
      <c r="C9" s="34" t="s">
        <v>124</v>
      </c>
      <c r="D9" s="54">
        <f t="shared" si="0"/>
        <v>0</v>
      </c>
      <c r="E9" s="34" t="s">
        <v>150</v>
      </c>
      <c r="F9" s="34" t="s">
        <v>69</v>
      </c>
      <c r="G9" s="54">
        <f t="shared" si="1"/>
        <v>-0.22619047619047614</v>
      </c>
      <c r="H9" s="34" t="s">
        <v>989</v>
      </c>
      <c r="I9" s="34" t="s">
        <v>990</v>
      </c>
      <c r="J9" s="54">
        <f t="shared" si="2"/>
        <v>-0.39504132231404954</v>
      </c>
      <c r="K9" s="34" t="s">
        <v>991</v>
      </c>
      <c r="L9" s="35" t="s">
        <v>992</v>
      </c>
      <c r="M9" s="57">
        <f t="shared" si="3"/>
        <v>-0.15208001818595146</v>
      </c>
    </row>
    <row r="10" spans="1:13" ht="19.5" customHeight="1" x14ac:dyDescent="0.25">
      <c r="A10" s="59" t="s">
        <v>26</v>
      </c>
      <c r="B10" s="34" t="s">
        <v>264</v>
      </c>
      <c r="C10" s="34" t="s">
        <v>86</v>
      </c>
      <c r="D10" s="54">
        <f t="shared" si="0"/>
        <v>-3.2258064516129059E-2</v>
      </c>
      <c r="E10" s="34" t="s">
        <v>245</v>
      </c>
      <c r="F10" s="34" t="s">
        <v>573</v>
      </c>
      <c r="G10" s="54">
        <f t="shared" si="1"/>
        <v>-8.0357142857142919E-2</v>
      </c>
      <c r="H10" s="34" t="s">
        <v>990</v>
      </c>
      <c r="I10" s="34" t="s">
        <v>579</v>
      </c>
      <c r="J10" s="54">
        <f t="shared" si="2"/>
        <v>7.0796460176991052E-2</v>
      </c>
      <c r="K10" s="34" t="s">
        <v>993</v>
      </c>
      <c r="L10" s="35" t="s">
        <v>994</v>
      </c>
      <c r="M10" s="57">
        <f t="shared" si="3"/>
        <v>-0.21004159239453349</v>
      </c>
    </row>
    <row r="11" spans="1:13" ht="19.5" customHeight="1" x14ac:dyDescent="0.25">
      <c r="A11" s="37" t="s">
        <v>27</v>
      </c>
      <c r="B11" s="34" t="s">
        <v>158</v>
      </c>
      <c r="C11" s="34" t="s">
        <v>67</v>
      </c>
      <c r="D11" s="54">
        <f t="shared" si="0"/>
        <v>7.1428571428571286E-2</v>
      </c>
      <c r="E11" s="34" t="s">
        <v>160</v>
      </c>
      <c r="F11" s="34" t="s">
        <v>694</v>
      </c>
      <c r="G11" s="54">
        <f t="shared" si="1"/>
        <v>-0.11111111111111108</v>
      </c>
      <c r="H11" s="34" t="s">
        <v>995</v>
      </c>
      <c r="I11" s="34" t="s">
        <v>345</v>
      </c>
      <c r="J11" s="54">
        <f t="shared" si="2"/>
        <v>3.8000000000000075E-2</v>
      </c>
      <c r="K11" s="34" t="s">
        <v>202</v>
      </c>
      <c r="L11" s="35" t="s">
        <v>996</v>
      </c>
      <c r="M11" s="57">
        <f t="shared" si="3"/>
        <v>-0.48446734353689946</v>
      </c>
    </row>
    <row r="12" spans="1:13" ht="19.5" customHeight="1" x14ac:dyDescent="0.25">
      <c r="A12" s="59" t="s">
        <v>28</v>
      </c>
      <c r="B12" s="34" t="s">
        <v>997</v>
      </c>
      <c r="C12" s="34" t="s">
        <v>998</v>
      </c>
      <c r="D12" s="54">
        <f t="shared" si="0"/>
        <v>-0.11940298507462696</v>
      </c>
      <c r="E12" s="34" t="s">
        <v>129</v>
      </c>
      <c r="F12" s="34" t="s">
        <v>999</v>
      </c>
      <c r="G12" s="54">
        <f t="shared" si="1"/>
        <v>5.9701492537313485E-3</v>
      </c>
      <c r="H12" s="34" t="s">
        <v>1000</v>
      </c>
      <c r="I12" s="34" t="s">
        <v>1001</v>
      </c>
      <c r="J12" s="54">
        <f t="shared" si="2"/>
        <v>0.39067702552719197</v>
      </c>
      <c r="K12" s="34" t="s">
        <v>1002</v>
      </c>
      <c r="L12" s="35" t="s">
        <v>1003</v>
      </c>
      <c r="M12" s="57">
        <f t="shared" si="3"/>
        <v>-0.20012507817385869</v>
      </c>
    </row>
    <row r="13" spans="1:13" ht="19.5" customHeight="1" x14ac:dyDescent="0.25">
      <c r="A13" s="37" t="s">
        <v>29</v>
      </c>
      <c r="B13" s="34" t="s">
        <v>343</v>
      </c>
      <c r="C13" s="34" t="s">
        <v>275</v>
      </c>
      <c r="D13" s="54">
        <f t="shared" si="0"/>
        <v>-0.10204081632653059</v>
      </c>
      <c r="E13" s="34" t="s">
        <v>1004</v>
      </c>
      <c r="F13" s="34" t="s">
        <v>553</v>
      </c>
      <c r="G13" s="54">
        <f t="shared" si="1"/>
        <v>-2.9100529100529068E-2</v>
      </c>
      <c r="H13" s="34" t="s">
        <v>1005</v>
      </c>
      <c r="I13" s="34" t="s">
        <v>1006</v>
      </c>
      <c r="J13" s="54">
        <f t="shared" si="2"/>
        <v>-0.25716560509554143</v>
      </c>
      <c r="K13" s="34" t="s">
        <v>1007</v>
      </c>
      <c r="L13" s="35" t="s">
        <v>100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707</v>
      </c>
      <c r="C14" s="34" t="s">
        <v>719</v>
      </c>
      <c r="D14" s="54">
        <f t="shared" si="0"/>
        <v>-8.1967213114754172E-3</v>
      </c>
      <c r="E14" s="34" t="s">
        <v>764</v>
      </c>
      <c r="F14" s="34" t="s">
        <v>1008</v>
      </c>
      <c r="G14" s="54">
        <f t="shared" si="1"/>
        <v>-6.6722268557131001E-3</v>
      </c>
      <c r="H14" s="34" t="s">
        <v>1009</v>
      </c>
      <c r="I14" s="34" t="s">
        <v>1010</v>
      </c>
      <c r="J14" s="54">
        <f t="shared" si="2"/>
        <v>2.7287788714550352E-3</v>
      </c>
      <c r="K14" s="34" t="s">
        <v>1011</v>
      </c>
      <c r="L14" s="35" t="s">
        <v>100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917</v>
      </c>
      <c r="C15" s="34" t="s">
        <v>311</v>
      </c>
      <c r="D15" s="54">
        <f t="shared" si="0"/>
        <v>-5.1020408163265238E-2</v>
      </c>
      <c r="E15" s="34" t="s">
        <v>1012</v>
      </c>
      <c r="F15" s="34" t="s">
        <v>724</v>
      </c>
      <c r="G15" s="54">
        <f t="shared" si="1"/>
        <v>3.3734939759036062E-2</v>
      </c>
      <c r="H15" s="34" t="s">
        <v>1013</v>
      </c>
      <c r="I15" s="34" t="s">
        <v>1014</v>
      </c>
      <c r="J15" s="54">
        <f t="shared" si="2"/>
        <v>-0.3679144385026738</v>
      </c>
      <c r="K15" s="34" t="s">
        <v>1015</v>
      </c>
      <c r="L15" s="35" t="s">
        <v>1016</v>
      </c>
      <c r="M15" s="57">
        <f t="shared" si="3"/>
        <v>-0.15773761497498787</v>
      </c>
    </row>
    <row r="16" spans="1:13" ht="19.5" customHeight="1" x14ac:dyDescent="0.25">
      <c r="A16" s="59" t="s">
        <v>32</v>
      </c>
      <c r="B16" s="34" t="s">
        <v>1017</v>
      </c>
      <c r="C16" s="34" t="s">
        <v>83</v>
      </c>
      <c r="D16" s="54">
        <f t="shared" si="0"/>
        <v>-2.3076923076923096E-2</v>
      </c>
      <c r="E16" s="34" t="s">
        <v>1018</v>
      </c>
      <c r="F16" s="34" t="s">
        <v>1019</v>
      </c>
      <c r="G16" s="54">
        <f t="shared" si="1"/>
        <v>-8.9086859688196074E-3</v>
      </c>
      <c r="H16" s="34" t="s">
        <v>1020</v>
      </c>
      <c r="I16" s="34" t="s">
        <v>986</v>
      </c>
      <c r="J16" s="54">
        <f t="shared" si="2"/>
        <v>-0.18966817496229266</v>
      </c>
      <c r="K16" s="34" t="s">
        <v>1021</v>
      </c>
      <c r="L16" s="35" t="s">
        <v>1022</v>
      </c>
      <c r="M16" s="57">
        <f t="shared" si="3"/>
        <v>0.84306211567596478</v>
      </c>
    </row>
    <row r="17" spans="1:13" ht="19.5" customHeight="1" x14ac:dyDescent="0.25">
      <c r="A17" s="37" t="s">
        <v>33</v>
      </c>
      <c r="B17" s="34" t="s">
        <v>367</v>
      </c>
      <c r="C17" s="34" t="s">
        <v>1023</v>
      </c>
      <c r="D17" s="54">
        <f t="shared" si="0"/>
        <v>-0.10869565217391314</v>
      </c>
      <c r="E17" s="34" t="s">
        <v>1024</v>
      </c>
      <c r="F17" s="34" t="s">
        <v>1025</v>
      </c>
      <c r="G17" s="54">
        <f t="shared" si="1"/>
        <v>-0.536394176931691</v>
      </c>
      <c r="H17" s="34" t="s">
        <v>1026</v>
      </c>
      <c r="I17" s="34" t="s">
        <v>1027</v>
      </c>
      <c r="J17" s="54">
        <f t="shared" si="2"/>
        <v>6.3681592039800866E-2</v>
      </c>
      <c r="K17" s="34" t="s">
        <v>1028</v>
      </c>
      <c r="L17" s="35" t="s">
        <v>100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1029</v>
      </c>
      <c r="C18" s="34" t="s">
        <v>645</v>
      </c>
      <c r="D18" s="54">
        <f t="shared" si="0"/>
        <v>-4.1493775933609992E-2</v>
      </c>
      <c r="E18" s="34" t="s">
        <v>1030</v>
      </c>
      <c r="F18" s="34" t="s">
        <v>1031</v>
      </c>
      <c r="G18" s="54">
        <f t="shared" si="1"/>
        <v>0.14469914040114609</v>
      </c>
      <c r="H18" s="34" t="s">
        <v>1032</v>
      </c>
      <c r="I18" s="34" t="s">
        <v>1033</v>
      </c>
      <c r="J18" s="54">
        <f t="shared" si="2"/>
        <v>-0.26938895417156289</v>
      </c>
      <c r="K18" s="34" t="s">
        <v>1034</v>
      </c>
      <c r="L18" s="35" t="s">
        <v>100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679</v>
      </c>
      <c r="C19" s="34" t="s">
        <v>72</v>
      </c>
      <c r="D19" s="54">
        <f t="shared" si="0"/>
        <v>-0.1764705882352941</v>
      </c>
      <c r="E19" s="34" t="s">
        <v>1035</v>
      </c>
      <c r="F19" s="34" t="s">
        <v>226</v>
      </c>
      <c r="G19" s="54">
        <f t="shared" si="1"/>
        <v>-0.44654088050314455</v>
      </c>
      <c r="H19" s="34" t="s">
        <v>956</v>
      </c>
      <c r="I19" s="34" t="s">
        <v>808</v>
      </c>
      <c r="J19" s="54">
        <f t="shared" si="2"/>
        <v>-0.48379351740696275</v>
      </c>
      <c r="K19" s="34" t="s">
        <v>1036</v>
      </c>
      <c r="L19" s="35" t="s">
        <v>1037</v>
      </c>
      <c r="M19" s="57">
        <f t="shared" si="3"/>
        <v>-0.68258947668615422</v>
      </c>
    </row>
    <row r="20" spans="1:13" ht="18.75" customHeight="1" x14ac:dyDescent="0.25">
      <c r="A20" s="59" t="s">
        <v>36</v>
      </c>
      <c r="B20" s="34" t="s">
        <v>76</v>
      </c>
      <c r="C20" s="34" t="s">
        <v>117</v>
      </c>
      <c r="D20" s="54">
        <f t="shared" si="0"/>
        <v>-8.3333333333333301E-2</v>
      </c>
      <c r="E20" s="34" t="s">
        <v>204</v>
      </c>
      <c r="F20" s="34" t="s">
        <v>1038</v>
      </c>
      <c r="G20" s="54">
        <f t="shared" si="1"/>
        <v>-0.64500000000000002</v>
      </c>
      <c r="H20" s="34" t="s">
        <v>1039</v>
      </c>
      <c r="I20" s="34" t="s">
        <v>1040</v>
      </c>
      <c r="J20" s="54">
        <f t="shared" si="2"/>
        <v>-0.19296663660955821</v>
      </c>
      <c r="K20" s="34" t="s">
        <v>1041</v>
      </c>
      <c r="L20" s="35" t="s">
        <v>1042</v>
      </c>
      <c r="M20" s="57">
        <f t="shared" si="3"/>
        <v>-0.12184081478687289</v>
      </c>
    </row>
    <row r="21" spans="1:13" ht="19.5" customHeight="1" x14ac:dyDescent="0.25">
      <c r="A21" s="37" t="s">
        <v>37</v>
      </c>
      <c r="B21" s="34" t="s">
        <v>113</v>
      </c>
      <c r="C21" s="34" t="s">
        <v>848</v>
      </c>
      <c r="D21" s="54">
        <f t="shared" si="0"/>
        <v>4.4164037854889628E-2</v>
      </c>
      <c r="E21" s="34" t="s">
        <v>1043</v>
      </c>
      <c r="F21" s="34" t="s">
        <v>1044</v>
      </c>
      <c r="G21" s="54">
        <f t="shared" si="1"/>
        <v>-5.2891396332863189E-2</v>
      </c>
      <c r="H21" s="34" t="s">
        <v>1002</v>
      </c>
      <c r="I21" s="34" t="s">
        <v>100</v>
      </c>
      <c r="J21" s="54" t="e">
        <f t="shared" si="2"/>
        <v>#DIV/0!</v>
      </c>
      <c r="K21" s="34" t="s">
        <v>1045</v>
      </c>
      <c r="L21" s="35" t="s">
        <v>100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139</v>
      </c>
      <c r="C22" s="34" t="s">
        <v>280</v>
      </c>
      <c r="D22" s="54">
        <f t="shared" si="0"/>
        <v>-0.20000000000000004</v>
      </c>
      <c r="E22" s="34" t="s">
        <v>146</v>
      </c>
      <c r="F22" s="34" t="s">
        <v>276</v>
      </c>
      <c r="G22" s="54">
        <f t="shared" si="1"/>
        <v>-0.16666666666666669</v>
      </c>
      <c r="H22" s="34" t="s">
        <v>1046</v>
      </c>
      <c r="I22" s="34" t="s">
        <v>531</v>
      </c>
      <c r="J22" s="54">
        <f t="shared" si="2"/>
        <v>-0.25099601593625498</v>
      </c>
      <c r="K22" s="34" t="s">
        <v>137</v>
      </c>
      <c r="L22" s="35" t="s">
        <v>173</v>
      </c>
      <c r="M22" s="57">
        <f t="shared" si="3"/>
        <v>-0.35529157667386613</v>
      </c>
    </row>
    <row r="23" spans="1:13" ht="18.75" customHeight="1" x14ac:dyDescent="0.25">
      <c r="A23" s="37" t="s">
        <v>39</v>
      </c>
      <c r="B23" s="34" t="s">
        <v>412</v>
      </c>
      <c r="C23" s="34" t="s">
        <v>128</v>
      </c>
      <c r="D23" s="54">
        <f t="shared" si="0"/>
        <v>-0.10344827586206887</v>
      </c>
      <c r="E23" s="34" t="s">
        <v>154</v>
      </c>
      <c r="F23" s="34" t="s">
        <v>1047</v>
      </c>
      <c r="G23" s="54">
        <f t="shared" si="1"/>
        <v>0.1328903654485051</v>
      </c>
      <c r="H23" s="34" t="s">
        <v>1048</v>
      </c>
      <c r="I23" s="34" t="s">
        <v>737</v>
      </c>
      <c r="J23" s="54">
        <f t="shared" si="2"/>
        <v>0.1845559845559846</v>
      </c>
      <c r="K23" s="34" t="s">
        <v>1049</v>
      </c>
      <c r="L23" s="35" t="s">
        <v>1050</v>
      </c>
      <c r="M23" s="57">
        <f t="shared" si="3"/>
        <v>3.2554491749847219</v>
      </c>
    </row>
    <row r="24" spans="1:13" ht="18.75" customHeight="1" x14ac:dyDescent="0.25">
      <c r="A24" s="59" t="s">
        <v>40</v>
      </c>
      <c r="B24" s="34" t="s">
        <v>75</v>
      </c>
      <c r="C24" s="34" t="s">
        <v>92</v>
      </c>
      <c r="D24" s="54">
        <f t="shared" si="0"/>
        <v>-9.5238095238095191E-2</v>
      </c>
      <c r="E24" s="34" t="s">
        <v>477</v>
      </c>
      <c r="F24" s="34" t="s">
        <v>574</v>
      </c>
      <c r="G24" s="54">
        <f t="shared" si="1"/>
        <v>-2.6845637583892641E-2</v>
      </c>
      <c r="H24" s="34" t="s">
        <v>1051</v>
      </c>
      <c r="I24" s="34" t="s">
        <v>1052</v>
      </c>
      <c r="J24" s="54">
        <f t="shared" si="2"/>
        <v>2.2197558268589983E-3</v>
      </c>
      <c r="K24" s="34" t="s">
        <v>1053</v>
      </c>
      <c r="L24" s="35" t="s">
        <v>1054</v>
      </c>
      <c r="M24" s="57">
        <f t="shared" si="3"/>
        <v>9.8824307096652381E-2</v>
      </c>
    </row>
    <row r="25" spans="1:13" ht="18.75" customHeight="1" x14ac:dyDescent="0.25">
      <c r="A25" s="37" t="s">
        <v>41</v>
      </c>
      <c r="B25" s="34" t="s">
        <v>257</v>
      </c>
      <c r="C25" s="34" t="s">
        <v>257</v>
      </c>
      <c r="D25" s="54">
        <f t="shared" si="0"/>
        <v>0</v>
      </c>
      <c r="E25" s="34" t="s">
        <v>147</v>
      </c>
      <c r="F25" s="34" t="s">
        <v>258</v>
      </c>
      <c r="G25" s="54">
        <f t="shared" si="1"/>
        <v>-0.28301886792452835</v>
      </c>
      <c r="H25" s="34" t="s">
        <v>145</v>
      </c>
      <c r="I25" s="34" t="s">
        <v>762</v>
      </c>
      <c r="J25" s="54">
        <f t="shared" si="2"/>
        <v>6.2043795620437922E-2</v>
      </c>
      <c r="K25" s="34" t="s">
        <v>1055</v>
      </c>
      <c r="L25" s="35" t="s">
        <v>1056</v>
      </c>
      <c r="M25" s="57">
        <f t="shared" si="3"/>
        <v>-0.36275862068965514</v>
      </c>
    </row>
    <row r="26" spans="1:13" ht="18.75" customHeight="1" x14ac:dyDescent="0.25">
      <c r="A26" s="59" t="s">
        <v>42</v>
      </c>
      <c r="B26" s="34" t="s">
        <v>416</v>
      </c>
      <c r="C26" s="34" t="s">
        <v>139</v>
      </c>
      <c r="D26" s="54">
        <f t="shared" si="0"/>
        <v>-0.25000000000000006</v>
      </c>
      <c r="E26" s="34" t="s">
        <v>966</v>
      </c>
      <c r="F26" s="34" t="s">
        <v>321</v>
      </c>
      <c r="G26" s="54">
        <f t="shared" si="1"/>
        <v>-0.10000000000000009</v>
      </c>
      <c r="H26" s="34" t="s">
        <v>118</v>
      </c>
      <c r="I26" s="34" t="s">
        <v>968</v>
      </c>
      <c r="J26" s="54">
        <f t="shared" si="2"/>
        <v>-0.44720496894409939</v>
      </c>
      <c r="K26" s="34" t="s">
        <v>1039</v>
      </c>
      <c r="L26" s="35" t="s">
        <v>1057</v>
      </c>
      <c r="M26" s="57">
        <f t="shared" si="3"/>
        <v>-0.12340842311459368</v>
      </c>
    </row>
    <row r="27" spans="1:13" ht="18.75" customHeight="1" x14ac:dyDescent="0.25">
      <c r="A27" s="37" t="s">
        <v>43</v>
      </c>
      <c r="B27" s="34" t="s">
        <v>870</v>
      </c>
      <c r="C27" s="34" t="s">
        <v>416</v>
      </c>
      <c r="D27" s="54">
        <f t="shared" si="0"/>
        <v>-0.33333333333333331</v>
      </c>
      <c r="E27" s="34" t="s">
        <v>92</v>
      </c>
      <c r="F27" s="34" t="s">
        <v>76</v>
      </c>
      <c r="G27" s="54">
        <f t="shared" si="1"/>
        <v>-4.5454545454545497E-2</v>
      </c>
      <c r="H27" s="34" t="s">
        <v>1058</v>
      </c>
      <c r="I27" s="34" t="s">
        <v>394</v>
      </c>
      <c r="J27" s="54">
        <f t="shared" si="2"/>
        <v>0.3512195121951221</v>
      </c>
      <c r="K27" s="34" t="s">
        <v>406</v>
      </c>
      <c r="L27" s="35" t="s">
        <v>1059</v>
      </c>
      <c r="M27" s="57">
        <f t="shared" si="3"/>
        <v>4.1264266900790068E-2</v>
      </c>
    </row>
    <row r="28" spans="1:13" ht="18.75" customHeight="1" x14ac:dyDescent="0.25">
      <c r="A28" s="59" t="s">
        <v>44</v>
      </c>
      <c r="B28" s="34" t="s">
        <v>139</v>
      </c>
      <c r="C28" s="34" t="s">
        <v>139</v>
      </c>
      <c r="D28" s="54">
        <f t="shared" si="0"/>
        <v>0</v>
      </c>
      <c r="E28" s="34" t="s">
        <v>86</v>
      </c>
      <c r="F28" s="34" t="s">
        <v>128</v>
      </c>
      <c r="G28" s="54">
        <f t="shared" si="1"/>
        <v>6.8965517241379379E-2</v>
      </c>
      <c r="H28" s="34" t="s">
        <v>1060</v>
      </c>
      <c r="I28" s="34" t="s">
        <v>133</v>
      </c>
      <c r="J28" s="54">
        <f t="shared" si="2"/>
        <v>4.1666666666666706E-2</v>
      </c>
      <c r="K28" s="34" t="s">
        <v>291</v>
      </c>
      <c r="L28" s="35" t="s">
        <v>1061</v>
      </c>
      <c r="M28" s="57">
        <f t="shared" si="3"/>
        <v>0.29545454545454553</v>
      </c>
    </row>
    <row r="29" spans="1:13" x14ac:dyDescent="0.25">
      <c r="A29" s="37" t="s">
        <v>45</v>
      </c>
      <c r="B29" s="34" t="s">
        <v>362</v>
      </c>
      <c r="C29" s="34" t="s">
        <v>1062</v>
      </c>
      <c r="D29" s="54">
        <f t="shared" si="0"/>
        <v>-0.15691868758915831</v>
      </c>
      <c r="E29" s="34" t="s">
        <v>1063</v>
      </c>
      <c r="F29" s="34" t="s">
        <v>1064</v>
      </c>
      <c r="G29" s="54">
        <f t="shared" si="1"/>
        <v>5.1510457010069649E-2</v>
      </c>
      <c r="H29" s="34" t="s">
        <v>1065</v>
      </c>
      <c r="I29" s="34" t="s">
        <v>1066</v>
      </c>
      <c r="J29" s="54">
        <f t="shared" si="2"/>
        <v>1.4521226616554224E-2</v>
      </c>
      <c r="K29" s="34" t="s">
        <v>1067</v>
      </c>
      <c r="L29" s="35" t="s">
        <v>100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46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47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48</v>
      </c>
      <c r="C3" s="49" t="s">
        <v>49</v>
      </c>
      <c r="D3" s="53" t="s">
        <v>10</v>
      </c>
      <c r="E3" s="49" t="s">
        <v>50</v>
      </c>
      <c r="F3" s="49" t="s">
        <v>51</v>
      </c>
      <c r="G3" s="53" t="s">
        <v>13</v>
      </c>
      <c r="H3" s="49" t="s">
        <v>52</v>
      </c>
      <c r="I3" s="49" t="s">
        <v>53</v>
      </c>
      <c r="J3" s="53" t="s">
        <v>16</v>
      </c>
      <c r="K3" s="49" t="s">
        <v>54</v>
      </c>
      <c r="L3" s="50" t="s">
        <v>55</v>
      </c>
      <c r="M3" s="58" t="s">
        <v>19</v>
      </c>
    </row>
    <row r="4" spans="1:13" ht="19.5" customHeight="1" x14ac:dyDescent="0.25">
      <c r="A4" s="37" t="s">
        <v>56</v>
      </c>
      <c r="B4" s="34" t="s">
        <v>123</v>
      </c>
      <c r="C4" s="34" t="s">
        <v>257</v>
      </c>
      <c r="D4" s="54">
        <f t="shared" ref="D4:D29" si="0">IF(OR(B4="", B4=0, C4="", C4=0), "", (B4-C4)/C4)</f>
        <v>0.14285714285714277</v>
      </c>
      <c r="E4" s="34" t="s">
        <v>773</v>
      </c>
      <c r="F4" s="34" t="s">
        <v>97</v>
      </c>
      <c r="G4" s="54">
        <f t="shared" ref="G4:G29" si="1">IF(OR(E4="", E4=0, F4="", F4=0), "", (E4-F4)/F4)</f>
        <v>-0.10869565217391314</v>
      </c>
      <c r="H4" s="34" t="s">
        <v>1068</v>
      </c>
      <c r="I4" s="34" t="s">
        <v>552</v>
      </c>
      <c r="J4" s="54">
        <f t="shared" ref="J4:J29" si="2">IF(OR(H4="", H4=0, I4="", I4=0), "", (H4-I4)/I4)</f>
        <v>-0.29712460063897755</v>
      </c>
      <c r="K4" s="34" t="s">
        <v>526</v>
      </c>
      <c r="L4" s="35" t="s">
        <v>1069</v>
      </c>
      <c r="M4" s="57">
        <f t="shared" ref="M4:M29" si="3">IF(OR(K4="", K4=0, L4="", L4=0), "", (K4-L4)/L4)</f>
        <v>-0.14693295292439362</v>
      </c>
    </row>
    <row r="5" spans="1:13" ht="19.5" customHeight="1" x14ac:dyDescent="0.25">
      <c r="A5" s="37" t="s">
        <v>57</v>
      </c>
      <c r="B5" s="34" t="s">
        <v>257</v>
      </c>
      <c r="C5" s="34" t="s">
        <v>58</v>
      </c>
      <c r="D5" s="54">
        <f t="shared" si="0"/>
        <v>-0.22222222222222213</v>
      </c>
      <c r="E5" s="34" t="s">
        <v>674</v>
      </c>
      <c r="F5" s="34" t="s">
        <v>536</v>
      </c>
      <c r="G5" s="54">
        <f t="shared" si="1"/>
        <v>-0.15789473684210523</v>
      </c>
      <c r="H5" s="34" t="s">
        <v>656</v>
      </c>
      <c r="I5" s="34" t="s">
        <v>624</v>
      </c>
      <c r="J5" s="54">
        <f t="shared" si="2"/>
        <v>2.0833333333333353E-2</v>
      </c>
      <c r="K5" s="34" t="s">
        <v>1070</v>
      </c>
      <c r="L5" s="35" t="s">
        <v>1071</v>
      </c>
      <c r="M5" s="57">
        <f t="shared" si="3"/>
        <v>3.8752783964365302E-2</v>
      </c>
    </row>
    <row r="6" spans="1:13" ht="19.5" customHeight="1" x14ac:dyDescent="0.25">
      <c r="A6" s="59" t="s">
        <v>22</v>
      </c>
      <c r="B6" s="34" t="s">
        <v>59</v>
      </c>
      <c r="C6" s="34" t="s">
        <v>59</v>
      </c>
      <c r="D6" s="54">
        <f t="shared" si="0"/>
        <v>0</v>
      </c>
      <c r="E6" s="34" t="s">
        <v>126</v>
      </c>
      <c r="F6" s="34" t="s">
        <v>997</v>
      </c>
      <c r="G6" s="54">
        <f t="shared" si="1"/>
        <v>-6.77966101694914E-2</v>
      </c>
      <c r="H6" s="34" t="s">
        <v>432</v>
      </c>
      <c r="I6" s="34" t="s">
        <v>618</v>
      </c>
      <c r="J6" s="54">
        <f t="shared" si="2"/>
        <v>6.5359477124183061E-3</v>
      </c>
      <c r="K6" s="34" t="s">
        <v>1069</v>
      </c>
      <c r="L6" s="35" t="s">
        <v>1072</v>
      </c>
      <c r="M6" s="57">
        <f t="shared" si="3"/>
        <v>-6.2207357859531756E-2</v>
      </c>
    </row>
    <row r="7" spans="1:13" ht="19.5" customHeight="1" x14ac:dyDescent="0.25">
      <c r="A7" s="37" t="s">
        <v>23</v>
      </c>
      <c r="B7" s="34" t="s">
        <v>747</v>
      </c>
      <c r="C7" s="34" t="s">
        <v>747</v>
      </c>
      <c r="D7" s="54">
        <f t="shared" si="0"/>
        <v>0</v>
      </c>
      <c r="E7" s="34" t="s">
        <v>97</v>
      </c>
      <c r="F7" s="34" t="s">
        <v>800</v>
      </c>
      <c r="G7" s="54">
        <f t="shared" si="1"/>
        <v>-0.20689655172413784</v>
      </c>
      <c r="H7" s="34" t="s">
        <v>1073</v>
      </c>
      <c r="I7" s="34" t="s">
        <v>938</v>
      </c>
      <c r="J7" s="54">
        <f t="shared" si="2"/>
        <v>0.38076923076923069</v>
      </c>
      <c r="K7" s="34" t="s">
        <v>1074</v>
      </c>
      <c r="L7" s="35" t="s">
        <v>1075</v>
      </c>
      <c r="M7" s="57">
        <f t="shared" si="3"/>
        <v>8.3149374540103071E-2</v>
      </c>
    </row>
    <row r="8" spans="1:13" ht="19.5" customHeight="1" x14ac:dyDescent="0.25">
      <c r="A8" s="59" t="s">
        <v>24</v>
      </c>
      <c r="B8" s="34" t="s">
        <v>64</v>
      </c>
      <c r="C8" s="34" t="s">
        <v>158</v>
      </c>
      <c r="D8" s="54">
        <f t="shared" si="0"/>
        <v>-0.2</v>
      </c>
      <c r="E8" s="34" t="s">
        <v>159</v>
      </c>
      <c r="F8" s="34" t="s">
        <v>368</v>
      </c>
      <c r="G8" s="54">
        <f t="shared" si="1"/>
        <v>-0.34782608695652167</v>
      </c>
      <c r="H8" s="34" t="s">
        <v>1076</v>
      </c>
      <c r="I8" s="34" t="s">
        <v>1077</v>
      </c>
      <c r="J8" s="54">
        <f t="shared" si="2"/>
        <v>-5.7471264367816098E-2</v>
      </c>
      <c r="K8" s="34" t="s">
        <v>1078</v>
      </c>
      <c r="L8" s="35" t="s">
        <v>1079</v>
      </c>
      <c r="M8" s="57">
        <f t="shared" si="3"/>
        <v>9.8374679213002594E-2</v>
      </c>
    </row>
    <row r="9" spans="1:13" ht="19.5" customHeight="1" x14ac:dyDescent="0.25">
      <c r="A9" s="37" t="s">
        <v>25</v>
      </c>
      <c r="B9" s="34" t="s">
        <v>124</v>
      </c>
      <c r="C9" s="34" t="s">
        <v>59</v>
      </c>
      <c r="D9" s="54">
        <f t="shared" si="0"/>
        <v>-9.090909090909087E-2</v>
      </c>
      <c r="E9" s="34" t="s">
        <v>1080</v>
      </c>
      <c r="F9" s="34" t="s">
        <v>170</v>
      </c>
      <c r="G9" s="54">
        <f t="shared" si="1"/>
        <v>-0.17441860465116282</v>
      </c>
      <c r="H9" s="34" t="s">
        <v>1004</v>
      </c>
      <c r="I9" s="34" t="s">
        <v>1081</v>
      </c>
      <c r="J9" s="54">
        <f t="shared" si="2"/>
        <v>-0.40806451612903227</v>
      </c>
      <c r="K9" s="34" t="s">
        <v>1082</v>
      </c>
      <c r="L9" s="35" t="s">
        <v>1083</v>
      </c>
      <c r="M9" s="57">
        <f t="shared" si="3"/>
        <v>-0.17139689578713976</v>
      </c>
    </row>
    <row r="10" spans="1:13" ht="19.5" customHeight="1" x14ac:dyDescent="0.25">
      <c r="A10" s="59" t="s">
        <v>26</v>
      </c>
      <c r="B10" s="34" t="s">
        <v>76</v>
      </c>
      <c r="C10" s="34" t="s">
        <v>91</v>
      </c>
      <c r="D10" s="54">
        <f t="shared" si="0"/>
        <v>-4.3478260869565251E-2</v>
      </c>
      <c r="E10" s="34" t="s">
        <v>245</v>
      </c>
      <c r="F10" s="34" t="s">
        <v>368</v>
      </c>
      <c r="G10" s="54">
        <f t="shared" si="1"/>
        <v>-0.10434782608695643</v>
      </c>
      <c r="H10" s="34" t="s">
        <v>142</v>
      </c>
      <c r="I10" s="34" t="s">
        <v>490</v>
      </c>
      <c r="J10" s="54">
        <f t="shared" si="2"/>
        <v>4.6632124352331529E-2</v>
      </c>
      <c r="K10" s="34" t="s">
        <v>1084</v>
      </c>
      <c r="L10" s="35" t="s">
        <v>1085</v>
      </c>
      <c r="M10" s="57">
        <f t="shared" si="3"/>
        <v>-0.22833961170675166</v>
      </c>
    </row>
    <row r="11" spans="1:13" ht="19.5" customHeight="1" x14ac:dyDescent="0.25">
      <c r="A11" s="37" t="s">
        <v>27</v>
      </c>
      <c r="B11" s="34" t="s">
        <v>158</v>
      </c>
      <c r="C11" s="34" t="s">
        <v>67</v>
      </c>
      <c r="D11" s="54">
        <f t="shared" si="0"/>
        <v>7.1428571428571286E-2</v>
      </c>
      <c r="E11" s="34" t="s">
        <v>109</v>
      </c>
      <c r="F11" s="34" t="s">
        <v>917</v>
      </c>
      <c r="G11" s="54">
        <f t="shared" si="1"/>
        <v>-0.10752688172043019</v>
      </c>
      <c r="H11" s="34" t="s">
        <v>384</v>
      </c>
      <c r="I11" s="34" t="s">
        <v>444</v>
      </c>
      <c r="J11" s="54">
        <f t="shared" si="2"/>
        <v>2.7343749999999938E-2</v>
      </c>
      <c r="K11" s="34" t="s">
        <v>1086</v>
      </c>
      <c r="L11" s="35" t="s">
        <v>1087</v>
      </c>
      <c r="M11" s="57">
        <f t="shared" si="3"/>
        <v>-0.4962305986696231</v>
      </c>
    </row>
    <row r="12" spans="1:13" ht="19.5" customHeight="1" x14ac:dyDescent="0.25">
      <c r="A12" s="59" t="s">
        <v>28</v>
      </c>
      <c r="B12" s="34" t="s">
        <v>258</v>
      </c>
      <c r="C12" s="34" t="s">
        <v>800</v>
      </c>
      <c r="D12" s="54">
        <f t="shared" si="0"/>
        <v>-8.6206896551724033E-2</v>
      </c>
      <c r="E12" s="34" t="s">
        <v>129</v>
      </c>
      <c r="F12" s="34" t="s">
        <v>121</v>
      </c>
      <c r="G12" s="54">
        <f t="shared" si="1"/>
        <v>-1.7492711370262405E-2</v>
      </c>
      <c r="H12" s="34" t="s">
        <v>1088</v>
      </c>
      <c r="I12" s="34" t="s">
        <v>131</v>
      </c>
      <c r="J12" s="54">
        <f t="shared" si="2"/>
        <v>0.35896047644829471</v>
      </c>
      <c r="K12" s="34" t="s">
        <v>1089</v>
      </c>
      <c r="L12" s="35" t="s">
        <v>1090</v>
      </c>
      <c r="M12" s="57">
        <f t="shared" si="3"/>
        <v>-0.21840683283946305</v>
      </c>
    </row>
    <row r="13" spans="1:13" ht="19.5" customHeight="1" x14ac:dyDescent="0.25">
      <c r="A13" s="37" t="s">
        <v>29</v>
      </c>
      <c r="B13" s="34" t="s">
        <v>674</v>
      </c>
      <c r="C13" s="34" t="s">
        <v>431</v>
      </c>
      <c r="D13" s="54">
        <f t="shared" si="0"/>
        <v>-0.1111111111111112</v>
      </c>
      <c r="E13" s="34" t="s">
        <v>1091</v>
      </c>
      <c r="F13" s="34" t="s">
        <v>467</v>
      </c>
      <c r="G13" s="54">
        <f t="shared" si="1"/>
        <v>-5.3984575835475571E-2</v>
      </c>
      <c r="H13" s="34" t="s">
        <v>1092</v>
      </c>
      <c r="I13" s="34" t="s">
        <v>738</v>
      </c>
      <c r="J13" s="54">
        <f t="shared" si="2"/>
        <v>-0.27378640776699031</v>
      </c>
      <c r="K13" s="34" t="s">
        <v>1093</v>
      </c>
      <c r="L13" s="35" t="s">
        <v>100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719</v>
      </c>
      <c r="C14" s="34" t="s">
        <v>461</v>
      </c>
      <c r="D14" s="54">
        <f t="shared" si="0"/>
        <v>-2.4000000000000021E-2</v>
      </c>
      <c r="E14" s="34" t="s">
        <v>1094</v>
      </c>
      <c r="F14" s="34" t="s">
        <v>1095</v>
      </c>
      <c r="G14" s="54">
        <f t="shared" si="1"/>
        <v>-3.2546786004881327E-3</v>
      </c>
      <c r="H14" s="34" t="s">
        <v>1096</v>
      </c>
      <c r="I14" s="34" t="s">
        <v>1097</v>
      </c>
      <c r="J14" s="54">
        <f t="shared" si="2"/>
        <v>-2.0154007034889291E-2</v>
      </c>
      <c r="K14" s="34" t="s">
        <v>1098</v>
      </c>
      <c r="L14" s="35" t="s">
        <v>100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694</v>
      </c>
      <c r="C15" s="34" t="s">
        <v>1099</v>
      </c>
      <c r="D15" s="54">
        <f t="shared" si="0"/>
        <v>-0.15094339622641512</v>
      </c>
      <c r="E15" s="34" t="s">
        <v>1012</v>
      </c>
      <c r="F15" s="34" t="s">
        <v>1100</v>
      </c>
      <c r="G15" s="54">
        <f t="shared" si="1"/>
        <v>1.4184397163120473E-2</v>
      </c>
      <c r="H15" s="34" t="s">
        <v>434</v>
      </c>
      <c r="I15" s="34" t="s">
        <v>1101</v>
      </c>
      <c r="J15" s="54">
        <f t="shared" si="2"/>
        <v>-0.38247566063977745</v>
      </c>
      <c r="K15" s="34" t="s">
        <v>1102</v>
      </c>
      <c r="L15" s="35" t="s">
        <v>1103</v>
      </c>
      <c r="M15" s="57">
        <f t="shared" si="3"/>
        <v>-0.17693821330184969</v>
      </c>
    </row>
    <row r="16" spans="1:13" ht="19.5" customHeight="1" x14ac:dyDescent="0.25">
      <c r="A16" s="59" t="s">
        <v>32</v>
      </c>
      <c r="B16" s="34" t="s">
        <v>106</v>
      </c>
      <c r="C16" s="34" t="s">
        <v>333</v>
      </c>
      <c r="D16" s="54">
        <f t="shared" si="0"/>
        <v>7.462686567164185E-3</v>
      </c>
      <c r="E16" s="34" t="s">
        <v>585</v>
      </c>
      <c r="F16" s="34" t="s">
        <v>1104</v>
      </c>
      <c r="G16" s="54">
        <f t="shared" si="1"/>
        <v>-2.6086956521738962E-2</v>
      </c>
      <c r="H16" s="34" t="s">
        <v>1105</v>
      </c>
      <c r="I16" s="34" t="s">
        <v>1075</v>
      </c>
      <c r="J16" s="54">
        <f t="shared" si="2"/>
        <v>-0.20824135393671819</v>
      </c>
      <c r="K16" s="34" t="s">
        <v>1106</v>
      </c>
      <c r="L16" s="35" t="s">
        <v>1107</v>
      </c>
      <c r="M16" s="57">
        <f t="shared" si="3"/>
        <v>0.80100843258280441</v>
      </c>
    </row>
    <row r="17" spans="1:13" ht="19.5" customHeight="1" x14ac:dyDescent="0.25">
      <c r="A17" s="37" t="s">
        <v>33</v>
      </c>
      <c r="B17" s="34" t="s">
        <v>109</v>
      </c>
      <c r="C17" s="34" t="s">
        <v>171</v>
      </c>
      <c r="D17" s="54">
        <f t="shared" si="0"/>
        <v>-0.12631578947368421</v>
      </c>
      <c r="E17" s="34" t="s">
        <v>1108</v>
      </c>
      <c r="F17" s="34" t="s">
        <v>1109</v>
      </c>
      <c r="G17" s="54">
        <f t="shared" si="1"/>
        <v>-0.54585152838427942</v>
      </c>
      <c r="H17" s="34" t="s">
        <v>1110</v>
      </c>
      <c r="I17" s="34" t="s">
        <v>1111</v>
      </c>
      <c r="J17" s="54">
        <f t="shared" si="2"/>
        <v>3.9301310043668235E-2</v>
      </c>
      <c r="K17" s="34" t="s">
        <v>1112</v>
      </c>
      <c r="L17" s="35" t="s">
        <v>100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852</v>
      </c>
      <c r="C18" s="34" t="s">
        <v>1113</v>
      </c>
      <c r="D18" s="54">
        <f t="shared" si="0"/>
        <v>-2.3529411764705729E-2</v>
      </c>
      <c r="E18" s="34" t="s">
        <v>1114</v>
      </c>
      <c r="F18" s="34" t="s">
        <v>1115</v>
      </c>
      <c r="G18" s="54">
        <f t="shared" si="1"/>
        <v>0.11879804332634529</v>
      </c>
      <c r="H18" s="34" t="s">
        <v>1116</v>
      </c>
      <c r="I18" s="34" t="s">
        <v>1117</v>
      </c>
      <c r="J18" s="54">
        <f t="shared" si="2"/>
        <v>-0.28608272041264687</v>
      </c>
      <c r="K18" s="34" t="s">
        <v>1118</v>
      </c>
      <c r="L18" s="35" t="s">
        <v>100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679</v>
      </c>
      <c r="C19" s="34" t="s">
        <v>558</v>
      </c>
      <c r="D19" s="54">
        <f t="shared" si="0"/>
        <v>-6.6666666666666541E-2</v>
      </c>
      <c r="E19" s="34" t="s">
        <v>1119</v>
      </c>
      <c r="F19" s="34" t="s">
        <v>736</v>
      </c>
      <c r="G19" s="54">
        <f t="shared" si="1"/>
        <v>-0.45603271983640076</v>
      </c>
      <c r="H19" s="34" t="s">
        <v>1120</v>
      </c>
      <c r="I19" s="34" t="s">
        <v>1121</v>
      </c>
      <c r="J19" s="54">
        <f t="shared" si="2"/>
        <v>-0.49570647931303669</v>
      </c>
      <c r="K19" s="34" t="s">
        <v>1122</v>
      </c>
      <c r="L19" s="35" t="s">
        <v>1123</v>
      </c>
      <c r="M19" s="57">
        <f t="shared" si="3"/>
        <v>-0.68968634814660268</v>
      </c>
    </row>
    <row r="20" spans="1:13" ht="18.75" customHeight="1" x14ac:dyDescent="0.25">
      <c r="A20" s="59" t="s">
        <v>36</v>
      </c>
      <c r="B20" s="34" t="s">
        <v>76</v>
      </c>
      <c r="C20" s="34" t="s">
        <v>117</v>
      </c>
      <c r="D20" s="54">
        <f t="shared" si="0"/>
        <v>-8.3333333333333301E-2</v>
      </c>
      <c r="E20" s="34" t="s">
        <v>204</v>
      </c>
      <c r="F20" s="34" t="s">
        <v>1076</v>
      </c>
      <c r="G20" s="54">
        <f t="shared" si="1"/>
        <v>-0.65365853658536588</v>
      </c>
      <c r="H20" s="34" t="s">
        <v>1124</v>
      </c>
      <c r="I20" s="34" t="s">
        <v>1125</v>
      </c>
      <c r="J20" s="54">
        <f t="shared" si="2"/>
        <v>-0.21108179419525055</v>
      </c>
      <c r="K20" s="34" t="s">
        <v>1126</v>
      </c>
      <c r="L20" s="35" t="s">
        <v>1127</v>
      </c>
      <c r="M20" s="57">
        <f t="shared" si="3"/>
        <v>-0.14185832566697335</v>
      </c>
    </row>
    <row r="21" spans="1:13" ht="19.5" customHeight="1" x14ac:dyDescent="0.25">
      <c r="A21" s="37" t="s">
        <v>37</v>
      </c>
      <c r="B21" s="34" t="s">
        <v>239</v>
      </c>
      <c r="C21" s="34" t="s">
        <v>99</v>
      </c>
      <c r="D21" s="54">
        <f t="shared" si="0"/>
        <v>-0.10029498525073755</v>
      </c>
      <c r="E21" s="34" t="s">
        <v>135</v>
      </c>
      <c r="F21" s="34" t="s">
        <v>1128</v>
      </c>
      <c r="G21" s="54">
        <f t="shared" si="1"/>
        <v>0.18106617647058812</v>
      </c>
      <c r="H21" s="34" t="s">
        <v>1089</v>
      </c>
      <c r="I21" s="34" t="s">
        <v>100</v>
      </c>
      <c r="J21" s="54" t="e">
        <f t="shared" si="2"/>
        <v>#DIV/0!</v>
      </c>
      <c r="K21" s="34" t="s">
        <v>1129</v>
      </c>
      <c r="L21" s="35" t="s">
        <v>100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139</v>
      </c>
      <c r="C22" s="34" t="s">
        <v>280</v>
      </c>
      <c r="D22" s="54">
        <f t="shared" si="0"/>
        <v>-0.20000000000000004</v>
      </c>
      <c r="E22" s="34" t="s">
        <v>146</v>
      </c>
      <c r="F22" s="34" t="s">
        <v>670</v>
      </c>
      <c r="G22" s="54">
        <f t="shared" si="1"/>
        <v>-0.12500000000000011</v>
      </c>
      <c r="H22" s="34" t="s">
        <v>1046</v>
      </c>
      <c r="I22" s="34" t="s">
        <v>1130</v>
      </c>
      <c r="J22" s="54">
        <f t="shared" si="2"/>
        <v>-0.26848249027237353</v>
      </c>
      <c r="K22" s="34" t="s">
        <v>1131</v>
      </c>
      <c r="L22" s="35" t="s">
        <v>1132</v>
      </c>
      <c r="M22" s="57">
        <f t="shared" si="3"/>
        <v>-0.36986301369863012</v>
      </c>
    </row>
    <row r="23" spans="1:13" ht="18.75" customHeight="1" x14ac:dyDescent="0.25">
      <c r="A23" s="37" t="s">
        <v>39</v>
      </c>
      <c r="B23" s="34" t="s">
        <v>85</v>
      </c>
      <c r="C23" s="34" t="s">
        <v>128</v>
      </c>
      <c r="D23" s="54">
        <f t="shared" si="0"/>
        <v>-6.8965517241379184E-2</v>
      </c>
      <c r="E23" s="34" t="s">
        <v>1133</v>
      </c>
      <c r="F23" s="34" t="s">
        <v>1134</v>
      </c>
      <c r="G23" s="54">
        <f t="shared" si="1"/>
        <v>0.10679611650485439</v>
      </c>
      <c r="H23" s="34" t="s">
        <v>1135</v>
      </c>
      <c r="I23" s="34" t="s">
        <v>1136</v>
      </c>
      <c r="J23" s="54">
        <f t="shared" si="2"/>
        <v>0.15737951807228914</v>
      </c>
      <c r="K23" s="34" t="s">
        <v>1137</v>
      </c>
      <c r="L23" s="35" t="s">
        <v>1138</v>
      </c>
      <c r="M23" s="57">
        <f t="shared" si="3"/>
        <v>3.1577587919729786</v>
      </c>
    </row>
    <row r="24" spans="1:13" ht="18.75" customHeight="1" x14ac:dyDescent="0.25">
      <c r="A24" s="59" t="s">
        <v>40</v>
      </c>
      <c r="B24" s="34" t="s">
        <v>321</v>
      </c>
      <c r="C24" s="34" t="s">
        <v>92</v>
      </c>
      <c r="D24" s="54">
        <f t="shared" si="0"/>
        <v>-4.7619047619047533E-2</v>
      </c>
      <c r="E24" s="34" t="s">
        <v>859</v>
      </c>
      <c r="F24" s="34" t="s">
        <v>205</v>
      </c>
      <c r="G24" s="54">
        <f t="shared" si="1"/>
        <v>-2.6315789473684233E-2</v>
      </c>
      <c r="H24" s="34" t="s">
        <v>318</v>
      </c>
      <c r="I24" s="34" t="s">
        <v>1055</v>
      </c>
      <c r="J24" s="54">
        <f t="shared" si="2"/>
        <v>-2.0562770562770508E-2</v>
      </c>
      <c r="K24" s="34" t="s">
        <v>1139</v>
      </c>
      <c r="L24" s="35" t="s">
        <v>1140</v>
      </c>
      <c r="M24" s="57">
        <f t="shared" si="3"/>
        <v>7.3738025055268927E-2</v>
      </c>
    </row>
    <row r="25" spans="1:13" ht="18.75" customHeight="1" x14ac:dyDescent="0.25">
      <c r="A25" s="37" t="s">
        <v>41</v>
      </c>
      <c r="B25" s="34" t="s">
        <v>747</v>
      </c>
      <c r="C25" s="34" t="s">
        <v>257</v>
      </c>
      <c r="D25" s="54">
        <f t="shared" si="0"/>
        <v>-0.14285714285714296</v>
      </c>
      <c r="E25" s="34" t="s">
        <v>590</v>
      </c>
      <c r="F25" s="34" t="s">
        <v>773</v>
      </c>
      <c r="G25" s="54">
        <f t="shared" si="1"/>
        <v>-4.878048780487796E-2</v>
      </c>
      <c r="H25" s="34" t="s">
        <v>618</v>
      </c>
      <c r="I25" s="34" t="s">
        <v>777</v>
      </c>
      <c r="J25" s="54">
        <f t="shared" si="2"/>
        <v>9.2857142857142944E-2</v>
      </c>
      <c r="K25" s="34" t="s">
        <v>173</v>
      </c>
      <c r="L25" s="35" t="s">
        <v>1141</v>
      </c>
      <c r="M25" s="57">
        <f t="shared" si="3"/>
        <v>-0.37685060565275907</v>
      </c>
    </row>
    <row r="26" spans="1:13" ht="18.75" customHeight="1" x14ac:dyDescent="0.25">
      <c r="A26" s="59" t="s">
        <v>42</v>
      </c>
      <c r="B26" s="34" t="s">
        <v>139</v>
      </c>
      <c r="C26" s="34" t="s">
        <v>139</v>
      </c>
      <c r="D26" s="54">
        <f t="shared" si="0"/>
        <v>0</v>
      </c>
      <c r="E26" s="34" t="s">
        <v>75</v>
      </c>
      <c r="F26" s="34" t="s">
        <v>321</v>
      </c>
      <c r="G26" s="54">
        <f t="shared" si="1"/>
        <v>-5.0000000000000044E-2</v>
      </c>
      <c r="H26" s="34" t="s">
        <v>694</v>
      </c>
      <c r="I26" s="34" t="s">
        <v>220</v>
      </c>
      <c r="J26" s="54">
        <f t="shared" si="2"/>
        <v>-0.45454545454545453</v>
      </c>
      <c r="K26" s="34" t="s">
        <v>1124</v>
      </c>
      <c r="L26" s="35" t="s">
        <v>1142</v>
      </c>
      <c r="M26" s="57">
        <f t="shared" si="3"/>
        <v>-0.14326647564469913</v>
      </c>
    </row>
    <row r="27" spans="1:13" ht="18.75" customHeight="1" x14ac:dyDescent="0.25">
      <c r="A27" s="37" t="s">
        <v>43</v>
      </c>
      <c r="B27" s="34" t="s">
        <v>870</v>
      </c>
      <c r="C27" s="34" t="s">
        <v>416</v>
      </c>
      <c r="D27" s="54">
        <f t="shared" si="0"/>
        <v>-0.33333333333333331</v>
      </c>
      <c r="E27" s="34" t="s">
        <v>75</v>
      </c>
      <c r="F27" s="34" t="s">
        <v>76</v>
      </c>
      <c r="G27" s="54">
        <f t="shared" si="1"/>
        <v>-0.13636363636363635</v>
      </c>
      <c r="H27" s="34" t="s">
        <v>1058</v>
      </c>
      <c r="I27" s="34" t="s">
        <v>523</v>
      </c>
      <c r="J27" s="54">
        <f t="shared" si="2"/>
        <v>0.31279620853080575</v>
      </c>
      <c r="K27" s="34" t="s">
        <v>1143</v>
      </c>
      <c r="L27" s="35" t="s">
        <v>811</v>
      </c>
      <c r="M27" s="57">
        <f t="shared" si="3"/>
        <v>1.7123287671232969E-2</v>
      </c>
    </row>
    <row r="28" spans="1:13" ht="18.75" customHeight="1" x14ac:dyDescent="0.25">
      <c r="A28" s="59" t="s">
        <v>44</v>
      </c>
      <c r="B28" s="34" t="s">
        <v>139</v>
      </c>
      <c r="C28" s="34" t="s">
        <v>139</v>
      </c>
      <c r="D28" s="54">
        <f t="shared" si="0"/>
        <v>0</v>
      </c>
      <c r="E28" s="34" t="s">
        <v>86</v>
      </c>
      <c r="F28" s="34" t="s">
        <v>264</v>
      </c>
      <c r="G28" s="54">
        <f t="shared" si="1"/>
        <v>3.3333333333333368E-2</v>
      </c>
      <c r="H28" s="34" t="s">
        <v>1144</v>
      </c>
      <c r="I28" s="34" t="s">
        <v>759</v>
      </c>
      <c r="J28" s="54">
        <f t="shared" si="2"/>
        <v>1.7341040462427761E-2</v>
      </c>
      <c r="K28" s="34" t="s">
        <v>1145</v>
      </c>
      <c r="L28" s="35" t="s">
        <v>912</v>
      </c>
      <c r="M28" s="57">
        <f t="shared" si="3"/>
        <v>0.26513213981244665</v>
      </c>
    </row>
    <row r="29" spans="1:13" x14ac:dyDescent="0.25">
      <c r="A29" s="37" t="s">
        <v>45</v>
      </c>
      <c r="B29" s="34" t="s">
        <v>105</v>
      </c>
      <c r="C29" s="34" t="s">
        <v>334</v>
      </c>
      <c r="D29" s="54">
        <f t="shared" si="0"/>
        <v>-0.19125683060109294</v>
      </c>
      <c r="E29" s="34" t="s">
        <v>1146</v>
      </c>
      <c r="F29" s="34" t="s">
        <v>372</v>
      </c>
      <c r="G29" s="54">
        <f t="shared" si="1"/>
        <v>2.7578390630902925E-2</v>
      </c>
      <c r="H29" s="34" t="s">
        <v>1147</v>
      </c>
      <c r="I29" s="34" t="s">
        <v>1148</v>
      </c>
      <c r="J29" s="54">
        <f t="shared" si="2"/>
        <v>-8.5826181151570785E-3</v>
      </c>
      <c r="K29" s="34" t="s">
        <v>1149</v>
      </c>
      <c r="L29" s="35" t="s">
        <v>100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46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47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48</v>
      </c>
      <c r="C3" s="49" t="s">
        <v>49</v>
      </c>
      <c r="D3" s="53" t="s">
        <v>10</v>
      </c>
      <c r="E3" s="49" t="s">
        <v>50</v>
      </c>
      <c r="F3" s="49" t="s">
        <v>51</v>
      </c>
      <c r="G3" s="53" t="s">
        <v>13</v>
      </c>
      <c r="H3" s="49" t="s">
        <v>52</v>
      </c>
      <c r="I3" s="49" t="s">
        <v>53</v>
      </c>
      <c r="J3" s="53" t="s">
        <v>16</v>
      </c>
      <c r="K3" s="49" t="s">
        <v>54</v>
      </c>
      <c r="L3" s="50" t="s">
        <v>55</v>
      </c>
      <c r="M3" s="58" t="s">
        <v>19</v>
      </c>
    </row>
    <row r="4" spans="1:13" ht="19.5" customHeight="1" x14ac:dyDescent="0.25">
      <c r="A4" s="37" t="s">
        <v>56</v>
      </c>
      <c r="B4" s="34" t="s">
        <v>123</v>
      </c>
      <c r="C4" s="34" t="s">
        <v>123</v>
      </c>
      <c r="D4" s="54">
        <f t="shared" ref="D4:D29" si="0">IF(OR(B4="", B4=0, C4="", C4=0), "", (B4-C4)/C4)</f>
        <v>0</v>
      </c>
      <c r="E4" s="34" t="s">
        <v>773</v>
      </c>
      <c r="F4" s="34" t="s">
        <v>97</v>
      </c>
      <c r="G4" s="54">
        <f t="shared" ref="G4:G29" si="1">IF(OR(E4="", E4=0, F4="", F4=0), "", (E4-F4)/F4)</f>
        <v>-0.10869565217391314</v>
      </c>
      <c r="H4" s="34" t="s">
        <v>882</v>
      </c>
      <c r="I4" s="34" t="s">
        <v>554</v>
      </c>
      <c r="J4" s="54">
        <f t="shared" ref="J4:J29" si="2">IF(OR(H4="", H4=0, I4="", I4=0), "", (H4-I4)/I4)</f>
        <v>-0.30546623794212213</v>
      </c>
      <c r="K4" s="34" t="s">
        <v>767</v>
      </c>
      <c r="L4" s="35" t="s">
        <v>1150</v>
      </c>
      <c r="M4" s="57">
        <f t="shared" ref="M4:M29" si="3">IF(OR(K4="", K4=0, L4="", L4=0), "", (K4-L4)/L4)</f>
        <v>-0.15796997855611156</v>
      </c>
    </row>
    <row r="5" spans="1:13" ht="19.5" customHeight="1" x14ac:dyDescent="0.25">
      <c r="A5" s="37" t="s">
        <v>57</v>
      </c>
      <c r="B5" s="34" t="s">
        <v>257</v>
      </c>
      <c r="C5" s="34" t="s">
        <v>58</v>
      </c>
      <c r="D5" s="54">
        <f t="shared" si="0"/>
        <v>-0.22222222222222213</v>
      </c>
      <c r="E5" s="34" t="s">
        <v>674</v>
      </c>
      <c r="F5" s="34" t="s">
        <v>679</v>
      </c>
      <c r="G5" s="54">
        <f t="shared" si="1"/>
        <v>-0.14285714285714296</v>
      </c>
      <c r="H5" s="34" t="s">
        <v>885</v>
      </c>
      <c r="I5" s="34" t="s">
        <v>1151</v>
      </c>
      <c r="J5" s="54">
        <f t="shared" si="2"/>
        <v>-1.7482517482517421E-2</v>
      </c>
      <c r="K5" s="34" t="s">
        <v>1152</v>
      </c>
      <c r="L5" s="35" t="s">
        <v>1153</v>
      </c>
      <c r="M5" s="57">
        <f t="shared" si="3"/>
        <v>3.0955585464333839E-2</v>
      </c>
    </row>
    <row r="6" spans="1:13" ht="19.5" customHeight="1" x14ac:dyDescent="0.25">
      <c r="A6" s="59" t="s">
        <v>22</v>
      </c>
      <c r="B6" s="34" t="s">
        <v>59</v>
      </c>
      <c r="C6" s="34" t="s">
        <v>59</v>
      </c>
      <c r="D6" s="54">
        <f t="shared" si="0"/>
        <v>0</v>
      </c>
      <c r="E6" s="34" t="s">
        <v>431</v>
      </c>
      <c r="F6" s="34" t="s">
        <v>997</v>
      </c>
      <c r="G6" s="54">
        <f t="shared" si="1"/>
        <v>-8.4745762711864292E-2</v>
      </c>
      <c r="H6" s="34" t="s">
        <v>1154</v>
      </c>
      <c r="I6" s="34" t="s">
        <v>888</v>
      </c>
      <c r="J6" s="54">
        <f t="shared" si="2"/>
        <v>3.3003300330033767E-3</v>
      </c>
      <c r="K6" s="34" t="s">
        <v>1155</v>
      </c>
      <c r="L6" s="35" t="s">
        <v>1156</v>
      </c>
      <c r="M6" s="57">
        <f t="shared" si="3"/>
        <v>-7.0033670033669976E-2</v>
      </c>
    </row>
    <row r="7" spans="1:13" ht="19.5" customHeight="1" x14ac:dyDescent="0.25">
      <c r="A7" s="37" t="s">
        <v>23</v>
      </c>
      <c r="B7" s="34" t="s">
        <v>747</v>
      </c>
      <c r="C7" s="34" t="s">
        <v>257</v>
      </c>
      <c r="D7" s="54">
        <f t="shared" si="0"/>
        <v>-0.14285714285714296</v>
      </c>
      <c r="E7" s="34" t="s">
        <v>97</v>
      </c>
      <c r="F7" s="34" t="s">
        <v>536</v>
      </c>
      <c r="G7" s="54">
        <f t="shared" si="1"/>
        <v>-0.19298245614035078</v>
      </c>
      <c r="H7" s="34" t="s">
        <v>440</v>
      </c>
      <c r="I7" s="34" t="s">
        <v>837</v>
      </c>
      <c r="J7" s="54">
        <f t="shared" si="2"/>
        <v>0.36293436293436293</v>
      </c>
      <c r="K7" s="34" t="s">
        <v>1157</v>
      </c>
      <c r="L7" s="35" t="s">
        <v>1158</v>
      </c>
      <c r="M7" s="57">
        <f t="shared" si="3"/>
        <v>7.4842534271952699E-2</v>
      </c>
    </row>
    <row r="8" spans="1:13" ht="19.5" customHeight="1" x14ac:dyDescent="0.25">
      <c r="A8" s="59" t="s">
        <v>24</v>
      </c>
      <c r="B8" s="34" t="s">
        <v>67</v>
      </c>
      <c r="C8" s="34" t="s">
        <v>67</v>
      </c>
      <c r="D8" s="54">
        <f t="shared" si="0"/>
        <v>0</v>
      </c>
      <c r="E8" s="34" t="s">
        <v>159</v>
      </c>
      <c r="F8" s="34" t="s">
        <v>93</v>
      </c>
      <c r="G8" s="54">
        <f t="shared" si="1"/>
        <v>-0.34210526315789469</v>
      </c>
      <c r="H8" s="34" t="s">
        <v>1159</v>
      </c>
      <c r="I8" s="34" t="s">
        <v>1018</v>
      </c>
      <c r="J8" s="54">
        <f t="shared" si="2"/>
        <v>-9.213483146067418E-2</v>
      </c>
      <c r="K8" s="34" t="s">
        <v>1160</v>
      </c>
      <c r="L8" s="35" t="s">
        <v>1161</v>
      </c>
      <c r="M8" s="57">
        <f t="shared" si="3"/>
        <v>9.0047393364928896E-2</v>
      </c>
    </row>
    <row r="9" spans="1:13" ht="19.5" customHeight="1" x14ac:dyDescent="0.25">
      <c r="A9" s="37" t="s">
        <v>25</v>
      </c>
      <c r="B9" s="34" t="s">
        <v>59</v>
      </c>
      <c r="C9" s="34" t="s">
        <v>124</v>
      </c>
      <c r="D9" s="54">
        <f t="shared" si="0"/>
        <v>9.999999999999995E-2</v>
      </c>
      <c r="E9" s="34" t="s">
        <v>685</v>
      </c>
      <c r="F9" s="34" t="s">
        <v>170</v>
      </c>
      <c r="G9" s="54">
        <f t="shared" si="1"/>
        <v>-0.10465116279069764</v>
      </c>
      <c r="H9" s="34" t="s">
        <v>907</v>
      </c>
      <c r="I9" s="34" t="s">
        <v>453</v>
      </c>
      <c r="J9" s="54">
        <f t="shared" si="2"/>
        <v>-0.41233766233766234</v>
      </c>
      <c r="K9" s="34" t="s">
        <v>1162</v>
      </c>
      <c r="L9" s="35" t="s">
        <v>1163</v>
      </c>
      <c r="M9" s="57">
        <f t="shared" si="3"/>
        <v>-0.17775792764627066</v>
      </c>
    </row>
    <row r="10" spans="1:13" ht="19.5" customHeight="1" x14ac:dyDescent="0.25">
      <c r="A10" s="59" t="s">
        <v>26</v>
      </c>
      <c r="B10" s="34" t="s">
        <v>92</v>
      </c>
      <c r="C10" s="34" t="s">
        <v>91</v>
      </c>
      <c r="D10" s="54">
        <f t="shared" si="0"/>
        <v>-8.6956521739130502E-2</v>
      </c>
      <c r="E10" s="34" t="s">
        <v>82</v>
      </c>
      <c r="F10" s="34" t="s">
        <v>93</v>
      </c>
      <c r="G10" s="54">
        <f t="shared" si="1"/>
        <v>-0.10526315789473675</v>
      </c>
      <c r="H10" s="34" t="s">
        <v>137</v>
      </c>
      <c r="I10" s="34" t="s">
        <v>496</v>
      </c>
      <c r="J10" s="54">
        <f t="shared" si="2"/>
        <v>3.8260869565217348E-2</v>
      </c>
      <c r="K10" s="34" t="s">
        <v>1164</v>
      </c>
      <c r="L10" s="35" t="s">
        <v>1165</v>
      </c>
      <c r="M10" s="57">
        <f t="shared" si="3"/>
        <v>-0.23431572804201936</v>
      </c>
    </row>
    <row r="11" spans="1:13" ht="19.5" customHeight="1" x14ac:dyDescent="0.25">
      <c r="A11" s="37" t="s">
        <v>27</v>
      </c>
      <c r="B11" s="34" t="s">
        <v>653</v>
      </c>
      <c r="C11" s="34" t="s">
        <v>67</v>
      </c>
      <c r="D11" s="54">
        <f t="shared" si="0"/>
        <v>0.14285714285714277</v>
      </c>
      <c r="E11" s="34" t="s">
        <v>367</v>
      </c>
      <c r="F11" s="34" t="s">
        <v>1023</v>
      </c>
      <c r="G11" s="54">
        <f t="shared" si="1"/>
        <v>-0.10869565217391314</v>
      </c>
      <c r="H11" s="34" t="s">
        <v>1166</v>
      </c>
      <c r="I11" s="34" t="s">
        <v>108</v>
      </c>
      <c r="J11" s="54">
        <f t="shared" si="2"/>
        <v>2.3575638506876249E-2</v>
      </c>
      <c r="K11" s="34" t="s">
        <v>1167</v>
      </c>
      <c r="L11" s="35" t="s">
        <v>1168</v>
      </c>
      <c r="M11" s="57">
        <f t="shared" si="3"/>
        <v>-0.50007443799315177</v>
      </c>
    </row>
    <row r="12" spans="1:13" ht="19.5" customHeight="1" x14ac:dyDescent="0.25">
      <c r="A12" s="59" t="s">
        <v>28</v>
      </c>
      <c r="B12" s="34" t="s">
        <v>997</v>
      </c>
      <c r="C12" s="34" t="s">
        <v>72</v>
      </c>
      <c r="D12" s="54">
        <f t="shared" si="0"/>
        <v>-0.1323529411764707</v>
      </c>
      <c r="E12" s="34" t="s">
        <v>501</v>
      </c>
      <c r="F12" s="34" t="s">
        <v>154</v>
      </c>
      <c r="G12" s="54">
        <f t="shared" si="1"/>
        <v>-2.6392961876832932E-2</v>
      </c>
      <c r="H12" s="34" t="s">
        <v>1169</v>
      </c>
      <c r="I12" s="34" t="s">
        <v>1170</v>
      </c>
      <c r="J12" s="54">
        <f t="shared" si="2"/>
        <v>0.34841875681570339</v>
      </c>
      <c r="K12" s="34" t="s">
        <v>1171</v>
      </c>
      <c r="L12" s="35" t="s">
        <v>1172</v>
      </c>
      <c r="M12" s="57">
        <f t="shared" si="3"/>
        <v>-0.22450412497805861</v>
      </c>
    </row>
    <row r="13" spans="1:13" ht="19.5" customHeight="1" x14ac:dyDescent="0.25">
      <c r="A13" s="37" t="s">
        <v>29</v>
      </c>
      <c r="B13" s="34" t="s">
        <v>674</v>
      </c>
      <c r="C13" s="34" t="s">
        <v>431</v>
      </c>
      <c r="D13" s="54">
        <f t="shared" si="0"/>
        <v>-0.1111111111111112</v>
      </c>
      <c r="E13" s="34" t="s">
        <v>907</v>
      </c>
      <c r="F13" s="34" t="s">
        <v>1173</v>
      </c>
      <c r="G13" s="54">
        <f t="shared" si="1"/>
        <v>-6.2176165803108752E-2</v>
      </c>
      <c r="H13" s="34" t="s">
        <v>1174</v>
      </c>
      <c r="I13" s="34" t="s">
        <v>1175</v>
      </c>
      <c r="J13" s="54">
        <f t="shared" si="2"/>
        <v>-0.27962456003128661</v>
      </c>
      <c r="K13" s="34" t="s">
        <v>1176</v>
      </c>
      <c r="L13" s="35" t="s">
        <v>100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1177</v>
      </c>
      <c r="C14" s="34" t="s">
        <v>461</v>
      </c>
      <c r="D14" s="54">
        <f t="shared" si="0"/>
        <v>-4.0000000000000036E-2</v>
      </c>
      <c r="E14" s="34" t="s">
        <v>1178</v>
      </c>
      <c r="F14" s="34" t="s">
        <v>1179</v>
      </c>
      <c r="G14" s="54">
        <f t="shared" si="1"/>
        <v>-3.6855036855036938E-2</v>
      </c>
      <c r="H14" s="34" t="s">
        <v>1180</v>
      </c>
      <c r="I14" s="34" t="s">
        <v>1181</v>
      </c>
      <c r="J14" s="54">
        <f t="shared" si="2"/>
        <v>-2.7764480612733417E-2</v>
      </c>
      <c r="K14" s="34" t="s">
        <v>1182</v>
      </c>
      <c r="L14" s="35" t="s">
        <v>100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1183</v>
      </c>
      <c r="C15" s="34" t="s">
        <v>1099</v>
      </c>
      <c r="D15" s="54">
        <f t="shared" si="0"/>
        <v>-0.11320754716981142</v>
      </c>
      <c r="E15" s="34" t="s">
        <v>1100</v>
      </c>
      <c r="F15" s="34" t="s">
        <v>1184</v>
      </c>
      <c r="G15" s="54">
        <f t="shared" si="1"/>
        <v>4.750593824228138E-3</v>
      </c>
      <c r="H15" s="34" t="s">
        <v>1185</v>
      </c>
      <c r="I15" s="34" t="s">
        <v>1186</v>
      </c>
      <c r="J15" s="54">
        <f t="shared" si="2"/>
        <v>-0.38725490196078427</v>
      </c>
      <c r="K15" s="34" t="s">
        <v>1187</v>
      </c>
      <c r="L15" s="35" t="s">
        <v>1188</v>
      </c>
      <c r="M15" s="57">
        <f t="shared" si="3"/>
        <v>-0.18333861762840833</v>
      </c>
    </row>
    <row r="16" spans="1:13" ht="19.5" customHeight="1" x14ac:dyDescent="0.25">
      <c r="A16" s="59" t="s">
        <v>32</v>
      </c>
      <c r="B16" s="34" t="s">
        <v>219</v>
      </c>
      <c r="C16" s="34" t="s">
        <v>219</v>
      </c>
      <c r="D16" s="54">
        <f t="shared" si="0"/>
        <v>0</v>
      </c>
      <c r="E16" s="34" t="s">
        <v>1189</v>
      </c>
      <c r="F16" s="34" t="s">
        <v>317</v>
      </c>
      <c r="G16" s="54">
        <f t="shared" si="1"/>
        <v>-6.5645514223195292E-3</v>
      </c>
      <c r="H16" s="34" t="s">
        <v>1190</v>
      </c>
      <c r="I16" s="34" t="s">
        <v>1158</v>
      </c>
      <c r="J16" s="54">
        <f t="shared" si="2"/>
        <v>-0.21415339014449788</v>
      </c>
      <c r="K16" s="34" t="s">
        <v>1191</v>
      </c>
      <c r="L16" s="35" t="s">
        <v>1192</v>
      </c>
      <c r="M16" s="57">
        <f t="shared" si="3"/>
        <v>0.78707756960252151</v>
      </c>
    </row>
    <row r="17" spans="1:13" ht="19.5" customHeight="1" x14ac:dyDescent="0.25">
      <c r="A17" s="37" t="s">
        <v>33</v>
      </c>
      <c r="B17" s="34" t="s">
        <v>118</v>
      </c>
      <c r="C17" s="34" t="s">
        <v>171</v>
      </c>
      <c r="D17" s="54">
        <f t="shared" si="0"/>
        <v>-6.3157894736842052E-2</v>
      </c>
      <c r="E17" s="34" t="s">
        <v>1076</v>
      </c>
      <c r="F17" s="34" t="s">
        <v>1193</v>
      </c>
      <c r="G17" s="54">
        <f t="shared" si="1"/>
        <v>-0.54895489548954901</v>
      </c>
      <c r="H17" s="34" t="s">
        <v>1194</v>
      </c>
      <c r="I17" s="34" t="s">
        <v>112</v>
      </c>
      <c r="J17" s="54">
        <f t="shared" si="2"/>
        <v>3.1280547409579695E-2</v>
      </c>
      <c r="K17" s="34" t="s">
        <v>1195</v>
      </c>
      <c r="L17" s="35" t="s">
        <v>100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1196</v>
      </c>
      <c r="C18" s="34" t="s">
        <v>657</v>
      </c>
      <c r="D18" s="54">
        <f t="shared" si="0"/>
        <v>-3.1496062992126012E-2</v>
      </c>
      <c r="E18" s="34" t="s">
        <v>1197</v>
      </c>
      <c r="F18" s="34" t="s">
        <v>478</v>
      </c>
      <c r="G18" s="54">
        <f t="shared" si="1"/>
        <v>0.10978184377199146</v>
      </c>
      <c r="H18" s="34" t="s">
        <v>1198</v>
      </c>
      <c r="I18" s="34" t="s">
        <v>1199</v>
      </c>
      <c r="J18" s="54">
        <f t="shared" si="2"/>
        <v>-0.20702260702260697</v>
      </c>
      <c r="K18" s="34" t="s">
        <v>1200</v>
      </c>
      <c r="L18" s="35" t="s">
        <v>100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126</v>
      </c>
      <c r="C19" s="34" t="s">
        <v>258</v>
      </c>
      <c r="D19" s="54">
        <f t="shared" si="0"/>
        <v>3.7735849056603807E-2</v>
      </c>
      <c r="E19" s="34" t="s">
        <v>1201</v>
      </c>
      <c r="F19" s="34" t="s">
        <v>1202</v>
      </c>
      <c r="G19" s="54">
        <f t="shared" si="1"/>
        <v>-0.45979381443298961</v>
      </c>
      <c r="H19" s="34" t="s">
        <v>1203</v>
      </c>
      <c r="I19" s="34" t="s">
        <v>1204</v>
      </c>
      <c r="J19" s="54">
        <f t="shared" si="2"/>
        <v>-0.49960691823899372</v>
      </c>
      <c r="K19" s="34" t="s">
        <v>1205</v>
      </c>
      <c r="L19" s="35" t="s">
        <v>1206</v>
      </c>
      <c r="M19" s="57">
        <f t="shared" si="3"/>
        <v>-0.69211374142036697</v>
      </c>
    </row>
    <row r="20" spans="1:13" ht="18.75" customHeight="1" x14ac:dyDescent="0.25">
      <c r="A20" s="59" t="s">
        <v>36</v>
      </c>
      <c r="B20" s="34" t="s">
        <v>92</v>
      </c>
      <c r="C20" s="34" t="s">
        <v>117</v>
      </c>
      <c r="D20" s="54">
        <f t="shared" si="0"/>
        <v>-0.125</v>
      </c>
      <c r="E20" s="34" t="s">
        <v>1207</v>
      </c>
      <c r="F20" s="34" t="s">
        <v>926</v>
      </c>
      <c r="G20" s="54">
        <f t="shared" si="1"/>
        <v>-0.65601965601965606</v>
      </c>
      <c r="H20" s="34" t="s">
        <v>1208</v>
      </c>
      <c r="I20" s="34" t="s">
        <v>1209</v>
      </c>
      <c r="J20" s="54">
        <f t="shared" si="2"/>
        <v>-0.21700620017714786</v>
      </c>
      <c r="K20" s="34" t="s">
        <v>1210</v>
      </c>
      <c r="L20" s="35" t="s">
        <v>1211</v>
      </c>
      <c r="M20" s="57">
        <f t="shared" si="3"/>
        <v>-0.14841578654808224</v>
      </c>
    </row>
    <row r="21" spans="1:13" ht="19.5" customHeight="1" x14ac:dyDescent="0.25">
      <c r="A21" s="37" t="s">
        <v>37</v>
      </c>
      <c r="B21" s="34" t="s">
        <v>1212</v>
      </c>
      <c r="C21" s="34" t="s">
        <v>265</v>
      </c>
      <c r="D21" s="54">
        <f t="shared" si="0"/>
        <v>-0.10334346504559266</v>
      </c>
      <c r="E21" s="34" t="s">
        <v>1213</v>
      </c>
      <c r="F21" s="34" t="s">
        <v>1214</v>
      </c>
      <c r="G21" s="54">
        <f t="shared" si="1"/>
        <v>0.17222222222222217</v>
      </c>
      <c r="H21" s="34" t="s">
        <v>1171</v>
      </c>
      <c r="I21" s="34" t="s">
        <v>100</v>
      </c>
      <c r="J21" s="54" t="e">
        <f t="shared" si="2"/>
        <v>#DIV/0!</v>
      </c>
      <c r="K21" s="34" t="s">
        <v>1215</v>
      </c>
      <c r="L21" s="35" t="s">
        <v>100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139</v>
      </c>
      <c r="C22" s="34" t="s">
        <v>280</v>
      </c>
      <c r="D22" s="54">
        <f t="shared" si="0"/>
        <v>-0.20000000000000004</v>
      </c>
      <c r="E22" s="34" t="s">
        <v>146</v>
      </c>
      <c r="F22" s="34" t="s">
        <v>670</v>
      </c>
      <c r="G22" s="54">
        <f t="shared" si="1"/>
        <v>-0.12500000000000011</v>
      </c>
      <c r="H22" s="34" t="s">
        <v>1216</v>
      </c>
      <c r="I22" s="34" t="s">
        <v>1113</v>
      </c>
      <c r="J22" s="54">
        <f t="shared" si="2"/>
        <v>-0.27058823529411757</v>
      </c>
      <c r="K22" s="34" t="s">
        <v>1217</v>
      </c>
      <c r="L22" s="35" t="s">
        <v>1218</v>
      </c>
      <c r="M22" s="57">
        <f t="shared" si="3"/>
        <v>-0.37473460721868368</v>
      </c>
    </row>
    <row r="23" spans="1:13" ht="18.75" customHeight="1" x14ac:dyDescent="0.25">
      <c r="A23" s="37" t="s">
        <v>39</v>
      </c>
      <c r="B23" s="34" t="s">
        <v>128</v>
      </c>
      <c r="C23" s="34" t="s">
        <v>128</v>
      </c>
      <c r="D23" s="54">
        <f t="shared" si="0"/>
        <v>0</v>
      </c>
      <c r="E23" s="34" t="s">
        <v>1201</v>
      </c>
      <c r="F23" s="34" t="s">
        <v>506</v>
      </c>
      <c r="G23" s="54">
        <f t="shared" si="1"/>
        <v>-0.14657980456026051</v>
      </c>
      <c r="H23" s="34" t="s">
        <v>1219</v>
      </c>
      <c r="I23" s="34" t="s">
        <v>1220</v>
      </c>
      <c r="J23" s="54">
        <f t="shared" si="2"/>
        <v>0.14871016691957517</v>
      </c>
      <c r="K23" s="34" t="s">
        <v>1221</v>
      </c>
      <c r="L23" s="35" t="s">
        <v>1222</v>
      </c>
      <c r="M23" s="57">
        <f t="shared" si="3"/>
        <v>3.1258755253151889</v>
      </c>
    </row>
    <row r="24" spans="1:13" ht="18.75" customHeight="1" x14ac:dyDescent="0.25">
      <c r="A24" s="59" t="s">
        <v>40</v>
      </c>
      <c r="B24" s="34" t="s">
        <v>75</v>
      </c>
      <c r="C24" s="34" t="s">
        <v>92</v>
      </c>
      <c r="D24" s="54">
        <f t="shared" si="0"/>
        <v>-9.5238095238095191E-2</v>
      </c>
      <c r="E24" s="34" t="s">
        <v>94</v>
      </c>
      <c r="F24" s="34" t="s">
        <v>87</v>
      </c>
      <c r="G24" s="54">
        <f t="shared" si="1"/>
        <v>-3.3112582781456984E-2</v>
      </c>
      <c r="H24" s="34" t="s">
        <v>1223</v>
      </c>
      <c r="I24" s="34" t="s">
        <v>1224</v>
      </c>
      <c r="J24" s="54">
        <f t="shared" si="2"/>
        <v>-2.7262813522355506E-2</v>
      </c>
      <c r="K24" s="34" t="s">
        <v>1225</v>
      </c>
      <c r="L24" s="35" t="s">
        <v>1226</v>
      </c>
      <c r="M24" s="57">
        <f t="shared" si="3"/>
        <v>6.5401920311702735E-2</v>
      </c>
    </row>
    <row r="25" spans="1:13" ht="18.75" customHeight="1" x14ac:dyDescent="0.25">
      <c r="A25" s="37" t="s">
        <v>41</v>
      </c>
      <c r="B25" s="34" t="s">
        <v>747</v>
      </c>
      <c r="C25" s="34" t="s">
        <v>257</v>
      </c>
      <c r="D25" s="54">
        <f t="shared" si="0"/>
        <v>-0.14285714285714296</v>
      </c>
      <c r="E25" s="34" t="s">
        <v>147</v>
      </c>
      <c r="F25" s="34" t="s">
        <v>431</v>
      </c>
      <c r="G25" s="54">
        <f t="shared" si="1"/>
        <v>-0.29629629629629634</v>
      </c>
      <c r="H25" s="34" t="s">
        <v>1047</v>
      </c>
      <c r="I25" s="34" t="s">
        <v>617</v>
      </c>
      <c r="J25" s="54">
        <f t="shared" si="2"/>
        <v>8.2733812949640287E-2</v>
      </c>
      <c r="K25" s="34" t="s">
        <v>1227</v>
      </c>
      <c r="L25" s="35" t="s">
        <v>560</v>
      </c>
      <c r="M25" s="57">
        <f t="shared" si="3"/>
        <v>-0.38211382113821141</v>
      </c>
    </row>
    <row r="26" spans="1:13" ht="18.75" customHeight="1" x14ac:dyDescent="0.25">
      <c r="A26" s="59" t="s">
        <v>42</v>
      </c>
      <c r="B26" s="34" t="s">
        <v>139</v>
      </c>
      <c r="C26" s="34" t="s">
        <v>139</v>
      </c>
      <c r="D26" s="54">
        <f t="shared" si="0"/>
        <v>0</v>
      </c>
      <c r="E26" s="34" t="s">
        <v>966</v>
      </c>
      <c r="F26" s="34" t="s">
        <v>321</v>
      </c>
      <c r="G26" s="54">
        <f t="shared" si="1"/>
        <v>-0.10000000000000009</v>
      </c>
      <c r="H26" s="34" t="s">
        <v>967</v>
      </c>
      <c r="I26" s="34" t="s">
        <v>1228</v>
      </c>
      <c r="J26" s="54">
        <f t="shared" si="2"/>
        <v>-0.46341463414634143</v>
      </c>
      <c r="K26" s="34" t="s">
        <v>1208</v>
      </c>
      <c r="L26" s="35" t="s">
        <v>1229</v>
      </c>
      <c r="M26" s="57">
        <f t="shared" si="3"/>
        <v>-0.15000000000000005</v>
      </c>
    </row>
    <row r="27" spans="1:13" ht="18.75" customHeight="1" x14ac:dyDescent="0.25">
      <c r="A27" s="37" t="s">
        <v>43</v>
      </c>
      <c r="B27" s="34" t="s">
        <v>870</v>
      </c>
      <c r="C27" s="34" t="s">
        <v>416</v>
      </c>
      <c r="D27" s="54">
        <f t="shared" si="0"/>
        <v>-0.33333333333333331</v>
      </c>
      <c r="E27" s="34" t="s">
        <v>92</v>
      </c>
      <c r="F27" s="34" t="s">
        <v>76</v>
      </c>
      <c r="G27" s="54">
        <f t="shared" si="1"/>
        <v>-4.5454545454545497E-2</v>
      </c>
      <c r="H27" s="34" t="s">
        <v>963</v>
      </c>
      <c r="I27" s="34" t="s">
        <v>1230</v>
      </c>
      <c r="J27" s="54">
        <f t="shared" si="2"/>
        <v>0.30622009569378</v>
      </c>
      <c r="K27" s="34" t="s">
        <v>116</v>
      </c>
      <c r="L27" s="35" t="s">
        <v>1231</v>
      </c>
      <c r="M27" s="57">
        <f t="shared" si="3"/>
        <v>0.27556325823223587</v>
      </c>
    </row>
    <row r="28" spans="1:13" ht="18.75" customHeight="1" x14ac:dyDescent="0.25">
      <c r="A28" s="59" t="s">
        <v>44</v>
      </c>
      <c r="B28" s="34" t="s">
        <v>280</v>
      </c>
      <c r="C28" s="34" t="s">
        <v>139</v>
      </c>
      <c r="D28" s="54">
        <f t="shared" si="0"/>
        <v>0.25000000000000006</v>
      </c>
      <c r="E28" s="34" t="s">
        <v>86</v>
      </c>
      <c r="F28" s="34" t="s">
        <v>264</v>
      </c>
      <c r="G28" s="54">
        <f t="shared" si="1"/>
        <v>3.3333333333333368E-2</v>
      </c>
      <c r="H28" s="34" t="s">
        <v>660</v>
      </c>
      <c r="I28" s="34" t="s">
        <v>127</v>
      </c>
      <c r="J28" s="54">
        <f t="shared" si="2"/>
        <v>1.7543859649122823E-2</v>
      </c>
      <c r="K28" s="34" t="s">
        <v>1232</v>
      </c>
      <c r="L28" s="35" t="s">
        <v>533</v>
      </c>
      <c r="M28" s="57">
        <f t="shared" si="3"/>
        <v>0.25601374570446722</v>
      </c>
    </row>
    <row r="29" spans="1:13" x14ac:dyDescent="0.25">
      <c r="A29" s="37" t="s">
        <v>45</v>
      </c>
      <c r="B29" s="34" t="s">
        <v>221</v>
      </c>
      <c r="C29" s="34" t="s">
        <v>1233</v>
      </c>
      <c r="D29" s="54">
        <f t="shared" si="0"/>
        <v>-0.16963064295485628</v>
      </c>
      <c r="E29" s="34" t="s">
        <v>1234</v>
      </c>
      <c r="F29" s="34" t="s">
        <v>1235</v>
      </c>
      <c r="G29" s="54">
        <f t="shared" si="1"/>
        <v>0.12019779383796121</v>
      </c>
      <c r="H29" s="34" t="s">
        <v>1236</v>
      </c>
      <c r="I29" s="34" t="s">
        <v>1237</v>
      </c>
      <c r="J29" s="54">
        <f t="shared" si="2"/>
        <v>-1.6363178652345413E-2</v>
      </c>
      <c r="K29" s="34" t="s">
        <v>1238</v>
      </c>
      <c r="L29" s="35" t="s">
        <v>100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46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47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48</v>
      </c>
      <c r="C3" s="49" t="s">
        <v>49</v>
      </c>
      <c r="D3" s="53" t="s">
        <v>10</v>
      </c>
      <c r="E3" s="49" t="s">
        <v>50</v>
      </c>
      <c r="F3" s="49" t="s">
        <v>51</v>
      </c>
      <c r="G3" s="53" t="s">
        <v>13</v>
      </c>
      <c r="H3" s="49" t="s">
        <v>52</v>
      </c>
      <c r="I3" s="49" t="s">
        <v>53</v>
      </c>
      <c r="J3" s="53" t="s">
        <v>16</v>
      </c>
      <c r="K3" s="49" t="s">
        <v>54</v>
      </c>
      <c r="L3" s="50" t="s">
        <v>55</v>
      </c>
      <c r="M3" s="58" t="s">
        <v>19</v>
      </c>
    </row>
    <row r="4" spans="1:13" ht="19.5" customHeight="1" x14ac:dyDescent="0.25">
      <c r="A4" s="37" t="s">
        <v>56</v>
      </c>
      <c r="B4" s="34" t="s">
        <v>123</v>
      </c>
      <c r="C4" s="34" t="s">
        <v>123</v>
      </c>
      <c r="D4" s="54">
        <f t="shared" ref="D4:D29" si="0">IF(OR(B4="", B4=0, C4="", C4=0), "", (B4-C4)/C4)</f>
        <v>0</v>
      </c>
      <c r="E4" s="34" t="s">
        <v>276</v>
      </c>
      <c r="F4" s="34" t="s">
        <v>275</v>
      </c>
      <c r="G4" s="54">
        <f t="shared" ref="G4:G29" si="1">IF(OR(E4="", E4=0, F4="", F4=0), "", (E4-F4)/F4)</f>
        <v>-0.14285714285714288</v>
      </c>
      <c r="H4" s="34" t="s">
        <v>1068</v>
      </c>
      <c r="I4" s="34" t="s">
        <v>501</v>
      </c>
      <c r="J4" s="54">
        <f t="shared" ref="J4:J29" si="2">IF(OR(H4="", H4=0, I4="", I4=0), "", (H4-I4)/I4)</f>
        <v>-0.33734939759036137</v>
      </c>
      <c r="K4" s="34" t="s">
        <v>1239</v>
      </c>
      <c r="L4" s="35" t="s">
        <v>241</v>
      </c>
      <c r="M4" s="57">
        <f t="shared" ref="M4:M29" si="3">IF(OR(K4="", K4=0, L4="", L4=0), "", (K4-L4)/L4)</f>
        <v>-0.19300605245460656</v>
      </c>
    </row>
    <row r="5" spans="1:13" ht="19.5" customHeight="1" x14ac:dyDescent="0.25">
      <c r="A5" s="37" t="s">
        <v>57</v>
      </c>
      <c r="B5" s="34" t="s">
        <v>123</v>
      </c>
      <c r="C5" s="34" t="s">
        <v>124</v>
      </c>
      <c r="D5" s="54">
        <f t="shared" si="0"/>
        <v>-0.20000000000000004</v>
      </c>
      <c r="E5" s="34" t="s">
        <v>674</v>
      </c>
      <c r="F5" s="34" t="s">
        <v>558</v>
      </c>
      <c r="G5" s="54">
        <f t="shared" si="1"/>
        <v>-0.2</v>
      </c>
      <c r="H5" s="34" t="s">
        <v>432</v>
      </c>
      <c r="I5" s="34" t="s">
        <v>888</v>
      </c>
      <c r="J5" s="54">
        <f t="shared" si="2"/>
        <v>1.650165016501659E-2</v>
      </c>
      <c r="K5" s="34" t="s">
        <v>1240</v>
      </c>
      <c r="L5" s="35" t="s">
        <v>1241</v>
      </c>
      <c r="M5" s="57">
        <f t="shared" si="3"/>
        <v>-1.1824324324324372E-2</v>
      </c>
    </row>
    <row r="6" spans="1:13" ht="19.5" customHeight="1" x14ac:dyDescent="0.25">
      <c r="A6" s="59" t="s">
        <v>22</v>
      </c>
      <c r="B6" s="34" t="s">
        <v>59</v>
      </c>
      <c r="C6" s="34" t="s">
        <v>64</v>
      </c>
      <c r="D6" s="54">
        <f t="shared" si="0"/>
        <v>-8.3333333333333301E-2</v>
      </c>
      <c r="E6" s="34" t="s">
        <v>126</v>
      </c>
      <c r="F6" s="34" t="s">
        <v>299</v>
      </c>
      <c r="G6" s="54">
        <f t="shared" si="1"/>
        <v>-0.12698412698412692</v>
      </c>
      <c r="H6" s="34" t="s">
        <v>542</v>
      </c>
      <c r="I6" s="34" t="s">
        <v>524</v>
      </c>
      <c r="J6" s="54">
        <f t="shared" si="2"/>
        <v>-3.7267080745341644E-2</v>
      </c>
      <c r="K6" s="34" t="s">
        <v>1242</v>
      </c>
      <c r="L6" s="35" t="s">
        <v>1243</v>
      </c>
      <c r="M6" s="57">
        <f t="shared" si="3"/>
        <v>-0.12499999999999989</v>
      </c>
    </row>
    <row r="7" spans="1:13" ht="19.5" customHeight="1" x14ac:dyDescent="0.25">
      <c r="A7" s="37" t="s">
        <v>23</v>
      </c>
      <c r="B7" s="34" t="s">
        <v>280</v>
      </c>
      <c r="C7" s="34" t="s">
        <v>747</v>
      </c>
      <c r="D7" s="54">
        <f t="shared" si="0"/>
        <v>-0.1666666666666666</v>
      </c>
      <c r="E7" s="34" t="s">
        <v>674</v>
      </c>
      <c r="F7" s="34" t="s">
        <v>65</v>
      </c>
      <c r="G7" s="54">
        <f t="shared" si="1"/>
        <v>-0.33333333333333331</v>
      </c>
      <c r="H7" s="34" t="s">
        <v>720</v>
      </c>
      <c r="I7" s="34" t="s">
        <v>286</v>
      </c>
      <c r="J7" s="54">
        <f t="shared" si="2"/>
        <v>0.61956521739130443</v>
      </c>
      <c r="K7" s="34" t="s">
        <v>1244</v>
      </c>
      <c r="L7" s="35" t="s">
        <v>1245</v>
      </c>
      <c r="M7" s="57">
        <f t="shared" si="3"/>
        <v>2.9986052998605281E-2</v>
      </c>
    </row>
    <row r="8" spans="1:13" ht="19.5" customHeight="1" x14ac:dyDescent="0.25">
      <c r="A8" s="59" t="s">
        <v>24</v>
      </c>
      <c r="B8" s="34" t="s">
        <v>67</v>
      </c>
      <c r="C8" s="34" t="s">
        <v>158</v>
      </c>
      <c r="D8" s="54">
        <f t="shared" si="0"/>
        <v>-6.6666666666666541E-2</v>
      </c>
      <c r="E8" s="34" t="s">
        <v>95</v>
      </c>
      <c r="F8" s="34" t="s">
        <v>707</v>
      </c>
      <c r="G8" s="54">
        <f t="shared" si="1"/>
        <v>-0.37190082644628097</v>
      </c>
      <c r="H8" s="34" t="s">
        <v>518</v>
      </c>
      <c r="I8" s="34" t="s">
        <v>66</v>
      </c>
      <c r="J8" s="54">
        <f t="shared" si="2"/>
        <v>-0.15605749486652973</v>
      </c>
      <c r="K8" s="34" t="s">
        <v>1246</v>
      </c>
      <c r="L8" s="35" t="s">
        <v>469</v>
      </c>
      <c r="M8" s="57">
        <f t="shared" si="3"/>
        <v>-5.7130584192439937E-2</v>
      </c>
    </row>
    <row r="9" spans="1:13" ht="19.5" customHeight="1" x14ac:dyDescent="0.25">
      <c r="A9" s="37" t="s">
        <v>25</v>
      </c>
      <c r="B9" s="34" t="s">
        <v>59</v>
      </c>
      <c r="C9" s="34" t="s">
        <v>64</v>
      </c>
      <c r="D9" s="54">
        <f t="shared" si="0"/>
        <v>-8.3333333333333301E-2</v>
      </c>
      <c r="E9" s="34" t="s">
        <v>1183</v>
      </c>
      <c r="F9" s="34" t="s">
        <v>707</v>
      </c>
      <c r="G9" s="54">
        <f t="shared" si="1"/>
        <v>-0.22314049586776863</v>
      </c>
      <c r="H9" s="34" t="s">
        <v>1091</v>
      </c>
      <c r="I9" s="34" t="s">
        <v>1247</v>
      </c>
      <c r="J9" s="54">
        <f t="shared" si="2"/>
        <v>-0.43730886850152906</v>
      </c>
      <c r="K9" s="34" t="s">
        <v>1248</v>
      </c>
      <c r="L9" s="35" t="s">
        <v>1249</v>
      </c>
      <c r="M9" s="57">
        <f t="shared" si="3"/>
        <v>-0.21206389239176118</v>
      </c>
    </row>
    <row r="10" spans="1:13" ht="19.5" customHeight="1" x14ac:dyDescent="0.25">
      <c r="A10" s="59" t="s">
        <v>26</v>
      </c>
      <c r="B10" s="34" t="s">
        <v>91</v>
      </c>
      <c r="C10" s="34" t="s">
        <v>169</v>
      </c>
      <c r="D10" s="54">
        <f t="shared" si="0"/>
        <v>-7.999999999999996E-2</v>
      </c>
      <c r="E10" s="34" t="s">
        <v>452</v>
      </c>
      <c r="F10" s="34" t="s">
        <v>707</v>
      </c>
      <c r="G10" s="54">
        <f t="shared" si="1"/>
        <v>-0.13223140495867763</v>
      </c>
      <c r="H10" s="34" t="s">
        <v>1250</v>
      </c>
      <c r="I10" s="34" t="s">
        <v>1250</v>
      </c>
      <c r="J10" s="54">
        <f t="shared" si="2"/>
        <v>0</v>
      </c>
      <c r="K10" s="34" t="s">
        <v>1251</v>
      </c>
      <c r="L10" s="35" t="s">
        <v>798</v>
      </c>
      <c r="M10" s="57">
        <f t="shared" si="3"/>
        <v>-0.19508540605334129</v>
      </c>
    </row>
    <row r="11" spans="1:13" ht="19.5" customHeight="1" x14ac:dyDescent="0.25">
      <c r="A11" s="37" t="s">
        <v>27</v>
      </c>
      <c r="B11" s="34" t="s">
        <v>81</v>
      </c>
      <c r="C11" s="34" t="s">
        <v>81</v>
      </c>
      <c r="D11" s="54">
        <f t="shared" si="0"/>
        <v>0</v>
      </c>
      <c r="E11" s="34" t="s">
        <v>1252</v>
      </c>
      <c r="F11" s="34" t="s">
        <v>466</v>
      </c>
      <c r="G11" s="54">
        <f t="shared" si="1"/>
        <v>7.216494845360831E-2</v>
      </c>
      <c r="H11" s="34" t="s">
        <v>1253</v>
      </c>
      <c r="I11" s="34" t="s">
        <v>1254</v>
      </c>
      <c r="J11" s="54">
        <f t="shared" si="2"/>
        <v>-2.2099447513812175E-2</v>
      </c>
      <c r="K11" s="34" t="s">
        <v>1255</v>
      </c>
      <c r="L11" s="35" t="s">
        <v>1256</v>
      </c>
      <c r="M11" s="57">
        <f t="shared" si="3"/>
        <v>0.31544653123802224</v>
      </c>
    </row>
    <row r="12" spans="1:13" ht="19.5" customHeight="1" x14ac:dyDescent="0.25">
      <c r="A12" s="59" t="s">
        <v>28</v>
      </c>
      <c r="B12" s="34" t="s">
        <v>558</v>
      </c>
      <c r="C12" s="34" t="s">
        <v>109</v>
      </c>
      <c r="D12" s="54">
        <f t="shared" si="0"/>
        <v>-0.27710843373493976</v>
      </c>
      <c r="E12" s="34" t="s">
        <v>344</v>
      </c>
      <c r="F12" s="34" t="s">
        <v>907</v>
      </c>
      <c r="G12" s="54">
        <f t="shared" si="1"/>
        <v>-6.6298342541436517E-2</v>
      </c>
      <c r="H12" s="34" t="s">
        <v>1257</v>
      </c>
      <c r="I12" s="34" t="s">
        <v>604</v>
      </c>
      <c r="J12" s="54">
        <f t="shared" si="2"/>
        <v>0.2986146741918933</v>
      </c>
      <c r="K12" s="34" t="s">
        <v>1258</v>
      </c>
      <c r="L12" s="35" t="s">
        <v>1259</v>
      </c>
      <c r="M12" s="57">
        <f t="shared" si="3"/>
        <v>-0.25667079719124325</v>
      </c>
    </row>
    <row r="13" spans="1:13" ht="19.5" customHeight="1" x14ac:dyDescent="0.25">
      <c r="A13" s="37" t="s">
        <v>29</v>
      </c>
      <c r="B13" s="34" t="s">
        <v>679</v>
      </c>
      <c r="C13" s="34" t="s">
        <v>98</v>
      </c>
      <c r="D13" s="54">
        <f t="shared" si="0"/>
        <v>0.12000000000000011</v>
      </c>
      <c r="E13" s="34" t="s">
        <v>517</v>
      </c>
      <c r="F13" s="34" t="s">
        <v>1260</v>
      </c>
      <c r="G13" s="54">
        <f t="shared" si="1"/>
        <v>-7.6335877862595491E-2</v>
      </c>
      <c r="H13" s="34" t="s">
        <v>443</v>
      </c>
      <c r="I13" s="34" t="s">
        <v>1261</v>
      </c>
      <c r="J13" s="54">
        <f t="shared" si="2"/>
        <v>-0.30622009569377989</v>
      </c>
      <c r="K13" s="34" t="s">
        <v>1262</v>
      </c>
      <c r="L13" s="35" t="s">
        <v>100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719</v>
      </c>
      <c r="C14" s="34" t="s">
        <v>712</v>
      </c>
      <c r="D14" s="54">
        <f t="shared" si="0"/>
        <v>-7.5757575757575815E-2</v>
      </c>
      <c r="E14" s="34" t="s">
        <v>1095</v>
      </c>
      <c r="F14" s="34" t="s">
        <v>1263</v>
      </c>
      <c r="G14" s="54">
        <f t="shared" si="1"/>
        <v>-5.2428681572860562E-2</v>
      </c>
      <c r="H14" s="34" t="s">
        <v>1264</v>
      </c>
      <c r="I14" s="34" t="s">
        <v>1265</v>
      </c>
      <c r="J14" s="54">
        <f t="shared" si="2"/>
        <v>-6.8126520681265235E-2</v>
      </c>
      <c r="K14" s="34" t="s">
        <v>1266</v>
      </c>
      <c r="L14" s="35" t="s">
        <v>100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171</v>
      </c>
      <c r="C15" s="34" t="s">
        <v>368</v>
      </c>
      <c r="D15" s="54">
        <f t="shared" si="0"/>
        <v>-0.17391304347826084</v>
      </c>
      <c r="E15" s="34" t="s">
        <v>161</v>
      </c>
      <c r="F15" s="34" t="s">
        <v>720</v>
      </c>
      <c r="G15" s="54">
        <f t="shared" si="1"/>
        <v>-0.22371364653243839</v>
      </c>
      <c r="H15" s="34" t="s">
        <v>234</v>
      </c>
      <c r="I15" s="34" t="s">
        <v>1267</v>
      </c>
      <c r="J15" s="54">
        <f t="shared" si="2"/>
        <v>-0.41265655899802239</v>
      </c>
      <c r="K15" s="34" t="s">
        <v>1268</v>
      </c>
      <c r="L15" s="35" t="s">
        <v>1269</v>
      </c>
      <c r="M15" s="57">
        <f t="shared" si="3"/>
        <v>-0.21724858251268273</v>
      </c>
    </row>
    <row r="16" spans="1:13" ht="19.5" customHeight="1" x14ac:dyDescent="0.25">
      <c r="A16" s="59" t="s">
        <v>32</v>
      </c>
      <c r="B16" s="34" t="s">
        <v>144</v>
      </c>
      <c r="C16" s="34" t="s">
        <v>107</v>
      </c>
      <c r="D16" s="54">
        <f t="shared" si="0"/>
        <v>-2.1582733812949503E-2</v>
      </c>
      <c r="E16" s="34" t="s">
        <v>1270</v>
      </c>
      <c r="F16" s="34" t="s">
        <v>1202</v>
      </c>
      <c r="G16" s="54">
        <f t="shared" si="1"/>
        <v>-4.5360824742267991E-2</v>
      </c>
      <c r="H16" s="34" t="s">
        <v>1271</v>
      </c>
      <c r="I16" s="34" t="s">
        <v>1245</v>
      </c>
      <c r="J16" s="54">
        <f t="shared" si="2"/>
        <v>-0.24686192468619242</v>
      </c>
      <c r="K16" s="34" t="s">
        <v>1272</v>
      </c>
      <c r="L16" s="35" t="s">
        <v>1273</v>
      </c>
      <c r="M16" s="57">
        <f t="shared" si="3"/>
        <v>0.71297898640296675</v>
      </c>
    </row>
    <row r="17" spans="1:13" ht="19.5" customHeight="1" x14ac:dyDescent="0.25">
      <c r="A17" s="37" t="s">
        <v>33</v>
      </c>
      <c r="B17" s="34" t="s">
        <v>494</v>
      </c>
      <c r="C17" s="34" t="s">
        <v>494</v>
      </c>
      <c r="D17" s="54">
        <f t="shared" si="0"/>
        <v>0</v>
      </c>
      <c r="E17" s="34" t="s">
        <v>166</v>
      </c>
      <c r="F17" s="34" t="s">
        <v>1274</v>
      </c>
      <c r="G17" s="54">
        <f t="shared" si="1"/>
        <v>-0.56951596292481987</v>
      </c>
      <c r="H17" s="34" t="s">
        <v>1020</v>
      </c>
      <c r="I17" s="34" t="s">
        <v>1275</v>
      </c>
      <c r="J17" s="54">
        <f t="shared" si="2"/>
        <v>-1.1499540018399266E-2</v>
      </c>
      <c r="K17" s="34" t="s">
        <v>1276</v>
      </c>
      <c r="L17" s="35" t="s">
        <v>100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1058</v>
      </c>
      <c r="C18" s="34" t="s">
        <v>1201</v>
      </c>
      <c r="D18" s="54">
        <f t="shared" si="0"/>
        <v>5.7251908396946528E-2</v>
      </c>
      <c r="E18" s="34" t="s">
        <v>1277</v>
      </c>
      <c r="F18" s="34" t="s">
        <v>1278</v>
      </c>
      <c r="G18" s="54">
        <f t="shared" si="1"/>
        <v>7.157057654075559E-2</v>
      </c>
      <c r="H18" s="34" t="s">
        <v>1279</v>
      </c>
      <c r="I18" s="34" t="s">
        <v>1280</v>
      </c>
      <c r="J18" s="54">
        <f t="shared" si="2"/>
        <v>0.11232696110744905</v>
      </c>
      <c r="K18" s="34" t="s">
        <v>1281</v>
      </c>
      <c r="L18" s="35" t="s">
        <v>100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199</v>
      </c>
      <c r="C19" s="34" t="s">
        <v>679</v>
      </c>
      <c r="D19" s="54">
        <f t="shared" si="0"/>
        <v>-8.9285714285714357E-2</v>
      </c>
      <c r="E19" s="34" t="s">
        <v>1282</v>
      </c>
      <c r="F19" s="34" t="s">
        <v>246</v>
      </c>
      <c r="G19" s="54">
        <f t="shared" si="1"/>
        <v>-0.50462107208872453</v>
      </c>
      <c r="H19" s="34" t="s">
        <v>1283</v>
      </c>
      <c r="I19" s="34" t="s">
        <v>1284</v>
      </c>
      <c r="J19" s="54">
        <f t="shared" si="2"/>
        <v>-0.52053274139844619</v>
      </c>
      <c r="K19" s="34" t="s">
        <v>1285</v>
      </c>
      <c r="L19" s="35" t="s">
        <v>1286</v>
      </c>
      <c r="M19" s="57">
        <f t="shared" si="3"/>
        <v>-0.70485859318346622</v>
      </c>
    </row>
    <row r="20" spans="1:13" ht="18.75" customHeight="1" x14ac:dyDescent="0.25">
      <c r="A20" s="59" t="s">
        <v>36</v>
      </c>
      <c r="B20" s="34" t="s">
        <v>76</v>
      </c>
      <c r="C20" s="34" t="s">
        <v>169</v>
      </c>
      <c r="D20" s="54">
        <f t="shared" si="0"/>
        <v>-0.12</v>
      </c>
      <c r="E20" s="34" t="s">
        <v>101</v>
      </c>
      <c r="F20" s="34" t="s">
        <v>162</v>
      </c>
      <c r="G20" s="54">
        <f t="shared" si="1"/>
        <v>-0.66898148148148162</v>
      </c>
      <c r="H20" s="34" t="s">
        <v>1287</v>
      </c>
      <c r="I20" s="34" t="s">
        <v>1239</v>
      </c>
      <c r="J20" s="54">
        <f t="shared" si="2"/>
        <v>-0.25</v>
      </c>
      <c r="K20" s="34" t="s">
        <v>1288</v>
      </c>
      <c r="L20" s="35" t="s">
        <v>1289</v>
      </c>
      <c r="M20" s="57">
        <f t="shared" si="3"/>
        <v>-0.18381583536798057</v>
      </c>
    </row>
    <row r="21" spans="1:13" ht="19.5" customHeight="1" x14ac:dyDescent="0.25">
      <c r="A21" s="37" t="s">
        <v>37</v>
      </c>
      <c r="B21" s="34" t="s">
        <v>114</v>
      </c>
      <c r="C21" s="34" t="s">
        <v>1290</v>
      </c>
      <c r="D21" s="54">
        <f t="shared" si="0"/>
        <v>-4.2440318302387307E-2</v>
      </c>
      <c r="E21" s="34" t="s">
        <v>956</v>
      </c>
      <c r="F21" s="34" t="s">
        <v>1291</v>
      </c>
      <c r="G21" s="54">
        <f t="shared" si="1"/>
        <v>0.12369337979094075</v>
      </c>
      <c r="H21" s="34" t="s">
        <v>1258</v>
      </c>
      <c r="I21" s="34" t="s">
        <v>100</v>
      </c>
      <c r="J21" s="54" t="e">
        <f t="shared" si="2"/>
        <v>#DIV/0!</v>
      </c>
      <c r="K21" s="34" t="s">
        <v>1292</v>
      </c>
      <c r="L21" s="35" t="s">
        <v>100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139</v>
      </c>
      <c r="C22" s="34" t="s">
        <v>280</v>
      </c>
      <c r="D22" s="54">
        <f t="shared" si="0"/>
        <v>-0.20000000000000004</v>
      </c>
      <c r="E22" s="34" t="s">
        <v>132</v>
      </c>
      <c r="F22" s="34" t="s">
        <v>276</v>
      </c>
      <c r="G22" s="54">
        <f t="shared" si="1"/>
        <v>-0.14285714285714285</v>
      </c>
      <c r="H22" s="34" t="s">
        <v>1293</v>
      </c>
      <c r="I22" s="34" t="s">
        <v>762</v>
      </c>
      <c r="J22" s="54">
        <f t="shared" si="2"/>
        <v>-0.3065693430656935</v>
      </c>
      <c r="K22" s="34" t="s">
        <v>134</v>
      </c>
      <c r="L22" s="35" t="s">
        <v>1294</v>
      </c>
      <c r="M22" s="57">
        <f t="shared" si="3"/>
        <v>-0.40059940059940058</v>
      </c>
    </row>
    <row r="23" spans="1:13" ht="18.75" customHeight="1" x14ac:dyDescent="0.25">
      <c r="A23" s="37" t="s">
        <v>39</v>
      </c>
      <c r="B23" s="34" t="s">
        <v>264</v>
      </c>
      <c r="C23" s="34" t="s">
        <v>86</v>
      </c>
      <c r="D23" s="54">
        <f t="shared" si="0"/>
        <v>-3.2258064516129059E-2</v>
      </c>
      <c r="E23" s="34" t="s">
        <v>231</v>
      </c>
      <c r="F23" s="34" t="s">
        <v>677</v>
      </c>
      <c r="G23" s="54">
        <f t="shared" si="1"/>
        <v>5.1829268292683042E-2</v>
      </c>
      <c r="H23" s="34" t="s">
        <v>1295</v>
      </c>
      <c r="I23" s="34" t="s">
        <v>1296</v>
      </c>
      <c r="J23" s="54">
        <f t="shared" si="2"/>
        <v>0.10635260528194149</v>
      </c>
      <c r="K23" s="34" t="s">
        <v>1297</v>
      </c>
      <c r="L23" s="35" t="s">
        <v>1298</v>
      </c>
      <c r="M23" s="57">
        <f t="shared" si="3"/>
        <v>2.9547937464682614</v>
      </c>
    </row>
    <row r="24" spans="1:13" ht="18.75" customHeight="1" x14ac:dyDescent="0.25">
      <c r="A24" s="59" t="s">
        <v>40</v>
      </c>
      <c r="B24" s="34" t="s">
        <v>321</v>
      </c>
      <c r="C24" s="34" t="s">
        <v>91</v>
      </c>
      <c r="D24" s="54">
        <f t="shared" si="0"/>
        <v>-0.13043478260869565</v>
      </c>
      <c r="E24" s="34" t="s">
        <v>859</v>
      </c>
      <c r="F24" s="34" t="s">
        <v>968</v>
      </c>
      <c r="G24" s="54">
        <f t="shared" si="1"/>
        <v>-8.0745341614906901E-2</v>
      </c>
      <c r="H24" s="34" t="s">
        <v>1299</v>
      </c>
      <c r="I24" s="34" t="s">
        <v>1300</v>
      </c>
      <c r="J24" s="54">
        <f t="shared" si="2"/>
        <v>-6.7761806981519526E-2</v>
      </c>
      <c r="K24" s="34" t="s">
        <v>1301</v>
      </c>
      <c r="L24" s="35" t="s">
        <v>1302</v>
      </c>
      <c r="M24" s="57">
        <f t="shared" si="3"/>
        <v>2.1129834977735105E-2</v>
      </c>
    </row>
    <row r="25" spans="1:13" ht="18.75" customHeight="1" x14ac:dyDescent="0.25">
      <c r="A25" s="37" t="s">
        <v>41</v>
      </c>
      <c r="B25" s="34" t="s">
        <v>257</v>
      </c>
      <c r="C25" s="34" t="s">
        <v>257</v>
      </c>
      <c r="D25" s="54">
        <f t="shared" si="0"/>
        <v>0</v>
      </c>
      <c r="E25" s="34" t="s">
        <v>590</v>
      </c>
      <c r="F25" s="34" t="s">
        <v>670</v>
      </c>
      <c r="G25" s="54">
        <f t="shared" si="1"/>
        <v>-2.5000000000000022E-2</v>
      </c>
      <c r="H25" s="34" t="s">
        <v>1130</v>
      </c>
      <c r="I25" s="34" t="s">
        <v>380</v>
      </c>
      <c r="J25" s="54">
        <f t="shared" si="2"/>
        <v>-0.14046822742474929</v>
      </c>
      <c r="K25" s="34" t="s">
        <v>1303</v>
      </c>
      <c r="L25" s="35" t="s">
        <v>1304</v>
      </c>
      <c r="M25" s="57">
        <f t="shared" si="3"/>
        <v>-0.41053299492385792</v>
      </c>
    </row>
    <row r="26" spans="1:13" ht="18.75" customHeight="1" x14ac:dyDescent="0.25">
      <c r="A26" s="59" t="s">
        <v>42</v>
      </c>
      <c r="B26" s="34" t="s">
        <v>139</v>
      </c>
      <c r="C26" s="34" t="s">
        <v>139</v>
      </c>
      <c r="D26" s="54">
        <f t="shared" si="0"/>
        <v>0</v>
      </c>
      <c r="E26" s="34" t="s">
        <v>75</v>
      </c>
      <c r="F26" s="34" t="s">
        <v>92</v>
      </c>
      <c r="G26" s="54">
        <f t="shared" si="1"/>
        <v>-9.5238095238095191E-2</v>
      </c>
      <c r="H26" s="34" t="s">
        <v>694</v>
      </c>
      <c r="I26" s="34" t="s">
        <v>660</v>
      </c>
      <c r="J26" s="54">
        <f t="shared" si="2"/>
        <v>-0.48275862068965514</v>
      </c>
      <c r="K26" s="34" t="s">
        <v>1287</v>
      </c>
      <c r="L26" s="35" t="s">
        <v>945</v>
      </c>
      <c r="M26" s="57">
        <f t="shared" si="3"/>
        <v>-0.18552036199095029</v>
      </c>
    </row>
    <row r="27" spans="1:13" ht="18.75" customHeight="1" x14ac:dyDescent="0.25">
      <c r="A27" s="37" t="s">
        <v>43</v>
      </c>
      <c r="B27" s="34" t="s">
        <v>416</v>
      </c>
      <c r="C27" s="34" t="s">
        <v>416</v>
      </c>
      <c r="D27" s="54">
        <f t="shared" si="0"/>
        <v>0</v>
      </c>
      <c r="E27" s="34" t="s">
        <v>966</v>
      </c>
      <c r="F27" s="34" t="s">
        <v>92</v>
      </c>
      <c r="G27" s="54">
        <f t="shared" si="1"/>
        <v>-0.14285714285714285</v>
      </c>
      <c r="H27" s="34" t="s">
        <v>617</v>
      </c>
      <c r="I27" s="34" t="s">
        <v>1305</v>
      </c>
      <c r="J27" s="54">
        <f t="shared" si="2"/>
        <v>0.25225225225225206</v>
      </c>
      <c r="K27" s="34" t="s">
        <v>1306</v>
      </c>
      <c r="L27" s="35" t="s">
        <v>1307</v>
      </c>
      <c r="M27" s="57">
        <f t="shared" si="3"/>
        <v>0.22267536704730836</v>
      </c>
    </row>
    <row r="28" spans="1:13" ht="18.75" customHeight="1" x14ac:dyDescent="0.25">
      <c r="A28" s="59" t="s">
        <v>44</v>
      </c>
      <c r="B28" s="34" t="s">
        <v>280</v>
      </c>
      <c r="C28" s="34" t="s">
        <v>280</v>
      </c>
      <c r="D28" s="54">
        <f t="shared" si="0"/>
        <v>0</v>
      </c>
      <c r="E28" s="34" t="s">
        <v>689</v>
      </c>
      <c r="F28" s="34" t="s">
        <v>689</v>
      </c>
      <c r="G28" s="54">
        <f t="shared" si="1"/>
        <v>0</v>
      </c>
      <c r="H28" s="34" t="s">
        <v>1308</v>
      </c>
      <c r="I28" s="34" t="s">
        <v>1309</v>
      </c>
      <c r="J28" s="54">
        <f t="shared" si="2"/>
        <v>-2.7472527472527496E-2</v>
      </c>
      <c r="K28" s="34" t="s">
        <v>1310</v>
      </c>
      <c r="L28" s="35" t="s">
        <v>1311</v>
      </c>
      <c r="M28" s="57">
        <f t="shared" si="3"/>
        <v>0.20371867421180287</v>
      </c>
    </row>
    <row r="29" spans="1:13" x14ac:dyDescent="0.25">
      <c r="A29" s="37" t="s">
        <v>45</v>
      </c>
      <c r="B29" s="34" t="s">
        <v>1312</v>
      </c>
      <c r="C29" s="34" t="s">
        <v>1313</v>
      </c>
      <c r="D29" s="54">
        <f t="shared" si="0"/>
        <v>-0.18661518661518653</v>
      </c>
      <c r="E29" s="34" t="s">
        <v>1314</v>
      </c>
      <c r="F29" s="34" t="s">
        <v>1315</v>
      </c>
      <c r="G29" s="54">
        <f t="shared" si="1"/>
        <v>7.3755818116720329E-2</v>
      </c>
      <c r="H29" s="34" t="s">
        <v>1316</v>
      </c>
      <c r="I29" s="34" t="s">
        <v>1317</v>
      </c>
      <c r="J29" s="54">
        <f t="shared" si="2"/>
        <v>-5.7104494115788676E-2</v>
      </c>
      <c r="K29" s="34" t="s">
        <v>1318</v>
      </c>
      <c r="L29" s="35" t="s">
        <v>100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46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47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48</v>
      </c>
      <c r="C3" s="49" t="s">
        <v>49</v>
      </c>
      <c r="D3" s="53" t="s">
        <v>10</v>
      </c>
      <c r="E3" s="49" t="s">
        <v>50</v>
      </c>
      <c r="F3" s="49" t="s">
        <v>51</v>
      </c>
      <c r="G3" s="53" t="s">
        <v>13</v>
      </c>
      <c r="H3" s="49" t="s">
        <v>52</v>
      </c>
      <c r="I3" s="49" t="s">
        <v>53</v>
      </c>
      <c r="J3" s="53" t="s">
        <v>16</v>
      </c>
      <c r="K3" s="49" t="s">
        <v>54</v>
      </c>
      <c r="L3" s="50" t="s">
        <v>55</v>
      </c>
      <c r="M3" s="58" t="s">
        <v>19</v>
      </c>
    </row>
    <row r="4" spans="1:13" ht="19.5" customHeight="1" x14ac:dyDescent="0.25">
      <c r="A4" s="37" t="s">
        <v>56</v>
      </c>
      <c r="B4" s="34" t="s">
        <v>747</v>
      </c>
      <c r="C4" s="34" t="s">
        <v>123</v>
      </c>
      <c r="D4" s="54">
        <f t="shared" ref="D4:D29" si="0">IF(OR(B4="", B4=0, C4="", C4=0), "", (B4-C4)/C4)</f>
        <v>-0.25000000000000006</v>
      </c>
      <c r="E4" s="34" t="s">
        <v>276</v>
      </c>
      <c r="F4" s="34" t="s">
        <v>98</v>
      </c>
      <c r="G4" s="54">
        <f t="shared" ref="G4:G29" si="1">IF(OR(E4="", E4=0, F4="", F4=0), "", (E4-F4)/F4)</f>
        <v>-0.16000000000000003</v>
      </c>
      <c r="H4" s="34" t="s">
        <v>882</v>
      </c>
      <c r="I4" s="34" t="s">
        <v>231</v>
      </c>
      <c r="J4" s="54">
        <f t="shared" ref="J4:J29" si="2">IF(OR(H4="", H4=0, I4="", I4=0), "", (H4-I4)/I4)</f>
        <v>-0.37391304347826088</v>
      </c>
      <c r="K4" s="34" t="s">
        <v>1178</v>
      </c>
      <c r="L4" s="35" t="s">
        <v>1319</v>
      </c>
      <c r="M4" s="57">
        <f t="shared" ref="M4:M29" si="3">IF(OR(K4="", K4=0, L4="", L4=0), "", (K4-L4)/L4)</f>
        <v>-0.24177949709864605</v>
      </c>
    </row>
    <row r="5" spans="1:13" ht="19.5" customHeight="1" x14ac:dyDescent="0.25">
      <c r="A5" s="37" t="s">
        <v>57</v>
      </c>
      <c r="B5" s="34" t="s">
        <v>123</v>
      </c>
      <c r="C5" s="34" t="s">
        <v>124</v>
      </c>
      <c r="D5" s="54">
        <f t="shared" si="0"/>
        <v>-0.20000000000000004</v>
      </c>
      <c r="E5" s="34" t="s">
        <v>98</v>
      </c>
      <c r="F5" s="34" t="s">
        <v>439</v>
      </c>
      <c r="G5" s="54">
        <f t="shared" si="1"/>
        <v>-0.19354838709677419</v>
      </c>
      <c r="H5" s="34" t="s">
        <v>1320</v>
      </c>
      <c r="I5" s="34" t="s">
        <v>671</v>
      </c>
      <c r="J5" s="54">
        <f t="shared" si="2"/>
        <v>-6.984126984126976E-2</v>
      </c>
      <c r="K5" s="34" t="s">
        <v>886</v>
      </c>
      <c r="L5" s="35" t="s">
        <v>801</v>
      </c>
      <c r="M5" s="57">
        <f t="shared" si="3"/>
        <v>-6.7127746135069111E-2</v>
      </c>
    </row>
    <row r="6" spans="1:13" ht="19.5" customHeight="1" x14ac:dyDescent="0.25">
      <c r="A6" s="59" t="s">
        <v>22</v>
      </c>
      <c r="B6" s="34" t="s">
        <v>59</v>
      </c>
      <c r="C6" s="34" t="s">
        <v>64</v>
      </c>
      <c r="D6" s="54">
        <f t="shared" si="0"/>
        <v>-8.3333333333333301E-2</v>
      </c>
      <c r="E6" s="34" t="s">
        <v>997</v>
      </c>
      <c r="F6" s="34" t="s">
        <v>150</v>
      </c>
      <c r="G6" s="54">
        <f t="shared" si="1"/>
        <v>-9.2307692307692382E-2</v>
      </c>
      <c r="H6" s="34" t="s">
        <v>888</v>
      </c>
      <c r="I6" s="34" t="s">
        <v>999</v>
      </c>
      <c r="J6" s="54">
        <f t="shared" si="2"/>
        <v>-9.5522388059701577E-2</v>
      </c>
      <c r="K6" s="34" t="s">
        <v>543</v>
      </c>
      <c r="L6" s="35" t="s">
        <v>1321</v>
      </c>
      <c r="M6" s="57">
        <f t="shared" si="3"/>
        <v>-0.17375674056321161</v>
      </c>
    </row>
    <row r="7" spans="1:13" ht="19.5" customHeight="1" x14ac:dyDescent="0.25">
      <c r="A7" s="37" t="s">
        <v>23</v>
      </c>
      <c r="B7" s="34" t="s">
        <v>280</v>
      </c>
      <c r="C7" s="34" t="s">
        <v>747</v>
      </c>
      <c r="D7" s="54">
        <f t="shared" si="0"/>
        <v>-0.1666666666666666</v>
      </c>
      <c r="E7" s="34" t="s">
        <v>884</v>
      </c>
      <c r="F7" s="34" t="s">
        <v>159</v>
      </c>
      <c r="G7" s="54">
        <f t="shared" si="1"/>
        <v>-0.37333333333333335</v>
      </c>
      <c r="H7" s="34" t="s">
        <v>922</v>
      </c>
      <c r="I7" s="34" t="s">
        <v>962</v>
      </c>
      <c r="J7" s="54">
        <f t="shared" si="2"/>
        <v>0.52961672473867583</v>
      </c>
      <c r="K7" s="34" t="s">
        <v>891</v>
      </c>
      <c r="L7" s="35" t="s">
        <v>1322</v>
      </c>
      <c r="M7" s="57">
        <f t="shared" si="3"/>
        <v>-2.7217741935483947E-2</v>
      </c>
    </row>
    <row r="8" spans="1:13" ht="19.5" customHeight="1" x14ac:dyDescent="0.25">
      <c r="A8" s="59" t="s">
        <v>24</v>
      </c>
      <c r="B8" s="34" t="s">
        <v>75</v>
      </c>
      <c r="C8" s="34" t="s">
        <v>966</v>
      </c>
      <c r="D8" s="54">
        <f t="shared" si="0"/>
        <v>5.5555555555555608E-2</v>
      </c>
      <c r="E8" s="34" t="s">
        <v>238</v>
      </c>
      <c r="F8" s="34" t="s">
        <v>1323</v>
      </c>
      <c r="G8" s="54">
        <f t="shared" si="1"/>
        <v>-0.41269841269841273</v>
      </c>
      <c r="H8" s="34" t="s">
        <v>1324</v>
      </c>
      <c r="I8" s="34" t="s">
        <v>1325</v>
      </c>
      <c r="J8" s="54">
        <f t="shared" si="2"/>
        <v>-0.17922606924643583</v>
      </c>
      <c r="K8" s="34" t="s">
        <v>1326</v>
      </c>
      <c r="L8" s="35" t="s">
        <v>1327</v>
      </c>
      <c r="M8" s="57">
        <f t="shared" si="3"/>
        <v>-0.10968543046357609</v>
      </c>
    </row>
    <row r="9" spans="1:13" ht="19.5" customHeight="1" x14ac:dyDescent="0.25">
      <c r="A9" s="37" t="s">
        <v>25</v>
      </c>
      <c r="B9" s="34" t="s">
        <v>59</v>
      </c>
      <c r="C9" s="34" t="s">
        <v>64</v>
      </c>
      <c r="D9" s="54">
        <f t="shared" si="0"/>
        <v>-8.3333333333333301E-2</v>
      </c>
      <c r="E9" s="34" t="s">
        <v>1023</v>
      </c>
      <c r="F9" s="34" t="s">
        <v>461</v>
      </c>
      <c r="G9" s="54">
        <f t="shared" si="1"/>
        <v>-0.26399999999999996</v>
      </c>
      <c r="H9" s="34" t="s">
        <v>114</v>
      </c>
      <c r="I9" s="34" t="s">
        <v>130</v>
      </c>
      <c r="J9" s="54">
        <f t="shared" si="2"/>
        <v>4.3352601156069336E-2</v>
      </c>
      <c r="K9" s="34" t="s">
        <v>895</v>
      </c>
      <c r="L9" s="35" t="s">
        <v>1328</v>
      </c>
      <c r="M9" s="57">
        <f t="shared" si="3"/>
        <v>-0.25597407857432158</v>
      </c>
    </row>
    <row r="10" spans="1:13" ht="19.5" customHeight="1" x14ac:dyDescent="0.25">
      <c r="A10" s="59" t="s">
        <v>26</v>
      </c>
      <c r="B10" s="34" t="s">
        <v>169</v>
      </c>
      <c r="C10" s="34" t="s">
        <v>412</v>
      </c>
      <c r="D10" s="54">
        <f t="shared" si="0"/>
        <v>-3.8461538461538491E-2</v>
      </c>
      <c r="E10" s="34" t="s">
        <v>596</v>
      </c>
      <c r="F10" s="34" t="s">
        <v>461</v>
      </c>
      <c r="G10" s="54">
        <f t="shared" si="1"/>
        <v>2.4000000000000021E-2</v>
      </c>
      <c r="H10" s="34" t="s">
        <v>749</v>
      </c>
      <c r="I10" s="34" t="s">
        <v>1329</v>
      </c>
      <c r="J10" s="54">
        <f t="shared" si="2"/>
        <v>-5.5205047318611936E-2</v>
      </c>
      <c r="K10" s="34" t="s">
        <v>1330</v>
      </c>
      <c r="L10" s="35" t="s">
        <v>1331</v>
      </c>
      <c r="M10" s="57">
        <f t="shared" si="3"/>
        <v>-0.24018475750577367</v>
      </c>
    </row>
    <row r="11" spans="1:13" ht="19.5" customHeight="1" x14ac:dyDescent="0.25">
      <c r="A11" s="37" t="s">
        <v>27</v>
      </c>
      <c r="B11" s="34" t="s">
        <v>653</v>
      </c>
      <c r="C11" s="34" t="s">
        <v>966</v>
      </c>
      <c r="D11" s="54">
        <f t="shared" si="0"/>
        <v>-0.11111111111111106</v>
      </c>
      <c r="E11" s="34" t="s">
        <v>82</v>
      </c>
      <c r="F11" s="34" t="s">
        <v>176</v>
      </c>
      <c r="G11" s="54">
        <f t="shared" si="1"/>
        <v>9.9009900990099098E-3</v>
      </c>
      <c r="H11" s="34" t="s">
        <v>1332</v>
      </c>
      <c r="I11" s="34" t="s">
        <v>277</v>
      </c>
      <c r="J11" s="54">
        <f t="shared" si="2"/>
        <v>-7.5837742504409125E-2</v>
      </c>
      <c r="K11" s="34" t="s">
        <v>1333</v>
      </c>
      <c r="L11" s="35" t="s">
        <v>1334</v>
      </c>
      <c r="M11" s="57">
        <f t="shared" si="3"/>
        <v>0.24187592319054671</v>
      </c>
    </row>
    <row r="12" spans="1:13" ht="19.5" customHeight="1" x14ac:dyDescent="0.25">
      <c r="A12" s="59" t="s">
        <v>28</v>
      </c>
      <c r="B12" s="34" t="s">
        <v>98</v>
      </c>
      <c r="C12" s="34" t="s">
        <v>150</v>
      </c>
      <c r="D12" s="54">
        <f t="shared" si="0"/>
        <v>-0.23076923076923078</v>
      </c>
      <c r="E12" s="34" t="s">
        <v>501</v>
      </c>
      <c r="F12" s="34" t="s">
        <v>806</v>
      </c>
      <c r="G12" s="54">
        <f t="shared" si="1"/>
        <v>-0.11702127659574467</v>
      </c>
      <c r="H12" s="34" t="s">
        <v>1335</v>
      </c>
      <c r="I12" s="34" t="s">
        <v>1336</v>
      </c>
      <c r="J12" s="54">
        <f t="shared" si="2"/>
        <v>0.22700296735905046</v>
      </c>
      <c r="K12" s="34" t="s">
        <v>905</v>
      </c>
      <c r="L12" s="35" t="s">
        <v>100</v>
      </c>
      <c r="M12" s="57" t="e">
        <f t="shared" si="3"/>
        <v>#DIV/0!</v>
      </c>
    </row>
    <row r="13" spans="1:13" ht="19.5" customHeight="1" x14ac:dyDescent="0.25">
      <c r="A13" s="37" t="s">
        <v>29</v>
      </c>
      <c r="B13" s="34" t="s">
        <v>670</v>
      </c>
      <c r="C13" s="34" t="s">
        <v>60</v>
      </c>
      <c r="D13" s="54">
        <f t="shared" si="0"/>
        <v>-0.23076923076923075</v>
      </c>
      <c r="E13" s="34" t="s">
        <v>907</v>
      </c>
      <c r="F13" s="34" t="s">
        <v>713</v>
      </c>
      <c r="G13" s="54">
        <f t="shared" si="1"/>
        <v>-0.15420560747663553</v>
      </c>
      <c r="H13" s="34" t="s">
        <v>1337</v>
      </c>
      <c r="I13" s="34" t="s">
        <v>1338</v>
      </c>
      <c r="J13" s="54">
        <f t="shared" si="2"/>
        <v>-0.34468085106382973</v>
      </c>
      <c r="K13" s="34" t="s">
        <v>910</v>
      </c>
      <c r="L13" s="35" t="s">
        <v>100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1177</v>
      </c>
      <c r="C14" s="34" t="s">
        <v>285</v>
      </c>
      <c r="D14" s="54">
        <f t="shared" si="0"/>
        <v>-0.12408759124087601</v>
      </c>
      <c r="E14" s="34" t="s">
        <v>1339</v>
      </c>
      <c r="F14" s="34" t="s">
        <v>1340</v>
      </c>
      <c r="G14" s="54">
        <f t="shared" si="1"/>
        <v>-7.8101071975497802E-2</v>
      </c>
      <c r="H14" s="34" t="s">
        <v>1341</v>
      </c>
      <c r="I14" s="34" t="s">
        <v>1342</v>
      </c>
      <c r="J14" s="54">
        <f t="shared" si="2"/>
        <v>-0.11999652687331777</v>
      </c>
      <c r="K14" s="34" t="s">
        <v>1343</v>
      </c>
      <c r="L14" s="35" t="s">
        <v>100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816</v>
      </c>
      <c r="C15" s="34" t="s">
        <v>608</v>
      </c>
      <c r="D15" s="54">
        <f t="shared" si="0"/>
        <v>-9.3220338983050752E-2</v>
      </c>
      <c r="E15" s="34" t="s">
        <v>62</v>
      </c>
      <c r="F15" s="34" t="s">
        <v>1344</v>
      </c>
      <c r="G15" s="54">
        <f t="shared" si="1"/>
        <v>-0.27586206896551724</v>
      </c>
      <c r="H15" s="34" t="s">
        <v>918</v>
      </c>
      <c r="I15" s="34" t="s">
        <v>1345</v>
      </c>
      <c r="J15" s="54">
        <f t="shared" si="2"/>
        <v>-0.44553826611622732</v>
      </c>
      <c r="K15" s="34" t="s">
        <v>920</v>
      </c>
      <c r="L15" s="35" t="s">
        <v>1346</v>
      </c>
      <c r="M15" s="57">
        <f t="shared" si="3"/>
        <v>-0.2608726906764432</v>
      </c>
    </row>
    <row r="16" spans="1:13" ht="19.5" customHeight="1" x14ac:dyDescent="0.25">
      <c r="A16" s="59" t="s">
        <v>32</v>
      </c>
      <c r="B16" s="34" t="s">
        <v>219</v>
      </c>
      <c r="C16" s="34" t="s">
        <v>477</v>
      </c>
      <c r="D16" s="54">
        <f t="shared" si="0"/>
        <v>-8.2758620689655102E-2</v>
      </c>
      <c r="E16" s="34" t="s">
        <v>1347</v>
      </c>
      <c r="F16" s="34" t="s">
        <v>1348</v>
      </c>
      <c r="G16" s="54">
        <f t="shared" si="1"/>
        <v>-0.18687872763419491</v>
      </c>
      <c r="H16" s="34" t="s">
        <v>923</v>
      </c>
      <c r="I16" s="34" t="s">
        <v>1322</v>
      </c>
      <c r="J16" s="54">
        <f t="shared" si="2"/>
        <v>-0.28897849462365593</v>
      </c>
      <c r="K16" s="34" t="s">
        <v>924</v>
      </c>
      <c r="L16" s="35" t="s">
        <v>1349</v>
      </c>
      <c r="M16" s="57">
        <f t="shared" si="3"/>
        <v>0.61738785232235016</v>
      </c>
    </row>
    <row r="17" spans="1:13" ht="19.5" customHeight="1" x14ac:dyDescent="0.25">
      <c r="A17" s="37" t="s">
        <v>33</v>
      </c>
      <c r="B17" s="34" t="s">
        <v>118</v>
      </c>
      <c r="C17" s="34" t="s">
        <v>1183</v>
      </c>
      <c r="D17" s="54">
        <f t="shared" si="0"/>
        <v>-5.3191489361702059E-2</v>
      </c>
      <c r="E17" s="34" t="s">
        <v>1347</v>
      </c>
      <c r="F17" s="34" t="s">
        <v>302</v>
      </c>
      <c r="G17" s="54">
        <f t="shared" si="1"/>
        <v>-0.59424603174603174</v>
      </c>
      <c r="H17" s="34" t="s">
        <v>928</v>
      </c>
      <c r="I17" s="34" t="s">
        <v>1350</v>
      </c>
      <c r="J17" s="54">
        <f t="shared" si="2"/>
        <v>-6.6489361702127658E-2</v>
      </c>
      <c r="K17" s="34" t="s">
        <v>930</v>
      </c>
      <c r="L17" s="35" t="s">
        <v>100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778</v>
      </c>
      <c r="C18" s="34" t="s">
        <v>1282</v>
      </c>
      <c r="D18" s="54">
        <f t="shared" si="0"/>
        <v>4.1044776119402937E-2</v>
      </c>
      <c r="E18" s="34" t="s">
        <v>1351</v>
      </c>
      <c r="F18" s="34" t="s">
        <v>1352</v>
      </c>
      <c r="G18" s="54">
        <f t="shared" si="1"/>
        <v>1.2132822477650032E-2</v>
      </c>
      <c r="H18" s="34" t="s">
        <v>1353</v>
      </c>
      <c r="I18" s="34" t="s">
        <v>1354</v>
      </c>
      <c r="J18" s="54">
        <f t="shared" si="2"/>
        <v>5.564024390243897E-2</v>
      </c>
      <c r="K18" s="34" t="s">
        <v>1355</v>
      </c>
      <c r="L18" s="35" t="s">
        <v>100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98</v>
      </c>
      <c r="C19" s="34" t="s">
        <v>800</v>
      </c>
      <c r="D19" s="54">
        <f t="shared" si="0"/>
        <v>-0.13793103448275856</v>
      </c>
      <c r="E19" s="34" t="s">
        <v>1201</v>
      </c>
      <c r="F19" s="34" t="s">
        <v>1356</v>
      </c>
      <c r="G19" s="54">
        <f t="shared" si="1"/>
        <v>-0.53297682709447414</v>
      </c>
      <c r="H19" s="34" t="s">
        <v>940</v>
      </c>
      <c r="I19" s="34" t="s">
        <v>1357</v>
      </c>
      <c r="J19" s="54">
        <f t="shared" si="2"/>
        <v>-0.54739843193157522</v>
      </c>
      <c r="K19" s="34" t="s">
        <v>1358</v>
      </c>
      <c r="L19" s="35" t="s">
        <v>1359</v>
      </c>
      <c r="M19" s="57">
        <f t="shared" si="3"/>
        <v>-0.7213364670012069</v>
      </c>
    </row>
    <row r="20" spans="1:13" ht="18.75" customHeight="1" x14ac:dyDescent="0.25">
      <c r="A20" s="59" t="s">
        <v>36</v>
      </c>
      <c r="B20" s="34" t="s">
        <v>76</v>
      </c>
      <c r="C20" s="34" t="s">
        <v>412</v>
      </c>
      <c r="D20" s="54">
        <f t="shared" si="0"/>
        <v>-0.15384615384615388</v>
      </c>
      <c r="E20" s="34" t="s">
        <v>1360</v>
      </c>
      <c r="F20" s="34" t="s">
        <v>1019</v>
      </c>
      <c r="G20" s="54">
        <f t="shared" si="1"/>
        <v>-0.68596881959910916</v>
      </c>
      <c r="H20" s="34" t="s">
        <v>969</v>
      </c>
      <c r="I20" s="34" t="s">
        <v>1361</v>
      </c>
      <c r="J20" s="54">
        <f t="shared" si="2"/>
        <v>-0.29156626506024091</v>
      </c>
      <c r="K20" s="34" t="s">
        <v>946</v>
      </c>
      <c r="L20" s="35" t="s">
        <v>1362</v>
      </c>
      <c r="M20" s="57">
        <f t="shared" si="3"/>
        <v>-0.22937321458578389</v>
      </c>
    </row>
    <row r="21" spans="1:13" ht="19.5" customHeight="1" x14ac:dyDescent="0.25">
      <c r="A21" s="37" t="s">
        <v>37</v>
      </c>
      <c r="B21" s="34" t="s">
        <v>806</v>
      </c>
      <c r="C21" s="34" t="s">
        <v>1363</v>
      </c>
      <c r="D21" s="54">
        <f t="shared" si="0"/>
        <v>-3.8363171355498812E-2</v>
      </c>
      <c r="E21" s="34" t="s">
        <v>1364</v>
      </c>
      <c r="F21" s="34" t="s">
        <v>764</v>
      </c>
      <c r="G21" s="54">
        <f t="shared" si="1"/>
        <v>6.7170445004198207E-2</v>
      </c>
      <c r="H21" s="34" t="s">
        <v>905</v>
      </c>
      <c r="I21" s="34" t="s">
        <v>100</v>
      </c>
      <c r="J21" s="54" t="e">
        <f t="shared" si="2"/>
        <v>#DIV/0!</v>
      </c>
      <c r="K21" s="34" t="s">
        <v>950</v>
      </c>
      <c r="L21" s="35" t="s">
        <v>100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139</v>
      </c>
      <c r="C22" s="34" t="s">
        <v>280</v>
      </c>
      <c r="D22" s="54">
        <f t="shared" si="0"/>
        <v>-0.20000000000000004</v>
      </c>
      <c r="E22" s="34" t="s">
        <v>146</v>
      </c>
      <c r="F22" s="34" t="s">
        <v>343</v>
      </c>
      <c r="G22" s="54">
        <f t="shared" si="1"/>
        <v>-0.20454545454545461</v>
      </c>
      <c r="H22" s="34" t="s">
        <v>1216</v>
      </c>
      <c r="I22" s="34" t="s">
        <v>1365</v>
      </c>
      <c r="J22" s="54">
        <f t="shared" si="2"/>
        <v>-0.3450704225352112</v>
      </c>
      <c r="K22" s="34" t="s">
        <v>953</v>
      </c>
      <c r="L22" s="35" t="s">
        <v>1366</v>
      </c>
      <c r="M22" s="57">
        <f t="shared" si="3"/>
        <v>-0.43407122232916268</v>
      </c>
    </row>
    <row r="23" spans="1:13" ht="18.75" customHeight="1" x14ac:dyDescent="0.25">
      <c r="A23" s="37" t="s">
        <v>39</v>
      </c>
      <c r="B23" s="34" t="s">
        <v>169</v>
      </c>
      <c r="C23" s="34" t="s">
        <v>689</v>
      </c>
      <c r="D23" s="54">
        <f t="shared" si="0"/>
        <v>-0.21875000000000003</v>
      </c>
      <c r="E23" s="34" t="s">
        <v>344</v>
      </c>
      <c r="F23" s="34" t="s">
        <v>1367</v>
      </c>
      <c r="G23" s="54">
        <f t="shared" si="1"/>
        <v>-5.8823529411764757E-3</v>
      </c>
      <c r="H23" s="34" t="s">
        <v>1368</v>
      </c>
      <c r="I23" s="34" t="s">
        <v>1369</v>
      </c>
      <c r="J23" s="54">
        <f t="shared" si="2"/>
        <v>4.4704264099037168E-2</v>
      </c>
      <c r="K23" s="34" t="s">
        <v>957</v>
      </c>
      <c r="L23" s="35" t="s">
        <v>1370</v>
      </c>
      <c r="M23" s="57">
        <f t="shared" si="3"/>
        <v>2.7343012704174225</v>
      </c>
    </row>
    <row r="24" spans="1:13" ht="18.75" customHeight="1" x14ac:dyDescent="0.25">
      <c r="A24" s="59" t="s">
        <v>40</v>
      </c>
      <c r="B24" s="34" t="s">
        <v>91</v>
      </c>
      <c r="C24" s="34" t="s">
        <v>91</v>
      </c>
      <c r="D24" s="54">
        <f t="shared" si="0"/>
        <v>0</v>
      </c>
      <c r="E24" s="34" t="s">
        <v>94</v>
      </c>
      <c r="F24" s="34" t="s">
        <v>875</v>
      </c>
      <c r="G24" s="54">
        <f t="shared" si="1"/>
        <v>-0.12574850299401197</v>
      </c>
      <c r="H24" s="34" t="s">
        <v>927</v>
      </c>
      <c r="I24" s="34" t="s">
        <v>651</v>
      </c>
      <c r="J24" s="54">
        <f t="shared" si="2"/>
        <v>-0.11968348170128577</v>
      </c>
      <c r="K24" s="34" t="s">
        <v>960</v>
      </c>
      <c r="L24" s="35" t="s">
        <v>1371</v>
      </c>
      <c r="M24" s="57">
        <f t="shared" si="3"/>
        <v>-3.5756352010768974E-2</v>
      </c>
    </row>
    <row r="25" spans="1:13" ht="18.75" customHeight="1" x14ac:dyDescent="0.25">
      <c r="A25" s="37" t="s">
        <v>41</v>
      </c>
      <c r="B25" s="34" t="s">
        <v>257</v>
      </c>
      <c r="C25" s="34" t="s">
        <v>123</v>
      </c>
      <c r="D25" s="54">
        <f t="shared" si="0"/>
        <v>-0.12499999999999993</v>
      </c>
      <c r="E25" s="34" t="s">
        <v>147</v>
      </c>
      <c r="F25" s="34" t="s">
        <v>773</v>
      </c>
      <c r="G25" s="54">
        <f t="shared" si="1"/>
        <v>-7.3170731707317013E-2</v>
      </c>
      <c r="H25" s="34" t="s">
        <v>1372</v>
      </c>
      <c r="I25" s="34" t="s">
        <v>542</v>
      </c>
      <c r="J25" s="54">
        <f t="shared" si="2"/>
        <v>-0.18709677419354839</v>
      </c>
      <c r="K25" s="34" t="s">
        <v>964</v>
      </c>
      <c r="L25" s="35" t="s">
        <v>1373</v>
      </c>
      <c r="M25" s="57">
        <f t="shared" si="3"/>
        <v>-0.44376528117359415</v>
      </c>
    </row>
    <row r="26" spans="1:13" ht="18.75" customHeight="1" x14ac:dyDescent="0.25">
      <c r="A26" s="59" t="s">
        <v>42</v>
      </c>
      <c r="B26" s="34" t="s">
        <v>139</v>
      </c>
      <c r="C26" s="34" t="s">
        <v>139</v>
      </c>
      <c r="D26" s="54">
        <f t="shared" si="0"/>
        <v>0</v>
      </c>
      <c r="E26" s="34" t="s">
        <v>966</v>
      </c>
      <c r="F26" s="34" t="s">
        <v>92</v>
      </c>
      <c r="G26" s="54">
        <f t="shared" si="1"/>
        <v>-0.14285714285714285</v>
      </c>
      <c r="H26" s="34" t="s">
        <v>159</v>
      </c>
      <c r="I26" s="34" t="s">
        <v>544</v>
      </c>
      <c r="J26" s="54">
        <f t="shared" si="2"/>
        <v>-0.58563535911602216</v>
      </c>
      <c r="K26" s="34" t="s">
        <v>969</v>
      </c>
      <c r="L26" s="35" t="s">
        <v>639</v>
      </c>
      <c r="M26" s="57">
        <f t="shared" si="3"/>
        <v>-0.23036649214659688</v>
      </c>
    </row>
    <row r="27" spans="1:13" ht="18.75" customHeight="1" x14ac:dyDescent="0.25">
      <c r="A27" s="37" t="s">
        <v>43</v>
      </c>
      <c r="B27" s="34" t="s">
        <v>416</v>
      </c>
      <c r="C27" s="34" t="s">
        <v>416</v>
      </c>
      <c r="D27" s="54">
        <f t="shared" si="0"/>
        <v>0</v>
      </c>
      <c r="E27" s="34" t="s">
        <v>966</v>
      </c>
      <c r="F27" s="34" t="s">
        <v>76</v>
      </c>
      <c r="G27" s="54">
        <f t="shared" si="1"/>
        <v>-0.18181818181818185</v>
      </c>
      <c r="H27" s="34" t="s">
        <v>963</v>
      </c>
      <c r="I27" s="34" t="s">
        <v>1029</v>
      </c>
      <c r="J27" s="54">
        <f t="shared" si="2"/>
        <v>0.1818181818181818</v>
      </c>
      <c r="K27" s="34" t="s">
        <v>1374</v>
      </c>
      <c r="L27" s="35" t="s">
        <v>1375</v>
      </c>
      <c r="M27" s="57">
        <f t="shared" si="3"/>
        <v>0.1548742138364779</v>
      </c>
    </row>
    <row r="28" spans="1:13" ht="18.75" customHeight="1" x14ac:dyDescent="0.25">
      <c r="A28" s="59" t="s">
        <v>44</v>
      </c>
      <c r="B28" s="34" t="s">
        <v>280</v>
      </c>
      <c r="C28" s="34" t="s">
        <v>139</v>
      </c>
      <c r="D28" s="54">
        <f t="shared" si="0"/>
        <v>0.25000000000000006</v>
      </c>
      <c r="E28" s="34" t="s">
        <v>86</v>
      </c>
      <c r="F28" s="34" t="s">
        <v>456</v>
      </c>
      <c r="G28" s="54">
        <f t="shared" si="1"/>
        <v>-6.0606060606060656E-2</v>
      </c>
      <c r="H28" s="34" t="s">
        <v>660</v>
      </c>
      <c r="I28" s="34" t="s">
        <v>289</v>
      </c>
      <c r="J28" s="54">
        <f t="shared" si="2"/>
        <v>-7.9365079365079319E-2</v>
      </c>
      <c r="K28" s="34" t="s">
        <v>972</v>
      </c>
      <c r="L28" s="35" t="s">
        <v>1376</v>
      </c>
      <c r="M28" s="57">
        <f t="shared" si="3"/>
        <v>0.13629283489096575</v>
      </c>
    </row>
    <row r="29" spans="1:13" x14ac:dyDescent="0.25">
      <c r="A29" s="37" t="s">
        <v>45</v>
      </c>
      <c r="B29" s="34" t="s">
        <v>686</v>
      </c>
      <c r="C29" s="34" t="s">
        <v>1377</v>
      </c>
      <c r="D29" s="54">
        <f t="shared" si="0"/>
        <v>-0.22704714640198512</v>
      </c>
      <c r="E29" s="34" t="s">
        <v>985</v>
      </c>
      <c r="F29" s="34" t="s">
        <v>1378</v>
      </c>
      <c r="G29" s="54">
        <f t="shared" si="1"/>
        <v>1.4147688060731543E-2</v>
      </c>
      <c r="H29" s="34" t="s">
        <v>977</v>
      </c>
      <c r="I29" s="34" t="s">
        <v>1379</v>
      </c>
      <c r="J29" s="54">
        <f t="shared" si="2"/>
        <v>-0.10966514459665153</v>
      </c>
      <c r="K29" s="34" t="s">
        <v>979</v>
      </c>
      <c r="L29" s="35" t="s">
        <v>100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M32"/>
  <sheetViews>
    <sheetView workbookViewId="0">
      <selection activeCell="P31" sqref="P31"/>
    </sheetView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46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47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48</v>
      </c>
      <c r="C3" s="49" t="s">
        <v>49</v>
      </c>
      <c r="D3" s="53" t="s">
        <v>10</v>
      </c>
      <c r="E3" s="49" t="s">
        <v>50</v>
      </c>
      <c r="F3" s="49" t="s">
        <v>51</v>
      </c>
      <c r="G3" s="53" t="s">
        <v>13</v>
      </c>
      <c r="H3" s="49" t="s">
        <v>52</v>
      </c>
      <c r="I3" s="49" t="s">
        <v>53</v>
      </c>
      <c r="J3" s="53" t="s">
        <v>16</v>
      </c>
      <c r="K3" s="49" t="s">
        <v>54</v>
      </c>
      <c r="L3" s="50" t="s">
        <v>55</v>
      </c>
      <c r="M3" s="58" t="s">
        <v>19</v>
      </c>
    </row>
    <row r="4" spans="1:13" ht="19.5" customHeight="1" x14ac:dyDescent="0.25">
      <c r="A4" s="37" t="s">
        <v>56</v>
      </c>
      <c r="B4" s="34" t="s">
        <v>123</v>
      </c>
      <c r="C4" s="34" t="s">
        <v>123</v>
      </c>
      <c r="D4" s="54">
        <f t="shared" ref="D4:D29" si="0">IF(OR(B4="", B4=0, C4="", C4=0), "", (B4-C4)/C4)</f>
        <v>0</v>
      </c>
      <c r="E4" s="34" t="s">
        <v>343</v>
      </c>
      <c r="F4" s="34" t="s">
        <v>98</v>
      </c>
      <c r="G4" s="54">
        <f t="shared" ref="G4:G29" si="1">IF(OR(E4="", E4=0, F4="", F4=0), "", (E4-F4)/F4)</f>
        <v>-0.12</v>
      </c>
      <c r="H4" s="34" t="s">
        <v>774</v>
      </c>
      <c r="I4" s="34" t="s">
        <v>1133</v>
      </c>
      <c r="J4" s="54">
        <f t="shared" ref="J4:J29" si="2">IF(OR(H4="", H4=0, I4="", I4=0), "", (H4-I4)/I4)</f>
        <v>-0.37134502923976609</v>
      </c>
      <c r="K4" s="34" t="s">
        <v>1380</v>
      </c>
      <c r="L4" s="35" t="s">
        <v>1381</v>
      </c>
      <c r="M4" s="57">
        <f t="shared" ref="M4:M29" si="3">IF(OR(K4="", K4=0, L4="", L4=0), "", (K4-L4)/L4)</f>
        <v>-0.23927178153446041</v>
      </c>
    </row>
    <row r="5" spans="1:13" ht="19.5" customHeight="1" x14ac:dyDescent="0.25">
      <c r="A5" s="37" t="s">
        <v>57</v>
      </c>
      <c r="B5" s="34" t="s">
        <v>123</v>
      </c>
      <c r="C5" s="34" t="s">
        <v>58</v>
      </c>
      <c r="D5" s="54">
        <f t="shared" si="0"/>
        <v>-0.11111111111111106</v>
      </c>
      <c r="E5" s="34" t="s">
        <v>997</v>
      </c>
      <c r="F5" s="34" t="s">
        <v>439</v>
      </c>
      <c r="G5" s="54">
        <f t="shared" si="1"/>
        <v>-4.8387096774193589E-2</v>
      </c>
      <c r="H5" s="34" t="s">
        <v>854</v>
      </c>
      <c r="I5" s="34" t="s">
        <v>888</v>
      </c>
      <c r="J5" s="54">
        <f t="shared" si="2"/>
        <v>-9.9009900990098369E-3</v>
      </c>
      <c r="K5" s="34" t="s">
        <v>779</v>
      </c>
      <c r="L5" s="35" t="s">
        <v>1382</v>
      </c>
      <c r="M5" s="57">
        <f t="shared" si="3"/>
        <v>-6.3576702214930308E-2</v>
      </c>
    </row>
    <row r="6" spans="1:13" ht="19.5" customHeight="1" x14ac:dyDescent="0.25">
      <c r="A6" s="59" t="s">
        <v>22</v>
      </c>
      <c r="B6" s="34" t="s">
        <v>59</v>
      </c>
      <c r="C6" s="34" t="s">
        <v>64</v>
      </c>
      <c r="D6" s="54">
        <f t="shared" si="0"/>
        <v>-8.3333333333333301E-2</v>
      </c>
      <c r="E6" s="34" t="s">
        <v>439</v>
      </c>
      <c r="F6" s="34" t="s">
        <v>150</v>
      </c>
      <c r="G6" s="54">
        <f t="shared" si="1"/>
        <v>-4.6153846153846191E-2</v>
      </c>
      <c r="H6" s="34" t="s">
        <v>115</v>
      </c>
      <c r="I6" s="34" t="s">
        <v>501</v>
      </c>
      <c r="J6" s="54">
        <f t="shared" si="2"/>
        <v>-9.0361445783132474E-2</v>
      </c>
      <c r="K6" s="34" t="s">
        <v>89</v>
      </c>
      <c r="L6" s="35" t="s">
        <v>1383</v>
      </c>
      <c r="M6" s="57">
        <f t="shared" si="3"/>
        <v>-0.17099697885196374</v>
      </c>
    </row>
    <row r="7" spans="1:13" ht="19.5" customHeight="1" x14ac:dyDescent="0.25">
      <c r="A7" s="37" t="s">
        <v>23</v>
      </c>
      <c r="B7" s="34" t="s">
        <v>280</v>
      </c>
      <c r="C7" s="34" t="s">
        <v>747</v>
      </c>
      <c r="D7" s="54">
        <f t="shared" si="0"/>
        <v>-0.1666666666666666</v>
      </c>
      <c r="E7" s="34" t="s">
        <v>884</v>
      </c>
      <c r="F7" s="34" t="s">
        <v>238</v>
      </c>
      <c r="G7" s="54">
        <f t="shared" si="1"/>
        <v>-0.36486486486486491</v>
      </c>
      <c r="H7" s="34" t="s">
        <v>821</v>
      </c>
      <c r="I7" s="34" t="s">
        <v>1365</v>
      </c>
      <c r="J7" s="54">
        <f t="shared" si="2"/>
        <v>0.53873239436619724</v>
      </c>
      <c r="K7" s="34" t="s">
        <v>784</v>
      </c>
      <c r="L7" s="35" t="s">
        <v>1384</v>
      </c>
      <c r="M7" s="57">
        <f t="shared" si="3"/>
        <v>-2.371273712737125E-2</v>
      </c>
    </row>
    <row r="8" spans="1:13" ht="19.5" customHeight="1" x14ac:dyDescent="0.25">
      <c r="A8" s="59" t="s">
        <v>24</v>
      </c>
      <c r="B8" s="34" t="s">
        <v>75</v>
      </c>
      <c r="C8" s="34" t="s">
        <v>966</v>
      </c>
      <c r="D8" s="54">
        <f t="shared" si="0"/>
        <v>5.5555555555555608E-2</v>
      </c>
      <c r="E8" s="34" t="s">
        <v>238</v>
      </c>
      <c r="F8" s="34" t="s">
        <v>461</v>
      </c>
      <c r="G8" s="54">
        <f t="shared" si="1"/>
        <v>-0.40800000000000003</v>
      </c>
      <c r="H8" s="34" t="s">
        <v>1324</v>
      </c>
      <c r="I8" s="34" t="s">
        <v>66</v>
      </c>
      <c r="J8" s="54">
        <f t="shared" si="2"/>
        <v>-0.17248459958932236</v>
      </c>
      <c r="K8" s="34" t="s">
        <v>1385</v>
      </c>
      <c r="L8" s="35" t="s">
        <v>1386</v>
      </c>
      <c r="M8" s="57">
        <f t="shared" si="3"/>
        <v>-0.1068001668752607</v>
      </c>
    </row>
    <row r="9" spans="1:13" ht="19.5" customHeight="1" x14ac:dyDescent="0.25">
      <c r="A9" s="37" t="s">
        <v>25</v>
      </c>
      <c r="B9" s="34" t="s">
        <v>59</v>
      </c>
      <c r="C9" s="34" t="s">
        <v>64</v>
      </c>
      <c r="D9" s="54">
        <f t="shared" si="0"/>
        <v>-8.3333333333333301E-2</v>
      </c>
      <c r="E9" s="34" t="s">
        <v>1023</v>
      </c>
      <c r="F9" s="34" t="s">
        <v>690</v>
      </c>
      <c r="G9" s="54">
        <f t="shared" si="1"/>
        <v>-0.2580645161290322</v>
      </c>
      <c r="H9" s="34" t="s">
        <v>1073</v>
      </c>
      <c r="I9" s="34" t="s">
        <v>70</v>
      </c>
      <c r="J9" s="54">
        <f t="shared" si="2"/>
        <v>4.3604651162790671E-2</v>
      </c>
      <c r="K9" s="34" t="s">
        <v>790</v>
      </c>
      <c r="L9" s="35" t="s">
        <v>1387</v>
      </c>
      <c r="M9" s="57">
        <f t="shared" si="3"/>
        <v>-0.25316455696202528</v>
      </c>
    </row>
    <row r="10" spans="1:13" ht="19.5" customHeight="1" x14ac:dyDescent="0.25">
      <c r="A10" s="59" t="s">
        <v>26</v>
      </c>
      <c r="B10" s="34" t="s">
        <v>76</v>
      </c>
      <c r="C10" s="34" t="s">
        <v>169</v>
      </c>
      <c r="D10" s="54">
        <f t="shared" si="0"/>
        <v>-0.12</v>
      </c>
      <c r="E10" s="34" t="s">
        <v>461</v>
      </c>
      <c r="F10" s="34" t="s">
        <v>690</v>
      </c>
      <c r="G10" s="54">
        <f t="shared" si="1"/>
        <v>8.0645161290322648E-3</v>
      </c>
      <c r="H10" s="34" t="s">
        <v>178</v>
      </c>
      <c r="I10" s="34" t="s">
        <v>1388</v>
      </c>
      <c r="J10" s="54">
        <f t="shared" si="2"/>
        <v>-5.2464228934817184E-2</v>
      </c>
      <c r="K10" s="34" t="s">
        <v>1389</v>
      </c>
      <c r="L10" s="35" t="s">
        <v>1390</v>
      </c>
      <c r="M10" s="57">
        <f t="shared" si="3"/>
        <v>-0.23748544819557627</v>
      </c>
    </row>
    <row r="11" spans="1:13" ht="19.5" customHeight="1" x14ac:dyDescent="0.25">
      <c r="A11" s="37" t="s">
        <v>27</v>
      </c>
      <c r="B11" s="34" t="s">
        <v>158</v>
      </c>
      <c r="C11" s="34" t="s">
        <v>81</v>
      </c>
      <c r="D11" s="54">
        <f t="shared" si="0"/>
        <v>-0.11764705882352951</v>
      </c>
      <c r="E11" s="34" t="s">
        <v>82</v>
      </c>
      <c r="F11" s="34" t="s">
        <v>165</v>
      </c>
      <c r="G11" s="54">
        <f t="shared" si="1"/>
        <v>2.0000000000000018E-2</v>
      </c>
      <c r="H11" s="34" t="s">
        <v>1166</v>
      </c>
      <c r="I11" s="34" t="s">
        <v>793</v>
      </c>
      <c r="J11" s="54">
        <f t="shared" si="2"/>
        <v>-7.2953736654804299E-2</v>
      </c>
      <c r="K11" s="34" t="s">
        <v>795</v>
      </c>
      <c r="L11" s="35" t="s">
        <v>1251</v>
      </c>
      <c r="M11" s="57">
        <f t="shared" si="3"/>
        <v>0.2464631422189128</v>
      </c>
    </row>
    <row r="12" spans="1:13" ht="19.5" customHeight="1" x14ac:dyDescent="0.25">
      <c r="A12" s="59" t="s">
        <v>28</v>
      </c>
      <c r="B12" s="34" t="s">
        <v>997</v>
      </c>
      <c r="C12" s="34" t="s">
        <v>1391</v>
      </c>
      <c r="D12" s="54">
        <f t="shared" si="0"/>
        <v>-7.8125000000000069E-2</v>
      </c>
      <c r="E12" s="34" t="s">
        <v>435</v>
      </c>
      <c r="F12" s="34" t="s">
        <v>640</v>
      </c>
      <c r="G12" s="54">
        <f t="shared" si="1"/>
        <v>-0.11528150134048262</v>
      </c>
      <c r="H12" s="34" t="s">
        <v>1392</v>
      </c>
      <c r="I12" s="34" t="s">
        <v>1393</v>
      </c>
      <c r="J12" s="54">
        <f t="shared" si="2"/>
        <v>0.23080757726819556</v>
      </c>
      <c r="K12" s="34" t="s">
        <v>1394</v>
      </c>
      <c r="L12" s="35" t="s">
        <v>100</v>
      </c>
      <c r="M12" s="57" t="e">
        <f t="shared" si="3"/>
        <v>#DIV/0!</v>
      </c>
    </row>
    <row r="13" spans="1:13" ht="19.5" customHeight="1" x14ac:dyDescent="0.25">
      <c r="A13" s="37" t="s">
        <v>29</v>
      </c>
      <c r="B13" s="34" t="s">
        <v>343</v>
      </c>
      <c r="C13" s="34" t="s">
        <v>679</v>
      </c>
      <c r="D13" s="54">
        <f t="shared" si="0"/>
        <v>-0.21428571428571436</v>
      </c>
      <c r="E13" s="34" t="s">
        <v>805</v>
      </c>
      <c r="F13" s="34" t="s">
        <v>1395</v>
      </c>
      <c r="G13" s="54">
        <f t="shared" si="1"/>
        <v>-0.15294117647058822</v>
      </c>
      <c r="H13" s="34" t="s">
        <v>1396</v>
      </c>
      <c r="I13" s="34" t="s">
        <v>1397</v>
      </c>
      <c r="J13" s="54">
        <f t="shared" si="2"/>
        <v>-0.34250983196281726</v>
      </c>
      <c r="K13" s="34" t="s">
        <v>1398</v>
      </c>
      <c r="L13" s="35" t="s">
        <v>100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1177</v>
      </c>
      <c r="C14" s="34" t="s">
        <v>144</v>
      </c>
      <c r="D14" s="54">
        <f t="shared" si="0"/>
        <v>-0.11764705882352951</v>
      </c>
      <c r="E14" s="34" t="s">
        <v>1008</v>
      </c>
      <c r="F14" s="34" t="s">
        <v>737</v>
      </c>
      <c r="G14" s="54">
        <f t="shared" si="1"/>
        <v>-7.4131274131274058E-2</v>
      </c>
      <c r="H14" s="34" t="s">
        <v>1399</v>
      </c>
      <c r="I14" s="34" t="s">
        <v>1400</v>
      </c>
      <c r="J14" s="54">
        <f t="shared" si="2"/>
        <v>-0.11693654266958424</v>
      </c>
      <c r="K14" s="34" t="s">
        <v>1401</v>
      </c>
      <c r="L14" s="35" t="s">
        <v>100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573</v>
      </c>
      <c r="C15" s="34" t="s">
        <v>707</v>
      </c>
      <c r="D15" s="54">
        <f t="shared" si="0"/>
        <v>-7.4380165289256089E-2</v>
      </c>
      <c r="E15" s="34" t="s">
        <v>999</v>
      </c>
      <c r="F15" s="34" t="s">
        <v>1104</v>
      </c>
      <c r="G15" s="54">
        <f t="shared" si="1"/>
        <v>-0.27173913043478254</v>
      </c>
      <c r="H15" s="34" t="s">
        <v>817</v>
      </c>
      <c r="I15" s="34" t="s">
        <v>1402</v>
      </c>
      <c r="J15" s="54">
        <f t="shared" si="2"/>
        <v>-0.44348382965097666</v>
      </c>
      <c r="K15" s="34" t="s">
        <v>1403</v>
      </c>
      <c r="L15" s="35" t="s">
        <v>1404</v>
      </c>
      <c r="M15" s="57">
        <f t="shared" si="3"/>
        <v>-0.25833333333333336</v>
      </c>
    </row>
    <row r="16" spans="1:13" ht="19.5" customHeight="1" x14ac:dyDescent="0.25">
      <c r="A16" s="59" t="s">
        <v>32</v>
      </c>
      <c r="B16" s="34" t="s">
        <v>333</v>
      </c>
      <c r="C16" s="34" t="s">
        <v>101</v>
      </c>
      <c r="D16" s="54">
        <f t="shared" si="0"/>
        <v>-6.2937062937062846E-2</v>
      </c>
      <c r="E16" s="34" t="s">
        <v>565</v>
      </c>
      <c r="F16" s="34" t="s">
        <v>312</v>
      </c>
      <c r="G16" s="54">
        <f t="shared" si="1"/>
        <v>-0.18236472945891785</v>
      </c>
      <c r="H16" s="34" t="s">
        <v>823</v>
      </c>
      <c r="I16" s="34" t="s">
        <v>1384</v>
      </c>
      <c r="J16" s="54">
        <f t="shared" si="2"/>
        <v>-0.28624661246612465</v>
      </c>
      <c r="K16" s="34" t="s">
        <v>1405</v>
      </c>
      <c r="L16" s="35" t="s">
        <v>1406</v>
      </c>
      <c r="M16" s="57">
        <f t="shared" si="3"/>
        <v>0.6230990875620297</v>
      </c>
    </row>
    <row r="17" spans="1:13" ht="19.5" customHeight="1" x14ac:dyDescent="0.25">
      <c r="A17" s="37" t="s">
        <v>33</v>
      </c>
      <c r="B17" s="34" t="s">
        <v>118</v>
      </c>
      <c r="C17" s="34" t="s">
        <v>1183</v>
      </c>
      <c r="D17" s="54">
        <f t="shared" si="0"/>
        <v>-5.3191489361702059E-2</v>
      </c>
      <c r="E17" s="34" t="s">
        <v>565</v>
      </c>
      <c r="F17" s="34" t="s">
        <v>1407</v>
      </c>
      <c r="G17" s="54">
        <f t="shared" si="1"/>
        <v>-0.59199999999999997</v>
      </c>
      <c r="H17" s="34" t="s">
        <v>1408</v>
      </c>
      <c r="I17" s="34" t="s">
        <v>1409</v>
      </c>
      <c r="J17" s="54">
        <f t="shared" si="2"/>
        <v>-6.3449508489722889E-2</v>
      </c>
      <c r="K17" s="34" t="s">
        <v>1410</v>
      </c>
      <c r="L17" s="35" t="s">
        <v>100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1196</v>
      </c>
      <c r="C18" s="34" t="s">
        <v>1411</v>
      </c>
      <c r="D18" s="54">
        <f t="shared" si="0"/>
        <v>-7.8651685393258411E-2</v>
      </c>
      <c r="E18" s="34" t="s">
        <v>1351</v>
      </c>
      <c r="F18" s="34" t="s">
        <v>1412</v>
      </c>
      <c r="G18" s="54">
        <f t="shared" si="1"/>
        <v>1.9948519948519983E-2</v>
      </c>
      <c r="H18" s="34" t="s">
        <v>1413</v>
      </c>
      <c r="I18" s="34" t="s">
        <v>1414</v>
      </c>
      <c r="J18" s="54">
        <f t="shared" si="2"/>
        <v>5.9290562171852933E-2</v>
      </c>
      <c r="K18" s="34" t="s">
        <v>1415</v>
      </c>
      <c r="L18" s="35" t="s">
        <v>100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431</v>
      </c>
      <c r="C19" s="34" t="s">
        <v>997</v>
      </c>
      <c r="D19" s="54">
        <f t="shared" si="0"/>
        <v>-8.4745762711864292E-2</v>
      </c>
      <c r="E19" s="34" t="s">
        <v>1201</v>
      </c>
      <c r="F19" s="34" t="s">
        <v>1416</v>
      </c>
      <c r="G19" s="54">
        <f t="shared" si="1"/>
        <v>-0.52962298025134646</v>
      </c>
      <c r="H19" s="34" t="s">
        <v>839</v>
      </c>
      <c r="I19" s="34" t="s">
        <v>1417</v>
      </c>
      <c r="J19" s="54">
        <f t="shared" si="2"/>
        <v>-0.54545454545454541</v>
      </c>
      <c r="K19" s="34" t="s">
        <v>1418</v>
      </c>
      <c r="L19" s="35" t="s">
        <v>1419</v>
      </c>
      <c r="M19" s="57">
        <f t="shared" si="3"/>
        <v>-0.72036882884036624</v>
      </c>
    </row>
    <row r="20" spans="1:13" ht="18.75" customHeight="1" x14ac:dyDescent="0.25">
      <c r="A20" s="59" t="s">
        <v>36</v>
      </c>
      <c r="B20" s="34" t="s">
        <v>76</v>
      </c>
      <c r="C20" s="34" t="s">
        <v>412</v>
      </c>
      <c r="D20" s="54">
        <f t="shared" si="0"/>
        <v>-0.15384615384615388</v>
      </c>
      <c r="E20" s="34" t="s">
        <v>1360</v>
      </c>
      <c r="F20" s="34" t="s">
        <v>1018</v>
      </c>
      <c r="G20" s="54">
        <f t="shared" si="1"/>
        <v>-0.68314606741573036</v>
      </c>
      <c r="H20" s="34" t="s">
        <v>775</v>
      </c>
      <c r="I20" s="34" t="s">
        <v>1420</v>
      </c>
      <c r="J20" s="54">
        <f t="shared" si="2"/>
        <v>-0.28906882591093119</v>
      </c>
      <c r="K20" s="34" t="s">
        <v>1421</v>
      </c>
      <c r="L20" s="35" t="s">
        <v>1422</v>
      </c>
      <c r="M20" s="57">
        <f t="shared" si="3"/>
        <v>-0.22649500254108088</v>
      </c>
    </row>
    <row r="21" spans="1:13" ht="19.5" customHeight="1" x14ac:dyDescent="0.25">
      <c r="A21" s="37" t="s">
        <v>37</v>
      </c>
      <c r="B21" s="34" t="s">
        <v>1423</v>
      </c>
      <c r="C21" s="34" t="s">
        <v>113</v>
      </c>
      <c r="D21" s="54">
        <f t="shared" si="0"/>
        <v>7.2507552870090558E-2</v>
      </c>
      <c r="E21" s="34" t="s">
        <v>839</v>
      </c>
      <c r="F21" s="34" t="s">
        <v>1424</v>
      </c>
      <c r="G21" s="54">
        <f t="shared" si="1"/>
        <v>7.021996615905246E-2</v>
      </c>
      <c r="H21" s="34" t="s">
        <v>1394</v>
      </c>
      <c r="I21" s="34" t="s">
        <v>100</v>
      </c>
      <c r="J21" s="54" t="e">
        <f t="shared" si="2"/>
        <v>#DIV/0!</v>
      </c>
      <c r="K21" s="34" t="s">
        <v>1425</v>
      </c>
      <c r="L21" s="35" t="s">
        <v>100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139</v>
      </c>
      <c r="C22" s="34" t="s">
        <v>280</v>
      </c>
      <c r="D22" s="54">
        <f t="shared" si="0"/>
        <v>-0.20000000000000004</v>
      </c>
      <c r="E22" s="34" t="s">
        <v>146</v>
      </c>
      <c r="F22" s="34" t="s">
        <v>343</v>
      </c>
      <c r="G22" s="54">
        <f t="shared" si="1"/>
        <v>-0.20454545454545461</v>
      </c>
      <c r="H22" s="34" t="s">
        <v>1216</v>
      </c>
      <c r="I22" s="34" t="s">
        <v>1426</v>
      </c>
      <c r="J22" s="54">
        <f t="shared" si="2"/>
        <v>-0.34042553191489355</v>
      </c>
      <c r="K22" s="34" t="s">
        <v>853</v>
      </c>
      <c r="L22" s="35" t="s">
        <v>1427</v>
      </c>
      <c r="M22" s="57">
        <f t="shared" si="3"/>
        <v>-0.43258971871968971</v>
      </c>
    </row>
    <row r="23" spans="1:13" ht="18.75" customHeight="1" x14ac:dyDescent="0.25">
      <c r="A23" s="37" t="s">
        <v>39</v>
      </c>
      <c r="B23" s="34" t="s">
        <v>264</v>
      </c>
      <c r="C23" s="34" t="s">
        <v>689</v>
      </c>
      <c r="D23" s="54">
        <f t="shared" si="0"/>
        <v>-6.2500000000000056E-2</v>
      </c>
      <c r="E23" s="34" t="s">
        <v>617</v>
      </c>
      <c r="F23" s="34" t="s">
        <v>129</v>
      </c>
      <c r="G23" s="54">
        <f t="shared" si="1"/>
        <v>-0.17507418397626121</v>
      </c>
      <c r="H23" s="34" t="s">
        <v>1428</v>
      </c>
      <c r="I23" s="34" t="s">
        <v>143</v>
      </c>
      <c r="J23" s="54">
        <f t="shared" si="2"/>
        <v>4.85436893203883E-2</v>
      </c>
      <c r="K23" s="34" t="s">
        <v>1429</v>
      </c>
      <c r="L23" s="35" t="s">
        <v>1430</v>
      </c>
      <c r="M23" s="57">
        <f t="shared" si="3"/>
        <v>2.7473472374679844</v>
      </c>
    </row>
    <row r="24" spans="1:13" ht="18.75" customHeight="1" x14ac:dyDescent="0.25">
      <c r="A24" s="59" t="s">
        <v>40</v>
      </c>
      <c r="B24" s="34" t="s">
        <v>91</v>
      </c>
      <c r="C24" s="34" t="s">
        <v>91</v>
      </c>
      <c r="D24" s="54">
        <f t="shared" si="0"/>
        <v>0</v>
      </c>
      <c r="E24" s="34" t="s">
        <v>477</v>
      </c>
      <c r="F24" s="34" t="s">
        <v>403</v>
      </c>
      <c r="G24" s="54">
        <f t="shared" si="1"/>
        <v>-0.12650602409638553</v>
      </c>
      <c r="H24" s="34" t="s">
        <v>860</v>
      </c>
      <c r="I24" s="34" t="s">
        <v>1431</v>
      </c>
      <c r="J24" s="54">
        <f t="shared" si="2"/>
        <v>-0.11665004985044865</v>
      </c>
      <c r="K24" s="34" t="s">
        <v>1432</v>
      </c>
      <c r="L24" s="35" t="s">
        <v>1433</v>
      </c>
      <c r="M24" s="57">
        <f t="shared" si="3"/>
        <v>-3.2355186158934762E-2</v>
      </c>
    </row>
    <row r="25" spans="1:13" ht="18.75" customHeight="1" x14ac:dyDescent="0.25">
      <c r="A25" s="37" t="s">
        <v>41</v>
      </c>
      <c r="B25" s="34" t="s">
        <v>257</v>
      </c>
      <c r="C25" s="34" t="s">
        <v>123</v>
      </c>
      <c r="D25" s="54">
        <f t="shared" si="0"/>
        <v>-0.12499999999999993</v>
      </c>
      <c r="E25" s="34" t="s">
        <v>198</v>
      </c>
      <c r="F25" s="34" t="s">
        <v>997</v>
      </c>
      <c r="G25" s="54">
        <f t="shared" si="1"/>
        <v>-0.23728813559322029</v>
      </c>
      <c r="H25" s="34" t="s">
        <v>531</v>
      </c>
      <c r="I25" s="34" t="s">
        <v>432</v>
      </c>
      <c r="J25" s="54">
        <f t="shared" si="2"/>
        <v>-0.18506493506493515</v>
      </c>
      <c r="K25" s="34" t="s">
        <v>866</v>
      </c>
      <c r="L25" s="35" t="s">
        <v>1434</v>
      </c>
      <c r="M25" s="57">
        <f t="shared" si="3"/>
        <v>-0.44177449168207023</v>
      </c>
    </row>
    <row r="26" spans="1:13" ht="18.75" customHeight="1" x14ac:dyDescent="0.25">
      <c r="A26" s="59" t="s">
        <v>42</v>
      </c>
      <c r="B26" s="34" t="s">
        <v>139</v>
      </c>
      <c r="C26" s="34" t="s">
        <v>139</v>
      </c>
      <c r="D26" s="54">
        <f t="shared" si="0"/>
        <v>0</v>
      </c>
      <c r="E26" s="34" t="s">
        <v>966</v>
      </c>
      <c r="F26" s="34" t="s">
        <v>76</v>
      </c>
      <c r="G26" s="54">
        <f t="shared" si="1"/>
        <v>-0.18181818181818185</v>
      </c>
      <c r="H26" s="34" t="s">
        <v>159</v>
      </c>
      <c r="I26" s="34" t="s">
        <v>1435</v>
      </c>
      <c r="J26" s="54">
        <f t="shared" si="2"/>
        <v>-0.58100558659217882</v>
      </c>
      <c r="K26" s="34" t="s">
        <v>775</v>
      </c>
      <c r="L26" s="35" t="s">
        <v>1125</v>
      </c>
      <c r="M26" s="57">
        <f t="shared" si="3"/>
        <v>-0.227792436235708</v>
      </c>
    </row>
    <row r="27" spans="1:13" ht="18.75" customHeight="1" x14ac:dyDescent="0.25">
      <c r="A27" s="37" t="s">
        <v>43</v>
      </c>
      <c r="B27" s="34" t="s">
        <v>416</v>
      </c>
      <c r="C27" s="34" t="s">
        <v>416</v>
      </c>
      <c r="D27" s="54">
        <f t="shared" si="0"/>
        <v>0</v>
      </c>
      <c r="E27" s="34" t="s">
        <v>75</v>
      </c>
      <c r="F27" s="34" t="s">
        <v>966</v>
      </c>
      <c r="G27" s="54">
        <f t="shared" si="1"/>
        <v>5.5555555555555608E-2</v>
      </c>
      <c r="H27" s="34" t="s">
        <v>865</v>
      </c>
      <c r="I27" s="34" t="s">
        <v>1436</v>
      </c>
      <c r="J27" s="54">
        <f t="shared" si="2"/>
        <v>0.18777292576419222</v>
      </c>
      <c r="K27" s="34" t="s">
        <v>1437</v>
      </c>
      <c r="L27" s="35" t="s">
        <v>1438</v>
      </c>
      <c r="M27" s="57">
        <f t="shared" si="3"/>
        <v>0.15927099841521408</v>
      </c>
    </row>
    <row r="28" spans="1:13" ht="18.75" customHeight="1" x14ac:dyDescent="0.25">
      <c r="A28" s="59" t="s">
        <v>44</v>
      </c>
      <c r="B28" s="34" t="s">
        <v>280</v>
      </c>
      <c r="C28" s="34" t="s">
        <v>139</v>
      </c>
      <c r="D28" s="54">
        <f t="shared" si="0"/>
        <v>0.25000000000000006</v>
      </c>
      <c r="E28" s="34" t="s">
        <v>86</v>
      </c>
      <c r="F28" s="34" t="s">
        <v>689</v>
      </c>
      <c r="G28" s="54">
        <f t="shared" si="1"/>
        <v>-3.1250000000000028E-2</v>
      </c>
      <c r="H28" s="34" t="s">
        <v>759</v>
      </c>
      <c r="I28" s="34" t="s">
        <v>327</v>
      </c>
      <c r="J28" s="54">
        <f t="shared" si="2"/>
        <v>-7.4866310160427871E-2</v>
      </c>
      <c r="K28" s="34" t="s">
        <v>876</v>
      </c>
      <c r="L28" s="35" t="s">
        <v>1439</v>
      </c>
      <c r="M28" s="57">
        <f t="shared" si="3"/>
        <v>0.14050235478806899</v>
      </c>
    </row>
    <row r="29" spans="1:13" x14ac:dyDescent="0.25">
      <c r="A29" s="37" t="s">
        <v>45</v>
      </c>
      <c r="B29" s="34" t="s">
        <v>1081</v>
      </c>
      <c r="C29" s="34" t="s">
        <v>1440</v>
      </c>
      <c r="D29" s="54">
        <f t="shared" si="0"/>
        <v>-0.22885572139303473</v>
      </c>
      <c r="E29" s="34" t="s">
        <v>1441</v>
      </c>
      <c r="F29" s="34" t="s">
        <v>1442</v>
      </c>
      <c r="G29" s="54">
        <f t="shared" si="1"/>
        <v>1.7739130434782664E-2</v>
      </c>
      <c r="H29" s="34" t="s">
        <v>1443</v>
      </c>
      <c r="I29" s="34" t="s">
        <v>1444</v>
      </c>
      <c r="J29" s="54">
        <f t="shared" si="2"/>
        <v>-0.10655926352128885</v>
      </c>
      <c r="K29" s="34" t="s">
        <v>1445</v>
      </c>
      <c r="L29" s="35" t="s">
        <v>100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46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47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48</v>
      </c>
      <c r="C3" s="49" t="s">
        <v>49</v>
      </c>
      <c r="D3" s="53" t="s">
        <v>10</v>
      </c>
      <c r="E3" s="49" t="s">
        <v>50</v>
      </c>
      <c r="F3" s="49" t="s">
        <v>51</v>
      </c>
      <c r="G3" s="53" t="s">
        <v>13</v>
      </c>
      <c r="H3" s="49" t="s">
        <v>52</v>
      </c>
      <c r="I3" s="49" t="s">
        <v>53</v>
      </c>
      <c r="J3" s="53" t="s">
        <v>16</v>
      </c>
      <c r="K3" s="49" t="s">
        <v>54</v>
      </c>
      <c r="L3" s="50" t="s">
        <v>55</v>
      </c>
      <c r="M3" s="58" t="s">
        <v>19</v>
      </c>
    </row>
    <row r="4" spans="1:13" ht="19.5" customHeight="1" x14ac:dyDescent="0.25">
      <c r="A4" s="37" t="s">
        <v>56</v>
      </c>
      <c r="B4" s="34" t="s">
        <v>257</v>
      </c>
      <c r="C4" s="34" t="s">
        <v>257</v>
      </c>
      <c r="D4" s="54">
        <f t="shared" ref="D4:D29" si="0">IF(OR(B4="", B4=0, C4="", C4=0), "", (B4-C4)/C4)</f>
        <v>0</v>
      </c>
      <c r="E4" s="34" t="s">
        <v>343</v>
      </c>
      <c r="F4" s="34" t="s">
        <v>199</v>
      </c>
      <c r="G4" s="54">
        <f t="shared" ref="G4:G29" si="1">IF(OR(E4="", E4=0, F4="", F4=0), "", (E4-F4)/F4)</f>
        <v>-0.13725490196078433</v>
      </c>
      <c r="H4" s="34" t="s">
        <v>774</v>
      </c>
      <c r="I4" s="34" t="s">
        <v>130</v>
      </c>
      <c r="J4" s="54">
        <f t="shared" ref="J4:J29" si="2">IF(OR(H4="", H4=0, I4="", I4=0), "", (H4-I4)/I4)</f>
        <v>-0.37861271676300579</v>
      </c>
      <c r="K4" s="34" t="s">
        <v>1446</v>
      </c>
      <c r="L4" s="35" t="s">
        <v>1447</v>
      </c>
      <c r="M4" s="57">
        <f t="shared" ref="M4:M29" si="3">IF(OR(K4="", K4=0, L4="", L4=0), "", (K4-L4)/L4)</f>
        <v>-0.29067524115755633</v>
      </c>
    </row>
    <row r="5" spans="1:13" ht="19.5" customHeight="1" x14ac:dyDescent="0.25">
      <c r="A5" s="37" t="s">
        <v>57</v>
      </c>
      <c r="B5" s="34" t="s">
        <v>123</v>
      </c>
      <c r="C5" s="34" t="s">
        <v>58</v>
      </c>
      <c r="D5" s="54">
        <f t="shared" si="0"/>
        <v>-0.11111111111111106</v>
      </c>
      <c r="E5" s="34" t="s">
        <v>997</v>
      </c>
      <c r="F5" s="34" t="s">
        <v>439</v>
      </c>
      <c r="G5" s="54">
        <f t="shared" si="1"/>
        <v>-4.8387096774193589E-2</v>
      </c>
      <c r="H5" s="34" t="s">
        <v>380</v>
      </c>
      <c r="I5" s="34" t="s">
        <v>618</v>
      </c>
      <c r="J5" s="54">
        <f t="shared" si="2"/>
        <v>-2.2875816993463999E-2</v>
      </c>
      <c r="K5" s="34" t="s">
        <v>1448</v>
      </c>
      <c r="L5" s="35" t="s">
        <v>1449</v>
      </c>
      <c r="M5" s="57">
        <f t="shared" si="3"/>
        <v>-7.7890466531440092E-2</v>
      </c>
    </row>
    <row r="6" spans="1:13" ht="19.5" customHeight="1" x14ac:dyDescent="0.25">
      <c r="A6" s="59" t="s">
        <v>22</v>
      </c>
      <c r="B6" s="34" t="s">
        <v>64</v>
      </c>
      <c r="C6" s="34" t="s">
        <v>64</v>
      </c>
      <c r="D6" s="54">
        <f t="shared" si="0"/>
        <v>0</v>
      </c>
      <c r="E6" s="34" t="s">
        <v>439</v>
      </c>
      <c r="F6" s="34" t="s">
        <v>150</v>
      </c>
      <c r="G6" s="54">
        <f t="shared" si="1"/>
        <v>-4.6153846153846191E-2</v>
      </c>
      <c r="H6" s="34" t="s">
        <v>1047</v>
      </c>
      <c r="I6" s="34" t="s">
        <v>999</v>
      </c>
      <c r="J6" s="54">
        <f t="shared" si="2"/>
        <v>-0.10149253731343293</v>
      </c>
      <c r="K6" s="34" t="s">
        <v>1450</v>
      </c>
      <c r="L6" s="35" t="s">
        <v>1451</v>
      </c>
      <c r="M6" s="57">
        <f t="shared" si="3"/>
        <v>-0.1839904420549581</v>
      </c>
    </row>
    <row r="7" spans="1:13" ht="19.5" customHeight="1" x14ac:dyDescent="0.25">
      <c r="A7" s="37" t="s">
        <v>23</v>
      </c>
      <c r="B7" s="34" t="s">
        <v>280</v>
      </c>
      <c r="C7" s="34" t="s">
        <v>747</v>
      </c>
      <c r="D7" s="54">
        <f t="shared" si="0"/>
        <v>-0.1666666666666666</v>
      </c>
      <c r="E7" s="34" t="s">
        <v>97</v>
      </c>
      <c r="F7" s="34" t="s">
        <v>159</v>
      </c>
      <c r="G7" s="54">
        <f t="shared" si="1"/>
        <v>-0.38666666666666666</v>
      </c>
      <c r="H7" s="34" t="s">
        <v>1077</v>
      </c>
      <c r="I7" s="34" t="s">
        <v>962</v>
      </c>
      <c r="J7" s="54">
        <f t="shared" si="2"/>
        <v>0.51567944250871067</v>
      </c>
      <c r="K7" s="34" t="s">
        <v>1452</v>
      </c>
      <c r="L7" s="35" t="s">
        <v>1453</v>
      </c>
      <c r="M7" s="57">
        <f t="shared" si="3"/>
        <v>-3.8860971524288107E-2</v>
      </c>
    </row>
    <row r="8" spans="1:13" ht="19.5" customHeight="1" x14ac:dyDescent="0.25">
      <c r="A8" s="59" t="s">
        <v>24</v>
      </c>
      <c r="B8" s="34" t="s">
        <v>75</v>
      </c>
      <c r="C8" s="34" t="s">
        <v>966</v>
      </c>
      <c r="D8" s="54">
        <f t="shared" si="0"/>
        <v>5.5555555555555608E-2</v>
      </c>
      <c r="E8" s="34" t="s">
        <v>159</v>
      </c>
      <c r="F8" s="34" t="s">
        <v>1323</v>
      </c>
      <c r="G8" s="54">
        <f t="shared" si="1"/>
        <v>-0.40476190476190477</v>
      </c>
      <c r="H8" s="34" t="s">
        <v>1454</v>
      </c>
      <c r="I8" s="34" t="s">
        <v>1455</v>
      </c>
      <c r="J8" s="54">
        <f t="shared" si="2"/>
        <v>-0.17682926829268295</v>
      </c>
      <c r="K8" s="34" t="s">
        <v>1456</v>
      </c>
      <c r="L8" s="35" t="s">
        <v>1457</v>
      </c>
      <c r="M8" s="57">
        <f t="shared" si="3"/>
        <v>-0.1200990507635163</v>
      </c>
    </row>
    <row r="9" spans="1:13" ht="19.5" customHeight="1" x14ac:dyDescent="0.25">
      <c r="A9" s="37" t="s">
        <v>25</v>
      </c>
      <c r="B9" s="34" t="s">
        <v>64</v>
      </c>
      <c r="C9" s="34" t="s">
        <v>64</v>
      </c>
      <c r="D9" s="54">
        <f t="shared" si="0"/>
        <v>0</v>
      </c>
      <c r="E9" s="34" t="s">
        <v>494</v>
      </c>
      <c r="F9" s="34" t="s">
        <v>1323</v>
      </c>
      <c r="G9" s="54">
        <f t="shared" si="1"/>
        <v>-0.27777777777777773</v>
      </c>
      <c r="H9" s="34" t="s">
        <v>148</v>
      </c>
      <c r="I9" s="34" t="s">
        <v>161</v>
      </c>
      <c r="J9" s="54">
        <f t="shared" si="2"/>
        <v>-0.42651296829971186</v>
      </c>
      <c r="K9" s="34" t="s">
        <v>1458</v>
      </c>
      <c r="L9" s="35" t="s">
        <v>1459</v>
      </c>
      <c r="M9" s="57">
        <f t="shared" si="3"/>
        <v>-0.55670886075949366</v>
      </c>
    </row>
    <row r="10" spans="1:13" ht="19.5" customHeight="1" x14ac:dyDescent="0.25">
      <c r="A10" s="59" t="s">
        <v>26</v>
      </c>
      <c r="B10" s="34" t="s">
        <v>76</v>
      </c>
      <c r="C10" s="34" t="s">
        <v>117</v>
      </c>
      <c r="D10" s="54">
        <f t="shared" si="0"/>
        <v>-8.3333333333333301E-2</v>
      </c>
      <c r="E10" s="34" t="s">
        <v>1323</v>
      </c>
      <c r="F10" s="34" t="s">
        <v>1323</v>
      </c>
      <c r="G10" s="54">
        <f t="shared" si="1"/>
        <v>0</v>
      </c>
      <c r="H10" s="34" t="s">
        <v>792</v>
      </c>
      <c r="I10" s="34" t="s">
        <v>696</v>
      </c>
      <c r="J10" s="54">
        <f t="shared" si="2"/>
        <v>-6.7610062893081857E-2</v>
      </c>
      <c r="K10" s="34" t="s">
        <v>1256</v>
      </c>
      <c r="L10" s="35" t="s">
        <v>1460</v>
      </c>
      <c r="M10" s="57">
        <f t="shared" si="3"/>
        <v>-0.24877627411459827</v>
      </c>
    </row>
    <row r="11" spans="1:13" ht="19.5" customHeight="1" x14ac:dyDescent="0.25">
      <c r="A11" s="37" t="s">
        <v>27</v>
      </c>
      <c r="B11" s="34" t="s">
        <v>653</v>
      </c>
      <c r="C11" s="34" t="s">
        <v>81</v>
      </c>
      <c r="D11" s="54">
        <f t="shared" si="0"/>
        <v>-5.8823529411764754E-2</v>
      </c>
      <c r="E11" s="34" t="s">
        <v>140</v>
      </c>
      <c r="F11" s="34" t="s">
        <v>176</v>
      </c>
      <c r="G11" s="54">
        <f t="shared" si="1"/>
        <v>6.9306930693069368E-2</v>
      </c>
      <c r="H11" s="34" t="s">
        <v>995</v>
      </c>
      <c r="I11" s="34" t="s">
        <v>1461</v>
      </c>
      <c r="J11" s="54">
        <f t="shared" si="2"/>
        <v>-8.6267605633802702E-2</v>
      </c>
      <c r="K11" s="34" t="s">
        <v>1462</v>
      </c>
      <c r="L11" s="35" t="s">
        <v>1463</v>
      </c>
      <c r="M11" s="57">
        <f t="shared" si="3"/>
        <v>0.22717231222385856</v>
      </c>
    </row>
    <row r="12" spans="1:13" ht="19.5" customHeight="1" x14ac:dyDescent="0.25">
      <c r="A12" s="59" t="s">
        <v>28</v>
      </c>
      <c r="B12" s="34" t="s">
        <v>558</v>
      </c>
      <c r="C12" s="34" t="s">
        <v>150</v>
      </c>
      <c r="D12" s="54">
        <f t="shared" si="0"/>
        <v>-7.6923076923076983E-2</v>
      </c>
      <c r="E12" s="34" t="s">
        <v>435</v>
      </c>
      <c r="F12" s="34" t="s">
        <v>337</v>
      </c>
      <c r="G12" s="54">
        <f t="shared" si="1"/>
        <v>-0.12928759894459108</v>
      </c>
      <c r="H12" s="34" t="s">
        <v>801</v>
      </c>
      <c r="I12" s="34" t="s">
        <v>1464</v>
      </c>
      <c r="J12" s="54">
        <f t="shared" si="2"/>
        <v>0.2120315581854042</v>
      </c>
      <c r="K12" s="34" t="s">
        <v>1465</v>
      </c>
      <c r="L12" s="35" t="s">
        <v>100</v>
      </c>
      <c r="M12" s="57" t="e">
        <f t="shared" si="3"/>
        <v>#DIV/0!</v>
      </c>
    </row>
    <row r="13" spans="1:13" ht="19.5" customHeight="1" x14ac:dyDescent="0.25">
      <c r="A13" s="37" t="s">
        <v>29</v>
      </c>
      <c r="B13" s="34" t="s">
        <v>97</v>
      </c>
      <c r="C13" s="34" t="s">
        <v>199</v>
      </c>
      <c r="D13" s="54">
        <f t="shared" si="0"/>
        <v>-9.8039215686274481E-2</v>
      </c>
      <c r="E13" s="34" t="s">
        <v>984</v>
      </c>
      <c r="F13" s="34" t="s">
        <v>848</v>
      </c>
      <c r="G13" s="54">
        <f t="shared" si="1"/>
        <v>0.12933753943217671</v>
      </c>
      <c r="H13" s="34" t="s">
        <v>1466</v>
      </c>
      <c r="I13" s="34" t="s">
        <v>1467</v>
      </c>
      <c r="J13" s="54">
        <f t="shared" si="2"/>
        <v>2.7382256297917391E-3</v>
      </c>
      <c r="K13" s="34" t="s">
        <v>1468</v>
      </c>
      <c r="L13" s="35" t="s">
        <v>100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1177</v>
      </c>
      <c r="C14" s="34" t="s">
        <v>544</v>
      </c>
      <c r="D14" s="54">
        <f t="shared" si="0"/>
        <v>-0.33701657458563539</v>
      </c>
      <c r="E14" s="34" t="s">
        <v>872</v>
      </c>
      <c r="F14" s="34" t="s">
        <v>1469</v>
      </c>
      <c r="G14" s="54">
        <f t="shared" si="1"/>
        <v>3.9320822162645333E-2</v>
      </c>
      <c r="H14" s="34" t="s">
        <v>1470</v>
      </c>
      <c r="I14" s="34" t="s">
        <v>1471</v>
      </c>
      <c r="J14" s="54">
        <f t="shared" si="2"/>
        <v>7.5152553259822397E-2</v>
      </c>
      <c r="K14" s="34" t="s">
        <v>1472</v>
      </c>
      <c r="L14" s="35" t="s">
        <v>100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245</v>
      </c>
      <c r="C15" s="34" t="s">
        <v>810</v>
      </c>
      <c r="D15" s="54">
        <f t="shared" si="0"/>
        <v>-0.11965811965811958</v>
      </c>
      <c r="E15" s="34" t="s">
        <v>1216</v>
      </c>
      <c r="F15" s="34" t="s">
        <v>602</v>
      </c>
      <c r="G15" s="54">
        <f t="shared" si="1"/>
        <v>-0.6</v>
      </c>
      <c r="H15" s="34" t="s">
        <v>1473</v>
      </c>
      <c r="I15" s="34" t="s">
        <v>1474</v>
      </c>
      <c r="J15" s="54">
        <f t="shared" si="2"/>
        <v>-0.45218492716909431</v>
      </c>
      <c r="K15" s="34" t="s">
        <v>1475</v>
      </c>
      <c r="L15" s="35" t="s">
        <v>1476</v>
      </c>
      <c r="M15" s="57">
        <f t="shared" si="3"/>
        <v>-0.26965808902587624</v>
      </c>
    </row>
    <row r="16" spans="1:13" ht="19.5" customHeight="1" x14ac:dyDescent="0.25">
      <c r="A16" s="59" t="s">
        <v>32</v>
      </c>
      <c r="B16" s="34" t="s">
        <v>333</v>
      </c>
      <c r="C16" s="34" t="s">
        <v>144</v>
      </c>
      <c r="D16" s="54">
        <f t="shared" si="0"/>
        <v>-1.4705882352941188E-2</v>
      </c>
      <c r="E16" s="34" t="s">
        <v>313</v>
      </c>
      <c r="F16" s="34" t="s">
        <v>1270</v>
      </c>
      <c r="G16" s="54">
        <f t="shared" si="1"/>
        <v>-0.12311015118790503</v>
      </c>
      <c r="H16" s="34" t="s">
        <v>827</v>
      </c>
      <c r="I16" s="34" t="s">
        <v>1453</v>
      </c>
      <c r="J16" s="54">
        <f t="shared" si="2"/>
        <v>-0.29748743718592974</v>
      </c>
      <c r="K16" s="34" t="s">
        <v>1477</v>
      </c>
      <c r="L16" s="35" t="s">
        <v>1478</v>
      </c>
      <c r="M16" s="57">
        <f t="shared" si="3"/>
        <v>0.59833729216152021</v>
      </c>
    </row>
    <row r="17" spans="1:13" ht="19.5" customHeight="1" x14ac:dyDescent="0.25">
      <c r="A17" s="37" t="s">
        <v>33</v>
      </c>
      <c r="B17" s="34" t="s">
        <v>118</v>
      </c>
      <c r="C17" s="34" t="s">
        <v>494</v>
      </c>
      <c r="D17" s="54">
        <f t="shared" si="0"/>
        <v>-2.1978021978021997E-2</v>
      </c>
      <c r="E17" s="34" t="s">
        <v>565</v>
      </c>
      <c r="F17" s="34" t="s">
        <v>1324</v>
      </c>
      <c r="G17" s="54">
        <f t="shared" si="1"/>
        <v>1.2406947890818814E-2</v>
      </c>
      <c r="H17" s="34" t="s">
        <v>1479</v>
      </c>
      <c r="I17" s="34" t="s">
        <v>1480</v>
      </c>
      <c r="J17" s="54">
        <f t="shared" si="2"/>
        <v>-7.7772867874502785E-2</v>
      </c>
      <c r="K17" s="34" t="s">
        <v>1481</v>
      </c>
      <c r="L17" s="35" t="s">
        <v>100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1482</v>
      </c>
      <c r="C18" s="34" t="s">
        <v>1411</v>
      </c>
      <c r="D18" s="54">
        <f t="shared" si="0"/>
        <v>-8.9887640449438116E-2</v>
      </c>
      <c r="E18" s="34" t="s">
        <v>1483</v>
      </c>
      <c r="F18" s="34" t="s">
        <v>1484</v>
      </c>
      <c r="G18" s="54">
        <f t="shared" si="1"/>
        <v>4.4557606619986317E-3</v>
      </c>
      <c r="H18" s="34" t="s">
        <v>1485</v>
      </c>
      <c r="I18" s="34" t="s">
        <v>1486</v>
      </c>
      <c r="J18" s="54">
        <f t="shared" si="2"/>
        <v>4.3197365087408117E-2</v>
      </c>
      <c r="K18" s="34" t="s">
        <v>1487</v>
      </c>
      <c r="L18" s="35" t="s">
        <v>100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258</v>
      </c>
      <c r="C19" s="34" t="s">
        <v>998</v>
      </c>
      <c r="D19" s="54">
        <f t="shared" si="0"/>
        <v>-0.20895522388059704</v>
      </c>
      <c r="E19" s="34" t="s">
        <v>1488</v>
      </c>
      <c r="F19" s="34" t="s">
        <v>897</v>
      </c>
      <c r="G19" s="54">
        <f t="shared" si="1"/>
        <v>-0.53285968028419184</v>
      </c>
      <c r="H19" s="34" t="s">
        <v>1489</v>
      </c>
      <c r="I19" s="34" t="s">
        <v>1490</v>
      </c>
      <c r="J19" s="54">
        <f t="shared" si="2"/>
        <v>-0.33491811938721605</v>
      </c>
      <c r="K19" s="34" t="s">
        <v>1491</v>
      </c>
      <c r="L19" s="35" t="s">
        <v>1492</v>
      </c>
      <c r="M19" s="57">
        <f t="shared" si="3"/>
        <v>-0.72460096275652397</v>
      </c>
    </row>
    <row r="20" spans="1:13" ht="18.75" customHeight="1" x14ac:dyDescent="0.25">
      <c r="A20" s="59" t="s">
        <v>36</v>
      </c>
      <c r="B20" s="34" t="s">
        <v>321</v>
      </c>
      <c r="C20" s="34" t="s">
        <v>85</v>
      </c>
      <c r="D20" s="54">
        <f t="shared" si="0"/>
        <v>-0.25925925925925924</v>
      </c>
      <c r="E20" s="34" t="s">
        <v>461</v>
      </c>
      <c r="F20" s="34" t="s">
        <v>682</v>
      </c>
      <c r="G20" s="54">
        <f t="shared" si="1"/>
        <v>-0.72222222222222221</v>
      </c>
      <c r="H20" s="34" t="s">
        <v>844</v>
      </c>
      <c r="I20" s="34" t="s">
        <v>1493</v>
      </c>
      <c r="J20" s="54">
        <f t="shared" si="2"/>
        <v>-0.300240192153723</v>
      </c>
      <c r="K20" s="34" t="s">
        <v>1494</v>
      </c>
      <c r="L20" s="35" t="s">
        <v>1495</v>
      </c>
      <c r="M20" s="57">
        <f t="shared" si="3"/>
        <v>-0.23843833780160853</v>
      </c>
    </row>
    <row r="21" spans="1:13" ht="19.5" customHeight="1" x14ac:dyDescent="0.25">
      <c r="A21" s="37" t="s">
        <v>37</v>
      </c>
      <c r="B21" s="34" t="s">
        <v>1290</v>
      </c>
      <c r="C21" s="34" t="s">
        <v>1496</v>
      </c>
      <c r="D21" s="54">
        <f t="shared" si="0"/>
        <v>-4.3147208121827395E-2</v>
      </c>
      <c r="E21" s="34" t="s">
        <v>1489</v>
      </c>
      <c r="F21" s="34" t="s">
        <v>1497</v>
      </c>
      <c r="G21" s="54">
        <f t="shared" si="1"/>
        <v>5.4438860971524318E-2</v>
      </c>
      <c r="H21" s="34" t="s">
        <v>1465</v>
      </c>
      <c r="I21" s="34" t="s">
        <v>100</v>
      </c>
      <c r="J21" s="54" t="e">
        <f t="shared" si="2"/>
        <v>#DIV/0!</v>
      </c>
      <c r="K21" s="34" t="s">
        <v>1498</v>
      </c>
      <c r="L21" s="35" t="s">
        <v>100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139</v>
      </c>
      <c r="C22" s="34" t="s">
        <v>747</v>
      </c>
      <c r="D22" s="54">
        <f t="shared" si="0"/>
        <v>-0.33333333333333331</v>
      </c>
      <c r="E22" s="34" t="s">
        <v>146</v>
      </c>
      <c r="F22" s="34" t="s">
        <v>343</v>
      </c>
      <c r="G22" s="54">
        <f t="shared" si="1"/>
        <v>-0.20454545454545461</v>
      </c>
      <c r="H22" s="34" t="s">
        <v>327</v>
      </c>
      <c r="I22" s="34" t="s">
        <v>864</v>
      </c>
      <c r="J22" s="54">
        <f t="shared" si="2"/>
        <v>-0.34385964912280698</v>
      </c>
      <c r="K22" s="34" t="s">
        <v>1499</v>
      </c>
      <c r="L22" s="35" t="s">
        <v>1500</v>
      </c>
      <c r="M22" s="57">
        <f t="shared" si="3"/>
        <v>-0.44049904030710174</v>
      </c>
    </row>
    <row r="23" spans="1:13" ht="18.75" customHeight="1" x14ac:dyDescent="0.25">
      <c r="A23" s="37" t="s">
        <v>39</v>
      </c>
      <c r="B23" s="34" t="s">
        <v>264</v>
      </c>
      <c r="C23" s="34" t="s">
        <v>590</v>
      </c>
      <c r="D23" s="54">
        <f t="shared" si="0"/>
        <v>-0.23076923076923084</v>
      </c>
      <c r="E23" s="34" t="s">
        <v>1058</v>
      </c>
      <c r="F23" s="34" t="s">
        <v>848</v>
      </c>
      <c r="G23" s="54">
        <f t="shared" si="1"/>
        <v>-0.12618296529968451</v>
      </c>
      <c r="H23" s="34" t="s">
        <v>855</v>
      </c>
      <c r="I23" s="34" t="s">
        <v>1501</v>
      </c>
      <c r="J23" s="54">
        <f t="shared" si="2"/>
        <v>3.2235939643347096E-2</v>
      </c>
      <c r="K23" s="34" t="s">
        <v>1502</v>
      </c>
      <c r="L23" s="35" t="s">
        <v>1503</v>
      </c>
      <c r="M23" s="57">
        <f t="shared" si="3"/>
        <v>2.6898298950416217</v>
      </c>
    </row>
    <row r="24" spans="1:13" ht="18.75" customHeight="1" x14ac:dyDescent="0.25">
      <c r="A24" s="59" t="s">
        <v>40</v>
      </c>
      <c r="B24" s="34" t="s">
        <v>76</v>
      </c>
      <c r="C24" s="34" t="s">
        <v>117</v>
      </c>
      <c r="D24" s="54">
        <f t="shared" si="0"/>
        <v>-8.3333333333333301E-2</v>
      </c>
      <c r="E24" s="34" t="s">
        <v>353</v>
      </c>
      <c r="F24" s="34" t="s">
        <v>980</v>
      </c>
      <c r="G24" s="54">
        <f t="shared" si="1"/>
        <v>-0.34246575342465752</v>
      </c>
      <c r="H24" s="34" t="s">
        <v>969</v>
      </c>
      <c r="I24" s="34" t="s">
        <v>1504</v>
      </c>
      <c r="J24" s="54">
        <f t="shared" si="2"/>
        <v>4.8751486325802632E-2</v>
      </c>
      <c r="K24" s="34" t="s">
        <v>1505</v>
      </c>
      <c r="L24" s="35" t="s">
        <v>1506</v>
      </c>
      <c r="M24" s="57">
        <f t="shared" si="3"/>
        <v>-4.714765100671145E-2</v>
      </c>
    </row>
    <row r="25" spans="1:13" ht="18.75" customHeight="1" x14ac:dyDescent="0.25">
      <c r="A25" s="37" t="s">
        <v>41</v>
      </c>
      <c r="B25" s="34" t="s">
        <v>257</v>
      </c>
      <c r="C25" s="34" t="s">
        <v>58</v>
      </c>
      <c r="D25" s="54">
        <f t="shared" si="0"/>
        <v>-0.22222222222222213</v>
      </c>
      <c r="E25" s="34" t="s">
        <v>198</v>
      </c>
      <c r="F25" s="34" t="s">
        <v>558</v>
      </c>
      <c r="G25" s="54">
        <f t="shared" si="1"/>
        <v>-0.24999999999999994</v>
      </c>
      <c r="H25" s="34" t="s">
        <v>952</v>
      </c>
      <c r="I25" s="34" t="s">
        <v>552</v>
      </c>
      <c r="J25" s="54">
        <f t="shared" si="2"/>
        <v>-0.20127795527156547</v>
      </c>
      <c r="K25" s="34" t="s">
        <v>1507</v>
      </c>
      <c r="L25" s="35" t="s">
        <v>1508</v>
      </c>
      <c r="M25" s="57">
        <f t="shared" si="3"/>
        <v>-0.4530018192844148</v>
      </c>
    </row>
    <row r="26" spans="1:13" ht="18.75" customHeight="1" x14ac:dyDescent="0.25">
      <c r="A26" s="59" t="s">
        <v>42</v>
      </c>
      <c r="B26" s="34" t="s">
        <v>416</v>
      </c>
      <c r="C26" s="34" t="s">
        <v>747</v>
      </c>
      <c r="D26" s="54">
        <f t="shared" si="0"/>
        <v>-0.5</v>
      </c>
      <c r="E26" s="34" t="s">
        <v>966</v>
      </c>
      <c r="F26" s="34" t="s">
        <v>76</v>
      </c>
      <c r="G26" s="54">
        <f t="shared" si="1"/>
        <v>-0.18181818181818185</v>
      </c>
      <c r="H26" s="34" t="s">
        <v>1391</v>
      </c>
      <c r="I26" s="34" t="s">
        <v>544</v>
      </c>
      <c r="J26" s="54">
        <f t="shared" si="2"/>
        <v>-0.64640883977900543</v>
      </c>
      <c r="K26" s="34" t="s">
        <v>844</v>
      </c>
      <c r="L26" s="35" t="s">
        <v>1509</v>
      </c>
      <c r="M26" s="57">
        <f t="shared" si="3"/>
        <v>-0.24</v>
      </c>
    </row>
    <row r="27" spans="1:13" ht="18.75" customHeight="1" x14ac:dyDescent="0.25">
      <c r="A27" s="37" t="s">
        <v>43</v>
      </c>
      <c r="B27" s="34" t="s">
        <v>416</v>
      </c>
      <c r="C27" s="34" t="s">
        <v>139</v>
      </c>
      <c r="D27" s="54">
        <f t="shared" si="0"/>
        <v>-0.25000000000000006</v>
      </c>
      <c r="E27" s="34" t="s">
        <v>321</v>
      </c>
      <c r="F27" s="34" t="s">
        <v>412</v>
      </c>
      <c r="G27" s="54">
        <f t="shared" si="1"/>
        <v>-0.23076923076923075</v>
      </c>
      <c r="H27" s="34" t="s">
        <v>418</v>
      </c>
      <c r="I27" s="34" t="s">
        <v>1510</v>
      </c>
      <c r="J27" s="54">
        <f t="shared" si="2"/>
        <v>0.15948275862068972</v>
      </c>
      <c r="K27" s="34" t="s">
        <v>1511</v>
      </c>
      <c r="L27" s="35" t="s">
        <v>1512</v>
      </c>
      <c r="M27" s="57">
        <f t="shared" si="3"/>
        <v>0.1410658307210032</v>
      </c>
    </row>
    <row r="28" spans="1:13" ht="18.75" customHeight="1" x14ac:dyDescent="0.25">
      <c r="A28" s="59" t="s">
        <v>44</v>
      </c>
      <c r="B28" s="34" t="s">
        <v>280</v>
      </c>
      <c r="C28" s="34" t="s">
        <v>139</v>
      </c>
      <c r="D28" s="54">
        <f t="shared" si="0"/>
        <v>0.25000000000000006</v>
      </c>
      <c r="E28" s="34" t="s">
        <v>86</v>
      </c>
      <c r="F28" s="34" t="s">
        <v>456</v>
      </c>
      <c r="G28" s="54">
        <f t="shared" si="1"/>
        <v>-6.0606060606060656E-2</v>
      </c>
      <c r="H28" s="34" t="s">
        <v>660</v>
      </c>
      <c r="I28" s="34" t="s">
        <v>394</v>
      </c>
      <c r="J28" s="54">
        <f t="shared" si="2"/>
        <v>-0.15121951219512189</v>
      </c>
      <c r="K28" s="34" t="s">
        <v>1513</v>
      </c>
      <c r="L28" s="35" t="s">
        <v>1514</v>
      </c>
      <c r="M28" s="57">
        <f t="shared" si="3"/>
        <v>0.12354312354312368</v>
      </c>
    </row>
    <row r="29" spans="1:13" x14ac:dyDescent="0.25">
      <c r="A29" s="37" t="s">
        <v>45</v>
      </c>
      <c r="B29" s="34" t="s">
        <v>1312</v>
      </c>
      <c r="C29" s="34" t="s">
        <v>1515</v>
      </c>
      <c r="D29" s="54">
        <f t="shared" si="0"/>
        <v>-0.24311377245508975</v>
      </c>
      <c r="E29" s="34" t="s">
        <v>1516</v>
      </c>
      <c r="F29" s="34" t="s">
        <v>1517</v>
      </c>
      <c r="G29" s="54">
        <f t="shared" si="1"/>
        <v>1.3759889920880584E-2</v>
      </c>
      <c r="H29" s="34" t="s">
        <v>1518</v>
      </c>
      <c r="I29" s="34" t="s">
        <v>1519</v>
      </c>
      <c r="J29" s="54">
        <f t="shared" si="2"/>
        <v>7.5118241676713424E-2</v>
      </c>
      <c r="K29" s="34" t="s">
        <v>1520</v>
      </c>
      <c r="L29" s="35" t="s">
        <v>100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46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47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48</v>
      </c>
      <c r="C3" s="49" t="s">
        <v>49</v>
      </c>
      <c r="D3" s="53" t="s">
        <v>10</v>
      </c>
      <c r="E3" s="49" t="s">
        <v>50</v>
      </c>
      <c r="F3" s="49" t="s">
        <v>51</v>
      </c>
      <c r="G3" s="53" t="s">
        <v>13</v>
      </c>
      <c r="H3" s="49" t="s">
        <v>52</v>
      </c>
      <c r="I3" s="49" t="s">
        <v>53</v>
      </c>
      <c r="J3" s="53" t="s">
        <v>16</v>
      </c>
      <c r="K3" s="49" t="s">
        <v>54</v>
      </c>
      <c r="L3" s="50" t="s">
        <v>55</v>
      </c>
      <c r="M3" s="58" t="s">
        <v>19</v>
      </c>
    </row>
    <row r="4" spans="1:13" ht="19.5" customHeight="1" x14ac:dyDescent="0.25">
      <c r="A4" s="37" t="s">
        <v>56</v>
      </c>
      <c r="B4" s="34" t="s">
        <v>123</v>
      </c>
      <c r="C4" s="34" t="s">
        <v>257</v>
      </c>
      <c r="D4" s="54">
        <f t="shared" ref="D4:D29" si="0">IF(OR(B4="", B4=0, C4="", C4=0), "", (B4-C4)/C4)</f>
        <v>0.14285714285714277</v>
      </c>
      <c r="E4" s="34" t="s">
        <v>343</v>
      </c>
      <c r="F4" s="34" t="s">
        <v>275</v>
      </c>
      <c r="G4" s="54">
        <f t="shared" ref="G4:G29" si="1">IF(OR(E4="", E4=0, F4="", F4=0), "", (E4-F4)/F4)</f>
        <v>-0.10204081632653059</v>
      </c>
      <c r="H4" s="34" t="s">
        <v>1521</v>
      </c>
      <c r="I4" s="34" t="s">
        <v>1522</v>
      </c>
      <c r="J4" s="54">
        <f t="shared" ref="J4:J29" si="2">IF(OR(H4="", H4=0, I4="", I4=0), "", (H4-I4)/I4)</f>
        <v>-9.5833333333333326E-2</v>
      </c>
      <c r="K4" s="34" t="s">
        <v>1523</v>
      </c>
      <c r="L4" s="35" t="s">
        <v>1524</v>
      </c>
      <c r="M4" s="57">
        <f t="shared" ref="M4:M29" si="3">IF(OR(K4="", K4=0, L4="", L4=0), "", (K4-L4)/L4)</f>
        <v>-0.28149606299212604</v>
      </c>
    </row>
    <row r="5" spans="1:13" ht="19.5" customHeight="1" x14ac:dyDescent="0.25">
      <c r="A5" s="37" t="s">
        <v>57</v>
      </c>
      <c r="B5" s="34" t="s">
        <v>123</v>
      </c>
      <c r="C5" s="34" t="s">
        <v>123</v>
      </c>
      <c r="D5" s="54">
        <f t="shared" si="0"/>
        <v>0</v>
      </c>
      <c r="E5" s="34" t="s">
        <v>800</v>
      </c>
      <c r="F5" s="34" t="s">
        <v>650</v>
      </c>
      <c r="G5" s="54">
        <f t="shared" si="1"/>
        <v>-4.9180327868852507E-2</v>
      </c>
      <c r="H5" s="34" t="s">
        <v>624</v>
      </c>
      <c r="I5" s="34" t="s">
        <v>1134</v>
      </c>
      <c r="J5" s="54">
        <f t="shared" si="2"/>
        <v>-6.7961165048543687E-2</v>
      </c>
      <c r="K5" s="34" t="s">
        <v>1525</v>
      </c>
      <c r="L5" s="35" t="s">
        <v>1526</v>
      </c>
      <c r="M5" s="57">
        <f t="shared" si="3"/>
        <v>-6.6252587991718348E-2</v>
      </c>
    </row>
    <row r="6" spans="1:13" ht="19.5" customHeight="1" x14ac:dyDescent="0.25">
      <c r="A6" s="59" t="s">
        <v>22</v>
      </c>
      <c r="B6" s="34" t="s">
        <v>59</v>
      </c>
      <c r="C6" s="34" t="s">
        <v>64</v>
      </c>
      <c r="D6" s="54">
        <f t="shared" si="0"/>
        <v>-8.3333333333333301E-2</v>
      </c>
      <c r="E6" s="34" t="s">
        <v>299</v>
      </c>
      <c r="F6" s="34" t="s">
        <v>1391</v>
      </c>
      <c r="G6" s="54">
        <f t="shared" si="1"/>
        <v>-1.5625000000000014E-2</v>
      </c>
      <c r="H6" s="34" t="s">
        <v>1527</v>
      </c>
      <c r="I6" s="34" t="s">
        <v>265</v>
      </c>
      <c r="J6" s="54">
        <f t="shared" si="2"/>
        <v>-9.4224924012158068E-2</v>
      </c>
      <c r="K6" s="34" t="s">
        <v>1528</v>
      </c>
      <c r="L6" s="35" t="s">
        <v>1529</v>
      </c>
      <c r="M6" s="57">
        <f t="shared" si="3"/>
        <v>-2.0938628158844706E-2</v>
      </c>
    </row>
    <row r="7" spans="1:13" ht="19.5" customHeight="1" x14ac:dyDescent="0.25">
      <c r="A7" s="37" t="s">
        <v>23</v>
      </c>
      <c r="B7" s="34" t="s">
        <v>747</v>
      </c>
      <c r="C7" s="34" t="s">
        <v>747</v>
      </c>
      <c r="D7" s="54">
        <f t="shared" si="0"/>
        <v>0</v>
      </c>
      <c r="E7" s="34" t="s">
        <v>198</v>
      </c>
      <c r="F7" s="34" t="s">
        <v>68</v>
      </c>
      <c r="G7" s="54">
        <f t="shared" si="1"/>
        <v>-0.38356164383561642</v>
      </c>
      <c r="H7" s="34" t="s">
        <v>162</v>
      </c>
      <c r="I7" s="34" t="s">
        <v>1367</v>
      </c>
      <c r="J7" s="54">
        <f t="shared" si="2"/>
        <v>0.27058823529411774</v>
      </c>
      <c r="K7" s="34" t="s">
        <v>1530</v>
      </c>
      <c r="L7" s="35" t="s">
        <v>1531</v>
      </c>
      <c r="M7" s="57">
        <f t="shared" si="3"/>
        <v>-2.667578659370717E-2</v>
      </c>
    </row>
    <row r="8" spans="1:13" ht="19.5" customHeight="1" x14ac:dyDescent="0.25">
      <c r="A8" s="59" t="s">
        <v>24</v>
      </c>
      <c r="B8" s="34" t="s">
        <v>67</v>
      </c>
      <c r="C8" s="34" t="s">
        <v>81</v>
      </c>
      <c r="D8" s="54">
        <f t="shared" si="0"/>
        <v>-0.1764705882352941</v>
      </c>
      <c r="E8" s="34" t="s">
        <v>238</v>
      </c>
      <c r="F8" s="34" t="s">
        <v>690</v>
      </c>
      <c r="G8" s="54">
        <f t="shared" si="1"/>
        <v>-0.40322580645161293</v>
      </c>
      <c r="H8" s="34" t="s">
        <v>591</v>
      </c>
      <c r="I8" s="34" t="s">
        <v>1532</v>
      </c>
      <c r="J8" s="54">
        <f t="shared" si="2"/>
        <v>-0.16597510373443997</v>
      </c>
      <c r="K8" s="34" t="s">
        <v>1533</v>
      </c>
      <c r="L8" s="35" t="s">
        <v>1534</v>
      </c>
      <c r="M8" s="57">
        <f t="shared" si="3"/>
        <v>-0.10909856781802864</v>
      </c>
    </row>
    <row r="9" spans="1:13" ht="19.5" customHeight="1" x14ac:dyDescent="0.25">
      <c r="A9" s="37" t="s">
        <v>25</v>
      </c>
      <c r="B9" s="34" t="s">
        <v>64</v>
      </c>
      <c r="C9" s="34" t="s">
        <v>64</v>
      </c>
      <c r="D9" s="54">
        <f t="shared" si="0"/>
        <v>0</v>
      </c>
      <c r="E9" s="34" t="s">
        <v>494</v>
      </c>
      <c r="F9" s="34" t="s">
        <v>690</v>
      </c>
      <c r="G9" s="54">
        <f t="shared" si="1"/>
        <v>-0.2661290322580645</v>
      </c>
      <c r="H9" s="34" t="s">
        <v>682</v>
      </c>
      <c r="I9" s="34" t="s">
        <v>1535</v>
      </c>
      <c r="J9" s="54">
        <f t="shared" si="2"/>
        <v>3.9260969976905293E-2</v>
      </c>
      <c r="K9" s="34" t="s">
        <v>1536</v>
      </c>
      <c r="L9" s="35" t="s">
        <v>1537</v>
      </c>
      <c r="M9" s="57">
        <f t="shared" si="3"/>
        <v>-0.55328448386682094</v>
      </c>
    </row>
    <row r="10" spans="1:13" ht="19.5" customHeight="1" x14ac:dyDescent="0.25">
      <c r="A10" s="59" t="s">
        <v>26</v>
      </c>
      <c r="B10" s="34" t="s">
        <v>76</v>
      </c>
      <c r="C10" s="34" t="s">
        <v>169</v>
      </c>
      <c r="D10" s="54">
        <f t="shared" si="0"/>
        <v>-0.12</v>
      </c>
      <c r="E10" s="34" t="s">
        <v>461</v>
      </c>
      <c r="F10" s="34" t="s">
        <v>332</v>
      </c>
      <c r="G10" s="54">
        <f t="shared" si="1"/>
        <v>1.6260162601626032E-2</v>
      </c>
      <c r="H10" s="34" t="s">
        <v>1217</v>
      </c>
      <c r="I10" s="34" t="s">
        <v>686</v>
      </c>
      <c r="J10" s="54">
        <f t="shared" si="2"/>
        <v>-5.457463884430188E-2</v>
      </c>
      <c r="K10" s="34" t="s">
        <v>705</v>
      </c>
      <c r="L10" s="35" t="s">
        <v>1538</v>
      </c>
      <c r="M10" s="57">
        <f t="shared" si="3"/>
        <v>-0.23949456362033505</v>
      </c>
    </row>
    <row r="11" spans="1:13" ht="19.5" customHeight="1" x14ac:dyDescent="0.25">
      <c r="A11" s="37" t="s">
        <v>27</v>
      </c>
      <c r="B11" s="34" t="s">
        <v>81</v>
      </c>
      <c r="C11" s="34" t="s">
        <v>81</v>
      </c>
      <c r="D11" s="54">
        <f t="shared" si="0"/>
        <v>0</v>
      </c>
      <c r="E11" s="34" t="s">
        <v>140</v>
      </c>
      <c r="F11" s="34" t="s">
        <v>78</v>
      </c>
      <c r="G11" s="54">
        <f t="shared" si="1"/>
        <v>9.0909090909090995E-2</v>
      </c>
      <c r="H11" s="34" t="s">
        <v>444</v>
      </c>
      <c r="I11" s="34" t="s">
        <v>1539</v>
      </c>
      <c r="J11" s="54">
        <f t="shared" si="2"/>
        <v>-0.24816446402349479</v>
      </c>
      <c r="K11" s="34" t="s">
        <v>1540</v>
      </c>
      <c r="L11" s="35" t="s">
        <v>1541</v>
      </c>
      <c r="M11" s="57">
        <f t="shared" si="3"/>
        <v>0.24323308270676686</v>
      </c>
    </row>
    <row r="12" spans="1:13" ht="19.5" customHeight="1" x14ac:dyDescent="0.25">
      <c r="A12" s="59" t="s">
        <v>28</v>
      </c>
      <c r="B12" s="34" t="s">
        <v>558</v>
      </c>
      <c r="C12" s="34" t="s">
        <v>1391</v>
      </c>
      <c r="D12" s="54">
        <f t="shared" si="0"/>
        <v>-6.2500000000000056E-2</v>
      </c>
      <c r="E12" s="34" t="s">
        <v>677</v>
      </c>
      <c r="F12" s="34" t="s">
        <v>1260</v>
      </c>
      <c r="G12" s="54">
        <f t="shared" si="1"/>
        <v>-0.1653944020356235</v>
      </c>
      <c r="H12" s="34" t="s">
        <v>1542</v>
      </c>
      <c r="I12" s="34" t="s">
        <v>1543</v>
      </c>
      <c r="J12" s="54">
        <f t="shared" si="2"/>
        <v>0.2274786109713135</v>
      </c>
      <c r="K12" s="34" t="s">
        <v>1544</v>
      </c>
      <c r="L12" s="35" t="s">
        <v>100</v>
      </c>
      <c r="M12" s="57" t="e">
        <f t="shared" si="3"/>
        <v>#DIV/0!</v>
      </c>
    </row>
    <row r="13" spans="1:13" ht="19.5" customHeight="1" x14ac:dyDescent="0.25">
      <c r="A13" s="37" t="s">
        <v>29</v>
      </c>
      <c r="B13" s="34" t="s">
        <v>97</v>
      </c>
      <c r="C13" s="34" t="s">
        <v>126</v>
      </c>
      <c r="D13" s="54">
        <f t="shared" si="0"/>
        <v>-0.16363636363636366</v>
      </c>
      <c r="E13" s="34" t="s">
        <v>1545</v>
      </c>
      <c r="F13" s="34" t="s">
        <v>554</v>
      </c>
      <c r="G13" s="54">
        <f t="shared" si="1"/>
        <v>0.38585209003215426</v>
      </c>
      <c r="H13" s="34" t="s">
        <v>1546</v>
      </c>
      <c r="I13" s="34" t="s">
        <v>1547</v>
      </c>
      <c r="J13" s="54">
        <f t="shared" si="2"/>
        <v>1.5651201788708838E-2</v>
      </c>
      <c r="K13" s="34" t="s">
        <v>1548</v>
      </c>
      <c r="L13" s="35" t="s">
        <v>100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608</v>
      </c>
      <c r="C14" s="34" t="s">
        <v>1549</v>
      </c>
      <c r="D14" s="54">
        <f t="shared" si="0"/>
        <v>-0.47555555555555556</v>
      </c>
      <c r="E14" s="34" t="s">
        <v>1231</v>
      </c>
      <c r="F14" s="34" t="s">
        <v>1550</v>
      </c>
      <c r="G14" s="54">
        <f t="shared" si="1"/>
        <v>5.2919708029196919E-2</v>
      </c>
      <c r="H14" s="34" t="s">
        <v>1551</v>
      </c>
      <c r="I14" s="34" t="s">
        <v>1552</v>
      </c>
      <c r="J14" s="54">
        <f t="shared" si="2"/>
        <v>8.8833041958042064E-2</v>
      </c>
      <c r="K14" s="34" t="s">
        <v>1553</v>
      </c>
      <c r="L14" s="35" t="s">
        <v>100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165</v>
      </c>
      <c r="C15" s="34" t="s">
        <v>368</v>
      </c>
      <c r="D15" s="54">
        <f t="shared" si="0"/>
        <v>-0.13043478260869559</v>
      </c>
      <c r="E15" s="34" t="s">
        <v>735</v>
      </c>
      <c r="F15" s="34" t="s">
        <v>1554</v>
      </c>
      <c r="G15" s="54">
        <f t="shared" si="1"/>
        <v>-0.41885964912280699</v>
      </c>
      <c r="H15" s="34" t="s">
        <v>1555</v>
      </c>
      <c r="I15" s="34" t="s">
        <v>1556</v>
      </c>
      <c r="J15" s="54">
        <f t="shared" si="2"/>
        <v>-0.44505494505494503</v>
      </c>
      <c r="K15" s="34" t="s">
        <v>1557</v>
      </c>
      <c r="L15" s="35" t="s">
        <v>1558</v>
      </c>
      <c r="M15" s="57">
        <f t="shared" si="3"/>
        <v>-0.26031606672519764</v>
      </c>
    </row>
    <row r="16" spans="1:13" ht="19.5" customHeight="1" x14ac:dyDescent="0.25">
      <c r="A16" s="59" t="s">
        <v>32</v>
      </c>
      <c r="B16" s="34" t="s">
        <v>333</v>
      </c>
      <c r="C16" s="34" t="s">
        <v>101</v>
      </c>
      <c r="D16" s="54">
        <f t="shared" si="0"/>
        <v>-6.2937062937062846E-2</v>
      </c>
      <c r="E16" s="34" t="s">
        <v>1324</v>
      </c>
      <c r="F16" s="34" t="s">
        <v>613</v>
      </c>
      <c r="G16" s="54">
        <f t="shared" si="1"/>
        <v>-0.11037527593818984</v>
      </c>
      <c r="H16" s="34" t="s">
        <v>1559</v>
      </c>
      <c r="I16" s="34" t="s">
        <v>1531</v>
      </c>
      <c r="J16" s="54">
        <f t="shared" si="2"/>
        <v>-0.28830369357045144</v>
      </c>
      <c r="K16" s="34" t="s">
        <v>1560</v>
      </c>
      <c r="L16" s="35" t="s">
        <v>1561</v>
      </c>
      <c r="M16" s="57">
        <f t="shared" si="3"/>
        <v>0.61879747858412815</v>
      </c>
    </row>
    <row r="17" spans="1:13" ht="19.5" customHeight="1" x14ac:dyDescent="0.25">
      <c r="A17" s="37" t="s">
        <v>33</v>
      </c>
      <c r="B17" s="34" t="s">
        <v>694</v>
      </c>
      <c r="C17" s="34" t="s">
        <v>170</v>
      </c>
      <c r="D17" s="54">
        <f t="shared" si="0"/>
        <v>4.6511627906976785E-2</v>
      </c>
      <c r="E17" s="34" t="s">
        <v>1454</v>
      </c>
      <c r="F17" s="34" t="s">
        <v>1496</v>
      </c>
      <c r="G17" s="54">
        <f t="shared" si="1"/>
        <v>2.7918781725888294E-2</v>
      </c>
      <c r="H17" s="34" t="s">
        <v>484</v>
      </c>
      <c r="I17" s="34" t="s">
        <v>1562</v>
      </c>
      <c r="J17" s="54">
        <f t="shared" si="2"/>
        <v>-6.5854758682904857E-2</v>
      </c>
      <c r="K17" s="34" t="s">
        <v>1563</v>
      </c>
      <c r="L17" s="35" t="s">
        <v>100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1196</v>
      </c>
      <c r="C18" s="34" t="s">
        <v>735</v>
      </c>
      <c r="D18" s="54">
        <f t="shared" si="0"/>
        <v>-7.1698113207547154E-2</v>
      </c>
      <c r="E18" s="34" t="s">
        <v>1352</v>
      </c>
      <c r="F18" s="34" t="s">
        <v>1564</v>
      </c>
      <c r="G18" s="54">
        <f t="shared" si="1"/>
        <v>1.7543859649122778E-2</v>
      </c>
      <c r="H18" s="34" t="s">
        <v>1565</v>
      </c>
      <c r="I18" s="34" t="s">
        <v>1566</v>
      </c>
      <c r="J18" s="54">
        <f t="shared" si="2"/>
        <v>5.6503749676751876E-2</v>
      </c>
      <c r="K18" s="34" t="s">
        <v>1567</v>
      </c>
      <c r="L18" s="35" t="s">
        <v>100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258</v>
      </c>
      <c r="C19" s="34" t="s">
        <v>1391</v>
      </c>
      <c r="D19" s="54">
        <f t="shared" si="0"/>
        <v>-0.17187499999999997</v>
      </c>
      <c r="E19" s="34" t="s">
        <v>1568</v>
      </c>
      <c r="F19" s="34" t="s">
        <v>409</v>
      </c>
      <c r="G19" s="54">
        <f t="shared" si="1"/>
        <v>-0.52631578947368418</v>
      </c>
      <c r="H19" s="34" t="s">
        <v>1493</v>
      </c>
      <c r="I19" s="34" t="s">
        <v>1569</v>
      </c>
      <c r="J19" s="54">
        <f t="shared" si="2"/>
        <v>-0.32668463611859838</v>
      </c>
      <c r="K19" s="34" t="s">
        <v>1570</v>
      </c>
      <c r="L19" s="35" t="s">
        <v>1571</v>
      </c>
      <c r="M19" s="57">
        <f t="shared" si="3"/>
        <v>-0.72110162916989917</v>
      </c>
    </row>
    <row r="20" spans="1:13" ht="18.75" customHeight="1" x14ac:dyDescent="0.25">
      <c r="A20" s="59" t="s">
        <v>36</v>
      </c>
      <c r="B20" s="34" t="s">
        <v>321</v>
      </c>
      <c r="C20" s="34" t="s">
        <v>412</v>
      </c>
      <c r="D20" s="54">
        <f t="shared" si="0"/>
        <v>-0.23076923076923075</v>
      </c>
      <c r="E20" s="34" t="s">
        <v>690</v>
      </c>
      <c r="F20" s="34" t="s">
        <v>1572</v>
      </c>
      <c r="G20" s="54">
        <f t="shared" si="1"/>
        <v>-0.71882086167800452</v>
      </c>
      <c r="H20" s="34" t="s">
        <v>1573</v>
      </c>
      <c r="I20" s="34" t="s">
        <v>1574</v>
      </c>
      <c r="J20" s="54">
        <f t="shared" si="2"/>
        <v>-0.29108748977923143</v>
      </c>
      <c r="K20" s="34" t="s">
        <v>1083</v>
      </c>
      <c r="L20" s="35" t="s">
        <v>1575</v>
      </c>
      <c r="M20" s="57">
        <f t="shared" si="3"/>
        <v>-0.228664272276381</v>
      </c>
    </row>
    <row r="21" spans="1:13" ht="19.5" customHeight="1" x14ac:dyDescent="0.25">
      <c r="A21" s="37" t="s">
        <v>37</v>
      </c>
      <c r="B21" s="34" t="s">
        <v>984</v>
      </c>
      <c r="C21" s="34" t="s">
        <v>252</v>
      </c>
      <c r="D21" s="54">
        <f t="shared" si="0"/>
        <v>-6.2827225130889994E-2</v>
      </c>
      <c r="E21" s="34" t="s">
        <v>1576</v>
      </c>
      <c r="F21" s="34" t="s">
        <v>533</v>
      </c>
      <c r="G21" s="54">
        <f t="shared" si="1"/>
        <v>0.18556701030927836</v>
      </c>
      <c r="H21" s="34" t="s">
        <v>1544</v>
      </c>
      <c r="I21" s="34" t="s">
        <v>100</v>
      </c>
      <c r="J21" s="54" t="e">
        <f t="shared" si="2"/>
        <v>#DIV/0!</v>
      </c>
      <c r="K21" s="34" t="s">
        <v>1577</v>
      </c>
      <c r="L21" s="35" t="s">
        <v>100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139</v>
      </c>
      <c r="C22" s="34" t="s">
        <v>280</v>
      </c>
      <c r="D22" s="54">
        <f t="shared" si="0"/>
        <v>-0.20000000000000004</v>
      </c>
      <c r="E22" s="34" t="s">
        <v>182</v>
      </c>
      <c r="F22" s="34" t="s">
        <v>326</v>
      </c>
      <c r="G22" s="54">
        <f t="shared" si="1"/>
        <v>-0.20930232558139528</v>
      </c>
      <c r="H22" s="34" t="s">
        <v>951</v>
      </c>
      <c r="I22" s="34" t="s">
        <v>778</v>
      </c>
      <c r="J22" s="54">
        <f t="shared" si="2"/>
        <v>-0.3369175627240143</v>
      </c>
      <c r="K22" s="34" t="s">
        <v>1578</v>
      </c>
      <c r="L22" s="35" t="s">
        <v>1057</v>
      </c>
      <c r="M22" s="57">
        <f t="shared" si="3"/>
        <v>-0.43388834476003918</v>
      </c>
    </row>
    <row r="23" spans="1:13" ht="18.75" customHeight="1" x14ac:dyDescent="0.25">
      <c r="A23" s="37" t="s">
        <v>39</v>
      </c>
      <c r="B23" s="34" t="s">
        <v>86</v>
      </c>
      <c r="C23" s="34" t="s">
        <v>263</v>
      </c>
      <c r="D23" s="54">
        <f t="shared" si="0"/>
        <v>0.10714285714285703</v>
      </c>
      <c r="E23" s="34" t="s">
        <v>501</v>
      </c>
      <c r="F23" s="34" t="s">
        <v>591</v>
      </c>
      <c r="G23" s="54">
        <f t="shared" si="1"/>
        <v>-0.1741293532338308</v>
      </c>
      <c r="H23" s="34" t="s">
        <v>1579</v>
      </c>
      <c r="I23" s="34" t="s">
        <v>867</v>
      </c>
      <c r="J23" s="54">
        <f t="shared" si="2"/>
        <v>5.1120448179271742E-2</v>
      </c>
      <c r="K23" s="34" t="s">
        <v>1580</v>
      </c>
      <c r="L23" s="35" t="s">
        <v>1581</v>
      </c>
      <c r="M23" s="57">
        <f t="shared" si="3"/>
        <v>2.7371629109715552</v>
      </c>
    </row>
    <row r="24" spans="1:13" ht="18.75" customHeight="1" x14ac:dyDescent="0.25">
      <c r="A24" s="59" t="s">
        <v>40</v>
      </c>
      <c r="B24" s="34" t="s">
        <v>76</v>
      </c>
      <c r="C24" s="34" t="s">
        <v>91</v>
      </c>
      <c r="D24" s="54">
        <f t="shared" si="0"/>
        <v>-4.3478260869565251E-2</v>
      </c>
      <c r="E24" s="34" t="s">
        <v>101</v>
      </c>
      <c r="F24" s="34" t="s">
        <v>1582</v>
      </c>
      <c r="G24" s="54">
        <f t="shared" si="1"/>
        <v>-0.33177570093457953</v>
      </c>
      <c r="H24" s="34" t="s">
        <v>1583</v>
      </c>
      <c r="I24" s="34" t="s">
        <v>1584</v>
      </c>
      <c r="J24" s="54">
        <f t="shared" si="2"/>
        <v>6.1893203883495118E-2</v>
      </c>
      <c r="K24" s="34" t="s">
        <v>1585</v>
      </c>
      <c r="L24" s="35" t="s">
        <v>1586</v>
      </c>
      <c r="M24" s="57">
        <f t="shared" si="3"/>
        <v>-3.4937489296112331E-2</v>
      </c>
    </row>
    <row r="25" spans="1:13" ht="18.75" customHeight="1" x14ac:dyDescent="0.25">
      <c r="A25" s="37" t="s">
        <v>41</v>
      </c>
      <c r="B25" s="34" t="s">
        <v>257</v>
      </c>
      <c r="C25" s="34" t="s">
        <v>58</v>
      </c>
      <c r="D25" s="54">
        <f t="shared" si="0"/>
        <v>-0.22222222222222213</v>
      </c>
      <c r="E25" s="34" t="s">
        <v>198</v>
      </c>
      <c r="F25" s="34" t="s">
        <v>997</v>
      </c>
      <c r="G25" s="54">
        <f t="shared" si="1"/>
        <v>-0.23728813559322029</v>
      </c>
      <c r="H25" s="34" t="s">
        <v>1587</v>
      </c>
      <c r="I25" s="34" t="s">
        <v>618</v>
      </c>
      <c r="J25" s="54">
        <f t="shared" si="2"/>
        <v>-0.18954248366013074</v>
      </c>
      <c r="K25" s="34" t="s">
        <v>1039</v>
      </c>
      <c r="L25" s="35" t="s">
        <v>1588</v>
      </c>
      <c r="M25" s="57">
        <f t="shared" si="3"/>
        <v>-0.44582043343653249</v>
      </c>
    </row>
    <row r="26" spans="1:13" ht="18.75" customHeight="1" x14ac:dyDescent="0.25">
      <c r="A26" s="59" t="s">
        <v>42</v>
      </c>
      <c r="B26" s="34" t="s">
        <v>416</v>
      </c>
      <c r="C26" s="34" t="s">
        <v>747</v>
      </c>
      <c r="D26" s="54">
        <f t="shared" si="0"/>
        <v>-0.5</v>
      </c>
      <c r="E26" s="34" t="s">
        <v>966</v>
      </c>
      <c r="F26" s="34" t="s">
        <v>76</v>
      </c>
      <c r="G26" s="54">
        <f t="shared" si="1"/>
        <v>-0.18181818181818185</v>
      </c>
      <c r="H26" s="34" t="s">
        <v>238</v>
      </c>
      <c r="I26" s="34" t="s">
        <v>1589</v>
      </c>
      <c r="J26" s="54">
        <f t="shared" si="2"/>
        <v>-0.5842696629213483</v>
      </c>
      <c r="K26" s="34" t="s">
        <v>1573</v>
      </c>
      <c r="L26" s="35" t="s">
        <v>1590</v>
      </c>
      <c r="M26" s="57">
        <f t="shared" si="3"/>
        <v>-0.23001776198934279</v>
      </c>
    </row>
    <row r="27" spans="1:13" ht="18.75" customHeight="1" x14ac:dyDescent="0.25">
      <c r="A27" s="37" t="s">
        <v>43</v>
      </c>
      <c r="B27" s="34" t="s">
        <v>416</v>
      </c>
      <c r="C27" s="34" t="s">
        <v>416</v>
      </c>
      <c r="D27" s="54">
        <f t="shared" si="0"/>
        <v>0</v>
      </c>
      <c r="E27" s="34" t="s">
        <v>321</v>
      </c>
      <c r="F27" s="34" t="s">
        <v>412</v>
      </c>
      <c r="G27" s="54">
        <f t="shared" si="1"/>
        <v>-0.23076923076923075</v>
      </c>
      <c r="H27" s="34" t="s">
        <v>1282</v>
      </c>
      <c r="I27" s="34" t="s">
        <v>1591</v>
      </c>
      <c r="J27" s="54">
        <f t="shared" si="2"/>
        <v>0.17543859649122825</v>
      </c>
      <c r="K27" s="34" t="s">
        <v>965</v>
      </c>
      <c r="L27" s="35" t="s">
        <v>1592</v>
      </c>
      <c r="M27" s="57">
        <f t="shared" si="3"/>
        <v>0.15599999999999994</v>
      </c>
    </row>
    <row r="28" spans="1:13" ht="18.75" customHeight="1" x14ac:dyDescent="0.25">
      <c r="A28" s="59" t="s">
        <v>44</v>
      </c>
      <c r="B28" s="34" t="s">
        <v>280</v>
      </c>
      <c r="C28" s="34" t="s">
        <v>139</v>
      </c>
      <c r="D28" s="54">
        <f t="shared" si="0"/>
        <v>0.25000000000000006</v>
      </c>
      <c r="E28" s="34" t="s">
        <v>86</v>
      </c>
      <c r="F28" s="34" t="s">
        <v>689</v>
      </c>
      <c r="G28" s="54">
        <f t="shared" si="1"/>
        <v>-3.1250000000000028E-2</v>
      </c>
      <c r="H28" s="34" t="s">
        <v>1060</v>
      </c>
      <c r="I28" s="34" t="s">
        <v>282</v>
      </c>
      <c r="J28" s="54">
        <f t="shared" si="2"/>
        <v>-0.12935323383084568</v>
      </c>
      <c r="K28" s="34" t="s">
        <v>1593</v>
      </c>
      <c r="L28" s="35" t="s">
        <v>1594</v>
      </c>
      <c r="M28" s="57">
        <f t="shared" si="3"/>
        <v>0.1379857256145916</v>
      </c>
    </row>
    <row r="29" spans="1:13" x14ac:dyDescent="0.25">
      <c r="A29" s="37" t="s">
        <v>45</v>
      </c>
      <c r="B29" s="34" t="s">
        <v>1329</v>
      </c>
      <c r="C29" s="34" t="s">
        <v>1595</v>
      </c>
      <c r="D29" s="54">
        <f t="shared" si="0"/>
        <v>-0.22964763061968413</v>
      </c>
      <c r="E29" s="34" t="s">
        <v>1531</v>
      </c>
      <c r="F29" s="34" t="s">
        <v>1596</v>
      </c>
      <c r="G29" s="54">
        <f t="shared" si="1"/>
        <v>2.6685393258426896E-2</v>
      </c>
      <c r="H29" s="34" t="s">
        <v>1597</v>
      </c>
      <c r="I29" s="34" t="s">
        <v>1598</v>
      </c>
      <c r="J29" s="54">
        <f t="shared" si="2"/>
        <v>8.8981446421809968E-2</v>
      </c>
      <c r="K29" s="34" t="s">
        <v>1599</v>
      </c>
      <c r="L29" s="35" t="s">
        <v>100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46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47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48</v>
      </c>
      <c r="C3" s="49" t="s">
        <v>49</v>
      </c>
      <c r="D3" s="53" t="s">
        <v>10</v>
      </c>
      <c r="E3" s="49" t="s">
        <v>50</v>
      </c>
      <c r="F3" s="49" t="s">
        <v>51</v>
      </c>
      <c r="G3" s="53" t="s">
        <v>13</v>
      </c>
      <c r="H3" s="49" t="s">
        <v>52</v>
      </c>
      <c r="I3" s="49" t="s">
        <v>53</v>
      </c>
      <c r="J3" s="53" t="s">
        <v>16</v>
      </c>
      <c r="K3" s="49" t="s">
        <v>54</v>
      </c>
      <c r="L3" s="50" t="s">
        <v>55</v>
      </c>
      <c r="M3" s="58" t="s">
        <v>19</v>
      </c>
    </row>
    <row r="4" spans="1:13" ht="19.5" customHeight="1" x14ac:dyDescent="0.25">
      <c r="A4" s="37" t="s">
        <v>56</v>
      </c>
      <c r="B4" s="34" t="s">
        <v>123</v>
      </c>
      <c r="C4" s="34" t="s">
        <v>257</v>
      </c>
      <c r="D4" s="54">
        <f t="shared" ref="D4:D29" si="0">IF(OR(B4="", B4=0, C4="", C4=0), "", (B4-C4)/C4)</f>
        <v>0.14285714285714277</v>
      </c>
      <c r="E4" s="34" t="s">
        <v>343</v>
      </c>
      <c r="F4" s="34" t="s">
        <v>275</v>
      </c>
      <c r="G4" s="54">
        <f t="shared" ref="G4:G29" si="1">IF(OR(E4="", E4=0, F4="", F4=0), "", (E4-F4)/F4)</f>
        <v>-0.10204081632653059</v>
      </c>
      <c r="H4" s="34" t="s">
        <v>523</v>
      </c>
      <c r="I4" s="34" t="s">
        <v>729</v>
      </c>
      <c r="J4" s="54">
        <f t="shared" ref="J4:J29" si="2">IF(OR(H4="", H4=0, I4="", I4=0), "", (H4-I4)/I4)</f>
        <v>-0.11344537815126052</v>
      </c>
      <c r="K4" s="34" t="s">
        <v>1600</v>
      </c>
      <c r="L4" s="35" t="s">
        <v>955</v>
      </c>
      <c r="M4" s="57">
        <f t="shared" ref="M4:M29" si="3">IF(OR(K4="", K4=0, L4="", L4=0), "", (K4-L4)/L4)</f>
        <v>-0.29649238914626069</v>
      </c>
    </row>
    <row r="5" spans="1:13" ht="19.5" customHeight="1" x14ac:dyDescent="0.25">
      <c r="A5" s="37" t="s">
        <v>57</v>
      </c>
      <c r="B5" s="34" t="s">
        <v>257</v>
      </c>
      <c r="C5" s="34" t="s">
        <v>123</v>
      </c>
      <c r="D5" s="54">
        <f t="shared" si="0"/>
        <v>-0.12499999999999993</v>
      </c>
      <c r="E5" s="34" t="s">
        <v>98</v>
      </c>
      <c r="F5" s="34" t="s">
        <v>126</v>
      </c>
      <c r="G5" s="54">
        <f t="shared" si="1"/>
        <v>-9.0909090909090981E-2</v>
      </c>
      <c r="H5" s="34" t="s">
        <v>758</v>
      </c>
      <c r="I5" s="34" t="s">
        <v>506</v>
      </c>
      <c r="J5" s="54">
        <f t="shared" si="2"/>
        <v>-4.8859934853420169E-2</v>
      </c>
      <c r="K5" s="34" t="s">
        <v>983</v>
      </c>
      <c r="L5" s="35" t="s">
        <v>1601</v>
      </c>
      <c r="M5" s="57">
        <f t="shared" si="3"/>
        <v>-8.521303258145374E-2</v>
      </c>
    </row>
    <row r="6" spans="1:13" ht="19.5" customHeight="1" x14ac:dyDescent="0.25">
      <c r="A6" s="59" t="s">
        <v>22</v>
      </c>
      <c r="B6" s="34" t="s">
        <v>59</v>
      </c>
      <c r="C6" s="34" t="s">
        <v>64</v>
      </c>
      <c r="D6" s="54">
        <f t="shared" si="0"/>
        <v>-8.3333333333333301E-2</v>
      </c>
      <c r="E6" s="34" t="s">
        <v>439</v>
      </c>
      <c r="F6" s="34" t="s">
        <v>299</v>
      </c>
      <c r="G6" s="54">
        <f t="shared" si="1"/>
        <v>-1.5873015873015886E-2</v>
      </c>
      <c r="H6" s="34" t="s">
        <v>145</v>
      </c>
      <c r="I6" s="34" t="s">
        <v>1602</v>
      </c>
      <c r="J6" s="54">
        <f t="shared" si="2"/>
        <v>-0.10736196319018394</v>
      </c>
      <c r="K6" s="34" t="s">
        <v>1603</v>
      </c>
      <c r="L6" s="35" t="s">
        <v>631</v>
      </c>
      <c r="M6" s="57">
        <f t="shared" si="3"/>
        <v>-4.1514930808448675E-2</v>
      </c>
    </row>
    <row r="7" spans="1:13" ht="19.5" customHeight="1" x14ac:dyDescent="0.25">
      <c r="A7" s="37" t="s">
        <v>23</v>
      </c>
      <c r="B7" s="34" t="s">
        <v>280</v>
      </c>
      <c r="C7" s="34" t="s">
        <v>747</v>
      </c>
      <c r="D7" s="54">
        <f t="shared" si="0"/>
        <v>-0.1666666666666666</v>
      </c>
      <c r="E7" s="34" t="s">
        <v>343</v>
      </c>
      <c r="F7" s="34" t="s">
        <v>60</v>
      </c>
      <c r="G7" s="54">
        <f t="shared" si="1"/>
        <v>-0.15384615384615388</v>
      </c>
      <c r="H7" s="34" t="s">
        <v>308</v>
      </c>
      <c r="I7" s="34" t="s">
        <v>129</v>
      </c>
      <c r="J7" s="54">
        <f t="shared" si="2"/>
        <v>0.24629080118694363</v>
      </c>
      <c r="K7" s="34" t="s">
        <v>1604</v>
      </c>
      <c r="L7" s="35" t="s">
        <v>90</v>
      </c>
      <c r="M7" s="57">
        <f t="shared" si="3"/>
        <v>-4.6567781993790892E-2</v>
      </c>
    </row>
    <row r="8" spans="1:13" ht="19.5" customHeight="1" x14ac:dyDescent="0.25">
      <c r="A8" s="59" t="s">
        <v>24</v>
      </c>
      <c r="B8" s="34" t="s">
        <v>557</v>
      </c>
      <c r="C8" s="34" t="s">
        <v>653</v>
      </c>
      <c r="D8" s="54">
        <f t="shared" si="0"/>
        <v>-0.1875</v>
      </c>
      <c r="E8" s="34" t="s">
        <v>65</v>
      </c>
      <c r="F8" s="34" t="s">
        <v>332</v>
      </c>
      <c r="G8" s="54">
        <f t="shared" si="1"/>
        <v>-0.41463414634146345</v>
      </c>
      <c r="H8" s="34" t="s">
        <v>1363</v>
      </c>
      <c r="I8" s="34" t="s">
        <v>1605</v>
      </c>
      <c r="J8" s="54">
        <f t="shared" si="2"/>
        <v>-0.18200836820083682</v>
      </c>
      <c r="K8" s="34" t="s">
        <v>1606</v>
      </c>
      <c r="L8" s="35" t="s">
        <v>1607</v>
      </c>
      <c r="M8" s="57">
        <f t="shared" si="3"/>
        <v>-0.12744265080713679</v>
      </c>
    </row>
    <row r="9" spans="1:13" ht="19.5" customHeight="1" x14ac:dyDescent="0.25">
      <c r="A9" s="37" t="s">
        <v>25</v>
      </c>
      <c r="B9" s="34" t="s">
        <v>59</v>
      </c>
      <c r="C9" s="34" t="s">
        <v>64</v>
      </c>
      <c r="D9" s="54">
        <f t="shared" si="0"/>
        <v>-8.3333333333333301E-2</v>
      </c>
      <c r="E9" s="34" t="s">
        <v>967</v>
      </c>
      <c r="F9" s="34" t="s">
        <v>685</v>
      </c>
      <c r="G9" s="54">
        <f t="shared" si="1"/>
        <v>0.14285714285714285</v>
      </c>
      <c r="H9" s="34" t="s">
        <v>1608</v>
      </c>
      <c r="I9" s="34" t="s">
        <v>1012</v>
      </c>
      <c r="J9" s="54">
        <f t="shared" si="2"/>
        <v>0.24941724941724949</v>
      </c>
      <c r="K9" s="34" t="s">
        <v>1609</v>
      </c>
      <c r="L9" s="35" t="s">
        <v>1610</v>
      </c>
      <c r="M9" s="57">
        <f t="shared" si="3"/>
        <v>-0.54505380526384017</v>
      </c>
    </row>
    <row r="10" spans="1:13" ht="19.5" customHeight="1" x14ac:dyDescent="0.25">
      <c r="A10" s="59" t="s">
        <v>26</v>
      </c>
      <c r="B10" s="34" t="s">
        <v>92</v>
      </c>
      <c r="C10" s="34" t="s">
        <v>169</v>
      </c>
      <c r="D10" s="54">
        <f t="shared" si="0"/>
        <v>-0.16000000000000003</v>
      </c>
      <c r="E10" s="34" t="s">
        <v>332</v>
      </c>
      <c r="F10" s="34" t="s">
        <v>719</v>
      </c>
      <c r="G10" s="54">
        <f t="shared" si="1"/>
        <v>8.1967213114754172E-3</v>
      </c>
      <c r="H10" s="34" t="s">
        <v>1611</v>
      </c>
      <c r="I10" s="34" t="s">
        <v>1612</v>
      </c>
      <c r="J10" s="54">
        <f t="shared" si="2"/>
        <v>-7.4433656957928807E-2</v>
      </c>
      <c r="K10" s="34" t="s">
        <v>1613</v>
      </c>
      <c r="L10" s="35" t="s">
        <v>1614</v>
      </c>
      <c r="M10" s="57">
        <f t="shared" si="3"/>
        <v>-6.0480841472576985E-2</v>
      </c>
    </row>
    <row r="11" spans="1:13" ht="19.5" customHeight="1" x14ac:dyDescent="0.25">
      <c r="A11" s="37" t="s">
        <v>27</v>
      </c>
      <c r="B11" s="34" t="s">
        <v>67</v>
      </c>
      <c r="C11" s="34" t="s">
        <v>158</v>
      </c>
      <c r="D11" s="54">
        <f t="shared" si="0"/>
        <v>-6.6666666666666541E-2</v>
      </c>
      <c r="E11" s="34" t="s">
        <v>78</v>
      </c>
      <c r="F11" s="34" t="s">
        <v>466</v>
      </c>
      <c r="G11" s="54">
        <f t="shared" si="1"/>
        <v>2.0618556701030948E-2</v>
      </c>
      <c r="H11" s="34" t="s">
        <v>166</v>
      </c>
      <c r="I11" s="34" t="s">
        <v>425</v>
      </c>
      <c r="J11" s="54">
        <f t="shared" si="2"/>
        <v>-0.38074074074074077</v>
      </c>
      <c r="K11" s="34" t="s">
        <v>1615</v>
      </c>
      <c r="L11" s="35" t="s">
        <v>1616</v>
      </c>
      <c r="M11" s="57">
        <f t="shared" si="3"/>
        <v>-0.17778909831889958</v>
      </c>
    </row>
    <row r="12" spans="1:13" ht="19.5" customHeight="1" x14ac:dyDescent="0.25">
      <c r="A12" s="59" t="s">
        <v>28</v>
      </c>
      <c r="B12" s="34" t="s">
        <v>997</v>
      </c>
      <c r="C12" s="34" t="s">
        <v>1391</v>
      </c>
      <c r="D12" s="54">
        <f t="shared" si="0"/>
        <v>-7.8125000000000069E-2</v>
      </c>
      <c r="E12" s="34" t="s">
        <v>500</v>
      </c>
      <c r="F12" s="34" t="s">
        <v>232</v>
      </c>
      <c r="G12" s="54">
        <f t="shared" si="1"/>
        <v>-0.18877551020408156</v>
      </c>
      <c r="H12" s="34" t="s">
        <v>1617</v>
      </c>
      <c r="I12" s="34" t="s">
        <v>1618</v>
      </c>
      <c r="J12" s="54">
        <f t="shared" si="2"/>
        <v>0.20253807106598995</v>
      </c>
      <c r="K12" s="34" t="s">
        <v>1619</v>
      </c>
      <c r="L12" s="35" t="s">
        <v>100</v>
      </c>
      <c r="M12" s="57" t="e">
        <f t="shared" si="3"/>
        <v>#DIV/0!</v>
      </c>
    </row>
    <row r="13" spans="1:13" ht="19.5" customHeight="1" x14ac:dyDescent="0.25">
      <c r="A13" s="37" t="s">
        <v>29</v>
      </c>
      <c r="B13" s="34" t="s">
        <v>674</v>
      </c>
      <c r="C13" s="34" t="s">
        <v>60</v>
      </c>
      <c r="D13" s="54">
        <f t="shared" si="0"/>
        <v>-7.6923076923076983E-2</v>
      </c>
      <c r="E13" s="34" t="s">
        <v>888</v>
      </c>
      <c r="F13" s="34" t="s">
        <v>432</v>
      </c>
      <c r="G13" s="54">
        <f t="shared" si="1"/>
        <v>-1.6233766233766319E-2</v>
      </c>
      <c r="H13" s="34" t="s">
        <v>1620</v>
      </c>
      <c r="I13" s="34" t="s">
        <v>1621</v>
      </c>
      <c r="J13" s="54">
        <f t="shared" si="2"/>
        <v>-4.4647387113140667E-2</v>
      </c>
      <c r="K13" s="34" t="s">
        <v>1622</v>
      </c>
      <c r="L13" s="35" t="s">
        <v>100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189</v>
      </c>
      <c r="C14" s="34" t="s">
        <v>421</v>
      </c>
      <c r="D14" s="54">
        <f t="shared" si="0"/>
        <v>-0.28395061728395071</v>
      </c>
      <c r="E14" s="34" t="s">
        <v>1623</v>
      </c>
      <c r="F14" s="34" t="s">
        <v>1624</v>
      </c>
      <c r="G14" s="54">
        <f t="shared" si="1"/>
        <v>3.0358785648574065E-2</v>
      </c>
      <c r="H14" s="34" t="s">
        <v>1625</v>
      </c>
      <c r="I14" s="34" t="s">
        <v>1626</v>
      </c>
      <c r="J14" s="54">
        <f t="shared" si="2"/>
        <v>6.6563808684152598E-2</v>
      </c>
      <c r="K14" s="34" t="s">
        <v>1627</v>
      </c>
      <c r="L14" s="35" t="s">
        <v>100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78</v>
      </c>
      <c r="C15" s="34" t="s">
        <v>578</v>
      </c>
      <c r="D15" s="54">
        <f t="shared" si="0"/>
        <v>-0.12389380530973444</v>
      </c>
      <c r="E15" s="34" t="s">
        <v>1133</v>
      </c>
      <c r="F15" s="34" t="s">
        <v>1628</v>
      </c>
      <c r="G15" s="54">
        <f t="shared" si="1"/>
        <v>-0.24336283185840701</v>
      </c>
      <c r="H15" s="34" t="s">
        <v>1629</v>
      </c>
      <c r="I15" s="34" t="s">
        <v>1630</v>
      </c>
      <c r="J15" s="54">
        <f t="shared" si="2"/>
        <v>-0.45647212259537007</v>
      </c>
      <c r="K15" s="34" t="s">
        <v>1631</v>
      </c>
      <c r="L15" s="35" t="s">
        <v>1632</v>
      </c>
      <c r="M15" s="57">
        <f t="shared" si="3"/>
        <v>-0.27553128689492329</v>
      </c>
    </row>
    <row r="16" spans="1:13" ht="19.5" customHeight="1" x14ac:dyDescent="0.25">
      <c r="A16" s="59" t="s">
        <v>32</v>
      </c>
      <c r="B16" s="34" t="s">
        <v>219</v>
      </c>
      <c r="C16" s="34" t="s">
        <v>101</v>
      </c>
      <c r="D16" s="54">
        <f t="shared" si="0"/>
        <v>-6.9930069930069838E-2</v>
      </c>
      <c r="E16" s="34" t="s">
        <v>1363</v>
      </c>
      <c r="F16" s="34" t="s">
        <v>682</v>
      </c>
      <c r="G16" s="54">
        <f t="shared" si="1"/>
        <v>-0.13111111111111107</v>
      </c>
      <c r="H16" s="34" t="s">
        <v>1633</v>
      </c>
      <c r="I16" s="34" t="s">
        <v>90</v>
      </c>
      <c r="J16" s="54">
        <f t="shared" si="2"/>
        <v>-0.30286305622628484</v>
      </c>
      <c r="K16" s="34" t="s">
        <v>1634</v>
      </c>
      <c r="L16" s="35" t="s">
        <v>1635</v>
      </c>
      <c r="M16" s="57">
        <f t="shared" si="3"/>
        <v>0.58533007334963327</v>
      </c>
    </row>
    <row r="17" spans="1:13" ht="19.5" customHeight="1" x14ac:dyDescent="0.25">
      <c r="A17" s="37" t="s">
        <v>33</v>
      </c>
      <c r="B17" s="34" t="s">
        <v>967</v>
      </c>
      <c r="C17" s="34" t="s">
        <v>170</v>
      </c>
      <c r="D17" s="54">
        <f t="shared" si="0"/>
        <v>2.3255813953488393E-2</v>
      </c>
      <c r="E17" s="34" t="s">
        <v>1260</v>
      </c>
      <c r="F17" s="34" t="s">
        <v>1363</v>
      </c>
      <c r="G17" s="54">
        <f t="shared" si="1"/>
        <v>5.1150895140665009E-3</v>
      </c>
      <c r="H17" s="34" t="s">
        <v>1636</v>
      </c>
      <c r="I17" s="34" t="s">
        <v>1637</v>
      </c>
      <c r="J17" s="54">
        <f t="shared" si="2"/>
        <v>-8.5077343039126521E-2</v>
      </c>
      <c r="K17" s="34" t="s">
        <v>1638</v>
      </c>
      <c r="L17" s="35" t="s">
        <v>100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675</v>
      </c>
      <c r="C18" s="34" t="s">
        <v>748</v>
      </c>
      <c r="D18" s="54">
        <f t="shared" si="0"/>
        <v>-4.2635658914728633E-2</v>
      </c>
      <c r="E18" s="34" t="s">
        <v>1639</v>
      </c>
      <c r="F18" s="34" t="s">
        <v>1640</v>
      </c>
      <c r="G18" s="54">
        <f t="shared" si="1"/>
        <v>-3.2765399737876102E-3</v>
      </c>
      <c r="H18" s="34" t="s">
        <v>1641</v>
      </c>
      <c r="I18" s="34" t="s">
        <v>1642</v>
      </c>
      <c r="J18" s="54">
        <f t="shared" si="2"/>
        <v>3.4820031298904375E-2</v>
      </c>
      <c r="K18" s="34" t="s">
        <v>1643</v>
      </c>
      <c r="L18" s="35" t="s">
        <v>100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60</v>
      </c>
      <c r="C19" s="34" t="s">
        <v>439</v>
      </c>
      <c r="D19" s="54">
        <f t="shared" si="0"/>
        <v>-0.16129032258064513</v>
      </c>
      <c r="E19" s="34" t="s">
        <v>1372</v>
      </c>
      <c r="F19" s="34" t="s">
        <v>1644</v>
      </c>
      <c r="G19" s="54">
        <f t="shared" si="1"/>
        <v>-0.53930530164533819</v>
      </c>
      <c r="H19" s="34" t="s">
        <v>1645</v>
      </c>
      <c r="I19" s="34" t="s">
        <v>1396</v>
      </c>
      <c r="J19" s="54">
        <f t="shared" si="2"/>
        <v>-0.54431756389342034</v>
      </c>
      <c r="K19" s="34" t="s">
        <v>1646</v>
      </c>
      <c r="L19" s="35" t="s">
        <v>1647</v>
      </c>
      <c r="M19" s="57">
        <f t="shared" si="3"/>
        <v>-0.7268696616026602</v>
      </c>
    </row>
    <row r="20" spans="1:13" ht="18.75" customHeight="1" x14ac:dyDescent="0.25">
      <c r="A20" s="59" t="s">
        <v>36</v>
      </c>
      <c r="B20" s="34" t="s">
        <v>75</v>
      </c>
      <c r="C20" s="34" t="s">
        <v>412</v>
      </c>
      <c r="D20" s="54">
        <f t="shared" si="0"/>
        <v>-0.26923076923076927</v>
      </c>
      <c r="E20" s="34" t="s">
        <v>1177</v>
      </c>
      <c r="F20" s="34" t="s">
        <v>821</v>
      </c>
      <c r="G20" s="54">
        <f t="shared" si="1"/>
        <v>-0.72540045766590389</v>
      </c>
      <c r="H20" s="34" t="s">
        <v>1648</v>
      </c>
      <c r="I20" s="34" t="s">
        <v>1649</v>
      </c>
      <c r="J20" s="54">
        <f t="shared" si="2"/>
        <v>-0.30585325638911792</v>
      </c>
      <c r="K20" s="34" t="s">
        <v>1650</v>
      </c>
      <c r="L20" s="35" t="s">
        <v>1651</v>
      </c>
      <c r="M20" s="57">
        <f t="shared" si="3"/>
        <v>-0.2444367776436088</v>
      </c>
    </row>
    <row r="21" spans="1:13" ht="19.5" customHeight="1" x14ac:dyDescent="0.25">
      <c r="A21" s="37" t="s">
        <v>37</v>
      </c>
      <c r="B21" s="34" t="s">
        <v>231</v>
      </c>
      <c r="C21" s="34" t="s">
        <v>252</v>
      </c>
      <c r="D21" s="54">
        <f t="shared" si="0"/>
        <v>-9.6858638743455419E-2</v>
      </c>
      <c r="E21" s="34" t="s">
        <v>745</v>
      </c>
      <c r="F21" s="34" t="s">
        <v>1652</v>
      </c>
      <c r="G21" s="54">
        <f t="shared" si="1"/>
        <v>0.15603448275862072</v>
      </c>
      <c r="H21" s="34" t="s">
        <v>1619</v>
      </c>
      <c r="I21" s="34" t="s">
        <v>100</v>
      </c>
      <c r="J21" s="54" t="e">
        <f t="shared" si="2"/>
        <v>#DIV/0!</v>
      </c>
      <c r="K21" s="34" t="s">
        <v>1653</v>
      </c>
      <c r="L21" s="35" t="s">
        <v>100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139</v>
      </c>
      <c r="C22" s="34" t="s">
        <v>280</v>
      </c>
      <c r="D22" s="54">
        <f t="shared" si="0"/>
        <v>-0.20000000000000004</v>
      </c>
      <c r="E22" s="34" t="s">
        <v>182</v>
      </c>
      <c r="F22" s="34" t="s">
        <v>326</v>
      </c>
      <c r="G22" s="54">
        <f t="shared" si="1"/>
        <v>-0.20930232558139528</v>
      </c>
      <c r="H22" s="34" t="s">
        <v>422</v>
      </c>
      <c r="I22" s="34" t="s">
        <v>1058</v>
      </c>
      <c r="J22" s="54">
        <f t="shared" si="2"/>
        <v>-0.33574007220216606</v>
      </c>
      <c r="K22" s="34" t="s">
        <v>1356</v>
      </c>
      <c r="L22" s="35" t="s">
        <v>247</v>
      </c>
      <c r="M22" s="57">
        <f t="shared" si="3"/>
        <v>-0.4456521739130434</v>
      </c>
    </row>
    <row r="23" spans="1:13" ht="18.75" customHeight="1" x14ac:dyDescent="0.25">
      <c r="A23" s="37" t="s">
        <v>39</v>
      </c>
      <c r="B23" s="34" t="s">
        <v>456</v>
      </c>
      <c r="C23" s="34" t="s">
        <v>182</v>
      </c>
      <c r="D23" s="54">
        <f t="shared" si="0"/>
        <v>-2.9411764705882377E-2</v>
      </c>
      <c r="E23" s="34" t="s">
        <v>151</v>
      </c>
      <c r="F23" s="34" t="s">
        <v>1184</v>
      </c>
      <c r="G23" s="54">
        <f t="shared" si="1"/>
        <v>-0.23277909738717339</v>
      </c>
      <c r="H23" s="34" t="s">
        <v>1501</v>
      </c>
      <c r="I23" s="34" t="s">
        <v>662</v>
      </c>
      <c r="J23" s="54">
        <f t="shared" si="2"/>
        <v>2.9661016949152536E-2</v>
      </c>
      <c r="K23" s="34" t="s">
        <v>1654</v>
      </c>
      <c r="L23" s="35" t="s">
        <v>1655</v>
      </c>
      <c r="M23" s="57">
        <f t="shared" si="3"/>
        <v>2.6602086438152011</v>
      </c>
    </row>
    <row r="24" spans="1:13" ht="18.75" customHeight="1" x14ac:dyDescent="0.25">
      <c r="A24" s="59" t="s">
        <v>40</v>
      </c>
      <c r="B24" s="34" t="s">
        <v>76</v>
      </c>
      <c r="C24" s="34" t="s">
        <v>91</v>
      </c>
      <c r="D24" s="54">
        <f t="shared" si="0"/>
        <v>-4.3478260869565251E-2</v>
      </c>
      <c r="E24" s="34" t="s">
        <v>107</v>
      </c>
      <c r="F24" s="34" t="s">
        <v>1656</v>
      </c>
      <c r="G24" s="54">
        <f t="shared" si="1"/>
        <v>-0.34741784037558687</v>
      </c>
      <c r="H24" s="34" t="s">
        <v>1657</v>
      </c>
      <c r="I24" s="34" t="s">
        <v>1658</v>
      </c>
      <c r="J24" s="54">
        <f t="shared" si="2"/>
        <v>4.0391676866585076E-2</v>
      </c>
      <c r="K24" s="34" t="s">
        <v>1659</v>
      </c>
      <c r="L24" s="35" t="s">
        <v>1660</v>
      </c>
      <c r="M24" s="57">
        <f t="shared" si="3"/>
        <v>-5.4838291808800108E-2</v>
      </c>
    </row>
    <row r="25" spans="1:13" ht="18.75" customHeight="1" x14ac:dyDescent="0.25">
      <c r="A25" s="37" t="s">
        <v>41</v>
      </c>
      <c r="B25" s="34" t="s">
        <v>257</v>
      </c>
      <c r="C25" s="34" t="s">
        <v>58</v>
      </c>
      <c r="D25" s="54">
        <f t="shared" si="0"/>
        <v>-0.22222222222222213</v>
      </c>
      <c r="E25" s="34" t="s">
        <v>343</v>
      </c>
      <c r="F25" s="34" t="s">
        <v>997</v>
      </c>
      <c r="G25" s="54">
        <f t="shared" si="1"/>
        <v>-0.25423728813559315</v>
      </c>
      <c r="H25" s="34" t="s">
        <v>1522</v>
      </c>
      <c r="I25" s="34" t="s">
        <v>1154</v>
      </c>
      <c r="J25" s="54">
        <f t="shared" si="2"/>
        <v>-0.21052631578947373</v>
      </c>
      <c r="K25" s="34" t="s">
        <v>1661</v>
      </c>
      <c r="L25" s="35" t="s">
        <v>1114</v>
      </c>
      <c r="M25" s="57">
        <f t="shared" si="3"/>
        <v>-0.45721424109931302</v>
      </c>
    </row>
    <row r="26" spans="1:13" ht="18.75" customHeight="1" x14ac:dyDescent="0.25">
      <c r="A26" s="59" t="s">
        <v>42</v>
      </c>
      <c r="B26" s="34" t="s">
        <v>416</v>
      </c>
      <c r="C26" s="34" t="s">
        <v>139</v>
      </c>
      <c r="D26" s="54">
        <f t="shared" si="0"/>
        <v>-0.25000000000000006</v>
      </c>
      <c r="E26" s="34" t="s">
        <v>81</v>
      </c>
      <c r="F26" s="34" t="s">
        <v>76</v>
      </c>
      <c r="G26" s="54">
        <f t="shared" si="1"/>
        <v>-0.22727272727272721</v>
      </c>
      <c r="H26" s="34" t="s">
        <v>65</v>
      </c>
      <c r="I26" s="34" t="s">
        <v>1144</v>
      </c>
      <c r="J26" s="54">
        <f t="shared" si="2"/>
        <v>-0.59090909090909094</v>
      </c>
      <c r="K26" s="34" t="s">
        <v>1648</v>
      </c>
      <c r="L26" s="35" t="s">
        <v>1662</v>
      </c>
      <c r="M26" s="57">
        <f t="shared" si="3"/>
        <v>-0.24619516562220234</v>
      </c>
    </row>
    <row r="27" spans="1:13" ht="18.75" customHeight="1" x14ac:dyDescent="0.25">
      <c r="A27" s="37" t="s">
        <v>43</v>
      </c>
      <c r="B27" s="34" t="s">
        <v>416</v>
      </c>
      <c r="C27" s="34" t="s">
        <v>416</v>
      </c>
      <c r="D27" s="54">
        <f t="shared" si="0"/>
        <v>0</v>
      </c>
      <c r="E27" s="34" t="s">
        <v>321</v>
      </c>
      <c r="F27" s="34" t="s">
        <v>169</v>
      </c>
      <c r="G27" s="54">
        <f t="shared" si="1"/>
        <v>-0.19999999999999996</v>
      </c>
      <c r="H27" s="34" t="s">
        <v>938</v>
      </c>
      <c r="I27" s="34" t="s">
        <v>728</v>
      </c>
      <c r="J27" s="54">
        <f t="shared" si="2"/>
        <v>0.15044247787610635</v>
      </c>
      <c r="K27" s="34" t="s">
        <v>1663</v>
      </c>
      <c r="L27" s="35" t="s">
        <v>1664</v>
      </c>
      <c r="M27" s="57">
        <f t="shared" si="3"/>
        <v>0.13236481033091191</v>
      </c>
    </row>
    <row r="28" spans="1:13" ht="18.75" customHeight="1" x14ac:dyDescent="0.25">
      <c r="A28" s="59" t="s">
        <v>44</v>
      </c>
      <c r="B28" s="34" t="s">
        <v>280</v>
      </c>
      <c r="C28" s="34" t="s">
        <v>139</v>
      </c>
      <c r="D28" s="54">
        <f t="shared" si="0"/>
        <v>0.25000000000000006</v>
      </c>
      <c r="E28" s="34" t="s">
        <v>264</v>
      </c>
      <c r="F28" s="34" t="s">
        <v>689</v>
      </c>
      <c r="G28" s="54">
        <f t="shared" si="1"/>
        <v>-6.2500000000000056E-2</v>
      </c>
      <c r="H28" s="34" t="s">
        <v>694</v>
      </c>
      <c r="I28" s="34" t="s">
        <v>148</v>
      </c>
      <c r="J28" s="54">
        <f t="shared" si="2"/>
        <v>-0.54773869346733661</v>
      </c>
      <c r="K28" s="34" t="s">
        <v>1665</v>
      </c>
      <c r="L28" s="35" t="s">
        <v>390</v>
      </c>
      <c r="M28" s="57">
        <f t="shared" si="3"/>
        <v>0.114308553157474</v>
      </c>
    </row>
    <row r="29" spans="1:13" x14ac:dyDescent="0.25">
      <c r="A29" s="37" t="s">
        <v>45</v>
      </c>
      <c r="B29" s="34" t="s">
        <v>1666</v>
      </c>
      <c r="C29" s="34" t="s">
        <v>575</v>
      </c>
      <c r="D29" s="54">
        <f t="shared" si="0"/>
        <v>-8.8191330343796823E-2</v>
      </c>
      <c r="E29" s="34" t="s">
        <v>1667</v>
      </c>
      <c r="F29" s="34" t="s">
        <v>1668</v>
      </c>
      <c r="G29" s="54">
        <f t="shared" si="1"/>
        <v>5.6657223796034049E-3</v>
      </c>
      <c r="H29" s="34" t="s">
        <v>1669</v>
      </c>
      <c r="I29" s="34" t="s">
        <v>1670</v>
      </c>
      <c r="J29" s="54">
        <f t="shared" si="2"/>
        <v>6.6443914081145528E-2</v>
      </c>
      <c r="K29" s="34" t="s">
        <v>1671</v>
      </c>
      <c r="L29" s="35" t="s">
        <v>100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46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47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48</v>
      </c>
      <c r="C3" s="49" t="s">
        <v>49</v>
      </c>
      <c r="D3" s="53" t="s">
        <v>10</v>
      </c>
      <c r="E3" s="49" t="s">
        <v>50</v>
      </c>
      <c r="F3" s="49" t="s">
        <v>51</v>
      </c>
      <c r="G3" s="53" t="s">
        <v>13</v>
      </c>
      <c r="H3" s="49" t="s">
        <v>52</v>
      </c>
      <c r="I3" s="49" t="s">
        <v>53</v>
      </c>
      <c r="J3" s="53" t="s">
        <v>16</v>
      </c>
      <c r="K3" s="49" t="s">
        <v>54</v>
      </c>
      <c r="L3" s="50" t="s">
        <v>55</v>
      </c>
      <c r="M3" s="58" t="s">
        <v>19</v>
      </c>
    </row>
    <row r="4" spans="1:13" ht="19.5" customHeight="1" x14ac:dyDescent="0.25">
      <c r="A4" s="37" t="s">
        <v>56</v>
      </c>
      <c r="B4" s="34" t="s">
        <v>747</v>
      </c>
      <c r="C4" s="34" t="s">
        <v>257</v>
      </c>
      <c r="D4" s="54">
        <f t="shared" ref="D4:D29" si="0">IF(OR(B4="", B4=0, C4="", C4=0), "", (B4-C4)/C4)</f>
        <v>-0.14285714285714296</v>
      </c>
      <c r="E4" s="34" t="s">
        <v>276</v>
      </c>
      <c r="F4" s="34" t="s">
        <v>275</v>
      </c>
      <c r="G4" s="54">
        <f t="shared" ref="G4:G29" si="1">IF(OR(E4="", E4=0, F4="", F4=0), "", (E4-F4)/F4)</f>
        <v>-0.14285714285714288</v>
      </c>
      <c r="H4" s="34" t="s">
        <v>1230</v>
      </c>
      <c r="I4" s="34" t="s">
        <v>1672</v>
      </c>
      <c r="J4" s="54">
        <f t="shared" ref="J4:J29" si="2">IF(OR(H4="", H4=0, I4="", I4=0), "", (H4-I4)/I4)</f>
        <v>-0.11814345991561191</v>
      </c>
      <c r="K4" s="34" t="s">
        <v>1673</v>
      </c>
      <c r="L4" s="35" t="s">
        <v>1674</v>
      </c>
      <c r="M4" s="57">
        <f t="shared" ref="M4:M29" si="3">IF(OR(K4="", K4=0, L4="", L4=0), "", (K4-L4)/L4)</f>
        <v>-0.29853723404255311</v>
      </c>
    </row>
    <row r="5" spans="1:13" ht="19.5" customHeight="1" x14ac:dyDescent="0.25">
      <c r="A5" s="37" t="s">
        <v>57</v>
      </c>
      <c r="B5" s="34" t="s">
        <v>123</v>
      </c>
      <c r="C5" s="34" t="s">
        <v>58</v>
      </c>
      <c r="D5" s="54">
        <f t="shared" si="0"/>
        <v>-0.11111111111111106</v>
      </c>
      <c r="E5" s="34" t="s">
        <v>275</v>
      </c>
      <c r="F5" s="34" t="s">
        <v>679</v>
      </c>
      <c r="G5" s="54">
        <f t="shared" si="1"/>
        <v>-0.12500000000000011</v>
      </c>
      <c r="H5" s="34" t="s">
        <v>656</v>
      </c>
      <c r="I5" s="34" t="s">
        <v>506</v>
      </c>
      <c r="J5" s="54">
        <f t="shared" si="2"/>
        <v>-4.234527687296414E-2</v>
      </c>
      <c r="K5" s="34" t="s">
        <v>1675</v>
      </c>
      <c r="L5" s="35" t="s">
        <v>1676</v>
      </c>
      <c r="M5" s="57">
        <f t="shared" si="3"/>
        <v>-8.8124213176667979E-2</v>
      </c>
    </row>
    <row r="6" spans="1:13" ht="19.5" customHeight="1" x14ac:dyDescent="0.25">
      <c r="A6" s="59" t="s">
        <v>22</v>
      </c>
      <c r="B6" s="34" t="s">
        <v>58</v>
      </c>
      <c r="C6" s="34" t="s">
        <v>59</v>
      </c>
      <c r="D6" s="54">
        <f t="shared" si="0"/>
        <v>-0.18181818181818185</v>
      </c>
      <c r="E6" s="34" t="s">
        <v>439</v>
      </c>
      <c r="F6" s="34" t="s">
        <v>299</v>
      </c>
      <c r="G6" s="54">
        <f t="shared" si="1"/>
        <v>-1.5873015873015886E-2</v>
      </c>
      <c r="H6" s="34" t="s">
        <v>1677</v>
      </c>
      <c r="I6" s="34" t="s">
        <v>300</v>
      </c>
      <c r="J6" s="54">
        <f t="shared" si="2"/>
        <v>-0.10802469135802471</v>
      </c>
      <c r="K6" s="34" t="s">
        <v>1340</v>
      </c>
      <c r="L6" s="35" t="s">
        <v>1678</v>
      </c>
      <c r="M6" s="57">
        <f t="shared" si="3"/>
        <v>-4.4623262618873401E-2</v>
      </c>
    </row>
    <row r="7" spans="1:13" ht="19.5" customHeight="1" x14ac:dyDescent="0.25">
      <c r="A7" s="37" t="s">
        <v>23</v>
      </c>
      <c r="B7" s="34" t="s">
        <v>280</v>
      </c>
      <c r="C7" s="34" t="s">
        <v>747</v>
      </c>
      <c r="D7" s="54">
        <f t="shared" si="0"/>
        <v>-0.1666666666666666</v>
      </c>
      <c r="E7" s="34" t="s">
        <v>326</v>
      </c>
      <c r="F7" s="34" t="s">
        <v>258</v>
      </c>
      <c r="G7" s="54">
        <f t="shared" si="1"/>
        <v>-0.18867924528301891</v>
      </c>
      <c r="H7" s="34" t="s">
        <v>1679</v>
      </c>
      <c r="I7" s="34" t="s">
        <v>1680</v>
      </c>
      <c r="J7" s="54">
        <f t="shared" si="2"/>
        <v>-7.538802660753878E-2</v>
      </c>
      <c r="K7" s="34" t="s">
        <v>1681</v>
      </c>
      <c r="L7" s="35" t="s">
        <v>1682</v>
      </c>
      <c r="M7" s="57">
        <f t="shared" si="3"/>
        <v>-4.9549549549549543E-2</v>
      </c>
    </row>
    <row r="8" spans="1:13" ht="19.5" customHeight="1" x14ac:dyDescent="0.25">
      <c r="A8" s="59" t="s">
        <v>24</v>
      </c>
      <c r="B8" s="34" t="s">
        <v>557</v>
      </c>
      <c r="C8" s="34" t="s">
        <v>653</v>
      </c>
      <c r="D8" s="54">
        <f t="shared" si="0"/>
        <v>-0.1875</v>
      </c>
      <c r="E8" s="34" t="s">
        <v>65</v>
      </c>
      <c r="F8" s="34" t="s">
        <v>719</v>
      </c>
      <c r="G8" s="54">
        <f t="shared" si="1"/>
        <v>-0.4098360655737705</v>
      </c>
      <c r="H8" s="34" t="s">
        <v>1683</v>
      </c>
      <c r="I8" s="34" t="s">
        <v>338</v>
      </c>
      <c r="J8" s="54">
        <f t="shared" si="2"/>
        <v>-0.18487394957983191</v>
      </c>
      <c r="K8" s="34" t="s">
        <v>1684</v>
      </c>
      <c r="L8" s="35" t="s">
        <v>1685</v>
      </c>
      <c r="M8" s="57">
        <f t="shared" si="3"/>
        <v>-0.12974818608621422</v>
      </c>
    </row>
    <row r="9" spans="1:13" ht="19.5" customHeight="1" x14ac:dyDescent="0.25">
      <c r="A9" s="37" t="s">
        <v>25</v>
      </c>
      <c r="B9" s="34" t="s">
        <v>64</v>
      </c>
      <c r="C9" s="34" t="s">
        <v>557</v>
      </c>
      <c r="D9" s="54">
        <f t="shared" si="0"/>
        <v>-7.6923076923076983E-2</v>
      </c>
      <c r="E9" s="34" t="s">
        <v>118</v>
      </c>
      <c r="F9" s="34" t="s">
        <v>95</v>
      </c>
      <c r="G9" s="54">
        <f t="shared" si="1"/>
        <v>0.17105263157894737</v>
      </c>
      <c r="H9" s="34" t="s">
        <v>1686</v>
      </c>
      <c r="I9" s="34" t="s">
        <v>472</v>
      </c>
      <c r="J9" s="54">
        <f t="shared" si="2"/>
        <v>0.24590163934426248</v>
      </c>
      <c r="K9" s="34" t="s">
        <v>1687</v>
      </c>
      <c r="L9" s="35" t="s">
        <v>1688</v>
      </c>
      <c r="M9" s="57">
        <f t="shared" si="3"/>
        <v>-0.54643741044678906</v>
      </c>
    </row>
    <row r="10" spans="1:13" ht="19.5" customHeight="1" x14ac:dyDescent="0.25">
      <c r="A10" s="59" t="s">
        <v>26</v>
      </c>
      <c r="B10" s="34" t="s">
        <v>76</v>
      </c>
      <c r="C10" s="34" t="s">
        <v>169</v>
      </c>
      <c r="D10" s="54">
        <f t="shared" si="0"/>
        <v>-0.12</v>
      </c>
      <c r="E10" s="34" t="s">
        <v>719</v>
      </c>
      <c r="F10" s="34" t="s">
        <v>707</v>
      </c>
      <c r="G10" s="54">
        <f t="shared" si="1"/>
        <v>8.2644628099173625E-3</v>
      </c>
      <c r="H10" s="34" t="s">
        <v>1461</v>
      </c>
      <c r="I10" s="34" t="s">
        <v>1689</v>
      </c>
      <c r="J10" s="54">
        <f t="shared" si="2"/>
        <v>-7.6422764227642381E-2</v>
      </c>
      <c r="K10" s="34" t="s">
        <v>1690</v>
      </c>
      <c r="L10" s="35" t="s">
        <v>1691</v>
      </c>
      <c r="M10" s="57">
        <f t="shared" si="3"/>
        <v>-6.3042657606643945E-2</v>
      </c>
    </row>
    <row r="11" spans="1:13" ht="19.5" customHeight="1" x14ac:dyDescent="0.25">
      <c r="A11" s="37" t="s">
        <v>27</v>
      </c>
      <c r="B11" s="34" t="s">
        <v>67</v>
      </c>
      <c r="C11" s="34" t="s">
        <v>158</v>
      </c>
      <c r="D11" s="54">
        <f t="shared" si="0"/>
        <v>-6.6666666666666541E-2</v>
      </c>
      <c r="E11" s="34" t="s">
        <v>466</v>
      </c>
      <c r="F11" s="34" t="s">
        <v>466</v>
      </c>
      <c r="G11" s="54">
        <f t="shared" si="1"/>
        <v>0</v>
      </c>
      <c r="H11" s="34" t="s">
        <v>1692</v>
      </c>
      <c r="I11" s="34" t="s">
        <v>1693</v>
      </c>
      <c r="J11" s="54">
        <f t="shared" si="2"/>
        <v>-0.20808383233532929</v>
      </c>
      <c r="K11" s="34" t="s">
        <v>1694</v>
      </c>
      <c r="L11" s="35" t="s">
        <v>1695</v>
      </c>
      <c r="M11" s="57">
        <f t="shared" si="3"/>
        <v>-0.1803991811668372</v>
      </c>
    </row>
    <row r="12" spans="1:13" ht="19.5" customHeight="1" x14ac:dyDescent="0.25">
      <c r="A12" s="59" t="s">
        <v>28</v>
      </c>
      <c r="B12" s="34" t="s">
        <v>997</v>
      </c>
      <c r="C12" s="34" t="s">
        <v>1391</v>
      </c>
      <c r="D12" s="54">
        <f t="shared" si="0"/>
        <v>-7.8125000000000069E-2</v>
      </c>
      <c r="E12" s="34" t="s">
        <v>1696</v>
      </c>
      <c r="F12" s="34" t="s">
        <v>1697</v>
      </c>
      <c r="G12" s="54">
        <f t="shared" si="1"/>
        <v>-0.18974358974358968</v>
      </c>
      <c r="H12" s="34" t="s">
        <v>610</v>
      </c>
      <c r="I12" s="34" t="s">
        <v>1698</v>
      </c>
      <c r="J12" s="54">
        <f t="shared" si="2"/>
        <v>0.19887812340642541</v>
      </c>
      <c r="K12" s="34" t="s">
        <v>1699</v>
      </c>
      <c r="L12" s="35" t="s">
        <v>100</v>
      </c>
      <c r="M12" s="57" t="e">
        <f t="shared" si="3"/>
        <v>#DIV/0!</v>
      </c>
    </row>
    <row r="13" spans="1:13" ht="19.5" customHeight="1" x14ac:dyDescent="0.25">
      <c r="A13" s="37" t="s">
        <v>29</v>
      </c>
      <c r="B13" s="34" t="s">
        <v>275</v>
      </c>
      <c r="C13" s="34" t="s">
        <v>60</v>
      </c>
      <c r="D13" s="54">
        <f t="shared" si="0"/>
        <v>-5.7692307692307744E-2</v>
      </c>
      <c r="E13" s="34" t="s">
        <v>1047</v>
      </c>
      <c r="F13" s="34" t="s">
        <v>506</v>
      </c>
      <c r="G13" s="54">
        <f t="shared" si="1"/>
        <v>-1.9543973941368097E-2</v>
      </c>
      <c r="H13" s="34" t="s">
        <v>1700</v>
      </c>
      <c r="I13" s="34" t="s">
        <v>1698</v>
      </c>
      <c r="J13" s="54">
        <f t="shared" si="2"/>
        <v>-4.6914839367669464E-2</v>
      </c>
      <c r="K13" s="34" t="s">
        <v>1701</v>
      </c>
      <c r="L13" s="35" t="s">
        <v>100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608</v>
      </c>
      <c r="C14" s="34" t="s">
        <v>654</v>
      </c>
      <c r="D14" s="54">
        <f t="shared" si="0"/>
        <v>-0.40101522842639598</v>
      </c>
      <c r="E14" s="34" t="s">
        <v>1702</v>
      </c>
      <c r="F14" s="34" t="s">
        <v>1703</v>
      </c>
      <c r="G14" s="54">
        <f t="shared" si="1"/>
        <v>2.7726432532347405E-2</v>
      </c>
      <c r="H14" s="34" t="s">
        <v>1704</v>
      </c>
      <c r="I14" s="34" t="s">
        <v>1705</v>
      </c>
      <c r="J14" s="54">
        <f t="shared" si="2"/>
        <v>6.3448123131436204E-2</v>
      </c>
      <c r="K14" s="34" t="s">
        <v>1706</v>
      </c>
      <c r="L14" s="35" t="s">
        <v>100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165</v>
      </c>
      <c r="C15" s="34" t="s">
        <v>281</v>
      </c>
      <c r="D15" s="54">
        <f t="shared" si="0"/>
        <v>-9.0909090909090981E-2</v>
      </c>
      <c r="E15" s="34" t="s">
        <v>843</v>
      </c>
      <c r="F15" s="34" t="s">
        <v>682</v>
      </c>
      <c r="G15" s="54">
        <f t="shared" si="1"/>
        <v>-0.11555555555555556</v>
      </c>
      <c r="H15" s="34" t="s">
        <v>1383</v>
      </c>
      <c r="I15" s="34" t="s">
        <v>1707</v>
      </c>
      <c r="J15" s="54">
        <f t="shared" si="2"/>
        <v>-0.45791025221094006</v>
      </c>
      <c r="K15" s="34" t="s">
        <v>1708</v>
      </c>
      <c r="L15" s="35" t="s">
        <v>1709</v>
      </c>
      <c r="M15" s="57">
        <f t="shared" si="3"/>
        <v>-0.27758007117437722</v>
      </c>
    </row>
    <row r="16" spans="1:13" ht="19.5" customHeight="1" x14ac:dyDescent="0.25">
      <c r="A16" s="59" t="s">
        <v>32</v>
      </c>
      <c r="B16" s="34" t="s">
        <v>712</v>
      </c>
      <c r="C16" s="34" t="s">
        <v>204</v>
      </c>
      <c r="D16" s="54">
        <f t="shared" si="0"/>
        <v>-7.0422535211267512E-2</v>
      </c>
      <c r="E16" s="34" t="s">
        <v>1683</v>
      </c>
      <c r="F16" s="34" t="s">
        <v>585</v>
      </c>
      <c r="G16" s="54">
        <f t="shared" si="1"/>
        <v>-0.13392857142857154</v>
      </c>
      <c r="H16" s="34" t="s">
        <v>1393</v>
      </c>
      <c r="I16" s="34" t="s">
        <v>1682</v>
      </c>
      <c r="J16" s="54">
        <f t="shared" si="2"/>
        <v>-0.30492030492030497</v>
      </c>
      <c r="K16" s="34" t="s">
        <v>1710</v>
      </c>
      <c r="L16" s="35" t="s">
        <v>1711</v>
      </c>
      <c r="M16" s="57">
        <f t="shared" si="3"/>
        <v>0.58095160101547794</v>
      </c>
    </row>
    <row r="17" spans="1:13" ht="19.5" customHeight="1" x14ac:dyDescent="0.25">
      <c r="A17" s="37" t="s">
        <v>33</v>
      </c>
      <c r="B17" s="34" t="s">
        <v>967</v>
      </c>
      <c r="C17" s="34" t="s">
        <v>77</v>
      </c>
      <c r="D17" s="54">
        <f t="shared" si="0"/>
        <v>3.5294117647058858E-2</v>
      </c>
      <c r="E17" s="34" t="s">
        <v>1697</v>
      </c>
      <c r="F17" s="34" t="s">
        <v>467</v>
      </c>
      <c r="G17" s="54">
        <f t="shared" si="1"/>
        <v>2.5706940874035441E-3</v>
      </c>
      <c r="H17" s="34" t="s">
        <v>1712</v>
      </c>
      <c r="I17" s="34" t="s">
        <v>1713</v>
      </c>
      <c r="J17" s="54">
        <f t="shared" si="2"/>
        <v>-8.7334247828074987E-2</v>
      </c>
      <c r="K17" s="34" t="s">
        <v>1714</v>
      </c>
      <c r="L17" s="35" t="s">
        <v>100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774</v>
      </c>
      <c r="C18" s="34" t="s">
        <v>1372</v>
      </c>
      <c r="D18" s="54">
        <f t="shared" si="0"/>
        <v>-0.14682539682539686</v>
      </c>
      <c r="E18" s="34" t="s">
        <v>1278</v>
      </c>
      <c r="F18" s="34" t="s">
        <v>1368</v>
      </c>
      <c r="G18" s="54">
        <f t="shared" si="1"/>
        <v>-6.583278472679371E-3</v>
      </c>
      <c r="H18" s="34" t="s">
        <v>1715</v>
      </c>
      <c r="I18" s="34" t="s">
        <v>1716</v>
      </c>
      <c r="J18" s="54">
        <f t="shared" si="2"/>
        <v>3.7002897023966322E-2</v>
      </c>
      <c r="K18" s="34" t="s">
        <v>1717</v>
      </c>
      <c r="L18" s="35" t="s">
        <v>100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97</v>
      </c>
      <c r="C19" s="34" t="s">
        <v>60</v>
      </c>
      <c r="D19" s="54">
        <f t="shared" si="0"/>
        <v>-0.11538461538461538</v>
      </c>
      <c r="E19" s="34" t="s">
        <v>952</v>
      </c>
      <c r="F19" s="34" t="s">
        <v>356</v>
      </c>
      <c r="G19" s="54">
        <f t="shared" si="1"/>
        <v>-0.54044117647058831</v>
      </c>
      <c r="H19" s="34" t="s">
        <v>293</v>
      </c>
      <c r="I19" s="34" t="s">
        <v>807</v>
      </c>
      <c r="J19" s="54">
        <f t="shared" si="2"/>
        <v>-0.54535519125683063</v>
      </c>
      <c r="K19" s="34" t="s">
        <v>1718</v>
      </c>
      <c r="L19" s="35" t="s">
        <v>1719</v>
      </c>
      <c r="M19" s="57">
        <f t="shared" si="3"/>
        <v>-0.72759433962264153</v>
      </c>
    </row>
    <row r="20" spans="1:13" ht="18.75" customHeight="1" x14ac:dyDescent="0.25">
      <c r="A20" s="59" t="s">
        <v>36</v>
      </c>
      <c r="B20" s="34" t="s">
        <v>81</v>
      </c>
      <c r="C20" s="34" t="s">
        <v>321</v>
      </c>
      <c r="D20" s="54">
        <f t="shared" si="0"/>
        <v>-0.15</v>
      </c>
      <c r="E20" s="34" t="s">
        <v>333</v>
      </c>
      <c r="F20" s="34" t="s">
        <v>1077</v>
      </c>
      <c r="G20" s="54">
        <f t="shared" si="1"/>
        <v>-0.69195402298850572</v>
      </c>
      <c r="H20" s="34" t="s">
        <v>1720</v>
      </c>
      <c r="I20" s="34" t="s">
        <v>1721</v>
      </c>
      <c r="J20" s="54">
        <f t="shared" si="2"/>
        <v>-0.3073736536868269</v>
      </c>
      <c r="K20" s="34" t="s">
        <v>1722</v>
      </c>
      <c r="L20" s="35" t="s">
        <v>1723</v>
      </c>
      <c r="M20" s="57">
        <f t="shared" si="3"/>
        <v>-0.24679376083188911</v>
      </c>
    </row>
    <row r="21" spans="1:13" ht="19.5" customHeight="1" x14ac:dyDescent="0.25">
      <c r="A21" s="37" t="s">
        <v>37</v>
      </c>
      <c r="B21" s="34" t="s">
        <v>231</v>
      </c>
      <c r="C21" s="34" t="s">
        <v>1724</v>
      </c>
      <c r="D21" s="54">
        <f t="shared" si="0"/>
        <v>-9.2105263157894648E-2</v>
      </c>
      <c r="E21" s="34" t="s">
        <v>254</v>
      </c>
      <c r="F21" s="34" t="s">
        <v>1725</v>
      </c>
      <c r="G21" s="54">
        <f t="shared" si="1"/>
        <v>0.15151515151515152</v>
      </c>
      <c r="H21" s="34" t="s">
        <v>1699</v>
      </c>
      <c r="I21" s="34" t="s">
        <v>100</v>
      </c>
      <c r="J21" s="54" t="e">
        <f t="shared" si="2"/>
        <v>#DIV/0!</v>
      </c>
      <c r="K21" s="34" t="s">
        <v>1726</v>
      </c>
      <c r="L21" s="35" t="s">
        <v>100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139</v>
      </c>
      <c r="C22" s="34" t="s">
        <v>280</v>
      </c>
      <c r="D22" s="54">
        <f t="shared" si="0"/>
        <v>-0.20000000000000004</v>
      </c>
      <c r="E22" s="34" t="s">
        <v>456</v>
      </c>
      <c r="F22" s="34" t="s">
        <v>326</v>
      </c>
      <c r="G22" s="54">
        <f t="shared" si="1"/>
        <v>-0.23255813953488366</v>
      </c>
      <c r="H22" s="34" t="s">
        <v>422</v>
      </c>
      <c r="I22" s="34" t="s">
        <v>1058</v>
      </c>
      <c r="J22" s="54">
        <f t="shared" si="2"/>
        <v>-0.33574007220216606</v>
      </c>
      <c r="K22" s="34" t="s">
        <v>1416</v>
      </c>
      <c r="L22" s="35" t="s">
        <v>1727</v>
      </c>
      <c r="M22" s="57">
        <f t="shared" si="3"/>
        <v>-0.44687189672293942</v>
      </c>
    </row>
    <row r="23" spans="1:13" ht="18.75" customHeight="1" x14ac:dyDescent="0.25">
      <c r="A23" s="37" t="s">
        <v>39</v>
      </c>
      <c r="B23" s="34" t="s">
        <v>182</v>
      </c>
      <c r="C23" s="34" t="s">
        <v>146</v>
      </c>
      <c r="D23" s="54">
        <f t="shared" si="0"/>
        <v>-2.8571428571428439E-2</v>
      </c>
      <c r="E23" s="34" t="s">
        <v>260</v>
      </c>
      <c r="F23" s="34" t="s">
        <v>1728</v>
      </c>
      <c r="G23" s="54">
        <f t="shared" si="1"/>
        <v>-0.20286396181384259</v>
      </c>
      <c r="H23" s="34" t="s">
        <v>1729</v>
      </c>
      <c r="I23" s="34" t="s">
        <v>673</v>
      </c>
      <c r="J23" s="54">
        <f t="shared" si="2"/>
        <v>2.6969481902058254E-2</v>
      </c>
      <c r="K23" s="34" t="s">
        <v>1730</v>
      </c>
      <c r="L23" s="35" t="s">
        <v>1731</v>
      </c>
      <c r="M23" s="57">
        <f t="shared" si="3"/>
        <v>2.2098765432098766</v>
      </c>
    </row>
    <row r="24" spans="1:13" ht="18.75" customHeight="1" x14ac:dyDescent="0.25">
      <c r="A24" s="59" t="s">
        <v>40</v>
      </c>
      <c r="B24" s="34" t="s">
        <v>76</v>
      </c>
      <c r="C24" s="34" t="s">
        <v>128</v>
      </c>
      <c r="D24" s="54">
        <f t="shared" si="0"/>
        <v>-0.24137931034482754</v>
      </c>
      <c r="E24" s="34" t="s">
        <v>511</v>
      </c>
      <c r="F24" s="34" t="s">
        <v>763</v>
      </c>
      <c r="G24" s="54">
        <f t="shared" si="1"/>
        <v>-0.34905660377358499</v>
      </c>
      <c r="H24" s="34" t="s">
        <v>1732</v>
      </c>
      <c r="I24" s="34" t="s">
        <v>1733</v>
      </c>
      <c r="J24" s="54">
        <f t="shared" si="2"/>
        <v>3.6900369003689905E-2</v>
      </c>
      <c r="K24" s="34" t="s">
        <v>1734</v>
      </c>
      <c r="L24" s="35" t="s">
        <v>1735</v>
      </c>
      <c r="M24" s="57">
        <f t="shared" si="3"/>
        <v>-5.7529610829103295E-2</v>
      </c>
    </row>
    <row r="25" spans="1:13" ht="18.75" customHeight="1" x14ac:dyDescent="0.25">
      <c r="A25" s="37" t="s">
        <v>41</v>
      </c>
      <c r="B25" s="34" t="s">
        <v>257</v>
      </c>
      <c r="C25" s="34" t="s">
        <v>747</v>
      </c>
      <c r="D25" s="54">
        <f t="shared" si="0"/>
        <v>0.16666666666666682</v>
      </c>
      <c r="E25" s="34" t="s">
        <v>326</v>
      </c>
      <c r="F25" s="34" t="s">
        <v>800</v>
      </c>
      <c r="G25" s="54">
        <f t="shared" si="1"/>
        <v>-0.25862068965517238</v>
      </c>
      <c r="H25" s="34" t="s">
        <v>1736</v>
      </c>
      <c r="I25" s="34" t="s">
        <v>115</v>
      </c>
      <c r="J25" s="54">
        <f t="shared" si="2"/>
        <v>-0.20860927152317876</v>
      </c>
      <c r="K25" s="34" t="s">
        <v>1573</v>
      </c>
      <c r="L25" s="35" t="s">
        <v>1737</v>
      </c>
      <c r="M25" s="57">
        <f t="shared" si="3"/>
        <v>-0.45608531994981177</v>
      </c>
    </row>
    <row r="26" spans="1:13" ht="18.75" customHeight="1" x14ac:dyDescent="0.25">
      <c r="A26" s="59" t="s">
        <v>42</v>
      </c>
      <c r="B26" s="34" t="s">
        <v>416</v>
      </c>
      <c r="C26" s="34" t="s">
        <v>139</v>
      </c>
      <c r="D26" s="54">
        <f t="shared" si="0"/>
        <v>-0.25000000000000006</v>
      </c>
      <c r="E26" s="34" t="s">
        <v>81</v>
      </c>
      <c r="F26" s="34" t="s">
        <v>76</v>
      </c>
      <c r="G26" s="54">
        <f t="shared" si="1"/>
        <v>-0.22727272727272721</v>
      </c>
      <c r="H26" s="34" t="s">
        <v>65</v>
      </c>
      <c r="I26" s="34" t="s">
        <v>1144</v>
      </c>
      <c r="J26" s="54">
        <f t="shared" si="2"/>
        <v>-0.59090909090909094</v>
      </c>
      <c r="K26" s="34" t="s">
        <v>1720</v>
      </c>
      <c r="L26" s="35" t="s">
        <v>1738</v>
      </c>
      <c r="M26" s="57">
        <f t="shared" si="3"/>
        <v>-0.24752475247524755</v>
      </c>
    </row>
    <row r="27" spans="1:13" ht="18.75" customHeight="1" x14ac:dyDescent="0.25">
      <c r="A27" s="37" t="s">
        <v>43</v>
      </c>
      <c r="B27" s="34" t="s">
        <v>416</v>
      </c>
      <c r="C27" s="34" t="s">
        <v>416</v>
      </c>
      <c r="D27" s="54">
        <f t="shared" si="0"/>
        <v>0</v>
      </c>
      <c r="E27" s="34" t="s">
        <v>321</v>
      </c>
      <c r="F27" s="34" t="s">
        <v>91</v>
      </c>
      <c r="G27" s="54">
        <f t="shared" si="1"/>
        <v>-0.13043478260869565</v>
      </c>
      <c r="H27" s="34" t="s">
        <v>837</v>
      </c>
      <c r="I27" s="34" t="s">
        <v>1549</v>
      </c>
      <c r="J27" s="54">
        <f t="shared" si="2"/>
        <v>0.15111111111111106</v>
      </c>
      <c r="K27" s="34" t="s">
        <v>1739</v>
      </c>
      <c r="L27" s="35" t="s">
        <v>1740</v>
      </c>
      <c r="M27" s="57">
        <f t="shared" si="3"/>
        <v>0.12976480129764797</v>
      </c>
    </row>
    <row r="28" spans="1:13" ht="18.75" customHeight="1" x14ac:dyDescent="0.25">
      <c r="A28" s="59" t="s">
        <v>44</v>
      </c>
      <c r="B28" s="34" t="s">
        <v>280</v>
      </c>
      <c r="C28" s="34" t="s">
        <v>139</v>
      </c>
      <c r="D28" s="54">
        <f t="shared" si="0"/>
        <v>0.25000000000000006</v>
      </c>
      <c r="E28" s="34" t="s">
        <v>264</v>
      </c>
      <c r="F28" s="34" t="s">
        <v>146</v>
      </c>
      <c r="G28" s="54">
        <f t="shared" si="1"/>
        <v>-0.14285714285714282</v>
      </c>
      <c r="H28" s="34" t="s">
        <v>212</v>
      </c>
      <c r="I28" s="34" t="s">
        <v>141</v>
      </c>
      <c r="J28" s="54">
        <f t="shared" si="2"/>
        <v>-9.0909090909090884E-2</v>
      </c>
      <c r="K28" s="34" t="s">
        <v>348</v>
      </c>
      <c r="L28" s="35" t="s">
        <v>1361</v>
      </c>
      <c r="M28" s="57">
        <f t="shared" si="3"/>
        <v>0.11084337349397597</v>
      </c>
    </row>
    <row r="29" spans="1:13" x14ac:dyDescent="0.25">
      <c r="A29" s="37" t="s">
        <v>45</v>
      </c>
      <c r="B29" s="34" t="s">
        <v>546</v>
      </c>
      <c r="C29" s="34" t="s">
        <v>1741</v>
      </c>
      <c r="D29" s="54">
        <f t="shared" si="0"/>
        <v>-0.22831050228310504</v>
      </c>
      <c r="E29" s="34" t="s">
        <v>1742</v>
      </c>
      <c r="F29" s="34" t="s">
        <v>1743</v>
      </c>
      <c r="G29" s="54">
        <f t="shared" si="1"/>
        <v>2.8469750889679106E-3</v>
      </c>
      <c r="H29" s="34" t="s">
        <v>1744</v>
      </c>
      <c r="I29" s="34" t="s">
        <v>1745</v>
      </c>
      <c r="J29" s="54">
        <f t="shared" si="2"/>
        <v>6.3501199040767425E-2</v>
      </c>
      <c r="K29" s="34" t="s">
        <v>1746</v>
      </c>
      <c r="L29" s="35" t="s">
        <v>100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31"/>
  <sheetViews>
    <sheetView topLeftCell="A7" workbookViewId="0">
      <selection activeCell="C37" sqref="C37"/>
    </sheetView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46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47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48</v>
      </c>
      <c r="C3" s="49" t="s">
        <v>49</v>
      </c>
      <c r="D3" s="53" t="s">
        <v>10</v>
      </c>
      <c r="E3" s="49" t="s">
        <v>50</v>
      </c>
      <c r="F3" s="49" t="s">
        <v>51</v>
      </c>
      <c r="G3" s="53" t="s">
        <v>13</v>
      </c>
      <c r="H3" s="49" t="s">
        <v>52</v>
      </c>
      <c r="I3" s="49" t="s">
        <v>53</v>
      </c>
      <c r="J3" s="53" t="s">
        <v>16</v>
      </c>
      <c r="K3" s="49" t="s">
        <v>54</v>
      </c>
      <c r="L3" s="50" t="s">
        <v>55</v>
      </c>
      <c r="M3" s="58" t="s">
        <v>19</v>
      </c>
    </row>
    <row r="4" spans="1:13" ht="19.5" customHeight="1" x14ac:dyDescent="0.25">
      <c r="A4" s="59" t="s">
        <v>56</v>
      </c>
      <c r="B4" s="34"/>
      <c r="C4" s="34"/>
      <c r="D4" s="54" t="str">
        <f t="shared" ref="D4:D29" si="0">IF(OR(B4="", B4=0, C4="", C4=0), "", (B4-C4)/C4)</f>
        <v/>
      </c>
      <c r="E4" s="34"/>
      <c r="F4" s="34"/>
      <c r="G4" s="54" t="str">
        <f t="shared" ref="G4:G29" si="1">IF(OR(E4="", E4=0, F4="", F4=0), "", (E4-F4)/F4)</f>
        <v/>
      </c>
      <c r="H4" s="34"/>
      <c r="I4" s="34"/>
      <c r="J4" s="54" t="str">
        <f t="shared" ref="J4:J29" si="2">IF(OR(H4="", H4=0, I4="", I4=0), "", (H4-I4)/I4)</f>
        <v/>
      </c>
      <c r="K4" s="34"/>
      <c r="L4" s="35"/>
      <c r="M4" s="57" t="str">
        <f t="shared" ref="M4:M29" si="3">IF(OR(K4="", K4=0, L4="", L4=0), "", (K4-L4)/L4)</f>
        <v/>
      </c>
    </row>
    <row r="5" spans="1:13" ht="19.5" customHeight="1" x14ac:dyDescent="0.25">
      <c r="A5" s="37" t="s">
        <v>57</v>
      </c>
      <c r="B5" s="34"/>
      <c r="C5" s="34"/>
      <c r="D5" s="54" t="str">
        <f t="shared" si="0"/>
        <v/>
      </c>
      <c r="E5" s="34"/>
      <c r="F5" s="34"/>
      <c r="G5" s="54" t="str">
        <f t="shared" si="1"/>
        <v/>
      </c>
      <c r="H5" s="34"/>
      <c r="I5" s="34"/>
      <c r="J5" s="54" t="str">
        <f t="shared" si="2"/>
        <v/>
      </c>
      <c r="K5" s="34"/>
      <c r="L5" s="35"/>
      <c r="M5" s="57" t="str">
        <f t="shared" si="3"/>
        <v/>
      </c>
    </row>
    <row r="6" spans="1:13" ht="19.5" customHeight="1" x14ac:dyDescent="0.25">
      <c r="A6" s="59" t="s">
        <v>22</v>
      </c>
      <c r="B6" s="34"/>
      <c r="C6" s="34"/>
      <c r="D6" s="54" t="str">
        <f t="shared" si="0"/>
        <v/>
      </c>
      <c r="E6" s="34"/>
      <c r="F6" s="34"/>
      <c r="G6" s="54" t="str">
        <f t="shared" si="1"/>
        <v/>
      </c>
      <c r="H6" s="34"/>
      <c r="I6" s="34"/>
      <c r="J6" s="54" t="str">
        <f t="shared" si="2"/>
        <v/>
      </c>
      <c r="K6" s="34"/>
      <c r="L6" s="35"/>
      <c r="M6" s="57" t="str">
        <f t="shared" si="3"/>
        <v/>
      </c>
    </row>
    <row r="7" spans="1:13" ht="19.5" customHeight="1" x14ac:dyDescent="0.25">
      <c r="A7" s="37" t="s">
        <v>23</v>
      </c>
      <c r="B7" s="34"/>
      <c r="C7" s="34"/>
      <c r="D7" s="54" t="str">
        <f t="shared" si="0"/>
        <v/>
      </c>
      <c r="E7" s="34"/>
      <c r="F7" s="34"/>
      <c r="G7" s="54" t="str">
        <f t="shared" si="1"/>
        <v/>
      </c>
      <c r="H7" s="34"/>
      <c r="I7" s="34"/>
      <c r="J7" s="54" t="str">
        <f t="shared" si="2"/>
        <v/>
      </c>
      <c r="K7" s="34"/>
      <c r="L7" s="35"/>
      <c r="M7" s="57" t="str">
        <f t="shared" si="3"/>
        <v/>
      </c>
    </row>
    <row r="8" spans="1:13" ht="19.5" customHeight="1" x14ac:dyDescent="0.25">
      <c r="A8" s="59" t="s">
        <v>24</v>
      </c>
      <c r="B8" s="34"/>
      <c r="C8" s="34"/>
      <c r="D8" s="54" t="str">
        <f t="shared" si="0"/>
        <v/>
      </c>
      <c r="E8" s="34"/>
      <c r="F8" s="34"/>
      <c r="G8" s="54" t="str">
        <f t="shared" si="1"/>
        <v/>
      </c>
      <c r="H8" s="34"/>
      <c r="I8" s="34"/>
      <c r="J8" s="54" t="str">
        <f t="shared" si="2"/>
        <v/>
      </c>
      <c r="K8" s="34"/>
      <c r="L8" s="35"/>
      <c r="M8" s="57" t="str">
        <f t="shared" si="3"/>
        <v/>
      </c>
    </row>
    <row r="9" spans="1:13" ht="19.5" customHeight="1" x14ac:dyDescent="0.25">
      <c r="A9" s="37" t="s">
        <v>25</v>
      </c>
      <c r="B9" s="34"/>
      <c r="C9" s="34"/>
      <c r="D9" s="54" t="str">
        <f t="shared" si="0"/>
        <v/>
      </c>
      <c r="E9" s="34"/>
      <c r="F9" s="34"/>
      <c r="G9" s="54" t="str">
        <f t="shared" si="1"/>
        <v/>
      </c>
      <c r="H9" s="34"/>
      <c r="I9" s="34"/>
      <c r="J9" s="54" t="str">
        <f t="shared" si="2"/>
        <v/>
      </c>
      <c r="K9" s="34"/>
      <c r="L9" s="35"/>
      <c r="M9" s="57" t="str">
        <f t="shared" si="3"/>
        <v/>
      </c>
    </row>
    <row r="10" spans="1:13" ht="19.5" customHeight="1" x14ac:dyDescent="0.25">
      <c r="A10" s="59" t="s">
        <v>26</v>
      </c>
      <c r="B10" s="34"/>
      <c r="C10" s="34"/>
      <c r="D10" s="54" t="str">
        <f t="shared" si="0"/>
        <v/>
      </c>
      <c r="E10" s="34"/>
      <c r="F10" s="34"/>
      <c r="G10" s="54" t="str">
        <f t="shared" si="1"/>
        <v/>
      </c>
      <c r="H10" s="34"/>
      <c r="I10" s="34"/>
      <c r="J10" s="54" t="str">
        <f t="shared" si="2"/>
        <v/>
      </c>
      <c r="K10" s="34"/>
      <c r="L10" s="35"/>
      <c r="M10" s="57" t="str">
        <f t="shared" si="3"/>
        <v/>
      </c>
    </row>
    <row r="11" spans="1:13" ht="19.5" customHeight="1" x14ac:dyDescent="0.25">
      <c r="A11" s="37" t="s">
        <v>27</v>
      </c>
      <c r="B11" s="34"/>
      <c r="C11" s="34"/>
      <c r="D11" s="54" t="str">
        <f t="shared" si="0"/>
        <v/>
      </c>
      <c r="E11" s="34"/>
      <c r="F11" s="34"/>
      <c r="G11" s="54" t="str">
        <f t="shared" si="1"/>
        <v/>
      </c>
      <c r="H11" s="34"/>
      <c r="I11" s="34"/>
      <c r="J11" s="54" t="str">
        <f t="shared" si="2"/>
        <v/>
      </c>
      <c r="K11" s="34"/>
      <c r="L11" s="35"/>
      <c r="M11" s="57" t="str">
        <f t="shared" si="3"/>
        <v/>
      </c>
    </row>
    <row r="12" spans="1:13" ht="19.5" customHeight="1" x14ac:dyDescent="0.25">
      <c r="A12" s="59" t="s">
        <v>28</v>
      </c>
      <c r="B12" s="34"/>
      <c r="C12" s="34"/>
      <c r="D12" s="54" t="str">
        <f t="shared" si="0"/>
        <v/>
      </c>
      <c r="E12" s="34"/>
      <c r="F12" s="34"/>
      <c r="G12" s="54" t="str">
        <f t="shared" si="1"/>
        <v/>
      </c>
      <c r="H12" s="34"/>
      <c r="I12" s="34"/>
      <c r="J12" s="54" t="str">
        <f t="shared" si="2"/>
        <v/>
      </c>
      <c r="K12" s="34"/>
      <c r="L12" s="35"/>
      <c r="M12" s="57" t="str">
        <f t="shared" si="3"/>
        <v/>
      </c>
    </row>
    <row r="13" spans="1:13" ht="19.5" customHeight="1" x14ac:dyDescent="0.25">
      <c r="A13" s="37" t="s">
        <v>29</v>
      </c>
      <c r="B13" s="34"/>
      <c r="C13" s="34"/>
      <c r="D13" s="54" t="str">
        <f t="shared" si="0"/>
        <v/>
      </c>
      <c r="E13" s="34"/>
      <c r="F13" s="34"/>
      <c r="G13" s="54" t="str">
        <f t="shared" si="1"/>
        <v/>
      </c>
      <c r="H13" s="34"/>
      <c r="I13" s="34"/>
      <c r="J13" s="54" t="str">
        <f t="shared" si="2"/>
        <v/>
      </c>
      <c r="K13" s="34"/>
      <c r="L13" s="35"/>
      <c r="M13" s="57" t="str">
        <f t="shared" si="3"/>
        <v/>
      </c>
    </row>
    <row r="14" spans="1:13" ht="19.5" customHeight="1" x14ac:dyDescent="0.25">
      <c r="A14" s="59" t="s">
        <v>30</v>
      </c>
      <c r="B14" s="34"/>
      <c r="C14" s="34"/>
      <c r="D14" s="54" t="str">
        <f t="shared" si="0"/>
        <v/>
      </c>
      <c r="E14" s="34"/>
      <c r="F14" s="34"/>
      <c r="G14" s="54" t="str">
        <f t="shared" si="1"/>
        <v/>
      </c>
      <c r="H14" s="34"/>
      <c r="I14" s="34"/>
      <c r="J14" s="54" t="str">
        <f t="shared" si="2"/>
        <v/>
      </c>
      <c r="K14" s="34"/>
      <c r="L14" s="35"/>
      <c r="M14" s="57" t="str">
        <f t="shared" si="3"/>
        <v/>
      </c>
    </row>
    <row r="15" spans="1:13" ht="19.5" customHeight="1" x14ac:dyDescent="0.25">
      <c r="A15" s="37" t="s">
        <v>31</v>
      </c>
      <c r="B15" s="34"/>
      <c r="C15" s="34"/>
      <c r="D15" s="54" t="str">
        <f t="shared" si="0"/>
        <v/>
      </c>
      <c r="E15" s="34"/>
      <c r="F15" s="34"/>
      <c r="G15" s="54" t="str">
        <f t="shared" si="1"/>
        <v/>
      </c>
      <c r="H15" s="34"/>
      <c r="I15" s="34"/>
      <c r="J15" s="54" t="str">
        <f t="shared" si="2"/>
        <v/>
      </c>
      <c r="K15" s="34"/>
      <c r="L15" s="35"/>
      <c r="M15" s="57" t="str">
        <f t="shared" si="3"/>
        <v/>
      </c>
    </row>
    <row r="16" spans="1:13" ht="19.5" customHeight="1" x14ac:dyDescent="0.25">
      <c r="A16" s="59" t="s">
        <v>32</v>
      </c>
      <c r="B16" s="34"/>
      <c r="C16" s="34"/>
      <c r="D16" s="54" t="str">
        <f t="shared" si="0"/>
        <v/>
      </c>
      <c r="E16" s="34"/>
      <c r="F16" s="34"/>
      <c r="G16" s="54" t="str">
        <f t="shared" si="1"/>
        <v/>
      </c>
      <c r="H16" s="34"/>
      <c r="I16" s="34"/>
      <c r="J16" s="54" t="str">
        <f t="shared" si="2"/>
        <v/>
      </c>
      <c r="K16" s="34"/>
      <c r="L16" s="35"/>
      <c r="M16" s="57" t="str">
        <f t="shared" si="3"/>
        <v/>
      </c>
    </row>
    <row r="17" spans="1:13" ht="19.5" customHeight="1" x14ac:dyDescent="0.25">
      <c r="A17" s="37" t="s">
        <v>33</v>
      </c>
      <c r="B17" s="34"/>
      <c r="C17" s="34"/>
      <c r="D17" s="54" t="str">
        <f t="shared" si="0"/>
        <v/>
      </c>
      <c r="E17" s="34"/>
      <c r="F17" s="34"/>
      <c r="G17" s="54" t="str">
        <f t="shared" si="1"/>
        <v/>
      </c>
      <c r="H17" s="34"/>
      <c r="I17" s="34"/>
      <c r="J17" s="54" t="str">
        <f t="shared" si="2"/>
        <v/>
      </c>
      <c r="K17" s="34"/>
      <c r="L17" s="35"/>
      <c r="M17" s="57" t="str">
        <f t="shared" si="3"/>
        <v/>
      </c>
    </row>
    <row r="18" spans="1:13" ht="18.75" customHeight="1" x14ac:dyDescent="0.25">
      <c r="A18" s="59" t="s">
        <v>34</v>
      </c>
      <c r="B18" s="34"/>
      <c r="C18" s="34"/>
      <c r="D18" s="54" t="str">
        <f t="shared" si="0"/>
        <v/>
      </c>
      <c r="E18" s="34"/>
      <c r="F18" s="34"/>
      <c r="G18" s="54" t="str">
        <f t="shared" si="1"/>
        <v/>
      </c>
      <c r="H18" s="34"/>
      <c r="I18" s="34"/>
      <c r="J18" s="54" t="str">
        <f t="shared" si="2"/>
        <v/>
      </c>
      <c r="K18" s="34"/>
      <c r="L18" s="35"/>
      <c r="M18" s="57" t="str">
        <f t="shared" si="3"/>
        <v/>
      </c>
    </row>
    <row r="19" spans="1:13" ht="18.75" customHeight="1" x14ac:dyDescent="0.25">
      <c r="A19" s="37" t="s">
        <v>35</v>
      </c>
      <c r="B19" s="34"/>
      <c r="C19" s="34"/>
      <c r="D19" s="54" t="str">
        <f t="shared" si="0"/>
        <v/>
      </c>
      <c r="E19" s="34"/>
      <c r="F19" s="34"/>
      <c r="G19" s="54" t="str">
        <f t="shared" si="1"/>
        <v/>
      </c>
      <c r="H19" s="34"/>
      <c r="I19" s="34"/>
      <c r="J19" s="54" t="str">
        <f t="shared" si="2"/>
        <v/>
      </c>
      <c r="K19" s="34"/>
      <c r="L19" s="35"/>
      <c r="M19" s="57" t="str">
        <f t="shared" si="3"/>
        <v/>
      </c>
    </row>
    <row r="20" spans="1:13" ht="18.75" customHeight="1" x14ac:dyDescent="0.25">
      <c r="A20" s="59" t="s">
        <v>36</v>
      </c>
      <c r="B20" s="34"/>
      <c r="C20" s="34"/>
      <c r="D20" s="54" t="str">
        <f t="shared" si="0"/>
        <v/>
      </c>
      <c r="E20" s="34"/>
      <c r="F20" s="34"/>
      <c r="G20" s="54" t="str">
        <f t="shared" si="1"/>
        <v/>
      </c>
      <c r="H20" s="34"/>
      <c r="I20" s="34"/>
      <c r="J20" s="54" t="str">
        <f t="shared" si="2"/>
        <v/>
      </c>
      <c r="K20" s="34"/>
      <c r="L20" s="35"/>
      <c r="M20" s="57" t="str">
        <f t="shared" si="3"/>
        <v/>
      </c>
    </row>
    <row r="21" spans="1:13" ht="19.5" customHeight="1" x14ac:dyDescent="0.25">
      <c r="A21" s="37" t="s">
        <v>37</v>
      </c>
      <c r="B21" s="34"/>
      <c r="C21" s="34"/>
      <c r="D21" s="54" t="str">
        <f t="shared" si="0"/>
        <v/>
      </c>
      <c r="E21" s="34"/>
      <c r="F21" s="34"/>
      <c r="G21" s="54" t="str">
        <f t="shared" si="1"/>
        <v/>
      </c>
      <c r="H21" s="34"/>
      <c r="I21" s="34"/>
      <c r="J21" s="54" t="str">
        <f t="shared" si="2"/>
        <v/>
      </c>
      <c r="K21" s="34"/>
      <c r="L21" s="35"/>
      <c r="M21" s="57" t="str">
        <f t="shared" si="3"/>
        <v/>
      </c>
    </row>
    <row r="22" spans="1:13" ht="18.75" customHeight="1" x14ac:dyDescent="0.25">
      <c r="A22" s="59" t="s">
        <v>38</v>
      </c>
      <c r="B22" s="34"/>
      <c r="C22" s="34"/>
      <c r="D22" s="54" t="str">
        <f t="shared" si="0"/>
        <v/>
      </c>
      <c r="E22" s="34"/>
      <c r="F22" s="34"/>
      <c r="G22" s="54" t="str">
        <f t="shared" si="1"/>
        <v/>
      </c>
      <c r="H22" s="34"/>
      <c r="I22" s="34"/>
      <c r="J22" s="54" t="str">
        <f t="shared" si="2"/>
        <v/>
      </c>
      <c r="K22" s="34"/>
      <c r="L22" s="35"/>
      <c r="M22" s="57" t="str">
        <f t="shared" si="3"/>
        <v/>
      </c>
    </row>
    <row r="23" spans="1:13" ht="18.75" customHeight="1" x14ac:dyDescent="0.25">
      <c r="A23" s="37" t="s">
        <v>39</v>
      </c>
      <c r="B23" s="34"/>
      <c r="C23" s="34"/>
      <c r="D23" s="54" t="str">
        <f t="shared" si="0"/>
        <v/>
      </c>
      <c r="E23" s="34"/>
      <c r="F23" s="34"/>
      <c r="G23" s="54" t="str">
        <f t="shared" si="1"/>
        <v/>
      </c>
      <c r="H23" s="34"/>
      <c r="I23" s="34"/>
      <c r="J23" s="54" t="str">
        <f t="shared" si="2"/>
        <v/>
      </c>
      <c r="K23" s="34"/>
      <c r="L23" s="35"/>
      <c r="M23" s="57" t="str">
        <f t="shared" si="3"/>
        <v/>
      </c>
    </row>
    <row r="24" spans="1:13" ht="18.75" customHeight="1" x14ac:dyDescent="0.25">
      <c r="A24" s="59" t="s">
        <v>40</v>
      </c>
      <c r="B24" s="34"/>
      <c r="C24" s="34"/>
      <c r="D24" s="54" t="str">
        <f t="shared" si="0"/>
        <v/>
      </c>
      <c r="E24" s="34"/>
      <c r="F24" s="34"/>
      <c r="G24" s="54" t="str">
        <f t="shared" si="1"/>
        <v/>
      </c>
      <c r="H24" s="34"/>
      <c r="I24" s="34"/>
      <c r="J24" s="54" t="str">
        <f t="shared" si="2"/>
        <v/>
      </c>
      <c r="K24" s="34"/>
      <c r="L24" s="35"/>
      <c r="M24" s="57" t="str">
        <f t="shared" si="3"/>
        <v/>
      </c>
    </row>
    <row r="25" spans="1:13" ht="18.75" customHeight="1" x14ac:dyDescent="0.25">
      <c r="A25" s="37" t="s">
        <v>41</v>
      </c>
      <c r="B25" s="34"/>
      <c r="C25" s="34"/>
      <c r="D25" s="54" t="str">
        <f t="shared" si="0"/>
        <v/>
      </c>
      <c r="E25" s="34"/>
      <c r="F25" s="34"/>
      <c r="G25" s="54" t="str">
        <f t="shared" si="1"/>
        <v/>
      </c>
      <c r="H25" s="34"/>
      <c r="I25" s="34"/>
      <c r="J25" s="54" t="str">
        <f t="shared" si="2"/>
        <v/>
      </c>
      <c r="K25" s="34"/>
      <c r="L25" s="35"/>
      <c r="M25" s="57" t="str">
        <f t="shared" si="3"/>
        <v/>
      </c>
    </row>
    <row r="26" spans="1:13" ht="18.75" customHeight="1" x14ac:dyDescent="0.25">
      <c r="A26" s="59" t="s">
        <v>42</v>
      </c>
      <c r="B26" s="34"/>
      <c r="C26" s="34"/>
      <c r="D26" s="54" t="str">
        <f t="shared" si="0"/>
        <v/>
      </c>
      <c r="E26" s="34"/>
      <c r="F26" s="34"/>
      <c r="G26" s="54" t="str">
        <f t="shared" si="1"/>
        <v/>
      </c>
      <c r="H26" s="34"/>
      <c r="I26" s="34"/>
      <c r="J26" s="54" t="str">
        <f t="shared" si="2"/>
        <v/>
      </c>
      <c r="K26" s="34"/>
      <c r="L26" s="35"/>
      <c r="M26" s="57" t="str">
        <f t="shared" si="3"/>
        <v/>
      </c>
    </row>
    <row r="27" spans="1:13" ht="18.75" customHeight="1" x14ac:dyDescent="0.25">
      <c r="A27" s="37" t="s">
        <v>43</v>
      </c>
      <c r="B27" s="34"/>
      <c r="C27" s="34"/>
      <c r="D27" s="54" t="str">
        <f t="shared" si="0"/>
        <v/>
      </c>
      <c r="E27" s="34"/>
      <c r="F27" s="34"/>
      <c r="G27" s="54" t="str">
        <f t="shared" si="1"/>
        <v/>
      </c>
      <c r="H27" s="34"/>
      <c r="I27" s="34"/>
      <c r="J27" s="54" t="str">
        <f t="shared" si="2"/>
        <v/>
      </c>
      <c r="K27" s="34"/>
      <c r="L27" s="35"/>
      <c r="M27" s="57" t="str">
        <f t="shared" si="3"/>
        <v/>
      </c>
    </row>
    <row r="28" spans="1:13" ht="18.75" customHeight="1" x14ac:dyDescent="0.25">
      <c r="A28" s="59" t="s">
        <v>44</v>
      </c>
      <c r="B28" s="34"/>
      <c r="C28" s="34"/>
      <c r="D28" s="54" t="str">
        <f t="shared" si="0"/>
        <v/>
      </c>
      <c r="E28" s="34"/>
      <c r="F28" s="34"/>
      <c r="G28" s="54" t="str">
        <f t="shared" si="1"/>
        <v/>
      </c>
      <c r="H28" s="34"/>
      <c r="I28" s="34"/>
      <c r="J28" s="54" t="str">
        <f t="shared" si="2"/>
        <v/>
      </c>
      <c r="K28" s="34"/>
      <c r="L28" s="35"/>
      <c r="M28" s="57" t="str">
        <f t="shared" si="3"/>
        <v/>
      </c>
    </row>
    <row r="29" spans="1:13" x14ac:dyDescent="0.25">
      <c r="A29" s="37" t="s">
        <v>45</v>
      </c>
      <c r="B29" s="34"/>
      <c r="C29" s="34"/>
      <c r="D29" s="54" t="str">
        <f t="shared" si="0"/>
        <v/>
      </c>
      <c r="E29" s="34"/>
      <c r="F29" s="34"/>
      <c r="G29" s="54" t="str">
        <f t="shared" si="1"/>
        <v/>
      </c>
      <c r="H29" s="34"/>
      <c r="I29" s="34"/>
      <c r="J29" s="54" t="str">
        <f t="shared" si="2"/>
        <v/>
      </c>
      <c r="K29" s="34"/>
      <c r="L29" s="35"/>
      <c r="M29" s="57" t="str">
        <f t="shared" si="3"/>
        <v/>
      </c>
    </row>
    <row r="30" spans="1:13" x14ac:dyDescent="0.25">
      <c r="A30" s="62" t="s">
        <v>20</v>
      </c>
      <c r="B30" s="63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5"/>
    </row>
    <row r="31" spans="1:13" x14ac:dyDescent="0.25">
      <c r="A31" s="62" t="s">
        <v>21</v>
      </c>
      <c r="B31" s="63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5"/>
    </row>
  </sheetData>
  <mergeCells count="4">
    <mergeCell ref="B1:C1"/>
    <mergeCell ref="E1:F1"/>
    <mergeCell ref="K1:L1"/>
    <mergeCell ref="H1:I1"/>
  </mergeCells>
  <conditionalFormatting sqref="B3:M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46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47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48</v>
      </c>
      <c r="C3" s="49" t="s">
        <v>49</v>
      </c>
      <c r="D3" s="53" t="s">
        <v>10</v>
      </c>
      <c r="E3" s="49" t="s">
        <v>50</v>
      </c>
      <c r="F3" s="49" t="s">
        <v>51</v>
      </c>
      <c r="G3" s="53" t="s">
        <v>13</v>
      </c>
      <c r="H3" s="49" t="s">
        <v>52</v>
      </c>
      <c r="I3" s="49" t="s">
        <v>53</v>
      </c>
      <c r="J3" s="53" t="s">
        <v>16</v>
      </c>
      <c r="K3" s="49" t="s">
        <v>54</v>
      </c>
      <c r="L3" s="50" t="s">
        <v>55</v>
      </c>
      <c r="M3" s="58" t="s">
        <v>19</v>
      </c>
    </row>
    <row r="4" spans="1:13" ht="19.5" customHeight="1" x14ac:dyDescent="0.25">
      <c r="A4" s="37" t="s">
        <v>56</v>
      </c>
      <c r="B4" s="34" t="s">
        <v>257</v>
      </c>
      <c r="C4" s="34" t="s">
        <v>257</v>
      </c>
      <c r="D4" s="54">
        <f t="shared" ref="D4:D29" si="0">IF(OR(B4="", B4=0, C4="", C4=0), "", (B4-C4)/C4)</f>
        <v>0</v>
      </c>
      <c r="E4" s="34" t="s">
        <v>326</v>
      </c>
      <c r="F4" s="34" t="s">
        <v>60</v>
      </c>
      <c r="G4" s="54">
        <f t="shared" ref="G4:G29" si="1">IF(OR(E4="", E4=0, F4="", F4=0), "", (E4-F4)/F4)</f>
        <v>-0.17307692307692313</v>
      </c>
      <c r="H4" s="34" t="s">
        <v>1747</v>
      </c>
      <c r="I4" s="34" t="s">
        <v>657</v>
      </c>
      <c r="J4" s="54">
        <f t="shared" ref="J4:J29" si="2">IF(OR(H4="", H4=0, I4="", I4=0), "", (H4-I4)/I4)</f>
        <v>-0.17322834645669288</v>
      </c>
      <c r="K4" s="34" t="s">
        <v>1748</v>
      </c>
      <c r="L4" s="35" t="s">
        <v>642</v>
      </c>
      <c r="M4" s="57">
        <f t="shared" ref="M4:M29" si="3">IF(OR(K4="", K4=0, L4="", L4=0), "", (K4-L4)/L4)</f>
        <v>-0.22395508421709304</v>
      </c>
    </row>
    <row r="5" spans="1:13" ht="19.5" customHeight="1" x14ac:dyDescent="0.25">
      <c r="A5" s="37" t="s">
        <v>57</v>
      </c>
      <c r="B5" s="34" t="s">
        <v>123</v>
      </c>
      <c r="C5" s="34" t="s">
        <v>123</v>
      </c>
      <c r="D5" s="54">
        <f t="shared" si="0"/>
        <v>0</v>
      </c>
      <c r="E5" s="34" t="s">
        <v>439</v>
      </c>
      <c r="F5" s="34" t="s">
        <v>558</v>
      </c>
      <c r="G5" s="54">
        <f t="shared" si="1"/>
        <v>3.3333333333333368E-2</v>
      </c>
      <c r="H5" s="34" t="s">
        <v>1749</v>
      </c>
      <c r="I5" s="34" t="s">
        <v>984</v>
      </c>
      <c r="J5" s="54">
        <f t="shared" si="2"/>
        <v>-0.17039106145251393</v>
      </c>
      <c r="K5" s="34" t="s">
        <v>780</v>
      </c>
      <c r="L5" s="35" t="s">
        <v>1750</v>
      </c>
      <c r="M5" s="57">
        <f t="shared" si="3"/>
        <v>-0.14285714285714282</v>
      </c>
    </row>
    <row r="6" spans="1:13" ht="19.5" customHeight="1" x14ac:dyDescent="0.25">
      <c r="A6" s="59" t="s">
        <v>22</v>
      </c>
      <c r="B6" s="34" t="s">
        <v>59</v>
      </c>
      <c r="C6" s="34" t="s">
        <v>124</v>
      </c>
      <c r="D6" s="54">
        <f t="shared" si="0"/>
        <v>9.999999999999995E-2</v>
      </c>
      <c r="E6" s="34" t="s">
        <v>439</v>
      </c>
      <c r="F6" s="34" t="s">
        <v>998</v>
      </c>
      <c r="G6" s="54">
        <f t="shared" si="1"/>
        <v>-7.4626865671641854E-2</v>
      </c>
      <c r="H6" s="34" t="s">
        <v>1751</v>
      </c>
      <c r="I6" s="34" t="s">
        <v>130</v>
      </c>
      <c r="J6" s="54">
        <f t="shared" si="2"/>
        <v>-0.16184971098265899</v>
      </c>
      <c r="K6" s="34" t="s">
        <v>1752</v>
      </c>
      <c r="L6" s="35" t="s">
        <v>1501</v>
      </c>
      <c r="M6" s="57">
        <f t="shared" si="3"/>
        <v>8.3676268861454087E-2</v>
      </c>
    </row>
    <row r="7" spans="1:13" ht="19.5" customHeight="1" x14ac:dyDescent="0.25">
      <c r="A7" s="37" t="s">
        <v>23</v>
      </c>
      <c r="B7" s="34" t="s">
        <v>747</v>
      </c>
      <c r="C7" s="34" t="s">
        <v>257</v>
      </c>
      <c r="D7" s="54">
        <f t="shared" si="0"/>
        <v>-0.14285714285714296</v>
      </c>
      <c r="E7" s="34" t="s">
        <v>343</v>
      </c>
      <c r="F7" s="34" t="s">
        <v>536</v>
      </c>
      <c r="G7" s="54">
        <f t="shared" si="1"/>
        <v>-0.22807017543859642</v>
      </c>
      <c r="H7" s="34" t="s">
        <v>166</v>
      </c>
      <c r="I7" s="34" t="s">
        <v>495</v>
      </c>
      <c r="J7" s="54">
        <f t="shared" si="2"/>
        <v>-0.13097713097713096</v>
      </c>
      <c r="K7" s="34" t="s">
        <v>1753</v>
      </c>
      <c r="L7" s="35" t="s">
        <v>1754</v>
      </c>
      <c r="M7" s="57">
        <f t="shared" si="3"/>
        <v>-0.10659733506662337</v>
      </c>
    </row>
    <row r="8" spans="1:13" ht="19.5" customHeight="1" x14ac:dyDescent="0.25">
      <c r="A8" s="59" t="s">
        <v>24</v>
      </c>
      <c r="B8" s="34" t="s">
        <v>966</v>
      </c>
      <c r="C8" s="34" t="s">
        <v>321</v>
      </c>
      <c r="D8" s="54">
        <f t="shared" si="0"/>
        <v>-0.10000000000000009</v>
      </c>
      <c r="E8" s="34" t="s">
        <v>160</v>
      </c>
      <c r="F8" s="34" t="s">
        <v>83</v>
      </c>
      <c r="G8" s="54">
        <f t="shared" si="1"/>
        <v>-0.38461538461538458</v>
      </c>
      <c r="H8" s="34" t="s">
        <v>1496</v>
      </c>
      <c r="I8" s="34" t="s">
        <v>409</v>
      </c>
      <c r="J8" s="54">
        <f t="shared" si="2"/>
        <v>-0.28493647912885661</v>
      </c>
      <c r="K8" s="34" t="s">
        <v>1755</v>
      </c>
      <c r="L8" s="35" t="s">
        <v>491</v>
      </c>
      <c r="M8" s="57">
        <f t="shared" si="3"/>
        <v>-0.18214571657325862</v>
      </c>
    </row>
    <row r="9" spans="1:13" ht="19.5" customHeight="1" x14ac:dyDescent="0.25">
      <c r="A9" s="37" t="s">
        <v>25</v>
      </c>
      <c r="B9" s="34" t="s">
        <v>64</v>
      </c>
      <c r="C9" s="34" t="s">
        <v>67</v>
      </c>
      <c r="D9" s="54">
        <f t="shared" si="0"/>
        <v>-0.14285714285714296</v>
      </c>
      <c r="E9" s="34" t="s">
        <v>118</v>
      </c>
      <c r="F9" s="34" t="s">
        <v>568</v>
      </c>
      <c r="G9" s="54">
        <f t="shared" si="1"/>
        <v>9.8765432098765371E-2</v>
      </c>
      <c r="H9" s="34" t="s">
        <v>1756</v>
      </c>
      <c r="I9" s="34" t="s">
        <v>1757</v>
      </c>
      <c r="J9" s="54">
        <f t="shared" si="2"/>
        <v>2.8680688336519971E-2</v>
      </c>
      <c r="K9" s="34" t="s">
        <v>1758</v>
      </c>
      <c r="L9" s="35" t="s">
        <v>935</v>
      </c>
      <c r="M9" s="57">
        <f t="shared" si="3"/>
        <v>-0.57378451013926213</v>
      </c>
    </row>
    <row r="10" spans="1:13" ht="19.5" customHeight="1" x14ac:dyDescent="0.25">
      <c r="A10" s="59" t="s">
        <v>26</v>
      </c>
      <c r="B10" s="34" t="s">
        <v>169</v>
      </c>
      <c r="C10" s="34" t="s">
        <v>263</v>
      </c>
      <c r="D10" s="54">
        <f t="shared" si="0"/>
        <v>-0.10714285714285723</v>
      </c>
      <c r="E10" s="34" t="s">
        <v>332</v>
      </c>
      <c r="F10" s="34" t="s">
        <v>595</v>
      </c>
      <c r="G10" s="54">
        <f t="shared" si="1"/>
        <v>-4.6511627906976785E-2</v>
      </c>
      <c r="H10" s="34" t="s">
        <v>1759</v>
      </c>
      <c r="I10" s="34" t="s">
        <v>1760</v>
      </c>
      <c r="J10" s="54">
        <f t="shared" si="2"/>
        <v>-0.13129770992366405</v>
      </c>
      <c r="K10" s="34" t="s">
        <v>1761</v>
      </c>
      <c r="L10" s="35" t="s">
        <v>1762</v>
      </c>
      <c r="M10" s="57">
        <f t="shared" si="3"/>
        <v>-0.11964601769911501</v>
      </c>
    </row>
    <row r="11" spans="1:13" ht="19.5" customHeight="1" x14ac:dyDescent="0.25">
      <c r="A11" s="37" t="s">
        <v>27</v>
      </c>
      <c r="B11" s="34" t="s">
        <v>81</v>
      </c>
      <c r="C11" s="34" t="s">
        <v>653</v>
      </c>
      <c r="D11" s="54">
        <f t="shared" si="0"/>
        <v>6.2500000000000056E-2</v>
      </c>
      <c r="E11" s="34" t="s">
        <v>452</v>
      </c>
      <c r="F11" s="34" t="s">
        <v>1252</v>
      </c>
      <c r="G11" s="54">
        <f t="shared" si="1"/>
        <v>9.6153846153846229E-3</v>
      </c>
      <c r="H11" s="34" t="s">
        <v>1763</v>
      </c>
      <c r="I11" s="34" t="s">
        <v>1764</v>
      </c>
      <c r="J11" s="54">
        <f t="shared" si="2"/>
        <v>-0.1865357643758766</v>
      </c>
      <c r="K11" s="34" t="s">
        <v>1765</v>
      </c>
      <c r="L11" s="35" t="s">
        <v>577</v>
      </c>
      <c r="M11" s="57">
        <f t="shared" si="3"/>
        <v>-0.22966162706983442</v>
      </c>
    </row>
    <row r="12" spans="1:13" ht="19.5" customHeight="1" x14ac:dyDescent="0.25">
      <c r="A12" s="59" t="s">
        <v>28</v>
      </c>
      <c r="B12" s="34" t="s">
        <v>997</v>
      </c>
      <c r="C12" s="34" t="s">
        <v>72</v>
      </c>
      <c r="D12" s="54">
        <f t="shared" si="0"/>
        <v>-0.1323529411764707</v>
      </c>
      <c r="E12" s="34" t="s">
        <v>1696</v>
      </c>
      <c r="F12" s="34" t="s">
        <v>1108</v>
      </c>
      <c r="G12" s="54">
        <f t="shared" si="1"/>
        <v>-0.24038461538461536</v>
      </c>
      <c r="H12" s="34" t="s">
        <v>1766</v>
      </c>
      <c r="I12" s="34" t="s">
        <v>1767</v>
      </c>
      <c r="J12" s="54">
        <f t="shared" si="2"/>
        <v>0.12673362027737917</v>
      </c>
      <c r="K12" s="34" t="s">
        <v>1768</v>
      </c>
      <c r="L12" s="35" t="s">
        <v>100</v>
      </c>
      <c r="M12" s="57" t="e">
        <f t="shared" si="3"/>
        <v>#DIV/0!</v>
      </c>
    </row>
    <row r="13" spans="1:13" ht="19.5" customHeight="1" x14ac:dyDescent="0.25">
      <c r="A13" s="37" t="s">
        <v>29</v>
      </c>
      <c r="B13" s="34" t="s">
        <v>679</v>
      </c>
      <c r="C13" s="34" t="s">
        <v>997</v>
      </c>
      <c r="D13" s="54">
        <f t="shared" si="0"/>
        <v>-5.0847457627118502E-2</v>
      </c>
      <c r="E13" s="34" t="s">
        <v>781</v>
      </c>
      <c r="F13" s="34" t="s">
        <v>374</v>
      </c>
      <c r="G13" s="54">
        <f t="shared" si="1"/>
        <v>-9.090909090909087E-2</v>
      </c>
      <c r="H13" s="34" t="s">
        <v>1490</v>
      </c>
      <c r="I13" s="34" t="s">
        <v>1767</v>
      </c>
      <c r="J13" s="54">
        <f t="shared" si="2"/>
        <v>-9.4691535150645642E-2</v>
      </c>
      <c r="K13" s="34" t="s">
        <v>1769</v>
      </c>
      <c r="L13" s="35" t="s">
        <v>100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911</v>
      </c>
      <c r="C14" s="34" t="s">
        <v>145</v>
      </c>
      <c r="D14" s="54">
        <f t="shared" si="0"/>
        <v>-0.59106529209621994</v>
      </c>
      <c r="E14" s="34" t="s">
        <v>1770</v>
      </c>
      <c r="F14" s="34" t="s">
        <v>1231</v>
      </c>
      <c r="G14" s="54">
        <f t="shared" si="1"/>
        <v>-3.466204506065846E-2</v>
      </c>
      <c r="H14" s="34" t="s">
        <v>1771</v>
      </c>
      <c r="I14" s="34" t="s">
        <v>1772</v>
      </c>
      <c r="J14" s="54">
        <f t="shared" si="2"/>
        <v>-7.2681964489676454E-4</v>
      </c>
      <c r="K14" s="34" t="s">
        <v>1773</v>
      </c>
      <c r="L14" s="35" t="s">
        <v>100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176</v>
      </c>
      <c r="C15" s="34" t="s">
        <v>281</v>
      </c>
      <c r="D15" s="54">
        <f t="shared" si="0"/>
        <v>-8.1818181818181887E-2</v>
      </c>
      <c r="E15" s="34" t="s">
        <v>1324</v>
      </c>
      <c r="F15" s="34" t="s">
        <v>1774</v>
      </c>
      <c r="G15" s="54">
        <f t="shared" si="1"/>
        <v>-0.15866388308977031</v>
      </c>
      <c r="H15" s="34" t="s">
        <v>1775</v>
      </c>
      <c r="I15" s="34" t="s">
        <v>1776</v>
      </c>
      <c r="J15" s="54">
        <f t="shared" si="2"/>
        <v>-0.49078624078624089</v>
      </c>
      <c r="K15" s="34" t="s">
        <v>1777</v>
      </c>
      <c r="L15" s="35" t="s">
        <v>1778</v>
      </c>
      <c r="M15" s="57">
        <f t="shared" si="3"/>
        <v>-0.32114301606062717</v>
      </c>
    </row>
    <row r="16" spans="1:13" ht="19.5" customHeight="1" x14ac:dyDescent="0.25">
      <c r="A16" s="59" t="s">
        <v>32</v>
      </c>
      <c r="B16" s="34" t="s">
        <v>285</v>
      </c>
      <c r="C16" s="34" t="s">
        <v>205</v>
      </c>
      <c r="D16" s="54">
        <f t="shared" si="0"/>
        <v>-9.8684210526315735E-2</v>
      </c>
      <c r="E16" s="34" t="s">
        <v>467</v>
      </c>
      <c r="F16" s="34" t="s">
        <v>1779</v>
      </c>
      <c r="G16" s="54">
        <f t="shared" si="1"/>
        <v>-0.22970297029702966</v>
      </c>
      <c r="H16" s="34" t="s">
        <v>1027</v>
      </c>
      <c r="I16" s="34" t="s">
        <v>1754</v>
      </c>
      <c r="J16" s="54">
        <f t="shared" si="2"/>
        <v>-0.34676633084172892</v>
      </c>
      <c r="K16" s="34" t="s">
        <v>1780</v>
      </c>
      <c r="L16" s="35" t="s">
        <v>1781</v>
      </c>
      <c r="M16" s="57">
        <f t="shared" si="3"/>
        <v>0.50053755183535564</v>
      </c>
    </row>
    <row r="17" spans="1:13" ht="19.5" customHeight="1" x14ac:dyDescent="0.25">
      <c r="A17" s="37" t="s">
        <v>33</v>
      </c>
      <c r="B17" s="34" t="s">
        <v>917</v>
      </c>
      <c r="C17" s="34" t="s">
        <v>82</v>
      </c>
      <c r="D17" s="54">
        <f t="shared" si="0"/>
        <v>-8.8235294117647023E-2</v>
      </c>
      <c r="E17" s="34" t="s">
        <v>1363</v>
      </c>
      <c r="F17" s="34" t="s">
        <v>724</v>
      </c>
      <c r="G17" s="54">
        <f t="shared" si="1"/>
        <v>-5.7831325301204863E-2</v>
      </c>
      <c r="H17" s="34" t="s">
        <v>1782</v>
      </c>
      <c r="I17" s="34" t="s">
        <v>1783</v>
      </c>
      <c r="J17" s="54">
        <f t="shared" si="2"/>
        <v>-0.14273467638234028</v>
      </c>
      <c r="K17" s="34" t="s">
        <v>1784</v>
      </c>
      <c r="L17" s="35" t="s">
        <v>100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852</v>
      </c>
      <c r="C18" s="34" t="s">
        <v>963</v>
      </c>
      <c r="D18" s="54">
        <f t="shared" si="0"/>
        <v>-8.7912087912087822E-2</v>
      </c>
      <c r="E18" s="34" t="s">
        <v>1785</v>
      </c>
      <c r="F18" s="34" t="s">
        <v>1786</v>
      </c>
      <c r="G18" s="54">
        <f t="shared" si="1"/>
        <v>-6.2039312039312129E-2</v>
      </c>
      <c r="H18" s="34" t="s">
        <v>1787</v>
      </c>
      <c r="I18" s="34" t="s">
        <v>1788</v>
      </c>
      <c r="J18" s="54">
        <f t="shared" si="2"/>
        <v>-2.5561867127685937E-2</v>
      </c>
      <c r="K18" s="34" t="s">
        <v>1789</v>
      </c>
      <c r="L18" s="35" t="s">
        <v>100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884</v>
      </c>
      <c r="C19" s="34" t="s">
        <v>126</v>
      </c>
      <c r="D19" s="54">
        <f t="shared" si="0"/>
        <v>-0.14545454545454556</v>
      </c>
      <c r="E19" s="34" t="s">
        <v>1790</v>
      </c>
      <c r="F19" s="34" t="s">
        <v>1499</v>
      </c>
      <c r="G19" s="54">
        <f t="shared" si="1"/>
        <v>-0.56089193825042882</v>
      </c>
      <c r="H19" s="34" t="s">
        <v>1791</v>
      </c>
      <c r="I19" s="34" t="s">
        <v>1306</v>
      </c>
      <c r="J19" s="54">
        <f t="shared" si="2"/>
        <v>-0.44429619746497667</v>
      </c>
      <c r="K19" s="34" t="s">
        <v>1792</v>
      </c>
      <c r="L19" s="35" t="s">
        <v>1793</v>
      </c>
      <c r="M19" s="57">
        <f t="shared" si="3"/>
        <v>-0.74407175328664454</v>
      </c>
    </row>
    <row r="20" spans="1:13" ht="18.75" customHeight="1" x14ac:dyDescent="0.25">
      <c r="A20" s="59" t="s">
        <v>36</v>
      </c>
      <c r="B20" s="34" t="s">
        <v>321</v>
      </c>
      <c r="C20" s="34" t="s">
        <v>86</v>
      </c>
      <c r="D20" s="54">
        <f t="shared" si="0"/>
        <v>-0.35483870967741932</v>
      </c>
      <c r="E20" s="34" t="s">
        <v>333</v>
      </c>
      <c r="F20" s="34" t="s">
        <v>1344</v>
      </c>
      <c r="G20" s="54">
        <f t="shared" si="1"/>
        <v>-0.7112068965517242</v>
      </c>
      <c r="H20" s="34" t="s">
        <v>1794</v>
      </c>
      <c r="I20" s="34" t="s">
        <v>856</v>
      </c>
      <c r="J20" s="54">
        <f t="shared" si="2"/>
        <v>-0.35015527950310571</v>
      </c>
      <c r="K20" s="34" t="s">
        <v>1795</v>
      </c>
      <c r="L20" s="35" t="s">
        <v>1796</v>
      </c>
      <c r="M20" s="57">
        <f t="shared" si="3"/>
        <v>-0.29221517958719329</v>
      </c>
    </row>
    <row r="21" spans="1:13" ht="19.5" customHeight="1" x14ac:dyDescent="0.25">
      <c r="A21" s="37" t="s">
        <v>37</v>
      </c>
      <c r="B21" s="34" t="s">
        <v>1423</v>
      </c>
      <c r="C21" s="34" t="s">
        <v>1324</v>
      </c>
      <c r="D21" s="54">
        <f t="shared" si="0"/>
        <v>-0.11910669975186114</v>
      </c>
      <c r="E21" s="34" t="s">
        <v>1797</v>
      </c>
      <c r="F21" s="34" t="s">
        <v>1798</v>
      </c>
      <c r="G21" s="54">
        <f t="shared" si="1"/>
        <v>-0.19407496977025387</v>
      </c>
      <c r="H21" s="34" t="s">
        <v>1768</v>
      </c>
      <c r="I21" s="34" t="s">
        <v>100</v>
      </c>
      <c r="J21" s="54" t="e">
        <f t="shared" si="2"/>
        <v>#DIV/0!</v>
      </c>
      <c r="K21" s="34" t="s">
        <v>1799</v>
      </c>
      <c r="L21" s="35" t="s">
        <v>100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139</v>
      </c>
      <c r="C22" s="34" t="s">
        <v>139</v>
      </c>
      <c r="D22" s="54">
        <f t="shared" si="0"/>
        <v>0</v>
      </c>
      <c r="E22" s="34" t="s">
        <v>456</v>
      </c>
      <c r="F22" s="34" t="s">
        <v>198</v>
      </c>
      <c r="G22" s="54">
        <f t="shared" si="1"/>
        <v>-0.26666666666666666</v>
      </c>
      <c r="H22" s="34" t="s">
        <v>1216</v>
      </c>
      <c r="I22" s="34" t="s">
        <v>1749</v>
      </c>
      <c r="J22" s="54">
        <f t="shared" si="2"/>
        <v>-0.37373737373737376</v>
      </c>
      <c r="K22" s="34" t="s">
        <v>1764</v>
      </c>
      <c r="L22" s="35" t="s">
        <v>537</v>
      </c>
      <c r="M22" s="57">
        <f t="shared" si="3"/>
        <v>-0.33612662942271881</v>
      </c>
    </row>
    <row r="23" spans="1:13" ht="18.75" customHeight="1" x14ac:dyDescent="0.25">
      <c r="A23" s="37" t="s">
        <v>39</v>
      </c>
      <c r="B23" s="34" t="s">
        <v>773</v>
      </c>
      <c r="C23" s="34" t="s">
        <v>147</v>
      </c>
      <c r="D23" s="54">
        <f t="shared" si="0"/>
        <v>7.8947368421052558E-2</v>
      </c>
      <c r="E23" s="34" t="s">
        <v>166</v>
      </c>
      <c r="F23" s="34" t="s">
        <v>720</v>
      </c>
      <c r="G23" s="54">
        <f t="shared" si="1"/>
        <v>-6.4876957494407167E-2</v>
      </c>
      <c r="H23" s="34" t="s">
        <v>1056</v>
      </c>
      <c r="I23" s="34" t="s">
        <v>248</v>
      </c>
      <c r="J23" s="54">
        <f t="shared" si="2"/>
        <v>-3.5262807717897499E-2</v>
      </c>
      <c r="K23" s="34" t="s">
        <v>1780</v>
      </c>
      <c r="L23" s="35" t="s">
        <v>1800</v>
      </c>
      <c r="M23" s="57">
        <f t="shared" si="3"/>
        <v>2.0163630750231554</v>
      </c>
    </row>
    <row r="24" spans="1:13" ht="18.75" customHeight="1" x14ac:dyDescent="0.25">
      <c r="A24" s="59" t="s">
        <v>40</v>
      </c>
      <c r="B24" s="34" t="s">
        <v>76</v>
      </c>
      <c r="C24" s="34" t="s">
        <v>689</v>
      </c>
      <c r="D24" s="54">
        <f t="shared" si="0"/>
        <v>-0.3125</v>
      </c>
      <c r="E24" s="34" t="s">
        <v>511</v>
      </c>
      <c r="F24" s="34" t="s">
        <v>728</v>
      </c>
      <c r="G24" s="54">
        <f t="shared" si="1"/>
        <v>-0.38938053097345132</v>
      </c>
      <c r="H24" s="34" t="s">
        <v>1801</v>
      </c>
      <c r="I24" s="34" t="s">
        <v>1573</v>
      </c>
      <c r="J24" s="54">
        <f t="shared" si="2"/>
        <v>-2.537485582468289E-2</v>
      </c>
      <c r="K24" s="34" t="s">
        <v>1802</v>
      </c>
      <c r="L24" s="35" t="s">
        <v>1803</v>
      </c>
      <c r="M24" s="57">
        <f t="shared" si="3"/>
        <v>-0.11436592212864635</v>
      </c>
    </row>
    <row r="25" spans="1:13" ht="18.75" customHeight="1" x14ac:dyDescent="0.25">
      <c r="A25" s="37" t="s">
        <v>41</v>
      </c>
      <c r="B25" s="34" t="s">
        <v>257</v>
      </c>
      <c r="C25" s="34" t="s">
        <v>257</v>
      </c>
      <c r="D25" s="54">
        <f t="shared" si="0"/>
        <v>0</v>
      </c>
      <c r="E25" s="34" t="s">
        <v>198</v>
      </c>
      <c r="F25" s="34" t="s">
        <v>299</v>
      </c>
      <c r="G25" s="54">
        <f t="shared" si="1"/>
        <v>-0.2857142857142857</v>
      </c>
      <c r="H25" s="34" t="s">
        <v>1736</v>
      </c>
      <c r="I25" s="34" t="s">
        <v>524</v>
      </c>
      <c r="J25" s="54">
        <f t="shared" si="2"/>
        <v>-0.25776397515527949</v>
      </c>
      <c r="K25" s="34" t="s">
        <v>405</v>
      </c>
      <c r="L25" s="35" t="s">
        <v>502</v>
      </c>
      <c r="M25" s="57">
        <f t="shared" si="3"/>
        <v>-0.42470588235294121</v>
      </c>
    </row>
    <row r="26" spans="1:13" ht="18.75" customHeight="1" x14ac:dyDescent="0.25">
      <c r="A26" s="59" t="s">
        <v>42</v>
      </c>
      <c r="B26" s="34" t="s">
        <v>416</v>
      </c>
      <c r="C26" s="34" t="s">
        <v>416</v>
      </c>
      <c r="D26" s="54">
        <f t="shared" si="0"/>
        <v>0</v>
      </c>
      <c r="E26" s="34" t="s">
        <v>653</v>
      </c>
      <c r="F26" s="34" t="s">
        <v>117</v>
      </c>
      <c r="G26" s="54">
        <f t="shared" si="1"/>
        <v>-0.33333333333333331</v>
      </c>
      <c r="H26" s="34" t="s">
        <v>118</v>
      </c>
      <c r="I26" s="34" t="s">
        <v>289</v>
      </c>
      <c r="J26" s="54">
        <f t="shared" si="2"/>
        <v>-0.52910052910052907</v>
      </c>
      <c r="K26" s="34" t="s">
        <v>1407</v>
      </c>
      <c r="L26" s="35" t="s">
        <v>1804</v>
      </c>
      <c r="M26" s="57">
        <f t="shared" si="3"/>
        <v>-0.15611814345991559</v>
      </c>
    </row>
    <row r="27" spans="1:13" ht="18.75" customHeight="1" x14ac:dyDescent="0.25">
      <c r="A27" s="37" t="s">
        <v>43</v>
      </c>
      <c r="B27" s="34" t="s">
        <v>416</v>
      </c>
      <c r="C27" s="34" t="s">
        <v>139</v>
      </c>
      <c r="D27" s="54">
        <f t="shared" si="0"/>
        <v>-0.25000000000000006</v>
      </c>
      <c r="E27" s="34" t="s">
        <v>92</v>
      </c>
      <c r="F27" s="34" t="s">
        <v>85</v>
      </c>
      <c r="G27" s="54">
        <f t="shared" si="1"/>
        <v>-0.22222222222222229</v>
      </c>
      <c r="H27" s="34" t="s">
        <v>938</v>
      </c>
      <c r="I27" s="34" t="s">
        <v>1522</v>
      </c>
      <c r="J27" s="54">
        <f t="shared" si="2"/>
        <v>8.3333333333333412E-2</v>
      </c>
      <c r="K27" s="34" t="s">
        <v>1805</v>
      </c>
      <c r="L27" s="35" t="s">
        <v>1806</v>
      </c>
      <c r="M27" s="57">
        <f t="shared" si="3"/>
        <v>6.0836501901140601E-2</v>
      </c>
    </row>
    <row r="28" spans="1:13" ht="18.75" customHeight="1" x14ac:dyDescent="0.25">
      <c r="A28" s="59" t="s">
        <v>44</v>
      </c>
      <c r="B28" s="34" t="s">
        <v>280</v>
      </c>
      <c r="C28" s="34" t="s">
        <v>139</v>
      </c>
      <c r="D28" s="54">
        <f t="shared" si="0"/>
        <v>0.25000000000000006</v>
      </c>
      <c r="E28" s="34" t="s">
        <v>264</v>
      </c>
      <c r="F28" s="34" t="s">
        <v>125</v>
      </c>
      <c r="G28" s="54">
        <f t="shared" si="1"/>
        <v>-0.1891891891891892</v>
      </c>
      <c r="H28" s="34" t="s">
        <v>544</v>
      </c>
      <c r="I28" s="34" t="s">
        <v>763</v>
      </c>
      <c r="J28" s="54">
        <f t="shared" si="2"/>
        <v>-0.14622641509433965</v>
      </c>
      <c r="K28" s="34" t="s">
        <v>1807</v>
      </c>
      <c r="L28" s="35" t="s">
        <v>1808</v>
      </c>
      <c r="M28" s="57">
        <f t="shared" si="3"/>
        <v>4.4461190655614158E-2</v>
      </c>
    </row>
    <row r="29" spans="1:13" x14ac:dyDescent="0.25">
      <c r="A29" s="37" t="s">
        <v>45</v>
      </c>
      <c r="B29" s="34" t="s">
        <v>1809</v>
      </c>
      <c r="C29" s="34" t="s">
        <v>1500</v>
      </c>
      <c r="D29" s="54">
        <f t="shared" si="0"/>
        <v>-0.33877159309021115</v>
      </c>
      <c r="E29" s="34" t="s">
        <v>1668</v>
      </c>
      <c r="F29" s="34" t="s">
        <v>1810</v>
      </c>
      <c r="G29" s="54">
        <f t="shared" si="1"/>
        <v>-5.7724391057724408E-2</v>
      </c>
      <c r="H29" s="34" t="s">
        <v>1811</v>
      </c>
      <c r="I29" s="34" t="s">
        <v>1812</v>
      </c>
      <c r="J29" s="54">
        <f t="shared" si="2"/>
        <v>-7.195538765966226E-4</v>
      </c>
      <c r="K29" s="34" t="s">
        <v>1813</v>
      </c>
      <c r="L29" s="35" t="s">
        <v>100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46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47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48</v>
      </c>
      <c r="C3" s="49" t="s">
        <v>49</v>
      </c>
      <c r="D3" s="53" t="s">
        <v>10</v>
      </c>
      <c r="E3" s="49" t="s">
        <v>50</v>
      </c>
      <c r="F3" s="49" t="s">
        <v>51</v>
      </c>
      <c r="G3" s="53" t="s">
        <v>13</v>
      </c>
      <c r="H3" s="49" t="s">
        <v>52</v>
      </c>
      <c r="I3" s="49" t="s">
        <v>53</v>
      </c>
      <c r="J3" s="53" t="s">
        <v>16</v>
      </c>
      <c r="K3" s="49" t="s">
        <v>54</v>
      </c>
      <c r="L3" s="50" t="s">
        <v>55</v>
      </c>
      <c r="M3" s="58" t="s">
        <v>19</v>
      </c>
    </row>
    <row r="4" spans="1:13" ht="19.5" customHeight="1" x14ac:dyDescent="0.25">
      <c r="A4" s="37" t="s">
        <v>56</v>
      </c>
      <c r="B4" s="34" t="s">
        <v>257</v>
      </c>
      <c r="C4" s="34" t="s">
        <v>257</v>
      </c>
      <c r="D4" s="54">
        <f t="shared" ref="D4:D29" si="0">IF(OR(B4="", B4=0, C4="", C4=0), "", (B4-C4)/C4)</f>
        <v>0</v>
      </c>
      <c r="E4" s="34" t="s">
        <v>326</v>
      </c>
      <c r="F4" s="34" t="s">
        <v>60</v>
      </c>
      <c r="G4" s="54">
        <f t="shared" ref="G4:G29" si="1">IF(OR(E4="", E4=0, F4="", F4=0), "", (E4-F4)/F4)</f>
        <v>-0.17307692307692313</v>
      </c>
      <c r="H4" s="34" t="s">
        <v>1747</v>
      </c>
      <c r="I4" s="34" t="s">
        <v>1113</v>
      </c>
      <c r="J4" s="54">
        <f t="shared" ref="J4:J29" si="2">IF(OR(H4="", H4=0, I4="", I4=0), "", (H4-I4)/I4)</f>
        <v>-0.17647058823529402</v>
      </c>
      <c r="K4" s="34" t="s">
        <v>1814</v>
      </c>
      <c r="L4" s="35" t="s">
        <v>1815</v>
      </c>
      <c r="M4" s="57">
        <f t="shared" ref="M4:M29" si="3">IF(OR(K4="", K4=0, L4="", L4=0), "", (K4-L4)/L4)</f>
        <v>-0.22747047855811064</v>
      </c>
    </row>
    <row r="5" spans="1:13" ht="19.5" customHeight="1" x14ac:dyDescent="0.25">
      <c r="A5" s="37" t="s">
        <v>57</v>
      </c>
      <c r="B5" s="34" t="s">
        <v>257</v>
      </c>
      <c r="C5" s="34" t="s">
        <v>123</v>
      </c>
      <c r="D5" s="54">
        <f t="shared" si="0"/>
        <v>-0.12499999999999993</v>
      </c>
      <c r="E5" s="34" t="s">
        <v>439</v>
      </c>
      <c r="F5" s="34" t="s">
        <v>558</v>
      </c>
      <c r="G5" s="54">
        <f t="shared" si="1"/>
        <v>3.3333333333333368E-2</v>
      </c>
      <c r="H5" s="34" t="s">
        <v>1749</v>
      </c>
      <c r="I5" s="34" t="s">
        <v>1073</v>
      </c>
      <c r="J5" s="54">
        <f t="shared" si="2"/>
        <v>-0.17270194986072415</v>
      </c>
      <c r="K5" s="34" t="s">
        <v>1816</v>
      </c>
      <c r="L5" s="35" t="s">
        <v>1817</v>
      </c>
      <c r="M5" s="57">
        <f t="shared" si="3"/>
        <v>-0.14627450980392159</v>
      </c>
    </row>
    <row r="6" spans="1:13" ht="19.5" customHeight="1" x14ac:dyDescent="0.25">
      <c r="A6" s="59" t="s">
        <v>22</v>
      </c>
      <c r="B6" s="34" t="s">
        <v>123</v>
      </c>
      <c r="C6" s="34" t="s">
        <v>59</v>
      </c>
      <c r="D6" s="54">
        <f t="shared" si="0"/>
        <v>-0.27272727272727271</v>
      </c>
      <c r="E6" s="34" t="s">
        <v>558</v>
      </c>
      <c r="F6" s="34" t="s">
        <v>998</v>
      </c>
      <c r="G6" s="54">
        <f t="shared" si="1"/>
        <v>-0.1044776119402986</v>
      </c>
      <c r="H6" s="34" t="s">
        <v>1677</v>
      </c>
      <c r="I6" s="34" t="s">
        <v>389</v>
      </c>
      <c r="J6" s="54">
        <f t="shared" si="2"/>
        <v>-0.17191977077363899</v>
      </c>
      <c r="K6" s="34" t="s">
        <v>1752</v>
      </c>
      <c r="L6" s="35" t="s">
        <v>1232</v>
      </c>
      <c r="M6" s="57">
        <f t="shared" si="3"/>
        <v>8.0711354309165637E-2</v>
      </c>
    </row>
    <row r="7" spans="1:13" ht="19.5" customHeight="1" x14ac:dyDescent="0.25">
      <c r="A7" s="37" t="s">
        <v>23</v>
      </c>
      <c r="B7" s="34" t="s">
        <v>139</v>
      </c>
      <c r="C7" s="34" t="s">
        <v>280</v>
      </c>
      <c r="D7" s="54">
        <f t="shared" si="0"/>
        <v>-0.20000000000000004</v>
      </c>
      <c r="E7" s="34" t="s">
        <v>343</v>
      </c>
      <c r="F7" s="34" t="s">
        <v>650</v>
      </c>
      <c r="G7" s="54">
        <f t="shared" si="1"/>
        <v>-0.27868852459016391</v>
      </c>
      <c r="H7" s="34" t="s">
        <v>166</v>
      </c>
      <c r="I7" s="34" t="s">
        <v>1532</v>
      </c>
      <c r="J7" s="54">
        <f t="shared" si="2"/>
        <v>-0.13278008298755198</v>
      </c>
      <c r="K7" s="34" t="s">
        <v>1818</v>
      </c>
      <c r="L7" s="35" t="s">
        <v>1819</v>
      </c>
      <c r="M7" s="57">
        <f t="shared" si="3"/>
        <v>-0.10981535471331391</v>
      </c>
    </row>
    <row r="8" spans="1:13" ht="19.5" customHeight="1" x14ac:dyDescent="0.25">
      <c r="A8" s="59" t="s">
        <v>24</v>
      </c>
      <c r="B8" s="34" t="s">
        <v>966</v>
      </c>
      <c r="C8" s="34" t="s">
        <v>321</v>
      </c>
      <c r="D8" s="54">
        <f t="shared" si="0"/>
        <v>-0.10000000000000009</v>
      </c>
      <c r="E8" s="34" t="s">
        <v>160</v>
      </c>
      <c r="F8" s="34" t="s">
        <v>361</v>
      </c>
      <c r="G8" s="54">
        <f t="shared" si="1"/>
        <v>-0.38931297709923662</v>
      </c>
      <c r="H8" s="34" t="s">
        <v>1496</v>
      </c>
      <c r="I8" s="34" t="s">
        <v>1820</v>
      </c>
      <c r="J8" s="54">
        <f t="shared" si="2"/>
        <v>-0.28752260397830021</v>
      </c>
      <c r="K8" s="34" t="s">
        <v>1821</v>
      </c>
      <c r="L8" s="35" t="s">
        <v>1000</v>
      </c>
      <c r="M8" s="57">
        <f t="shared" si="3"/>
        <v>-0.18515562649640852</v>
      </c>
    </row>
    <row r="9" spans="1:13" ht="19.5" customHeight="1" x14ac:dyDescent="0.25">
      <c r="A9" s="37" t="s">
        <v>25</v>
      </c>
      <c r="B9" s="34" t="s">
        <v>59</v>
      </c>
      <c r="C9" s="34" t="s">
        <v>64</v>
      </c>
      <c r="D9" s="54">
        <f t="shared" si="0"/>
        <v>-8.3333333333333301E-2</v>
      </c>
      <c r="E9" s="34" t="s">
        <v>118</v>
      </c>
      <c r="F9" s="34" t="s">
        <v>568</v>
      </c>
      <c r="G9" s="54">
        <f t="shared" si="1"/>
        <v>9.8765432098765371E-2</v>
      </c>
      <c r="H9" s="34" t="s">
        <v>1644</v>
      </c>
      <c r="I9" s="34" t="s">
        <v>1822</v>
      </c>
      <c r="J9" s="54">
        <f t="shared" si="2"/>
        <v>4.1904761904761854E-2</v>
      </c>
      <c r="K9" s="34" t="s">
        <v>1758</v>
      </c>
      <c r="L9" s="35" t="s">
        <v>1823</v>
      </c>
      <c r="M9" s="57">
        <f t="shared" si="3"/>
        <v>-0.57518568123706315</v>
      </c>
    </row>
    <row r="10" spans="1:13" ht="19.5" customHeight="1" x14ac:dyDescent="0.25">
      <c r="A10" s="59" t="s">
        <v>26</v>
      </c>
      <c r="B10" s="34" t="s">
        <v>117</v>
      </c>
      <c r="C10" s="34" t="s">
        <v>128</v>
      </c>
      <c r="D10" s="54">
        <f t="shared" si="0"/>
        <v>-0.17241379310344826</v>
      </c>
      <c r="E10" s="34" t="s">
        <v>332</v>
      </c>
      <c r="F10" s="34" t="s">
        <v>1017</v>
      </c>
      <c r="G10" s="54">
        <f t="shared" si="1"/>
        <v>-3.1496062992126012E-2</v>
      </c>
      <c r="H10" s="34" t="s">
        <v>1759</v>
      </c>
      <c r="I10" s="34" t="s">
        <v>1824</v>
      </c>
      <c r="J10" s="54">
        <f t="shared" si="2"/>
        <v>-0.13525835866261393</v>
      </c>
      <c r="K10" s="34" t="s">
        <v>1761</v>
      </c>
      <c r="L10" s="35" t="s">
        <v>1825</v>
      </c>
      <c r="M10" s="57">
        <f t="shared" si="3"/>
        <v>-0.12244177840508112</v>
      </c>
    </row>
    <row r="11" spans="1:13" ht="19.5" customHeight="1" x14ac:dyDescent="0.25">
      <c r="A11" s="37" t="s">
        <v>27</v>
      </c>
      <c r="B11" s="34" t="s">
        <v>653</v>
      </c>
      <c r="C11" s="34" t="s">
        <v>81</v>
      </c>
      <c r="D11" s="54">
        <f t="shared" si="0"/>
        <v>-5.8823529411764754E-2</v>
      </c>
      <c r="E11" s="34" t="s">
        <v>452</v>
      </c>
      <c r="F11" s="34" t="s">
        <v>452</v>
      </c>
      <c r="G11" s="54">
        <f t="shared" si="1"/>
        <v>0</v>
      </c>
      <c r="H11" s="34" t="s">
        <v>1763</v>
      </c>
      <c r="I11" s="34" t="s">
        <v>292</v>
      </c>
      <c r="J11" s="54">
        <f t="shared" si="2"/>
        <v>-0.18881118881118888</v>
      </c>
      <c r="K11" s="34" t="s">
        <v>1826</v>
      </c>
      <c r="L11" s="35" t="s">
        <v>1827</v>
      </c>
      <c r="M11" s="57">
        <f t="shared" si="3"/>
        <v>-0.1698158335326477</v>
      </c>
    </row>
    <row r="12" spans="1:13" ht="19.5" customHeight="1" x14ac:dyDescent="0.25">
      <c r="A12" s="59" t="s">
        <v>28</v>
      </c>
      <c r="B12" s="34" t="s">
        <v>997</v>
      </c>
      <c r="C12" s="34" t="s">
        <v>583</v>
      </c>
      <c r="D12" s="54">
        <f t="shared" si="0"/>
        <v>-0.14492753623188404</v>
      </c>
      <c r="E12" s="34" t="s">
        <v>1696</v>
      </c>
      <c r="F12" s="34" t="s">
        <v>1679</v>
      </c>
      <c r="G12" s="54">
        <f t="shared" si="1"/>
        <v>-0.24220623501199037</v>
      </c>
      <c r="H12" s="34" t="s">
        <v>1828</v>
      </c>
      <c r="I12" s="34" t="s">
        <v>1829</v>
      </c>
      <c r="J12" s="54">
        <f t="shared" si="2"/>
        <v>0.12249761677788371</v>
      </c>
      <c r="K12" s="34" t="s">
        <v>1830</v>
      </c>
      <c r="L12" s="35" t="s">
        <v>100</v>
      </c>
      <c r="M12" s="57" t="e">
        <f t="shared" si="3"/>
        <v>#DIV/0!</v>
      </c>
    </row>
    <row r="13" spans="1:13" ht="19.5" customHeight="1" x14ac:dyDescent="0.25">
      <c r="A13" s="37" t="s">
        <v>29</v>
      </c>
      <c r="B13" s="34" t="s">
        <v>97</v>
      </c>
      <c r="C13" s="34" t="s">
        <v>126</v>
      </c>
      <c r="D13" s="54">
        <f t="shared" si="0"/>
        <v>-0.16363636363636366</v>
      </c>
      <c r="E13" s="34" t="s">
        <v>559</v>
      </c>
      <c r="F13" s="34" t="s">
        <v>445</v>
      </c>
      <c r="G13" s="54">
        <f t="shared" si="1"/>
        <v>-1.0025062656641612E-2</v>
      </c>
      <c r="H13" s="34" t="s">
        <v>1490</v>
      </c>
      <c r="I13" s="34" t="s">
        <v>1829</v>
      </c>
      <c r="J13" s="54">
        <f t="shared" si="2"/>
        <v>-9.7712106768350848E-2</v>
      </c>
      <c r="K13" s="34" t="s">
        <v>1831</v>
      </c>
      <c r="L13" s="35" t="s">
        <v>100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911</v>
      </c>
      <c r="C14" s="34" t="s">
        <v>656</v>
      </c>
      <c r="D14" s="54">
        <f t="shared" si="0"/>
        <v>-0.59523809523809523</v>
      </c>
      <c r="E14" s="34" t="s">
        <v>1770</v>
      </c>
      <c r="F14" s="34" t="s">
        <v>1832</v>
      </c>
      <c r="G14" s="54">
        <f t="shared" si="1"/>
        <v>-3.7996545768566453E-2</v>
      </c>
      <c r="H14" s="34" t="s">
        <v>1833</v>
      </c>
      <c r="I14" s="34" t="s">
        <v>1834</v>
      </c>
      <c r="J14" s="54">
        <f t="shared" si="2"/>
        <v>-4.1399296211964984E-3</v>
      </c>
      <c r="K14" s="34" t="s">
        <v>1835</v>
      </c>
      <c r="L14" s="35" t="s">
        <v>100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466</v>
      </c>
      <c r="C15" s="34" t="s">
        <v>608</v>
      </c>
      <c r="D15" s="54">
        <f t="shared" si="0"/>
        <v>-0.17796610169491522</v>
      </c>
      <c r="E15" s="34" t="s">
        <v>1159</v>
      </c>
      <c r="F15" s="34" t="s">
        <v>495</v>
      </c>
      <c r="G15" s="54">
        <f t="shared" si="1"/>
        <v>-0.16008316008316001</v>
      </c>
      <c r="H15" s="34" t="s">
        <v>1775</v>
      </c>
      <c r="I15" s="34" t="s">
        <v>1836</v>
      </c>
      <c r="J15" s="54">
        <f t="shared" si="2"/>
        <v>-0.49234537660747091</v>
      </c>
      <c r="K15" s="34" t="s">
        <v>1837</v>
      </c>
      <c r="L15" s="35" t="s">
        <v>1838</v>
      </c>
      <c r="M15" s="57">
        <f t="shared" si="3"/>
        <v>-0.32353960224516665</v>
      </c>
    </row>
    <row r="16" spans="1:13" ht="19.5" customHeight="1" x14ac:dyDescent="0.25">
      <c r="A16" s="59" t="s">
        <v>32</v>
      </c>
      <c r="B16" s="34" t="s">
        <v>511</v>
      </c>
      <c r="C16" s="34" t="s">
        <v>177</v>
      </c>
      <c r="D16" s="54">
        <f t="shared" si="0"/>
        <v>-8.0000000000000071E-2</v>
      </c>
      <c r="E16" s="34" t="s">
        <v>467</v>
      </c>
      <c r="F16" s="34" t="s">
        <v>1839</v>
      </c>
      <c r="G16" s="54">
        <f t="shared" si="1"/>
        <v>-0.232741617357002</v>
      </c>
      <c r="H16" s="34" t="s">
        <v>294</v>
      </c>
      <c r="I16" s="34" t="s">
        <v>1819</v>
      </c>
      <c r="J16" s="54">
        <f t="shared" si="2"/>
        <v>-0.34920634920634924</v>
      </c>
      <c r="K16" s="34" t="s">
        <v>1840</v>
      </c>
      <c r="L16" s="35" t="s">
        <v>1841</v>
      </c>
      <c r="M16" s="57">
        <f t="shared" si="3"/>
        <v>0.49529276693455804</v>
      </c>
    </row>
    <row r="17" spans="1:13" ht="19.5" customHeight="1" x14ac:dyDescent="0.25">
      <c r="A17" s="37" t="s">
        <v>33</v>
      </c>
      <c r="B17" s="34" t="s">
        <v>917</v>
      </c>
      <c r="C17" s="34" t="s">
        <v>245</v>
      </c>
      <c r="D17" s="54">
        <f t="shared" si="0"/>
        <v>-9.708737864077667E-2</v>
      </c>
      <c r="E17" s="34" t="s">
        <v>1363</v>
      </c>
      <c r="F17" s="34" t="s">
        <v>1108</v>
      </c>
      <c r="G17" s="54">
        <f t="shared" si="1"/>
        <v>-6.0096153846153841E-2</v>
      </c>
      <c r="H17" s="34" t="s">
        <v>828</v>
      </c>
      <c r="I17" s="34" t="s">
        <v>1240</v>
      </c>
      <c r="J17" s="54">
        <f t="shared" si="2"/>
        <v>-0.14572649572649574</v>
      </c>
      <c r="K17" s="34" t="s">
        <v>1842</v>
      </c>
      <c r="L17" s="35" t="s">
        <v>100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657</v>
      </c>
      <c r="C18" s="34" t="s">
        <v>617</v>
      </c>
      <c r="D18" s="54">
        <f t="shared" si="0"/>
        <v>-8.6330935251798482E-2</v>
      </c>
      <c r="E18" s="34" t="s">
        <v>1785</v>
      </c>
      <c r="F18" s="34" t="s">
        <v>1843</v>
      </c>
      <c r="G18" s="54">
        <f t="shared" si="1"/>
        <v>-6.4911206368646585E-2</v>
      </c>
      <c r="H18" s="34" t="s">
        <v>1844</v>
      </c>
      <c r="I18" s="34" t="s">
        <v>1845</v>
      </c>
      <c r="J18" s="54">
        <f t="shared" si="2"/>
        <v>-2.8923076923076853E-2</v>
      </c>
      <c r="K18" s="34" t="s">
        <v>1846</v>
      </c>
      <c r="L18" s="35" t="s">
        <v>100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884</v>
      </c>
      <c r="C19" s="34" t="s">
        <v>126</v>
      </c>
      <c r="D19" s="54">
        <f t="shared" si="0"/>
        <v>-0.14545454545454556</v>
      </c>
      <c r="E19" s="34" t="s">
        <v>1790</v>
      </c>
      <c r="F19" s="34" t="s">
        <v>853</v>
      </c>
      <c r="G19" s="54">
        <f t="shared" si="1"/>
        <v>-0.56239316239316239</v>
      </c>
      <c r="H19" s="34" t="s">
        <v>1791</v>
      </c>
      <c r="I19" s="34" t="s">
        <v>1674</v>
      </c>
      <c r="J19" s="54">
        <f t="shared" si="2"/>
        <v>-0.44614361702127658</v>
      </c>
      <c r="K19" s="34" t="s">
        <v>1847</v>
      </c>
      <c r="L19" s="35" t="s">
        <v>1848</v>
      </c>
      <c r="M19" s="57">
        <f t="shared" si="3"/>
        <v>-0.74496356622374627</v>
      </c>
    </row>
    <row r="20" spans="1:13" ht="18.75" customHeight="1" x14ac:dyDescent="0.25">
      <c r="A20" s="59" t="s">
        <v>36</v>
      </c>
      <c r="B20" s="34" t="s">
        <v>321</v>
      </c>
      <c r="C20" s="34" t="s">
        <v>86</v>
      </c>
      <c r="D20" s="54">
        <f t="shared" si="0"/>
        <v>-0.35483870967741932</v>
      </c>
      <c r="E20" s="34" t="s">
        <v>333</v>
      </c>
      <c r="F20" s="34" t="s">
        <v>1849</v>
      </c>
      <c r="G20" s="54">
        <f t="shared" si="1"/>
        <v>-0.71489361702127663</v>
      </c>
      <c r="H20" s="34" t="s">
        <v>1794</v>
      </c>
      <c r="I20" s="34" t="s">
        <v>1120</v>
      </c>
      <c r="J20" s="54">
        <f t="shared" si="2"/>
        <v>-0.35216718266253877</v>
      </c>
      <c r="K20" s="34" t="s">
        <v>1795</v>
      </c>
      <c r="L20" s="35" t="s">
        <v>1850</v>
      </c>
      <c r="M20" s="57">
        <f t="shared" si="3"/>
        <v>-0.29450834278308763</v>
      </c>
    </row>
    <row r="21" spans="1:13" ht="19.5" customHeight="1" x14ac:dyDescent="0.25">
      <c r="A21" s="37" t="s">
        <v>37</v>
      </c>
      <c r="B21" s="34" t="s">
        <v>161</v>
      </c>
      <c r="C21" s="34" t="s">
        <v>1454</v>
      </c>
      <c r="D21" s="54">
        <f t="shared" si="0"/>
        <v>-0.1432098765432098</v>
      </c>
      <c r="E21" s="34" t="s">
        <v>1851</v>
      </c>
      <c r="F21" s="34" t="s">
        <v>423</v>
      </c>
      <c r="G21" s="54">
        <f t="shared" si="1"/>
        <v>-0.19228450874020492</v>
      </c>
      <c r="H21" s="34" t="s">
        <v>1830</v>
      </c>
      <c r="I21" s="34" t="s">
        <v>100</v>
      </c>
      <c r="J21" s="54" t="e">
        <f t="shared" si="2"/>
        <v>#DIV/0!</v>
      </c>
      <c r="K21" s="34" t="s">
        <v>1852</v>
      </c>
      <c r="L21" s="35" t="s">
        <v>100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139</v>
      </c>
      <c r="C22" s="34" t="s">
        <v>280</v>
      </c>
      <c r="D22" s="54">
        <f t="shared" si="0"/>
        <v>-0.20000000000000004</v>
      </c>
      <c r="E22" s="34" t="s">
        <v>456</v>
      </c>
      <c r="F22" s="34" t="s">
        <v>97</v>
      </c>
      <c r="G22" s="54">
        <f t="shared" si="1"/>
        <v>-0.28260869565217389</v>
      </c>
      <c r="H22" s="34" t="s">
        <v>1216</v>
      </c>
      <c r="I22" s="34" t="s">
        <v>1527</v>
      </c>
      <c r="J22" s="54">
        <f t="shared" si="2"/>
        <v>-0.3758389261744966</v>
      </c>
      <c r="K22" s="34" t="s">
        <v>1764</v>
      </c>
      <c r="L22" s="35" t="s">
        <v>1853</v>
      </c>
      <c r="M22" s="57">
        <f t="shared" si="3"/>
        <v>-0.33858998144712427</v>
      </c>
    </row>
    <row r="23" spans="1:13" ht="18.75" customHeight="1" x14ac:dyDescent="0.25">
      <c r="A23" s="37" t="s">
        <v>39</v>
      </c>
      <c r="B23" s="34" t="s">
        <v>275</v>
      </c>
      <c r="C23" s="34" t="s">
        <v>590</v>
      </c>
      <c r="D23" s="54">
        <f t="shared" si="0"/>
        <v>0.25641025641025633</v>
      </c>
      <c r="E23" s="34" t="s">
        <v>166</v>
      </c>
      <c r="F23" s="34" t="s">
        <v>585</v>
      </c>
      <c r="G23" s="54">
        <f t="shared" si="1"/>
        <v>-6.6964285714285865E-2</v>
      </c>
      <c r="H23" s="34" t="s">
        <v>1056</v>
      </c>
      <c r="I23" s="34" t="s">
        <v>1854</v>
      </c>
      <c r="J23" s="54">
        <f t="shared" si="2"/>
        <v>-3.8461538461538464E-2</v>
      </c>
      <c r="K23" s="34" t="s">
        <v>1840</v>
      </c>
      <c r="L23" s="35" t="s">
        <v>1855</v>
      </c>
      <c r="M23" s="57">
        <f t="shared" si="3"/>
        <v>2.0055384615384617</v>
      </c>
    </row>
    <row r="24" spans="1:13" ht="18.75" customHeight="1" x14ac:dyDescent="0.25">
      <c r="A24" s="59" t="s">
        <v>40</v>
      </c>
      <c r="B24" s="34" t="s">
        <v>76</v>
      </c>
      <c r="C24" s="34" t="s">
        <v>689</v>
      </c>
      <c r="D24" s="54">
        <f t="shared" si="0"/>
        <v>-0.3125</v>
      </c>
      <c r="E24" s="34" t="s">
        <v>511</v>
      </c>
      <c r="F24" s="34" t="s">
        <v>728</v>
      </c>
      <c r="G24" s="54">
        <f t="shared" si="1"/>
        <v>-0.38938053097345132</v>
      </c>
      <c r="H24" s="34" t="s">
        <v>1801</v>
      </c>
      <c r="I24" s="34" t="s">
        <v>1856</v>
      </c>
      <c r="J24" s="54">
        <f t="shared" si="2"/>
        <v>-2.8735632183908049E-2</v>
      </c>
      <c r="K24" s="34" t="s">
        <v>1857</v>
      </c>
      <c r="L24" s="35" t="s">
        <v>1858</v>
      </c>
      <c r="M24" s="57">
        <f t="shared" si="3"/>
        <v>-0.11743714517437148</v>
      </c>
    </row>
    <row r="25" spans="1:13" ht="18.75" customHeight="1" x14ac:dyDescent="0.25">
      <c r="A25" s="37" t="s">
        <v>41</v>
      </c>
      <c r="B25" s="34" t="s">
        <v>257</v>
      </c>
      <c r="C25" s="34" t="s">
        <v>257</v>
      </c>
      <c r="D25" s="54">
        <f t="shared" si="0"/>
        <v>0</v>
      </c>
      <c r="E25" s="34" t="s">
        <v>97</v>
      </c>
      <c r="F25" s="34" t="s">
        <v>299</v>
      </c>
      <c r="G25" s="54">
        <f t="shared" si="1"/>
        <v>-0.26984126984126983</v>
      </c>
      <c r="H25" s="34" t="s">
        <v>1736</v>
      </c>
      <c r="I25" s="34" t="s">
        <v>151</v>
      </c>
      <c r="J25" s="54">
        <f t="shared" si="2"/>
        <v>-0.26006191950464391</v>
      </c>
      <c r="K25" s="34" t="s">
        <v>1859</v>
      </c>
      <c r="L25" s="35" t="s">
        <v>400</v>
      </c>
      <c r="M25" s="57">
        <f t="shared" si="3"/>
        <v>-0.42697947214076254</v>
      </c>
    </row>
    <row r="26" spans="1:13" ht="18.75" customHeight="1" x14ac:dyDescent="0.25">
      <c r="A26" s="59" t="s">
        <v>42</v>
      </c>
      <c r="B26" s="34" t="s">
        <v>416</v>
      </c>
      <c r="C26" s="34" t="s">
        <v>416</v>
      </c>
      <c r="D26" s="54">
        <f t="shared" si="0"/>
        <v>0</v>
      </c>
      <c r="E26" s="34" t="s">
        <v>966</v>
      </c>
      <c r="F26" s="34" t="s">
        <v>117</v>
      </c>
      <c r="G26" s="54">
        <f t="shared" si="1"/>
        <v>-0.25</v>
      </c>
      <c r="H26" s="34" t="s">
        <v>118</v>
      </c>
      <c r="I26" s="34" t="s">
        <v>289</v>
      </c>
      <c r="J26" s="54">
        <f t="shared" si="2"/>
        <v>-0.52910052910052907</v>
      </c>
      <c r="K26" s="34" t="s">
        <v>1407</v>
      </c>
      <c r="L26" s="35" t="s">
        <v>1860</v>
      </c>
      <c r="M26" s="57">
        <f t="shared" si="3"/>
        <v>-0.15895710681244749</v>
      </c>
    </row>
    <row r="27" spans="1:13" ht="18.75" customHeight="1" x14ac:dyDescent="0.25">
      <c r="A27" s="37" t="s">
        <v>43</v>
      </c>
      <c r="B27" s="34" t="s">
        <v>416</v>
      </c>
      <c r="C27" s="34" t="s">
        <v>139</v>
      </c>
      <c r="D27" s="54">
        <f t="shared" si="0"/>
        <v>-0.25000000000000006</v>
      </c>
      <c r="E27" s="34" t="s">
        <v>92</v>
      </c>
      <c r="F27" s="34" t="s">
        <v>85</v>
      </c>
      <c r="G27" s="54">
        <f t="shared" si="1"/>
        <v>-0.22222222222222229</v>
      </c>
      <c r="H27" s="34" t="s">
        <v>938</v>
      </c>
      <c r="I27" s="34" t="s">
        <v>1522</v>
      </c>
      <c r="J27" s="54">
        <f t="shared" si="2"/>
        <v>8.3333333333333412E-2</v>
      </c>
      <c r="K27" s="34" t="s">
        <v>1805</v>
      </c>
      <c r="L27" s="35" t="s">
        <v>541</v>
      </c>
      <c r="M27" s="57">
        <f t="shared" si="3"/>
        <v>5.6818181818181823E-2</v>
      </c>
    </row>
    <row r="28" spans="1:13" ht="18.75" customHeight="1" x14ac:dyDescent="0.25">
      <c r="A28" s="59" t="s">
        <v>44</v>
      </c>
      <c r="B28" s="34" t="s">
        <v>280</v>
      </c>
      <c r="C28" s="34" t="s">
        <v>280</v>
      </c>
      <c r="D28" s="54">
        <f t="shared" si="0"/>
        <v>0</v>
      </c>
      <c r="E28" s="34" t="s">
        <v>264</v>
      </c>
      <c r="F28" s="34" t="s">
        <v>125</v>
      </c>
      <c r="G28" s="54">
        <f t="shared" si="1"/>
        <v>-0.1891891891891892</v>
      </c>
      <c r="H28" s="34" t="s">
        <v>544</v>
      </c>
      <c r="I28" s="34" t="s">
        <v>763</v>
      </c>
      <c r="J28" s="54">
        <f t="shared" si="2"/>
        <v>-0.14622641509433965</v>
      </c>
      <c r="K28" s="34" t="s">
        <v>1807</v>
      </c>
      <c r="L28" s="35" t="s">
        <v>1861</v>
      </c>
      <c r="M28" s="57">
        <f t="shared" si="3"/>
        <v>4.0540540540540473E-2</v>
      </c>
    </row>
    <row r="29" spans="1:13" x14ac:dyDescent="0.25">
      <c r="A29" s="37" t="s">
        <v>45</v>
      </c>
      <c r="B29" s="34" t="s">
        <v>1862</v>
      </c>
      <c r="C29" s="34" t="s">
        <v>1863</v>
      </c>
      <c r="D29" s="54">
        <f t="shared" si="0"/>
        <v>-0.33875598086124398</v>
      </c>
      <c r="E29" s="34" t="s">
        <v>1864</v>
      </c>
      <c r="F29" s="34" t="s">
        <v>1865</v>
      </c>
      <c r="G29" s="54">
        <f t="shared" si="1"/>
        <v>-5.62021948786166E-2</v>
      </c>
      <c r="H29" s="34" t="s">
        <v>1866</v>
      </c>
      <c r="I29" s="34" t="s">
        <v>1867</v>
      </c>
      <c r="J29" s="54">
        <f t="shared" si="2"/>
        <v>-4.1240810471580413E-3</v>
      </c>
      <c r="K29" s="34" t="s">
        <v>1868</v>
      </c>
      <c r="L29" s="35" t="s">
        <v>100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M32"/>
  <sheetViews>
    <sheetView topLeftCell="A3" workbookViewId="0">
      <selection activeCell="G33" sqref="G33"/>
    </sheetView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46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47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48</v>
      </c>
      <c r="C3" s="49" t="s">
        <v>49</v>
      </c>
      <c r="D3" s="53" t="s">
        <v>10</v>
      </c>
      <c r="E3" s="49" t="s">
        <v>50</v>
      </c>
      <c r="F3" s="49" t="s">
        <v>51</v>
      </c>
      <c r="G3" s="53" t="s">
        <v>13</v>
      </c>
      <c r="H3" s="49" t="s">
        <v>52</v>
      </c>
      <c r="I3" s="49" t="s">
        <v>53</v>
      </c>
      <c r="J3" s="53" t="s">
        <v>16</v>
      </c>
      <c r="K3" s="49" t="s">
        <v>54</v>
      </c>
      <c r="L3" s="50" t="s">
        <v>55</v>
      </c>
      <c r="M3" s="58" t="s">
        <v>19</v>
      </c>
    </row>
    <row r="4" spans="1:13" ht="19.5" customHeight="1" x14ac:dyDescent="0.25">
      <c r="A4" s="37" t="s">
        <v>56</v>
      </c>
      <c r="B4" s="34" t="s">
        <v>123</v>
      </c>
      <c r="C4" s="34" t="s">
        <v>747</v>
      </c>
      <c r="D4" s="54">
        <f t="shared" ref="D4:D29" si="0">IF(OR(B4="", B4=0, C4="", C4=0), "", (B4-C4)/C4)</f>
        <v>0.33333333333333343</v>
      </c>
      <c r="E4" s="34" t="s">
        <v>198</v>
      </c>
      <c r="F4" s="34" t="s">
        <v>199</v>
      </c>
      <c r="G4" s="54">
        <f t="shared" ref="G4:G29" si="1">IF(OR(E4="", E4=0, F4="", F4=0), "", (E4-F4)/F4)</f>
        <v>-0.11764705882352941</v>
      </c>
      <c r="H4" s="34" t="s">
        <v>1790</v>
      </c>
      <c r="I4" s="34" t="s">
        <v>781</v>
      </c>
      <c r="J4" s="54">
        <f t="shared" ref="J4:J29" si="2">IF(OR(H4="", H4=0, I4="", I4=0), "", (H4-I4)/I4)</f>
        <v>-0.20000000000000004</v>
      </c>
      <c r="K4" s="34" t="s">
        <v>1869</v>
      </c>
      <c r="L4" s="35" t="s">
        <v>1304</v>
      </c>
      <c r="M4" s="57">
        <f t="shared" ref="M4:M29" si="3">IF(OR(K4="", K4=0, L4="", L4=0), "", (K4-L4)/L4)</f>
        <v>-0.20494923857868022</v>
      </c>
    </row>
    <row r="5" spans="1:13" ht="19.5" customHeight="1" x14ac:dyDescent="0.25">
      <c r="A5" s="37" t="s">
        <v>57</v>
      </c>
      <c r="B5" s="34" t="s">
        <v>123</v>
      </c>
      <c r="C5" s="34" t="s">
        <v>123</v>
      </c>
      <c r="D5" s="54">
        <f t="shared" si="0"/>
        <v>0</v>
      </c>
      <c r="E5" s="34" t="s">
        <v>98</v>
      </c>
      <c r="F5" s="34" t="s">
        <v>199</v>
      </c>
      <c r="G5" s="54">
        <f t="shared" si="1"/>
        <v>-1.9607843137254919E-2</v>
      </c>
      <c r="H5" s="34" t="s">
        <v>1527</v>
      </c>
      <c r="I5" s="34" t="s">
        <v>374</v>
      </c>
      <c r="J5" s="54">
        <f t="shared" si="2"/>
        <v>-0.15340909090909091</v>
      </c>
      <c r="K5" s="34" t="s">
        <v>1870</v>
      </c>
      <c r="L5" s="35" t="s">
        <v>491</v>
      </c>
      <c r="M5" s="57">
        <f t="shared" si="3"/>
        <v>-0.1257005604483587</v>
      </c>
    </row>
    <row r="6" spans="1:13" ht="19.5" customHeight="1" x14ac:dyDescent="0.25">
      <c r="A6" s="59" t="s">
        <v>22</v>
      </c>
      <c r="B6" s="34" t="s">
        <v>123</v>
      </c>
      <c r="C6" s="34" t="s">
        <v>64</v>
      </c>
      <c r="D6" s="54">
        <f t="shared" si="0"/>
        <v>-0.33333333333333331</v>
      </c>
      <c r="E6" s="34" t="s">
        <v>558</v>
      </c>
      <c r="F6" s="34" t="s">
        <v>998</v>
      </c>
      <c r="G6" s="54">
        <f t="shared" si="1"/>
        <v>-0.1044776119402986</v>
      </c>
      <c r="H6" s="34" t="s">
        <v>758</v>
      </c>
      <c r="I6" s="34" t="s">
        <v>70</v>
      </c>
      <c r="J6" s="54">
        <f t="shared" si="2"/>
        <v>-0.15116279069767444</v>
      </c>
      <c r="K6" s="34" t="s">
        <v>1114</v>
      </c>
      <c r="L6" s="35" t="s">
        <v>514</v>
      </c>
      <c r="M6" s="57">
        <f t="shared" si="3"/>
        <v>0.11723656664340555</v>
      </c>
    </row>
    <row r="7" spans="1:13" ht="19.5" customHeight="1" x14ac:dyDescent="0.25">
      <c r="A7" s="37" t="s">
        <v>23</v>
      </c>
      <c r="B7" s="34" t="s">
        <v>280</v>
      </c>
      <c r="C7" s="34" t="s">
        <v>280</v>
      </c>
      <c r="D7" s="54">
        <f t="shared" si="0"/>
        <v>0</v>
      </c>
      <c r="E7" s="34" t="s">
        <v>343</v>
      </c>
      <c r="F7" s="34" t="s">
        <v>650</v>
      </c>
      <c r="G7" s="54">
        <f t="shared" si="1"/>
        <v>-0.27868852459016391</v>
      </c>
      <c r="H7" s="34" t="s">
        <v>308</v>
      </c>
      <c r="I7" s="34" t="s">
        <v>111</v>
      </c>
      <c r="J7" s="54">
        <f t="shared" si="2"/>
        <v>-0.11205073995771675</v>
      </c>
      <c r="K7" s="34" t="s">
        <v>1871</v>
      </c>
      <c r="L7" s="35" t="s">
        <v>1872</v>
      </c>
      <c r="M7" s="57">
        <f t="shared" si="3"/>
        <v>-8.8595041322314036E-2</v>
      </c>
    </row>
    <row r="8" spans="1:13" ht="19.5" customHeight="1" x14ac:dyDescent="0.25">
      <c r="A8" s="59" t="s">
        <v>24</v>
      </c>
      <c r="B8" s="34" t="s">
        <v>966</v>
      </c>
      <c r="C8" s="34" t="s">
        <v>92</v>
      </c>
      <c r="D8" s="54">
        <f t="shared" si="0"/>
        <v>-0.14285714285714285</v>
      </c>
      <c r="E8" s="34" t="s">
        <v>568</v>
      </c>
      <c r="F8" s="34" t="s">
        <v>596</v>
      </c>
      <c r="G8" s="54">
        <f t="shared" si="1"/>
        <v>-0.36718749999999994</v>
      </c>
      <c r="H8" s="34" t="s">
        <v>843</v>
      </c>
      <c r="I8" s="34" t="s">
        <v>1461</v>
      </c>
      <c r="J8" s="54">
        <f t="shared" si="2"/>
        <v>-0.29929577464788731</v>
      </c>
      <c r="K8" s="34" t="s">
        <v>1873</v>
      </c>
      <c r="L8" s="35" t="s">
        <v>1257</v>
      </c>
      <c r="M8" s="57">
        <f t="shared" si="3"/>
        <v>-0.19043856183326752</v>
      </c>
    </row>
    <row r="9" spans="1:13" ht="19.5" customHeight="1" x14ac:dyDescent="0.25">
      <c r="A9" s="37" t="s">
        <v>25</v>
      </c>
      <c r="B9" s="34" t="s">
        <v>124</v>
      </c>
      <c r="C9" s="34" t="s">
        <v>124</v>
      </c>
      <c r="D9" s="54">
        <f t="shared" si="0"/>
        <v>0</v>
      </c>
      <c r="E9" s="34" t="s">
        <v>245</v>
      </c>
      <c r="F9" s="34" t="s">
        <v>170</v>
      </c>
      <c r="G9" s="54">
        <f t="shared" si="1"/>
        <v>0.19767441860465121</v>
      </c>
      <c r="H9" s="34" t="s">
        <v>1874</v>
      </c>
      <c r="I9" s="34" t="s">
        <v>1875</v>
      </c>
      <c r="J9" s="54">
        <f t="shared" si="2"/>
        <v>4.7697368421052634E-2</v>
      </c>
      <c r="K9" s="34" t="s">
        <v>1876</v>
      </c>
      <c r="L9" s="35" t="s">
        <v>1877</v>
      </c>
      <c r="M9" s="57">
        <f t="shared" si="3"/>
        <v>9.9167391574499858E-2</v>
      </c>
    </row>
    <row r="10" spans="1:13" ht="19.5" customHeight="1" x14ac:dyDescent="0.25">
      <c r="A10" s="59" t="s">
        <v>26</v>
      </c>
      <c r="B10" s="34" t="s">
        <v>169</v>
      </c>
      <c r="C10" s="34" t="s">
        <v>263</v>
      </c>
      <c r="D10" s="54">
        <f t="shared" si="0"/>
        <v>-0.10714285714285723</v>
      </c>
      <c r="E10" s="34" t="s">
        <v>189</v>
      </c>
      <c r="F10" s="34" t="s">
        <v>719</v>
      </c>
      <c r="G10" s="54">
        <f t="shared" si="1"/>
        <v>-4.9180327868852507E-2</v>
      </c>
      <c r="H10" s="34" t="s">
        <v>1878</v>
      </c>
      <c r="I10" s="34" t="s">
        <v>1879</v>
      </c>
      <c r="J10" s="54">
        <f t="shared" si="2"/>
        <v>-0.11335403726708081</v>
      </c>
      <c r="K10" s="34" t="s">
        <v>1880</v>
      </c>
      <c r="L10" s="35" t="s">
        <v>1881</v>
      </c>
      <c r="M10" s="57">
        <f t="shared" si="3"/>
        <v>-0.10190853438962903</v>
      </c>
    </row>
    <row r="11" spans="1:13" ht="19.5" customHeight="1" x14ac:dyDescent="0.25">
      <c r="A11" s="37" t="s">
        <v>27</v>
      </c>
      <c r="B11" s="34" t="s">
        <v>653</v>
      </c>
      <c r="C11" s="34" t="s">
        <v>81</v>
      </c>
      <c r="D11" s="54">
        <f t="shared" si="0"/>
        <v>-5.8823529411764754E-2</v>
      </c>
      <c r="E11" s="34" t="s">
        <v>816</v>
      </c>
      <c r="F11" s="34" t="s">
        <v>245</v>
      </c>
      <c r="G11" s="54">
        <f t="shared" si="1"/>
        <v>3.8834951456310711E-2</v>
      </c>
      <c r="H11" s="34" t="s">
        <v>1875</v>
      </c>
      <c r="I11" s="34" t="s">
        <v>1882</v>
      </c>
      <c r="J11" s="54">
        <f t="shared" si="2"/>
        <v>-0.13142857142857142</v>
      </c>
      <c r="K11" s="34" t="s">
        <v>1687</v>
      </c>
      <c r="L11" s="35" t="s">
        <v>1883</v>
      </c>
      <c r="M11" s="57">
        <f t="shared" si="3"/>
        <v>-0.14990234375</v>
      </c>
    </row>
    <row r="12" spans="1:13" ht="19.5" customHeight="1" x14ac:dyDescent="0.25">
      <c r="A12" s="59" t="s">
        <v>28</v>
      </c>
      <c r="B12" s="34" t="s">
        <v>679</v>
      </c>
      <c r="C12" s="34" t="s">
        <v>238</v>
      </c>
      <c r="D12" s="54">
        <f t="shared" si="0"/>
        <v>-0.24324324324324317</v>
      </c>
      <c r="E12" s="34" t="s">
        <v>848</v>
      </c>
      <c r="F12" s="34" t="s">
        <v>1347</v>
      </c>
      <c r="G12" s="54">
        <f t="shared" si="1"/>
        <v>-0.22493887530562345</v>
      </c>
      <c r="H12" s="34" t="s">
        <v>1884</v>
      </c>
      <c r="I12" s="34" t="s">
        <v>1885</v>
      </c>
      <c r="J12" s="54">
        <f t="shared" si="2"/>
        <v>0.14883268482490283</v>
      </c>
      <c r="K12" s="34" t="s">
        <v>1886</v>
      </c>
      <c r="L12" s="35" t="s">
        <v>100</v>
      </c>
      <c r="M12" s="57" t="e">
        <f t="shared" si="3"/>
        <v>#DIV/0!</v>
      </c>
    </row>
    <row r="13" spans="1:13" ht="19.5" customHeight="1" x14ac:dyDescent="0.25">
      <c r="A13" s="37" t="s">
        <v>29</v>
      </c>
      <c r="B13" s="34" t="s">
        <v>125</v>
      </c>
      <c r="C13" s="34" t="s">
        <v>670</v>
      </c>
      <c r="D13" s="54">
        <f t="shared" si="0"/>
        <v>-7.5000000000000067E-2</v>
      </c>
      <c r="E13" s="34" t="s">
        <v>166</v>
      </c>
      <c r="F13" s="34" t="s">
        <v>922</v>
      </c>
      <c r="G13" s="54">
        <f t="shared" si="1"/>
        <v>-4.7835990888382682E-2</v>
      </c>
      <c r="H13" s="34" t="s">
        <v>1887</v>
      </c>
      <c r="I13" s="34" t="s">
        <v>1888</v>
      </c>
      <c r="J13" s="54">
        <f t="shared" si="2"/>
        <v>-0.2515840477077898</v>
      </c>
      <c r="K13" s="34" t="s">
        <v>1889</v>
      </c>
      <c r="L13" s="35" t="s">
        <v>100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707</v>
      </c>
      <c r="C14" s="34" t="s">
        <v>624</v>
      </c>
      <c r="D14" s="54">
        <f t="shared" si="0"/>
        <v>-0.57986111111111116</v>
      </c>
      <c r="E14" s="34" t="s">
        <v>1662</v>
      </c>
      <c r="F14" s="34" t="s">
        <v>1890</v>
      </c>
      <c r="G14" s="54">
        <f t="shared" si="1"/>
        <v>-1.4991181657848318E-2</v>
      </c>
      <c r="H14" s="34" t="s">
        <v>1891</v>
      </c>
      <c r="I14" s="34" t="s">
        <v>1892</v>
      </c>
      <c r="J14" s="54">
        <f t="shared" si="2"/>
        <v>1.9541565437836635E-2</v>
      </c>
      <c r="K14" s="34" t="s">
        <v>1893</v>
      </c>
      <c r="L14" s="35" t="s">
        <v>100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461</v>
      </c>
      <c r="C15" s="34" t="s">
        <v>106</v>
      </c>
      <c r="D15" s="54">
        <f t="shared" si="0"/>
        <v>-7.4074074074074139E-2</v>
      </c>
      <c r="E15" s="34" t="s">
        <v>1324</v>
      </c>
      <c r="F15" s="34" t="s">
        <v>1894</v>
      </c>
      <c r="G15" s="54">
        <f t="shared" si="1"/>
        <v>-0.14437367303609336</v>
      </c>
      <c r="H15" s="34" t="s">
        <v>1895</v>
      </c>
      <c r="I15" s="34" t="s">
        <v>1896</v>
      </c>
      <c r="J15" s="54">
        <f t="shared" si="2"/>
        <v>-0.48031250000000003</v>
      </c>
      <c r="K15" s="34" t="s">
        <v>1897</v>
      </c>
      <c r="L15" s="35" t="s">
        <v>1898</v>
      </c>
      <c r="M15" s="57">
        <f t="shared" si="3"/>
        <v>-0.30398189405191312</v>
      </c>
    </row>
    <row r="16" spans="1:13" ht="19.5" customHeight="1" x14ac:dyDescent="0.25">
      <c r="A16" s="59" t="s">
        <v>32</v>
      </c>
      <c r="B16" s="34" t="s">
        <v>107</v>
      </c>
      <c r="C16" s="34" t="s">
        <v>322</v>
      </c>
      <c r="D16" s="54">
        <f t="shared" si="0"/>
        <v>-5.442176870748304E-2</v>
      </c>
      <c r="E16" s="34" t="s">
        <v>1697</v>
      </c>
      <c r="F16" s="34" t="s">
        <v>1899</v>
      </c>
      <c r="G16" s="54">
        <f t="shared" si="1"/>
        <v>-0.21370967741935484</v>
      </c>
      <c r="H16" s="34" t="s">
        <v>1900</v>
      </c>
      <c r="I16" s="34" t="s">
        <v>1872</v>
      </c>
      <c r="J16" s="54">
        <f t="shared" si="2"/>
        <v>-0.33355371900826447</v>
      </c>
      <c r="K16" s="34" t="s">
        <v>1901</v>
      </c>
      <c r="L16" s="35" t="s">
        <v>1902</v>
      </c>
      <c r="M16" s="57">
        <f t="shared" si="3"/>
        <v>0.53073978595422233</v>
      </c>
    </row>
    <row r="17" spans="1:13" ht="19.5" customHeight="1" x14ac:dyDescent="0.25">
      <c r="A17" s="37" t="s">
        <v>33</v>
      </c>
      <c r="B17" s="34" t="s">
        <v>1183</v>
      </c>
      <c r="C17" s="34" t="s">
        <v>165</v>
      </c>
      <c r="D17" s="54">
        <f t="shared" si="0"/>
        <v>-6.0000000000000053E-2</v>
      </c>
      <c r="E17" s="34" t="s">
        <v>1496</v>
      </c>
      <c r="F17" s="34" t="s">
        <v>565</v>
      </c>
      <c r="G17" s="54">
        <f t="shared" si="1"/>
        <v>-3.4313725490196109E-2</v>
      </c>
      <c r="H17" s="34" t="s">
        <v>1903</v>
      </c>
      <c r="I17" s="34" t="s">
        <v>886</v>
      </c>
      <c r="J17" s="54">
        <f t="shared" si="2"/>
        <v>-0.12559965111208021</v>
      </c>
      <c r="K17" s="34" t="s">
        <v>1904</v>
      </c>
      <c r="L17" s="35" t="s">
        <v>100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1372</v>
      </c>
      <c r="C18" s="34" t="s">
        <v>1905</v>
      </c>
      <c r="D18" s="54">
        <f t="shared" si="0"/>
        <v>-8.3636363636363634E-2</v>
      </c>
      <c r="E18" s="34" t="s">
        <v>1376</v>
      </c>
      <c r="F18" s="34" t="s">
        <v>1906</v>
      </c>
      <c r="G18" s="54">
        <f t="shared" si="1"/>
        <v>-0.29295154185022027</v>
      </c>
      <c r="H18" s="34" t="s">
        <v>1907</v>
      </c>
      <c r="I18" s="34" t="s">
        <v>1908</v>
      </c>
      <c r="J18" s="54">
        <f t="shared" si="2"/>
        <v>-5.9037809320436991E-3</v>
      </c>
      <c r="K18" s="34" t="s">
        <v>1909</v>
      </c>
      <c r="L18" s="35" t="s">
        <v>100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60</v>
      </c>
      <c r="C19" s="34" t="s">
        <v>126</v>
      </c>
      <c r="D19" s="54">
        <f t="shared" si="0"/>
        <v>-5.4545454545454591E-2</v>
      </c>
      <c r="E19" s="34" t="s">
        <v>1568</v>
      </c>
      <c r="F19" s="34" t="s">
        <v>885</v>
      </c>
      <c r="G19" s="54">
        <f t="shared" si="1"/>
        <v>-7.1174377224199351E-2</v>
      </c>
      <c r="H19" s="34" t="s">
        <v>1720</v>
      </c>
      <c r="I19" s="34" t="s">
        <v>1910</v>
      </c>
      <c r="J19" s="54">
        <f t="shared" si="2"/>
        <v>-0.4324507807196199</v>
      </c>
      <c r="K19" s="34" t="s">
        <v>1911</v>
      </c>
      <c r="L19" s="35" t="s">
        <v>1912</v>
      </c>
      <c r="M19" s="57">
        <f t="shared" si="3"/>
        <v>-0.65183426035872749</v>
      </c>
    </row>
    <row r="20" spans="1:13" ht="18.75" customHeight="1" x14ac:dyDescent="0.25">
      <c r="A20" s="59" t="s">
        <v>36</v>
      </c>
      <c r="B20" s="34" t="s">
        <v>92</v>
      </c>
      <c r="C20" s="34" t="s">
        <v>128</v>
      </c>
      <c r="D20" s="54">
        <f t="shared" si="0"/>
        <v>-0.27586206896551724</v>
      </c>
      <c r="E20" s="34" t="s">
        <v>106</v>
      </c>
      <c r="F20" s="34" t="s">
        <v>1913</v>
      </c>
      <c r="G20" s="54">
        <f t="shared" si="1"/>
        <v>-0.70715835140997829</v>
      </c>
      <c r="H20" s="34" t="s">
        <v>1914</v>
      </c>
      <c r="I20" s="34" t="s">
        <v>1213</v>
      </c>
      <c r="J20" s="54">
        <f t="shared" si="2"/>
        <v>-0.33649289099526064</v>
      </c>
      <c r="K20" s="34" t="s">
        <v>1915</v>
      </c>
      <c r="L20" s="35" t="s">
        <v>1916</v>
      </c>
      <c r="M20" s="57">
        <f t="shared" si="3"/>
        <v>-0.27777777777777773</v>
      </c>
    </row>
    <row r="21" spans="1:13" ht="19.5" customHeight="1" x14ac:dyDescent="0.25">
      <c r="A21" s="37" t="s">
        <v>37</v>
      </c>
      <c r="B21" s="34" t="s">
        <v>62</v>
      </c>
      <c r="C21" s="34" t="s">
        <v>1917</v>
      </c>
      <c r="D21" s="54">
        <f t="shared" si="0"/>
        <v>-0.10400000000000004</v>
      </c>
      <c r="E21" s="34" t="s">
        <v>138</v>
      </c>
      <c r="F21" s="34" t="s">
        <v>1918</v>
      </c>
      <c r="G21" s="54">
        <f t="shared" si="1"/>
        <v>-0.20754716981132082</v>
      </c>
      <c r="H21" s="34" t="s">
        <v>1886</v>
      </c>
      <c r="I21" s="34" t="s">
        <v>100</v>
      </c>
      <c r="J21" s="54" t="e">
        <f t="shared" si="2"/>
        <v>#DIV/0!</v>
      </c>
      <c r="K21" s="34" t="s">
        <v>1919</v>
      </c>
      <c r="L21" s="35" t="s">
        <v>100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139</v>
      </c>
      <c r="C22" s="34" t="s">
        <v>280</v>
      </c>
      <c r="D22" s="54">
        <f t="shared" si="0"/>
        <v>-0.20000000000000004</v>
      </c>
      <c r="E22" s="34" t="s">
        <v>182</v>
      </c>
      <c r="F22" s="34" t="s">
        <v>198</v>
      </c>
      <c r="G22" s="54">
        <f t="shared" si="1"/>
        <v>-0.24444444444444441</v>
      </c>
      <c r="H22" s="34" t="s">
        <v>1046</v>
      </c>
      <c r="I22" s="34" t="s">
        <v>758</v>
      </c>
      <c r="J22" s="54">
        <f t="shared" si="2"/>
        <v>-0.35616438356164387</v>
      </c>
      <c r="K22" s="34" t="s">
        <v>292</v>
      </c>
      <c r="L22" s="35" t="s">
        <v>1920</v>
      </c>
      <c r="M22" s="57">
        <f t="shared" si="3"/>
        <v>-0.32291666666666669</v>
      </c>
    </row>
    <row r="23" spans="1:13" ht="18.75" customHeight="1" x14ac:dyDescent="0.25">
      <c r="A23" s="37" t="s">
        <v>39</v>
      </c>
      <c r="B23" s="34" t="s">
        <v>91</v>
      </c>
      <c r="C23" s="34" t="s">
        <v>169</v>
      </c>
      <c r="D23" s="54">
        <f t="shared" si="0"/>
        <v>-7.999999999999996E-2</v>
      </c>
      <c r="E23" s="34" t="s">
        <v>1921</v>
      </c>
      <c r="F23" s="34" t="s">
        <v>1024</v>
      </c>
      <c r="G23" s="54">
        <f t="shared" si="1"/>
        <v>-0.49758454106280187</v>
      </c>
      <c r="H23" s="34" t="s">
        <v>1729</v>
      </c>
      <c r="I23" s="34" t="s">
        <v>1922</v>
      </c>
      <c r="J23" s="54">
        <f t="shared" si="2"/>
        <v>-2.0311442112389909E-2</v>
      </c>
      <c r="K23" s="34" t="s">
        <v>1901</v>
      </c>
      <c r="L23" s="35" t="s">
        <v>1923</v>
      </c>
      <c r="M23" s="57">
        <f t="shared" si="3"/>
        <v>2.0771042713567835</v>
      </c>
    </row>
    <row r="24" spans="1:13" ht="18.75" customHeight="1" x14ac:dyDescent="0.25">
      <c r="A24" s="59" t="s">
        <v>40</v>
      </c>
      <c r="B24" s="34" t="s">
        <v>966</v>
      </c>
      <c r="C24" s="34" t="s">
        <v>75</v>
      </c>
      <c r="D24" s="54">
        <f t="shared" si="0"/>
        <v>-5.2631578947368467E-2</v>
      </c>
      <c r="E24" s="34" t="s">
        <v>316</v>
      </c>
      <c r="F24" s="34" t="s">
        <v>573</v>
      </c>
      <c r="G24" s="54">
        <f t="shared" si="1"/>
        <v>-8.928571428571435E-3</v>
      </c>
      <c r="H24" s="34" t="s">
        <v>1924</v>
      </c>
      <c r="I24" s="34" t="s">
        <v>1925</v>
      </c>
      <c r="J24" s="54">
        <f t="shared" si="2"/>
        <v>-5.8685446009388419E-3</v>
      </c>
      <c r="K24" s="34" t="s">
        <v>1926</v>
      </c>
      <c r="L24" s="35" t="s">
        <v>1927</v>
      </c>
      <c r="M24" s="57">
        <f t="shared" si="3"/>
        <v>-9.6515189139971827E-2</v>
      </c>
    </row>
    <row r="25" spans="1:13" ht="18.75" customHeight="1" x14ac:dyDescent="0.25">
      <c r="A25" s="37" t="s">
        <v>41</v>
      </c>
      <c r="B25" s="34" t="s">
        <v>747</v>
      </c>
      <c r="C25" s="34" t="s">
        <v>747</v>
      </c>
      <c r="D25" s="54">
        <f t="shared" si="0"/>
        <v>0</v>
      </c>
      <c r="E25" s="34" t="s">
        <v>97</v>
      </c>
      <c r="F25" s="34" t="s">
        <v>439</v>
      </c>
      <c r="G25" s="54">
        <f t="shared" si="1"/>
        <v>-0.2580645161290322</v>
      </c>
      <c r="H25" s="34" t="s">
        <v>145</v>
      </c>
      <c r="I25" s="34" t="s">
        <v>848</v>
      </c>
      <c r="J25" s="54">
        <f t="shared" si="2"/>
        <v>-8.2018927444794887E-2</v>
      </c>
      <c r="K25" s="34" t="s">
        <v>1928</v>
      </c>
      <c r="L25" s="35" t="s">
        <v>1929</v>
      </c>
      <c r="M25" s="57">
        <f t="shared" si="3"/>
        <v>-0.41352483542788748</v>
      </c>
    </row>
    <row r="26" spans="1:13" ht="18.75" customHeight="1" x14ac:dyDescent="0.25">
      <c r="A26" s="59" t="s">
        <v>42</v>
      </c>
      <c r="B26" s="34" t="s">
        <v>416</v>
      </c>
      <c r="C26" s="34" t="s">
        <v>416</v>
      </c>
      <c r="D26" s="54">
        <f t="shared" si="0"/>
        <v>0</v>
      </c>
      <c r="E26" s="34" t="s">
        <v>653</v>
      </c>
      <c r="F26" s="34" t="s">
        <v>169</v>
      </c>
      <c r="G26" s="54">
        <f t="shared" si="1"/>
        <v>-0.36</v>
      </c>
      <c r="H26" s="34" t="s">
        <v>694</v>
      </c>
      <c r="I26" s="34" t="s">
        <v>1930</v>
      </c>
      <c r="J26" s="54">
        <f t="shared" si="2"/>
        <v>-0.53846153846153844</v>
      </c>
      <c r="K26" s="34" t="s">
        <v>1431</v>
      </c>
      <c r="L26" s="35" t="s">
        <v>1931</v>
      </c>
      <c r="M26" s="57">
        <f t="shared" si="3"/>
        <v>-0.13905579399141638</v>
      </c>
    </row>
    <row r="27" spans="1:13" ht="18.75" customHeight="1" x14ac:dyDescent="0.25">
      <c r="A27" s="37" t="s">
        <v>43</v>
      </c>
      <c r="B27" s="34" t="s">
        <v>416</v>
      </c>
      <c r="C27" s="34" t="s">
        <v>139</v>
      </c>
      <c r="D27" s="54">
        <f t="shared" si="0"/>
        <v>-0.25000000000000006</v>
      </c>
      <c r="E27" s="34" t="s">
        <v>169</v>
      </c>
      <c r="F27" s="34" t="s">
        <v>412</v>
      </c>
      <c r="G27" s="54">
        <f t="shared" si="1"/>
        <v>-3.8461538461538491E-2</v>
      </c>
      <c r="H27" s="34" t="s">
        <v>1568</v>
      </c>
      <c r="I27" s="34" t="s">
        <v>1932</v>
      </c>
      <c r="J27" s="54">
        <f t="shared" si="2"/>
        <v>0.10593220338983052</v>
      </c>
      <c r="K27" s="34" t="s">
        <v>1150</v>
      </c>
      <c r="L27" s="35" t="s">
        <v>1933</v>
      </c>
      <c r="M27" s="57">
        <f t="shared" si="3"/>
        <v>8.197989172467135E-2</v>
      </c>
    </row>
    <row r="28" spans="1:13" ht="18.75" customHeight="1" x14ac:dyDescent="0.25">
      <c r="A28" s="59" t="s">
        <v>44</v>
      </c>
      <c r="B28" s="34" t="s">
        <v>280</v>
      </c>
      <c r="C28" s="34" t="s">
        <v>280</v>
      </c>
      <c r="D28" s="54">
        <f t="shared" si="0"/>
        <v>0</v>
      </c>
      <c r="E28" s="34" t="s">
        <v>264</v>
      </c>
      <c r="F28" s="34" t="s">
        <v>263</v>
      </c>
      <c r="G28" s="54">
        <f t="shared" si="1"/>
        <v>7.1428571428571286E-2</v>
      </c>
      <c r="H28" s="34" t="s">
        <v>544</v>
      </c>
      <c r="I28" s="34" t="s">
        <v>748</v>
      </c>
      <c r="J28" s="54">
        <f t="shared" si="2"/>
        <v>-0.29844961240310075</v>
      </c>
      <c r="K28" s="34" t="s">
        <v>934</v>
      </c>
      <c r="L28" s="35" t="s">
        <v>1934</v>
      </c>
      <c r="M28" s="57">
        <f t="shared" si="3"/>
        <v>6.5134099616858204E-2</v>
      </c>
    </row>
    <row r="29" spans="1:13" x14ac:dyDescent="0.25">
      <c r="A29" s="37" t="s">
        <v>45</v>
      </c>
      <c r="B29" s="34" t="s">
        <v>1862</v>
      </c>
      <c r="C29" s="34" t="s">
        <v>1863</v>
      </c>
      <c r="D29" s="54">
        <f t="shared" si="0"/>
        <v>-0.33875598086124398</v>
      </c>
      <c r="E29" s="34" t="s">
        <v>1935</v>
      </c>
      <c r="F29" s="34" t="s">
        <v>451</v>
      </c>
      <c r="G29" s="54">
        <f t="shared" si="1"/>
        <v>-3.360488798370679E-2</v>
      </c>
      <c r="H29" s="34" t="s">
        <v>1936</v>
      </c>
      <c r="I29" s="34" t="s">
        <v>1937</v>
      </c>
      <c r="J29" s="54">
        <f t="shared" si="2"/>
        <v>1.9397932107237534E-2</v>
      </c>
      <c r="K29" s="34" t="s">
        <v>1938</v>
      </c>
      <c r="L29" s="35" t="s">
        <v>100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M32"/>
  <sheetViews>
    <sheetView topLeftCell="A5" workbookViewId="0">
      <selection activeCell="O21" sqref="O21"/>
    </sheetView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46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47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48</v>
      </c>
      <c r="C3" s="49" t="s">
        <v>49</v>
      </c>
      <c r="D3" s="53" t="s">
        <v>10</v>
      </c>
      <c r="E3" s="49" t="s">
        <v>50</v>
      </c>
      <c r="F3" s="49" t="s">
        <v>51</v>
      </c>
      <c r="G3" s="53" t="s">
        <v>13</v>
      </c>
      <c r="H3" s="49" t="s">
        <v>52</v>
      </c>
      <c r="I3" s="49" t="s">
        <v>53</v>
      </c>
      <c r="J3" s="53" t="s">
        <v>16</v>
      </c>
      <c r="K3" s="49" t="s">
        <v>54</v>
      </c>
      <c r="L3" s="50" t="s">
        <v>55</v>
      </c>
      <c r="M3" s="58" t="s">
        <v>19</v>
      </c>
    </row>
    <row r="4" spans="1:13" ht="19.5" customHeight="1" x14ac:dyDescent="0.25">
      <c r="A4" s="37" t="s">
        <v>56</v>
      </c>
      <c r="B4" s="34" t="s">
        <v>747</v>
      </c>
      <c r="C4" s="34" t="s">
        <v>257</v>
      </c>
      <c r="D4" s="54">
        <f t="shared" ref="D4:D29" si="0">IF(OR(B4="", B4=0, C4="", C4=0), "", (B4-C4)/C4)</f>
        <v>-0.14285714285714296</v>
      </c>
      <c r="E4" s="34" t="s">
        <v>343</v>
      </c>
      <c r="F4" s="34" t="s">
        <v>884</v>
      </c>
      <c r="G4" s="54">
        <f t="shared" ref="G4:G29" si="1">IF(OR(E4="", E4=0, F4="", F4=0), "", (E4-F4)/F4)</f>
        <v>-6.3829787234042493E-2</v>
      </c>
      <c r="H4" s="34" t="s">
        <v>531</v>
      </c>
      <c r="I4" s="34" t="s">
        <v>848</v>
      </c>
      <c r="J4" s="54">
        <f t="shared" ref="J4:J29" si="2">IF(OR(H4="", H4=0, I4="", I4=0), "", (H4-I4)/I4)</f>
        <v>-0.20820189274447953</v>
      </c>
      <c r="K4" s="34" t="s">
        <v>1307</v>
      </c>
      <c r="L4" s="35" t="s">
        <v>149</v>
      </c>
      <c r="M4" s="57">
        <f t="shared" ref="M4:M29" si="3">IF(OR(K4="", K4=0, L4="", L4=0), "", (K4-L4)/L4)</f>
        <v>-0.21410256410256409</v>
      </c>
    </row>
    <row r="5" spans="1:13" ht="19.5" customHeight="1" x14ac:dyDescent="0.25">
      <c r="A5" s="37" t="s">
        <v>57</v>
      </c>
      <c r="B5" s="34" t="s">
        <v>123</v>
      </c>
      <c r="C5" s="34" t="s">
        <v>59</v>
      </c>
      <c r="D5" s="54">
        <f t="shared" si="0"/>
        <v>-0.27272727272727271</v>
      </c>
      <c r="E5" s="34" t="s">
        <v>275</v>
      </c>
      <c r="F5" s="34" t="s">
        <v>98</v>
      </c>
      <c r="G5" s="54">
        <f t="shared" si="1"/>
        <v>-2.0000000000000018E-2</v>
      </c>
      <c r="H5" s="34" t="s">
        <v>758</v>
      </c>
      <c r="I5" s="34" t="s">
        <v>1939</v>
      </c>
      <c r="J5" s="54">
        <f t="shared" si="2"/>
        <v>-0.16091954022988508</v>
      </c>
      <c r="K5" s="34" t="s">
        <v>1940</v>
      </c>
      <c r="L5" s="35" t="s">
        <v>1169</v>
      </c>
      <c r="M5" s="57">
        <f t="shared" si="3"/>
        <v>-0.13627173473513954</v>
      </c>
    </row>
    <row r="6" spans="1:13" ht="19.5" customHeight="1" x14ac:dyDescent="0.25">
      <c r="A6" s="59" t="s">
        <v>22</v>
      </c>
      <c r="B6" s="34" t="s">
        <v>123</v>
      </c>
      <c r="C6" s="34" t="s">
        <v>64</v>
      </c>
      <c r="D6" s="54">
        <f t="shared" si="0"/>
        <v>-0.33333333333333331</v>
      </c>
      <c r="E6" s="34" t="s">
        <v>997</v>
      </c>
      <c r="F6" s="34" t="s">
        <v>558</v>
      </c>
      <c r="G6" s="54">
        <f t="shared" si="1"/>
        <v>-1.6666666666666684E-2</v>
      </c>
      <c r="H6" s="34" t="s">
        <v>1151</v>
      </c>
      <c r="I6" s="34" t="s">
        <v>1367</v>
      </c>
      <c r="J6" s="54">
        <f t="shared" si="2"/>
        <v>-0.15882352941176472</v>
      </c>
      <c r="K6" s="34" t="s">
        <v>933</v>
      </c>
      <c r="L6" s="35" t="s">
        <v>1044</v>
      </c>
      <c r="M6" s="57">
        <f t="shared" si="3"/>
        <v>0.11001410437235547</v>
      </c>
    </row>
    <row r="7" spans="1:13" ht="19.5" customHeight="1" x14ac:dyDescent="0.25">
      <c r="A7" s="37" t="s">
        <v>23</v>
      </c>
      <c r="B7" s="34" t="s">
        <v>139</v>
      </c>
      <c r="C7" s="34" t="s">
        <v>280</v>
      </c>
      <c r="D7" s="54">
        <f t="shared" si="0"/>
        <v>-0.20000000000000004</v>
      </c>
      <c r="E7" s="34" t="s">
        <v>343</v>
      </c>
      <c r="F7" s="34" t="s">
        <v>650</v>
      </c>
      <c r="G7" s="54">
        <f t="shared" si="1"/>
        <v>-0.27868852459016391</v>
      </c>
      <c r="H7" s="34" t="s">
        <v>1076</v>
      </c>
      <c r="I7" s="34" t="s">
        <v>1849</v>
      </c>
      <c r="J7" s="54">
        <f t="shared" si="2"/>
        <v>-0.12765957446808521</v>
      </c>
      <c r="K7" s="34" t="s">
        <v>1941</v>
      </c>
      <c r="L7" s="35" t="s">
        <v>1942</v>
      </c>
      <c r="M7" s="57">
        <f t="shared" si="3"/>
        <v>-9.4715852442672027E-2</v>
      </c>
    </row>
    <row r="8" spans="1:13" ht="19.5" customHeight="1" x14ac:dyDescent="0.25">
      <c r="A8" s="59" t="s">
        <v>24</v>
      </c>
      <c r="B8" s="34" t="s">
        <v>966</v>
      </c>
      <c r="C8" s="34" t="s">
        <v>321</v>
      </c>
      <c r="D8" s="54">
        <f t="shared" si="0"/>
        <v>-0.10000000000000009</v>
      </c>
      <c r="E8" s="34" t="s">
        <v>307</v>
      </c>
      <c r="F8" s="34" t="s">
        <v>1017</v>
      </c>
      <c r="G8" s="54">
        <f t="shared" si="1"/>
        <v>-0.37795275590551181</v>
      </c>
      <c r="H8" s="34" t="s">
        <v>1260</v>
      </c>
      <c r="I8" s="34" t="s">
        <v>1611</v>
      </c>
      <c r="J8" s="54">
        <f t="shared" si="2"/>
        <v>-0.31293706293706286</v>
      </c>
      <c r="K8" s="34" t="s">
        <v>1943</v>
      </c>
      <c r="L8" s="35" t="s">
        <v>1944</v>
      </c>
      <c r="M8" s="57">
        <f t="shared" si="3"/>
        <v>-0.20000000000000007</v>
      </c>
    </row>
    <row r="9" spans="1:13" ht="19.5" customHeight="1" x14ac:dyDescent="0.25">
      <c r="A9" s="37" t="s">
        <v>25</v>
      </c>
      <c r="B9" s="34" t="s">
        <v>58</v>
      </c>
      <c r="C9" s="34" t="s">
        <v>124</v>
      </c>
      <c r="D9" s="54">
        <f t="shared" si="0"/>
        <v>-0.10000000000000009</v>
      </c>
      <c r="E9" s="34" t="s">
        <v>1099</v>
      </c>
      <c r="F9" s="34" t="s">
        <v>110</v>
      </c>
      <c r="G9" s="54">
        <f t="shared" si="1"/>
        <v>0.21839080459770122</v>
      </c>
      <c r="H9" s="34" t="s">
        <v>663</v>
      </c>
      <c r="I9" s="34" t="s">
        <v>789</v>
      </c>
      <c r="J9" s="54">
        <f t="shared" si="2"/>
        <v>3.9867109634551534E-2</v>
      </c>
      <c r="K9" s="34" t="s">
        <v>1945</v>
      </c>
      <c r="L9" s="35" t="s">
        <v>1946</v>
      </c>
      <c r="M9" s="57">
        <f t="shared" si="3"/>
        <v>8.6115992970123026E-2</v>
      </c>
    </row>
    <row r="10" spans="1:13" ht="19.5" customHeight="1" x14ac:dyDescent="0.25">
      <c r="A10" s="59" t="s">
        <v>26</v>
      </c>
      <c r="B10" s="34" t="s">
        <v>412</v>
      </c>
      <c r="C10" s="34" t="s">
        <v>263</v>
      </c>
      <c r="D10" s="54">
        <f t="shared" si="0"/>
        <v>-7.142857142857148E-2</v>
      </c>
      <c r="E10" s="34" t="s">
        <v>368</v>
      </c>
      <c r="F10" s="34" t="s">
        <v>332</v>
      </c>
      <c r="G10" s="54">
        <f t="shared" si="1"/>
        <v>-6.5040650406504127E-2</v>
      </c>
      <c r="H10" s="34" t="s">
        <v>1947</v>
      </c>
      <c r="I10" s="34" t="s">
        <v>1948</v>
      </c>
      <c r="J10" s="54">
        <f t="shared" si="2"/>
        <v>-0.12539184952978052</v>
      </c>
      <c r="K10" s="34" t="s">
        <v>195</v>
      </c>
      <c r="L10" s="35" t="s">
        <v>1753</v>
      </c>
      <c r="M10" s="57">
        <f t="shared" si="3"/>
        <v>-0.11240451073117498</v>
      </c>
    </row>
    <row r="11" spans="1:13" ht="19.5" customHeight="1" x14ac:dyDescent="0.25">
      <c r="A11" s="37" t="s">
        <v>27</v>
      </c>
      <c r="B11" s="34" t="s">
        <v>557</v>
      </c>
      <c r="C11" s="34" t="s">
        <v>67</v>
      </c>
      <c r="D11" s="54">
        <f t="shared" si="0"/>
        <v>-7.142857142857148E-2</v>
      </c>
      <c r="E11" s="34" t="s">
        <v>452</v>
      </c>
      <c r="F11" s="34" t="s">
        <v>82</v>
      </c>
      <c r="G11" s="54">
        <f t="shared" si="1"/>
        <v>2.9411764705882377E-2</v>
      </c>
      <c r="H11" s="34" t="s">
        <v>134</v>
      </c>
      <c r="I11" s="34" t="s">
        <v>1949</v>
      </c>
      <c r="J11" s="54">
        <f t="shared" si="2"/>
        <v>-0.13419913419913415</v>
      </c>
      <c r="K11" s="34" t="s">
        <v>1950</v>
      </c>
      <c r="L11" s="35" t="s">
        <v>1951</v>
      </c>
      <c r="M11" s="57">
        <f t="shared" si="3"/>
        <v>-0.16029593094944514</v>
      </c>
    </row>
    <row r="12" spans="1:13" ht="19.5" customHeight="1" x14ac:dyDescent="0.25">
      <c r="A12" s="59" t="s">
        <v>28</v>
      </c>
      <c r="B12" s="34" t="s">
        <v>431</v>
      </c>
      <c r="C12" s="34" t="s">
        <v>694</v>
      </c>
      <c r="D12" s="54">
        <f t="shared" si="0"/>
        <v>-0.39999999999999997</v>
      </c>
      <c r="E12" s="34" t="s">
        <v>542</v>
      </c>
      <c r="F12" s="34" t="s">
        <v>1454</v>
      </c>
      <c r="G12" s="54">
        <f t="shared" si="1"/>
        <v>-0.23456790123456783</v>
      </c>
      <c r="H12" s="34" t="s">
        <v>1952</v>
      </c>
      <c r="I12" s="34" t="s">
        <v>1953</v>
      </c>
      <c r="J12" s="54">
        <f t="shared" si="2"/>
        <v>0.13562653562653551</v>
      </c>
      <c r="K12" s="34" t="s">
        <v>1954</v>
      </c>
      <c r="L12" s="35" t="s">
        <v>100</v>
      </c>
      <c r="M12" s="57" t="e">
        <f t="shared" si="3"/>
        <v>#DIV/0!</v>
      </c>
    </row>
    <row r="13" spans="1:13" ht="19.5" customHeight="1" x14ac:dyDescent="0.25">
      <c r="A13" s="37" t="s">
        <v>29</v>
      </c>
      <c r="B13" s="34" t="s">
        <v>132</v>
      </c>
      <c r="C13" s="34" t="s">
        <v>670</v>
      </c>
      <c r="D13" s="54">
        <f t="shared" si="0"/>
        <v>-0.10000000000000009</v>
      </c>
      <c r="E13" s="34" t="s">
        <v>1347</v>
      </c>
      <c r="F13" s="34" t="s">
        <v>1955</v>
      </c>
      <c r="G13" s="54">
        <f t="shared" si="1"/>
        <v>-5.7603686635944701E-2</v>
      </c>
      <c r="H13" s="34" t="s">
        <v>1956</v>
      </c>
      <c r="I13" s="34" t="s">
        <v>1957</v>
      </c>
      <c r="J13" s="54">
        <f t="shared" si="2"/>
        <v>-0.26054216867469876</v>
      </c>
      <c r="K13" s="34" t="s">
        <v>1958</v>
      </c>
      <c r="L13" s="35" t="s">
        <v>100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911</v>
      </c>
      <c r="C14" s="34" t="s">
        <v>864</v>
      </c>
      <c r="D14" s="54">
        <f t="shared" si="0"/>
        <v>-0.58245614035087723</v>
      </c>
      <c r="E14" s="34" t="s">
        <v>1959</v>
      </c>
      <c r="F14" s="34" t="s">
        <v>1960</v>
      </c>
      <c r="G14" s="54">
        <f t="shared" si="1"/>
        <v>-2.6714158504007185E-2</v>
      </c>
      <c r="H14" s="34" t="s">
        <v>1961</v>
      </c>
      <c r="I14" s="34" t="s">
        <v>1962</v>
      </c>
      <c r="J14" s="54">
        <f t="shared" si="2"/>
        <v>7.4698538042898615E-3</v>
      </c>
      <c r="K14" s="34" t="s">
        <v>1963</v>
      </c>
      <c r="L14" s="35" t="s">
        <v>100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719</v>
      </c>
      <c r="C15" s="34" t="s">
        <v>83</v>
      </c>
      <c r="D15" s="54">
        <f t="shared" si="0"/>
        <v>-6.153846153846159E-2</v>
      </c>
      <c r="E15" s="34" t="s">
        <v>1496</v>
      </c>
      <c r="F15" s="34" t="s">
        <v>1019</v>
      </c>
      <c r="G15" s="54">
        <f t="shared" si="1"/>
        <v>-0.12249443207126955</v>
      </c>
      <c r="H15" s="34" t="s">
        <v>1964</v>
      </c>
      <c r="I15" s="34" t="s">
        <v>1965</v>
      </c>
      <c r="J15" s="54">
        <f t="shared" si="2"/>
        <v>-0.4867424242424242</v>
      </c>
      <c r="K15" s="34" t="s">
        <v>1966</v>
      </c>
      <c r="L15" s="35" t="s">
        <v>1967</v>
      </c>
      <c r="M15" s="57">
        <f t="shared" si="3"/>
        <v>-0.31218292247231144</v>
      </c>
    </row>
    <row r="16" spans="1:13" ht="19.5" customHeight="1" x14ac:dyDescent="0.25">
      <c r="A16" s="59" t="s">
        <v>32</v>
      </c>
      <c r="B16" s="34" t="s">
        <v>144</v>
      </c>
      <c r="C16" s="34" t="s">
        <v>353</v>
      </c>
      <c r="D16" s="54">
        <f t="shared" si="0"/>
        <v>-5.5555555555555455E-2</v>
      </c>
      <c r="E16" s="34" t="s">
        <v>1968</v>
      </c>
      <c r="F16" s="34" t="s">
        <v>1325</v>
      </c>
      <c r="G16" s="54">
        <f t="shared" si="1"/>
        <v>-0.22403258655804481</v>
      </c>
      <c r="H16" s="34" t="s">
        <v>1969</v>
      </c>
      <c r="I16" s="34" t="s">
        <v>1970</v>
      </c>
      <c r="J16" s="54">
        <f t="shared" si="2"/>
        <v>-0.34134936539746163</v>
      </c>
      <c r="K16" s="34" t="s">
        <v>1971</v>
      </c>
      <c r="L16" s="35" t="s">
        <v>1972</v>
      </c>
      <c r="M16" s="57">
        <f t="shared" si="3"/>
        <v>0.51266671928024621</v>
      </c>
    </row>
    <row r="17" spans="1:13" ht="19.5" customHeight="1" x14ac:dyDescent="0.25">
      <c r="A17" s="37" t="s">
        <v>33</v>
      </c>
      <c r="B17" s="34" t="s">
        <v>694</v>
      </c>
      <c r="C17" s="34" t="s">
        <v>311</v>
      </c>
      <c r="D17" s="54">
        <f t="shared" si="0"/>
        <v>-8.1632653061224456E-2</v>
      </c>
      <c r="E17" s="34" t="s">
        <v>1683</v>
      </c>
      <c r="F17" s="34" t="s">
        <v>1159</v>
      </c>
      <c r="G17" s="54">
        <f t="shared" si="1"/>
        <v>-3.9603960396039639E-2</v>
      </c>
      <c r="H17" s="34" t="s">
        <v>1973</v>
      </c>
      <c r="I17" s="34" t="s">
        <v>1974</v>
      </c>
      <c r="J17" s="54">
        <f t="shared" si="2"/>
        <v>-5.4185022026431738E-2</v>
      </c>
      <c r="K17" s="34" t="s">
        <v>1975</v>
      </c>
      <c r="L17" s="35" t="s">
        <v>100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675</v>
      </c>
      <c r="C18" s="34" t="s">
        <v>1119</v>
      </c>
      <c r="D18" s="54">
        <f t="shared" si="0"/>
        <v>-7.1428571428571411E-2</v>
      </c>
      <c r="E18" s="34" t="s">
        <v>1976</v>
      </c>
      <c r="F18" s="34" t="s">
        <v>1977</v>
      </c>
      <c r="G18" s="54">
        <f t="shared" si="1"/>
        <v>-0.3010573177518085</v>
      </c>
      <c r="H18" s="34" t="s">
        <v>1978</v>
      </c>
      <c r="I18" s="34" t="s">
        <v>1979</v>
      </c>
      <c r="J18" s="54">
        <f t="shared" si="2"/>
        <v>-1.7639593908629448E-2</v>
      </c>
      <c r="K18" s="34" t="s">
        <v>1980</v>
      </c>
      <c r="L18" s="35" t="s">
        <v>100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275</v>
      </c>
      <c r="C19" s="34" t="s">
        <v>431</v>
      </c>
      <c r="D19" s="54">
        <f t="shared" si="0"/>
        <v>-9.2592592592592671E-2</v>
      </c>
      <c r="E19" s="34" t="s">
        <v>1113</v>
      </c>
      <c r="F19" s="34" t="s">
        <v>617</v>
      </c>
      <c r="G19" s="54">
        <f t="shared" si="1"/>
        <v>-8.2733812949640287E-2</v>
      </c>
      <c r="H19" s="34" t="s">
        <v>1981</v>
      </c>
      <c r="I19" s="34" t="s">
        <v>1501</v>
      </c>
      <c r="J19" s="54">
        <f t="shared" si="2"/>
        <v>-0.19684499314128939</v>
      </c>
      <c r="K19" s="34" t="s">
        <v>1982</v>
      </c>
      <c r="L19" s="35" t="s">
        <v>1983</v>
      </c>
      <c r="M19" s="57">
        <f t="shared" si="3"/>
        <v>-0.59331986361914379</v>
      </c>
    </row>
    <row r="20" spans="1:13" ht="18.75" customHeight="1" x14ac:dyDescent="0.25">
      <c r="A20" s="59" t="s">
        <v>36</v>
      </c>
      <c r="B20" s="34" t="s">
        <v>321</v>
      </c>
      <c r="C20" s="34" t="s">
        <v>263</v>
      </c>
      <c r="D20" s="54">
        <f t="shared" si="0"/>
        <v>-0.28571428571428575</v>
      </c>
      <c r="E20" s="34" t="s">
        <v>712</v>
      </c>
      <c r="F20" s="34" t="s">
        <v>1554</v>
      </c>
      <c r="G20" s="54">
        <f t="shared" si="1"/>
        <v>-0.71052631578947356</v>
      </c>
      <c r="H20" s="34" t="s">
        <v>1984</v>
      </c>
      <c r="I20" s="34" t="s">
        <v>1869</v>
      </c>
      <c r="J20" s="54">
        <f t="shared" si="2"/>
        <v>-0.34477254588986422</v>
      </c>
      <c r="K20" s="34" t="s">
        <v>1985</v>
      </c>
      <c r="L20" s="35" t="s">
        <v>1986</v>
      </c>
      <c r="M20" s="57">
        <f t="shared" si="3"/>
        <v>-0.28645398363120095</v>
      </c>
    </row>
    <row r="21" spans="1:13" ht="19.5" customHeight="1" x14ac:dyDescent="0.25">
      <c r="A21" s="37" t="s">
        <v>37</v>
      </c>
      <c r="B21" s="34" t="s">
        <v>380</v>
      </c>
      <c r="C21" s="34" t="s">
        <v>1173</v>
      </c>
      <c r="D21" s="54">
        <f t="shared" si="0"/>
        <v>-0.22538860103626934</v>
      </c>
      <c r="E21" s="34" t="s">
        <v>1987</v>
      </c>
      <c r="F21" s="34" t="s">
        <v>1988</v>
      </c>
      <c r="G21" s="54">
        <f t="shared" si="1"/>
        <v>-0.21739130434782603</v>
      </c>
      <c r="H21" s="34" t="s">
        <v>1954</v>
      </c>
      <c r="I21" s="34" t="s">
        <v>100</v>
      </c>
      <c r="J21" s="54" t="e">
        <f t="shared" si="2"/>
        <v>#DIV/0!</v>
      </c>
      <c r="K21" s="34" t="s">
        <v>1989</v>
      </c>
      <c r="L21" s="35" t="s">
        <v>100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139</v>
      </c>
      <c r="C22" s="34" t="s">
        <v>280</v>
      </c>
      <c r="D22" s="54">
        <f t="shared" si="0"/>
        <v>-0.20000000000000004</v>
      </c>
      <c r="E22" s="34" t="s">
        <v>456</v>
      </c>
      <c r="F22" s="34" t="s">
        <v>343</v>
      </c>
      <c r="G22" s="54">
        <f t="shared" si="1"/>
        <v>-0.24999999999999997</v>
      </c>
      <c r="H22" s="34" t="s">
        <v>422</v>
      </c>
      <c r="I22" s="34" t="s">
        <v>1677</v>
      </c>
      <c r="J22" s="54">
        <f t="shared" si="2"/>
        <v>-0.36332179930795849</v>
      </c>
      <c r="K22" s="34" t="s">
        <v>1882</v>
      </c>
      <c r="L22" s="35" t="s">
        <v>1863</v>
      </c>
      <c r="M22" s="57">
        <f t="shared" si="3"/>
        <v>-0.33014354066985641</v>
      </c>
    </row>
    <row r="23" spans="1:13" ht="18.75" customHeight="1" x14ac:dyDescent="0.25">
      <c r="A23" s="37" t="s">
        <v>39</v>
      </c>
      <c r="B23" s="34" t="s">
        <v>91</v>
      </c>
      <c r="C23" s="34" t="s">
        <v>117</v>
      </c>
      <c r="D23" s="54">
        <f t="shared" si="0"/>
        <v>-4.1666666666666588E-2</v>
      </c>
      <c r="E23" s="34" t="s">
        <v>88</v>
      </c>
      <c r="F23" s="34" t="s">
        <v>1076</v>
      </c>
      <c r="G23" s="54">
        <f t="shared" si="1"/>
        <v>-0.50487804878048781</v>
      </c>
      <c r="H23" s="34" t="s">
        <v>1990</v>
      </c>
      <c r="I23" s="34" t="s">
        <v>1232</v>
      </c>
      <c r="J23" s="54">
        <f t="shared" si="2"/>
        <v>-3.2147742818057379E-2</v>
      </c>
      <c r="K23" s="34" t="s">
        <v>1971</v>
      </c>
      <c r="L23" s="35" t="s">
        <v>1991</v>
      </c>
      <c r="M23" s="57">
        <f t="shared" si="3"/>
        <v>2.0404505076142132</v>
      </c>
    </row>
    <row r="24" spans="1:13" ht="18.75" customHeight="1" x14ac:dyDescent="0.25">
      <c r="A24" s="59" t="s">
        <v>40</v>
      </c>
      <c r="B24" s="34" t="s">
        <v>75</v>
      </c>
      <c r="C24" s="34" t="s">
        <v>86</v>
      </c>
      <c r="D24" s="54">
        <f t="shared" si="0"/>
        <v>-0.38709677419354838</v>
      </c>
      <c r="E24" s="34" t="s">
        <v>140</v>
      </c>
      <c r="F24" s="34" t="s">
        <v>316</v>
      </c>
      <c r="G24" s="54">
        <f t="shared" si="1"/>
        <v>-2.7027027027027049E-2</v>
      </c>
      <c r="H24" s="34" t="s">
        <v>1992</v>
      </c>
      <c r="I24" s="34" t="s">
        <v>1993</v>
      </c>
      <c r="J24" s="54">
        <f t="shared" si="2"/>
        <v>-1.7772511848341277E-2</v>
      </c>
      <c r="K24" s="34" t="s">
        <v>1994</v>
      </c>
      <c r="L24" s="35" t="s">
        <v>1995</v>
      </c>
      <c r="M24" s="57">
        <f t="shared" si="3"/>
        <v>-0.10716675029269107</v>
      </c>
    </row>
    <row r="25" spans="1:13" ht="18.75" customHeight="1" x14ac:dyDescent="0.25">
      <c r="A25" s="37" t="s">
        <v>41</v>
      </c>
      <c r="B25" s="34" t="s">
        <v>747</v>
      </c>
      <c r="C25" s="34" t="s">
        <v>100</v>
      </c>
      <c r="D25" s="54" t="e">
        <f t="shared" si="0"/>
        <v>#DIV/0!</v>
      </c>
      <c r="E25" s="34" t="s">
        <v>198</v>
      </c>
      <c r="F25" s="34" t="s">
        <v>439</v>
      </c>
      <c r="G25" s="54">
        <f t="shared" si="1"/>
        <v>-0.27419354838709675</v>
      </c>
      <c r="H25" s="34" t="s">
        <v>1365</v>
      </c>
      <c r="I25" s="34" t="s">
        <v>301</v>
      </c>
      <c r="J25" s="54">
        <f t="shared" si="2"/>
        <v>-9.5541401273885426E-2</v>
      </c>
      <c r="K25" s="34" t="s">
        <v>1996</v>
      </c>
      <c r="L25" s="35" t="s">
        <v>1798</v>
      </c>
      <c r="M25" s="57">
        <f t="shared" si="3"/>
        <v>-0.42019347037484883</v>
      </c>
    </row>
    <row r="26" spans="1:13" ht="18.75" customHeight="1" x14ac:dyDescent="0.25">
      <c r="A26" s="59" t="s">
        <v>42</v>
      </c>
      <c r="B26" s="34" t="s">
        <v>416</v>
      </c>
      <c r="C26" s="34" t="s">
        <v>139</v>
      </c>
      <c r="D26" s="54">
        <f t="shared" si="0"/>
        <v>-0.25000000000000006</v>
      </c>
      <c r="E26" s="34" t="s">
        <v>653</v>
      </c>
      <c r="F26" s="34" t="s">
        <v>117</v>
      </c>
      <c r="G26" s="54">
        <f t="shared" si="1"/>
        <v>-0.33333333333333331</v>
      </c>
      <c r="H26" s="34" t="s">
        <v>967</v>
      </c>
      <c r="I26" s="34" t="s">
        <v>184</v>
      </c>
      <c r="J26" s="54">
        <f t="shared" si="2"/>
        <v>-0.54404145077720201</v>
      </c>
      <c r="K26" s="34" t="s">
        <v>1997</v>
      </c>
      <c r="L26" s="35" t="s">
        <v>1998</v>
      </c>
      <c r="M26" s="57">
        <f t="shared" si="3"/>
        <v>-0.14917606244579348</v>
      </c>
    </row>
    <row r="27" spans="1:13" ht="18.75" customHeight="1" x14ac:dyDescent="0.25">
      <c r="A27" s="37" t="s">
        <v>43</v>
      </c>
      <c r="B27" s="34" t="s">
        <v>870</v>
      </c>
      <c r="C27" s="34" t="s">
        <v>416</v>
      </c>
      <c r="D27" s="54">
        <f t="shared" si="0"/>
        <v>-0.33333333333333331</v>
      </c>
      <c r="E27" s="34" t="s">
        <v>85</v>
      </c>
      <c r="F27" s="34" t="s">
        <v>169</v>
      </c>
      <c r="G27" s="54">
        <f t="shared" si="1"/>
        <v>8.0000000000000071E-2</v>
      </c>
      <c r="H27" s="34" t="s">
        <v>1790</v>
      </c>
      <c r="I27" s="34" t="s">
        <v>1999</v>
      </c>
      <c r="J27" s="54">
        <f t="shared" si="2"/>
        <v>9.8712446351931327E-2</v>
      </c>
      <c r="K27" s="34" t="s">
        <v>287</v>
      </c>
      <c r="L27" s="35" t="s">
        <v>2000</v>
      </c>
      <c r="M27" s="57">
        <f t="shared" si="3"/>
        <v>6.9531249999999906E-2</v>
      </c>
    </row>
    <row r="28" spans="1:13" ht="18.75" customHeight="1" x14ac:dyDescent="0.25">
      <c r="A28" s="59" t="s">
        <v>44</v>
      </c>
      <c r="B28" s="34" t="s">
        <v>280</v>
      </c>
      <c r="C28" s="34" t="s">
        <v>280</v>
      </c>
      <c r="D28" s="54">
        <f t="shared" si="0"/>
        <v>0</v>
      </c>
      <c r="E28" s="34" t="s">
        <v>264</v>
      </c>
      <c r="F28" s="34" t="s">
        <v>85</v>
      </c>
      <c r="G28" s="54">
        <f t="shared" si="1"/>
        <v>0.11111111111111099</v>
      </c>
      <c r="H28" s="34" t="s">
        <v>1308</v>
      </c>
      <c r="I28" s="34" t="s">
        <v>1790</v>
      </c>
      <c r="J28" s="54">
        <f t="shared" si="2"/>
        <v>-0.30859375</v>
      </c>
      <c r="K28" s="34" t="s">
        <v>2001</v>
      </c>
      <c r="L28" s="35" t="s">
        <v>1120</v>
      </c>
      <c r="M28" s="57">
        <f t="shared" si="3"/>
        <v>5.2631578947368397E-2</v>
      </c>
    </row>
    <row r="29" spans="1:13" x14ac:dyDescent="0.25">
      <c r="A29" s="37" t="s">
        <v>45</v>
      </c>
      <c r="B29" s="34" t="s">
        <v>894</v>
      </c>
      <c r="C29" s="34" t="s">
        <v>2002</v>
      </c>
      <c r="D29" s="54">
        <f t="shared" si="0"/>
        <v>-0.10298102981029808</v>
      </c>
      <c r="E29" s="34" t="s">
        <v>2003</v>
      </c>
      <c r="F29" s="34" t="s">
        <v>2004</v>
      </c>
      <c r="G29" s="54">
        <f t="shared" si="1"/>
        <v>-3.9780521262002745E-2</v>
      </c>
      <c r="H29" s="34" t="s">
        <v>2005</v>
      </c>
      <c r="I29" s="34" t="s">
        <v>2006</v>
      </c>
      <c r="J29" s="54">
        <f t="shared" si="2"/>
        <v>7.3950822702902302E-3</v>
      </c>
      <c r="K29" s="34" t="s">
        <v>2007</v>
      </c>
      <c r="L29" s="35" t="s">
        <v>100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N28"/>
  <sheetViews>
    <sheetView workbookViewId="0">
      <selection activeCell="F8" sqref="F8"/>
    </sheetView>
  </sheetViews>
  <sheetFormatPr defaultColWidth="8.85546875" defaultRowHeight="15" x14ac:dyDescent="0.25"/>
  <cols>
    <col min="1" max="1" width="22.28515625" style="10" bestFit="1" customWidth="1"/>
    <col min="2" max="3" width="12.140625" style="16" bestFit="1" customWidth="1"/>
    <col min="4" max="4" width="11.42578125" style="12" bestFit="1" customWidth="1"/>
    <col min="5" max="6" width="12.140625" style="16" bestFit="1" customWidth="1"/>
    <col min="7" max="7" width="11" style="12" bestFit="1" customWidth="1"/>
    <col min="8" max="9" width="12.140625" style="16" bestFit="1" customWidth="1"/>
    <col min="10" max="10" width="12" style="12" bestFit="1" customWidth="1"/>
    <col min="11" max="12" width="13.140625" style="16" bestFit="1" customWidth="1"/>
    <col min="13" max="13" width="12" style="12" bestFit="1" customWidth="1"/>
    <col min="14" max="14" width="13.42578125" style="13" bestFit="1" customWidth="1"/>
  </cols>
  <sheetData>
    <row r="1" spans="1:14" ht="19.5" customHeight="1" x14ac:dyDescent="0.25">
      <c r="A1" s="1" t="s">
        <v>46</v>
      </c>
      <c r="B1" s="75" t="s">
        <v>3</v>
      </c>
      <c r="C1" s="68"/>
      <c r="D1" s="3"/>
      <c r="E1" s="75" t="s">
        <v>4</v>
      </c>
      <c r="F1" s="68"/>
      <c r="G1" s="3"/>
      <c r="H1" s="75" t="s">
        <v>5</v>
      </c>
      <c r="I1" s="68"/>
      <c r="J1" s="3"/>
      <c r="K1" s="75" t="s">
        <v>6</v>
      </c>
      <c r="L1" s="68"/>
      <c r="M1" s="3"/>
      <c r="N1" s="72" t="s">
        <v>2008</v>
      </c>
    </row>
    <row r="2" spans="1:14" ht="19.5" customHeight="1" x14ac:dyDescent="0.25">
      <c r="A2" s="4" t="s">
        <v>47</v>
      </c>
      <c r="B2" s="5">
        <f>SUM(B4:B95)</f>
        <v>13.359999999999998</v>
      </c>
      <c r="C2" s="5">
        <f>SUM(C4:C95)</f>
        <v>16.899999999999995</v>
      </c>
      <c r="D2" s="6"/>
      <c r="E2" s="5">
        <f>SUM(E4:E95)</f>
        <v>69.73</v>
      </c>
      <c r="F2" s="5">
        <f>SUM(F4:F95)</f>
        <v>88.669999999999987</v>
      </c>
      <c r="G2" s="6"/>
      <c r="H2" s="5">
        <f>SUM(H4:H95)</f>
        <v>439.92999999999995</v>
      </c>
      <c r="I2" s="5">
        <f>SUM(I4:I95)</f>
        <v>404.57</v>
      </c>
      <c r="J2" s="6"/>
      <c r="K2" s="5">
        <f>SUM(K4:K95)</f>
        <v>5658.8099999999995</v>
      </c>
      <c r="L2" s="5">
        <f>SUM(L4:L95)</f>
        <v>1106.8500000000001</v>
      </c>
      <c r="M2" s="7"/>
      <c r="N2" s="73"/>
    </row>
    <row r="3" spans="1:14" ht="19.5" customHeight="1" x14ac:dyDescent="0.25">
      <c r="A3" s="29" t="s">
        <v>7</v>
      </c>
      <c r="B3" s="30" t="s">
        <v>48</v>
      </c>
      <c r="C3" s="30" t="s">
        <v>49</v>
      </c>
      <c r="D3" s="30" t="s">
        <v>2009</v>
      </c>
      <c r="E3" s="30" t="s">
        <v>50</v>
      </c>
      <c r="F3" s="30" t="s">
        <v>53</v>
      </c>
      <c r="G3" s="30" t="s">
        <v>2010</v>
      </c>
      <c r="H3" s="30" t="s">
        <v>52</v>
      </c>
      <c r="I3" s="30" t="s">
        <v>55</v>
      </c>
      <c r="J3" s="30" t="s">
        <v>2011</v>
      </c>
      <c r="K3" s="30" t="s">
        <v>54</v>
      </c>
      <c r="L3" s="30" t="s">
        <v>2012</v>
      </c>
      <c r="M3" s="30" t="s">
        <v>2013</v>
      </c>
      <c r="N3" s="74"/>
    </row>
    <row r="4" spans="1:14" ht="19.5" customHeight="1" x14ac:dyDescent="0.25">
      <c r="A4" s="31" t="s">
        <v>56</v>
      </c>
      <c r="B4" s="32">
        <v>0.06</v>
      </c>
      <c r="C4" s="32">
        <v>7.0000000000000007E-2</v>
      </c>
      <c r="D4" s="32">
        <f t="shared" ref="D4:D28" si="0">IF(OR(B4="", B4=0, C4="", C4=0), "", (B4-C4)/C4)</f>
        <v>-0.14285714285714296</v>
      </c>
      <c r="E4" s="32">
        <v>0.44</v>
      </c>
      <c r="F4" s="32">
        <v>0.48</v>
      </c>
      <c r="G4" s="32">
        <f t="shared" ref="G4:G28" si="1">IF(OR(E4="", E4=0, F4="", F4=0), "", (E4-F4)/F4)</f>
        <v>-8.3333333333333301E-2</v>
      </c>
      <c r="H4" s="32">
        <v>2.5299999999999998</v>
      </c>
      <c r="I4" s="32">
        <v>3.16</v>
      </c>
      <c r="J4" s="32">
        <f t="shared" ref="J4:J28" si="2">IF(OR(H4="", H4=0, I4="", I4=0), "", (H4-I4)/I4)</f>
        <v>-0.19936708860759503</v>
      </c>
      <c r="K4" s="32">
        <v>12.35</v>
      </c>
      <c r="L4" s="32">
        <v>15.56</v>
      </c>
      <c r="M4" s="33">
        <f t="shared" ref="M4:M28" si="3">IF(OR(K4="", K4=0, L4="", L4=0), "", (K4-L4)/L4)</f>
        <v>-0.20629820051413886</v>
      </c>
      <c r="N4" s="6">
        <v>1</v>
      </c>
    </row>
    <row r="5" spans="1:14" ht="19.5" customHeight="1" x14ac:dyDescent="0.25">
      <c r="A5" s="31" t="s">
        <v>57</v>
      </c>
      <c r="B5" s="32">
        <v>0.09</v>
      </c>
      <c r="C5" s="32">
        <v>0.08</v>
      </c>
      <c r="D5" s="32">
        <f t="shared" si="0"/>
        <v>0.12499999999999993</v>
      </c>
      <c r="E5" s="32">
        <v>0.5</v>
      </c>
      <c r="F5" s="32">
        <v>0.5</v>
      </c>
      <c r="G5" s="32">
        <f t="shared" si="1"/>
        <v>0</v>
      </c>
      <c r="H5" s="32">
        <v>2.93</v>
      </c>
      <c r="I5" s="32">
        <v>3.47</v>
      </c>
      <c r="J5" s="34">
        <f t="shared" si="2"/>
        <v>-0.15561959654178675</v>
      </c>
      <c r="K5" s="34">
        <v>21.52</v>
      </c>
      <c r="L5" s="34">
        <v>24.66</v>
      </c>
      <c r="M5" s="35">
        <f t="shared" si="3"/>
        <v>-0.12733171127331713</v>
      </c>
      <c r="N5" s="6">
        <v>2</v>
      </c>
    </row>
    <row r="6" spans="1:14" ht="19.5" customHeight="1" x14ac:dyDescent="0.25">
      <c r="A6" s="31" t="s">
        <v>22</v>
      </c>
      <c r="B6" s="32">
        <v>0.08</v>
      </c>
      <c r="C6" s="32">
        <v>0.12</v>
      </c>
      <c r="D6" s="32">
        <f t="shared" si="0"/>
        <v>-0.33333333333333331</v>
      </c>
      <c r="E6" s="32">
        <v>0.6</v>
      </c>
      <c r="F6" s="32">
        <v>0.66</v>
      </c>
      <c r="G6" s="32">
        <f t="shared" si="1"/>
        <v>-9.0909090909090981E-2</v>
      </c>
      <c r="H6" s="32">
        <v>2.88</v>
      </c>
      <c r="I6" s="32">
        <v>3.39</v>
      </c>
      <c r="J6" s="34">
        <f t="shared" si="2"/>
        <v>-0.15044247787610626</v>
      </c>
      <c r="K6" s="34">
        <v>15.86</v>
      </c>
      <c r="L6" s="34">
        <v>14.15</v>
      </c>
      <c r="M6" s="35">
        <f t="shared" si="3"/>
        <v>0.1208480565371024</v>
      </c>
      <c r="N6" s="6">
        <v>1</v>
      </c>
    </row>
    <row r="7" spans="1:14" ht="19.5" customHeight="1" x14ac:dyDescent="0.25">
      <c r="A7" s="31" t="s">
        <v>23</v>
      </c>
      <c r="B7" s="32">
        <v>0.04</v>
      </c>
      <c r="C7" s="32">
        <v>0.05</v>
      </c>
      <c r="D7" s="34">
        <f t="shared" si="0"/>
        <v>-0.20000000000000004</v>
      </c>
      <c r="E7" s="36">
        <v>0.44</v>
      </c>
      <c r="F7" s="32">
        <v>0.61</v>
      </c>
      <c r="G7" s="32">
        <f t="shared" si="1"/>
        <v>-0.27868852459016391</v>
      </c>
      <c r="H7" s="36">
        <v>4.13</v>
      </c>
      <c r="I7" s="32">
        <v>4.68</v>
      </c>
      <c r="J7" s="34">
        <f t="shared" si="2"/>
        <v>-0.11752136752136749</v>
      </c>
      <c r="K7" s="34">
        <v>27.43</v>
      </c>
      <c r="L7" s="34">
        <v>30.02</v>
      </c>
      <c r="M7" s="35">
        <f t="shared" si="3"/>
        <v>-8.6275816122584933E-2</v>
      </c>
      <c r="N7" s="6">
        <v>1</v>
      </c>
    </row>
    <row r="8" spans="1:14" ht="19.5" customHeight="1" x14ac:dyDescent="0.25">
      <c r="A8" s="31" t="s">
        <v>24</v>
      </c>
      <c r="B8" s="32">
        <v>0.18</v>
      </c>
      <c r="C8" s="32">
        <v>0.2</v>
      </c>
      <c r="D8" s="32">
        <f t="shared" si="0"/>
        <v>-0.10000000000000009</v>
      </c>
      <c r="E8" s="32">
        <v>0.79</v>
      </c>
      <c r="F8" s="32">
        <v>0.77</v>
      </c>
      <c r="G8" s="32">
        <f t="shared" si="1"/>
        <v>2.5974025974025997E-2</v>
      </c>
      <c r="H8" s="32">
        <v>3.6</v>
      </c>
      <c r="I8" s="32">
        <v>5.22</v>
      </c>
      <c r="J8" s="34">
        <f t="shared" si="2"/>
        <v>-0.31034482758620685</v>
      </c>
      <c r="K8" s="34">
        <v>23.69</v>
      </c>
      <c r="L8" s="34">
        <v>25.68</v>
      </c>
      <c r="M8" s="35">
        <f t="shared" si="3"/>
        <v>-7.749221183800617E-2</v>
      </c>
      <c r="N8" s="6">
        <v>2</v>
      </c>
    </row>
    <row r="9" spans="1:14" ht="19.5" customHeight="1" x14ac:dyDescent="0.25">
      <c r="A9" s="31" t="s">
        <v>25</v>
      </c>
      <c r="B9" s="32">
        <v>0.09</v>
      </c>
      <c r="C9" s="32">
        <v>0.1</v>
      </c>
      <c r="D9" s="32">
        <f t="shared" si="0"/>
        <v>-0.10000000000000009</v>
      </c>
      <c r="E9" s="32">
        <v>1.07</v>
      </c>
      <c r="F9" s="32">
        <v>0.86</v>
      </c>
      <c r="G9" s="34">
        <f t="shared" si="1"/>
        <v>0.24418604651162801</v>
      </c>
      <c r="H9" s="34">
        <v>2.75</v>
      </c>
      <c r="I9" s="34">
        <v>6</v>
      </c>
      <c r="J9" s="34">
        <f t="shared" si="2"/>
        <v>-0.54166666666666663</v>
      </c>
      <c r="K9" s="34">
        <v>87.14</v>
      </c>
      <c r="L9" s="34">
        <v>79.45</v>
      </c>
      <c r="M9" s="35">
        <f t="shared" si="3"/>
        <v>9.6790434235368122E-2</v>
      </c>
      <c r="N9" s="6">
        <v>2</v>
      </c>
    </row>
    <row r="10" spans="1:14" ht="19.5" customHeight="1" x14ac:dyDescent="0.25">
      <c r="A10" s="37" t="s">
        <v>26</v>
      </c>
      <c r="B10" s="34">
        <v>0.26</v>
      </c>
      <c r="C10" s="34">
        <v>0.28000000000000003</v>
      </c>
      <c r="D10" s="34">
        <f t="shared" si="0"/>
        <v>-7.142857142857148E-2</v>
      </c>
      <c r="E10" s="34">
        <v>1.1499999999999999</v>
      </c>
      <c r="F10" s="34">
        <v>1.23</v>
      </c>
      <c r="G10" s="34">
        <f t="shared" si="1"/>
        <v>-6.5040650406504127E-2</v>
      </c>
      <c r="H10" s="34">
        <v>5.61</v>
      </c>
      <c r="I10" s="34">
        <v>6.35</v>
      </c>
      <c r="J10" s="34">
        <f t="shared" si="2"/>
        <v>-0.11653543307086604</v>
      </c>
      <c r="K10" s="34">
        <v>24.57</v>
      </c>
      <c r="L10" s="34">
        <v>27.42</v>
      </c>
      <c r="M10" s="35">
        <f t="shared" si="3"/>
        <v>-0.10393873085339173</v>
      </c>
      <c r="N10" s="6">
        <v>0</v>
      </c>
    </row>
    <row r="11" spans="1:14" ht="19.5" customHeight="1" x14ac:dyDescent="0.25">
      <c r="A11" s="31" t="s">
        <v>27</v>
      </c>
      <c r="B11" s="32">
        <v>0.11</v>
      </c>
      <c r="C11" s="32">
        <v>0.15</v>
      </c>
      <c r="D11" s="32">
        <f t="shared" si="0"/>
        <v>-0.26666666666666666</v>
      </c>
      <c r="E11" s="32">
        <v>1.05</v>
      </c>
      <c r="F11" s="32">
        <v>1.02</v>
      </c>
      <c r="G11" s="34">
        <f t="shared" si="1"/>
        <v>2.9411764705882377E-2</v>
      </c>
      <c r="H11" s="34">
        <v>6.04</v>
      </c>
      <c r="I11" s="34">
        <v>6.91</v>
      </c>
      <c r="J11" s="34">
        <f t="shared" si="2"/>
        <v>-0.12590448625180897</v>
      </c>
      <c r="K11" s="34">
        <v>34.299999999999997</v>
      </c>
      <c r="L11" s="34">
        <v>40.44</v>
      </c>
      <c r="M11" s="35">
        <f t="shared" si="3"/>
        <v>-0.15182987141444118</v>
      </c>
      <c r="N11" s="6">
        <v>2</v>
      </c>
    </row>
    <row r="12" spans="1:14" ht="19.5" customHeight="1" x14ac:dyDescent="0.25">
      <c r="A12" s="37" t="s">
        <v>28</v>
      </c>
      <c r="B12" s="34">
        <v>0.54</v>
      </c>
      <c r="C12" s="34">
        <v>0.62</v>
      </c>
      <c r="D12" s="34">
        <f t="shared" si="0"/>
        <v>-0.12903225806451607</v>
      </c>
      <c r="E12" s="34">
        <v>3.12</v>
      </c>
      <c r="F12" s="34">
        <v>4.03</v>
      </c>
      <c r="G12" s="34">
        <f t="shared" si="1"/>
        <v>-0.22580645161290325</v>
      </c>
      <c r="H12" s="34">
        <v>23.25</v>
      </c>
      <c r="I12" s="34">
        <v>20.27</v>
      </c>
      <c r="J12" s="34">
        <f t="shared" si="2"/>
        <v>0.14701529353724718</v>
      </c>
      <c r="K12" s="34">
        <v>82.73</v>
      </c>
      <c r="L12" s="34">
        <v>0</v>
      </c>
      <c r="M12" s="35" t="str">
        <f t="shared" si="3"/>
        <v/>
      </c>
      <c r="N12" s="6">
        <v>0</v>
      </c>
    </row>
    <row r="13" spans="1:14" ht="19.5" customHeight="1" x14ac:dyDescent="0.25">
      <c r="A13" s="38" t="s">
        <v>29</v>
      </c>
      <c r="B13" s="32">
        <v>0.36</v>
      </c>
      <c r="C13" s="32">
        <v>0.4</v>
      </c>
      <c r="D13" s="34">
        <f t="shared" si="0"/>
        <v>-0.10000000000000009</v>
      </c>
      <c r="E13" s="32">
        <v>3.59</v>
      </c>
      <c r="F13" s="32">
        <v>4.33</v>
      </c>
      <c r="G13" s="34">
        <f t="shared" si="1"/>
        <v>-0.17090069284064668</v>
      </c>
      <c r="H13" s="34">
        <v>20.34</v>
      </c>
      <c r="I13" s="34">
        <v>26.46</v>
      </c>
      <c r="J13" s="34">
        <f t="shared" si="2"/>
        <v>-0.23129251700680276</v>
      </c>
      <c r="K13" s="34">
        <v>184.77</v>
      </c>
      <c r="L13" s="34">
        <v>0</v>
      </c>
      <c r="M13" s="35" t="str">
        <f t="shared" si="3"/>
        <v/>
      </c>
      <c r="N13" s="6">
        <v>1</v>
      </c>
    </row>
    <row r="14" spans="1:14" ht="19.5" customHeight="1" x14ac:dyDescent="0.25">
      <c r="A14" s="31" t="s">
        <v>30</v>
      </c>
      <c r="B14" s="32">
        <v>1.2</v>
      </c>
      <c r="C14" s="32">
        <v>2.84</v>
      </c>
      <c r="D14" s="32">
        <f t="shared" si="0"/>
        <v>-0.57746478873239437</v>
      </c>
      <c r="E14" s="32">
        <v>10.99</v>
      </c>
      <c r="F14" s="32">
        <v>11.19</v>
      </c>
      <c r="G14" s="32">
        <f t="shared" si="1"/>
        <v>-1.7873100983020491E-2</v>
      </c>
      <c r="H14" s="34">
        <v>94.98</v>
      </c>
      <c r="I14" s="34">
        <v>93.37</v>
      </c>
      <c r="J14" s="34">
        <f t="shared" si="2"/>
        <v>1.7243225875548884E-2</v>
      </c>
      <c r="K14" s="34">
        <v>576.62</v>
      </c>
      <c r="L14" s="34">
        <v>0</v>
      </c>
      <c r="M14" s="35" t="str">
        <f t="shared" si="3"/>
        <v/>
      </c>
      <c r="N14" s="6">
        <v>1</v>
      </c>
    </row>
    <row r="15" spans="1:14" ht="19.5" customHeight="1" x14ac:dyDescent="0.25">
      <c r="A15" s="37" t="s">
        <v>31</v>
      </c>
      <c r="B15" s="34">
        <v>1.22</v>
      </c>
      <c r="C15" s="34">
        <v>1.33</v>
      </c>
      <c r="D15" s="34">
        <f t="shared" si="0"/>
        <v>-8.2706766917293298E-2</v>
      </c>
      <c r="E15" s="34">
        <v>3.96</v>
      </c>
      <c r="F15" s="34">
        <v>4.47</v>
      </c>
      <c r="G15" s="34">
        <f t="shared" si="1"/>
        <v>-0.11409395973154358</v>
      </c>
      <c r="H15" s="34">
        <v>16.36</v>
      </c>
      <c r="I15" s="34">
        <v>31.56</v>
      </c>
      <c r="J15" s="34">
        <f t="shared" si="2"/>
        <v>-0.48162230671736372</v>
      </c>
      <c r="K15" s="34">
        <v>96.95</v>
      </c>
      <c r="L15" s="34">
        <v>139.59</v>
      </c>
      <c r="M15" s="35">
        <f t="shared" si="3"/>
        <v>-0.30546600759366715</v>
      </c>
      <c r="N15" s="6">
        <v>0</v>
      </c>
    </row>
    <row r="16" spans="1:14" ht="19.5" customHeight="1" x14ac:dyDescent="0.25">
      <c r="A16" s="37" t="s">
        <v>32</v>
      </c>
      <c r="B16" s="34">
        <v>1.36</v>
      </c>
      <c r="C16" s="34">
        <v>1.44</v>
      </c>
      <c r="D16" s="34">
        <f t="shared" si="0"/>
        <v>-5.5555555555555455E-2</v>
      </c>
      <c r="E16" s="34">
        <v>3.83</v>
      </c>
      <c r="F16" s="34">
        <v>4.9000000000000004</v>
      </c>
      <c r="G16" s="34">
        <f t="shared" si="1"/>
        <v>-0.21836734693877555</v>
      </c>
      <c r="H16" s="34">
        <v>19.84</v>
      </c>
      <c r="I16" s="34">
        <v>29.83</v>
      </c>
      <c r="J16" s="34">
        <f t="shared" si="2"/>
        <v>-0.33489775393898757</v>
      </c>
      <c r="K16" s="34">
        <v>193.04</v>
      </c>
      <c r="L16" s="34">
        <v>126.38</v>
      </c>
      <c r="M16" s="35">
        <f t="shared" si="3"/>
        <v>0.52745687608798864</v>
      </c>
      <c r="N16" s="6">
        <v>0</v>
      </c>
    </row>
    <row r="17" spans="1:14" ht="19.5" customHeight="1" x14ac:dyDescent="0.25">
      <c r="A17" s="37" t="s">
        <v>33</v>
      </c>
      <c r="B17" s="34">
        <v>0.96</v>
      </c>
      <c r="C17" s="34">
        <v>1.1100000000000001</v>
      </c>
      <c r="D17" s="34">
        <f t="shared" si="0"/>
        <v>-0.13513513513513525</v>
      </c>
      <c r="E17" s="34">
        <v>3.9</v>
      </c>
      <c r="F17" s="34">
        <v>4.0199999999999996</v>
      </c>
      <c r="G17" s="34">
        <f t="shared" si="1"/>
        <v>-2.9850746268656636E-2</v>
      </c>
      <c r="H17" s="34">
        <v>21.6</v>
      </c>
      <c r="I17" s="34">
        <v>22.61</v>
      </c>
      <c r="J17" s="34">
        <f t="shared" si="2"/>
        <v>-4.4670499778858827E-2</v>
      </c>
      <c r="K17" s="34">
        <v>273.07</v>
      </c>
      <c r="L17" s="34">
        <v>0</v>
      </c>
      <c r="M17" s="35" t="str">
        <f t="shared" si="3"/>
        <v/>
      </c>
      <c r="N17" s="6">
        <v>0</v>
      </c>
    </row>
    <row r="18" spans="1:14" ht="19.5" customHeight="1" x14ac:dyDescent="0.25">
      <c r="A18" s="37" t="s">
        <v>34</v>
      </c>
      <c r="B18" s="34">
        <v>2.4900000000000002</v>
      </c>
      <c r="C18" s="34">
        <v>2.7</v>
      </c>
      <c r="D18" s="34">
        <f t="shared" si="0"/>
        <v>-7.7777777777777765E-2</v>
      </c>
      <c r="E18" s="34">
        <v>12.63</v>
      </c>
      <c r="F18" s="34">
        <v>18.53</v>
      </c>
      <c r="G18" s="34">
        <f t="shared" si="1"/>
        <v>-0.31840259039395574</v>
      </c>
      <c r="H18" s="34">
        <v>77.88</v>
      </c>
      <c r="I18" s="34">
        <v>78.510000000000005</v>
      </c>
      <c r="J18" s="34">
        <f t="shared" si="2"/>
        <v>-8.024455483378037E-3</v>
      </c>
      <c r="K18" s="34">
        <v>2883.1</v>
      </c>
      <c r="L18" s="34">
        <v>0</v>
      </c>
      <c r="M18" s="35" t="str">
        <f t="shared" si="3"/>
        <v/>
      </c>
      <c r="N18" s="6">
        <v>0</v>
      </c>
    </row>
    <row r="19" spans="1:14" ht="19.5" customHeight="1" x14ac:dyDescent="0.25">
      <c r="A19" s="39" t="s">
        <v>35</v>
      </c>
      <c r="B19" s="40">
        <v>0.49</v>
      </c>
      <c r="C19" s="40">
        <v>0.53</v>
      </c>
      <c r="D19" s="40">
        <f t="shared" si="0"/>
        <v>-7.5471698113207614E-2</v>
      </c>
      <c r="E19" s="40">
        <v>2.57</v>
      </c>
      <c r="F19" s="40">
        <v>2.77</v>
      </c>
      <c r="G19" s="40">
        <f t="shared" si="1"/>
        <v>-7.2202166064982018E-2</v>
      </c>
      <c r="H19" s="40">
        <v>11.78</v>
      </c>
      <c r="I19" s="40">
        <v>14.53</v>
      </c>
      <c r="J19" s="40">
        <f t="shared" si="2"/>
        <v>-0.18926359256710257</v>
      </c>
      <c r="K19" s="40">
        <v>64.87</v>
      </c>
      <c r="L19" s="40">
        <v>157.97999999999999</v>
      </c>
      <c r="M19" s="41">
        <f t="shared" si="3"/>
        <v>-0.58937840232940875</v>
      </c>
      <c r="N19" s="6">
        <v>0</v>
      </c>
    </row>
    <row r="20" spans="1:14" ht="19.5" customHeight="1" x14ac:dyDescent="0.25">
      <c r="A20" s="39" t="s">
        <v>36</v>
      </c>
      <c r="B20" s="40">
        <v>0.2</v>
      </c>
      <c r="C20" s="40">
        <v>0.28000000000000003</v>
      </c>
      <c r="D20" s="40">
        <f t="shared" si="0"/>
        <v>-0.28571428571428575</v>
      </c>
      <c r="E20" s="40">
        <v>1.32</v>
      </c>
      <c r="F20" s="40">
        <v>4.54</v>
      </c>
      <c r="G20" s="40">
        <f t="shared" si="1"/>
        <v>-0.70925110132158586</v>
      </c>
      <c r="H20" s="40">
        <v>8.26</v>
      </c>
      <c r="I20" s="40">
        <v>12.48</v>
      </c>
      <c r="J20" s="40">
        <f t="shared" si="2"/>
        <v>-0.33814102564102566</v>
      </c>
      <c r="K20" s="40">
        <v>43.03</v>
      </c>
      <c r="L20" s="40">
        <v>59.71</v>
      </c>
      <c r="M20" s="41">
        <f t="shared" si="3"/>
        <v>-0.27935019259755484</v>
      </c>
      <c r="N20" s="6">
        <v>0</v>
      </c>
    </row>
    <row r="21" spans="1:14" ht="19.5" customHeight="1" x14ac:dyDescent="0.25">
      <c r="A21" s="39" t="s">
        <v>37</v>
      </c>
      <c r="B21" s="40">
        <v>3</v>
      </c>
      <c r="C21" s="40">
        <v>3.82</v>
      </c>
      <c r="D21" s="40">
        <f t="shared" si="0"/>
        <v>-0.21465968586387432</v>
      </c>
      <c r="E21" s="40">
        <v>13.14</v>
      </c>
      <c r="F21" s="40">
        <v>16.73</v>
      </c>
      <c r="G21" s="40">
        <f t="shared" si="1"/>
        <v>-0.214584578601315</v>
      </c>
      <c r="H21" s="40">
        <v>82.65</v>
      </c>
      <c r="I21" s="40">
        <v>0</v>
      </c>
      <c r="J21" s="40" t="str">
        <f t="shared" si="2"/>
        <v/>
      </c>
      <c r="K21" s="40">
        <v>551.54999999999995</v>
      </c>
      <c r="L21" s="40">
        <v>0</v>
      </c>
      <c r="M21" s="41" t="str">
        <f t="shared" si="3"/>
        <v/>
      </c>
      <c r="N21" s="8">
        <v>0</v>
      </c>
    </row>
    <row r="22" spans="1:14" ht="19.5" customHeight="1" x14ac:dyDescent="0.25">
      <c r="A22" s="39" t="s">
        <v>38</v>
      </c>
      <c r="B22" s="40">
        <v>0.04</v>
      </c>
      <c r="C22" s="40">
        <v>0.05</v>
      </c>
      <c r="D22" s="40">
        <f t="shared" si="0"/>
        <v>-0.20000000000000004</v>
      </c>
      <c r="E22" s="40">
        <v>0.33</v>
      </c>
      <c r="F22" s="40">
        <v>0.44</v>
      </c>
      <c r="G22" s="40">
        <f t="shared" si="1"/>
        <v>-0.24999999999999997</v>
      </c>
      <c r="H22" s="40">
        <v>1.85</v>
      </c>
      <c r="I22" s="40">
        <v>2.88</v>
      </c>
      <c r="J22" s="40">
        <f t="shared" si="2"/>
        <v>-0.35763888888888884</v>
      </c>
      <c r="K22" s="40">
        <v>7.05</v>
      </c>
      <c r="L22" s="40">
        <v>10.43</v>
      </c>
      <c r="M22" s="41">
        <f t="shared" si="3"/>
        <v>-0.32406519654841803</v>
      </c>
      <c r="N22" s="9"/>
    </row>
    <row r="23" spans="1:14" ht="18.75" customHeight="1" x14ac:dyDescent="0.25">
      <c r="A23" s="39" t="s">
        <v>39</v>
      </c>
      <c r="B23" s="40">
        <v>0.23</v>
      </c>
      <c r="C23" s="40">
        <v>0.24</v>
      </c>
      <c r="D23" s="40">
        <f t="shared" si="0"/>
        <v>-4.1666666666666588E-2</v>
      </c>
      <c r="E23" s="40">
        <v>2.04</v>
      </c>
      <c r="F23" s="40">
        <v>4.08</v>
      </c>
      <c r="G23" s="40">
        <f t="shared" si="1"/>
        <v>-0.5</v>
      </c>
      <c r="H23" s="40">
        <v>14.24</v>
      </c>
      <c r="I23" s="40">
        <v>14.57</v>
      </c>
      <c r="J23" s="40">
        <f t="shared" si="2"/>
        <v>-2.264927934111188E-2</v>
      </c>
      <c r="K23" s="40">
        <v>193.04</v>
      </c>
      <c r="L23" s="40">
        <v>63.19</v>
      </c>
      <c r="M23" s="41">
        <f t="shared" si="3"/>
        <v>2.054913752175977</v>
      </c>
      <c r="N23" s="6">
        <v>0</v>
      </c>
    </row>
    <row r="24" spans="1:14" ht="18.75" customHeight="1" x14ac:dyDescent="0.25">
      <c r="A24" s="39" t="s">
        <v>40</v>
      </c>
      <c r="B24" s="40">
        <v>0.19</v>
      </c>
      <c r="C24" s="40">
        <v>0.31</v>
      </c>
      <c r="D24" s="40">
        <f t="shared" si="0"/>
        <v>-0.38709677419354838</v>
      </c>
      <c r="E24" s="40">
        <v>1.0900000000000001</v>
      </c>
      <c r="F24" s="40">
        <v>1.1100000000000001</v>
      </c>
      <c r="G24" s="40">
        <f t="shared" si="1"/>
        <v>-1.8018018018018032E-2</v>
      </c>
      <c r="H24" s="40">
        <v>8.34</v>
      </c>
      <c r="I24" s="40">
        <v>8.4</v>
      </c>
      <c r="J24" s="40">
        <f t="shared" si="2"/>
        <v>-7.1428571428572016E-3</v>
      </c>
      <c r="K24" s="40">
        <v>215.06</v>
      </c>
      <c r="L24" s="40">
        <v>238.54</v>
      </c>
      <c r="M24" s="41">
        <f t="shared" si="3"/>
        <v>-9.8432128783432507E-2</v>
      </c>
      <c r="N24" s="6">
        <v>0</v>
      </c>
    </row>
    <row r="25" spans="1:14" ht="18.75" customHeight="1" x14ac:dyDescent="0.25">
      <c r="A25" s="31" t="s">
        <v>41</v>
      </c>
      <c r="B25" s="32">
        <v>0.06</v>
      </c>
      <c r="C25" s="32">
        <v>0.06</v>
      </c>
      <c r="D25" s="40">
        <f t="shared" si="0"/>
        <v>0</v>
      </c>
      <c r="E25" s="36">
        <v>0.45</v>
      </c>
      <c r="F25" s="32">
        <v>0.63</v>
      </c>
      <c r="G25" s="34">
        <f t="shared" si="1"/>
        <v>-0.2857142857142857</v>
      </c>
      <c r="H25" s="34">
        <v>2.86</v>
      </c>
      <c r="I25" s="34">
        <v>3.12</v>
      </c>
      <c r="J25" s="34">
        <f t="shared" si="2"/>
        <v>-8.3333333333333398E-2</v>
      </c>
      <c r="K25" s="34">
        <v>9.66</v>
      </c>
      <c r="L25" s="34">
        <v>16.5</v>
      </c>
      <c r="M25" s="35">
        <f t="shared" si="3"/>
        <v>-0.41454545454545455</v>
      </c>
      <c r="N25" s="6">
        <v>1</v>
      </c>
    </row>
    <row r="26" spans="1:14" ht="18.75" customHeight="1" x14ac:dyDescent="0.25">
      <c r="A26" s="31" t="s">
        <v>42</v>
      </c>
      <c r="B26" s="36">
        <v>0.03</v>
      </c>
      <c r="C26" s="36">
        <v>0.04</v>
      </c>
      <c r="D26" s="40">
        <f t="shared" si="0"/>
        <v>-0.25000000000000006</v>
      </c>
      <c r="E26" s="36">
        <v>0.16</v>
      </c>
      <c r="F26" s="36">
        <v>0.25</v>
      </c>
      <c r="G26" s="34">
        <f t="shared" si="1"/>
        <v>-0.36</v>
      </c>
      <c r="H26" s="36">
        <v>0.88</v>
      </c>
      <c r="I26" s="36">
        <v>1.93</v>
      </c>
      <c r="J26" s="34">
        <f t="shared" si="2"/>
        <v>-0.54404145077720201</v>
      </c>
      <c r="K26" s="36">
        <v>9.93</v>
      </c>
      <c r="L26" s="36">
        <v>11.5</v>
      </c>
      <c r="M26" s="35">
        <f t="shared" si="3"/>
        <v>-0.1365217391304348</v>
      </c>
      <c r="N26" s="6">
        <v>1</v>
      </c>
    </row>
    <row r="27" spans="1:14" ht="18.75" customHeight="1" x14ac:dyDescent="0.25">
      <c r="A27" s="37" t="s">
        <v>43</v>
      </c>
      <c r="B27" s="34">
        <v>0.03</v>
      </c>
      <c r="C27" s="34">
        <v>0.03</v>
      </c>
      <c r="D27" s="40">
        <f t="shared" si="0"/>
        <v>0</v>
      </c>
      <c r="E27" s="34">
        <v>0.27</v>
      </c>
      <c r="F27" s="34">
        <v>0.25</v>
      </c>
      <c r="G27" s="34">
        <f t="shared" si="1"/>
        <v>8.0000000000000071E-2</v>
      </c>
      <c r="H27" s="34">
        <v>2.57</v>
      </c>
      <c r="I27" s="34">
        <v>2.3199999999999998</v>
      </c>
      <c r="J27" s="34">
        <f t="shared" si="2"/>
        <v>0.10775862068965518</v>
      </c>
      <c r="K27" s="34">
        <v>13.79</v>
      </c>
      <c r="L27" s="34">
        <v>12.77</v>
      </c>
      <c r="M27" s="35">
        <f t="shared" si="3"/>
        <v>7.9874706342991361E-2</v>
      </c>
      <c r="N27" s="9"/>
    </row>
    <row r="28" spans="1:14" ht="18.75" customHeight="1" x14ac:dyDescent="0.25">
      <c r="A28" s="37" t="s">
        <v>44</v>
      </c>
      <c r="B28" s="34">
        <v>0.05</v>
      </c>
      <c r="C28" s="34">
        <v>0.05</v>
      </c>
      <c r="D28" s="40">
        <f t="shared" si="0"/>
        <v>0</v>
      </c>
      <c r="E28" s="34">
        <v>0.3</v>
      </c>
      <c r="F28" s="34">
        <v>0.27</v>
      </c>
      <c r="G28" s="34">
        <f t="shared" si="1"/>
        <v>0.11111111111111099</v>
      </c>
      <c r="H28" s="34">
        <v>1.78</v>
      </c>
      <c r="I28" s="34">
        <v>2.5499999999999998</v>
      </c>
      <c r="J28" s="34">
        <f t="shared" si="2"/>
        <v>-0.30196078431372542</v>
      </c>
      <c r="K28" s="34">
        <v>13.69</v>
      </c>
      <c r="L28" s="34">
        <v>12.88</v>
      </c>
      <c r="M28" s="35">
        <f t="shared" si="3"/>
        <v>6.2888198757763872E-2</v>
      </c>
      <c r="N28" s="9"/>
    </row>
  </sheetData>
  <mergeCells count="5">
    <mergeCell ref="N1:N3"/>
    <mergeCell ref="E1:F1"/>
    <mergeCell ref="K1:L1"/>
    <mergeCell ref="H1:I1"/>
    <mergeCell ref="B1:C1"/>
  </mergeCell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/>
  </sheetPr>
  <dimension ref="A1:N28"/>
  <sheetViews>
    <sheetView workbookViewId="0">
      <selection activeCell="E30" sqref="E30"/>
    </sheetView>
  </sheetViews>
  <sheetFormatPr defaultColWidth="8.85546875" defaultRowHeight="15" x14ac:dyDescent="0.25"/>
  <cols>
    <col min="1" max="1" width="22.28515625" style="10" bestFit="1" customWidth="1"/>
    <col min="2" max="3" width="12.140625" style="15" bestFit="1" customWidth="1"/>
    <col min="4" max="4" width="11.42578125" style="12" bestFit="1" customWidth="1"/>
    <col min="5" max="6" width="12.140625" style="15" bestFit="1" customWidth="1"/>
    <col min="7" max="7" width="11" style="12" bestFit="1" customWidth="1"/>
    <col min="8" max="9" width="12.140625" style="15" bestFit="1" customWidth="1"/>
    <col min="10" max="10" width="12" style="12" bestFit="1" customWidth="1"/>
    <col min="11" max="12" width="13.140625" style="15" bestFit="1" customWidth="1"/>
    <col min="13" max="13" width="12" style="12" bestFit="1" customWidth="1"/>
    <col min="14" max="14" width="13.42578125" style="13" bestFit="1" customWidth="1"/>
  </cols>
  <sheetData>
    <row r="1" spans="1:14" ht="18.75" customHeight="1" x14ac:dyDescent="0.25">
      <c r="A1" s="1" t="s">
        <v>46</v>
      </c>
      <c r="B1" s="69" t="s">
        <v>3</v>
      </c>
      <c r="C1" s="68"/>
      <c r="D1" s="3"/>
      <c r="E1" s="69" t="s">
        <v>4</v>
      </c>
      <c r="F1" s="68"/>
      <c r="G1" s="3"/>
      <c r="H1" s="69" t="s">
        <v>5</v>
      </c>
      <c r="I1" s="68"/>
      <c r="J1" s="3"/>
      <c r="K1" s="69" t="s">
        <v>6</v>
      </c>
      <c r="L1" s="68"/>
      <c r="M1" s="3"/>
      <c r="N1" s="72" t="s">
        <v>2008</v>
      </c>
    </row>
    <row r="2" spans="1:14" ht="18.75" customHeight="1" x14ac:dyDescent="0.25">
      <c r="A2" s="4" t="s">
        <v>47</v>
      </c>
      <c r="B2" s="6">
        <f>SUM(B4:B95)</f>
        <v>13.319999999999999</v>
      </c>
      <c r="C2" s="6">
        <f>SUM(C4:C95)</f>
        <v>17.409999999999993</v>
      </c>
      <c r="D2" s="6"/>
      <c r="E2" s="6">
        <f>SUM(E4:E95)</f>
        <v>63.339999999999989</v>
      </c>
      <c r="F2" s="6">
        <f>SUM(F4:F95)</f>
        <v>64.190000000000012</v>
      </c>
      <c r="G2" s="6"/>
      <c r="H2" s="6">
        <f>SUM(H4:H95)</f>
        <v>407.46999999999997</v>
      </c>
      <c r="I2" s="6">
        <f>SUM(I4:I95)</f>
        <v>376.63999999999993</v>
      </c>
      <c r="J2" s="6"/>
      <c r="K2" s="6">
        <f>SUM(K4:K95)</f>
        <v>4604.0899999999992</v>
      </c>
      <c r="L2" s="6">
        <f>SUM(L4:L95)</f>
        <v>1044.8200000000002</v>
      </c>
      <c r="M2" s="7"/>
      <c r="N2" s="73"/>
    </row>
    <row r="3" spans="1:14" ht="18.75" customHeight="1" x14ac:dyDescent="0.25">
      <c r="A3" s="29" t="s">
        <v>7</v>
      </c>
      <c r="B3" s="30" t="s">
        <v>48</v>
      </c>
      <c r="C3" s="30" t="s">
        <v>49</v>
      </c>
      <c r="D3" s="30" t="s">
        <v>2009</v>
      </c>
      <c r="E3" s="30" t="s">
        <v>50</v>
      </c>
      <c r="F3" s="30" t="s">
        <v>53</v>
      </c>
      <c r="G3" s="30" t="s">
        <v>2010</v>
      </c>
      <c r="H3" s="30" t="s">
        <v>52</v>
      </c>
      <c r="I3" s="30" t="s">
        <v>55</v>
      </c>
      <c r="J3" s="30" t="s">
        <v>2011</v>
      </c>
      <c r="K3" s="30" t="s">
        <v>54</v>
      </c>
      <c r="L3" s="30" t="s">
        <v>2012</v>
      </c>
      <c r="M3" s="30" t="s">
        <v>2013</v>
      </c>
      <c r="N3" s="74"/>
    </row>
    <row r="4" spans="1:14" ht="18.75" customHeight="1" x14ac:dyDescent="0.25">
      <c r="A4" s="37" t="s">
        <v>56</v>
      </c>
      <c r="B4" s="34">
        <v>0.06</v>
      </c>
      <c r="C4" s="34">
        <v>0.08</v>
      </c>
      <c r="D4" s="34">
        <f t="shared" ref="D4:D17" si="0">IF(OR(B4="", B4=0, C4="", C4=0), "", (B4-C4)/C4)</f>
        <v>-0.25000000000000006</v>
      </c>
      <c r="E4" s="34">
        <v>0.41</v>
      </c>
      <c r="F4" s="34">
        <v>0.34</v>
      </c>
      <c r="G4" s="34">
        <f t="shared" ref="G4:G28" si="1">IF(OR(E4="", E4=0, F4="", F4=0), "", (E4-F4)/F4)</f>
        <v>0.20588235294117632</v>
      </c>
      <c r="H4" s="34">
        <v>2.4</v>
      </c>
      <c r="I4" s="34">
        <v>3.41</v>
      </c>
      <c r="J4" s="34">
        <f t="shared" ref="J4:J28" si="2">IF(OR(H4="", H4=0, I4="", I4=0), "", (H4-I4)/I4)</f>
        <v>-0.29618768328445755</v>
      </c>
      <c r="K4" s="34">
        <v>11.21</v>
      </c>
      <c r="L4" s="34">
        <v>15.36</v>
      </c>
      <c r="M4" s="35">
        <f t="shared" ref="M4:M28" si="3">IF(OR(K4="", K4=0, L4="", L4=0), "", (K4-L4)/L4)</f>
        <v>-0.27018229166666657</v>
      </c>
      <c r="N4" s="6">
        <v>1</v>
      </c>
    </row>
    <row r="5" spans="1:14" ht="18.75" customHeight="1" x14ac:dyDescent="0.25">
      <c r="A5" s="37" t="s">
        <v>57</v>
      </c>
      <c r="B5" s="34">
        <v>7.0000000000000007E-2</v>
      </c>
      <c r="C5" s="34">
        <v>0.08</v>
      </c>
      <c r="D5" s="34">
        <f t="shared" si="0"/>
        <v>-0.12499999999999993</v>
      </c>
      <c r="E5" s="34">
        <v>0.54</v>
      </c>
      <c r="F5" s="34">
        <v>0.49</v>
      </c>
      <c r="G5" s="34">
        <f t="shared" si="1"/>
        <v>0.10204081632653071</v>
      </c>
      <c r="H5" s="34">
        <v>3.52</v>
      </c>
      <c r="I5" s="34">
        <v>1.86</v>
      </c>
      <c r="J5" s="34">
        <f t="shared" si="2"/>
        <v>0.89247311827956977</v>
      </c>
      <c r="K5" s="34">
        <v>19.440000000000001</v>
      </c>
      <c r="L5" s="34">
        <v>24.22</v>
      </c>
      <c r="M5" s="35">
        <f t="shared" si="3"/>
        <v>-0.19735755573905853</v>
      </c>
      <c r="N5" s="6">
        <v>2</v>
      </c>
    </row>
    <row r="6" spans="1:14" ht="18.75" customHeight="1" x14ac:dyDescent="0.25">
      <c r="A6" s="37" t="s">
        <v>22</v>
      </c>
      <c r="B6" s="34">
        <v>0.09</v>
      </c>
      <c r="C6" s="34">
        <v>0.11</v>
      </c>
      <c r="D6" s="34">
        <f t="shared" si="0"/>
        <v>-0.18181818181818185</v>
      </c>
      <c r="E6" s="34">
        <v>0.53</v>
      </c>
      <c r="F6" s="34">
        <v>0.6</v>
      </c>
      <c r="G6" s="34">
        <f t="shared" si="1"/>
        <v>-0.11666666666666659</v>
      </c>
      <c r="H6" s="34">
        <v>3.19</v>
      </c>
      <c r="I6" s="34">
        <v>3.33</v>
      </c>
      <c r="J6" s="34">
        <f t="shared" si="2"/>
        <v>-4.204204204204208E-2</v>
      </c>
      <c r="K6" s="34">
        <v>14.48</v>
      </c>
      <c r="L6" s="34">
        <v>13.82</v>
      </c>
      <c r="M6" s="35">
        <f t="shared" si="3"/>
        <v>4.7756874095513754E-2</v>
      </c>
      <c r="N6" s="6">
        <v>1</v>
      </c>
    </row>
    <row r="7" spans="1:14" ht="18.75" customHeight="1" x14ac:dyDescent="0.25">
      <c r="A7" s="37" t="s">
        <v>23</v>
      </c>
      <c r="B7" s="34">
        <v>0.05</v>
      </c>
      <c r="C7" s="34">
        <v>7.0000000000000007E-2</v>
      </c>
      <c r="D7" s="34">
        <f t="shared" si="0"/>
        <v>-0.28571428571428575</v>
      </c>
      <c r="E7" s="34">
        <v>0.42</v>
      </c>
      <c r="F7" s="34">
        <v>0.49</v>
      </c>
      <c r="G7" s="34">
        <f t="shared" si="1"/>
        <v>-0.14285714285714288</v>
      </c>
      <c r="H7" s="34">
        <v>3.74</v>
      </c>
      <c r="I7" s="34">
        <v>3.61</v>
      </c>
      <c r="J7" s="34">
        <f t="shared" si="2"/>
        <v>3.6011080332410066E-2</v>
      </c>
      <c r="K7" s="34">
        <v>25.05</v>
      </c>
      <c r="L7" s="34">
        <v>29.48</v>
      </c>
      <c r="M7" s="35">
        <f t="shared" si="3"/>
        <v>-0.15027137042062413</v>
      </c>
      <c r="N7" s="6">
        <v>1</v>
      </c>
    </row>
    <row r="8" spans="1:14" ht="18.75" customHeight="1" x14ac:dyDescent="0.25">
      <c r="A8" s="37" t="s">
        <v>24</v>
      </c>
      <c r="B8" s="34">
        <v>0.17</v>
      </c>
      <c r="C8" s="34">
        <v>0.21</v>
      </c>
      <c r="D8" s="34">
        <f t="shared" si="0"/>
        <v>-0.19047619047619038</v>
      </c>
      <c r="E8" s="34">
        <v>0.72</v>
      </c>
      <c r="F8" s="34">
        <v>0.97</v>
      </c>
      <c r="G8" s="34">
        <f t="shared" si="1"/>
        <v>-0.25773195876288663</v>
      </c>
      <c r="H8" s="34">
        <v>3.63</v>
      </c>
      <c r="I8" s="34">
        <v>4.8099999999999996</v>
      </c>
      <c r="J8" s="34">
        <f t="shared" si="2"/>
        <v>-0.24532224532224528</v>
      </c>
      <c r="K8" s="34">
        <v>21.42</v>
      </c>
      <c r="L8" s="34">
        <v>25.22</v>
      </c>
      <c r="M8" s="35">
        <f t="shared" si="3"/>
        <v>-0.15067406819984128</v>
      </c>
      <c r="N8" s="6">
        <v>2</v>
      </c>
    </row>
    <row r="9" spans="1:14" ht="18.75" customHeight="1" x14ac:dyDescent="0.25">
      <c r="A9" s="37" t="s">
        <v>25</v>
      </c>
      <c r="B9" s="34">
        <v>0.1</v>
      </c>
      <c r="C9" s="34">
        <v>0.1</v>
      </c>
      <c r="D9" s="34">
        <f t="shared" si="0"/>
        <v>0</v>
      </c>
      <c r="E9" s="34">
        <v>0.51</v>
      </c>
      <c r="F9" s="34">
        <v>0.54</v>
      </c>
      <c r="G9" s="34">
        <f t="shared" si="1"/>
        <v>-5.5555555555555601E-2</v>
      </c>
      <c r="H9" s="34">
        <v>6.06</v>
      </c>
      <c r="I9" s="34">
        <v>6.69</v>
      </c>
      <c r="J9" s="34">
        <f t="shared" si="2"/>
        <v>-9.4170403587444051E-2</v>
      </c>
      <c r="K9" s="34">
        <v>79</v>
      </c>
      <c r="L9" s="34">
        <v>78.010000000000005</v>
      </c>
      <c r="M9" s="35">
        <f t="shared" si="3"/>
        <v>1.2690680681963785E-2</v>
      </c>
      <c r="N9" s="6">
        <v>2</v>
      </c>
    </row>
    <row r="10" spans="1:14" ht="18.75" customHeight="1" x14ac:dyDescent="0.25">
      <c r="A10" s="37" t="s">
        <v>26</v>
      </c>
      <c r="B10" s="34">
        <v>0.28000000000000003</v>
      </c>
      <c r="C10" s="34">
        <v>0.3</v>
      </c>
      <c r="D10" s="34">
        <f t="shared" si="0"/>
        <v>-6.6666666666666541E-2</v>
      </c>
      <c r="E10" s="34">
        <v>0.99</v>
      </c>
      <c r="F10" s="34">
        <v>1.21</v>
      </c>
      <c r="G10" s="34">
        <f t="shared" si="1"/>
        <v>-0.1818181818181818</v>
      </c>
      <c r="H10" s="34">
        <v>5.1100000000000003</v>
      </c>
      <c r="I10" s="34">
        <v>6.25</v>
      </c>
      <c r="J10" s="34">
        <f t="shared" si="2"/>
        <v>-0.18239999999999995</v>
      </c>
      <c r="K10" s="34">
        <v>22.22</v>
      </c>
      <c r="L10" s="34">
        <v>24.82</v>
      </c>
      <c r="M10" s="35">
        <f t="shared" si="3"/>
        <v>-0.10475423045930707</v>
      </c>
      <c r="N10" s="6">
        <v>0</v>
      </c>
    </row>
    <row r="11" spans="1:14" ht="18.75" customHeight="1" x14ac:dyDescent="0.25">
      <c r="A11" s="37" t="s">
        <v>27</v>
      </c>
      <c r="B11" s="34">
        <v>0.18</v>
      </c>
      <c r="C11" s="34">
        <v>0.18</v>
      </c>
      <c r="D11" s="34">
        <f t="shared" si="0"/>
        <v>0</v>
      </c>
      <c r="E11" s="34">
        <v>0.97</v>
      </c>
      <c r="F11" s="34">
        <v>1</v>
      </c>
      <c r="G11" s="34">
        <f t="shared" si="1"/>
        <v>-3.0000000000000027E-2</v>
      </c>
      <c r="H11" s="34">
        <v>5.25</v>
      </c>
      <c r="I11" s="34">
        <v>6.79</v>
      </c>
      <c r="J11" s="34">
        <f t="shared" si="2"/>
        <v>-0.22680412371134021</v>
      </c>
      <c r="K11" s="34">
        <v>24.11</v>
      </c>
      <c r="L11" s="34">
        <v>27.92</v>
      </c>
      <c r="M11" s="35">
        <f t="shared" si="3"/>
        <v>-0.13646131805157599</v>
      </c>
      <c r="N11" s="6">
        <v>2</v>
      </c>
    </row>
    <row r="12" spans="1:14" ht="18.75" customHeight="1" x14ac:dyDescent="0.25">
      <c r="A12" s="37" t="s">
        <v>28</v>
      </c>
      <c r="B12" s="34">
        <v>0.48</v>
      </c>
      <c r="C12" s="34">
        <v>0.54</v>
      </c>
      <c r="D12" s="34">
        <f t="shared" si="0"/>
        <v>-0.1111111111111112</v>
      </c>
      <c r="E12" s="34">
        <v>2.75</v>
      </c>
      <c r="F12" s="34">
        <v>2.75</v>
      </c>
      <c r="G12" s="34">
        <f t="shared" si="1"/>
        <v>0</v>
      </c>
      <c r="H12" s="34">
        <v>21.55</v>
      </c>
      <c r="I12" s="34">
        <v>14.37</v>
      </c>
      <c r="J12" s="34">
        <f t="shared" si="2"/>
        <v>0.49965205288796116</v>
      </c>
      <c r="K12" s="34">
        <v>93.1</v>
      </c>
      <c r="L12" s="34">
        <v>0</v>
      </c>
      <c r="M12" s="35" t="str">
        <f t="shared" si="3"/>
        <v/>
      </c>
      <c r="N12" s="6">
        <v>0</v>
      </c>
    </row>
    <row r="13" spans="1:14" ht="18.75" customHeight="1" x14ac:dyDescent="0.25">
      <c r="A13" s="37" t="s">
        <v>29</v>
      </c>
      <c r="B13" s="34">
        <v>0.33</v>
      </c>
      <c r="C13" s="34">
        <v>0.4</v>
      </c>
      <c r="D13" s="34">
        <f t="shared" si="0"/>
        <v>-0.17500000000000002</v>
      </c>
      <c r="E13" s="34">
        <v>2.76</v>
      </c>
      <c r="F13" s="34">
        <v>4.26</v>
      </c>
      <c r="G13" s="34">
        <f t="shared" si="1"/>
        <v>-0.35211267605633806</v>
      </c>
      <c r="H13" s="34">
        <v>18.5</v>
      </c>
      <c r="I13" s="34">
        <v>26.01</v>
      </c>
      <c r="J13" s="34">
        <f t="shared" si="2"/>
        <v>-0.28873510188389084</v>
      </c>
      <c r="K13" s="34">
        <v>167.08</v>
      </c>
      <c r="L13" s="34">
        <v>0</v>
      </c>
      <c r="M13" s="35" t="str">
        <f t="shared" si="3"/>
        <v/>
      </c>
      <c r="N13" s="6">
        <v>1</v>
      </c>
    </row>
    <row r="14" spans="1:14" ht="18.75" customHeight="1" x14ac:dyDescent="0.25">
      <c r="A14" s="37" t="s">
        <v>30</v>
      </c>
      <c r="B14" s="34">
        <v>1.19</v>
      </c>
      <c r="C14" s="34">
        <v>3.98</v>
      </c>
      <c r="D14" s="34">
        <f t="shared" si="0"/>
        <v>-0.70100502512562812</v>
      </c>
      <c r="E14" s="34">
        <v>10.220000000000001</v>
      </c>
      <c r="F14" s="34">
        <v>10.68</v>
      </c>
      <c r="G14" s="34">
        <f t="shared" si="1"/>
        <v>-4.3071161048689056E-2</v>
      </c>
      <c r="H14" s="34">
        <v>86</v>
      </c>
      <c r="I14" s="34">
        <v>91.87</v>
      </c>
      <c r="J14" s="34">
        <f t="shared" si="2"/>
        <v>-6.3894633721563121E-2</v>
      </c>
      <c r="K14" s="34">
        <v>521.55999999999995</v>
      </c>
      <c r="L14" s="34">
        <v>0</v>
      </c>
      <c r="M14" s="35" t="str">
        <f t="shared" si="3"/>
        <v/>
      </c>
      <c r="N14" s="6">
        <v>1</v>
      </c>
    </row>
    <row r="15" spans="1:14" ht="18.75" customHeight="1" x14ac:dyDescent="0.25">
      <c r="A15" s="37" t="s">
        <v>31</v>
      </c>
      <c r="B15" s="34">
        <v>1.1599999999999999</v>
      </c>
      <c r="C15" s="34">
        <v>1.29</v>
      </c>
      <c r="D15" s="34">
        <f t="shared" si="0"/>
        <v>-0.10077519379844969</v>
      </c>
      <c r="E15" s="34">
        <v>4.22</v>
      </c>
      <c r="F15" s="34">
        <v>4.55</v>
      </c>
      <c r="G15" s="34">
        <f t="shared" si="1"/>
        <v>-7.2527472527472547E-2</v>
      </c>
      <c r="H15" s="34">
        <v>18.32</v>
      </c>
      <c r="I15" s="34">
        <v>16.96</v>
      </c>
      <c r="J15" s="34">
        <f t="shared" si="2"/>
        <v>8.0188679245282987E-2</v>
      </c>
      <c r="K15" s="34">
        <v>62.59</v>
      </c>
      <c r="L15" s="34">
        <v>77.64</v>
      </c>
      <c r="M15" s="35">
        <f t="shared" si="3"/>
        <v>-0.19384337970118493</v>
      </c>
      <c r="N15" s="6">
        <v>0</v>
      </c>
    </row>
    <row r="16" spans="1:14" ht="18.75" customHeight="1" x14ac:dyDescent="0.25">
      <c r="A16" s="37" t="s">
        <v>32</v>
      </c>
      <c r="B16" s="34">
        <v>1.1399999999999999</v>
      </c>
      <c r="C16" s="34">
        <v>1.29</v>
      </c>
      <c r="D16" s="34">
        <f t="shared" si="0"/>
        <v>-0.11627906976744196</v>
      </c>
      <c r="E16" s="34">
        <v>3.84</v>
      </c>
      <c r="F16" s="34">
        <v>4.82</v>
      </c>
      <c r="G16" s="34">
        <f t="shared" si="1"/>
        <v>-0.20331950207468888</v>
      </c>
      <c r="H16" s="34">
        <v>17.87</v>
      </c>
      <c r="I16" s="34">
        <v>29.36</v>
      </c>
      <c r="J16" s="34">
        <f t="shared" si="2"/>
        <v>-0.39134877384196182</v>
      </c>
      <c r="K16" s="34">
        <v>174.61</v>
      </c>
      <c r="L16" s="34">
        <v>124.22</v>
      </c>
      <c r="M16" s="35">
        <f t="shared" si="3"/>
        <v>0.40565126388665285</v>
      </c>
      <c r="N16" s="6">
        <v>0</v>
      </c>
    </row>
    <row r="17" spans="1:14" ht="18.75" customHeight="1" x14ac:dyDescent="0.25">
      <c r="A17" s="37" t="s">
        <v>33</v>
      </c>
      <c r="B17" s="34">
        <v>0.94</v>
      </c>
      <c r="C17" s="34">
        <v>1.01</v>
      </c>
      <c r="D17" s="34">
        <f t="shared" si="0"/>
        <v>-6.9306930693069368E-2</v>
      </c>
      <c r="E17" s="34">
        <v>3.53</v>
      </c>
      <c r="F17" s="34">
        <v>3.96</v>
      </c>
      <c r="G17" s="34">
        <f t="shared" si="1"/>
        <v>-0.10858585858585863</v>
      </c>
      <c r="H17" s="34">
        <v>19.559999999999999</v>
      </c>
      <c r="I17" s="34">
        <v>22.25</v>
      </c>
      <c r="J17" s="34">
        <f t="shared" si="2"/>
        <v>-0.12089887640449444</v>
      </c>
      <c r="K17" s="34">
        <v>247</v>
      </c>
      <c r="L17" s="34">
        <v>0</v>
      </c>
      <c r="M17" s="35" t="str">
        <f t="shared" si="3"/>
        <v/>
      </c>
      <c r="N17" s="6">
        <v>0</v>
      </c>
    </row>
    <row r="18" spans="1:14" ht="18.75" customHeight="1" x14ac:dyDescent="0.25">
      <c r="A18" s="37" t="s">
        <v>34</v>
      </c>
      <c r="B18" s="34">
        <v>2.4300000000000002</v>
      </c>
      <c r="C18" s="34">
        <v>2.71</v>
      </c>
      <c r="D18" s="34">
        <f>C18/B18-1</f>
        <v>0.11522633744855959</v>
      </c>
      <c r="E18" s="34">
        <v>11.39</v>
      </c>
      <c r="F18" s="34">
        <v>13.75</v>
      </c>
      <c r="G18" s="34">
        <f t="shared" si="1"/>
        <v>-0.17163636363636359</v>
      </c>
      <c r="H18" s="34">
        <v>70.5</v>
      </c>
      <c r="I18" s="34">
        <v>77.23</v>
      </c>
      <c r="J18" s="34">
        <f t="shared" si="2"/>
        <v>-8.7142302214165523E-2</v>
      </c>
      <c r="K18" s="34">
        <v>2607</v>
      </c>
      <c r="L18" s="34">
        <v>0</v>
      </c>
      <c r="M18" s="35" t="str">
        <f t="shared" si="3"/>
        <v/>
      </c>
      <c r="N18" s="6">
        <v>0</v>
      </c>
    </row>
    <row r="19" spans="1:14" ht="18.75" customHeight="1" x14ac:dyDescent="0.25">
      <c r="A19" s="37" t="s">
        <v>35</v>
      </c>
      <c r="B19" s="34">
        <v>0.45</v>
      </c>
      <c r="C19" s="34">
        <v>0.52</v>
      </c>
      <c r="D19" s="34">
        <f t="shared" ref="D19:D28" si="4">IF(OR(B19="", B19=0, C19="", C19=0), "", (B19-C19)/C19)</f>
        <v>-0.13461538461538464</v>
      </c>
      <c r="E19" s="34">
        <v>2.3199999999999998</v>
      </c>
      <c r="F19" s="34">
        <v>2.41</v>
      </c>
      <c r="G19" s="34">
        <f t="shared" si="1"/>
        <v>-3.7344398340249087E-2</v>
      </c>
      <c r="H19" s="34">
        <v>10.9</v>
      </c>
      <c r="I19" s="34">
        <v>14.29</v>
      </c>
      <c r="J19" s="34">
        <f t="shared" si="2"/>
        <v>-0.23722883135059475</v>
      </c>
      <c r="K19" s="34">
        <v>59.25</v>
      </c>
      <c r="L19" s="34">
        <v>155.24</v>
      </c>
      <c r="M19" s="35">
        <f t="shared" si="3"/>
        <v>-0.6183329038907498</v>
      </c>
      <c r="N19" s="6">
        <v>0</v>
      </c>
    </row>
    <row r="20" spans="1:14" ht="18.75" customHeight="1" x14ac:dyDescent="0.25">
      <c r="A20" s="37" t="s">
        <v>36</v>
      </c>
      <c r="B20" s="34">
        <v>0.2</v>
      </c>
      <c r="C20" s="34">
        <v>0.28999999999999998</v>
      </c>
      <c r="D20" s="34">
        <f t="shared" si="4"/>
        <v>-0.3103448275862068</v>
      </c>
      <c r="E20" s="34">
        <v>1.2</v>
      </c>
      <c r="F20" s="34">
        <v>4.47</v>
      </c>
      <c r="G20" s="34">
        <f t="shared" si="1"/>
        <v>-0.73154362416107377</v>
      </c>
      <c r="H20" s="34">
        <v>7.48</v>
      </c>
      <c r="I20" s="34">
        <v>12.28</v>
      </c>
      <c r="J20" s="34">
        <f t="shared" si="2"/>
        <v>-0.39087947882736152</v>
      </c>
      <c r="K20" s="34">
        <v>38.909999999999997</v>
      </c>
      <c r="L20" s="34">
        <v>58.68</v>
      </c>
      <c r="M20" s="35">
        <f t="shared" si="3"/>
        <v>-0.33691206543967284</v>
      </c>
      <c r="N20" s="6">
        <v>0</v>
      </c>
    </row>
    <row r="21" spans="1:14" ht="18.75" customHeight="1" x14ac:dyDescent="0.25">
      <c r="A21" s="37" t="s">
        <v>37</v>
      </c>
      <c r="B21" s="34">
        <v>3.47</v>
      </c>
      <c r="C21" s="34">
        <v>3.61</v>
      </c>
      <c r="D21" s="34">
        <f t="shared" si="4"/>
        <v>-3.8781163434902961E-2</v>
      </c>
      <c r="E21" s="34">
        <v>11.47</v>
      </c>
      <c r="F21" s="34">
        <v>0</v>
      </c>
      <c r="G21" s="34" t="str">
        <f t="shared" si="1"/>
        <v/>
      </c>
      <c r="H21" s="34">
        <v>74.81</v>
      </c>
      <c r="I21" s="34">
        <v>0</v>
      </c>
      <c r="J21" s="34" t="str">
        <f t="shared" si="2"/>
        <v/>
      </c>
      <c r="K21" s="34">
        <v>0</v>
      </c>
      <c r="L21" s="34">
        <v>0</v>
      </c>
      <c r="M21" s="35" t="str">
        <f t="shared" si="3"/>
        <v/>
      </c>
      <c r="N21" s="8">
        <v>0</v>
      </c>
    </row>
    <row r="22" spans="1:14" ht="18.75" customHeight="1" x14ac:dyDescent="0.25">
      <c r="A22" s="37" t="s">
        <v>38</v>
      </c>
      <c r="B22" s="34">
        <v>0.04</v>
      </c>
      <c r="C22" s="34">
        <v>0.05</v>
      </c>
      <c r="D22" s="34">
        <f t="shared" si="4"/>
        <v>-0.20000000000000004</v>
      </c>
      <c r="E22" s="34">
        <v>0.3</v>
      </c>
      <c r="F22" s="34">
        <v>0.46</v>
      </c>
      <c r="G22" s="34">
        <f t="shared" si="1"/>
        <v>-0.34782608695652178</v>
      </c>
      <c r="H22" s="34">
        <v>1.69</v>
      </c>
      <c r="I22" s="34">
        <v>2.86</v>
      </c>
      <c r="J22" s="34">
        <f t="shared" si="2"/>
        <v>-0.40909090909090906</v>
      </c>
      <c r="K22" s="34">
        <v>6.88</v>
      </c>
      <c r="L22" s="34">
        <v>10.25</v>
      </c>
      <c r="M22" s="35">
        <f t="shared" si="3"/>
        <v>-0.32878048780487806</v>
      </c>
      <c r="N22" s="42"/>
    </row>
    <row r="23" spans="1:14" ht="18.75" customHeight="1" x14ac:dyDescent="0.25">
      <c r="A23" s="37" t="s">
        <v>39</v>
      </c>
      <c r="B23" s="34">
        <v>0.22</v>
      </c>
      <c r="C23" s="34">
        <v>0.24</v>
      </c>
      <c r="D23" s="34">
        <f t="shared" si="4"/>
        <v>-8.3333333333333301E-2</v>
      </c>
      <c r="E23" s="34">
        <v>1.98</v>
      </c>
      <c r="F23" s="34">
        <v>4.01</v>
      </c>
      <c r="G23" s="34">
        <f t="shared" si="1"/>
        <v>-0.50623441396508728</v>
      </c>
      <c r="H23" s="34">
        <v>12.88</v>
      </c>
      <c r="I23" s="34">
        <v>14.32</v>
      </c>
      <c r="J23" s="34">
        <f t="shared" si="2"/>
        <v>-0.10055865921787706</v>
      </c>
      <c r="K23" s="34">
        <v>174.96</v>
      </c>
      <c r="L23" s="34">
        <v>155.1</v>
      </c>
      <c r="M23" s="35">
        <f t="shared" si="3"/>
        <v>0.12804642166344304</v>
      </c>
      <c r="N23" s="43">
        <v>0</v>
      </c>
    </row>
    <row r="24" spans="1:14" ht="18.75" customHeight="1" x14ac:dyDescent="0.25">
      <c r="A24" s="37" t="s">
        <v>40</v>
      </c>
      <c r="B24" s="34">
        <v>0.13</v>
      </c>
      <c r="C24" s="34">
        <v>0.15</v>
      </c>
      <c r="D24" s="34">
        <f t="shared" si="4"/>
        <v>-0.13333333333333328</v>
      </c>
      <c r="E24" s="34">
        <v>0.99</v>
      </c>
      <c r="F24" s="34">
        <v>1.0900000000000001</v>
      </c>
      <c r="G24" s="34">
        <f t="shared" si="1"/>
        <v>-9.174311926605512E-2</v>
      </c>
      <c r="H24" s="34">
        <v>7.55</v>
      </c>
      <c r="I24" s="34">
        <v>8.26</v>
      </c>
      <c r="J24" s="34">
        <f t="shared" si="2"/>
        <v>-8.5956416464891036E-2</v>
      </c>
      <c r="K24" s="34">
        <v>194.36</v>
      </c>
      <c r="L24" s="34">
        <v>172.17</v>
      </c>
      <c r="M24" s="35">
        <f t="shared" si="3"/>
        <v>0.12888424231863871</v>
      </c>
      <c r="N24" s="43">
        <v>0</v>
      </c>
    </row>
    <row r="25" spans="1:14" ht="18.75" customHeight="1" x14ac:dyDescent="0.25">
      <c r="A25" s="37" t="s">
        <v>41</v>
      </c>
      <c r="B25" s="34">
        <v>0.06</v>
      </c>
      <c r="C25" s="34">
        <v>0.06</v>
      </c>
      <c r="D25" s="34">
        <f t="shared" si="4"/>
        <v>0</v>
      </c>
      <c r="E25" s="34">
        <v>0.39</v>
      </c>
      <c r="F25" s="34">
        <v>0.4</v>
      </c>
      <c r="G25" s="34">
        <f t="shared" si="1"/>
        <v>-2.5000000000000022E-2</v>
      </c>
      <c r="H25" s="34">
        <v>2.06</v>
      </c>
      <c r="I25" s="34">
        <v>3.09</v>
      </c>
      <c r="J25" s="34">
        <f t="shared" si="2"/>
        <v>-0.33333333333333326</v>
      </c>
      <c r="K25" s="34">
        <v>9.82</v>
      </c>
      <c r="L25" s="34">
        <v>16.2</v>
      </c>
      <c r="M25" s="35">
        <f t="shared" si="3"/>
        <v>-0.3938271604938271</v>
      </c>
      <c r="N25" s="43">
        <v>1</v>
      </c>
    </row>
    <row r="26" spans="1:14" ht="18.75" customHeight="1" x14ac:dyDescent="0.25">
      <c r="A26" s="37" t="s">
        <v>42</v>
      </c>
      <c r="B26" s="34">
        <v>0.03</v>
      </c>
      <c r="C26" s="34">
        <v>7.0000000000000007E-2</v>
      </c>
      <c r="D26" s="34">
        <f t="shared" si="4"/>
        <v>-0.57142857142857151</v>
      </c>
      <c r="E26" s="34">
        <v>0.16</v>
      </c>
      <c r="F26" s="34">
        <v>0.21</v>
      </c>
      <c r="G26" s="34">
        <f t="shared" si="1"/>
        <v>-0.23809523809523805</v>
      </c>
      <c r="H26" s="34">
        <v>0.83</v>
      </c>
      <c r="I26" s="34">
        <v>1.9</v>
      </c>
      <c r="J26" s="34">
        <f t="shared" si="2"/>
        <v>-0.56315789473684208</v>
      </c>
      <c r="K26" s="34">
        <v>5.21</v>
      </c>
      <c r="L26" s="34">
        <v>11.29</v>
      </c>
      <c r="M26" s="35">
        <f t="shared" si="3"/>
        <v>-0.53852967227635073</v>
      </c>
      <c r="N26" s="43">
        <v>1</v>
      </c>
    </row>
    <row r="27" spans="1:14" ht="18.75" customHeight="1" x14ac:dyDescent="0.25">
      <c r="A27" s="37" t="s">
        <v>43</v>
      </c>
      <c r="B27" s="34">
        <v>0.02</v>
      </c>
      <c r="C27" s="34">
        <v>0.02</v>
      </c>
      <c r="D27" s="34">
        <f t="shared" si="4"/>
        <v>0</v>
      </c>
      <c r="E27" s="34">
        <v>0.37</v>
      </c>
      <c r="F27" s="34">
        <v>0.34</v>
      </c>
      <c r="G27" s="34">
        <f t="shared" si="1"/>
        <v>8.8235294117646967E-2</v>
      </c>
      <c r="H27" s="34">
        <v>2.27</v>
      </c>
      <c r="I27" s="34">
        <v>2.31</v>
      </c>
      <c r="J27" s="34">
        <f t="shared" si="2"/>
        <v>-1.731601731601733E-2</v>
      </c>
      <c r="K27" s="34">
        <v>12.46</v>
      </c>
      <c r="L27" s="34">
        <v>12.53</v>
      </c>
      <c r="M27" s="35">
        <f t="shared" si="3"/>
        <v>-5.5865921787708311E-3</v>
      </c>
      <c r="N27" s="42"/>
    </row>
    <row r="28" spans="1:14" ht="18.75" customHeight="1" x14ac:dyDescent="0.25">
      <c r="A28" s="37" t="s">
        <v>44</v>
      </c>
      <c r="B28" s="34">
        <v>0.03</v>
      </c>
      <c r="C28" s="34">
        <v>0.05</v>
      </c>
      <c r="D28" s="34">
        <f t="shared" si="4"/>
        <v>-0.40000000000000008</v>
      </c>
      <c r="E28" s="34">
        <v>0.36</v>
      </c>
      <c r="F28" s="34">
        <v>0.39</v>
      </c>
      <c r="G28" s="34">
        <f t="shared" si="1"/>
        <v>-7.6923076923076983E-2</v>
      </c>
      <c r="H28" s="34">
        <v>1.8</v>
      </c>
      <c r="I28" s="34">
        <v>2.5299999999999998</v>
      </c>
      <c r="J28" s="34">
        <f t="shared" si="2"/>
        <v>-0.28853754940711457</v>
      </c>
      <c r="K28" s="34">
        <v>12.37</v>
      </c>
      <c r="L28" s="34">
        <v>12.65</v>
      </c>
      <c r="M28" s="35">
        <f t="shared" si="3"/>
        <v>-2.2134387351778747E-2</v>
      </c>
      <c r="N28" s="42"/>
    </row>
  </sheetData>
  <mergeCells count="5">
    <mergeCell ref="N1:N3"/>
    <mergeCell ref="E1:F1"/>
    <mergeCell ref="K1:L1"/>
    <mergeCell ref="H1:I1"/>
    <mergeCell ref="B1:C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31"/>
  <sheetViews>
    <sheetView tabSelected="1"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46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47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48</v>
      </c>
      <c r="C3" s="49" t="s">
        <v>49</v>
      </c>
      <c r="D3" s="53" t="s">
        <v>10</v>
      </c>
      <c r="E3" s="49" t="s">
        <v>50</v>
      </c>
      <c r="F3" s="49" t="s">
        <v>51</v>
      </c>
      <c r="G3" s="53" t="s">
        <v>13</v>
      </c>
      <c r="H3" s="49" t="s">
        <v>52</v>
      </c>
      <c r="I3" s="49" t="s">
        <v>53</v>
      </c>
      <c r="J3" s="53" t="s">
        <v>16</v>
      </c>
      <c r="K3" s="49" t="s">
        <v>54</v>
      </c>
      <c r="L3" s="50" t="s">
        <v>55</v>
      </c>
      <c r="M3" s="58" t="s">
        <v>19</v>
      </c>
    </row>
    <row r="4" spans="1:13" ht="19.5" customHeight="1" x14ac:dyDescent="0.25">
      <c r="A4" s="37" t="s">
        <v>56</v>
      </c>
      <c r="B4" s="34" t="s">
        <v>58</v>
      </c>
      <c r="C4" s="34" t="s">
        <v>58</v>
      </c>
      <c r="D4" s="54">
        <f t="shared" ref="D4:D29" si="0">IF(OR(B4="", B4=0, C4="", C4=0), "", (B4-C4)/C4)</f>
        <v>0</v>
      </c>
      <c r="E4" s="34" t="s">
        <v>60</v>
      </c>
      <c r="F4" s="34" t="s">
        <v>150</v>
      </c>
      <c r="G4" s="54">
        <f t="shared" ref="G4:G29" si="1">IF(OR(E4="", E4=0, F4="", F4=0), "", (E4-F4)/F4)</f>
        <v>-0.2</v>
      </c>
      <c r="H4" s="34" t="s">
        <v>113</v>
      </c>
      <c r="I4" s="34" t="s">
        <v>151</v>
      </c>
      <c r="J4" s="54">
        <f t="shared" ref="J4:J29" si="2">IF(OR(H4="", H4=0, I4="", I4=0), "", (H4-I4)/I4)</f>
        <v>2.4767801857585162E-2</v>
      </c>
      <c r="K4" s="34" t="s">
        <v>152</v>
      </c>
      <c r="L4" s="35" t="s">
        <v>153</v>
      </c>
      <c r="M4" s="57">
        <f t="shared" ref="M4:M29" si="3">IF(OR(K4="", K4=0, L4="", L4=0), "", (K4-L4)/L4)</f>
        <v>-0.44790547798066599</v>
      </c>
    </row>
    <row r="5" spans="1:13" ht="19.5" customHeight="1" x14ac:dyDescent="0.25">
      <c r="A5" s="37" t="s">
        <v>57</v>
      </c>
      <c r="B5" s="34" t="s">
        <v>124</v>
      </c>
      <c r="C5" s="34" t="s">
        <v>64</v>
      </c>
      <c r="D5" s="54">
        <f t="shared" si="0"/>
        <v>-0.1666666666666666</v>
      </c>
      <c r="E5" s="34" t="s">
        <v>68</v>
      </c>
      <c r="F5" s="34" t="s">
        <v>61</v>
      </c>
      <c r="G5" s="54">
        <f t="shared" si="1"/>
        <v>0.10606060606060598</v>
      </c>
      <c r="H5" s="34" t="s">
        <v>154</v>
      </c>
      <c r="I5" s="34" t="s">
        <v>155</v>
      </c>
      <c r="J5" s="54">
        <f t="shared" si="2"/>
        <v>-0.22850678733031671</v>
      </c>
      <c r="K5" s="34" t="s">
        <v>156</v>
      </c>
      <c r="L5" s="35" t="s">
        <v>157</v>
      </c>
      <c r="M5" s="57">
        <f t="shared" si="3"/>
        <v>-0.11631827376938636</v>
      </c>
    </row>
    <row r="6" spans="1:13" ht="19.5" customHeight="1" x14ac:dyDescent="0.25">
      <c r="A6" s="59" t="s">
        <v>22</v>
      </c>
      <c r="B6" s="34" t="s">
        <v>64</v>
      </c>
      <c r="C6" s="34" t="s">
        <v>158</v>
      </c>
      <c r="D6" s="54">
        <f t="shared" si="0"/>
        <v>-0.2</v>
      </c>
      <c r="E6" s="34" t="s">
        <v>159</v>
      </c>
      <c r="F6" s="34" t="s">
        <v>160</v>
      </c>
      <c r="G6" s="54">
        <f t="shared" si="1"/>
        <v>-6.2500000000000056E-2</v>
      </c>
      <c r="H6" s="34" t="s">
        <v>161</v>
      </c>
      <c r="I6" s="34" t="s">
        <v>162</v>
      </c>
      <c r="J6" s="54">
        <f t="shared" si="2"/>
        <v>-0.19675925925925927</v>
      </c>
      <c r="K6" s="34" t="s">
        <v>163</v>
      </c>
      <c r="L6" s="35" t="s">
        <v>164</v>
      </c>
      <c r="M6" s="57">
        <f t="shared" si="3"/>
        <v>-0.23279352226720654</v>
      </c>
    </row>
    <row r="7" spans="1:13" ht="19.5" customHeight="1" x14ac:dyDescent="0.25">
      <c r="A7" s="37" t="s">
        <v>23</v>
      </c>
      <c r="B7" s="34" t="s">
        <v>124</v>
      </c>
      <c r="C7" s="34" t="s">
        <v>58</v>
      </c>
      <c r="D7" s="54">
        <f t="shared" si="0"/>
        <v>0.11111111111111122</v>
      </c>
      <c r="E7" s="34" t="s">
        <v>165</v>
      </c>
      <c r="F7" s="34" t="s">
        <v>95</v>
      </c>
      <c r="G7" s="54">
        <f t="shared" si="1"/>
        <v>0.31578947368421051</v>
      </c>
      <c r="H7" s="34" t="s">
        <v>108</v>
      </c>
      <c r="I7" s="34" t="s">
        <v>166</v>
      </c>
      <c r="J7" s="54">
        <f t="shared" si="2"/>
        <v>0.2177033492822967</v>
      </c>
      <c r="K7" s="34" t="s">
        <v>167</v>
      </c>
      <c r="L7" s="35" t="s">
        <v>168</v>
      </c>
      <c r="M7" s="57">
        <f t="shared" si="3"/>
        <v>-0.13645224171539949</v>
      </c>
    </row>
    <row r="8" spans="1:13" ht="19.5" customHeight="1" x14ac:dyDescent="0.25">
      <c r="A8" s="59" t="s">
        <v>24</v>
      </c>
      <c r="B8" s="34" t="s">
        <v>76</v>
      </c>
      <c r="C8" s="34" t="s">
        <v>169</v>
      </c>
      <c r="D8" s="54">
        <f t="shared" si="0"/>
        <v>-0.12</v>
      </c>
      <c r="E8" s="34" t="s">
        <v>170</v>
      </c>
      <c r="F8" s="34" t="s">
        <v>171</v>
      </c>
      <c r="G8" s="54">
        <f t="shared" si="1"/>
        <v>-9.4736842105263133E-2</v>
      </c>
      <c r="H8" s="34" t="s">
        <v>172</v>
      </c>
      <c r="I8" s="34" t="s">
        <v>173</v>
      </c>
      <c r="J8" s="54">
        <f t="shared" si="2"/>
        <v>-0.49568034557235419</v>
      </c>
      <c r="K8" s="34" t="s">
        <v>174</v>
      </c>
      <c r="L8" s="35" t="s">
        <v>175</v>
      </c>
      <c r="M8" s="57">
        <f t="shared" si="3"/>
        <v>-0.24182583360310775</v>
      </c>
    </row>
    <row r="9" spans="1:13" ht="19.5" customHeight="1" x14ac:dyDescent="0.25">
      <c r="A9" s="37" t="s">
        <v>25</v>
      </c>
      <c r="B9" s="34" t="s">
        <v>67</v>
      </c>
      <c r="C9" s="34" t="s">
        <v>75</v>
      </c>
      <c r="D9" s="54">
        <f t="shared" si="0"/>
        <v>-0.26315789473684204</v>
      </c>
      <c r="E9" s="34" t="s">
        <v>176</v>
      </c>
      <c r="F9" s="34" t="s">
        <v>177</v>
      </c>
      <c r="G9" s="54">
        <f t="shared" si="1"/>
        <v>-0.32666666666666666</v>
      </c>
      <c r="H9" s="34" t="s">
        <v>178</v>
      </c>
      <c r="I9" s="34" t="s">
        <v>179</v>
      </c>
      <c r="J9" s="54">
        <f t="shared" si="2"/>
        <v>-0.65125804564072554</v>
      </c>
      <c r="K9" s="34" t="s">
        <v>180</v>
      </c>
      <c r="L9" s="35" t="s">
        <v>181</v>
      </c>
      <c r="M9" s="57">
        <f t="shared" si="3"/>
        <v>-0.2478602620087336</v>
      </c>
    </row>
    <row r="10" spans="1:13" ht="19.5" customHeight="1" x14ac:dyDescent="0.25">
      <c r="A10" s="59" t="s">
        <v>26</v>
      </c>
      <c r="B10" s="34" t="s">
        <v>182</v>
      </c>
      <c r="C10" s="34" t="s">
        <v>125</v>
      </c>
      <c r="D10" s="54">
        <f t="shared" si="0"/>
        <v>-8.1081081081081002E-2</v>
      </c>
      <c r="E10" s="34" t="s">
        <v>183</v>
      </c>
      <c r="F10" s="34" t="s">
        <v>184</v>
      </c>
      <c r="G10" s="54">
        <f t="shared" si="1"/>
        <v>-0.20725388601036265</v>
      </c>
      <c r="H10" s="34" t="s">
        <v>185</v>
      </c>
      <c r="I10" s="34" t="s">
        <v>186</v>
      </c>
      <c r="J10" s="54">
        <f t="shared" si="2"/>
        <v>-0.46431312356101301</v>
      </c>
      <c r="K10" s="34" t="s">
        <v>187</v>
      </c>
      <c r="L10" s="35" t="s">
        <v>188</v>
      </c>
      <c r="M10" s="57">
        <f t="shared" si="3"/>
        <v>-0.35449735449735448</v>
      </c>
    </row>
    <row r="11" spans="1:13" ht="19.5" customHeight="1" x14ac:dyDescent="0.25">
      <c r="A11" s="37" t="s">
        <v>27</v>
      </c>
      <c r="B11" s="34" t="s">
        <v>91</v>
      </c>
      <c r="C11" s="34" t="s">
        <v>117</v>
      </c>
      <c r="D11" s="54">
        <f t="shared" si="0"/>
        <v>-4.1666666666666588E-2</v>
      </c>
      <c r="E11" s="34" t="s">
        <v>189</v>
      </c>
      <c r="F11" s="34" t="s">
        <v>107</v>
      </c>
      <c r="G11" s="54">
        <f t="shared" si="1"/>
        <v>-0.16546762589928057</v>
      </c>
      <c r="H11" s="34" t="s">
        <v>190</v>
      </c>
      <c r="I11" s="34" t="s">
        <v>179</v>
      </c>
      <c r="J11" s="54">
        <f t="shared" si="2"/>
        <v>-0.55763604447045068</v>
      </c>
      <c r="K11" s="34" t="s">
        <v>191</v>
      </c>
      <c r="L11" s="35" t="s">
        <v>192</v>
      </c>
      <c r="M11" s="57">
        <f t="shared" si="3"/>
        <v>-0.5952780575137071</v>
      </c>
    </row>
    <row r="12" spans="1:13" ht="19.5" customHeight="1" x14ac:dyDescent="0.25">
      <c r="A12" s="59" t="s">
        <v>28</v>
      </c>
      <c r="B12" s="34" t="s">
        <v>95</v>
      </c>
      <c r="C12" s="34" t="s">
        <v>69</v>
      </c>
      <c r="D12" s="54">
        <f t="shared" si="0"/>
        <v>-9.5238095238095191E-2</v>
      </c>
      <c r="E12" s="34" t="s">
        <v>122</v>
      </c>
      <c r="F12" s="34" t="s">
        <v>193</v>
      </c>
      <c r="G12" s="54">
        <f t="shared" si="1"/>
        <v>-0.21020408163265308</v>
      </c>
      <c r="H12" s="34" t="s">
        <v>194</v>
      </c>
      <c r="I12" s="34" t="s">
        <v>195</v>
      </c>
      <c r="J12" s="54">
        <f t="shared" si="2"/>
        <v>0.18565573770491808</v>
      </c>
      <c r="K12" s="34" t="s">
        <v>196</v>
      </c>
      <c r="L12" s="35" t="s">
        <v>197</v>
      </c>
      <c r="M12" s="57">
        <f t="shared" si="3"/>
        <v>-0.32165710139191245</v>
      </c>
    </row>
    <row r="13" spans="1:13" ht="19.5" customHeight="1" x14ac:dyDescent="0.25">
      <c r="A13" s="37" t="s">
        <v>29</v>
      </c>
      <c r="B13" s="34" t="s">
        <v>198</v>
      </c>
      <c r="C13" s="34" t="s">
        <v>199</v>
      </c>
      <c r="D13" s="54">
        <f t="shared" si="0"/>
        <v>-0.11764705882352941</v>
      </c>
      <c r="E13" s="34" t="s">
        <v>121</v>
      </c>
      <c r="F13" s="34" t="s">
        <v>200</v>
      </c>
      <c r="G13" s="54">
        <f t="shared" si="1"/>
        <v>-0.33268482490272366</v>
      </c>
      <c r="H13" s="34" t="s">
        <v>201</v>
      </c>
      <c r="I13" s="34" t="s">
        <v>202</v>
      </c>
      <c r="J13" s="54">
        <f t="shared" si="2"/>
        <v>-0.14138741916519701</v>
      </c>
      <c r="K13" s="34" t="s">
        <v>203</v>
      </c>
      <c r="L13" s="35" t="s">
        <v>100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204</v>
      </c>
      <c r="C14" s="34" t="s">
        <v>205</v>
      </c>
      <c r="D14" s="54">
        <f t="shared" si="0"/>
        <v>-6.5789473684210578E-2</v>
      </c>
      <c r="E14" s="34" t="s">
        <v>206</v>
      </c>
      <c r="F14" s="34" t="s">
        <v>207</v>
      </c>
      <c r="G14" s="54">
        <f t="shared" si="1"/>
        <v>-0.10349206349206354</v>
      </c>
      <c r="H14" s="34" t="s">
        <v>208</v>
      </c>
      <c r="I14" s="34" t="s">
        <v>209</v>
      </c>
      <c r="J14" s="54">
        <f t="shared" si="2"/>
        <v>-0.14528315463769156</v>
      </c>
      <c r="K14" s="34" t="s">
        <v>210</v>
      </c>
      <c r="L14" s="35" t="s">
        <v>100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211</v>
      </c>
      <c r="C15" s="34" t="s">
        <v>212</v>
      </c>
      <c r="D15" s="54">
        <f t="shared" si="0"/>
        <v>-0.1388888888888889</v>
      </c>
      <c r="E15" s="34" t="s">
        <v>213</v>
      </c>
      <c r="F15" s="34" t="s">
        <v>214</v>
      </c>
      <c r="G15" s="54">
        <f t="shared" si="1"/>
        <v>-0.11449016100178885</v>
      </c>
      <c r="H15" s="34" t="s">
        <v>215</v>
      </c>
      <c r="I15" s="34" t="s">
        <v>216</v>
      </c>
      <c r="J15" s="54">
        <f t="shared" si="2"/>
        <v>-0.45582010582010579</v>
      </c>
      <c r="K15" s="34" t="s">
        <v>217</v>
      </c>
      <c r="L15" s="35" t="s">
        <v>218</v>
      </c>
      <c r="M15" s="57">
        <f t="shared" si="3"/>
        <v>-0.28213987847015376</v>
      </c>
    </row>
    <row r="16" spans="1:13" ht="19.5" customHeight="1" x14ac:dyDescent="0.25">
      <c r="A16" s="59" t="s">
        <v>32</v>
      </c>
      <c r="B16" s="34" t="s">
        <v>219</v>
      </c>
      <c r="C16" s="34" t="s">
        <v>220</v>
      </c>
      <c r="D16" s="54">
        <f t="shared" si="0"/>
        <v>-0.19393939393939386</v>
      </c>
      <c r="E16" s="34" t="s">
        <v>200</v>
      </c>
      <c r="F16" s="34" t="s">
        <v>221</v>
      </c>
      <c r="G16" s="54">
        <f t="shared" si="1"/>
        <v>-0.15321252059308083</v>
      </c>
      <c r="H16" s="34" t="s">
        <v>222</v>
      </c>
      <c r="I16" s="34" t="s">
        <v>223</v>
      </c>
      <c r="J16" s="54">
        <f t="shared" si="2"/>
        <v>-0.16301046236922034</v>
      </c>
      <c r="K16" s="34" t="s">
        <v>224</v>
      </c>
      <c r="L16" s="35" t="s">
        <v>225</v>
      </c>
      <c r="M16" s="57">
        <f t="shared" si="3"/>
        <v>0.57103375666249923</v>
      </c>
    </row>
    <row r="17" spans="1:13" ht="19.5" customHeight="1" x14ac:dyDescent="0.25">
      <c r="A17" s="37" t="s">
        <v>33</v>
      </c>
      <c r="B17" s="34" t="s">
        <v>69</v>
      </c>
      <c r="C17" s="34" t="s">
        <v>110</v>
      </c>
      <c r="D17" s="54">
        <f t="shared" si="0"/>
        <v>-3.4482758620689689E-2</v>
      </c>
      <c r="E17" s="34" t="s">
        <v>226</v>
      </c>
      <c r="F17" s="34" t="s">
        <v>227</v>
      </c>
      <c r="G17" s="54">
        <f t="shared" si="1"/>
        <v>-0.20895522388059712</v>
      </c>
      <c r="H17" s="34" t="s">
        <v>228</v>
      </c>
      <c r="I17" s="34" t="s">
        <v>229</v>
      </c>
      <c r="J17" s="54">
        <f t="shared" si="2"/>
        <v>-0.17744305657604698</v>
      </c>
      <c r="K17" s="34" t="s">
        <v>230</v>
      </c>
      <c r="L17" s="35" t="s">
        <v>100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231</v>
      </c>
      <c r="C18" s="34" t="s">
        <v>232</v>
      </c>
      <c r="D18" s="54">
        <f t="shared" si="0"/>
        <v>-0.11989795918367341</v>
      </c>
      <c r="E18" s="34" t="s">
        <v>233</v>
      </c>
      <c r="F18" s="34" t="s">
        <v>234</v>
      </c>
      <c r="G18" s="54">
        <f t="shared" si="1"/>
        <v>-3.3108866442199764E-2</v>
      </c>
      <c r="H18" s="34" t="s">
        <v>235</v>
      </c>
      <c r="I18" s="34" t="s">
        <v>236</v>
      </c>
      <c r="J18" s="54">
        <f t="shared" si="2"/>
        <v>-0.27438363097389923</v>
      </c>
      <c r="K18" s="34" t="s">
        <v>237</v>
      </c>
      <c r="L18" s="35" t="s">
        <v>100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238</v>
      </c>
      <c r="C19" s="34" t="s">
        <v>77</v>
      </c>
      <c r="D19" s="54">
        <f t="shared" si="0"/>
        <v>-0.12941176470588234</v>
      </c>
      <c r="E19" s="34" t="s">
        <v>239</v>
      </c>
      <c r="F19" s="34" t="s">
        <v>240</v>
      </c>
      <c r="G19" s="54">
        <f t="shared" si="1"/>
        <v>-0.50885668276972629</v>
      </c>
      <c r="H19" s="34" t="s">
        <v>241</v>
      </c>
      <c r="I19" s="34" t="s">
        <v>242</v>
      </c>
      <c r="J19" s="54">
        <f t="shared" si="2"/>
        <v>-0.39082343301925443</v>
      </c>
      <c r="K19" s="34" t="s">
        <v>243</v>
      </c>
      <c r="L19" s="35" t="s">
        <v>244</v>
      </c>
      <c r="M19" s="57">
        <f t="shared" si="3"/>
        <v>-0.74194567277321533</v>
      </c>
    </row>
    <row r="20" spans="1:13" ht="18.75" customHeight="1" x14ac:dyDescent="0.25">
      <c r="A20" s="59" t="s">
        <v>36</v>
      </c>
      <c r="B20" s="34" t="s">
        <v>91</v>
      </c>
      <c r="C20" s="34" t="s">
        <v>85</v>
      </c>
      <c r="D20" s="54">
        <f t="shared" si="0"/>
        <v>-0.14814814814814817</v>
      </c>
      <c r="E20" s="34" t="s">
        <v>245</v>
      </c>
      <c r="F20" s="34" t="s">
        <v>246</v>
      </c>
      <c r="G20" s="54">
        <f t="shared" si="1"/>
        <v>-0.80961182994454706</v>
      </c>
      <c r="H20" s="34" t="s">
        <v>247</v>
      </c>
      <c r="I20" s="34" t="s">
        <v>248</v>
      </c>
      <c r="J20" s="54">
        <f t="shared" si="2"/>
        <v>-0.32667997338656024</v>
      </c>
      <c r="K20" s="34" t="s">
        <v>249</v>
      </c>
      <c r="L20" s="35" t="s">
        <v>250</v>
      </c>
      <c r="M20" s="57">
        <f t="shared" si="3"/>
        <v>-0.25149700598802399</v>
      </c>
    </row>
    <row r="21" spans="1:13" ht="19.5" customHeight="1" x14ac:dyDescent="0.25">
      <c r="A21" s="37" t="s">
        <v>37</v>
      </c>
      <c r="B21" s="34" t="s">
        <v>251</v>
      </c>
      <c r="C21" s="34" t="s">
        <v>252</v>
      </c>
      <c r="D21" s="54">
        <f t="shared" si="0"/>
        <v>-8.1151832460733E-2</v>
      </c>
      <c r="E21" s="34" t="s">
        <v>253</v>
      </c>
      <c r="F21" s="34" t="s">
        <v>254</v>
      </c>
      <c r="G21" s="54">
        <f t="shared" si="1"/>
        <v>-0.17142857142857151</v>
      </c>
      <c r="H21" s="34" t="s">
        <v>255</v>
      </c>
      <c r="I21" s="34" t="s">
        <v>100</v>
      </c>
      <c r="J21" s="54" t="e">
        <f t="shared" si="2"/>
        <v>#DIV/0!</v>
      </c>
      <c r="K21" s="34" t="s">
        <v>256</v>
      </c>
      <c r="L21" s="35" t="s">
        <v>100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257</v>
      </c>
      <c r="C22" s="34" t="s">
        <v>58</v>
      </c>
      <c r="D22" s="54">
        <f t="shared" si="0"/>
        <v>-0.22222222222222213</v>
      </c>
      <c r="E22" s="34" t="s">
        <v>125</v>
      </c>
      <c r="F22" s="34" t="s">
        <v>258</v>
      </c>
      <c r="G22" s="54">
        <f t="shared" si="1"/>
        <v>-0.30188679245283023</v>
      </c>
      <c r="H22" s="34" t="s">
        <v>259</v>
      </c>
      <c r="I22" s="34" t="s">
        <v>260</v>
      </c>
      <c r="J22" s="54">
        <f t="shared" si="2"/>
        <v>-0.48502994011976047</v>
      </c>
      <c r="K22" s="34" t="s">
        <v>261</v>
      </c>
      <c r="L22" s="35" t="s">
        <v>262</v>
      </c>
      <c r="M22" s="57">
        <f t="shared" si="3"/>
        <v>-0.29824561403508759</v>
      </c>
    </row>
    <row r="23" spans="1:13" ht="18.75" customHeight="1" x14ac:dyDescent="0.25">
      <c r="A23" s="37" t="s">
        <v>39</v>
      </c>
      <c r="B23" s="34" t="s">
        <v>263</v>
      </c>
      <c r="C23" s="34" t="s">
        <v>264</v>
      </c>
      <c r="D23" s="54">
        <f t="shared" si="0"/>
        <v>-6.6666666666666541E-2</v>
      </c>
      <c r="E23" s="34" t="s">
        <v>154</v>
      </c>
      <c r="F23" s="34" t="s">
        <v>265</v>
      </c>
      <c r="G23" s="54">
        <f t="shared" si="1"/>
        <v>3.6474164133738635E-2</v>
      </c>
      <c r="H23" s="34" t="s">
        <v>266</v>
      </c>
      <c r="I23" s="34" t="s">
        <v>267</v>
      </c>
      <c r="J23" s="54">
        <f t="shared" si="2"/>
        <v>-0.41049030786773089</v>
      </c>
      <c r="K23" s="34" t="s">
        <v>268</v>
      </c>
      <c r="L23" s="35" t="s">
        <v>269</v>
      </c>
      <c r="M23" s="57">
        <f t="shared" si="3"/>
        <v>3.2314441130022811</v>
      </c>
    </row>
    <row r="24" spans="1:13" ht="18.75" customHeight="1" x14ac:dyDescent="0.25">
      <c r="A24" s="59" t="s">
        <v>40</v>
      </c>
      <c r="B24" s="34" t="s">
        <v>86</v>
      </c>
      <c r="C24" s="34" t="s">
        <v>146</v>
      </c>
      <c r="D24" s="54">
        <f t="shared" si="0"/>
        <v>-0.11428571428571424</v>
      </c>
      <c r="E24" s="34" t="s">
        <v>270</v>
      </c>
      <c r="F24" s="34" t="s">
        <v>119</v>
      </c>
      <c r="G24" s="54">
        <f t="shared" si="1"/>
        <v>-0.70350877192982453</v>
      </c>
      <c r="H24" s="34" t="s">
        <v>271</v>
      </c>
      <c r="I24" s="34" t="s">
        <v>272</v>
      </c>
      <c r="J24" s="54">
        <f t="shared" si="2"/>
        <v>-0.18196721311475403</v>
      </c>
      <c r="K24" s="34" t="s">
        <v>273</v>
      </c>
      <c r="L24" s="35" t="s">
        <v>274</v>
      </c>
      <c r="M24" s="57">
        <f t="shared" si="3"/>
        <v>-6.808673825128983E-2</v>
      </c>
    </row>
    <row r="25" spans="1:13" ht="18.75" customHeight="1" x14ac:dyDescent="0.25">
      <c r="A25" s="37" t="s">
        <v>41</v>
      </c>
      <c r="B25" s="34" t="s">
        <v>123</v>
      </c>
      <c r="C25" s="34" t="s">
        <v>59</v>
      </c>
      <c r="D25" s="54">
        <f t="shared" si="0"/>
        <v>-0.27272727272727271</v>
      </c>
      <c r="E25" s="34" t="s">
        <v>275</v>
      </c>
      <c r="F25" s="34" t="s">
        <v>276</v>
      </c>
      <c r="G25" s="54">
        <f t="shared" si="1"/>
        <v>0.16666666666666669</v>
      </c>
      <c r="H25" s="34" t="s">
        <v>62</v>
      </c>
      <c r="I25" s="34" t="s">
        <v>277</v>
      </c>
      <c r="J25" s="54">
        <f t="shared" si="2"/>
        <v>-0.40740740740740744</v>
      </c>
      <c r="K25" s="34" t="s">
        <v>278</v>
      </c>
      <c r="L25" s="35" t="s">
        <v>279</v>
      </c>
      <c r="M25" s="57">
        <f t="shared" si="3"/>
        <v>-0.18779904306220091</v>
      </c>
    </row>
    <row r="26" spans="1:13" ht="18.75" customHeight="1" x14ac:dyDescent="0.25">
      <c r="A26" s="59" t="s">
        <v>42</v>
      </c>
      <c r="B26" s="34" t="s">
        <v>139</v>
      </c>
      <c r="C26" s="34" t="s">
        <v>280</v>
      </c>
      <c r="D26" s="54">
        <f t="shared" si="0"/>
        <v>-0.20000000000000004</v>
      </c>
      <c r="E26" s="34" t="s">
        <v>81</v>
      </c>
      <c r="F26" s="34" t="s">
        <v>85</v>
      </c>
      <c r="G26" s="54">
        <f t="shared" si="1"/>
        <v>-0.37037037037037035</v>
      </c>
      <c r="H26" s="34" t="s">
        <v>281</v>
      </c>
      <c r="I26" s="34" t="s">
        <v>282</v>
      </c>
      <c r="J26" s="54">
        <f t="shared" si="2"/>
        <v>-0.45273631840796008</v>
      </c>
      <c r="K26" s="34" t="s">
        <v>283</v>
      </c>
      <c r="L26" s="35" t="s">
        <v>284</v>
      </c>
      <c r="M26" s="57">
        <f t="shared" si="3"/>
        <v>-0.47456395348837205</v>
      </c>
    </row>
    <row r="27" spans="1:13" ht="18.75" customHeight="1" x14ac:dyDescent="0.25">
      <c r="A27" s="37" t="s">
        <v>43</v>
      </c>
      <c r="B27" s="34" t="s">
        <v>139</v>
      </c>
      <c r="C27" s="34" t="s">
        <v>139</v>
      </c>
      <c r="D27" s="54">
        <f t="shared" si="0"/>
        <v>0</v>
      </c>
      <c r="E27" s="34" t="s">
        <v>92</v>
      </c>
      <c r="F27" s="34" t="s">
        <v>91</v>
      </c>
      <c r="G27" s="54">
        <f t="shared" si="1"/>
        <v>-8.6956521739130502E-2</v>
      </c>
      <c r="H27" s="34" t="s">
        <v>285</v>
      </c>
      <c r="I27" s="34" t="s">
        <v>286</v>
      </c>
      <c r="J27" s="54">
        <f t="shared" si="2"/>
        <v>-0.50362318840579701</v>
      </c>
      <c r="K27" s="34" t="s">
        <v>287</v>
      </c>
      <c r="L27" s="35" t="s">
        <v>288</v>
      </c>
      <c r="M27" s="57">
        <f t="shared" si="3"/>
        <v>-0.11276733635774466</v>
      </c>
    </row>
    <row r="28" spans="1:13" ht="18.75" customHeight="1" x14ac:dyDescent="0.25">
      <c r="A28" s="59" t="s">
        <v>44</v>
      </c>
      <c r="B28" s="34" t="s">
        <v>139</v>
      </c>
      <c r="C28" s="34" t="s">
        <v>280</v>
      </c>
      <c r="D28" s="54">
        <f t="shared" si="0"/>
        <v>-0.20000000000000004</v>
      </c>
      <c r="E28" s="34" t="s">
        <v>132</v>
      </c>
      <c r="F28" s="34" t="s">
        <v>132</v>
      </c>
      <c r="G28" s="54">
        <f t="shared" si="1"/>
        <v>0</v>
      </c>
      <c r="H28" s="34" t="s">
        <v>220</v>
      </c>
      <c r="I28" s="34" t="s">
        <v>289</v>
      </c>
      <c r="J28" s="54">
        <f t="shared" si="2"/>
        <v>-0.12698412698412698</v>
      </c>
      <c r="K28" s="34" t="s">
        <v>290</v>
      </c>
      <c r="L28" s="35" t="s">
        <v>291</v>
      </c>
      <c r="M28" s="57">
        <f t="shared" si="3"/>
        <v>0.14237516869095812</v>
      </c>
    </row>
    <row r="29" spans="1:13" x14ac:dyDescent="0.25">
      <c r="A29" s="37" t="s">
        <v>45</v>
      </c>
      <c r="B29" s="34" t="s">
        <v>292</v>
      </c>
      <c r="C29" s="34" t="s">
        <v>293</v>
      </c>
      <c r="D29" s="54">
        <f t="shared" si="0"/>
        <v>-0.140625</v>
      </c>
      <c r="E29" s="34" t="s">
        <v>294</v>
      </c>
      <c r="F29" s="34" t="s">
        <v>295</v>
      </c>
      <c r="G29" s="54">
        <f t="shared" si="1"/>
        <v>-0.34941709844559582</v>
      </c>
      <c r="H29" s="34" t="s">
        <v>296</v>
      </c>
      <c r="I29" s="34" t="s">
        <v>297</v>
      </c>
      <c r="J29" s="54">
        <f t="shared" si="2"/>
        <v>-0.18579717457114031</v>
      </c>
      <c r="K29" s="34" t="s">
        <v>298</v>
      </c>
      <c r="L29" s="35" t="s">
        <v>100</v>
      </c>
      <c r="M29" s="57" t="e">
        <f t="shared" si="3"/>
        <v>#DIV/0!</v>
      </c>
    </row>
    <row r="31" spans="1:13" x14ac:dyDescent="0.25">
      <c r="C31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46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47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48</v>
      </c>
      <c r="C3" s="49" t="s">
        <v>49</v>
      </c>
      <c r="D3" s="53" t="s">
        <v>10</v>
      </c>
      <c r="E3" s="49" t="s">
        <v>50</v>
      </c>
      <c r="F3" s="49" t="s">
        <v>51</v>
      </c>
      <c r="G3" s="53" t="s">
        <v>13</v>
      </c>
      <c r="H3" s="49" t="s">
        <v>52</v>
      </c>
      <c r="I3" s="49" t="s">
        <v>53</v>
      </c>
      <c r="J3" s="53" t="s">
        <v>16</v>
      </c>
      <c r="K3" s="49" t="s">
        <v>54</v>
      </c>
      <c r="L3" s="50" t="s">
        <v>55</v>
      </c>
      <c r="M3" s="58" t="s">
        <v>19</v>
      </c>
    </row>
    <row r="4" spans="1:13" ht="19.5" customHeight="1" x14ac:dyDescent="0.25">
      <c r="A4" s="37" t="s">
        <v>56</v>
      </c>
      <c r="B4" s="34" t="s">
        <v>123</v>
      </c>
      <c r="C4" s="34" t="s">
        <v>58</v>
      </c>
      <c r="D4" s="54">
        <f t="shared" ref="D4:D29" si="0">IF(OR(B4="", B4=0, C4="", C4=0), "", (B4-C4)/C4)</f>
        <v>-0.11111111111111106</v>
      </c>
      <c r="E4" s="34" t="s">
        <v>275</v>
      </c>
      <c r="F4" s="34" t="s">
        <v>299</v>
      </c>
      <c r="G4" s="54">
        <f t="shared" ref="G4:G29" si="1">IF(OR(E4="", E4=0, F4="", F4=0), "", (E4-F4)/F4)</f>
        <v>-0.22222222222222224</v>
      </c>
      <c r="H4" s="34" t="s">
        <v>300</v>
      </c>
      <c r="I4" s="34" t="s">
        <v>301</v>
      </c>
      <c r="J4" s="54">
        <f t="shared" ref="J4:J29" si="2">IF(OR(H4="", H4=0, I4="", I4=0), "", (H4-I4)/I4)</f>
        <v>3.1847133757961811E-2</v>
      </c>
      <c r="K4" s="34" t="s">
        <v>302</v>
      </c>
      <c r="L4" s="35" t="s">
        <v>303</v>
      </c>
      <c r="M4" s="57">
        <f t="shared" ref="M4:M29" si="3">IF(OR(K4="", K4=0, L4="", L4=0), "", (K4-L4)/L4)</f>
        <v>-0.44309392265193376</v>
      </c>
    </row>
    <row r="5" spans="1:13" ht="19.5" customHeight="1" x14ac:dyDescent="0.25">
      <c r="A5" s="37" t="s">
        <v>57</v>
      </c>
      <c r="B5" s="34" t="s">
        <v>58</v>
      </c>
      <c r="C5" s="34" t="s">
        <v>59</v>
      </c>
      <c r="D5" s="54">
        <f t="shared" si="0"/>
        <v>-0.18181818181818185</v>
      </c>
      <c r="E5" s="34" t="s">
        <v>65</v>
      </c>
      <c r="F5" s="34" t="s">
        <v>150</v>
      </c>
      <c r="G5" s="54">
        <f t="shared" si="1"/>
        <v>0.10769230769230762</v>
      </c>
      <c r="H5" s="34" t="s">
        <v>304</v>
      </c>
      <c r="I5" s="34" t="s">
        <v>305</v>
      </c>
      <c r="J5" s="54">
        <f t="shared" si="2"/>
        <v>-0.25348837209302322</v>
      </c>
      <c r="K5" s="34" t="s">
        <v>96</v>
      </c>
      <c r="L5" s="35" t="s">
        <v>306</v>
      </c>
      <c r="M5" s="57">
        <f t="shared" si="3"/>
        <v>-0.10922330097087374</v>
      </c>
    </row>
    <row r="6" spans="1:13" ht="19.5" customHeight="1" x14ac:dyDescent="0.25">
      <c r="A6" s="59" t="s">
        <v>22</v>
      </c>
      <c r="B6" s="34" t="s">
        <v>67</v>
      </c>
      <c r="C6" s="34" t="s">
        <v>158</v>
      </c>
      <c r="D6" s="54">
        <f t="shared" si="0"/>
        <v>-6.6666666666666541E-2</v>
      </c>
      <c r="E6" s="34" t="s">
        <v>238</v>
      </c>
      <c r="F6" s="34" t="s">
        <v>307</v>
      </c>
      <c r="G6" s="54">
        <f t="shared" si="1"/>
        <v>-6.3291139240506389E-2</v>
      </c>
      <c r="H6" s="34" t="s">
        <v>70</v>
      </c>
      <c r="I6" s="34" t="s">
        <v>308</v>
      </c>
      <c r="J6" s="54">
        <f t="shared" si="2"/>
        <v>-0.180952380952381</v>
      </c>
      <c r="K6" s="34" t="s">
        <v>309</v>
      </c>
      <c r="L6" s="35" t="s">
        <v>310</v>
      </c>
      <c r="M6" s="57">
        <f t="shared" si="3"/>
        <v>-0.20458094742321714</v>
      </c>
    </row>
    <row r="7" spans="1:13" ht="19.5" customHeight="1" x14ac:dyDescent="0.25">
      <c r="A7" s="37" t="s">
        <v>23</v>
      </c>
      <c r="B7" s="34" t="s">
        <v>58</v>
      </c>
      <c r="C7" s="34" t="s">
        <v>64</v>
      </c>
      <c r="D7" s="54">
        <f t="shared" si="0"/>
        <v>-0.25</v>
      </c>
      <c r="E7" s="34" t="s">
        <v>311</v>
      </c>
      <c r="F7" s="34" t="s">
        <v>238</v>
      </c>
      <c r="G7" s="54">
        <f t="shared" si="1"/>
        <v>0.32432432432432434</v>
      </c>
      <c r="H7" s="34" t="s">
        <v>312</v>
      </c>
      <c r="I7" s="34" t="s">
        <v>313</v>
      </c>
      <c r="J7" s="54">
        <f t="shared" si="2"/>
        <v>0.22906403940886716</v>
      </c>
      <c r="K7" s="34" t="s">
        <v>314</v>
      </c>
      <c r="L7" s="35" t="s">
        <v>315</v>
      </c>
      <c r="M7" s="57">
        <f t="shared" si="3"/>
        <v>5.3503184713375791E-2</v>
      </c>
    </row>
    <row r="8" spans="1:13" ht="19.5" customHeight="1" x14ac:dyDescent="0.25">
      <c r="A8" s="59" t="s">
        <v>24</v>
      </c>
      <c r="B8" s="34" t="s">
        <v>92</v>
      </c>
      <c r="C8" s="34" t="s">
        <v>169</v>
      </c>
      <c r="D8" s="54">
        <f t="shared" si="0"/>
        <v>-0.16000000000000003</v>
      </c>
      <c r="E8" s="34" t="s">
        <v>77</v>
      </c>
      <c r="F8" s="34" t="s">
        <v>316</v>
      </c>
      <c r="G8" s="54">
        <f t="shared" si="1"/>
        <v>-0.23423423423423431</v>
      </c>
      <c r="H8" s="34" t="s">
        <v>317</v>
      </c>
      <c r="I8" s="34" t="s">
        <v>318</v>
      </c>
      <c r="J8" s="54">
        <f t="shared" si="2"/>
        <v>-0.49502762430939229</v>
      </c>
      <c r="K8" s="34" t="s">
        <v>319</v>
      </c>
      <c r="L8" s="35" t="s">
        <v>320</v>
      </c>
      <c r="M8" s="57">
        <f t="shared" si="3"/>
        <v>-0.23576423576423583</v>
      </c>
    </row>
    <row r="9" spans="1:13" ht="19.5" customHeight="1" x14ac:dyDescent="0.25">
      <c r="A9" s="37" t="s">
        <v>25</v>
      </c>
      <c r="B9" s="34" t="s">
        <v>81</v>
      </c>
      <c r="C9" s="34" t="s">
        <v>321</v>
      </c>
      <c r="D9" s="54">
        <f t="shared" si="0"/>
        <v>-0.15</v>
      </c>
      <c r="E9" s="34" t="s">
        <v>176</v>
      </c>
      <c r="F9" s="34" t="s">
        <v>322</v>
      </c>
      <c r="G9" s="54">
        <f t="shared" si="1"/>
        <v>-0.31292517006802717</v>
      </c>
      <c r="H9" s="34" t="s">
        <v>84</v>
      </c>
      <c r="I9" s="34" t="s">
        <v>323</v>
      </c>
      <c r="J9" s="54">
        <f t="shared" si="2"/>
        <v>-0.64861612515042122</v>
      </c>
      <c r="K9" s="34" t="s">
        <v>324</v>
      </c>
      <c r="L9" s="35" t="s">
        <v>325</v>
      </c>
      <c r="M9" s="57">
        <f t="shared" si="3"/>
        <v>-0.26042762004907111</v>
      </c>
    </row>
    <row r="10" spans="1:13" ht="19.5" customHeight="1" x14ac:dyDescent="0.25">
      <c r="A10" s="59" t="s">
        <v>26</v>
      </c>
      <c r="B10" s="34" t="s">
        <v>125</v>
      </c>
      <c r="C10" s="34" t="s">
        <v>326</v>
      </c>
      <c r="D10" s="54">
        <f t="shared" si="0"/>
        <v>-0.13953488372093023</v>
      </c>
      <c r="E10" s="34" t="s">
        <v>87</v>
      </c>
      <c r="F10" s="34" t="s">
        <v>327</v>
      </c>
      <c r="G10" s="54">
        <f t="shared" si="1"/>
        <v>-0.19251336898395727</v>
      </c>
      <c r="H10" s="34" t="s">
        <v>328</v>
      </c>
      <c r="I10" s="34" t="s">
        <v>329</v>
      </c>
      <c r="J10" s="54">
        <f t="shared" si="2"/>
        <v>-0.46014206787687451</v>
      </c>
      <c r="K10" s="34" t="s">
        <v>330</v>
      </c>
      <c r="L10" s="35" t="s">
        <v>331</v>
      </c>
      <c r="M10" s="57">
        <f t="shared" si="3"/>
        <v>-0.34187259124914982</v>
      </c>
    </row>
    <row r="11" spans="1:13" ht="19.5" customHeight="1" x14ac:dyDescent="0.25">
      <c r="A11" s="37" t="s">
        <v>27</v>
      </c>
      <c r="B11" s="34" t="s">
        <v>92</v>
      </c>
      <c r="C11" s="34" t="s">
        <v>169</v>
      </c>
      <c r="D11" s="54">
        <f t="shared" si="0"/>
        <v>-0.16000000000000003</v>
      </c>
      <c r="E11" s="34" t="s">
        <v>332</v>
      </c>
      <c r="F11" s="34" t="s">
        <v>333</v>
      </c>
      <c r="G11" s="54">
        <f t="shared" si="1"/>
        <v>-8.2089552238806041E-2</v>
      </c>
      <c r="H11" s="34" t="s">
        <v>334</v>
      </c>
      <c r="I11" s="34" t="s">
        <v>323</v>
      </c>
      <c r="J11" s="54">
        <f t="shared" si="2"/>
        <v>-0.55956678700361007</v>
      </c>
      <c r="K11" s="34" t="s">
        <v>335</v>
      </c>
      <c r="L11" s="35" t="s">
        <v>336</v>
      </c>
      <c r="M11" s="57">
        <f t="shared" si="3"/>
        <v>-0.57474968350788347</v>
      </c>
    </row>
    <row r="12" spans="1:13" ht="19.5" customHeight="1" x14ac:dyDescent="0.25">
      <c r="A12" s="59" t="s">
        <v>28</v>
      </c>
      <c r="B12" s="34" t="s">
        <v>95</v>
      </c>
      <c r="C12" s="34" t="s">
        <v>77</v>
      </c>
      <c r="D12" s="54">
        <f t="shared" si="0"/>
        <v>-0.10588235294117644</v>
      </c>
      <c r="E12" s="34" t="s">
        <v>337</v>
      </c>
      <c r="F12" s="34" t="s">
        <v>338</v>
      </c>
      <c r="G12" s="54">
        <f t="shared" si="1"/>
        <v>-0.20378151260504199</v>
      </c>
      <c r="H12" s="34" t="s">
        <v>339</v>
      </c>
      <c r="I12" s="34" t="s">
        <v>340</v>
      </c>
      <c r="J12" s="54">
        <f t="shared" si="2"/>
        <v>0.19469026548672569</v>
      </c>
      <c r="K12" s="34" t="s">
        <v>341</v>
      </c>
      <c r="L12" s="35" t="s">
        <v>342</v>
      </c>
      <c r="M12" s="57">
        <f t="shared" si="3"/>
        <v>-0.3163036841033991</v>
      </c>
    </row>
    <row r="13" spans="1:13" ht="19.5" customHeight="1" x14ac:dyDescent="0.25">
      <c r="A13" s="37" t="s">
        <v>29</v>
      </c>
      <c r="B13" s="34" t="s">
        <v>343</v>
      </c>
      <c r="C13" s="34" t="s">
        <v>199</v>
      </c>
      <c r="D13" s="54">
        <f t="shared" si="0"/>
        <v>-0.13725490196078433</v>
      </c>
      <c r="E13" s="34" t="s">
        <v>344</v>
      </c>
      <c r="F13" s="34" t="s">
        <v>345</v>
      </c>
      <c r="G13" s="54">
        <f t="shared" si="1"/>
        <v>-0.32400000000000001</v>
      </c>
      <c r="H13" s="34" t="s">
        <v>346</v>
      </c>
      <c r="I13" s="34" t="s">
        <v>314</v>
      </c>
      <c r="J13" s="54">
        <f t="shared" si="2"/>
        <v>-0.13452237001209189</v>
      </c>
      <c r="K13" s="34" t="s">
        <v>347</v>
      </c>
      <c r="L13" s="35" t="s">
        <v>100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83</v>
      </c>
      <c r="C14" s="34" t="s">
        <v>322</v>
      </c>
      <c r="D14" s="54">
        <f t="shared" si="0"/>
        <v>-0.11564625850340131</v>
      </c>
      <c r="E14" s="34" t="s">
        <v>348</v>
      </c>
      <c r="F14" s="34" t="s">
        <v>349</v>
      </c>
      <c r="G14" s="54">
        <f t="shared" si="1"/>
        <v>-9.7258485639686698E-2</v>
      </c>
      <c r="H14" s="34" t="s">
        <v>350</v>
      </c>
      <c r="I14" s="34" t="s">
        <v>351</v>
      </c>
      <c r="J14" s="54">
        <f t="shared" si="2"/>
        <v>-0.13861752516281825</v>
      </c>
      <c r="K14" s="34" t="s">
        <v>352</v>
      </c>
      <c r="L14" s="35" t="s">
        <v>100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353</v>
      </c>
      <c r="C15" s="34" t="s">
        <v>354</v>
      </c>
      <c r="D15" s="54">
        <f t="shared" si="0"/>
        <v>-6.4935064935064984E-2</v>
      </c>
      <c r="E15" s="34" t="s">
        <v>355</v>
      </c>
      <c r="F15" s="34" t="s">
        <v>356</v>
      </c>
      <c r="G15" s="54">
        <f t="shared" si="1"/>
        <v>-0.11764705882352951</v>
      </c>
      <c r="H15" s="34" t="s">
        <v>357</v>
      </c>
      <c r="I15" s="34" t="s">
        <v>358</v>
      </c>
      <c r="J15" s="54">
        <f t="shared" si="2"/>
        <v>-0.45452084461288578</v>
      </c>
      <c r="K15" s="34" t="s">
        <v>359</v>
      </c>
      <c r="L15" s="35" t="s">
        <v>360</v>
      </c>
      <c r="M15" s="57">
        <f t="shared" si="3"/>
        <v>-0.27651491942895662</v>
      </c>
    </row>
    <row r="16" spans="1:13" ht="19.5" customHeight="1" x14ac:dyDescent="0.25">
      <c r="A16" s="59" t="s">
        <v>32</v>
      </c>
      <c r="B16" s="34" t="s">
        <v>361</v>
      </c>
      <c r="C16" s="34" t="s">
        <v>102</v>
      </c>
      <c r="D16" s="54">
        <f t="shared" si="0"/>
        <v>-0.18125000000000002</v>
      </c>
      <c r="E16" s="34" t="s">
        <v>73</v>
      </c>
      <c r="F16" s="34" t="s">
        <v>362</v>
      </c>
      <c r="G16" s="54">
        <f t="shared" si="1"/>
        <v>-0.14720812182741119</v>
      </c>
      <c r="H16" s="34" t="s">
        <v>363</v>
      </c>
      <c r="I16" s="34" t="s">
        <v>364</v>
      </c>
      <c r="J16" s="54">
        <f t="shared" si="2"/>
        <v>-0.15619576535925025</v>
      </c>
      <c r="K16" s="34" t="s">
        <v>365</v>
      </c>
      <c r="L16" s="35" t="s">
        <v>366</v>
      </c>
      <c r="M16" s="57">
        <f t="shared" si="3"/>
        <v>0.58331077422847866</v>
      </c>
    </row>
    <row r="17" spans="1:13" ht="19.5" customHeight="1" x14ac:dyDescent="0.25">
      <c r="A17" s="37" t="s">
        <v>33</v>
      </c>
      <c r="B17" s="34" t="s">
        <v>367</v>
      </c>
      <c r="C17" s="34" t="s">
        <v>368</v>
      </c>
      <c r="D17" s="54">
        <f t="shared" si="0"/>
        <v>-0.28695652173913044</v>
      </c>
      <c r="E17" s="34" t="s">
        <v>369</v>
      </c>
      <c r="F17" s="34" t="s">
        <v>370</v>
      </c>
      <c r="G17" s="54">
        <f t="shared" si="1"/>
        <v>-0.20136518771331066</v>
      </c>
      <c r="H17" s="34" t="s">
        <v>371</v>
      </c>
      <c r="I17" s="34" t="s">
        <v>372</v>
      </c>
      <c r="J17" s="54">
        <f t="shared" si="2"/>
        <v>-8.6513033622969374E-2</v>
      </c>
      <c r="K17" s="34" t="s">
        <v>373</v>
      </c>
      <c r="L17" s="35" t="s">
        <v>100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300</v>
      </c>
      <c r="C18" s="34" t="s">
        <v>374</v>
      </c>
      <c r="D18" s="54">
        <f t="shared" si="0"/>
        <v>-7.9545454545454489E-2</v>
      </c>
      <c r="E18" s="34" t="s">
        <v>375</v>
      </c>
      <c r="F18" s="34" t="s">
        <v>376</v>
      </c>
      <c r="G18" s="54">
        <f t="shared" si="1"/>
        <v>-5.1933064050778922E-3</v>
      </c>
      <c r="H18" s="34" t="s">
        <v>377</v>
      </c>
      <c r="I18" s="34" t="s">
        <v>378</v>
      </c>
      <c r="J18" s="54">
        <f t="shared" si="2"/>
        <v>-0.26873884592504454</v>
      </c>
      <c r="K18" s="34" t="s">
        <v>379</v>
      </c>
      <c r="L18" s="35" t="s">
        <v>100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159</v>
      </c>
      <c r="C19" s="34" t="s">
        <v>77</v>
      </c>
      <c r="D19" s="54">
        <f t="shared" si="0"/>
        <v>-0.11764705882352938</v>
      </c>
      <c r="E19" s="34" t="s">
        <v>380</v>
      </c>
      <c r="F19" s="34" t="s">
        <v>142</v>
      </c>
      <c r="G19" s="54">
        <f t="shared" si="1"/>
        <v>-0.50660066006600657</v>
      </c>
      <c r="H19" s="34" t="s">
        <v>381</v>
      </c>
      <c r="I19" s="34" t="s">
        <v>340</v>
      </c>
      <c r="J19" s="54">
        <f t="shared" si="2"/>
        <v>-0.38600927096502319</v>
      </c>
      <c r="K19" s="34" t="s">
        <v>382</v>
      </c>
      <c r="L19" s="35" t="s">
        <v>383</v>
      </c>
      <c r="M19" s="57">
        <f t="shared" si="3"/>
        <v>-0.7300487276664861</v>
      </c>
    </row>
    <row r="20" spans="1:13" ht="18.75" customHeight="1" x14ac:dyDescent="0.25">
      <c r="A20" s="59" t="s">
        <v>36</v>
      </c>
      <c r="B20" s="34" t="s">
        <v>117</v>
      </c>
      <c r="C20" s="34" t="s">
        <v>263</v>
      </c>
      <c r="D20" s="54">
        <f t="shared" si="0"/>
        <v>-0.14285714285714296</v>
      </c>
      <c r="E20" s="34" t="s">
        <v>333</v>
      </c>
      <c r="F20" s="34" t="s">
        <v>384</v>
      </c>
      <c r="G20" s="54">
        <f t="shared" si="1"/>
        <v>-0.74524714828897343</v>
      </c>
      <c r="H20" s="34" t="s">
        <v>385</v>
      </c>
      <c r="I20" s="34" t="s">
        <v>386</v>
      </c>
      <c r="J20" s="54">
        <f t="shared" si="2"/>
        <v>-0.32101300479123884</v>
      </c>
      <c r="K20" s="34" t="s">
        <v>387</v>
      </c>
      <c r="L20" s="35" t="s">
        <v>388</v>
      </c>
      <c r="M20" s="57">
        <f t="shared" si="3"/>
        <v>-0.24563162417645365</v>
      </c>
    </row>
    <row r="21" spans="1:13" ht="19.5" customHeight="1" x14ac:dyDescent="0.25">
      <c r="A21" s="37" t="s">
        <v>37</v>
      </c>
      <c r="B21" s="34" t="s">
        <v>389</v>
      </c>
      <c r="C21" s="34" t="s">
        <v>308</v>
      </c>
      <c r="D21" s="54">
        <f t="shared" si="0"/>
        <v>-0.16904761904761903</v>
      </c>
      <c r="E21" s="34" t="s">
        <v>390</v>
      </c>
      <c r="F21" s="34" t="s">
        <v>391</v>
      </c>
      <c r="G21" s="54">
        <f t="shared" si="1"/>
        <v>-0.32994108194965194</v>
      </c>
      <c r="H21" s="34" t="s">
        <v>392</v>
      </c>
      <c r="I21" s="34" t="s">
        <v>100</v>
      </c>
      <c r="J21" s="54" t="e">
        <f t="shared" si="2"/>
        <v>#DIV/0!</v>
      </c>
      <c r="K21" s="34" t="s">
        <v>393</v>
      </c>
      <c r="L21" s="35" t="s">
        <v>100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257</v>
      </c>
      <c r="C22" s="34" t="s">
        <v>123</v>
      </c>
      <c r="D22" s="54">
        <f t="shared" si="0"/>
        <v>-0.12499999999999993</v>
      </c>
      <c r="E22" s="34" t="s">
        <v>125</v>
      </c>
      <c r="F22" s="34" t="s">
        <v>60</v>
      </c>
      <c r="G22" s="54">
        <f t="shared" si="1"/>
        <v>-0.28846153846153849</v>
      </c>
      <c r="H22" s="34" t="s">
        <v>394</v>
      </c>
      <c r="I22" s="34" t="s">
        <v>395</v>
      </c>
      <c r="J22" s="54">
        <f t="shared" si="2"/>
        <v>-0.36923076923076931</v>
      </c>
      <c r="K22" s="34" t="s">
        <v>396</v>
      </c>
      <c r="L22" s="35" t="s">
        <v>397</v>
      </c>
      <c r="M22" s="57">
        <f t="shared" si="3"/>
        <v>-0.29286300246103369</v>
      </c>
    </row>
    <row r="23" spans="1:13" ht="18.75" customHeight="1" x14ac:dyDescent="0.25">
      <c r="A23" s="37" t="s">
        <v>39</v>
      </c>
      <c r="B23" s="34" t="s">
        <v>263</v>
      </c>
      <c r="C23" s="34" t="s">
        <v>86</v>
      </c>
      <c r="D23" s="54">
        <f t="shared" si="0"/>
        <v>-9.6774193548387011E-2</v>
      </c>
      <c r="E23" s="34" t="s">
        <v>62</v>
      </c>
      <c r="F23" s="34" t="s">
        <v>398</v>
      </c>
      <c r="G23" s="54">
        <f t="shared" si="1"/>
        <v>5.329153605015672E-2</v>
      </c>
      <c r="H23" s="34" t="s">
        <v>399</v>
      </c>
      <c r="I23" s="34" t="s">
        <v>400</v>
      </c>
      <c r="J23" s="54">
        <f t="shared" si="2"/>
        <v>-0.40586510263929615</v>
      </c>
      <c r="K23" s="34" t="s">
        <v>401</v>
      </c>
      <c r="L23" s="35" t="s">
        <v>402</v>
      </c>
      <c r="M23" s="57">
        <f t="shared" si="3"/>
        <v>3.2645731817361492</v>
      </c>
    </row>
    <row r="24" spans="1:13" ht="18.75" customHeight="1" x14ac:dyDescent="0.25">
      <c r="A24" s="59" t="s">
        <v>40</v>
      </c>
      <c r="B24" s="34" t="s">
        <v>264</v>
      </c>
      <c r="C24" s="34" t="s">
        <v>182</v>
      </c>
      <c r="D24" s="54">
        <f t="shared" si="0"/>
        <v>-0.11764705882352951</v>
      </c>
      <c r="E24" s="34" t="s">
        <v>403</v>
      </c>
      <c r="F24" s="34" t="s">
        <v>404</v>
      </c>
      <c r="G24" s="54">
        <f t="shared" si="1"/>
        <v>-0.70036101083032487</v>
      </c>
      <c r="H24" s="34" t="s">
        <v>405</v>
      </c>
      <c r="I24" s="34" t="s">
        <v>406</v>
      </c>
      <c r="J24" s="54">
        <f t="shared" si="2"/>
        <v>-0.17537942664418213</v>
      </c>
      <c r="K24" s="34" t="s">
        <v>407</v>
      </c>
      <c r="L24" s="35" t="s">
        <v>408</v>
      </c>
      <c r="M24" s="57">
        <f t="shared" si="3"/>
        <v>-6.081032628182137E-2</v>
      </c>
    </row>
    <row r="25" spans="1:13" ht="18.75" customHeight="1" x14ac:dyDescent="0.25">
      <c r="A25" s="37" t="s">
        <v>41</v>
      </c>
      <c r="B25" s="34" t="s">
        <v>123</v>
      </c>
      <c r="C25" s="34" t="s">
        <v>59</v>
      </c>
      <c r="D25" s="54">
        <f t="shared" si="0"/>
        <v>-0.27272727272727271</v>
      </c>
      <c r="E25" s="34" t="s">
        <v>98</v>
      </c>
      <c r="F25" s="34" t="s">
        <v>60</v>
      </c>
      <c r="G25" s="54">
        <f t="shared" si="1"/>
        <v>-3.8461538461538491E-2</v>
      </c>
      <c r="H25" s="34" t="s">
        <v>265</v>
      </c>
      <c r="I25" s="34" t="s">
        <v>409</v>
      </c>
      <c r="J25" s="54">
        <f t="shared" si="2"/>
        <v>-0.4029038112522686</v>
      </c>
      <c r="K25" s="34" t="s">
        <v>410</v>
      </c>
      <c r="L25" s="35" t="s">
        <v>411</v>
      </c>
      <c r="M25" s="57">
        <f t="shared" si="3"/>
        <v>-0.18092307692307688</v>
      </c>
    </row>
    <row r="26" spans="1:13" ht="18.75" customHeight="1" x14ac:dyDescent="0.25">
      <c r="A26" s="59" t="s">
        <v>42</v>
      </c>
      <c r="B26" s="34" t="s">
        <v>139</v>
      </c>
      <c r="C26" s="34" t="s">
        <v>139</v>
      </c>
      <c r="D26" s="54">
        <f t="shared" si="0"/>
        <v>0</v>
      </c>
      <c r="E26" s="34" t="s">
        <v>81</v>
      </c>
      <c r="F26" s="34" t="s">
        <v>412</v>
      </c>
      <c r="G26" s="54">
        <f t="shared" si="1"/>
        <v>-0.34615384615384615</v>
      </c>
      <c r="H26" s="34" t="s">
        <v>140</v>
      </c>
      <c r="I26" s="34" t="s">
        <v>413</v>
      </c>
      <c r="J26" s="54">
        <f t="shared" si="2"/>
        <v>-0.44897959183673464</v>
      </c>
      <c r="K26" s="34" t="s">
        <v>414</v>
      </c>
      <c r="L26" s="35" t="s">
        <v>415</v>
      </c>
      <c r="M26" s="57">
        <f t="shared" si="3"/>
        <v>-0.47010463378176387</v>
      </c>
    </row>
    <row r="27" spans="1:13" ht="18.75" customHeight="1" x14ac:dyDescent="0.25">
      <c r="A27" s="37" t="s">
        <v>43</v>
      </c>
      <c r="B27" s="34" t="s">
        <v>416</v>
      </c>
      <c r="C27" s="34" t="s">
        <v>139</v>
      </c>
      <c r="D27" s="54">
        <f t="shared" si="0"/>
        <v>-0.25000000000000006</v>
      </c>
      <c r="E27" s="34" t="s">
        <v>92</v>
      </c>
      <c r="F27" s="34" t="s">
        <v>76</v>
      </c>
      <c r="G27" s="54">
        <f t="shared" si="1"/>
        <v>-4.5454545454545497E-2</v>
      </c>
      <c r="H27" s="34" t="s">
        <v>417</v>
      </c>
      <c r="I27" s="34" t="s">
        <v>418</v>
      </c>
      <c r="J27" s="54">
        <f t="shared" si="2"/>
        <v>3.7174721189591939E-3</v>
      </c>
      <c r="K27" s="34" t="s">
        <v>419</v>
      </c>
      <c r="L27" s="35" t="s">
        <v>420</v>
      </c>
      <c r="M27" s="57">
        <f t="shared" si="3"/>
        <v>-0.10533333333333333</v>
      </c>
    </row>
    <row r="28" spans="1:13" ht="18.75" customHeight="1" x14ac:dyDescent="0.25">
      <c r="A28" s="59" t="s">
        <v>44</v>
      </c>
      <c r="B28" s="34" t="s">
        <v>416</v>
      </c>
      <c r="C28" s="34" t="s">
        <v>280</v>
      </c>
      <c r="D28" s="54">
        <f t="shared" si="0"/>
        <v>-0.40000000000000008</v>
      </c>
      <c r="E28" s="34" t="s">
        <v>146</v>
      </c>
      <c r="F28" s="34" t="s">
        <v>147</v>
      </c>
      <c r="G28" s="54">
        <f t="shared" si="1"/>
        <v>-7.8947368421052697E-2</v>
      </c>
      <c r="H28" s="34" t="s">
        <v>421</v>
      </c>
      <c r="I28" s="34" t="s">
        <v>422</v>
      </c>
      <c r="J28" s="54">
        <f t="shared" si="2"/>
        <v>-0.11956521739130432</v>
      </c>
      <c r="K28" s="34" t="s">
        <v>423</v>
      </c>
      <c r="L28" s="35" t="s">
        <v>424</v>
      </c>
      <c r="M28" s="57">
        <f t="shared" si="3"/>
        <v>0.15128383067314363</v>
      </c>
    </row>
    <row r="29" spans="1:13" x14ac:dyDescent="0.25">
      <c r="A29" s="37" t="s">
        <v>45</v>
      </c>
      <c r="B29" s="34" t="s">
        <v>425</v>
      </c>
      <c r="C29" s="34" t="s">
        <v>426</v>
      </c>
      <c r="D29" s="54">
        <f t="shared" si="0"/>
        <v>-0.16666666666666663</v>
      </c>
      <c r="E29" s="34" t="s">
        <v>427</v>
      </c>
      <c r="F29" s="34" t="s">
        <v>320</v>
      </c>
      <c r="G29" s="54">
        <f t="shared" si="1"/>
        <v>-0.3446553446553447</v>
      </c>
      <c r="H29" s="34" t="s">
        <v>428</v>
      </c>
      <c r="I29" s="34" t="s">
        <v>429</v>
      </c>
      <c r="J29" s="54">
        <f t="shared" si="2"/>
        <v>-0.17935910742086139</v>
      </c>
      <c r="K29" s="34" t="s">
        <v>430</v>
      </c>
      <c r="L29" s="35" t="s">
        <v>100</v>
      </c>
      <c r="M29" s="57" t="e">
        <f t="shared" si="3"/>
        <v>#DIV/0!</v>
      </c>
    </row>
    <row r="31" spans="1:13" x14ac:dyDescent="0.25">
      <c r="C31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46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47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48</v>
      </c>
      <c r="C3" s="49" t="s">
        <v>49</v>
      </c>
      <c r="D3" s="53" t="s">
        <v>10</v>
      </c>
      <c r="E3" s="49" t="s">
        <v>50</v>
      </c>
      <c r="F3" s="49" t="s">
        <v>51</v>
      </c>
      <c r="G3" s="53" t="s">
        <v>13</v>
      </c>
      <c r="H3" s="49" t="s">
        <v>52</v>
      </c>
      <c r="I3" s="49" t="s">
        <v>53</v>
      </c>
      <c r="J3" s="53" t="s">
        <v>16</v>
      </c>
      <c r="K3" s="49" t="s">
        <v>54</v>
      </c>
      <c r="L3" s="50" t="s">
        <v>55</v>
      </c>
      <c r="M3" s="58" t="s">
        <v>19</v>
      </c>
    </row>
    <row r="4" spans="1:13" ht="19.5" customHeight="1" x14ac:dyDescent="0.25">
      <c r="A4" s="37" t="s">
        <v>56</v>
      </c>
      <c r="B4" s="34" t="s">
        <v>123</v>
      </c>
      <c r="C4" s="34" t="s">
        <v>58</v>
      </c>
      <c r="D4" s="54">
        <f t="shared" ref="D4:D29" si="0">IF(OR(B4="", B4=0, C4="", C4=0), "", (B4-C4)/C4)</f>
        <v>-0.11111111111111106</v>
      </c>
      <c r="E4" s="34" t="s">
        <v>198</v>
      </c>
      <c r="F4" s="34" t="s">
        <v>431</v>
      </c>
      <c r="G4" s="54">
        <f t="shared" ref="G4:G29" si="1">IF(OR(E4="", E4=0, F4="", F4=0), "", (E4-F4)/F4)</f>
        <v>-0.16666666666666671</v>
      </c>
      <c r="H4" s="34" t="s">
        <v>136</v>
      </c>
      <c r="I4" s="34" t="s">
        <v>432</v>
      </c>
      <c r="J4" s="54">
        <f t="shared" ref="J4:J29" si="2">IF(OR(H4="", H4=0, I4="", I4=0), "", (H4-I4)/I4)</f>
        <v>8.1168831168831168E-2</v>
      </c>
      <c r="K4" s="34" t="s">
        <v>433</v>
      </c>
      <c r="L4" s="35" t="s">
        <v>434</v>
      </c>
      <c r="M4" s="57">
        <f t="shared" ref="M4:M29" si="3">IF(OR(K4="", K4=0, L4="", L4=0), "", (K4-L4)/L4)</f>
        <v>-0.42004504504504503</v>
      </c>
    </row>
    <row r="5" spans="1:13" ht="19.5" customHeight="1" x14ac:dyDescent="0.25">
      <c r="A5" s="37" t="s">
        <v>57</v>
      </c>
      <c r="B5" s="34" t="s">
        <v>124</v>
      </c>
      <c r="C5" s="34" t="s">
        <v>64</v>
      </c>
      <c r="D5" s="54">
        <f t="shared" si="0"/>
        <v>-0.1666666666666666</v>
      </c>
      <c r="E5" s="34" t="s">
        <v>95</v>
      </c>
      <c r="F5" s="34" t="s">
        <v>299</v>
      </c>
      <c r="G5" s="54">
        <f t="shared" si="1"/>
        <v>0.20634920634920637</v>
      </c>
      <c r="H5" s="34" t="s">
        <v>435</v>
      </c>
      <c r="I5" s="34" t="s">
        <v>436</v>
      </c>
      <c r="J5" s="54">
        <f t="shared" si="2"/>
        <v>-0.21800947867298578</v>
      </c>
      <c r="K5" s="34" t="s">
        <v>437</v>
      </c>
      <c r="L5" s="35" t="s">
        <v>438</v>
      </c>
      <c r="M5" s="57">
        <f t="shared" si="3"/>
        <v>-6.7161541180629156E-2</v>
      </c>
    </row>
    <row r="6" spans="1:13" ht="19.5" customHeight="1" x14ac:dyDescent="0.25">
      <c r="A6" s="59" t="s">
        <v>22</v>
      </c>
      <c r="B6" s="34" t="s">
        <v>67</v>
      </c>
      <c r="C6" s="34" t="s">
        <v>158</v>
      </c>
      <c r="D6" s="54">
        <f t="shared" si="0"/>
        <v>-6.6666666666666541E-2</v>
      </c>
      <c r="E6" s="34" t="s">
        <v>439</v>
      </c>
      <c r="F6" s="34" t="s">
        <v>238</v>
      </c>
      <c r="G6" s="54">
        <f t="shared" si="1"/>
        <v>-0.16216216216216217</v>
      </c>
      <c r="H6" s="34" t="s">
        <v>440</v>
      </c>
      <c r="I6" s="34" t="s">
        <v>441</v>
      </c>
      <c r="J6" s="54">
        <f t="shared" si="2"/>
        <v>-0.14320388349514571</v>
      </c>
      <c r="K6" s="34" t="s">
        <v>442</v>
      </c>
      <c r="L6" s="35" t="s">
        <v>443</v>
      </c>
      <c r="M6" s="57">
        <f t="shared" si="3"/>
        <v>-0.16816976127320962</v>
      </c>
    </row>
    <row r="7" spans="1:13" ht="19.5" customHeight="1" x14ac:dyDescent="0.25">
      <c r="A7" s="37" t="s">
        <v>23</v>
      </c>
      <c r="B7" s="34" t="s">
        <v>59</v>
      </c>
      <c r="C7" s="34" t="s">
        <v>67</v>
      </c>
      <c r="D7" s="54">
        <f t="shared" si="0"/>
        <v>-0.21428571428571436</v>
      </c>
      <c r="E7" s="34" t="s">
        <v>299</v>
      </c>
      <c r="F7" s="34" t="s">
        <v>68</v>
      </c>
      <c r="G7" s="54">
        <f t="shared" si="1"/>
        <v>-0.13698630136986298</v>
      </c>
      <c r="H7" s="34" t="s">
        <v>444</v>
      </c>
      <c r="I7" s="34" t="s">
        <v>445</v>
      </c>
      <c r="J7" s="54">
        <f t="shared" si="2"/>
        <v>0.2832080200501253</v>
      </c>
      <c r="K7" s="34" t="s">
        <v>446</v>
      </c>
      <c r="L7" s="35" t="s">
        <v>447</v>
      </c>
      <c r="M7" s="57">
        <f t="shared" si="3"/>
        <v>-7.880910683012143E-3</v>
      </c>
    </row>
    <row r="8" spans="1:13" ht="19.5" customHeight="1" x14ac:dyDescent="0.25">
      <c r="A8" s="59" t="s">
        <v>24</v>
      </c>
      <c r="B8" s="34" t="s">
        <v>76</v>
      </c>
      <c r="C8" s="34" t="s">
        <v>412</v>
      </c>
      <c r="D8" s="54">
        <f t="shared" si="0"/>
        <v>-0.15384615384615388</v>
      </c>
      <c r="E8" s="34" t="s">
        <v>110</v>
      </c>
      <c r="F8" s="34" t="s">
        <v>103</v>
      </c>
      <c r="G8" s="54">
        <f t="shared" si="1"/>
        <v>-0.44585987261146498</v>
      </c>
      <c r="H8" s="34" t="s">
        <v>448</v>
      </c>
      <c r="I8" s="34" t="s">
        <v>449</v>
      </c>
      <c r="J8" s="54">
        <f t="shared" si="2"/>
        <v>-0.46846846846846857</v>
      </c>
      <c r="K8" s="34" t="s">
        <v>450</v>
      </c>
      <c r="L8" s="35" t="s">
        <v>451</v>
      </c>
      <c r="M8" s="57">
        <f t="shared" si="3"/>
        <v>-0.19959266802444001</v>
      </c>
    </row>
    <row r="9" spans="1:13" ht="19.5" customHeight="1" x14ac:dyDescent="0.25">
      <c r="A9" s="37" t="s">
        <v>25</v>
      </c>
      <c r="B9" s="34" t="s">
        <v>59</v>
      </c>
      <c r="C9" s="34" t="s">
        <v>67</v>
      </c>
      <c r="D9" s="54">
        <f t="shared" si="0"/>
        <v>-0.21428571428571436</v>
      </c>
      <c r="E9" s="34" t="s">
        <v>452</v>
      </c>
      <c r="F9" s="34" t="s">
        <v>165</v>
      </c>
      <c r="G9" s="54">
        <f t="shared" si="1"/>
        <v>5.0000000000000044E-2</v>
      </c>
      <c r="H9" s="34" t="s">
        <v>453</v>
      </c>
      <c r="I9" s="34" t="s">
        <v>356</v>
      </c>
      <c r="J9" s="54">
        <f t="shared" si="2"/>
        <v>0.13235294117647053</v>
      </c>
      <c r="K9" s="34" t="s">
        <v>454</v>
      </c>
      <c r="L9" s="35" t="s">
        <v>455</v>
      </c>
      <c r="M9" s="57">
        <f t="shared" si="3"/>
        <v>-0.22942953616491918</v>
      </c>
    </row>
    <row r="10" spans="1:13" ht="19.5" customHeight="1" x14ac:dyDescent="0.25">
      <c r="A10" s="59" t="s">
        <v>26</v>
      </c>
      <c r="B10" s="34" t="s">
        <v>128</v>
      </c>
      <c r="C10" s="34" t="s">
        <v>456</v>
      </c>
      <c r="D10" s="54">
        <f t="shared" si="0"/>
        <v>-0.12121212121212131</v>
      </c>
      <c r="E10" s="34" t="s">
        <v>189</v>
      </c>
      <c r="F10" s="34" t="s">
        <v>211</v>
      </c>
      <c r="G10" s="54">
        <f t="shared" si="1"/>
        <v>-0.25161290322580654</v>
      </c>
      <c r="H10" s="34" t="s">
        <v>457</v>
      </c>
      <c r="I10" s="34" t="s">
        <v>458</v>
      </c>
      <c r="J10" s="54">
        <f t="shared" si="2"/>
        <v>-0.10215827338129496</v>
      </c>
      <c r="K10" s="34" t="s">
        <v>459</v>
      </c>
      <c r="L10" s="35" t="s">
        <v>460</v>
      </c>
      <c r="M10" s="57">
        <f t="shared" si="3"/>
        <v>-0.30604736721085313</v>
      </c>
    </row>
    <row r="11" spans="1:13" ht="19.5" customHeight="1" x14ac:dyDescent="0.25">
      <c r="A11" s="37" t="s">
        <v>27</v>
      </c>
      <c r="B11" s="34" t="s">
        <v>91</v>
      </c>
      <c r="C11" s="34" t="s">
        <v>76</v>
      </c>
      <c r="D11" s="54">
        <f t="shared" si="0"/>
        <v>4.5454545454545497E-2</v>
      </c>
      <c r="E11" s="34" t="s">
        <v>461</v>
      </c>
      <c r="F11" s="34" t="s">
        <v>219</v>
      </c>
      <c r="G11" s="54">
        <f t="shared" si="1"/>
        <v>-6.0150375939849676E-2</v>
      </c>
      <c r="H11" s="34" t="s">
        <v>462</v>
      </c>
      <c r="I11" s="34" t="s">
        <v>463</v>
      </c>
      <c r="J11" s="54">
        <f t="shared" si="2"/>
        <v>-0.53893316983445738</v>
      </c>
      <c r="K11" s="34" t="s">
        <v>464</v>
      </c>
      <c r="L11" s="35" t="s">
        <v>465</v>
      </c>
      <c r="M11" s="57">
        <f t="shared" si="3"/>
        <v>-0.55465634529673946</v>
      </c>
    </row>
    <row r="12" spans="1:13" ht="19.5" customHeight="1" x14ac:dyDescent="0.25">
      <c r="A12" s="59" t="s">
        <v>28</v>
      </c>
      <c r="B12" s="34" t="s">
        <v>238</v>
      </c>
      <c r="C12" s="34" t="s">
        <v>466</v>
      </c>
      <c r="D12" s="54">
        <f t="shared" si="0"/>
        <v>-0.23711340206185566</v>
      </c>
      <c r="E12" s="34" t="s">
        <v>467</v>
      </c>
      <c r="F12" s="34" t="s">
        <v>172</v>
      </c>
      <c r="G12" s="54">
        <f t="shared" si="1"/>
        <v>-0.16702355460385435</v>
      </c>
      <c r="H12" s="34" t="s">
        <v>468</v>
      </c>
      <c r="I12" s="34" t="s">
        <v>469</v>
      </c>
      <c r="J12" s="54">
        <f t="shared" si="2"/>
        <v>0.25128865979381432</v>
      </c>
      <c r="K12" s="34" t="s">
        <v>470</v>
      </c>
      <c r="L12" s="35" t="s">
        <v>471</v>
      </c>
      <c r="M12" s="57">
        <f t="shared" si="3"/>
        <v>-0.28400525551483302</v>
      </c>
    </row>
    <row r="13" spans="1:13" ht="19.5" customHeight="1" x14ac:dyDescent="0.25">
      <c r="A13" s="37" t="s">
        <v>29</v>
      </c>
      <c r="B13" s="34" t="s">
        <v>276</v>
      </c>
      <c r="C13" s="34" t="s">
        <v>326</v>
      </c>
      <c r="D13" s="54">
        <f t="shared" si="0"/>
        <v>-2.3255813953488393E-2</v>
      </c>
      <c r="E13" s="34" t="s">
        <v>472</v>
      </c>
      <c r="F13" s="34" t="s">
        <v>473</v>
      </c>
      <c r="G13" s="54">
        <f t="shared" si="1"/>
        <v>-3.6117381489842018E-2</v>
      </c>
      <c r="H13" s="34" t="s">
        <v>474</v>
      </c>
      <c r="I13" s="34" t="s">
        <v>475</v>
      </c>
      <c r="J13" s="54">
        <f t="shared" si="2"/>
        <v>-0.44516327788046822</v>
      </c>
      <c r="K13" s="34" t="s">
        <v>476</v>
      </c>
      <c r="L13" s="35" t="s">
        <v>100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333</v>
      </c>
      <c r="C14" s="34" t="s">
        <v>477</v>
      </c>
      <c r="D14" s="54">
        <f t="shared" si="0"/>
        <v>-7.5862068965517157E-2</v>
      </c>
      <c r="E14" s="34" t="s">
        <v>478</v>
      </c>
      <c r="F14" s="34" t="s">
        <v>248</v>
      </c>
      <c r="G14" s="54">
        <f t="shared" si="1"/>
        <v>-5.4557551563539489E-2</v>
      </c>
      <c r="H14" s="34" t="s">
        <v>479</v>
      </c>
      <c r="I14" s="34" t="s">
        <v>480</v>
      </c>
      <c r="J14" s="54">
        <f t="shared" si="2"/>
        <v>-9.7835105981745496E-2</v>
      </c>
      <c r="K14" s="34" t="s">
        <v>481</v>
      </c>
      <c r="L14" s="35" t="s">
        <v>100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94</v>
      </c>
      <c r="C15" s="34" t="s">
        <v>177</v>
      </c>
      <c r="D15" s="54">
        <f t="shared" si="0"/>
        <v>-2.6666666666666689E-2</v>
      </c>
      <c r="E15" s="34" t="s">
        <v>482</v>
      </c>
      <c r="F15" s="34" t="s">
        <v>483</v>
      </c>
      <c r="G15" s="54">
        <f t="shared" si="1"/>
        <v>-7.4906367041198407E-2</v>
      </c>
      <c r="H15" s="34" t="s">
        <v>484</v>
      </c>
      <c r="I15" s="34" t="s">
        <v>485</v>
      </c>
      <c r="J15" s="54">
        <f t="shared" si="2"/>
        <v>-0.42853200883002207</v>
      </c>
      <c r="K15" s="34" t="s">
        <v>486</v>
      </c>
      <c r="L15" s="35" t="s">
        <v>487</v>
      </c>
      <c r="M15" s="57">
        <f t="shared" si="3"/>
        <v>-0.2422406794479485</v>
      </c>
    </row>
    <row r="16" spans="1:13" ht="19.5" customHeight="1" x14ac:dyDescent="0.25">
      <c r="A16" s="59" t="s">
        <v>32</v>
      </c>
      <c r="B16" s="34" t="s">
        <v>333</v>
      </c>
      <c r="C16" s="34" t="s">
        <v>488</v>
      </c>
      <c r="D16" s="54">
        <f t="shared" si="0"/>
        <v>-0.15189873417721517</v>
      </c>
      <c r="E16" s="34" t="s">
        <v>489</v>
      </c>
      <c r="F16" s="34" t="s">
        <v>490</v>
      </c>
      <c r="G16" s="54">
        <f t="shared" si="1"/>
        <v>-0.10535405872193443</v>
      </c>
      <c r="H16" s="34" t="s">
        <v>491</v>
      </c>
      <c r="I16" s="34" t="s">
        <v>447</v>
      </c>
      <c r="J16" s="54">
        <f t="shared" si="2"/>
        <v>-0.27086981903093982</v>
      </c>
      <c r="K16" s="34" t="s">
        <v>492</v>
      </c>
      <c r="L16" s="35" t="s">
        <v>493</v>
      </c>
      <c r="M16" s="57">
        <f t="shared" si="3"/>
        <v>0.65815974617188588</v>
      </c>
    </row>
    <row r="17" spans="1:13" ht="19.5" customHeight="1" x14ac:dyDescent="0.25">
      <c r="A17" s="37" t="s">
        <v>33</v>
      </c>
      <c r="B17" s="34" t="s">
        <v>109</v>
      </c>
      <c r="C17" s="34" t="s">
        <v>494</v>
      </c>
      <c r="D17" s="54">
        <f t="shared" si="0"/>
        <v>-8.7912087912087988E-2</v>
      </c>
      <c r="E17" s="34" t="s">
        <v>495</v>
      </c>
      <c r="F17" s="34" t="s">
        <v>496</v>
      </c>
      <c r="G17" s="54">
        <f t="shared" si="1"/>
        <v>-0.1634782608695653</v>
      </c>
      <c r="H17" s="34" t="s">
        <v>497</v>
      </c>
      <c r="I17" s="34" t="s">
        <v>498</v>
      </c>
      <c r="J17" s="54">
        <f t="shared" si="2"/>
        <v>-4.3511744320369618E-2</v>
      </c>
      <c r="K17" s="34" t="s">
        <v>499</v>
      </c>
      <c r="L17" s="35" t="s">
        <v>100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500</v>
      </c>
      <c r="C18" s="34" t="s">
        <v>501</v>
      </c>
      <c r="D18" s="54">
        <f t="shared" si="0"/>
        <v>-4.2168674698795088E-2</v>
      </c>
      <c r="E18" s="34" t="s">
        <v>303</v>
      </c>
      <c r="F18" s="34" t="s">
        <v>502</v>
      </c>
      <c r="G18" s="54">
        <f t="shared" si="1"/>
        <v>6.4705882352941266E-2</v>
      </c>
      <c r="H18" s="34" t="s">
        <v>503</v>
      </c>
      <c r="I18" s="34" t="s">
        <v>504</v>
      </c>
      <c r="J18" s="54">
        <f t="shared" si="2"/>
        <v>-0.23412157041079279</v>
      </c>
      <c r="K18" s="34" t="s">
        <v>505</v>
      </c>
      <c r="L18" s="35" t="s">
        <v>100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71</v>
      </c>
      <c r="C19" s="34" t="s">
        <v>77</v>
      </c>
      <c r="D19" s="54">
        <f t="shared" si="0"/>
        <v>-8.2352941176470532E-2</v>
      </c>
      <c r="E19" s="34" t="s">
        <v>506</v>
      </c>
      <c r="F19" s="34" t="s">
        <v>507</v>
      </c>
      <c r="G19" s="54">
        <f t="shared" si="1"/>
        <v>-0.48403361344537821</v>
      </c>
      <c r="H19" s="34" t="s">
        <v>508</v>
      </c>
      <c r="I19" s="34" t="s">
        <v>469</v>
      </c>
      <c r="J19" s="54">
        <f t="shared" si="2"/>
        <v>-0.35695876288659795</v>
      </c>
      <c r="K19" s="34" t="s">
        <v>509</v>
      </c>
      <c r="L19" s="35" t="s">
        <v>510</v>
      </c>
      <c r="M19" s="57">
        <f t="shared" si="3"/>
        <v>-0.71730493323032785</v>
      </c>
    </row>
    <row r="20" spans="1:13" ht="18.75" customHeight="1" x14ac:dyDescent="0.25">
      <c r="A20" s="59" t="s">
        <v>36</v>
      </c>
      <c r="B20" s="34" t="s">
        <v>169</v>
      </c>
      <c r="C20" s="34" t="s">
        <v>85</v>
      </c>
      <c r="D20" s="54">
        <f t="shared" si="0"/>
        <v>-7.4074074074074139E-2</v>
      </c>
      <c r="E20" s="34" t="s">
        <v>511</v>
      </c>
      <c r="F20" s="34" t="s">
        <v>512</v>
      </c>
      <c r="G20" s="54">
        <f t="shared" si="1"/>
        <v>-0.7325581395348838</v>
      </c>
      <c r="H20" s="34" t="s">
        <v>513</v>
      </c>
      <c r="I20" s="34" t="s">
        <v>514</v>
      </c>
      <c r="J20" s="54">
        <f t="shared" si="2"/>
        <v>-0.28471737613398468</v>
      </c>
      <c r="K20" s="34" t="s">
        <v>515</v>
      </c>
      <c r="L20" s="35" t="s">
        <v>516</v>
      </c>
      <c r="M20" s="57">
        <f t="shared" si="3"/>
        <v>-0.20992700729927011</v>
      </c>
    </row>
    <row r="21" spans="1:13" ht="19.5" customHeight="1" x14ac:dyDescent="0.25">
      <c r="A21" s="37" t="s">
        <v>37</v>
      </c>
      <c r="B21" s="34" t="s">
        <v>517</v>
      </c>
      <c r="C21" s="34" t="s">
        <v>518</v>
      </c>
      <c r="D21" s="54">
        <f t="shared" si="0"/>
        <v>-0.1167883211678833</v>
      </c>
      <c r="E21" s="34" t="s">
        <v>519</v>
      </c>
      <c r="F21" s="34" t="s">
        <v>520</v>
      </c>
      <c r="G21" s="54">
        <f t="shared" si="1"/>
        <v>-0.26146288209606994</v>
      </c>
      <c r="H21" s="34" t="s">
        <v>521</v>
      </c>
      <c r="I21" s="34" t="s">
        <v>100</v>
      </c>
      <c r="J21" s="54" t="e">
        <f t="shared" si="2"/>
        <v>#DIV/0!</v>
      </c>
      <c r="K21" s="34" t="s">
        <v>522</v>
      </c>
      <c r="L21" s="35" t="s">
        <v>100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257</v>
      </c>
      <c r="C22" s="34" t="s">
        <v>123</v>
      </c>
      <c r="D22" s="54">
        <f t="shared" si="0"/>
        <v>-0.12499999999999993</v>
      </c>
      <c r="E22" s="34" t="s">
        <v>147</v>
      </c>
      <c r="F22" s="34" t="s">
        <v>199</v>
      </c>
      <c r="G22" s="54">
        <f t="shared" si="1"/>
        <v>-0.25490196078431371</v>
      </c>
      <c r="H22" s="34" t="s">
        <v>523</v>
      </c>
      <c r="I22" s="34" t="s">
        <v>524</v>
      </c>
      <c r="J22" s="54">
        <f t="shared" si="2"/>
        <v>-0.34472049689441003</v>
      </c>
      <c r="K22" s="34" t="s">
        <v>525</v>
      </c>
      <c r="L22" s="35" t="s">
        <v>526</v>
      </c>
      <c r="M22" s="57">
        <f t="shared" si="3"/>
        <v>-0.4197324414715719</v>
      </c>
    </row>
    <row r="23" spans="1:13" ht="18.75" customHeight="1" x14ac:dyDescent="0.25">
      <c r="A23" s="37" t="s">
        <v>39</v>
      </c>
      <c r="B23" s="34" t="s">
        <v>263</v>
      </c>
      <c r="C23" s="34" t="s">
        <v>263</v>
      </c>
      <c r="D23" s="54">
        <f t="shared" si="0"/>
        <v>0</v>
      </c>
      <c r="E23" s="34" t="s">
        <v>231</v>
      </c>
      <c r="F23" s="34" t="s">
        <v>467</v>
      </c>
      <c r="G23" s="54">
        <f t="shared" si="1"/>
        <v>-0.11311053984575833</v>
      </c>
      <c r="H23" s="34" t="s">
        <v>527</v>
      </c>
      <c r="I23" s="34" t="s">
        <v>528</v>
      </c>
      <c r="J23" s="54">
        <f t="shared" si="2"/>
        <v>-0.37776449491930664</v>
      </c>
      <c r="K23" s="34" t="s">
        <v>529</v>
      </c>
      <c r="L23" s="35" t="s">
        <v>530</v>
      </c>
      <c r="M23" s="57">
        <f t="shared" si="3"/>
        <v>3.4660658451351849</v>
      </c>
    </row>
    <row r="24" spans="1:13" ht="18.75" customHeight="1" x14ac:dyDescent="0.25">
      <c r="A24" s="59" t="s">
        <v>40</v>
      </c>
      <c r="B24" s="34" t="s">
        <v>86</v>
      </c>
      <c r="C24" s="34" t="s">
        <v>146</v>
      </c>
      <c r="D24" s="54">
        <f t="shared" si="0"/>
        <v>-0.11428571428571424</v>
      </c>
      <c r="E24" s="34" t="s">
        <v>127</v>
      </c>
      <c r="F24" s="34" t="s">
        <v>531</v>
      </c>
      <c r="G24" s="54">
        <f t="shared" si="1"/>
        <v>-0.31872509960159356</v>
      </c>
      <c r="H24" s="34" t="s">
        <v>532</v>
      </c>
      <c r="I24" s="34" t="s">
        <v>533</v>
      </c>
      <c r="J24" s="54">
        <f t="shared" si="2"/>
        <v>-0.13659793814432988</v>
      </c>
      <c r="K24" s="34" t="s">
        <v>534</v>
      </c>
      <c r="L24" s="35" t="s">
        <v>535</v>
      </c>
      <c r="M24" s="57">
        <f t="shared" si="3"/>
        <v>-1.1438386200847812E-2</v>
      </c>
    </row>
    <row r="25" spans="1:13" ht="18.75" customHeight="1" x14ac:dyDescent="0.25">
      <c r="A25" s="37" t="s">
        <v>41</v>
      </c>
      <c r="B25" s="34" t="s">
        <v>58</v>
      </c>
      <c r="C25" s="34" t="s">
        <v>124</v>
      </c>
      <c r="D25" s="54">
        <f t="shared" si="0"/>
        <v>-0.10000000000000009</v>
      </c>
      <c r="E25" s="34" t="s">
        <v>258</v>
      </c>
      <c r="F25" s="34" t="s">
        <v>536</v>
      </c>
      <c r="G25" s="54">
        <f t="shared" si="1"/>
        <v>-7.0175438596491099E-2</v>
      </c>
      <c r="H25" s="34" t="s">
        <v>344</v>
      </c>
      <c r="I25" s="34" t="s">
        <v>246</v>
      </c>
      <c r="J25" s="54">
        <f t="shared" si="2"/>
        <v>-0.37523105360443626</v>
      </c>
      <c r="K25" s="34" t="s">
        <v>537</v>
      </c>
      <c r="L25" s="35" t="s">
        <v>538</v>
      </c>
      <c r="M25" s="57">
        <f t="shared" si="3"/>
        <v>-0.32664576802507833</v>
      </c>
    </row>
    <row r="26" spans="1:13" ht="18.75" customHeight="1" x14ac:dyDescent="0.25">
      <c r="A26" s="59" t="s">
        <v>42</v>
      </c>
      <c r="B26" s="34" t="s">
        <v>139</v>
      </c>
      <c r="C26" s="34" t="s">
        <v>280</v>
      </c>
      <c r="D26" s="54">
        <f t="shared" si="0"/>
        <v>-0.20000000000000004</v>
      </c>
      <c r="E26" s="34" t="s">
        <v>81</v>
      </c>
      <c r="F26" s="34" t="s">
        <v>169</v>
      </c>
      <c r="G26" s="54">
        <f t="shared" si="1"/>
        <v>-0.31999999999999995</v>
      </c>
      <c r="H26" s="34" t="s">
        <v>316</v>
      </c>
      <c r="I26" s="34" t="s">
        <v>539</v>
      </c>
      <c r="J26" s="54">
        <f t="shared" si="2"/>
        <v>-0.42187499999999994</v>
      </c>
      <c r="K26" s="34" t="s">
        <v>540</v>
      </c>
      <c r="L26" s="35" t="s">
        <v>541</v>
      </c>
      <c r="M26" s="57">
        <f t="shared" si="3"/>
        <v>-0.21590909090909088</v>
      </c>
    </row>
    <row r="27" spans="1:13" ht="18.75" customHeight="1" x14ac:dyDescent="0.25">
      <c r="A27" s="37" t="s">
        <v>43</v>
      </c>
      <c r="B27" s="34" t="s">
        <v>416</v>
      </c>
      <c r="C27" s="34" t="s">
        <v>416</v>
      </c>
      <c r="D27" s="54">
        <f t="shared" si="0"/>
        <v>0</v>
      </c>
      <c r="E27" s="34" t="s">
        <v>76</v>
      </c>
      <c r="F27" s="34" t="s">
        <v>92</v>
      </c>
      <c r="G27" s="54">
        <f t="shared" si="1"/>
        <v>4.7619047619047665E-2</v>
      </c>
      <c r="H27" s="34" t="s">
        <v>542</v>
      </c>
      <c r="I27" s="34" t="s">
        <v>211</v>
      </c>
      <c r="J27" s="54">
        <f t="shared" si="2"/>
        <v>1</v>
      </c>
      <c r="K27" s="34" t="s">
        <v>543</v>
      </c>
      <c r="L27" s="35" t="s">
        <v>116</v>
      </c>
      <c r="M27" s="57">
        <f t="shared" si="3"/>
        <v>-6.3179347826087057E-2</v>
      </c>
    </row>
    <row r="28" spans="1:13" ht="18.75" customHeight="1" x14ac:dyDescent="0.25">
      <c r="A28" s="59" t="s">
        <v>44</v>
      </c>
      <c r="B28" s="34" t="s">
        <v>139</v>
      </c>
      <c r="C28" s="34" t="s">
        <v>280</v>
      </c>
      <c r="D28" s="54">
        <f t="shared" si="0"/>
        <v>-0.20000000000000004</v>
      </c>
      <c r="E28" s="34" t="s">
        <v>91</v>
      </c>
      <c r="F28" s="34" t="s">
        <v>147</v>
      </c>
      <c r="G28" s="54">
        <f t="shared" si="1"/>
        <v>-0.39473684210526316</v>
      </c>
      <c r="H28" s="34" t="s">
        <v>270</v>
      </c>
      <c r="I28" s="34" t="s">
        <v>544</v>
      </c>
      <c r="J28" s="54">
        <f t="shared" si="2"/>
        <v>-6.6298342541436517E-2</v>
      </c>
      <c r="K28" s="34" t="s">
        <v>400</v>
      </c>
      <c r="L28" s="35" t="s">
        <v>545</v>
      </c>
      <c r="M28" s="57">
        <f t="shared" si="3"/>
        <v>0.2057991513437058</v>
      </c>
    </row>
    <row r="29" spans="1:13" x14ac:dyDescent="0.25">
      <c r="A29" s="37" t="s">
        <v>45</v>
      </c>
      <c r="B29" s="34" t="s">
        <v>546</v>
      </c>
      <c r="C29" s="34" t="s">
        <v>547</v>
      </c>
      <c r="D29" s="54">
        <f t="shared" si="0"/>
        <v>-0.14968553459119502</v>
      </c>
      <c r="E29" s="34" t="s">
        <v>548</v>
      </c>
      <c r="F29" s="34" t="s">
        <v>451</v>
      </c>
      <c r="G29" s="54">
        <f t="shared" si="1"/>
        <v>-0.31330617786829601</v>
      </c>
      <c r="H29" s="34" t="s">
        <v>549</v>
      </c>
      <c r="I29" s="34" t="s">
        <v>550</v>
      </c>
      <c r="J29" s="54">
        <f t="shared" si="2"/>
        <v>-0.14061880206267344</v>
      </c>
      <c r="K29" s="34" t="s">
        <v>551</v>
      </c>
      <c r="L29" s="35" t="s">
        <v>100</v>
      </c>
      <c r="M29" s="57" t="e">
        <f t="shared" si="3"/>
        <v>#DIV/0!</v>
      </c>
    </row>
    <row r="31" spans="1:13" x14ac:dyDescent="0.25">
      <c r="C31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M31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46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47</v>
      </c>
      <c r="B2" s="46">
        <f>SUM(B4:B94)</f>
        <v>0</v>
      </c>
      <c r="C2" s="46">
        <f>SUM(C4:C94)</f>
        <v>0</v>
      </c>
      <c r="D2" s="52"/>
      <c r="E2" s="46">
        <f>SUM(E4:E94)</f>
        <v>0</v>
      </c>
      <c r="F2" s="46">
        <f>SUM(F4:F94)</f>
        <v>0</v>
      </c>
      <c r="G2" s="52"/>
      <c r="H2" s="46">
        <f>SUM(H4:H94)</f>
        <v>0</v>
      </c>
      <c r="I2" s="46">
        <f>SUM(I4:I94)</f>
        <v>0</v>
      </c>
      <c r="J2" s="52"/>
      <c r="K2" s="46">
        <f>SUM(K4:K94)</f>
        <v>0</v>
      </c>
      <c r="L2" s="47">
        <f>SUM(L4:L94)</f>
        <v>0</v>
      </c>
      <c r="M2" s="57"/>
    </row>
    <row r="3" spans="1:13" ht="19.5" customHeight="1" x14ac:dyDescent="0.25">
      <c r="A3" s="48" t="s">
        <v>7</v>
      </c>
      <c r="B3" s="49" t="s">
        <v>48</v>
      </c>
      <c r="C3" s="49" t="s">
        <v>49</v>
      </c>
      <c r="D3" s="53" t="s">
        <v>10</v>
      </c>
      <c r="E3" s="49" t="s">
        <v>50</v>
      </c>
      <c r="F3" s="49" t="s">
        <v>51</v>
      </c>
      <c r="G3" s="53" t="s">
        <v>13</v>
      </c>
      <c r="H3" s="49" t="s">
        <v>52</v>
      </c>
      <c r="I3" s="49" t="s">
        <v>53</v>
      </c>
      <c r="J3" s="53" t="s">
        <v>16</v>
      </c>
      <c r="K3" s="49" t="s">
        <v>54</v>
      </c>
      <c r="L3" s="50" t="s">
        <v>55</v>
      </c>
      <c r="M3" s="58" t="s">
        <v>19</v>
      </c>
    </row>
    <row r="4" spans="1:13" ht="19.5" customHeight="1" x14ac:dyDescent="0.25">
      <c r="A4" s="37" t="s">
        <v>56</v>
      </c>
      <c r="B4" s="34" t="s">
        <v>257</v>
      </c>
      <c r="C4" s="34" t="s">
        <v>123</v>
      </c>
      <c r="D4" s="54">
        <f t="shared" ref="D4:D29" si="0">IF(OR(B4="", B4=0, C4="", C4=0), "", (B4-C4)/C4)</f>
        <v>-0.12499999999999993</v>
      </c>
      <c r="E4" s="34" t="s">
        <v>276</v>
      </c>
      <c r="F4" s="34" t="s">
        <v>98</v>
      </c>
      <c r="G4" s="54">
        <f t="shared" ref="G4:G29" si="1">IF(OR(E4="", E4=0, F4="", F4=0), "", (E4-F4)/F4)</f>
        <v>-0.16000000000000003</v>
      </c>
      <c r="H4" s="34" t="s">
        <v>552</v>
      </c>
      <c r="I4" s="34" t="s">
        <v>553</v>
      </c>
      <c r="J4" s="54">
        <f t="shared" ref="J4:J29" si="2">IF(OR(H4="", H4=0, I4="", I4=0), "", (H4-I4)/I4)</f>
        <v>-0.17195767195767195</v>
      </c>
      <c r="K4" s="34" t="s">
        <v>80</v>
      </c>
      <c r="L4" s="35" t="s">
        <v>290</v>
      </c>
      <c r="M4" s="57">
        <f t="shared" ref="M4:M29" si="3">IF(OR(K4="", K4=0, L4="", L4=0), "", (K4-L4)/L4)</f>
        <v>-0.42409923213230949</v>
      </c>
    </row>
    <row r="5" spans="1:13" ht="19.5" customHeight="1" x14ac:dyDescent="0.25">
      <c r="A5" s="37" t="s">
        <v>57</v>
      </c>
      <c r="B5" s="34" t="s">
        <v>58</v>
      </c>
      <c r="C5" s="34" t="s">
        <v>124</v>
      </c>
      <c r="D5" s="54">
        <f t="shared" si="0"/>
        <v>-0.10000000000000009</v>
      </c>
      <c r="E5" s="34" t="s">
        <v>60</v>
      </c>
      <c r="F5" s="34" t="s">
        <v>258</v>
      </c>
      <c r="G5" s="54">
        <f t="shared" si="1"/>
        <v>-1.8867924528301903E-2</v>
      </c>
      <c r="H5" s="34" t="s">
        <v>554</v>
      </c>
      <c r="I5" s="34" t="s">
        <v>129</v>
      </c>
      <c r="J5" s="54">
        <f t="shared" si="2"/>
        <v>-7.7151335311572769E-2</v>
      </c>
      <c r="K5" s="34" t="s">
        <v>555</v>
      </c>
      <c r="L5" s="35" t="s">
        <v>556</v>
      </c>
      <c r="M5" s="57">
        <f t="shared" si="3"/>
        <v>-6.9372693726937357E-2</v>
      </c>
    </row>
    <row r="6" spans="1:13" ht="19.5" customHeight="1" x14ac:dyDescent="0.25">
      <c r="A6" s="59" t="s">
        <v>22</v>
      </c>
      <c r="B6" s="34" t="s">
        <v>557</v>
      </c>
      <c r="C6" s="34" t="s">
        <v>67</v>
      </c>
      <c r="D6" s="54">
        <f t="shared" si="0"/>
        <v>-7.142857142857148E-2</v>
      </c>
      <c r="E6" s="34" t="s">
        <v>558</v>
      </c>
      <c r="F6" s="34" t="s">
        <v>150</v>
      </c>
      <c r="G6" s="54">
        <f t="shared" si="1"/>
        <v>-7.6923076923076983E-2</v>
      </c>
      <c r="H6" s="34" t="s">
        <v>136</v>
      </c>
      <c r="I6" s="34" t="s">
        <v>559</v>
      </c>
      <c r="J6" s="54">
        <f t="shared" si="2"/>
        <v>-0.15696202531645573</v>
      </c>
      <c r="K6" s="34" t="s">
        <v>560</v>
      </c>
      <c r="L6" s="35" t="s">
        <v>561</v>
      </c>
      <c r="M6" s="57">
        <f t="shared" si="3"/>
        <v>-0.1827242524916943</v>
      </c>
    </row>
    <row r="7" spans="1:13" ht="19.5" customHeight="1" x14ac:dyDescent="0.25">
      <c r="A7" s="37" t="s">
        <v>23</v>
      </c>
      <c r="B7" s="34" t="s">
        <v>124</v>
      </c>
      <c r="C7" s="34" t="s">
        <v>58</v>
      </c>
      <c r="D7" s="54">
        <f t="shared" si="0"/>
        <v>0.11111111111111122</v>
      </c>
      <c r="E7" s="34" t="s">
        <v>126</v>
      </c>
      <c r="F7" s="34" t="s">
        <v>367</v>
      </c>
      <c r="G7" s="54">
        <f t="shared" si="1"/>
        <v>-0.32926829268292673</v>
      </c>
      <c r="H7" s="34" t="s">
        <v>151</v>
      </c>
      <c r="I7" s="34" t="s">
        <v>562</v>
      </c>
      <c r="J7" s="54">
        <f t="shared" si="2"/>
        <v>-0.37037037037037035</v>
      </c>
      <c r="K7" s="34" t="s">
        <v>563</v>
      </c>
      <c r="L7" s="35" t="s">
        <v>564</v>
      </c>
      <c r="M7" s="57">
        <f t="shared" si="3"/>
        <v>-2.0414381474710593E-2</v>
      </c>
    </row>
    <row r="8" spans="1:13" ht="19.5" customHeight="1" x14ac:dyDescent="0.25">
      <c r="A8" s="59" t="s">
        <v>24</v>
      </c>
      <c r="B8" s="34" t="s">
        <v>64</v>
      </c>
      <c r="C8" s="34" t="s">
        <v>557</v>
      </c>
      <c r="D8" s="54">
        <f t="shared" si="0"/>
        <v>-7.6923076923076983E-2</v>
      </c>
      <c r="E8" s="34" t="s">
        <v>367</v>
      </c>
      <c r="F8" s="34" t="s">
        <v>494</v>
      </c>
      <c r="G8" s="54">
        <f t="shared" si="1"/>
        <v>-9.890109890109898E-2</v>
      </c>
      <c r="H8" s="34" t="s">
        <v>565</v>
      </c>
      <c r="I8" s="34" t="s">
        <v>246</v>
      </c>
      <c r="J8" s="54">
        <f t="shared" si="2"/>
        <v>-0.24584103512014788</v>
      </c>
      <c r="K8" s="34" t="s">
        <v>566</v>
      </c>
      <c r="L8" s="35" t="s">
        <v>567</v>
      </c>
      <c r="M8" s="57">
        <f t="shared" si="3"/>
        <v>-0.21360255047821469</v>
      </c>
    </row>
    <row r="9" spans="1:13" ht="19.5" customHeight="1" x14ac:dyDescent="0.25">
      <c r="A9" s="37" t="s">
        <v>25</v>
      </c>
      <c r="B9" s="34" t="s">
        <v>557</v>
      </c>
      <c r="C9" s="34" t="s">
        <v>64</v>
      </c>
      <c r="D9" s="54">
        <f t="shared" si="0"/>
        <v>8.3333333333333412E-2</v>
      </c>
      <c r="E9" s="34" t="s">
        <v>367</v>
      </c>
      <c r="F9" s="34" t="s">
        <v>568</v>
      </c>
      <c r="G9" s="54">
        <f t="shared" si="1"/>
        <v>1.2345679012345552E-2</v>
      </c>
      <c r="H9" s="34" t="s">
        <v>569</v>
      </c>
      <c r="I9" s="34" t="s">
        <v>570</v>
      </c>
      <c r="J9" s="54">
        <f t="shared" si="2"/>
        <v>-2.2818791946308713E-2</v>
      </c>
      <c r="K9" s="34" t="s">
        <v>571</v>
      </c>
      <c r="L9" s="35" t="s">
        <v>572</v>
      </c>
      <c r="M9" s="57">
        <f t="shared" si="3"/>
        <v>-0.25050505050505051</v>
      </c>
    </row>
    <row r="10" spans="1:13" ht="19.5" customHeight="1" x14ac:dyDescent="0.25">
      <c r="A10" s="59" t="s">
        <v>26</v>
      </c>
      <c r="B10" s="34" t="s">
        <v>456</v>
      </c>
      <c r="C10" s="34" t="s">
        <v>132</v>
      </c>
      <c r="D10" s="54">
        <f t="shared" si="0"/>
        <v>-8.3333333333333259E-2</v>
      </c>
      <c r="E10" s="34" t="s">
        <v>573</v>
      </c>
      <c r="F10" s="34" t="s">
        <v>574</v>
      </c>
      <c r="G10" s="54">
        <f t="shared" si="1"/>
        <v>-0.24832214765100663</v>
      </c>
      <c r="H10" s="34" t="s">
        <v>362</v>
      </c>
      <c r="I10" s="34" t="s">
        <v>575</v>
      </c>
      <c r="J10" s="54">
        <f t="shared" si="2"/>
        <v>-0.11659192825112111</v>
      </c>
      <c r="K10" s="34" t="s">
        <v>576</v>
      </c>
      <c r="L10" s="35" t="s">
        <v>577</v>
      </c>
      <c r="M10" s="57">
        <f t="shared" si="3"/>
        <v>-0.31053515718742503</v>
      </c>
    </row>
    <row r="11" spans="1:13" ht="19.5" customHeight="1" x14ac:dyDescent="0.25">
      <c r="A11" s="37" t="s">
        <v>27</v>
      </c>
      <c r="B11" s="34" t="s">
        <v>321</v>
      </c>
      <c r="C11" s="34" t="s">
        <v>76</v>
      </c>
      <c r="D11" s="54">
        <f t="shared" si="0"/>
        <v>-9.090909090909087E-2</v>
      </c>
      <c r="E11" s="34" t="s">
        <v>93</v>
      </c>
      <c r="F11" s="34" t="s">
        <v>578</v>
      </c>
      <c r="G11" s="54">
        <f t="shared" si="1"/>
        <v>8.8495575221239024E-3</v>
      </c>
      <c r="H11" s="34" t="s">
        <v>579</v>
      </c>
      <c r="I11" s="34" t="s">
        <v>580</v>
      </c>
      <c r="J11" s="54">
        <f t="shared" si="2"/>
        <v>-0.26047120418848158</v>
      </c>
      <c r="K11" s="34" t="s">
        <v>581</v>
      </c>
      <c r="L11" s="35" t="s">
        <v>582</v>
      </c>
      <c r="M11" s="57">
        <f t="shared" si="3"/>
        <v>-0.5624387855044074</v>
      </c>
    </row>
    <row r="12" spans="1:13" ht="19.5" customHeight="1" x14ac:dyDescent="0.25">
      <c r="A12" s="59" t="s">
        <v>28</v>
      </c>
      <c r="B12" s="34" t="s">
        <v>583</v>
      </c>
      <c r="C12" s="34" t="s">
        <v>367</v>
      </c>
      <c r="D12" s="54">
        <f t="shared" si="0"/>
        <v>-0.15853658536585366</v>
      </c>
      <c r="E12" s="34" t="s">
        <v>584</v>
      </c>
      <c r="F12" s="34" t="s">
        <v>585</v>
      </c>
      <c r="G12" s="54">
        <f t="shared" si="1"/>
        <v>-0.18750000000000006</v>
      </c>
      <c r="H12" s="34" t="s">
        <v>586</v>
      </c>
      <c r="I12" s="34" t="s">
        <v>587</v>
      </c>
      <c r="J12" s="54">
        <f t="shared" si="2"/>
        <v>0.22959641255605384</v>
      </c>
      <c r="K12" s="34" t="s">
        <v>588</v>
      </c>
      <c r="L12" s="35" t="s">
        <v>589</v>
      </c>
      <c r="M12" s="57">
        <f t="shared" si="3"/>
        <v>-0.29652086040132813</v>
      </c>
    </row>
    <row r="13" spans="1:13" ht="19.5" customHeight="1" x14ac:dyDescent="0.25">
      <c r="A13" s="37" t="s">
        <v>29</v>
      </c>
      <c r="B13" s="34" t="s">
        <v>590</v>
      </c>
      <c r="C13" s="34" t="s">
        <v>275</v>
      </c>
      <c r="D13" s="54">
        <f t="shared" si="0"/>
        <v>-0.20408163265306117</v>
      </c>
      <c r="E13" s="34" t="s">
        <v>591</v>
      </c>
      <c r="F13" s="34" t="s">
        <v>74</v>
      </c>
      <c r="G13" s="54">
        <f t="shared" si="1"/>
        <v>-8.6363636363636531E-2</v>
      </c>
      <c r="H13" s="34" t="s">
        <v>592</v>
      </c>
      <c r="I13" s="34" t="s">
        <v>593</v>
      </c>
      <c r="J13" s="54">
        <f t="shared" si="2"/>
        <v>-0.34641363782566742</v>
      </c>
      <c r="K13" s="34" t="s">
        <v>594</v>
      </c>
      <c r="L13" s="35" t="s">
        <v>100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595</v>
      </c>
      <c r="C14" s="34" t="s">
        <v>596</v>
      </c>
      <c r="D14" s="54">
        <f t="shared" si="0"/>
        <v>7.8125000000000069E-3</v>
      </c>
      <c r="E14" s="34" t="s">
        <v>597</v>
      </c>
      <c r="F14" s="34" t="s">
        <v>598</v>
      </c>
      <c r="G14" s="54">
        <f t="shared" si="1"/>
        <v>-7.1527777777777857E-2</v>
      </c>
      <c r="H14" s="34" t="s">
        <v>599</v>
      </c>
      <c r="I14" s="34" t="s">
        <v>600</v>
      </c>
      <c r="J14" s="54">
        <f t="shared" si="2"/>
        <v>-0.11369183528856004</v>
      </c>
      <c r="K14" s="34" t="s">
        <v>601</v>
      </c>
      <c r="L14" s="35" t="s">
        <v>100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477</v>
      </c>
      <c r="C15" s="34" t="s">
        <v>212</v>
      </c>
      <c r="D15" s="54">
        <f t="shared" si="0"/>
        <v>-0.19444444444444448</v>
      </c>
      <c r="E15" s="34" t="s">
        <v>602</v>
      </c>
      <c r="F15" s="34" t="s">
        <v>603</v>
      </c>
      <c r="G15" s="54">
        <f t="shared" si="1"/>
        <v>-9.0019569471624247E-2</v>
      </c>
      <c r="H15" s="34" t="s">
        <v>604</v>
      </c>
      <c r="I15" s="34" t="s">
        <v>605</v>
      </c>
      <c r="J15" s="54">
        <f t="shared" si="2"/>
        <v>-0.43865207373271892</v>
      </c>
      <c r="K15" s="34" t="s">
        <v>606</v>
      </c>
      <c r="L15" s="35" t="s">
        <v>607</v>
      </c>
      <c r="M15" s="57">
        <f t="shared" si="3"/>
        <v>-0.25552441170718992</v>
      </c>
    </row>
    <row r="16" spans="1:13" ht="19.5" customHeight="1" x14ac:dyDescent="0.25">
      <c r="A16" s="59" t="s">
        <v>32</v>
      </c>
      <c r="B16" s="34" t="s">
        <v>608</v>
      </c>
      <c r="C16" s="34" t="s">
        <v>574</v>
      </c>
      <c r="D16" s="54">
        <f t="shared" si="0"/>
        <v>-0.20805369127516782</v>
      </c>
      <c r="E16" s="34" t="s">
        <v>66</v>
      </c>
      <c r="F16" s="34" t="s">
        <v>609</v>
      </c>
      <c r="G16" s="54">
        <f t="shared" si="1"/>
        <v>-0.12252252252252248</v>
      </c>
      <c r="H16" s="34" t="s">
        <v>610</v>
      </c>
      <c r="I16" s="34" t="s">
        <v>564</v>
      </c>
      <c r="J16" s="54">
        <f t="shared" si="2"/>
        <v>-0.28366849482023154</v>
      </c>
      <c r="K16" s="34" t="s">
        <v>611</v>
      </c>
      <c r="L16" s="35" t="s">
        <v>612</v>
      </c>
      <c r="M16" s="57">
        <f t="shared" si="3"/>
        <v>0.62913096695226467</v>
      </c>
    </row>
    <row r="17" spans="1:13" ht="19.5" customHeight="1" x14ac:dyDescent="0.25">
      <c r="A17" s="37" t="s">
        <v>33</v>
      </c>
      <c r="B17" s="34" t="s">
        <v>160</v>
      </c>
      <c r="C17" s="34" t="s">
        <v>77</v>
      </c>
      <c r="D17" s="54">
        <f t="shared" si="0"/>
        <v>-5.8823529411764629E-2</v>
      </c>
      <c r="E17" s="34" t="s">
        <v>613</v>
      </c>
      <c r="F17" s="34" t="s">
        <v>409</v>
      </c>
      <c r="G17" s="54">
        <f t="shared" si="1"/>
        <v>-0.17785843920145183</v>
      </c>
      <c r="H17" s="34" t="s">
        <v>614</v>
      </c>
      <c r="I17" s="34" t="s">
        <v>615</v>
      </c>
      <c r="J17" s="54">
        <f t="shared" si="2"/>
        <v>-5.9887459807073898E-2</v>
      </c>
      <c r="K17" s="34" t="s">
        <v>616</v>
      </c>
      <c r="L17" s="35" t="s">
        <v>100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617</v>
      </c>
      <c r="C18" s="34" t="s">
        <v>618</v>
      </c>
      <c r="D18" s="54">
        <f t="shared" si="0"/>
        <v>-9.1503267973856287E-2</v>
      </c>
      <c r="E18" s="34" t="s">
        <v>619</v>
      </c>
      <c r="F18" s="34" t="s">
        <v>620</v>
      </c>
      <c r="G18" s="54">
        <f t="shared" si="1"/>
        <v>7.2437077961939822E-2</v>
      </c>
      <c r="H18" s="34" t="s">
        <v>621</v>
      </c>
      <c r="I18" s="34" t="s">
        <v>622</v>
      </c>
      <c r="J18" s="54">
        <f t="shared" si="2"/>
        <v>-0.2476069931176331</v>
      </c>
      <c r="K18" s="34" t="s">
        <v>623</v>
      </c>
      <c r="L18" s="35" t="s">
        <v>100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68</v>
      </c>
      <c r="C19" s="34" t="s">
        <v>95</v>
      </c>
      <c r="D19" s="54">
        <f t="shared" si="0"/>
        <v>-3.9473684210526348E-2</v>
      </c>
      <c r="E19" s="34" t="s">
        <v>624</v>
      </c>
      <c r="F19" s="34" t="s">
        <v>625</v>
      </c>
      <c r="G19" s="54">
        <f t="shared" si="1"/>
        <v>-0.49738219895287966</v>
      </c>
      <c r="H19" s="34" t="s">
        <v>626</v>
      </c>
      <c r="I19" s="34" t="s">
        <v>627</v>
      </c>
      <c r="J19" s="54">
        <f t="shared" si="2"/>
        <v>-0.36754818467055134</v>
      </c>
      <c r="K19" s="34" t="s">
        <v>628</v>
      </c>
      <c r="L19" s="35" t="s">
        <v>629</v>
      </c>
      <c r="M19" s="57">
        <f t="shared" si="3"/>
        <v>-0.72225102240654337</v>
      </c>
    </row>
    <row r="20" spans="1:13" ht="18.75" customHeight="1" x14ac:dyDescent="0.25">
      <c r="A20" s="59" t="s">
        <v>36</v>
      </c>
      <c r="B20" s="34" t="s">
        <v>117</v>
      </c>
      <c r="C20" s="34" t="s">
        <v>85</v>
      </c>
      <c r="D20" s="54">
        <f t="shared" si="0"/>
        <v>-0.1111111111111112</v>
      </c>
      <c r="E20" s="34" t="s">
        <v>361</v>
      </c>
      <c r="F20" s="34" t="s">
        <v>213</v>
      </c>
      <c r="G20" s="54">
        <f t="shared" si="1"/>
        <v>-0.73535353535353531</v>
      </c>
      <c r="H20" s="34" t="s">
        <v>630</v>
      </c>
      <c r="I20" s="34" t="s">
        <v>631</v>
      </c>
      <c r="J20" s="54">
        <f t="shared" si="2"/>
        <v>-0.2935178441369265</v>
      </c>
      <c r="K20" s="34" t="s">
        <v>632</v>
      </c>
      <c r="L20" s="35" t="s">
        <v>633</v>
      </c>
      <c r="M20" s="57">
        <f t="shared" si="3"/>
        <v>-0.22383056529026357</v>
      </c>
    </row>
    <row r="21" spans="1:13" ht="19.5" customHeight="1" x14ac:dyDescent="0.25">
      <c r="A21" s="37" t="s">
        <v>37</v>
      </c>
      <c r="B21" s="34" t="s">
        <v>301</v>
      </c>
      <c r="C21" s="34" t="s">
        <v>121</v>
      </c>
      <c r="D21" s="54">
        <f t="shared" si="0"/>
        <v>-8.454810495626823E-2</v>
      </c>
      <c r="E21" s="34" t="s">
        <v>634</v>
      </c>
      <c r="F21" s="34" t="s">
        <v>635</v>
      </c>
      <c r="G21" s="54">
        <f t="shared" si="1"/>
        <v>-0.18119658119658127</v>
      </c>
      <c r="H21" s="34" t="s">
        <v>636</v>
      </c>
      <c r="I21" s="34" t="s">
        <v>100</v>
      </c>
      <c r="J21" s="54" t="e">
        <f t="shared" si="2"/>
        <v>#DIV/0!</v>
      </c>
      <c r="K21" s="34" t="s">
        <v>637</v>
      </c>
      <c r="L21" s="35" t="s">
        <v>100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257</v>
      </c>
      <c r="C22" s="34" t="s">
        <v>257</v>
      </c>
      <c r="D22" s="54">
        <f t="shared" si="0"/>
        <v>0</v>
      </c>
      <c r="E22" s="34" t="s">
        <v>132</v>
      </c>
      <c r="F22" s="34" t="s">
        <v>199</v>
      </c>
      <c r="G22" s="54">
        <f t="shared" si="1"/>
        <v>-0.29411764705882359</v>
      </c>
      <c r="H22" s="34" t="s">
        <v>282</v>
      </c>
      <c r="I22" s="34" t="s">
        <v>542</v>
      </c>
      <c r="J22" s="54">
        <f t="shared" si="2"/>
        <v>-0.35161290322580652</v>
      </c>
      <c r="K22" s="34" t="s">
        <v>638</v>
      </c>
      <c r="L22" s="35" t="s">
        <v>639</v>
      </c>
      <c r="M22" s="57">
        <f t="shared" si="3"/>
        <v>-0.43019197207678883</v>
      </c>
    </row>
    <row r="23" spans="1:13" ht="18.75" customHeight="1" x14ac:dyDescent="0.25">
      <c r="A23" s="37" t="s">
        <v>39</v>
      </c>
      <c r="B23" s="34" t="s">
        <v>85</v>
      </c>
      <c r="C23" s="34" t="s">
        <v>182</v>
      </c>
      <c r="D23" s="54">
        <f t="shared" si="0"/>
        <v>-0.20588235294117649</v>
      </c>
      <c r="E23" s="34" t="s">
        <v>395</v>
      </c>
      <c r="F23" s="34" t="s">
        <v>640</v>
      </c>
      <c r="G23" s="54">
        <f t="shared" si="1"/>
        <v>-0.12868632707774799</v>
      </c>
      <c r="H23" s="34" t="s">
        <v>641</v>
      </c>
      <c r="I23" s="34" t="s">
        <v>642</v>
      </c>
      <c r="J23" s="54">
        <f t="shared" si="2"/>
        <v>-0.38927011852776056</v>
      </c>
      <c r="K23" s="34" t="s">
        <v>643</v>
      </c>
      <c r="L23" s="35" t="s">
        <v>644</v>
      </c>
      <c r="M23" s="57">
        <f t="shared" si="3"/>
        <v>3.3884408602150544</v>
      </c>
    </row>
    <row r="24" spans="1:13" ht="18.75" customHeight="1" x14ac:dyDescent="0.25">
      <c r="A24" s="59" t="s">
        <v>40</v>
      </c>
      <c r="B24" s="34" t="s">
        <v>86</v>
      </c>
      <c r="C24" s="34" t="s">
        <v>456</v>
      </c>
      <c r="D24" s="54">
        <f t="shared" si="0"/>
        <v>-6.0606060606060656E-2</v>
      </c>
      <c r="E24" s="34" t="s">
        <v>104</v>
      </c>
      <c r="F24" s="34" t="s">
        <v>645</v>
      </c>
      <c r="G24" s="54">
        <f t="shared" si="1"/>
        <v>-0.32365145228215775</v>
      </c>
      <c r="H24" s="34" t="s">
        <v>646</v>
      </c>
      <c r="I24" s="34" t="s">
        <v>647</v>
      </c>
      <c r="J24" s="54">
        <f t="shared" si="2"/>
        <v>-0.11928251121076233</v>
      </c>
      <c r="K24" s="34" t="s">
        <v>648</v>
      </c>
      <c r="L24" s="35" t="s">
        <v>649</v>
      </c>
      <c r="M24" s="57">
        <f t="shared" si="3"/>
        <v>-2.8799206591394608E-2</v>
      </c>
    </row>
    <row r="25" spans="1:13" ht="18.75" customHeight="1" x14ac:dyDescent="0.25">
      <c r="A25" s="37" t="s">
        <v>41</v>
      </c>
      <c r="B25" s="34" t="s">
        <v>123</v>
      </c>
      <c r="C25" s="34" t="s">
        <v>58</v>
      </c>
      <c r="D25" s="54">
        <f t="shared" si="0"/>
        <v>-0.11111111111111106</v>
      </c>
      <c r="E25" s="34" t="s">
        <v>343</v>
      </c>
      <c r="F25" s="34" t="s">
        <v>650</v>
      </c>
      <c r="G25" s="54">
        <f t="shared" si="1"/>
        <v>-0.27868852459016391</v>
      </c>
      <c r="H25" s="34" t="s">
        <v>531</v>
      </c>
      <c r="I25" s="34" t="s">
        <v>129</v>
      </c>
      <c r="J25" s="54">
        <f t="shared" si="2"/>
        <v>-0.25519287833827903</v>
      </c>
      <c r="K25" s="34" t="s">
        <v>651</v>
      </c>
      <c r="L25" s="35" t="s">
        <v>652</v>
      </c>
      <c r="M25" s="57">
        <f t="shared" si="3"/>
        <v>-0.43106359032076536</v>
      </c>
    </row>
    <row r="26" spans="1:13" ht="18.75" customHeight="1" x14ac:dyDescent="0.25">
      <c r="A26" s="59" t="s">
        <v>42</v>
      </c>
      <c r="B26" s="34" t="s">
        <v>416</v>
      </c>
      <c r="C26" s="34" t="s">
        <v>139</v>
      </c>
      <c r="D26" s="54">
        <f t="shared" si="0"/>
        <v>-0.25000000000000006</v>
      </c>
      <c r="E26" s="34" t="s">
        <v>653</v>
      </c>
      <c r="F26" s="34" t="s">
        <v>75</v>
      </c>
      <c r="G26" s="54">
        <f t="shared" si="1"/>
        <v>-0.15789473684210525</v>
      </c>
      <c r="H26" s="34" t="s">
        <v>466</v>
      </c>
      <c r="I26" s="34" t="s">
        <v>654</v>
      </c>
      <c r="J26" s="54">
        <f t="shared" si="2"/>
        <v>-0.50761421319796951</v>
      </c>
      <c r="K26" s="34" t="s">
        <v>80</v>
      </c>
      <c r="L26" s="35" t="s">
        <v>655</v>
      </c>
      <c r="M26" s="57">
        <f t="shared" si="3"/>
        <v>-0.22863924050632914</v>
      </c>
    </row>
    <row r="27" spans="1:13" ht="18.75" customHeight="1" x14ac:dyDescent="0.25">
      <c r="A27" s="37" t="s">
        <v>43</v>
      </c>
      <c r="B27" s="34" t="s">
        <v>416</v>
      </c>
      <c r="C27" s="34" t="s">
        <v>416</v>
      </c>
      <c r="D27" s="54">
        <f t="shared" si="0"/>
        <v>0</v>
      </c>
      <c r="E27" s="34" t="s">
        <v>76</v>
      </c>
      <c r="F27" s="34" t="s">
        <v>321</v>
      </c>
      <c r="G27" s="54">
        <f t="shared" si="1"/>
        <v>9.999999999999995E-2</v>
      </c>
      <c r="H27" s="34" t="s">
        <v>656</v>
      </c>
      <c r="I27" s="34" t="s">
        <v>657</v>
      </c>
      <c r="J27" s="54">
        <f t="shared" si="2"/>
        <v>0.15748031496062989</v>
      </c>
      <c r="K27" s="34" t="s">
        <v>658</v>
      </c>
      <c r="L27" s="35" t="s">
        <v>659</v>
      </c>
      <c r="M27" s="57">
        <f t="shared" si="3"/>
        <v>-7.9432624113475125E-2</v>
      </c>
    </row>
    <row r="28" spans="1:13" ht="18.75" customHeight="1" x14ac:dyDescent="0.25">
      <c r="A28" s="59" t="s">
        <v>44</v>
      </c>
      <c r="B28" s="34" t="s">
        <v>139</v>
      </c>
      <c r="C28" s="34" t="s">
        <v>280</v>
      </c>
      <c r="D28" s="54">
        <f t="shared" si="0"/>
        <v>-0.20000000000000004</v>
      </c>
      <c r="E28" s="34" t="s">
        <v>128</v>
      </c>
      <c r="F28" s="34" t="s">
        <v>132</v>
      </c>
      <c r="G28" s="54">
        <f t="shared" si="1"/>
        <v>-0.19444444444444448</v>
      </c>
      <c r="H28" s="34" t="s">
        <v>102</v>
      </c>
      <c r="I28" s="34" t="s">
        <v>660</v>
      </c>
      <c r="J28" s="54">
        <f t="shared" si="2"/>
        <v>-8.0459770114942472E-2</v>
      </c>
      <c r="K28" s="34" t="s">
        <v>661</v>
      </c>
      <c r="L28" s="35" t="s">
        <v>662</v>
      </c>
      <c r="M28" s="57">
        <f t="shared" si="3"/>
        <v>0.13912429378531066</v>
      </c>
    </row>
    <row r="29" spans="1:13" x14ac:dyDescent="0.25">
      <c r="A29" s="37" t="s">
        <v>45</v>
      </c>
      <c r="B29" s="34" t="s">
        <v>663</v>
      </c>
      <c r="C29" s="34" t="s">
        <v>664</v>
      </c>
      <c r="D29" s="54">
        <f t="shared" si="0"/>
        <v>-0.12813370473537605</v>
      </c>
      <c r="E29" s="34" t="s">
        <v>665</v>
      </c>
      <c r="F29" s="34" t="s">
        <v>666</v>
      </c>
      <c r="G29" s="54">
        <f t="shared" si="1"/>
        <v>-0.17859673990077957</v>
      </c>
      <c r="H29" s="34" t="s">
        <v>667</v>
      </c>
      <c r="I29" s="34" t="s">
        <v>668</v>
      </c>
      <c r="J29" s="54">
        <f t="shared" si="2"/>
        <v>-0.10323649161548554</v>
      </c>
      <c r="K29" s="34" t="s">
        <v>669</v>
      </c>
      <c r="L29" s="35" t="s">
        <v>100</v>
      </c>
      <c r="M29" s="57" t="e">
        <f t="shared" si="3"/>
        <v>#DIV/0!</v>
      </c>
    </row>
    <row r="31" spans="1:13" x14ac:dyDescent="0.25">
      <c r="C31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46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47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48</v>
      </c>
      <c r="C3" s="49" t="s">
        <v>49</v>
      </c>
      <c r="D3" s="53" t="s">
        <v>10</v>
      </c>
      <c r="E3" s="49" t="s">
        <v>50</v>
      </c>
      <c r="F3" s="49" t="s">
        <v>51</v>
      </c>
      <c r="G3" s="53" t="s">
        <v>13</v>
      </c>
      <c r="H3" s="49" t="s">
        <v>52</v>
      </c>
      <c r="I3" s="49" t="s">
        <v>53</v>
      </c>
      <c r="J3" s="53" t="s">
        <v>16</v>
      </c>
      <c r="K3" s="49" t="s">
        <v>54</v>
      </c>
      <c r="L3" s="50" t="s">
        <v>55</v>
      </c>
      <c r="M3" s="58" t="s">
        <v>19</v>
      </c>
    </row>
    <row r="4" spans="1:13" ht="19.5" customHeight="1" x14ac:dyDescent="0.25">
      <c r="A4" s="37" t="s">
        <v>56</v>
      </c>
      <c r="B4" s="34" t="s">
        <v>257</v>
      </c>
      <c r="C4" s="34" t="s">
        <v>257</v>
      </c>
      <c r="D4" s="54">
        <f t="shared" ref="D4:D29" si="0">IF(OR(B4="", B4=0, C4="", C4=0), "", (B4-C4)/C4)</f>
        <v>0</v>
      </c>
      <c r="E4" s="34" t="s">
        <v>147</v>
      </c>
      <c r="F4" s="34" t="s">
        <v>670</v>
      </c>
      <c r="G4" s="54">
        <f t="shared" ref="G4:G29" si="1">IF(OR(E4="", E4=0, F4="", F4=0), "", (E4-F4)/F4)</f>
        <v>-5.0000000000000044E-2</v>
      </c>
      <c r="H4" s="34" t="s">
        <v>624</v>
      </c>
      <c r="I4" s="34" t="s">
        <v>671</v>
      </c>
      <c r="J4" s="54">
        <f t="shared" ref="J4:J29" si="2">IF(OR(H4="", H4=0, I4="", I4=0), "", (H4-I4)/I4)</f>
        <v>-8.5714285714285729E-2</v>
      </c>
      <c r="K4" s="34" t="s">
        <v>672</v>
      </c>
      <c r="L4" s="35" t="s">
        <v>673</v>
      </c>
      <c r="M4" s="57">
        <f t="shared" ref="M4:M29" si="3">IF(OR(K4="", K4=0, L4="", L4=0), "", (K4-L4)/L4)</f>
        <v>-0.36195883605393891</v>
      </c>
    </row>
    <row r="5" spans="1:13" ht="19.5" customHeight="1" x14ac:dyDescent="0.25">
      <c r="A5" s="37" t="s">
        <v>57</v>
      </c>
      <c r="B5" s="34" t="s">
        <v>123</v>
      </c>
      <c r="C5" s="34" t="s">
        <v>123</v>
      </c>
      <c r="D5" s="54">
        <f t="shared" si="0"/>
        <v>0</v>
      </c>
      <c r="E5" s="34" t="s">
        <v>674</v>
      </c>
      <c r="F5" s="34" t="s">
        <v>199</v>
      </c>
      <c r="G5" s="54">
        <f t="shared" si="1"/>
        <v>-5.8823529411764754E-2</v>
      </c>
      <c r="H5" s="34" t="s">
        <v>212</v>
      </c>
      <c r="I5" s="34" t="s">
        <v>675</v>
      </c>
      <c r="J5" s="54">
        <f t="shared" si="2"/>
        <v>-0.271255060728745</v>
      </c>
      <c r="K5" s="34" t="s">
        <v>676</v>
      </c>
      <c r="L5" s="35" t="s">
        <v>100</v>
      </c>
      <c r="M5" s="57" t="e">
        <f t="shared" si="3"/>
        <v>#DIV/0!</v>
      </c>
    </row>
    <row r="6" spans="1:13" ht="19.5" customHeight="1" x14ac:dyDescent="0.25">
      <c r="A6" s="59" t="s">
        <v>22</v>
      </c>
      <c r="B6" s="34" t="s">
        <v>59</v>
      </c>
      <c r="C6" s="34" t="s">
        <v>100</v>
      </c>
      <c r="D6" s="54" t="e">
        <f t="shared" si="0"/>
        <v>#DIV/0!</v>
      </c>
      <c r="E6" s="34" t="s">
        <v>199</v>
      </c>
      <c r="F6" s="34" t="s">
        <v>258</v>
      </c>
      <c r="G6" s="54">
        <f t="shared" si="1"/>
        <v>-3.7735849056603807E-2</v>
      </c>
      <c r="H6" s="34" t="s">
        <v>618</v>
      </c>
      <c r="I6" s="34" t="s">
        <v>677</v>
      </c>
      <c r="J6" s="54">
        <f t="shared" si="2"/>
        <v>-6.7073170731707252E-2</v>
      </c>
      <c r="K6" s="34" t="s">
        <v>678</v>
      </c>
      <c r="L6" s="35" t="s">
        <v>248</v>
      </c>
      <c r="M6" s="57">
        <f t="shared" si="3"/>
        <v>-9.3147039254823594E-2</v>
      </c>
    </row>
    <row r="7" spans="1:13" ht="19.5" customHeight="1" x14ac:dyDescent="0.25">
      <c r="A7" s="37" t="s">
        <v>23</v>
      </c>
      <c r="B7" s="34" t="s">
        <v>257</v>
      </c>
      <c r="C7" s="34" t="s">
        <v>257</v>
      </c>
      <c r="D7" s="54">
        <f t="shared" si="0"/>
        <v>0</v>
      </c>
      <c r="E7" s="34" t="s">
        <v>97</v>
      </c>
      <c r="F7" s="34" t="s">
        <v>679</v>
      </c>
      <c r="G7" s="54">
        <f t="shared" si="1"/>
        <v>-0.1785714285714286</v>
      </c>
      <c r="H7" s="34" t="s">
        <v>121</v>
      </c>
      <c r="I7" s="34" t="s">
        <v>472</v>
      </c>
      <c r="J7" s="54">
        <f t="shared" si="2"/>
        <v>-0.19672131147540972</v>
      </c>
      <c r="K7" s="34" t="s">
        <v>680</v>
      </c>
      <c r="L7" s="35" t="s">
        <v>681</v>
      </c>
      <c r="M7" s="57">
        <f t="shared" si="3"/>
        <v>7.9795021961932638E-2</v>
      </c>
    </row>
    <row r="8" spans="1:13" ht="19.5" customHeight="1" x14ac:dyDescent="0.25">
      <c r="A8" s="59" t="s">
        <v>24</v>
      </c>
      <c r="B8" s="34" t="s">
        <v>124</v>
      </c>
      <c r="C8" s="34" t="s">
        <v>59</v>
      </c>
      <c r="D8" s="54">
        <f t="shared" si="0"/>
        <v>-9.090909090909087E-2</v>
      </c>
      <c r="E8" s="34" t="s">
        <v>159</v>
      </c>
      <c r="F8" s="34" t="s">
        <v>368</v>
      </c>
      <c r="G8" s="54">
        <f t="shared" si="1"/>
        <v>-0.34782608695652167</v>
      </c>
      <c r="H8" s="34" t="s">
        <v>565</v>
      </c>
      <c r="I8" s="34" t="s">
        <v>682</v>
      </c>
      <c r="J8" s="54">
        <f t="shared" si="2"/>
        <v>-9.3333333333333324E-2</v>
      </c>
      <c r="K8" s="34" t="s">
        <v>683</v>
      </c>
      <c r="L8" s="35" t="s">
        <v>684</v>
      </c>
      <c r="M8" s="57">
        <f t="shared" si="3"/>
        <v>-0.13319148936170208</v>
      </c>
    </row>
    <row r="9" spans="1:13" ht="19.5" customHeight="1" x14ac:dyDescent="0.25">
      <c r="A9" s="37" t="s">
        <v>25</v>
      </c>
      <c r="B9" s="34" t="s">
        <v>58</v>
      </c>
      <c r="C9" s="34" t="s">
        <v>124</v>
      </c>
      <c r="D9" s="54">
        <f t="shared" si="0"/>
        <v>-0.10000000000000009</v>
      </c>
      <c r="E9" s="34" t="s">
        <v>685</v>
      </c>
      <c r="F9" s="34" t="s">
        <v>583</v>
      </c>
      <c r="G9" s="54">
        <f t="shared" si="1"/>
        <v>0.11594202898550736</v>
      </c>
      <c r="H9" s="34" t="s">
        <v>546</v>
      </c>
      <c r="I9" s="34" t="s">
        <v>686</v>
      </c>
      <c r="J9" s="54">
        <f t="shared" si="2"/>
        <v>8.5072231139646765E-2</v>
      </c>
      <c r="K9" s="34" t="s">
        <v>687</v>
      </c>
      <c r="L9" s="35" t="s">
        <v>688</v>
      </c>
      <c r="M9" s="57">
        <f t="shared" si="3"/>
        <v>-0.17383631149349207</v>
      </c>
    </row>
    <row r="10" spans="1:13" ht="19.5" customHeight="1" x14ac:dyDescent="0.25">
      <c r="A10" s="59" t="s">
        <v>26</v>
      </c>
      <c r="B10" s="34" t="s">
        <v>263</v>
      </c>
      <c r="C10" s="34" t="s">
        <v>689</v>
      </c>
      <c r="D10" s="54">
        <f t="shared" si="0"/>
        <v>-0.12499999999999993</v>
      </c>
      <c r="E10" s="34" t="s">
        <v>82</v>
      </c>
      <c r="F10" s="34" t="s">
        <v>690</v>
      </c>
      <c r="G10" s="54">
        <f t="shared" si="1"/>
        <v>-0.17741935483870966</v>
      </c>
      <c r="H10" s="34" t="s">
        <v>221</v>
      </c>
      <c r="I10" s="34" t="s">
        <v>691</v>
      </c>
      <c r="J10" s="54">
        <f t="shared" si="2"/>
        <v>4.29553264604811E-2</v>
      </c>
      <c r="K10" s="34" t="s">
        <v>692</v>
      </c>
      <c r="L10" s="35" t="s">
        <v>693</v>
      </c>
      <c r="M10" s="57">
        <f t="shared" si="3"/>
        <v>-0.23039215686274506</v>
      </c>
    </row>
    <row r="11" spans="1:13" ht="19.5" customHeight="1" x14ac:dyDescent="0.25">
      <c r="A11" s="37" t="s">
        <v>27</v>
      </c>
      <c r="B11" s="34" t="s">
        <v>67</v>
      </c>
      <c r="C11" s="34" t="s">
        <v>557</v>
      </c>
      <c r="D11" s="54">
        <f t="shared" si="0"/>
        <v>7.6923076923076983E-2</v>
      </c>
      <c r="E11" s="34" t="s">
        <v>160</v>
      </c>
      <c r="F11" s="34" t="s">
        <v>694</v>
      </c>
      <c r="G11" s="54">
        <f t="shared" si="1"/>
        <v>-0.11111111111111108</v>
      </c>
      <c r="H11" s="34" t="s">
        <v>695</v>
      </c>
      <c r="I11" s="34" t="s">
        <v>696</v>
      </c>
      <c r="J11" s="54">
        <f t="shared" si="2"/>
        <v>-0.19811320754716991</v>
      </c>
      <c r="K11" s="34" t="s">
        <v>697</v>
      </c>
      <c r="L11" s="35" t="s">
        <v>698</v>
      </c>
      <c r="M11" s="57">
        <f t="shared" si="3"/>
        <v>-0.66112663627003965</v>
      </c>
    </row>
    <row r="12" spans="1:13" ht="19.5" customHeight="1" x14ac:dyDescent="0.25">
      <c r="A12" s="59" t="s">
        <v>28</v>
      </c>
      <c r="B12" s="34" t="s">
        <v>558</v>
      </c>
      <c r="C12" s="34" t="s">
        <v>536</v>
      </c>
      <c r="D12" s="54">
        <f t="shared" si="0"/>
        <v>5.2631578947368474E-2</v>
      </c>
      <c r="E12" s="34" t="s">
        <v>344</v>
      </c>
      <c r="F12" s="34" t="s">
        <v>640</v>
      </c>
      <c r="G12" s="54">
        <f t="shared" si="1"/>
        <v>-9.383378016085793E-2</v>
      </c>
      <c r="H12" s="34" t="s">
        <v>699</v>
      </c>
      <c r="I12" s="34" t="s">
        <v>700</v>
      </c>
      <c r="J12" s="54">
        <f t="shared" si="2"/>
        <v>0.35560344827586216</v>
      </c>
      <c r="K12" s="34" t="s">
        <v>701</v>
      </c>
      <c r="L12" s="35" t="s">
        <v>702</v>
      </c>
      <c r="M12" s="57">
        <f t="shared" si="3"/>
        <v>-0.2206035379812695</v>
      </c>
    </row>
    <row r="13" spans="1:13" ht="19.5" customHeight="1" x14ac:dyDescent="0.25">
      <c r="A13" s="37" t="s">
        <v>29</v>
      </c>
      <c r="B13" s="34" t="s">
        <v>670</v>
      </c>
      <c r="C13" s="34" t="s">
        <v>276</v>
      </c>
      <c r="D13" s="54">
        <f t="shared" si="0"/>
        <v>-4.7619047619047533E-2</v>
      </c>
      <c r="E13" s="34" t="s">
        <v>703</v>
      </c>
      <c r="F13" s="34" t="s">
        <v>467</v>
      </c>
      <c r="G13" s="54">
        <f t="shared" si="1"/>
        <v>-5.1413881748072023E-2</v>
      </c>
      <c r="H13" s="34" t="s">
        <v>704</v>
      </c>
      <c r="I13" s="34" t="s">
        <v>705</v>
      </c>
      <c r="J13" s="54">
        <f t="shared" si="2"/>
        <v>-0.27588871715610513</v>
      </c>
      <c r="K13" s="34" t="s">
        <v>706</v>
      </c>
      <c r="L13" s="35" t="s">
        <v>100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707</v>
      </c>
      <c r="C14" s="34" t="s">
        <v>707</v>
      </c>
      <c r="D14" s="54">
        <f t="shared" si="0"/>
        <v>0</v>
      </c>
      <c r="E14" s="34" t="s">
        <v>526</v>
      </c>
      <c r="F14" s="34" t="s">
        <v>708</v>
      </c>
      <c r="G14" s="54">
        <f t="shared" si="1"/>
        <v>-3.2362459546925453E-2</v>
      </c>
      <c r="H14" s="34" t="s">
        <v>709</v>
      </c>
      <c r="I14" s="34" t="s">
        <v>710</v>
      </c>
      <c r="J14" s="54">
        <f t="shared" si="2"/>
        <v>-2.2985244040862586E-2</v>
      </c>
      <c r="K14" s="34" t="s">
        <v>711</v>
      </c>
      <c r="L14" s="35" t="s">
        <v>100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712</v>
      </c>
      <c r="C15" s="34" t="s">
        <v>690</v>
      </c>
      <c r="D15" s="54">
        <f t="shared" si="0"/>
        <v>6.4516129032258118E-2</v>
      </c>
      <c r="E15" s="34" t="s">
        <v>713</v>
      </c>
      <c r="F15" s="34" t="s">
        <v>714</v>
      </c>
      <c r="G15" s="54">
        <f t="shared" si="1"/>
        <v>4.6948356807512822E-3</v>
      </c>
      <c r="H15" s="34" t="s">
        <v>715</v>
      </c>
      <c r="I15" s="34" t="s">
        <v>716</v>
      </c>
      <c r="J15" s="54">
        <f t="shared" si="2"/>
        <v>-0.38408304498269891</v>
      </c>
      <c r="K15" s="34" t="s">
        <v>717</v>
      </c>
      <c r="L15" s="35" t="s">
        <v>718</v>
      </c>
      <c r="M15" s="57">
        <f t="shared" si="3"/>
        <v>-0.17932654659357875</v>
      </c>
    </row>
    <row r="16" spans="1:13" ht="19.5" customHeight="1" x14ac:dyDescent="0.25">
      <c r="A16" s="59" t="s">
        <v>32</v>
      </c>
      <c r="B16" s="34" t="s">
        <v>608</v>
      </c>
      <c r="C16" s="34" t="s">
        <v>719</v>
      </c>
      <c r="D16" s="54">
        <f t="shared" si="0"/>
        <v>-3.2786885245901669E-2</v>
      </c>
      <c r="E16" s="34" t="s">
        <v>720</v>
      </c>
      <c r="F16" s="34" t="s">
        <v>79</v>
      </c>
      <c r="G16" s="54">
        <f t="shared" si="1"/>
        <v>-3.2467532467532541E-2</v>
      </c>
      <c r="H16" s="34" t="s">
        <v>721</v>
      </c>
      <c r="I16" s="34" t="s">
        <v>681</v>
      </c>
      <c r="J16" s="54">
        <f t="shared" si="2"/>
        <v>-0.21046852122986823</v>
      </c>
      <c r="K16" s="34" t="s">
        <v>722</v>
      </c>
      <c r="L16" s="35" t="s">
        <v>723</v>
      </c>
      <c r="M16" s="57">
        <f t="shared" si="3"/>
        <v>0.79595190727445719</v>
      </c>
    </row>
    <row r="17" spans="1:13" ht="19.5" customHeight="1" x14ac:dyDescent="0.25">
      <c r="A17" s="37" t="s">
        <v>33</v>
      </c>
      <c r="B17" s="34" t="s">
        <v>238</v>
      </c>
      <c r="C17" s="34" t="s">
        <v>65</v>
      </c>
      <c r="D17" s="54">
        <f t="shared" si="0"/>
        <v>2.7777777777777804E-2</v>
      </c>
      <c r="E17" s="34" t="s">
        <v>724</v>
      </c>
      <c r="F17" s="34" t="s">
        <v>725</v>
      </c>
      <c r="G17" s="54">
        <f t="shared" si="1"/>
        <v>-0.46862996158770798</v>
      </c>
      <c r="H17" s="34" t="s">
        <v>726</v>
      </c>
      <c r="I17" s="34" t="s">
        <v>484</v>
      </c>
      <c r="J17" s="54">
        <f t="shared" si="2"/>
        <v>3.6214389183969097E-2</v>
      </c>
      <c r="K17" s="34" t="s">
        <v>727</v>
      </c>
      <c r="L17" s="35" t="s">
        <v>100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728</v>
      </c>
      <c r="C18" s="34" t="s">
        <v>729</v>
      </c>
      <c r="D18" s="54">
        <f t="shared" si="0"/>
        <v>-5.0420168067226941E-2</v>
      </c>
      <c r="E18" s="34" t="s">
        <v>730</v>
      </c>
      <c r="F18" s="34" t="s">
        <v>731</v>
      </c>
      <c r="G18" s="54">
        <f t="shared" si="1"/>
        <v>0.15438108484005567</v>
      </c>
      <c r="H18" s="34" t="s">
        <v>732</v>
      </c>
      <c r="I18" s="34" t="s">
        <v>733</v>
      </c>
      <c r="J18" s="54">
        <f t="shared" si="2"/>
        <v>-0.16223151492111759</v>
      </c>
      <c r="K18" s="34" t="s">
        <v>734</v>
      </c>
      <c r="L18" s="35" t="s">
        <v>100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439</v>
      </c>
      <c r="C19" s="34" t="s">
        <v>72</v>
      </c>
      <c r="D19" s="54">
        <f t="shared" si="0"/>
        <v>-8.8235294117647134E-2</v>
      </c>
      <c r="E19" s="34" t="s">
        <v>735</v>
      </c>
      <c r="F19" s="34" t="s">
        <v>736</v>
      </c>
      <c r="G19" s="54">
        <f t="shared" si="1"/>
        <v>-0.45807770961145194</v>
      </c>
      <c r="H19" s="34" t="s">
        <v>737</v>
      </c>
      <c r="I19" s="34" t="s">
        <v>738</v>
      </c>
      <c r="J19" s="54">
        <f t="shared" si="2"/>
        <v>-0.49708737864077673</v>
      </c>
      <c r="K19" s="34" t="s">
        <v>739</v>
      </c>
      <c r="L19" s="35" t="s">
        <v>740</v>
      </c>
      <c r="M19" s="57">
        <f t="shared" si="3"/>
        <v>-0.6938140049820094</v>
      </c>
    </row>
    <row r="20" spans="1:13" ht="18.75" customHeight="1" x14ac:dyDescent="0.25">
      <c r="A20" s="59" t="s">
        <v>36</v>
      </c>
      <c r="B20" s="34" t="s">
        <v>76</v>
      </c>
      <c r="C20" s="34" t="s">
        <v>91</v>
      </c>
      <c r="D20" s="54">
        <f t="shared" si="0"/>
        <v>-4.3478260869565251E-2</v>
      </c>
      <c r="E20" s="34" t="s">
        <v>333</v>
      </c>
      <c r="F20" s="34" t="s">
        <v>441</v>
      </c>
      <c r="G20" s="54">
        <f t="shared" si="1"/>
        <v>-0.67475728155339809</v>
      </c>
      <c r="H20" s="34" t="s">
        <v>741</v>
      </c>
      <c r="I20" s="34" t="s">
        <v>742</v>
      </c>
      <c r="J20" s="54">
        <f t="shared" si="2"/>
        <v>-0.2178477690288714</v>
      </c>
      <c r="K20" s="34" t="s">
        <v>743</v>
      </c>
      <c r="L20" s="35" t="s">
        <v>744</v>
      </c>
      <c r="M20" s="57">
        <f t="shared" si="3"/>
        <v>-0.14424308987735682</v>
      </c>
    </row>
    <row r="21" spans="1:13" ht="19.5" customHeight="1" x14ac:dyDescent="0.25">
      <c r="A21" s="37" t="s">
        <v>37</v>
      </c>
      <c r="B21" s="34" t="s">
        <v>151</v>
      </c>
      <c r="C21" s="34" t="s">
        <v>374</v>
      </c>
      <c r="D21" s="54">
        <f t="shared" si="0"/>
        <v>-8.2386363636363646E-2</v>
      </c>
      <c r="E21" s="34" t="s">
        <v>745</v>
      </c>
      <c r="F21" s="34" t="s">
        <v>386</v>
      </c>
      <c r="G21" s="54">
        <f t="shared" si="1"/>
        <v>-8.2135523613962994E-2</v>
      </c>
      <c r="H21" s="34" t="s">
        <v>701</v>
      </c>
      <c r="I21" s="34" t="s">
        <v>100</v>
      </c>
      <c r="J21" s="54" t="e">
        <f t="shared" si="2"/>
        <v>#DIV/0!</v>
      </c>
      <c r="K21" s="34" t="s">
        <v>746</v>
      </c>
      <c r="L21" s="35" t="s">
        <v>100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139</v>
      </c>
      <c r="C22" s="34" t="s">
        <v>747</v>
      </c>
      <c r="D22" s="54">
        <f t="shared" si="0"/>
        <v>-0.33333333333333331</v>
      </c>
      <c r="E22" s="34" t="s">
        <v>456</v>
      </c>
      <c r="F22" s="34" t="s">
        <v>326</v>
      </c>
      <c r="G22" s="54">
        <f t="shared" si="1"/>
        <v>-0.23255813953488366</v>
      </c>
      <c r="H22" s="34" t="s">
        <v>327</v>
      </c>
      <c r="I22" s="34" t="s">
        <v>748</v>
      </c>
      <c r="J22" s="54">
        <f t="shared" si="2"/>
        <v>-0.27519379844961239</v>
      </c>
      <c r="K22" s="34" t="s">
        <v>749</v>
      </c>
      <c r="L22" s="35" t="s">
        <v>750</v>
      </c>
      <c r="M22" s="57">
        <f t="shared" si="3"/>
        <v>-0.37211740041928715</v>
      </c>
    </row>
    <row r="23" spans="1:13" ht="18.75" customHeight="1" x14ac:dyDescent="0.25">
      <c r="A23" s="37" t="s">
        <v>39</v>
      </c>
      <c r="B23" s="34" t="s">
        <v>169</v>
      </c>
      <c r="C23" s="34" t="s">
        <v>128</v>
      </c>
      <c r="D23" s="54">
        <f t="shared" si="0"/>
        <v>-0.13793103448275856</v>
      </c>
      <c r="E23" s="34" t="s">
        <v>380</v>
      </c>
      <c r="F23" s="34" t="s">
        <v>542</v>
      </c>
      <c r="G23" s="54">
        <f t="shared" si="1"/>
        <v>-3.5483870967741894E-2</v>
      </c>
      <c r="H23" s="34" t="s">
        <v>751</v>
      </c>
      <c r="I23" s="34" t="s">
        <v>752</v>
      </c>
      <c r="J23" s="54">
        <f t="shared" si="2"/>
        <v>-0.10194902548725633</v>
      </c>
      <c r="K23" s="34" t="s">
        <v>753</v>
      </c>
      <c r="L23" s="35" t="s">
        <v>454</v>
      </c>
      <c r="M23" s="57">
        <f t="shared" si="3"/>
        <v>3.8367158671586719</v>
      </c>
    </row>
    <row r="24" spans="1:13" ht="18.75" customHeight="1" x14ac:dyDescent="0.25">
      <c r="A24" s="59" t="s">
        <v>40</v>
      </c>
      <c r="B24" s="34" t="s">
        <v>321</v>
      </c>
      <c r="C24" s="34" t="s">
        <v>92</v>
      </c>
      <c r="D24" s="54">
        <f t="shared" si="0"/>
        <v>-4.7619047619047533E-2</v>
      </c>
      <c r="E24" s="34" t="s">
        <v>94</v>
      </c>
      <c r="F24" s="34" t="s">
        <v>183</v>
      </c>
      <c r="G24" s="54">
        <f t="shared" si="1"/>
        <v>-4.5751633986928143E-2</v>
      </c>
      <c r="H24" s="34" t="s">
        <v>754</v>
      </c>
      <c r="I24" s="34" t="s">
        <v>755</v>
      </c>
      <c r="J24" s="54">
        <f t="shared" si="2"/>
        <v>-2.2629310344827489E-2</v>
      </c>
      <c r="K24" s="34" t="s">
        <v>756</v>
      </c>
      <c r="L24" s="35" t="s">
        <v>757</v>
      </c>
      <c r="M24" s="57">
        <f t="shared" si="3"/>
        <v>7.0616808725139757E-2</v>
      </c>
    </row>
    <row r="25" spans="1:13" ht="18.75" customHeight="1" x14ac:dyDescent="0.25">
      <c r="A25" s="37" t="s">
        <v>41</v>
      </c>
      <c r="B25" s="34" t="s">
        <v>123</v>
      </c>
      <c r="C25" s="34" t="s">
        <v>123</v>
      </c>
      <c r="D25" s="54">
        <f t="shared" si="0"/>
        <v>0</v>
      </c>
      <c r="E25" s="34" t="s">
        <v>125</v>
      </c>
      <c r="F25" s="34" t="s">
        <v>590</v>
      </c>
      <c r="G25" s="54">
        <f t="shared" si="1"/>
        <v>-5.1282051282051329E-2</v>
      </c>
      <c r="H25" s="34" t="s">
        <v>758</v>
      </c>
      <c r="I25" s="34" t="s">
        <v>759</v>
      </c>
      <c r="J25" s="54">
        <f t="shared" si="2"/>
        <v>0.68786127167630051</v>
      </c>
      <c r="K25" s="34" t="s">
        <v>755</v>
      </c>
      <c r="L25" s="35" t="s">
        <v>760</v>
      </c>
      <c r="M25" s="57">
        <f t="shared" si="3"/>
        <v>-0.37254901960784315</v>
      </c>
    </row>
    <row r="26" spans="1:13" ht="18.75" customHeight="1" x14ac:dyDescent="0.25">
      <c r="A26" s="59" t="s">
        <v>42</v>
      </c>
      <c r="B26" s="34" t="s">
        <v>416</v>
      </c>
      <c r="C26" s="34" t="s">
        <v>139</v>
      </c>
      <c r="D26" s="54">
        <f t="shared" si="0"/>
        <v>-0.25000000000000006</v>
      </c>
      <c r="E26" s="34" t="s">
        <v>158</v>
      </c>
      <c r="F26" s="34" t="s">
        <v>321</v>
      </c>
      <c r="G26" s="54">
        <f t="shared" si="1"/>
        <v>-0.25000000000000006</v>
      </c>
      <c r="H26" s="34" t="s">
        <v>118</v>
      </c>
      <c r="I26" s="34" t="s">
        <v>220</v>
      </c>
      <c r="J26" s="54">
        <f t="shared" si="2"/>
        <v>-0.46060606060606057</v>
      </c>
      <c r="K26" s="34" t="s">
        <v>672</v>
      </c>
      <c r="L26" s="35" t="s">
        <v>761</v>
      </c>
      <c r="M26" s="57">
        <f t="shared" si="3"/>
        <v>-0.14543726235741439</v>
      </c>
    </row>
    <row r="27" spans="1:13" ht="18.75" customHeight="1" x14ac:dyDescent="0.25">
      <c r="A27" s="37" t="s">
        <v>43</v>
      </c>
      <c r="B27" s="34" t="s">
        <v>416</v>
      </c>
      <c r="C27" s="34" t="s">
        <v>416</v>
      </c>
      <c r="D27" s="54">
        <f t="shared" si="0"/>
        <v>0</v>
      </c>
      <c r="E27" s="34" t="s">
        <v>92</v>
      </c>
      <c r="F27" s="34" t="s">
        <v>76</v>
      </c>
      <c r="G27" s="54">
        <f t="shared" si="1"/>
        <v>-4.5454545454545497E-2</v>
      </c>
      <c r="H27" s="34" t="s">
        <v>762</v>
      </c>
      <c r="I27" s="34" t="s">
        <v>763</v>
      </c>
      <c r="J27" s="54">
        <f t="shared" si="2"/>
        <v>0.29245283018867929</v>
      </c>
      <c r="K27" s="34" t="s">
        <v>764</v>
      </c>
      <c r="L27" s="35" t="s">
        <v>765</v>
      </c>
      <c r="M27" s="57">
        <f t="shared" si="3"/>
        <v>1.448040885860306E-2</v>
      </c>
    </row>
    <row r="28" spans="1:13" ht="18.75" customHeight="1" x14ac:dyDescent="0.25">
      <c r="A28" s="59" t="s">
        <v>44</v>
      </c>
      <c r="B28" s="34" t="s">
        <v>139</v>
      </c>
      <c r="C28" s="34" t="s">
        <v>139</v>
      </c>
      <c r="D28" s="54">
        <f t="shared" si="0"/>
        <v>0</v>
      </c>
      <c r="E28" s="34" t="s">
        <v>128</v>
      </c>
      <c r="F28" s="34" t="s">
        <v>264</v>
      </c>
      <c r="G28" s="54">
        <f t="shared" si="1"/>
        <v>-3.3333333333333368E-2</v>
      </c>
      <c r="H28" s="34" t="s">
        <v>177</v>
      </c>
      <c r="I28" s="34" t="s">
        <v>477</v>
      </c>
      <c r="J28" s="54">
        <f t="shared" si="2"/>
        <v>3.4482758620689689E-2</v>
      </c>
      <c r="K28" s="34" t="s">
        <v>766</v>
      </c>
      <c r="L28" s="35" t="s">
        <v>767</v>
      </c>
      <c r="M28" s="57">
        <f t="shared" si="3"/>
        <v>0.25636672325976245</v>
      </c>
    </row>
    <row r="29" spans="1:13" x14ac:dyDescent="0.25">
      <c r="A29" s="37" t="s">
        <v>45</v>
      </c>
      <c r="B29" s="34" t="s">
        <v>84</v>
      </c>
      <c r="C29" s="34" t="s">
        <v>525</v>
      </c>
      <c r="D29" s="54">
        <f t="shared" si="0"/>
        <v>-0.15850144092219026</v>
      </c>
      <c r="E29" s="34" t="s">
        <v>768</v>
      </c>
      <c r="F29" s="34" t="s">
        <v>769</v>
      </c>
      <c r="G29" s="54">
        <f t="shared" si="1"/>
        <v>-8.7936865839909811E-2</v>
      </c>
      <c r="H29" s="34" t="s">
        <v>770</v>
      </c>
      <c r="I29" s="34" t="s">
        <v>771</v>
      </c>
      <c r="J29" s="54">
        <f t="shared" si="2"/>
        <v>-1.1440888741502318E-2</v>
      </c>
      <c r="K29" s="34" t="s">
        <v>772</v>
      </c>
      <c r="L29" s="35" t="s">
        <v>100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46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47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48</v>
      </c>
      <c r="C3" s="49" t="s">
        <v>49</v>
      </c>
      <c r="D3" s="53" t="s">
        <v>10</v>
      </c>
      <c r="E3" s="49" t="s">
        <v>50</v>
      </c>
      <c r="F3" s="49" t="s">
        <v>51</v>
      </c>
      <c r="G3" s="53" t="s">
        <v>13</v>
      </c>
      <c r="H3" s="49" t="s">
        <v>52</v>
      </c>
      <c r="I3" s="49" t="s">
        <v>53</v>
      </c>
      <c r="J3" s="53" t="s">
        <v>16</v>
      </c>
      <c r="K3" s="49" t="s">
        <v>54</v>
      </c>
      <c r="L3" s="50" t="s">
        <v>55</v>
      </c>
      <c r="M3" s="58" t="s">
        <v>19</v>
      </c>
    </row>
    <row r="4" spans="1:13" ht="19.5" customHeight="1" x14ac:dyDescent="0.25">
      <c r="A4" s="37" t="s">
        <v>56</v>
      </c>
      <c r="B4" s="34" t="s">
        <v>123</v>
      </c>
      <c r="C4" s="34" t="s">
        <v>257</v>
      </c>
      <c r="D4" s="54">
        <f t="shared" ref="D4:D29" si="0">IF(OR(B4="", B4=0, C4="", C4=0), "", (B4-C4)/C4)</f>
        <v>0.14285714285714277</v>
      </c>
      <c r="E4" s="34" t="s">
        <v>147</v>
      </c>
      <c r="F4" s="34" t="s">
        <v>773</v>
      </c>
      <c r="G4" s="54">
        <f t="shared" ref="G4:G29" si="1">IF(OR(E4="", E4=0, F4="", F4=0), "", (E4-F4)/F4)</f>
        <v>-7.3170731707317013E-2</v>
      </c>
      <c r="H4" s="34" t="s">
        <v>774</v>
      </c>
      <c r="I4" s="34" t="s">
        <v>239</v>
      </c>
      <c r="J4" s="54">
        <f t="shared" ref="J4:J29" si="2">IF(OR(H4="", H4=0, I4="", I4=0), "", (H4-I4)/I4)</f>
        <v>-0.29508196721311475</v>
      </c>
      <c r="K4" s="34" t="s">
        <v>775</v>
      </c>
      <c r="L4" s="35" t="s">
        <v>776</v>
      </c>
      <c r="M4" s="57">
        <f t="shared" ref="M4:M29" si="3">IF(OR(K4="", K4=0, L4="", L4=0), "", (K4-L4)/L4)</f>
        <v>-0.35488611315209406</v>
      </c>
    </row>
    <row r="5" spans="1:13" ht="19.5" customHeight="1" x14ac:dyDescent="0.25">
      <c r="A5" s="37" t="s">
        <v>57</v>
      </c>
      <c r="B5" s="34" t="s">
        <v>123</v>
      </c>
      <c r="C5" s="34" t="s">
        <v>123</v>
      </c>
      <c r="D5" s="54">
        <f t="shared" si="0"/>
        <v>0</v>
      </c>
      <c r="E5" s="34" t="s">
        <v>198</v>
      </c>
      <c r="F5" s="34" t="s">
        <v>126</v>
      </c>
      <c r="G5" s="54">
        <f t="shared" si="1"/>
        <v>-0.18181818181818185</v>
      </c>
      <c r="H5" s="34" t="s">
        <v>777</v>
      </c>
      <c r="I5" s="34" t="s">
        <v>778</v>
      </c>
      <c r="J5" s="54">
        <f t="shared" si="2"/>
        <v>3.5842293906809273E-3</v>
      </c>
      <c r="K5" s="34" t="s">
        <v>779</v>
      </c>
      <c r="L5" s="35" t="s">
        <v>780</v>
      </c>
      <c r="M5" s="57">
        <f t="shared" si="3"/>
        <v>4.8209366391184443E-2</v>
      </c>
    </row>
    <row r="6" spans="1:13" ht="19.5" customHeight="1" x14ac:dyDescent="0.25">
      <c r="A6" s="59" t="s">
        <v>22</v>
      </c>
      <c r="B6" s="34" t="s">
        <v>124</v>
      </c>
      <c r="C6" s="34" t="s">
        <v>124</v>
      </c>
      <c r="D6" s="54">
        <f t="shared" si="0"/>
        <v>0</v>
      </c>
      <c r="E6" s="34" t="s">
        <v>98</v>
      </c>
      <c r="F6" s="34" t="s">
        <v>536</v>
      </c>
      <c r="G6" s="54">
        <f t="shared" si="1"/>
        <v>-0.12280701754385957</v>
      </c>
      <c r="H6" s="34" t="s">
        <v>115</v>
      </c>
      <c r="I6" s="34" t="s">
        <v>781</v>
      </c>
      <c r="J6" s="54">
        <f t="shared" si="2"/>
        <v>-5.625000000000005E-2</v>
      </c>
      <c r="K6" s="34" t="s">
        <v>782</v>
      </c>
      <c r="L6" s="35" t="s">
        <v>783</v>
      </c>
      <c r="M6" s="57">
        <f t="shared" si="3"/>
        <v>-7.2363886974500274E-2</v>
      </c>
    </row>
    <row r="7" spans="1:13" ht="19.5" customHeight="1" x14ac:dyDescent="0.25">
      <c r="A7" s="37" t="s">
        <v>23</v>
      </c>
      <c r="B7" s="34" t="s">
        <v>747</v>
      </c>
      <c r="C7" s="34" t="s">
        <v>257</v>
      </c>
      <c r="D7" s="54">
        <f t="shared" si="0"/>
        <v>-0.14285714285714296</v>
      </c>
      <c r="E7" s="34" t="s">
        <v>343</v>
      </c>
      <c r="F7" s="34" t="s">
        <v>679</v>
      </c>
      <c r="G7" s="54">
        <f t="shared" si="1"/>
        <v>-0.21428571428571436</v>
      </c>
      <c r="H7" s="34" t="s">
        <v>251</v>
      </c>
      <c r="I7" s="34" t="s">
        <v>441</v>
      </c>
      <c r="J7" s="54">
        <f t="shared" si="2"/>
        <v>-0.14805825242718454</v>
      </c>
      <c r="K7" s="34" t="s">
        <v>784</v>
      </c>
      <c r="L7" s="35" t="s">
        <v>785</v>
      </c>
      <c r="M7" s="57">
        <f t="shared" si="3"/>
        <v>9.2494313874147138E-2</v>
      </c>
    </row>
    <row r="8" spans="1:13" ht="19.5" customHeight="1" x14ac:dyDescent="0.25">
      <c r="A8" s="59" t="s">
        <v>24</v>
      </c>
      <c r="B8" s="34" t="s">
        <v>58</v>
      </c>
      <c r="C8" s="34" t="s">
        <v>64</v>
      </c>
      <c r="D8" s="54">
        <f t="shared" si="0"/>
        <v>-0.25</v>
      </c>
      <c r="E8" s="34" t="s">
        <v>68</v>
      </c>
      <c r="F8" s="34" t="s">
        <v>573</v>
      </c>
      <c r="G8" s="54">
        <f t="shared" si="1"/>
        <v>-0.34821428571428581</v>
      </c>
      <c r="H8" s="34" t="s">
        <v>122</v>
      </c>
      <c r="I8" s="34" t="s">
        <v>308</v>
      </c>
      <c r="J8" s="54">
        <f t="shared" si="2"/>
        <v>-7.8571428571428584E-2</v>
      </c>
      <c r="K8" s="34" t="s">
        <v>786</v>
      </c>
      <c r="L8" s="35" t="s">
        <v>787</v>
      </c>
      <c r="M8" s="57">
        <f t="shared" si="3"/>
        <v>-0.12257495590828929</v>
      </c>
    </row>
    <row r="9" spans="1:13" ht="19.5" customHeight="1" x14ac:dyDescent="0.25">
      <c r="A9" s="37" t="s">
        <v>25</v>
      </c>
      <c r="B9" s="34" t="s">
        <v>58</v>
      </c>
      <c r="C9" s="34" t="s">
        <v>124</v>
      </c>
      <c r="D9" s="54">
        <f t="shared" si="0"/>
        <v>-0.10000000000000009</v>
      </c>
      <c r="E9" s="34" t="s">
        <v>159</v>
      </c>
      <c r="F9" s="34" t="s">
        <v>65</v>
      </c>
      <c r="G9" s="54">
        <f t="shared" si="1"/>
        <v>4.1666666666666706E-2</v>
      </c>
      <c r="H9" s="34" t="s">
        <v>788</v>
      </c>
      <c r="I9" s="34" t="s">
        <v>789</v>
      </c>
      <c r="J9" s="54">
        <f t="shared" si="2"/>
        <v>9.4684385382059852E-2</v>
      </c>
      <c r="K9" s="34" t="s">
        <v>790</v>
      </c>
      <c r="L9" s="35" t="s">
        <v>791</v>
      </c>
      <c r="M9" s="57">
        <f t="shared" si="3"/>
        <v>-0.16407678244972579</v>
      </c>
    </row>
    <row r="10" spans="1:13" ht="19.5" customHeight="1" x14ac:dyDescent="0.25">
      <c r="A10" s="59" t="s">
        <v>26</v>
      </c>
      <c r="B10" s="34" t="s">
        <v>263</v>
      </c>
      <c r="C10" s="34" t="s">
        <v>456</v>
      </c>
      <c r="D10" s="54">
        <f t="shared" si="0"/>
        <v>-0.15151515151515146</v>
      </c>
      <c r="E10" s="34" t="s">
        <v>165</v>
      </c>
      <c r="F10" s="34" t="s">
        <v>573</v>
      </c>
      <c r="G10" s="54">
        <f t="shared" si="1"/>
        <v>-0.10714285714285723</v>
      </c>
      <c r="H10" s="34" t="s">
        <v>792</v>
      </c>
      <c r="I10" s="34" t="s">
        <v>793</v>
      </c>
      <c r="J10" s="54">
        <f t="shared" si="2"/>
        <v>5.5160142348754375E-2</v>
      </c>
      <c r="K10" s="34" t="s">
        <v>794</v>
      </c>
      <c r="L10" s="35" t="s">
        <v>795</v>
      </c>
      <c r="M10" s="57">
        <f t="shared" si="3"/>
        <v>-0.2213261648745519</v>
      </c>
    </row>
    <row r="11" spans="1:13" ht="19.5" customHeight="1" x14ac:dyDescent="0.25">
      <c r="A11" s="37" t="s">
        <v>27</v>
      </c>
      <c r="B11" s="34" t="s">
        <v>64</v>
      </c>
      <c r="C11" s="34" t="s">
        <v>557</v>
      </c>
      <c r="D11" s="54">
        <f t="shared" si="0"/>
        <v>-7.6923076923076983E-2</v>
      </c>
      <c r="E11" s="34" t="s">
        <v>160</v>
      </c>
      <c r="F11" s="34" t="s">
        <v>110</v>
      </c>
      <c r="G11" s="54">
        <f t="shared" si="1"/>
        <v>-8.0459770114942472E-2</v>
      </c>
      <c r="H11" s="34" t="s">
        <v>796</v>
      </c>
      <c r="I11" s="34" t="s">
        <v>797</v>
      </c>
      <c r="J11" s="54">
        <f t="shared" si="2"/>
        <v>-0.18892508143322465</v>
      </c>
      <c r="K11" s="34" t="s">
        <v>798</v>
      </c>
      <c r="L11" s="35" t="s">
        <v>799</v>
      </c>
      <c r="M11" s="57">
        <f t="shared" si="3"/>
        <v>-0.49162096282754425</v>
      </c>
    </row>
    <row r="12" spans="1:13" ht="19.5" customHeight="1" x14ac:dyDescent="0.25">
      <c r="A12" s="59" t="s">
        <v>28</v>
      </c>
      <c r="B12" s="34" t="s">
        <v>800</v>
      </c>
      <c r="C12" s="34" t="s">
        <v>679</v>
      </c>
      <c r="D12" s="54">
        <f t="shared" si="0"/>
        <v>3.5714285714285546E-2</v>
      </c>
      <c r="E12" s="34" t="s">
        <v>435</v>
      </c>
      <c r="F12" s="34" t="s">
        <v>136</v>
      </c>
      <c r="G12" s="54">
        <f t="shared" si="1"/>
        <v>-9.0090090090090835E-3</v>
      </c>
      <c r="H12" s="34" t="s">
        <v>801</v>
      </c>
      <c r="I12" s="34" t="s">
        <v>802</v>
      </c>
      <c r="J12" s="54">
        <f t="shared" si="2"/>
        <v>0.37165178571428548</v>
      </c>
      <c r="K12" s="34" t="s">
        <v>803</v>
      </c>
      <c r="L12" s="35" t="s">
        <v>804</v>
      </c>
      <c r="M12" s="57">
        <f t="shared" si="3"/>
        <v>-0.21135363334231566</v>
      </c>
    </row>
    <row r="13" spans="1:13" ht="19.5" customHeight="1" x14ac:dyDescent="0.25">
      <c r="A13" s="37" t="s">
        <v>29</v>
      </c>
      <c r="B13" s="34" t="s">
        <v>670</v>
      </c>
      <c r="C13" s="34" t="s">
        <v>343</v>
      </c>
      <c r="D13" s="54">
        <f t="shared" si="0"/>
        <v>-9.090909090909087E-2</v>
      </c>
      <c r="E13" s="34" t="s">
        <v>805</v>
      </c>
      <c r="F13" s="34" t="s">
        <v>806</v>
      </c>
      <c r="G13" s="54">
        <f t="shared" si="1"/>
        <v>-4.2553191489361625E-2</v>
      </c>
      <c r="H13" s="34" t="s">
        <v>807</v>
      </c>
      <c r="I13" s="34" t="s">
        <v>808</v>
      </c>
      <c r="J13" s="54">
        <f t="shared" si="2"/>
        <v>-0.26770708283313316</v>
      </c>
      <c r="K13" s="34" t="s">
        <v>809</v>
      </c>
      <c r="L13" s="35" t="s">
        <v>100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608</v>
      </c>
      <c r="C14" s="34" t="s">
        <v>810</v>
      </c>
      <c r="D14" s="54">
        <f t="shared" si="0"/>
        <v>8.5470085470085548E-3</v>
      </c>
      <c r="E14" s="34" t="s">
        <v>811</v>
      </c>
      <c r="F14" s="34" t="s">
        <v>812</v>
      </c>
      <c r="G14" s="54">
        <f t="shared" si="1"/>
        <v>-2.0955574182732608E-2</v>
      </c>
      <c r="H14" s="34" t="s">
        <v>813</v>
      </c>
      <c r="I14" s="34" t="s">
        <v>814</v>
      </c>
      <c r="J14" s="54">
        <f t="shared" si="2"/>
        <v>-1.1267881638252064E-2</v>
      </c>
      <c r="K14" s="34" t="s">
        <v>815</v>
      </c>
      <c r="L14" s="35" t="s">
        <v>100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140</v>
      </c>
      <c r="C15" s="34" t="s">
        <v>816</v>
      </c>
      <c r="D15" s="54">
        <f t="shared" si="0"/>
        <v>9.3457943925233725E-3</v>
      </c>
      <c r="E15" s="34" t="s">
        <v>166</v>
      </c>
      <c r="F15" s="34" t="s">
        <v>518</v>
      </c>
      <c r="G15" s="54">
        <f t="shared" si="1"/>
        <v>1.7031630170316153E-2</v>
      </c>
      <c r="H15" s="34" t="s">
        <v>817</v>
      </c>
      <c r="I15" s="34" t="s">
        <v>818</v>
      </c>
      <c r="J15" s="54">
        <f t="shared" si="2"/>
        <v>-0.37706093189964157</v>
      </c>
      <c r="K15" s="34" t="s">
        <v>819</v>
      </c>
      <c r="L15" s="35" t="s">
        <v>820</v>
      </c>
      <c r="M15" s="57">
        <f t="shared" si="3"/>
        <v>-0.1695327709279689</v>
      </c>
    </row>
    <row r="16" spans="1:13" ht="19.5" customHeight="1" x14ac:dyDescent="0.25">
      <c r="A16" s="59" t="s">
        <v>32</v>
      </c>
      <c r="B16" s="34" t="s">
        <v>810</v>
      </c>
      <c r="C16" s="34" t="s">
        <v>719</v>
      </c>
      <c r="D16" s="54">
        <f t="shared" si="0"/>
        <v>-4.0983606557377088E-2</v>
      </c>
      <c r="E16" s="34" t="s">
        <v>821</v>
      </c>
      <c r="F16" s="34" t="s">
        <v>822</v>
      </c>
      <c r="G16" s="54">
        <f t="shared" si="1"/>
        <v>-2.0179372197309385E-2</v>
      </c>
      <c r="H16" s="34" t="s">
        <v>823</v>
      </c>
      <c r="I16" s="34" t="s">
        <v>785</v>
      </c>
      <c r="J16" s="54">
        <f t="shared" si="2"/>
        <v>-0.20128885519332823</v>
      </c>
      <c r="K16" s="34" t="s">
        <v>824</v>
      </c>
      <c r="L16" s="35" t="s">
        <v>825</v>
      </c>
      <c r="M16" s="57">
        <f t="shared" si="3"/>
        <v>0.8173102768569126</v>
      </c>
    </row>
    <row r="17" spans="1:13" ht="19.5" customHeight="1" x14ac:dyDescent="0.25">
      <c r="A17" s="37" t="s">
        <v>33</v>
      </c>
      <c r="B17" s="34" t="s">
        <v>160</v>
      </c>
      <c r="C17" s="34" t="s">
        <v>71</v>
      </c>
      <c r="D17" s="54">
        <f t="shared" si="0"/>
        <v>2.5641025641025664E-2</v>
      </c>
      <c r="E17" s="34" t="s">
        <v>313</v>
      </c>
      <c r="F17" s="34" t="s">
        <v>826</v>
      </c>
      <c r="G17" s="54">
        <f t="shared" si="1"/>
        <v>-0.46153846153846162</v>
      </c>
      <c r="H17" s="34" t="s">
        <v>827</v>
      </c>
      <c r="I17" s="34" t="s">
        <v>828</v>
      </c>
      <c r="J17" s="54">
        <f t="shared" si="2"/>
        <v>4.902451225612809E-2</v>
      </c>
      <c r="K17" s="34" t="s">
        <v>829</v>
      </c>
      <c r="L17" s="35" t="s">
        <v>100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830</v>
      </c>
      <c r="C18" s="34" t="s">
        <v>831</v>
      </c>
      <c r="D18" s="54">
        <f t="shared" si="0"/>
        <v>-5.9574468085106434E-2</v>
      </c>
      <c r="E18" s="34" t="s">
        <v>832</v>
      </c>
      <c r="F18" s="34" t="s">
        <v>833</v>
      </c>
      <c r="G18" s="54">
        <f t="shared" si="1"/>
        <v>0.1743515850144092</v>
      </c>
      <c r="H18" s="34" t="s">
        <v>834</v>
      </c>
      <c r="I18" s="34" t="s">
        <v>835</v>
      </c>
      <c r="J18" s="54">
        <f t="shared" si="2"/>
        <v>-0.14796219728292972</v>
      </c>
      <c r="K18" s="34" t="s">
        <v>836</v>
      </c>
      <c r="L18" s="35" t="s">
        <v>100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650</v>
      </c>
      <c r="C19" s="34" t="s">
        <v>159</v>
      </c>
      <c r="D19" s="54">
        <f t="shared" si="0"/>
        <v>-0.18666666666666668</v>
      </c>
      <c r="E19" s="34" t="s">
        <v>837</v>
      </c>
      <c r="F19" s="34" t="s">
        <v>838</v>
      </c>
      <c r="G19" s="54">
        <f t="shared" si="1"/>
        <v>-0.45358649789029543</v>
      </c>
      <c r="H19" s="34" t="s">
        <v>839</v>
      </c>
      <c r="I19" s="34" t="s">
        <v>840</v>
      </c>
      <c r="J19" s="54">
        <f t="shared" si="2"/>
        <v>-0.49115044247787609</v>
      </c>
      <c r="K19" s="34" t="s">
        <v>841</v>
      </c>
      <c r="L19" s="35" t="s">
        <v>842</v>
      </c>
      <c r="M19" s="57">
        <f t="shared" si="3"/>
        <v>-0.69015194954128445</v>
      </c>
    </row>
    <row r="20" spans="1:13" ht="18.75" customHeight="1" x14ac:dyDescent="0.25">
      <c r="A20" s="59" t="s">
        <v>36</v>
      </c>
      <c r="B20" s="34" t="s">
        <v>321</v>
      </c>
      <c r="C20" s="34" t="s">
        <v>91</v>
      </c>
      <c r="D20" s="54">
        <f t="shared" si="0"/>
        <v>-0.13043478260869565</v>
      </c>
      <c r="E20" s="34" t="s">
        <v>361</v>
      </c>
      <c r="F20" s="34" t="s">
        <v>843</v>
      </c>
      <c r="G20" s="54">
        <f t="shared" si="1"/>
        <v>-0.67085427135678388</v>
      </c>
      <c r="H20" s="34" t="s">
        <v>844</v>
      </c>
      <c r="I20" s="34" t="s">
        <v>845</v>
      </c>
      <c r="J20" s="54">
        <f t="shared" si="2"/>
        <v>-0.20833333333333326</v>
      </c>
      <c r="K20" s="34" t="s">
        <v>846</v>
      </c>
      <c r="L20" s="35" t="s">
        <v>847</v>
      </c>
      <c r="M20" s="57">
        <f t="shared" si="3"/>
        <v>-0.13405384907091392</v>
      </c>
    </row>
    <row r="21" spans="1:13" ht="19.5" customHeight="1" x14ac:dyDescent="0.25">
      <c r="A21" s="37" t="s">
        <v>37</v>
      </c>
      <c r="B21" s="34" t="s">
        <v>848</v>
      </c>
      <c r="C21" s="34" t="s">
        <v>136</v>
      </c>
      <c r="D21" s="54">
        <f t="shared" si="0"/>
        <v>-4.8048048048048089E-2</v>
      </c>
      <c r="E21" s="34" t="s">
        <v>849</v>
      </c>
      <c r="F21" s="34" t="s">
        <v>659</v>
      </c>
      <c r="G21" s="54">
        <f t="shared" si="1"/>
        <v>-6.5957446808510622E-2</v>
      </c>
      <c r="H21" s="34" t="s">
        <v>803</v>
      </c>
      <c r="I21" s="34" t="s">
        <v>100</v>
      </c>
      <c r="J21" s="54" t="e">
        <f t="shared" si="2"/>
        <v>#DIV/0!</v>
      </c>
      <c r="K21" s="34" t="s">
        <v>850</v>
      </c>
      <c r="L21" s="35" t="s">
        <v>100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139</v>
      </c>
      <c r="C22" s="34" t="s">
        <v>280</v>
      </c>
      <c r="D22" s="54">
        <f t="shared" si="0"/>
        <v>-0.20000000000000004</v>
      </c>
      <c r="E22" s="34" t="s">
        <v>689</v>
      </c>
      <c r="F22" s="34" t="s">
        <v>773</v>
      </c>
      <c r="G22" s="54">
        <f t="shared" si="1"/>
        <v>-0.21951219512195116</v>
      </c>
      <c r="H22" s="34" t="s">
        <v>851</v>
      </c>
      <c r="I22" s="34" t="s">
        <v>852</v>
      </c>
      <c r="J22" s="54">
        <f t="shared" si="2"/>
        <v>-0.26506024096385544</v>
      </c>
      <c r="K22" s="34" t="s">
        <v>853</v>
      </c>
      <c r="L22" s="35" t="s">
        <v>120</v>
      </c>
      <c r="M22" s="57">
        <f t="shared" si="3"/>
        <v>-0.36482084690553757</v>
      </c>
    </row>
    <row r="23" spans="1:13" ht="18.75" customHeight="1" x14ac:dyDescent="0.25">
      <c r="A23" s="37" t="s">
        <v>39</v>
      </c>
      <c r="B23" s="34" t="s">
        <v>169</v>
      </c>
      <c r="C23" s="34" t="s">
        <v>263</v>
      </c>
      <c r="D23" s="54">
        <f t="shared" si="0"/>
        <v>-0.10714285714285723</v>
      </c>
      <c r="E23" s="34" t="s">
        <v>758</v>
      </c>
      <c r="F23" s="34" t="s">
        <v>854</v>
      </c>
      <c r="G23" s="54">
        <f t="shared" si="1"/>
        <v>-2.6666666666666689E-2</v>
      </c>
      <c r="H23" s="34" t="s">
        <v>855</v>
      </c>
      <c r="I23" s="34" t="s">
        <v>856</v>
      </c>
      <c r="J23" s="54">
        <f t="shared" si="2"/>
        <v>0.16847826086956519</v>
      </c>
      <c r="K23" s="34" t="s">
        <v>857</v>
      </c>
      <c r="L23" s="35" t="s">
        <v>858</v>
      </c>
      <c r="M23" s="57">
        <f t="shared" si="3"/>
        <v>3.1955764898627899</v>
      </c>
    </row>
    <row r="24" spans="1:13" ht="18.75" customHeight="1" x14ac:dyDescent="0.25">
      <c r="A24" s="59" t="s">
        <v>40</v>
      </c>
      <c r="B24" s="34" t="s">
        <v>75</v>
      </c>
      <c r="C24" s="34" t="s">
        <v>92</v>
      </c>
      <c r="D24" s="54">
        <f t="shared" si="0"/>
        <v>-9.5238095238095191E-2</v>
      </c>
      <c r="E24" s="34" t="s">
        <v>204</v>
      </c>
      <c r="F24" s="34" t="s">
        <v>859</v>
      </c>
      <c r="G24" s="54">
        <f t="shared" si="1"/>
        <v>-4.0540540540540577E-2</v>
      </c>
      <c r="H24" s="34" t="s">
        <v>860</v>
      </c>
      <c r="I24" s="34" t="s">
        <v>861</v>
      </c>
      <c r="J24" s="54">
        <f t="shared" si="2"/>
        <v>-1.1160714285714444E-2</v>
      </c>
      <c r="K24" s="34" t="s">
        <v>862</v>
      </c>
      <c r="L24" s="35" t="s">
        <v>863</v>
      </c>
      <c r="M24" s="57">
        <f t="shared" si="3"/>
        <v>8.3400579104761105E-2</v>
      </c>
    </row>
    <row r="25" spans="1:13" ht="18.75" customHeight="1" x14ac:dyDescent="0.25">
      <c r="A25" s="37" t="s">
        <v>41</v>
      </c>
      <c r="B25" s="34" t="s">
        <v>257</v>
      </c>
      <c r="C25" s="34" t="s">
        <v>257</v>
      </c>
      <c r="D25" s="54">
        <f t="shared" si="0"/>
        <v>0</v>
      </c>
      <c r="E25" s="34" t="s">
        <v>132</v>
      </c>
      <c r="F25" s="34" t="s">
        <v>60</v>
      </c>
      <c r="G25" s="54">
        <f t="shared" si="1"/>
        <v>-0.30769230769230776</v>
      </c>
      <c r="H25" s="34" t="s">
        <v>864</v>
      </c>
      <c r="I25" s="34" t="s">
        <v>865</v>
      </c>
      <c r="J25" s="54">
        <f t="shared" si="2"/>
        <v>4.7794117647058779E-2</v>
      </c>
      <c r="K25" s="34" t="s">
        <v>866</v>
      </c>
      <c r="L25" s="35" t="s">
        <v>867</v>
      </c>
      <c r="M25" s="57">
        <f t="shared" si="3"/>
        <v>-0.36554621848739488</v>
      </c>
    </row>
    <row r="26" spans="1:13" ht="18.75" customHeight="1" x14ac:dyDescent="0.25">
      <c r="A26" s="59" t="s">
        <v>42</v>
      </c>
      <c r="B26" s="34" t="s">
        <v>416</v>
      </c>
      <c r="C26" s="34" t="s">
        <v>139</v>
      </c>
      <c r="D26" s="54">
        <f t="shared" si="0"/>
        <v>-0.25000000000000006</v>
      </c>
      <c r="E26" s="34" t="s">
        <v>81</v>
      </c>
      <c r="F26" s="34" t="s">
        <v>321</v>
      </c>
      <c r="G26" s="54">
        <f t="shared" si="1"/>
        <v>-0.15</v>
      </c>
      <c r="H26" s="34" t="s">
        <v>110</v>
      </c>
      <c r="I26" s="34" t="s">
        <v>868</v>
      </c>
      <c r="J26" s="54">
        <f t="shared" si="2"/>
        <v>-0.45283018867924529</v>
      </c>
      <c r="K26" s="34" t="s">
        <v>775</v>
      </c>
      <c r="L26" s="35" t="s">
        <v>869</v>
      </c>
      <c r="M26" s="57">
        <f t="shared" si="3"/>
        <v>-0.13582677165354337</v>
      </c>
    </row>
    <row r="27" spans="1:13" ht="18.75" customHeight="1" x14ac:dyDescent="0.25">
      <c r="A27" s="37" t="s">
        <v>43</v>
      </c>
      <c r="B27" s="34" t="s">
        <v>870</v>
      </c>
      <c r="C27" s="34" t="s">
        <v>416</v>
      </c>
      <c r="D27" s="54">
        <f t="shared" si="0"/>
        <v>-0.33333333333333331</v>
      </c>
      <c r="E27" s="34" t="s">
        <v>321</v>
      </c>
      <c r="F27" s="34" t="s">
        <v>76</v>
      </c>
      <c r="G27" s="54">
        <f t="shared" si="1"/>
        <v>-9.090909090909087E-2</v>
      </c>
      <c r="H27" s="34" t="s">
        <v>417</v>
      </c>
      <c r="I27" s="34" t="s">
        <v>871</v>
      </c>
      <c r="J27" s="54">
        <f t="shared" si="2"/>
        <v>0.32352941176470595</v>
      </c>
      <c r="K27" s="34" t="s">
        <v>872</v>
      </c>
      <c r="L27" s="35" t="s">
        <v>873</v>
      </c>
      <c r="M27" s="57">
        <f t="shared" si="3"/>
        <v>2.6478375992939163E-2</v>
      </c>
    </row>
    <row r="28" spans="1:13" ht="18.75" customHeight="1" x14ac:dyDescent="0.25">
      <c r="A28" s="59" t="s">
        <v>44</v>
      </c>
      <c r="B28" s="34" t="s">
        <v>139</v>
      </c>
      <c r="C28" s="34" t="s">
        <v>139</v>
      </c>
      <c r="D28" s="54">
        <f t="shared" si="0"/>
        <v>0</v>
      </c>
      <c r="E28" s="34" t="s">
        <v>264</v>
      </c>
      <c r="F28" s="34" t="s">
        <v>128</v>
      </c>
      <c r="G28" s="54">
        <f t="shared" si="1"/>
        <v>3.4482758620689689E-2</v>
      </c>
      <c r="H28" s="34" t="s">
        <v>874</v>
      </c>
      <c r="I28" s="34" t="s">
        <v>875</v>
      </c>
      <c r="J28" s="54">
        <f t="shared" si="2"/>
        <v>1.7964071856287442E-2</v>
      </c>
      <c r="K28" s="34" t="s">
        <v>876</v>
      </c>
      <c r="L28" s="35" t="s">
        <v>877</v>
      </c>
      <c r="M28" s="57">
        <f t="shared" si="3"/>
        <v>0.27680140597539526</v>
      </c>
    </row>
    <row r="29" spans="1:13" x14ac:dyDescent="0.25">
      <c r="A29" s="37" t="s">
        <v>45</v>
      </c>
      <c r="B29" s="34" t="s">
        <v>490</v>
      </c>
      <c r="C29" s="34" t="s">
        <v>185</v>
      </c>
      <c r="D29" s="54">
        <f t="shared" si="0"/>
        <v>-0.17048710601719202</v>
      </c>
      <c r="E29" s="34" t="s">
        <v>878</v>
      </c>
      <c r="F29" s="34" t="s">
        <v>96</v>
      </c>
      <c r="G29" s="54">
        <f t="shared" si="1"/>
        <v>-7.7072790969248753E-2</v>
      </c>
      <c r="H29" s="34" t="s">
        <v>879</v>
      </c>
      <c r="I29" s="34" t="s">
        <v>880</v>
      </c>
      <c r="J29" s="54">
        <f t="shared" si="2"/>
        <v>3.4349506225841167E-4</v>
      </c>
      <c r="K29" s="34" t="s">
        <v>881</v>
      </c>
      <c r="L29" s="35" t="s">
        <v>100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M32"/>
  <sheetViews>
    <sheetView workbookViewId="0"/>
  </sheetViews>
  <sheetFormatPr defaultColWidth="8.85546875" defaultRowHeight="15" x14ac:dyDescent="0.25"/>
  <cols>
    <col min="1" max="1" width="23.42578125" style="10" bestFit="1" customWidth="1"/>
    <col min="2" max="3" width="12.140625" style="11" bestFit="1" customWidth="1"/>
    <col min="4" max="4" width="11.42578125" style="55" bestFit="1" customWidth="1"/>
    <col min="5" max="6" width="12.140625" style="11" bestFit="1" customWidth="1"/>
    <col min="7" max="7" width="11" style="55" bestFit="1" customWidth="1"/>
    <col min="8" max="9" width="12.140625" style="11" bestFit="1" customWidth="1"/>
    <col min="10" max="10" width="12" style="55" bestFit="1" customWidth="1"/>
    <col min="11" max="12" width="13.140625" style="11" bestFit="1" customWidth="1"/>
    <col min="13" max="13" width="12" style="55" bestFit="1" customWidth="1"/>
    <col min="15" max="15" width="23.42578125" bestFit="1" customWidth="1"/>
  </cols>
  <sheetData>
    <row r="1" spans="1:13" ht="19.5" customHeight="1" x14ac:dyDescent="0.25">
      <c r="A1" s="44" t="s">
        <v>46</v>
      </c>
      <c r="B1" s="71" t="s">
        <v>3</v>
      </c>
      <c r="C1" s="68"/>
      <c r="D1" s="51"/>
      <c r="E1" s="71" t="s">
        <v>4</v>
      </c>
      <c r="F1" s="68"/>
      <c r="G1" s="51"/>
      <c r="H1" s="71" t="s">
        <v>5</v>
      </c>
      <c r="I1" s="68"/>
      <c r="J1" s="51"/>
      <c r="K1" s="71" t="s">
        <v>6</v>
      </c>
      <c r="L1" s="68"/>
      <c r="M1" s="56"/>
    </row>
    <row r="2" spans="1:13" ht="19.5" customHeight="1" x14ac:dyDescent="0.25">
      <c r="A2" s="45" t="s">
        <v>47</v>
      </c>
      <c r="B2" s="46">
        <f>SUM(B4:B95)</f>
        <v>0</v>
      </c>
      <c r="C2" s="46">
        <f>SUM(C4:C95)</f>
        <v>0</v>
      </c>
      <c r="D2" s="52"/>
      <c r="E2" s="46">
        <f>SUM(E4:E95)</f>
        <v>0</v>
      </c>
      <c r="F2" s="46">
        <f>SUM(F4:F95)</f>
        <v>0</v>
      </c>
      <c r="G2" s="52"/>
      <c r="H2" s="46">
        <f>SUM(H4:H95)</f>
        <v>0</v>
      </c>
      <c r="I2" s="46">
        <f>SUM(I4:I95)</f>
        <v>0</v>
      </c>
      <c r="J2" s="52"/>
      <c r="K2" s="46">
        <f>SUM(K4:K95)</f>
        <v>0</v>
      </c>
      <c r="L2" s="47">
        <f>SUM(L4:L95)</f>
        <v>0</v>
      </c>
      <c r="M2" s="57"/>
    </row>
    <row r="3" spans="1:13" ht="19.5" customHeight="1" x14ac:dyDescent="0.25">
      <c r="A3" s="48" t="s">
        <v>7</v>
      </c>
      <c r="B3" s="49" t="s">
        <v>48</v>
      </c>
      <c r="C3" s="49" t="s">
        <v>49</v>
      </c>
      <c r="D3" s="53" t="s">
        <v>10</v>
      </c>
      <c r="E3" s="49" t="s">
        <v>50</v>
      </c>
      <c r="F3" s="49" t="s">
        <v>51</v>
      </c>
      <c r="G3" s="53" t="s">
        <v>13</v>
      </c>
      <c r="H3" s="49" t="s">
        <v>52</v>
      </c>
      <c r="I3" s="49" t="s">
        <v>53</v>
      </c>
      <c r="J3" s="53" t="s">
        <v>16</v>
      </c>
      <c r="K3" s="49" t="s">
        <v>54</v>
      </c>
      <c r="L3" s="50" t="s">
        <v>55</v>
      </c>
      <c r="M3" s="58" t="s">
        <v>19</v>
      </c>
    </row>
    <row r="4" spans="1:13" ht="19.5" customHeight="1" x14ac:dyDescent="0.25">
      <c r="A4" s="37" t="s">
        <v>56</v>
      </c>
      <c r="B4" s="34" t="s">
        <v>123</v>
      </c>
      <c r="C4" s="34" t="s">
        <v>257</v>
      </c>
      <c r="D4" s="54">
        <f t="shared" ref="D4:D29" si="0">IF(OR(B4="", B4=0, C4="", C4=0), "", (B4-C4)/C4)</f>
        <v>0.14285714285714277</v>
      </c>
      <c r="E4" s="34" t="s">
        <v>670</v>
      </c>
      <c r="F4" s="34" t="s">
        <v>326</v>
      </c>
      <c r="G4" s="54">
        <f t="shared" ref="G4:G29" si="1">IF(OR(E4="", E4=0, F4="", F4=0), "", (E4-F4)/F4)</f>
        <v>-6.9767441860465046E-2</v>
      </c>
      <c r="H4" s="34" t="s">
        <v>882</v>
      </c>
      <c r="I4" s="34" t="s">
        <v>618</v>
      </c>
      <c r="J4" s="54">
        <f t="shared" ref="J4:J29" si="2">IF(OR(H4="", H4=0, I4="", I4=0), "", (H4-I4)/I4)</f>
        <v>-0.29411764705882348</v>
      </c>
      <c r="K4" s="34" t="s">
        <v>883</v>
      </c>
      <c r="L4" s="35" t="s">
        <v>678</v>
      </c>
      <c r="M4" s="57">
        <f t="shared" ref="M4:M29" si="3">IF(OR(K4="", K4=0, L4="", L4=0), "", (K4-L4)/L4)</f>
        <v>-0.31327953044754225</v>
      </c>
    </row>
    <row r="5" spans="1:13" ht="19.5" customHeight="1" x14ac:dyDescent="0.25">
      <c r="A5" s="37" t="s">
        <v>57</v>
      </c>
      <c r="B5" s="34" t="s">
        <v>123</v>
      </c>
      <c r="C5" s="34" t="s">
        <v>123</v>
      </c>
      <c r="D5" s="54">
        <f t="shared" si="0"/>
        <v>0</v>
      </c>
      <c r="E5" s="34" t="s">
        <v>884</v>
      </c>
      <c r="F5" s="34" t="s">
        <v>126</v>
      </c>
      <c r="G5" s="54">
        <f t="shared" si="1"/>
        <v>-0.14545454545454556</v>
      </c>
      <c r="H5" s="34" t="s">
        <v>885</v>
      </c>
      <c r="I5" s="34" t="s">
        <v>778</v>
      </c>
      <c r="J5" s="54">
        <f t="shared" si="2"/>
        <v>7.1684587813620132E-3</v>
      </c>
      <c r="K5" s="34" t="s">
        <v>886</v>
      </c>
      <c r="L5" s="35" t="s">
        <v>887</v>
      </c>
      <c r="M5" s="57">
        <f t="shared" si="3"/>
        <v>5.0870760769935811E-2</v>
      </c>
    </row>
    <row r="6" spans="1:13" ht="19.5" customHeight="1" x14ac:dyDescent="0.25">
      <c r="A6" s="59" t="s">
        <v>22</v>
      </c>
      <c r="B6" s="34" t="s">
        <v>59</v>
      </c>
      <c r="C6" s="34" t="s">
        <v>124</v>
      </c>
      <c r="D6" s="54">
        <f t="shared" si="0"/>
        <v>9.999999999999995E-2</v>
      </c>
      <c r="E6" s="34" t="s">
        <v>431</v>
      </c>
      <c r="F6" s="34" t="s">
        <v>536</v>
      </c>
      <c r="G6" s="54">
        <f t="shared" si="1"/>
        <v>-5.2631578947368279E-2</v>
      </c>
      <c r="H6" s="34" t="s">
        <v>888</v>
      </c>
      <c r="I6" s="34" t="s">
        <v>304</v>
      </c>
      <c r="J6" s="54">
        <f t="shared" si="2"/>
        <v>-5.6074766355140235E-2</v>
      </c>
      <c r="K6" s="34" t="s">
        <v>889</v>
      </c>
      <c r="L6" s="35" t="s">
        <v>876</v>
      </c>
      <c r="M6" s="57">
        <f t="shared" si="3"/>
        <v>-6.951135581555401E-2</v>
      </c>
    </row>
    <row r="7" spans="1:13" ht="19.5" customHeight="1" x14ac:dyDescent="0.25">
      <c r="A7" s="37" t="s">
        <v>23</v>
      </c>
      <c r="B7" s="34" t="s">
        <v>747</v>
      </c>
      <c r="C7" s="34" t="s">
        <v>747</v>
      </c>
      <c r="D7" s="54">
        <f t="shared" si="0"/>
        <v>0</v>
      </c>
      <c r="E7" s="34" t="s">
        <v>198</v>
      </c>
      <c r="F7" s="34" t="s">
        <v>198</v>
      </c>
      <c r="G7" s="54">
        <f t="shared" si="1"/>
        <v>0</v>
      </c>
      <c r="H7" s="34" t="s">
        <v>440</v>
      </c>
      <c r="I7" s="34" t="s">
        <v>890</v>
      </c>
      <c r="J7" s="54">
        <f t="shared" si="2"/>
        <v>0.39525691699604748</v>
      </c>
      <c r="K7" s="34" t="s">
        <v>891</v>
      </c>
      <c r="L7" s="35" t="s">
        <v>892</v>
      </c>
      <c r="M7" s="57">
        <f t="shared" si="3"/>
        <v>9.5760787282361745E-2</v>
      </c>
    </row>
    <row r="8" spans="1:13" ht="19.5" customHeight="1" x14ac:dyDescent="0.25">
      <c r="A8" s="59" t="s">
        <v>24</v>
      </c>
      <c r="B8" s="34" t="s">
        <v>64</v>
      </c>
      <c r="C8" s="34" t="s">
        <v>557</v>
      </c>
      <c r="D8" s="54">
        <f t="shared" si="0"/>
        <v>-7.6923076923076983E-2</v>
      </c>
      <c r="E8" s="34" t="s">
        <v>68</v>
      </c>
      <c r="F8" s="34" t="s">
        <v>573</v>
      </c>
      <c r="G8" s="54">
        <f t="shared" si="1"/>
        <v>-0.34821428571428581</v>
      </c>
      <c r="H8" s="34" t="s">
        <v>467</v>
      </c>
      <c r="I8" s="34" t="s">
        <v>308</v>
      </c>
      <c r="J8" s="54">
        <f t="shared" si="2"/>
        <v>-7.3809523809523825E-2</v>
      </c>
      <c r="K8" s="34" t="s">
        <v>828</v>
      </c>
      <c r="L8" s="35" t="s">
        <v>893</v>
      </c>
      <c r="M8" s="57">
        <f t="shared" si="3"/>
        <v>-0.12015845070422537</v>
      </c>
    </row>
    <row r="9" spans="1:13" ht="19.5" customHeight="1" x14ac:dyDescent="0.25">
      <c r="A9" s="37" t="s">
        <v>25</v>
      </c>
      <c r="B9" s="34" t="s">
        <v>124</v>
      </c>
      <c r="C9" s="34" t="s">
        <v>59</v>
      </c>
      <c r="D9" s="54">
        <f t="shared" si="0"/>
        <v>-9.090909090909087E-2</v>
      </c>
      <c r="E9" s="34" t="s">
        <v>95</v>
      </c>
      <c r="F9" s="34" t="s">
        <v>65</v>
      </c>
      <c r="G9" s="54">
        <f t="shared" si="1"/>
        <v>5.5555555555555608E-2</v>
      </c>
      <c r="H9" s="34" t="s">
        <v>894</v>
      </c>
      <c r="I9" s="34" t="s">
        <v>227</v>
      </c>
      <c r="J9" s="54">
        <f t="shared" si="2"/>
        <v>9.7844112769485875E-2</v>
      </c>
      <c r="K9" s="34" t="s">
        <v>895</v>
      </c>
      <c r="L9" s="35" t="s">
        <v>896</v>
      </c>
      <c r="M9" s="57">
        <f t="shared" si="3"/>
        <v>-0.16176135067305492</v>
      </c>
    </row>
    <row r="10" spans="1:13" ht="19.5" customHeight="1" x14ac:dyDescent="0.25">
      <c r="A10" s="59" t="s">
        <v>26</v>
      </c>
      <c r="B10" s="34" t="s">
        <v>412</v>
      </c>
      <c r="C10" s="34" t="s">
        <v>86</v>
      </c>
      <c r="D10" s="54">
        <f t="shared" si="0"/>
        <v>-0.16129032258064513</v>
      </c>
      <c r="E10" s="34" t="s">
        <v>176</v>
      </c>
      <c r="F10" s="34" t="s">
        <v>573</v>
      </c>
      <c r="G10" s="54">
        <f t="shared" si="1"/>
        <v>-9.8214285714285796E-2</v>
      </c>
      <c r="H10" s="34" t="s">
        <v>178</v>
      </c>
      <c r="I10" s="34" t="s">
        <v>897</v>
      </c>
      <c r="J10" s="54">
        <f t="shared" si="2"/>
        <v>5.8614564831261116E-2</v>
      </c>
      <c r="K10" s="34" t="s">
        <v>898</v>
      </c>
      <c r="L10" s="35" t="s">
        <v>899</v>
      </c>
      <c r="M10" s="57">
        <f t="shared" si="3"/>
        <v>-0.21914132379248652</v>
      </c>
    </row>
    <row r="11" spans="1:13" ht="19.5" customHeight="1" x14ac:dyDescent="0.25">
      <c r="A11" s="37" t="s">
        <v>27</v>
      </c>
      <c r="B11" s="34" t="s">
        <v>64</v>
      </c>
      <c r="C11" s="34" t="s">
        <v>67</v>
      </c>
      <c r="D11" s="54">
        <f t="shared" si="0"/>
        <v>-0.14285714285714296</v>
      </c>
      <c r="E11" s="34" t="s">
        <v>568</v>
      </c>
      <c r="F11" s="34" t="s">
        <v>694</v>
      </c>
      <c r="G11" s="54">
        <f t="shared" si="1"/>
        <v>-9.9999999999999964E-2</v>
      </c>
      <c r="H11" s="34" t="s">
        <v>900</v>
      </c>
      <c r="I11" s="34" t="s">
        <v>796</v>
      </c>
      <c r="J11" s="54">
        <f t="shared" si="2"/>
        <v>2.0080321285140489E-2</v>
      </c>
      <c r="K11" s="34" t="s">
        <v>901</v>
      </c>
      <c r="L11" s="35" t="s">
        <v>902</v>
      </c>
      <c r="M11" s="57">
        <f t="shared" si="3"/>
        <v>-0.49026467903863702</v>
      </c>
    </row>
    <row r="12" spans="1:13" ht="19.5" customHeight="1" x14ac:dyDescent="0.25">
      <c r="A12" s="59" t="s">
        <v>28</v>
      </c>
      <c r="B12" s="34" t="s">
        <v>800</v>
      </c>
      <c r="C12" s="34" t="s">
        <v>150</v>
      </c>
      <c r="D12" s="54">
        <f t="shared" si="0"/>
        <v>-0.10769230769230778</v>
      </c>
      <c r="E12" s="34" t="s">
        <v>501</v>
      </c>
      <c r="F12" s="34" t="s">
        <v>260</v>
      </c>
      <c r="G12" s="54">
        <f t="shared" si="1"/>
        <v>-5.988023952095814E-3</v>
      </c>
      <c r="H12" s="34" t="s">
        <v>903</v>
      </c>
      <c r="I12" s="34" t="s">
        <v>904</v>
      </c>
      <c r="J12" s="54">
        <f t="shared" si="2"/>
        <v>0.37493036211699166</v>
      </c>
      <c r="K12" s="34" t="s">
        <v>905</v>
      </c>
      <c r="L12" s="35" t="s">
        <v>906</v>
      </c>
      <c r="M12" s="57">
        <f t="shared" si="3"/>
        <v>-0.20921890413415833</v>
      </c>
    </row>
    <row r="13" spans="1:13" ht="19.5" customHeight="1" x14ac:dyDescent="0.25">
      <c r="A13" s="37" t="s">
        <v>29</v>
      </c>
      <c r="B13" s="34" t="s">
        <v>326</v>
      </c>
      <c r="C13" s="34" t="s">
        <v>884</v>
      </c>
      <c r="D13" s="54">
        <f t="shared" si="0"/>
        <v>-8.5106382978723361E-2</v>
      </c>
      <c r="E13" s="34" t="s">
        <v>907</v>
      </c>
      <c r="F13" s="34" t="s">
        <v>806</v>
      </c>
      <c r="G13" s="54">
        <f t="shared" si="1"/>
        <v>-3.7234042553191404E-2</v>
      </c>
      <c r="H13" s="34" t="s">
        <v>908</v>
      </c>
      <c r="I13" s="34" t="s">
        <v>909</v>
      </c>
      <c r="J13" s="54">
        <f t="shared" si="2"/>
        <v>-0.26568118258090301</v>
      </c>
      <c r="K13" s="34" t="s">
        <v>910</v>
      </c>
      <c r="L13" s="35" t="s">
        <v>100</v>
      </c>
      <c r="M13" s="57" t="e">
        <f t="shared" si="3"/>
        <v>#DIV/0!</v>
      </c>
    </row>
    <row r="14" spans="1:13" ht="19.5" customHeight="1" x14ac:dyDescent="0.25">
      <c r="A14" s="59" t="s">
        <v>30</v>
      </c>
      <c r="B14" s="34" t="s">
        <v>911</v>
      </c>
      <c r="C14" s="34" t="s">
        <v>810</v>
      </c>
      <c r="D14" s="54">
        <f t="shared" si="0"/>
        <v>1.709401709401711E-2</v>
      </c>
      <c r="E14" s="34" t="s">
        <v>912</v>
      </c>
      <c r="F14" s="34" t="s">
        <v>913</v>
      </c>
      <c r="G14" s="54">
        <f t="shared" si="1"/>
        <v>-1.8410041841004091E-2</v>
      </c>
      <c r="H14" s="34" t="s">
        <v>914</v>
      </c>
      <c r="I14" s="34" t="s">
        <v>915</v>
      </c>
      <c r="J14" s="54">
        <f t="shared" si="2"/>
        <v>-8.7058593367895978E-3</v>
      </c>
      <c r="K14" s="34" t="s">
        <v>916</v>
      </c>
      <c r="L14" s="35" t="s">
        <v>100</v>
      </c>
      <c r="M14" s="57" t="e">
        <f t="shared" si="3"/>
        <v>#DIV/0!</v>
      </c>
    </row>
    <row r="15" spans="1:13" ht="19.5" customHeight="1" x14ac:dyDescent="0.25">
      <c r="A15" s="37" t="s">
        <v>31</v>
      </c>
      <c r="B15" s="34" t="s">
        <v>917</v>
      </c>
      <c r="C15" s="34" t="s">
        <v>245</v>
      </c>
      <c r="D15" s="54">
        <f t="shared" si="0"/>
        <v>-9.708737864077667E-2</v>
      </c>
      <c r="E15" s="34" t="s">
        <v>436</v>
      </c>
      <c r="F15" s="34" t="s">
        <v>441</v>
      </c>
      <c r="G15" s="54">
        <f t="shared" si="1"/>
        <v>2.4271844660194088E-2</v>
      </c>
      <c r="H15" s="34" t="s">
        <v>918</v>
      </c>
      <c r="I15" s="34" t="s">
        <v>919</v>
      </c>
      <c r="J15" s="54">
        <f t="shared" si="2"/>
        <v>-0.3753130590339892</v>
      </c>
      <c r="K15" s="34" t="s">
        <v>920</v>
      </c>
      <c r="L15" s="35" t="s">
        <v>921</v>
      </c>
      <c r="M15" s="57">
        <f t="shared" si="3"/>
        <v>-0.16731454486556535</v>
      </c>
    </row>
    <row r="16" spans="1:13" ht="19.5" customHeight="1" x14ac:dyDescent="0.25">
      <c r="A16" s="59" t="s">
        <v>32</v>
      </c>
      <c r="B16" s="34" t="s">
        <v>719</v>
      </c>
      <c r="C16" s="34" t="s">
        <v>332</v>
      </c>
      <c r="D16" s="54">
        <f t="shared" si="0"/>
        <v>-8.1300813008130159E-3</v>
      </c>
      <c r="E16" s="34" t="s">
        <v>922</v>
      </c>
      <c r="F16" s="34" t="s">
        <v>720</v>
      </c>
      <c r="G16" s="54">
        <f t="shared" si="1"/>
        <v>-1.7897091722595095E-2</v>
      </c>
      <c r="H16" s="34" t="s">
        <v>923</v>
      </c>
      <c r="I16" s="34" t="s">
        <v>892</v>
      </c>
      <c r="J16" s="54">
        <f t="shared" si="2"/>
        <v>-0.19909159727479186</v>
      </c>
      <c r="K16" s="34" t="s">
        <v>924</v>
      </c>
      <c r="L16" s="35" t="s">
        <v>925</v>
      </c>
      <c r="M16" s="57">
        <f t="shared" si="3"/>
        <v>0.82225601574380536</v>
      </c>
    </row>
    <row r="17" spans="1:13" ht="19.5" customHeight="1" x14ac:dyDescent="0.25">
      <c r="A17" s="37" t="s">
        <v>33</v>
      </c>
      <c r="B17" s="34" t="s">
        <v>568</v>
      </c>
      <c r="C17" s="34" t="s">
        <v>69</v>
      </c>
      <c r="D17" s="54">
        <f t="shared" si="0"/>
        <v>-3.5714285714285615E-2</v>
      </c>
      <c r="E17" s="34" t="s">
        <v>926</v>
      </c>
      <c r="F17" s="34" t="s">
        <v>927</v>
      </c>
      <c r="G17" s="54">
        <f t="shared" si="1"/>
        <v>-0.54269662921348316</v>
      </c>
      <c r="H17" s="34" t="s">
        <v>928</v>
      </c>
      <c r="I17" s="34" t="s">
        <v>929</v>
      </c>
      <c r="J17" s="54">
        <f t="shared" si="2"/>
        <v>5.1422865701447704E-2</v>
      </c>
      <c r="K17" s="34" t="s">
        <v>930</v>
      </c>
      <c r="L17" s="35" t="s">
        <v>100</v>
      </c>
      <c r="M17" s="57" t="e">
        <f t="shared" si="3"/>
        <v>#DIV/0!</v>
      </c>
    </row>
    <row r="18" spans="1:13" ht="18.75" customHeight="1" x14ac:dyDescent="0.25">
      <c r="A18" s="59" t="s">
        <v>34</v>
      </c>
      <c r="B18" s="34" t="s">
        <v>931</v>
      </c>
      <c r="C18" s="34" t="s">
        <v>932</v>
      </c>
      <c r="D18" s="54">
        <f t="shared" si="0"/>
        <v>-8.6065573770491788E-2</v>
      </c>
      <c r="E18" s="34" t="s">
        <v>933</v>
      </c>
      <c r="F18" s="34" t="s">
        <v>934</v>
      </c>
      <c r="G18" s="54">
        <f t="shared" si="1"/>
        <v>0.13237410071942446</v>
      </c>
      <c r="H18" s="34" t="s">
        <v>935</v>
      </c>
      <c r="I18" s="34" t="s">
        <v>936</v>
      </c>
      <c r="J18" s="54">
        <f t="shared" si="2"/>
        <v>-0.19540003931590325</v>
      </c>
      <c r="K18" s="34" t="s">
        <v>937</v>
      </c>
      <c r="L18" s="35" t="s">
        <v>100</v>
      </c>
      <c r="M18" s="57" t="e">
        <f t="shared" si="3"/>
        <v>#DIV/0!</v>
      </c>
    </row>
    <row r="19" spans="1:13" ht="18.75" customHeight="1" x14ac:dyDescent="0.25">
      <c r="A19" s="37" t="s">
        <v>35</v>
      </c>
      <c r="B19" s="34" t="s">
        <v>150</v>
      </c>
      <c r="C19" s="34" t="s">
        <v>685</v>
      </c>
      <c r="D19" s="54">
        <f t="shared" si="0"/>
        <v>-0.15584415584415584</v>
      </c>
      <c r="E19" s="34" t="s">
        <v>938</v>
      </c>
      <c r="F19" s="34" t="s">
        <v>939</v>
      </c>
      <c r="G19" s="54">
        <f t="shared" si="1"/>
        <v>-0.45263157894736838</v>
      </c>
      <c r="H19" s="34" t="s">
        <v>940</v>
      </c>
      <c r="I19" s="34" t="s">
        <v>941</v>
      </c>
      <c r="J19" s="54">
        <f t="shared" si="2"/>
        <v>-0.48995983935742971</v>
      </c>
      <c r="K19" s="34" t="s">
        <v>942</v>
      </c>
      <c r="L19" s="35" t="s">
        <v>943</v>
      </c>
      <c r="M19" s="57">
        <f t="shared" si="3"/>
        <v>-0.68613138686131392</v>
      </c>
    </row>
    <row r="20" spans="1:13" ht="18.75" customHeight="1" x14ac:dyDescent="0.25">
      <c r="A20" s="59" t="s">
        <v>36</v>
      </c>
      <c r="B20" s="34" t="s">
        <v>76</v>
      </c>
      <c r="C20" s="34" t="s">
        <v>91</v>
      </c>
      <c r="D20" s="54">
        <f t="shared" si="0"/>
        <v>-4.3478260869565251E-2</v>
      </c>
      <c r="E20" s="34" t="s">
        <v>712</v>
      </c>
      <c r="F20" s="34" t="s">
        <v>843</v>
      </c>
      <c r="G20" s="54">
        <f t="shared" si="1"/>
        <v>-0.66834170854271358</v>
      </c>
      <c r="H20" s="34" t="s">
        <v>944</v>
      </c>
      <c r="I20" s="34" t="s">
        <v>945</v>
      </c>
      <c r="J20" s="54">
        <f t="shared" si="2"/>
        <v>-0.20633484162895938</v>
      </c>
      <c r="K20" s="34" t="s">
        <v>946</v>
      </c>
      <c r="L20" s="35" t="s">
        <v>947</v>
      </c>
      <c r="M20" s="57">
        <f t="shared" si="3"/>
        <v>-0.13176826959485044</v>
      </c>
    </row>
    <row r="21" spans="1:13" ht="19.5" customHeight="1" x14ac:dyDescent="0.25">
      <c r="A21" s="37" t="s">
        <v>37</v>
      </c>
      <c r="B21" s="34" t="s">
        <v>151</v>
      </c>
      <c r="C21" s="34" t="s">
        <v>552</v>
      </c>
      <c r="D21" s="54">
        <f t="shared" si="0"/>
        <v>3.1948881789137407E-2</v>
      </c>
      <c r="E21" s="34" t="s">
        <v>948</v>
      </c>
      <c r="F21" s="34" t="s">
        <v>949</v>
      </c>
      <c r="G21" s="54">
        <f t="shared" si="1"/>
        <v>-6.3694267515923594E-2</v>
      </c>
      <c r="H21" s="34" t="s">
        <v>905</v>
      </c>
      <c r="I21" s="34" t="s">
        <v>100</v>
      </c>
      <c r="J21" s="54" t="e">
        <f t="shared" si="2"/>
        <v>#DIV/0!</v>
      </c>
      <c r="K21" s="34" t="s">
        <v>950</v>
      </c>
      <c r="L21" s="35" t="s">
        <v>100</v>
      </c>
      <c r="M21" s="57" t="e">
        <f t="shared" si="3"/>
        <v>#DIV/0!</v>
      </c>
    </row>
    <row r="22" spans="1:13" ht="18.75" customHeight="1" x14ac:dyDescent="0.25">
      <c r="A22" s="59" t="s">
        <v>38</v>
      </c>
      <c r="B22" s="34" t="s">
        <v>139</v>
      </c>
      <c r="C22" s="34" t="s">
        <v>280</v>
      </c>
      <c r="D22" s="54">
        <f t="shared" si="0"/>
        <v>-0.20000000000000004</v>
      </c>
      <c r="E22" s="34" t="s">
        <v>182</v>
      </c>
      <c r="F22" s="34" t="s">
        <v>773</v>
      </c>
      <c r="G22" s="54">
        <f t="shared" si="1"/>
        <v>-0.17073170731707307</v>
      </c>
      <c r="H22" s="34" t="s">
        <v>951</v>
      </c>
      <c r="I22" s="34" t="s">
        <v>952</v>
      </c>
      <c r="J22" s="54">
        <f t="shared" si="2"/>
        <v>-0.25999999999999995</v>
      </c>
      <c r="K22" s="34" t="s">
        <v>953</v>
      </c>
      <c r="L22" s="35" t="s">
        <v>954</v>
      </c>
      <c r="M22" s="57">
        <f t="shared" si="3"/>
        <v>-0.36225596529284171</v>
      </c>
    </row>
    <row r="23" spans="1:13" ht="18.75" customHeight="1" x14ac:dyDescent="0.25">
      <c r="A23" s="37" t="s">
        <v>39</v>
      </c>
      <c r="B23" s="34" t="s">
        <v>412</v>
      </c>
      <c r="C23" s="34" t="s">
        <v>128</v>
      </c>
      <c r="D23" s="54">
        <f t="shared" si="0"/>
        <v>-0.10344827586206887</v>
      </c>
      <c r="E23" s="34" t="s">
        <v>62</v>
      </c>
      <c r="F23" s="34" t="s">
        <v>854</v>
      </c>
      <c r="G23" s="54">
        <f t="shared" si="1"/>
        <v>0.11999999999999995</v>
      </c>
      <c r="H23" s="34" t="s">
        <v>955</v>
      </c>
      <c r="I23" s="34" t="s">
        <v>956</v>
      </c>
      <c r="J23" s="54">
        <f t="shared" si="2"/>
        <v>0.17131782945736426</v>
      </c>
      <c r="K23" s="34" t="s">
        <v>957</v>
      </c>
      <c r="L23" s="35" t="s">
        <v>958</v>
      </c>
      <c r="M23" s="57">
        <f t="shared" si="3"/>
        <v>3.2069106522183604</v>
      </c>
    </row>
    <row r="24" spans="1:13" ht="18.75" customHeight="1" x14ac:dyDescent="0.25">
      <c r="A24" s="59" t="s">
        <v>40</v>
      </c>
      <c r="B24" s="34" t="s">
        <v>75</v>
      </c>
      <c r="C24" s="34" t="s">
        <v>92</v>
      </c>
      <c r="D24" s="54">
        <f t="shared" si="0"/>
        <v>-9.5238095238095191E-2</v>
      </c>
      <c r="E24" s="34" t="s">
        <v>101</v>
      </c>
      <c r="F24" s="34" t="s">
        <v>859</v>
      </c>
      <c r="G24" s="54">
        <f t="shared" si="1"/>
        <v>-3.3783783783783813E-2</v>
      </c>
      <c r="H24" s="34" t="s">
        <v>927</v>
      </c>
      <c r="I24" s="34" t="s">
        <v>959</v>
      </c>
      <c r="J24" s="54">
        <f t="shared" si="2"/>
        <v>-8.9086859688196074E-3</v>
      </c>
      <c r="K24" s="34" t="s">
        <v>960</v>
      </c>
      <c r="L24" s="35" t="s">
        <v>961</v>
      </c>
      <c r="M24" s="57">
        <f t="shared" si="3"/>
        <v>8.6299227524761907E-2</v>
      </c>
    </row>
    <row r="25" spans="1:13" ht="18.75" customHeight="1" x14ac:dyDescent="0.25">
      <c r="A25" s="37" t="s">
        <v>41</v>
      </c>
      <c r="B25" s="34" t="s">
        <v>257</v>
      </c>
      <c r="C25" s="34" t="s">
        <v>257</v>
      </c>
      <c r="D25" s="54">
        <f t="shared" si="0"/>
        <v>0</v>
      </c>
      <c r="E25" s="34" t="s">
        <v>125</v>
      </c>
      <c r="F25" s="34" t="s">
        <v>60</v>
      </c>
      <c r="G25" s="54">
        <f t="shared" si="1"/>
        <v>-0.28846153846153849</v>
      </c>
      <c r="H25" s="34" t="s">
        <v>962</v>
      </c>
      <c r="I25" s="34" t="s">
        <v>963</v>
      </c>
      <c r="J25" s="54">
        <f t="shared" si="2"/>
        <v>5.1282051282051329E-2</v>
      </c>
      <c r="K25" s="34" t="s">
        <v>964</v>
      </c>
      <c r="L25" s="35" t="s">
        <v>965</v>
      </c>
      <c r="M25" s="57">
        <f t="shared" si="3"/>
        <v>-0.37024221453287198</v>
      </c>
    </row>
    <row r="26" spans="1:13" ht="18.75" customHeight="1" x14ac:dyDescent="0.25">
      <c r="A26" s="59" t="s">
        <v>42</v>
      </c>
      <c r="B26" s="34" t="s">
        <v>416</v>
      </c>
      <c r="C26" s="34" t="s">
        <v>139</v>
      </c>
      <c r="D26" s="54">
        <f t="shared" si="0"/>
        <v>-0.25000000000000006</v>
      </c>
      <c r="E26" s="34" t="s">
        <v>966</v>
      </c>
      <c r="F26" s="34" t="s">
        <v>321</v>
      </c>
      <c r="G26" s="54">
        <f t="shared" si="1"/>
        <v>-0.10000000000000009</v>
      </c>
      <c r="H26" s="34" t="s">
        <v>967</v>
      </c>
      <c r="I26" s="34" t="s">
        <v>968</v>
      </c>
      <c r="J26" s="54">
        <f t="shared" si="2"/>
        <v>-0.453416149068323</v>
      </c>
      <c r="K26" s="34" t="s">
        <v>969</v>
      </c>
      <c r="L26" s="35" t="s">
        <v>63</v>
      </c>
      <c r="M26" s="57">
        <f t="shared" si="3"/>
        <v>-0.13359528487229858</v>
      </c>
    </row>
    <row r="27" spans="1:13" ht="18.75" customHeight="1" x14ac:dyDescent="0.25">
      <c r="A27" s="37" t="s">
        <v>43</v>
      </c>
      <c r="B27" s="34" t="s">
        <v>870</v>
      </c>
      <c r="C27" s="34" t="s">
        <v>416</v>
      </c>
      <c r="D27" s="54">
        <f t="shared" si="0"/>
        <v>-0.33333333333333331</v>
      </c>
      <c r="E27" s="34" t="s">
        <v>92</v>
      </c>
      <c r="F27" s="34" t="s">
        <v>76</v>
      </c>
      <c r="G27" s="54">
        <f t="shared" si="1"/>
        <v>-4.5454545454545497E-2</v>
      </c>
      <c r="H27" s="34" t="s">
        <v>970</v>
      </c>
      <c r="I27" s="34" t="s">
        <v>394</v>
      </c>
      <c r="J27" s="54">
        <f t="shared" si="2"/>
        <v>0.32195121951219524</v>
      </c>
      <c r="K27" s="34" t="s">
        <v>811</v>
      </c>
      <c r="L27" s="35" t="s">
        <v>971</v>
      </c>
      <c r="M27" s="57">
        <f t="shared" si="3"/>
        <v>2.9074889867841416E-2</v>
      </c>
    </row>
    <row r="28" spans="1:13" ht="18.75" customHeight="1" x14ac:dyDescent="0.25">
      <c r="A28" s="59" t="s">
        <v>44</v>
      </c>
      <c r="B28" s="34" t="s">
        <v>139</v>
      </c>
      <c r="C28" s="34" t="s">
        <v>139</v>
      </c>
      <c r="D28" s="54">
        <f t="shared" si="0"/>
        <v>0</v>
      </c>
      <c r="E28" s="34" t="s">
        <v>264</v>
      </c>
      <c r="F28" s="34" t="s">
        <v>128</v>
      </c>
      <c r="G28" s="54">
        <f t="shared" si="1"/>
        <v>3.4482758620689689E-2</v>
      </c>
      <c r="H28" s="34" t="s">
        <v>259</v>
      </c>
      <c r="I28" s="34" t="s">
        <v>133</v>
      </c>
      <c r="J28" s="54">
        <f t="shared" si="2"/>
        <v>2.3809523809523832E-2</v>
      </c>
      <c r="K28" s="34" t="s">
        <v>972</v>
      </c>
      <c r="L28" s="35" t="s">
        <v>973</v>
      </c>
      <c r="M28" s="57">
        <f t="shared" si="3"/>
        <v>0.2798245614035087</v>
      </c>
    </row>
    <row r="29" spans="1:13" x14ac:dyDescent="0.25">
      <c r="A29" s="37" t="s">
        <v>45</v>
      </c>
      <c r="B29" s="34" t="s">
        <v>691</v>
      </c>
      <c r="C29" s="34" t="s">
        <v>974</v>
      </c>
      <c r="D29" s="54">
        <f t="shared" si="0"/>
        <v>-0.16738197424892703</v>
      </c>
      <c r="E29" s="34" t="s">
        <v>975</v>
      </c>
      <c r="F29" s="34" t="s">
        <v>976</v>
      </c>
      <c r="G29" s="54">
        <f t="shared" si="1"/>
        <v>-7.4621064904780474E-2</v>
      </c>
      <c r="H29" s="34" t="s">
        <v>977</v>
      </c>
      <c r="I29" s="34" t="s">
        <v>978</v>
      </c>
      <c r="J29" s="54">
        <f t="shared" si="2"/>
        <v>3.0006858710561928E-3</v>
      </c>
      <c r="K29" s="34" t="s">
        <v>979</v>
      </c>
      <c r="L29" s="35" t="s">
        <v>100</v>
      </c>
      <c r="M29" s="57" t="e">
        <f t="shared" si="3"/>
        <v>#DIV/0!</v>
      </c>
    </row>
    <row r="32" spans="1:13" x14ac:dyDescent="0.25">
      <c r="C32" s="55"/>
    </row>
  </sheetData>
  <mergeCells count="4">
    <mergeCell ref="B1:C1"/>
    <mergeCell ref="E1:F1"/>
    <mergeCell ref="K1:L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Changes</vt:lpstr>
      <vt:lpstr>Template</vt:lpstr>
      <vt:lpstr>Mar 02 07_50_25</vt:lpstr>
      <vt:lpstr>Mar 01 06_47_13</vt:lpstr>
      <vt:lpstr>Feb 29 07_07_37</vt:lpstr>
      <vt:lpstr>Feb 27 13_26_50</vt:lpstr>
      <vt:lpstr>Feb 25 08_28_41</vt:lpstr>
      <vt:lpstr>Feb 24 08_15_22</vt:lpstr>
      <vt:lpstr>Feb 23 18_30_38</vt:lpstr>
      <vt:lpstr>Feb 23 07_41_06</vt:lpstr>
      <vt:lpstr>Feb 22 18_36_07</vt:lpstr>
      <vt:lpstr>Feb 22 08_14_14</vt:lpstr>
      <vt:lpstr>Feb 21 08_22_04</vt:lpstr>
      <vt:lpstr>Feb 20 19_46_05</vt:lpstr>
      <vt:lpstr>Feb 20 08_50_30</vt:lpstr>
      <vt:lpstr>Feb 19 18_57_42</vt:lpstr>
      <vt:lpstr>Feb 19 06_14_35</vt:lpstr>
      <vt:lpstr>Feb 18 19_17_22</vt:lpstr>
      <vt:lpstr>Feb 18 08_44_47</vt:lpstr>
      <vt:lpstr>Feb 17 08_28_04</vt:lpstr>
      <vt:lpstr>Feb 16 23_41_05</vt:lpstr>
      <vt:lpstr>Feb 15 11_53_45</vt:lpstr>
      <vt:lpstr>Feb 14 18_07_30</vt:lpstr>
      <vt:lpstr>Feb 14</vt:lpstr>
      <vt:lpstr>Feb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Jevgenijs Galaktionovs</cp:lastModifiedBy>
  <dcterms:created xsi:type="dcterms:W3CDTF">2024-02-14T13:50:14Z</dcterms:created>
  <dcterms:modified xsi:type="dcterms:W3CDTF">2024-03-03T11:22:51Z</dcterms:modified>
</cp:coreProperties>
</file>