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MILOS VLACHOS\Επιφάνεια εργασίας\project_egkatastaseis_2\"/>
    </mc:Choice>
  </mc:AlternateContent>
  <xr:revisionPtr revIDLastSave="0" documentId="13_ncr:1_{5151988B-04AE-48C3-84E6-0AD1F07D170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Φύλλο1" sheetId="1" r:id="rId1"/>
  </sheets>
  <definedNames>
    <definedName name="Α2">Φύλλο1!$A$5:$A$12,Φύλλο1!#REF!,Φύλλο1!#REF!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69" i="1" l="1"/>
  <c r="L66" i="1"/>
  <c r="K66" i="1"/>
  <c r="J66" i="1"/>
  <c r="L50" i="1"/>
  <c r="L51" i="1"/>
  <c r="L52" i="1"/>
  <c r="L53" i="1"/>
  <c r="L54" i="1"/>
  <c r="L55" i="1"/>
  <c r="L56" i="1"/>
  <c r="L49" i="1"/>
  <c r="K51" i="1"/>
  <c r="K50" i="1"/>
  <c r="K49" i="1"/>
  <c r="J51" i="1"/>
  <c r="J50" i="1"/>
  <c r="J49" i="1"/>
  <c r="Q51" i="1"/>
  <c r="Q50" i="1"/>
  <c r="Q49" i="1"/>
  <c r="P51" i="1"/>
  <c r="P50" i="1"/>
  <c r="P49" i="1"/>
  <c r="H66" i="1"/>
  <c r="F66" i="1"/>
  <c r="G66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49" i="1"/>
  <c r="F50" i="1"/>
  <c r="F51" i="1"/>
  <c r="F52" i="1"/>
  <c r="F53" i="1"/>
  <c r="F54" i="1"/>
  <c r="F55" i="1"/>
  <c r="F56" i="1"/>
  <c r="F49" i="1"/>
  <c r="J44" i="1"/>
  <c r="O29" i="1"/>
  <c r="N29" i="1"/>
  <c r="O28" i="1"/>
  <c r="N28" i="1"/>
  <c r="O27" i="1"/>
  <c r="N27" i="1"/>
  <c r="H44" i="1"/>
  <c r="G44" i="1"/>
  <c r="F44" i="1"/>
  <c r="F32" i="1"/>
  <c r="F33" i="1"/>
  <c r="F34" i="1"/>
  <c r="F35" i="1"/>
  <c r="F31" i="1"/>
  <c r="G28" i="1"/>
  <c r="G29" i="1"/>
  <c r="G30" i="1"/>
  <c r="G31" i="1"/>
  <c r="G32" i="1"/>
  <c r="G33" i="1"/>
  <c r="G34" i="1"/>
  <c r="G35" i="1"/>
  <c r="G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27" i="1"/>
  <c r="J23" i="1"/>
  <c r="O8" i="1"/>
  <c r="N8" i="1"/>
  <c r="O7" i="1"/>
  <c r="N7" i="1"/>
  <c r="O6" i="1"/>
  <c r="N6" i="1"/>
  <c r="H23" i="1"/>
  <c r="H16" i="1"/>
  <c r="H17" i="1"/>
  <c r="H18" i="1"/>
  <c r="H19" i="1"/>
  <c r="H20" i="1"/>
  <c r="H21" i="1"/>
  <c r="H22" i="1"/>
  <c r="H15" i="1"/>
  <c r="G23" i="1"/>
  <c r="G16" i="1"/>
  <c r="G17" i="1"/>
  <c r="G18" i="1"/>
  <c r="G19" i="1"/>
  <c r="G20" i="1"/>
  <c r="G21" i="1"/>
  <c r="G22" i="1"/>
  <c r="G15" i="1"/>
  <c r="F23" i="1"/>
  <c r="D44" i="1"/>
  <c r="D66" i="1"/>
  <c r="D23" i="1"/>
</calcChain>
</file>

<file path=xl/sharedStrings.xml><?xml version="1.0" encoding="utf-8"?>
<sst xmlns="http://schemas.openxmlformats.org/spreadsheetml/2006/main" count="87" uniqueCount="64">
  <si>
    <t>ΦΩΤΙΣΜΟΣ</t>
  </si>
  <si>
    <t>ΧΙ1</t>
  </si>
  <si>
    <t>XI2</t>
  </si>
  <si>
    <t>XI3</t>
  </si>
  <si>
    <t>XI4</t>
  </si>
  <si>
    <t>XI5</t>
  </si>
  <si>
    <t>XI6</t>
  </si>
  <si>
    <t>XI7</t>
  </si>
  <si>
    <t>XI8</t>
  </si>
  <si>
    <t>XI9</t>
  </si>
  <si>
    <t>XI10</t>
  </si>
  <si>
    <t>XI11</t>
  </si>
  <si>
    <t>XI12</t>
  </si>
  <si>
    <t>XI13</t>
  </si>
  <si>
    <t>XI14</t>
  </si>
  <si>
    <t>XI15</t>
  </si>
  <si>
    <t>XI16</t>
  </si>
  <si>
    <t>XI17</t>
  </si>
  <si>
    <t>XI18</t>
  </si>
  <si>
    <t>ΣΕΝΑΡΙΟ 1</t>
  </si>
  <si>
    <t>ΣΕΝΑΡΙΟ 2</t>
  </si>
  <si>
    <t>ΣΕΝΑΡΙΟ 3</t>
  </si>
  <si>
    <t>ΑΙΣΘΗΤΗΡΑΣ ΠΑΡΟΥΣΙΑΣ</t>
  </si>
  <si>
    <t>ΧΩΡΟΙ:</t>
  </si>
  <si>
    <t>ΑΙΣΘΗΤΗΡΑΣ ΦΩΤΕΙΝΟΤΗΤΑΣ</t>
  </si>
  <si>
    <t>XA1</t>
  </si>
  <si>
    <t>XA2</t>
  </si>
  <si>
    <t>XA3</t>
  </si>
  <si>
    <t>XA4</t>
  </si>
  <si>
    <t>XA5</t>
  </si>
  <si>
    <t>XA6</t>
  </si>
  <si>
    <t>XA7</t>
  </si>
  <si>
    <t>XA8</t>
  </si>
  <si>
    <t>XA9</t>
  </si>
  <si>
    <t>XA10</t>
  </si>
  <si>
    <t>XA11</t>
  </si>
  <si>
    <t>XA12</t>
  </si>
  <si>
    <t>XA13</t>
  </si>
  <si>
    <t>XA14</t>
  </si>
  <si>
    <t>XA15</t>
  </si>
  <si>
    <t>XA16</t>
  </si>
  <si>
    <t>XA17</t>
  </si>
  <si>
    <t>ΑΠΑΙΤΗΣΗ ΣΕ LUX</t>
  </si>
  <si>
    <t>WATT</t>
  </si>
  <si>
    <t>XΒ1</t>
  </si>
  <si>
    <t>XΒ2</t>
  </si>
  <si>
    <t>XΒ3</t>
  </si>
  <si>
    <t>XΒ4</t>
  </si>
  <si>
    <t>XΒ5</t>
  </si>
  <si>
    <t>XΒ6</t>
  </si>
  <si>
    <t>XΒ7</t>
  </si>
  <si>
    <t>XΒ8</t>
  </si>
  <si>
    <t>XΒ9</t>
  </si>
  <si>
    <t>XΒ10</t>
  </si>
  <si>
    <t>XΒ11</t>
  </si>
  <si>
    <t>XΒ12</t>
  </si>
  <si>
    <t>XΒ13</t>
  </si>
  <si>
    <t>XΒ14</t>
  </si>
  <si>
    <t>XΒ15</t>
  </si>
  <si>
    <t>XΒ16</t>
  </si>
  <si>
    <t>XΒ17</t>
  </si>
  <si>
    <t>SUM(WATT)</t>
  </si>
  <si>
    <t>ΕΓΚΑΤΕΣΤΗΜΕΝΗ ΙΣΧΥΣ(WATT)</t>
  </si>
  <si>
    <t>ΒΛΑΧΟΣ ΕΥΓΕΝΙΟΣ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</si>
</sst>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charset val="161"/>
      <scheme val="minor"/>
    </font>
    <font>
      <sz val="11"/>
      <color theme="1"/>
      <name val="Cambria"/>
      <family val="1"/>
      <charset val="161"/>
      <scheme val="major"/>
    </font>
    <font>
      <sz val="14"/>
      <color theme="1"/>
      <name val="Cambria"/>
      <family val="1"/>
      <charset val="161"/>
      <scheme val="major"/>
    </font>
    <font>
      <sz val="11"/>
      <color rgb="FF00B0F0"/>
      <name val="Calibri"/>
      <family val="2"/>
      <charset val="161"/>
      <scheme val="minor"/>
    </font>
    <font>
      <sz val="11"/>
      <color rgb="FF7030A0"/>
      <name val="Calibri"/>
      <family val="2"/>
      <charset val="161"/>
      <scheme val="minor"/>
    </font>
    <font>
      <b/>
      <i/>
      <sz val="11"/>
      <color theme="1"/>
      <name val="Calibri"/>
      <family val="2"/>
      <charset val="161"/>
      <scheme val="minor"/>
    </font>
    <font>
      <b/>
      <i/>
      <sz val="10"/>
      <color theme="1"/>
      <name val="Calibri"/>
      <family val="2"/>
      <charset val="161"/>
      <scheme val="minor"/>
    </font>
    <font>
      <b/>
      <i/>
      <sz val="14"/>
      <color theme="3"/>
      <name val="Cambria"/>
      <family val="1"/>
      <charset val="161"/>
      <scheme val="major"/>
    </font>
    <font>
      <b/>
      <i/>
      <sz val="11"/>
      <color theme="4"/>
      <name val="Calibri"/>
      <family val="2"/>
      <charset val="161"/>
      <scheme val="minor"/>
    </font>
  </fonts>
  <fills count="4">
    <fill>
      <patternFill patternType="none"/>
    </fill>
    <fill>
      <patternFill patternType="gray125"/>
    </fill>
    <fill>
      <patternFill patternType="gray125">
        <fgColor theme="8" tint="0.59996337778862885"/>
        <bgColor indexed="65"/>
      </patternFill>
    </fill>
    <fill>
      <patternFill patternType="lightGray">
        <fgColor theme="8" tint="0.59996337778862885"/>
        <bgColor indexed="65"/>
      </patternFill>
    </fill>
  </fills>
  <borders count="19">
    <border>
      <left/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7" xfId="0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6" fillId="0" borderId="7" xfId="0" applyFont="1" applyFill="1" applyBorder="1" applyAlignment="1">
      <alignment horizontal="center"/>
    </xf>
    <xf numFmtId="0" fontId="5" fillId="0" borderId="0" xfId="0" applyFont="1" applyAlignment="1">
      <alignment vertical="center"/>
    </xf>
    <xf numFmtId="0" fontId="0" fillId="0" borderId="0" xfId="0" applyBorder="1"/>
    <xf numFmtId="0" fontId="5" fillId="0" borderId="0" xfId="0" applyFont="1" applyBorder="1" applyAlignment="1">
      <alignment vertical="center"/>
    </xf>
    <xf numFmtId="0" fontId="6" fillId="0" borderId="0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5" fillId="0" borderId="0" xfId="0" applyFont="1" applyAlignment="1">
      <alignment horizontal="center" vertical="center"/>
    </xf>
    <xf numFmtId="0" fontId="0" fillId="0" borderId="9" xfId="0" applyBorder="1"/>
    <xf numFmtId="0" fontId="0" fillId="0" borderId="0" xfId="0" applyFill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10" fontId="0" fillId="2" borderId="15" xfId="0" applyNumberFormat="1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10" fontId="0" fillId="2" borderId="17" xfId="0" applyNumberForma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10" fontId="0" fillId="2" borderId="3" xfId="0" applyNumberForma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10" fontId="0" fillId="3" borderId="6" xfId="0" applyNumberForma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10" fontId="0" fillId="3" borderId="12" xfId="0" applyNumberForma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10" fontId="0" fillId="3" borderId="4" xfId="0" applyNumberFormat="1" applyFill="1" applyBorder="1" applyAlignment="1">
      <alignment horizont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0" fillId="0" borderId="9" xfId="0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8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69"/>
  <sheetViews>
    <sheetView tabSelected="1" workbookViewId="0">
      <selection activeCell="D2" sqref="D2"/>
    </sheetView>
  </sheetViews>
  <sheetFormatPr defaultRowHeight="15" x14ac:dyDescent="0.25"/>
  <cols>
    <col min="3" max="3" width="28.85546875" customWidth="1"/>
    <col min="6" max="6" width="13.140625" customWidth="1"/>
    <col min="7" max="7" width="13.5703125" customWidth="1"/>
    <col min="8" max="8" width="15.85546875" customWidth="1"/>
    <col min="10" max="10" width="15" customWidth="1"/>
    <col min="11" max="11" width="13.5703125" customWidth="1"/>
    <col min="12" max="12" width="14.140625" customWidth="1"/>
  </cols>
  <sheetData>
    <row r="1" spans="1:23" ht="18.75" thickBot="1" x14ac:dyDescent="0.3">
      <c r="C1" t="s">
        <v>63</v>
      </c>
      <c r="D1">
        <v>2499</v>
      </c>
      <c r="F1" s="44" t="s">
        <v>0</v>
      </c>
      <c r="G1" s="45"/>
      <c r="H1" s="45"/>
      <c r="I1" s="46"/>
    </row>
    <row r="2" spans="1:23" ht="18" x14ac:dyDescent="0.25">
      <c r="D2" s="2"/>
      <c r="E2" s="2"/>
      <c r="F2" s="2"/>
      <c r="G2" s="2"/>
    </row>
    <row r="3" spans="1:23" x14ac:dyDescent="0.25">
      <c r="F3" s="47" t="s">
        <v>22</v>
      </c>
      <c r="G3" s="47"/>
      <c r="H3" s="47"/>
      <c r="I3" s="47" t="s">
        <v>24</v>
      </c>
      <c r="J3" s="47"/>
      <c r="K3" s="47"/>
      <c r="Q3" s="15"/>
      <c r="R3" s="16"/>
      <c r="S3" s="16"/>
      <c r="T3" s="16"/>
      <c r="U3" s="16"/>
      <c r="V3" s="16"/>
      <c r="W3" s="14"/>
    </row>
    <row r="4" spans="1:23" x14ac:dyDescent="0.25">
      <c r="B4" s="41" t="s">
        <v>23</v>
      </c>
      <c r="C4" s="1" t="s">
        <v>42</v>
      </c>
      <c r="D4" s="1" t="s">
        <v>43</v>
      </c>
      <c r="F4" s="6" t="s">
        <v>19</v>
      </c>
      <c r="G4" s="6" t="s">
        <v>20</v>
      </c>
      <c r="H4" s="6" t="s">
        <v>21</v>
      </c>
      <c r="J4" s="13" t="s">
        <v>21</v>
      </c>
      <c r="Q4" s="15"/>
      <c r="R4" s="10"/>
      <c r="S4" s="10"/>
      <c r="T4" s="10"/>
      <c r="U4" s="15"/>
      <c r="V4" s="17"/>
    </row>
    <row r="5" spans="1:23" x14ac:dyDescent="0.25">
      <c r="A5" s="3"/>
      <c r="B5" s="1" t="s">
        <v>1</v>
      </c>
      <c r="C5" s="1">
        <v>500</v>
      </c>
      <c r="D5" s="5">
        <v>578</v>
      </c>
      <c r="E5" s="1"/>
      <c r="F5" s="7">
        <v>578</v>
      </c>
      <c r="G5" s="7"/>
      <c r="H5" s="7">
        <v>578</v>
      </c>
      <c r="I5" s="1"/>
      <c r="J5" s="8">
        <v>578</v>
      </c>
      <c r="L5" s="1"/>
      <c r="Q5" s="12"/>
      <c r="R5" s="11"/>
      <c r="S5" s="11"/>
      <c r="T5" s="11"/>
      <c r="U5" s="12"/>
      <c r="V5" s="12"/>
    </row>
    <row r="6" spans="1:23" x14ac:dyDescent="0.25">
      <c r="A6" s="3"/>
      <c r="B6" s="1" t="s">
        <v>2</v>
      </c>
      <c r="C6" s="1">
        <v>300</v>
      </c>
      <c r="D6" s="8">
        <v>491.3</v>
      </c>
      <c r="E6" s="1"/>
      <c r="F6" s="8"/>
      <c r="G6" s="9">
        <v>491.3</v>
      </c>
      <c r="H6" s="8">
        <v>491.3</v>
      </c>
      <c r="I6" s="1"/>
      <c r="J6" s="8"/>
      <c r="K6" s="1"/>
      <c r="L6" s="1"/>
      <c r="M6" s="31">
        <v>100</v>
      </c>
      <c r="N6" s="32">
        <f>(D14+D18+D19+D20)</f>
        <v>375.59999999999997</v>
      </c>
      <c r="O6" s="33">
        <f>N6/D23</f>
        <v>6.2909304078385395E-2</v>
      </c>
      <c r="Q6" s="12"/>
      <c r="R6" s="12"/>
      <c r="S6" s="18"/>
      <c r="T6" s="12"/>
      <c r="U6" s="12"/>
      <c r="V6" s="12"/>
      <c r="W6" s="1"/>
    </row>
    <row r="7" spans="1:23" x14ac:dyDescent="0.25">
      <c r="A7" s="3"/>
      <c r="B7" s="1" t="s">
        <v>3</v>
      </c>
      <c r="C7" s="1">
        <v>300</v>
      </c>
      <c r="D7" s="8">
        <v>462.4</v>
      </c>
      <c r="E7" s="1"/>
      <c r="F7" s="8"/>
      <c r="G7" s="8">
        <v>462.4</v>
      </c>
      <c r="H7" s="8">
        <v>462.4</v>
      </c>
      <c r="I7" s="1"/>
      <c r="J7" s="8"/>
      <c r="K7" s="1"/>
      <c r="L7" s="1"/>
      <c r="M7" s="34">
        <v>300</v>
      </c>
      <c r="N7" s="35">
        <f>D6+D7+D8+D9+D10+D12+D13+D16+D21+D22</f>
        <v>3369.9999999999995</v>
      </c>
      <c r="O7" s="36">
        <f>N7/D23</f>
        <v>0.56444183904195633</v>
      </c>
      <c r="Q7" s="12"/>
      <c r="R7" s="12"/>
      <c r="S7" s="12"/>
      <c r="T7" s="12"/>
      <c r="U7" s="12"/>
      <c r="V7" s="12"/>
      <c r="W7" s="1"/>
    </row>
    <row r="8" spans="1:23" x14ac:dyDescent="0.25">
      <c r="A8" s="3"/>
      <c r="B8" s="1" t="s">
        <v>4</v>
      </c>
      <c r="C8" s="1">
        <v>300</v>
      </c>
      <c r="D8" s="8">
        <v>460.8</v>
      </c>
      <c r="E8" s="1"/>
      <c r="F8" s="8">
        <v>460.8</v>
      </c>
      <c r="G8" s="8">
        <v>460.8</v>
      </c>
      <c r="H8" s="8">
        <v>460.8</v>
      </c>
      <c r="I8" s="1"/>
      <c r="J8" s="8"/>
      <c r="K8" s="1"/>
      <c r="L8" s="1"/>
      <c r="M8" s="37">
        <v>500</v>
      </c>
      <c r="N8" s="38">
        <f>D5+D11+D15+D17</f>
        <v>2224.9</v>
      </c>
      <c r="O8" s="39">
        <f>N8/D23</f>
        <v>0.37264885687965837</v>
      </c>
      <c r="Q8" s="12"/>
      <c r="R8" s="12"/>
      <c r="S8" s="12"/>
      <c r="T8" s="12"/>
      <c r="U8" s="12"/>
      <c r="V8" s="12"/>
      <c r="W8" s="1"/>
    </row>
    <row r="9" spans="1:23" x14ac:dyDescent="0.25">
      <c r="A9" s="3"/>
      <c r="B9" s="1" t="s">
        <v>5</v>
      </c>
      <c r="C9" s="1">
        <v>300</v>
      </c>
      <c r="D9" s="8">
        <v>426.6</v>
      </c>
      <c r="E9" s="1"/>
      <c r="F9" s="8">
        <v>426.6</v>
      </c>
      <c r="G9" s="8">
        <v>426.6</v>
      </c>
      <c r="H9" s="8">
        <v>426.6</v>
      </c>
      <c r="I9" s="1"/>
      <c r="J9" s="8"/>
      <c r="K9" s="1"/>
      <c r="L9" s="1"/>
      <c r="Q9" s="12"/>
      <c r="R9" s="12"/>
      <c r="S9" s="12"/>
      <c r="T9" s="12"/>
      <c r="U9" s="12"/>
      <c r="V9" s="12"/>
      <c r="W9" s="1"/>
    </row>
    <row r="10" spans="1:23" x14ac:dyDescent="0.25">
      <c r="A10" s="3"/>
      <c r="B10" s="1" t="s">
        <v>6</v>
      </c>
      <c r="C10" s="1">
        <v>300</v>
      </c>
      <c r="D10" s="8">
        <v>426.6</v>
      </c>
      <c r="E10" s="1"/>
      <c r="F10" s="8"/>
      <c r="G10" s="8"/>
      <c r="H10" s="8"/>
      <c r="I10" s="1"/>
      <c r="J10" s="8"/>
      <c r="K10" s="1"/>
      <c r="L10" s="1"/>
      <c r="Q10" s="12"/>
      <c r="R10" s="12"/>
      <c r="S10" s="12"/>
      <c r="T10" s="12"/>
      <c r="U10" s="12"/>
      <c r="V10" s="12"/>
      <c r="W10" s="1"/>
    </row>
    <row r="11" spans="1:23" x14ac:dyDescent="0.25">
      <c r="A11" s="3"/>
      <c r="B11" s="1" t="s">
        <v>7</v>
      </c>
      <c r="C11" s="1">
        <v>500</v>
      </c>
      <c r="D11" s="8">
        <v>115.2</v>
      </c>
      <c r="E11" s="1"/>
      <c r="F11" s="8">
        <v>115.2</v>
      </c>
      <c r="G11" s="8">
        <v>115.2</v>
      </c>
      <c r="H11" s="8">
        <v>115.2</v>
      </c>
      <c r="I11" s="1"/>
      <c r="J11" s="8"/>
      <c r="K11" s="1"/>
      <c r="L11" s="1"/>
      <c r="Q11" s="12"/>
      <c r="R11" s="12"/>
      <c r="S11" s="12"/>
      <c r="T11" s="12"/>
      <c r="U11" s="12"/>
      <c r="V11" s="12"/>
      <c r="W11" s="1"/>
    </row>
    <row r="12" spans="1:23" x14ac:dyDescent="0.25">
      <c r="A12" s="3"/>
      <c r="B12" s="1" t="s">
        <v>8</v>
      </c>
      <c r="C12" s="1">
        <v>300</v>
      </c>
      <c r="D12" s="8">
        <v>86.7</v>
      </c>
      <c r="E12" s="1"/>
      <c r="F12" s="8"/>
      <c r="G12" s="8"/>
      <c r="H12" s="8"/>
      <c r="I12" s="1"/>
      <c r="J12" s="8"/>
      <c r="K12" s="1"/>
      <c r="L12" s="1"/>
      <c r="Q12" s="12"/>
      <c r="R12" s="12"/>
      <c r="S12" s="12"/>
      <c r="T12" s="12"/>
      <c r="U12" s="12"/>
      <c r="V12" s="12"/>
      <c r="W12" s="1"/>
    </row>
    <row r="13" spans="1:23" x14ac:dyDescent="0.25">
      <c r="A13" s="1"/>
      <c r="B13" s="1" t="s">
        <v>9</v>
      </c>
      <c r="C13" s="1">
        <v>300</v>
      </c>
      <c r="D13" s="8">
        <v>375.7</v>
      </c>
      <c r="E13" s="1"/>
      <c r="F13" s="8"/>
      <c r="G13" s="8"/>
      <c r="H13" s="8"/>
      <c r="I13" s="1"/>
      <c r="J13" s="8"/>
      <c r="K13" s="1"/>
      <c r="L13" s="1"/>
      <c r="Q13" s="12"/>
      <c r="R13" s="12"/>
      <c r="S13" s="12"/>
      <c r="T13" s="12"/>
      <c r="U13" s="12"/>
      <c r="V13" s="12"/>
      <c r="W13" s="1"/>
    </row>
    <row r="14" spans="1:23" x14ac:dyDescent="0.25">
      <c r="A14" s="1"/>
      <c r="B14" s="1" t="s">
        <v>10</v>
      </c>
      <c r="C14" s="1">
        <v>100</v>
      </c>
      <c r="D14" s="8">
        <v>28.8</v>
      </c>
      <c r="E14" s="1"/>
      <c r="F14" s="8"/>
      <c r="G14" s="8"/>
      <c r="H14" s="8"/>
      <c r="I14" s="1"/>
      <c r="J14" s="8"/>
      <c r="K14" s="1"/>
      <c r="L14" s="1"/>
      <c r="Q14" s="12"/>
      <c r="R14" s="12"/>
      <c r="S14" s="12"/>
      <c r="T14" s="12"/>
      <c r="U14" s="12"/>
      <c r="V14" s="12"/>
      <c r="W14" s="1"/>
    </row>
    <row r="15" spans="1:23" x14ac:dyDescent="0.25">
      <c r="A15" s="1"/>
      <c r="B15" s="1" t="s">
        <v>11</v>
      </c>
      <c r="C15" s="1">
        <v>500</v>
      </c>
      <c r="D15" s="8">
        <v>115.6</v>
      </c>
      <c r="E15" s="1"/>
      <c r="F15" s="8">
        <v>115.6</v>
      </c>
      <c r="G15" s="8">
        <f>D15</f>
        <v>115.6</v>
      </c>
      <c r="H15" s="8">
        <f>D15</f>
        <v>115.6</v>
      </c>
      <c r="I15" s="1"/>
      <c r="J15" s="8"/>
      <c r="K15" s="1"/>
      <c r="L15" s="1"/>
      <c r="Q15" s="12"/>
      <c r="R15" s="12"/>
      <c r="S15" s="12"/>
      <c r="T15" s="12"/>
      <c r="U15" s="12"/>
      <c r="V15" s="12"/>
      <c r="W15" s="1"/>
    </row>
    <row r="16" spans="1:23" x14ac:dyDescent="0.25">
      <c r="A16" s="1"/>
      <c r="B16" s="1" t="s">
        <v>12</v>
      </c>
      <c r="C16" s="1">
        <v>300</v>
      </c>
      <c r="D16" s="8">
        <v>213.3</v>
      </c>
      <c r="E16" s="1"/>
      <c r="F16" s="8">
        <v>213.3</v>
      </c>
      <c r="G16" s="8">
        <f t="shared" ref="G16:G22" si="0">D16</f>
        <v>213.3</v>
      </c>
      <c r="H16" s="8">
        <f t="shared" ref="H16:H22" si="1">D16</f>
        <v>213.3</v>
      </c>
      <c r="I16" s="1"/>
      <c r="J16" s="8"/>
      <c r="K16" s="1"/>
      <c r="L16" s="1"/>
      <c r="Q16" s="12"/>
      <c r="R16" s="12"/>
      <c r="S16" s="12"/>
      <c r="T16" s="12"/>
      <c r="U16" s="12"/>
      <c r="V16" s="12"/>
      <c r="W16" s="1"/>
    </row>
    <row r="17" spans="1:23" x14ac:dyDescent="0.25">
      <c r="A17" s="1"/>
      <c r="B17" s="1" t="s">
        <v>13</v>
      </c>
      <c r="C17" s="1">
        <v>500</v>
      </c>
      <c r="D17" s="8">
        <v>1416.1</v>
      </c>
      <c r="E17" s="1"/>
      <c r="F17" s="8">
        <v>1416.1</v>
      </c>
      <c r="G17" s="8">
        <f t="shared" si="0"/>
        <v>1416.1</v>
      </c>
      <c r="H17" s="8">
        <f t="shared" si="1"/>
        <v>1416.1</v>
      </c>
      <c r="I17" s="1"/>
      <c r="J17" s="8">
        <v>1416.1</v>
      </c>
      <c r="K17" s="1"/>
      <c r="L17" s="1"/>
      <c r="Q17" s="12"/>
      <c r="R17" s="12"/>
      <c r="S17" s="12"/>
      <c r="T17" s="12"/>
      <c r="U17" s="12"/>
      <c r="V17" s="12"/>
      <c r="W17" s="1"/>
    </row>
    <row r="18" spans="1:23" x14ac:dyDescent="0.25">
      <c r="A18" s="1"/>
      <c r="B18" s="1" t="s">
        <v>14</v>
      </c>
      <c r="C18" s="1">
        <v>100</v>
      </c>
      <c r="D18" s="8">
        <v>144.5</v>
      </c>
      <c r="E18" s="1"/>
      <c r="F18" s="8">
        <v>144.5</v>
      </c>
      <c r="G18" s="8">
        <f t="shared" si="0"/>
        <v>144.5</v>
      </c>
      <c r="H18" s="8">
        <f t="shared" si="1"/>
        <v>144.5</v>
      </c>
      <c r="I18" s="1"/>
      <c r="J18" s="8"/>
      <c r="K18" s="1"/>
      <c r="L18" s="1"/>
      <c r="Q18" s="12"/>
      <c r="R18" s="12"/>
      <c r="S18" s="12"/>
      <c r="T18" s="12"/>
      <c r="U18" s="12"/>
      <c r="V18" s="12"/>
      <c r="W18" s="1"/>
    </row>
    <row r="19" spans="1:23" x14ac:dyDescent="0.25">
      <c r="A19" s="1"/>
      <c r="B19" s="1" t="s">
        <v>15</v>
      </c>
      <c r="C19" s="1">
        <v>100</v>
      </c>
      <c r="D19" s="8">
        <v>115.6</v>
      </c>
      <c r="E19" s="1"/>
      <c r="F19" s="8">
        <v>115.6</v>
      </c>
      <c r="G19" s="8">
        <f t="shared" si="0"/>
        <v>115.6</v>
      </c>
      <c r="H19" s="8">
        <f t="shared" si="1"/>
        <v>115.6</v>
      </c>
      <c r="I19" s="1"/>
      <c r="J19" s="8"/>
      <c r="K19" s="1"/>
      <c r="L19" s="1"/>
      <c r="Q19" s="12"/>
      <c r="R19" s="12"/>
      <c r="S19" s="12"/>
      <c r="T19" s="12"/>
      <c r="U19" s="12"/>
      <c r="V19" s="12"/>
      <c r="W19" s="1"/>
    </row>
    <row r="20" spans="1:23" x14ac:dyDescent="0.25">
      <c r="A20" s="1"/>
      <c r="B20" s="1" t="s">
        <v>16</v>
      </c>
      <c r="C20" s="1">
        <v>100</v>
      </c>
      <c r="D20" s="8">
        <v>86.7</v>
      </c>
      <c r="E20" s="1"/>
      <c r="F20" s="8">
        <v>86.7</v>
      </c>
      <c r="G20" s="8">
        <f t="shared" si="0"/>
        <v>86.7</v>
      </c>
      <c r="H20" s="8">
        <f t="shared" si="1"/>
        <v>86.7</v>
      </c>
      <c r="I20" s="1"/>
      <c r="J20" s="8"/>
      <c r="K20" s="1"/>
      <c r="L20" s="1"/>
      <c r="Q20" s="12"/>
      <c r="R20" s="12"/>
      <c r="S20" s="12"/>
      <c r="T20" s="12"/>
      <c r="U20" s="12"/>
      <c r="V20" s="12"/>
      <c r="W20" s="1"/>
    </row>
    <row r="21" spans="1:23" x14ac:dyDescent="0.25">
      <c r="A21" s="1"/>
      <c r="B21" s="1" t="s">
        <v>17</v>
      </c>
      <c r="C21" s="1">
        <v>300</v>
      </c>
      <c r="D21" s="8">
        <v>142.19999999999999</v>
      </c>
      <c r="E21" s="1"/>
      <c r="F21" s="8"/>
      <c r="G21" s="8">
        <f t="shared" si="0"/>
        <v>142.19999999999999</v>
      </c>
      <c r="H21" s="8">
        <f t="shared" si="1"/>
        <v>142.19999999999999</v>
      </c>
      <c r="I21" s="1"/>
      <c r="J21" s="8"/>
      <c r="K21" s="1"/>
      <c r="L21" s="1"/>
      <c r="Q21" s="12"/>
      <c r="R21" s="12"/>
      <c r="S21" s="12"/>
      <c r="T21" s="12"/>
      <c r="U21" s="12"/>
      <c r="V21" s="12"/>
      <c r="W21" s="1"/>
    </row>
    <row r="22" spans="1:23" x14ac:dyDescent="0.25">
      <c r="A22" s="1"/>
      <c r="B22" s="1" t="s">
        <v>18</v>
      </c>
      <c r="C22" s="1">
        <v>300</v>
      </c>
      <c r="D22" s="8">
        <v>284.39999999999998</v>
      </c>
      <c r="E22" s="1"/>
      <c r="F22" s="8"/>
      <c r="G22" s="8">
        <f t="shared" si="0"/>
        <v>284.39999999999998</v>
      </c>
      <c r="H22" s="8">
        <f t="shared" si="1"/>
        <v>284.39999999999998</v>
      </c>
      <c r="I22" s="1"/>
      <c r="J22" s="8"/>
      <c r="K22" s="1"/>
      <c r="L22" s="1"/>
      <c r="Q22" s="12"/>
      <c r="R22" s="12"/>
      <c r="S22" s="12"/>
      <c r="T22" s="12"/>
      <c r="U22" s="12"/>
      <c r="V22" s="12"/>
      <c r="W22" s="1"/>
    </row>
    <row r="23" spans="1:23" x14ac:dyDescent="0.25">
      <c r="A23" s="1"/>
      <c r="B23" s="1"/>
      <c r="C23" s="1" t="s">
        <v>61</v>
      </c>
      <c r="D23" s="8">
        <f>SUM(D5:D22)</f>
        <v>5970.4999999999991</v>
      </c>
      <c r="E23" s="1"/>
      <c r="F23" s="8">
        <f>SUM(F5:F22)</f>
        <v>3672.3999999999996</v>
      </c>
      <c r="G23" s="8">
        <f>SUM(G5:G22)</f>
        <v>4474.7</v>
      </c>
      <c r="H23" s="8">
        <f>SUM(H5:H22)</f>
        <v>5052.6999999999989</v>
      </c>
      <c r="I23" s="1"/>
      <c r="J23" s="8">
        <f>J5+J17</f>
        <v>1994.1</v>
      </c>
      <c r="K23" s="1"/>
      <c r="L23" s="1"/>
      <c r="Q23" s="12"/>
      <c r="R23" s="12"/>
      <c r="S23" s="12"/>
      <c r="T23" s="12"/>
      <c r="U23" s="12"/>
      <c r="V23" s="12"/>
      <c r="W23" s="1"/>
    </row>
    <row r="24" spans="1:23" x14ac:dyDescent="0.25">
      <c r="A24" s="1"/>
      <c r="B24" s="1"/>
      <c r="C24" s="1"/>
      <c r="D24" s="8"/>
      <c r="E24" s="1"/>
      <c r="F24" s="8"/>
      <c r="G24" s="8"/>
      <c r="H24" s="8"/>
      <c r="I24" s="1"/>
      <c r="J24" s="8"/>
      <c r="K24" s="1"/>
      <c r="L24" s="1"/>
      <c r="Q24" s="12"/>
      <c r="R24" s="12"/>
      <c r="S24" s="12"/>
      <c r="T24" s="12"/>
      <c r="U24" s="12"/>
      <c r="V24" s="12"/>
      <c r="W24" s="1"/>
    </row>
    <row r="25" spans="1:23" x14ac:dyDescent="0.25">
      <c r="C25" s="4"/>
      <c r="E25" s="1"/>
      <c r="G25" s="40" t="s">
        <v>22</v>
      </c>
      <c r="H25" s="40"/>
      <c r="J25" s="40" t="s">
        <v>24</v>
      </c>
      <c r="K25" s="40"/>
      <c r="L25" s="1"/>
      <c r="M25" s="1"/>
      <c r="N25" s="1"/>
      <c r="O25" s="1"/>
      <c r="Q25" s="12"/>
      <c r="R25" s="12"/>
      <c r="S25" s="12"/>
      <c r="T25" s="12"/>
      <c r="U25" s="12"/>
      <c r="V25" s="12"/>
      <c r="W25" s="1"/>
    </row>
    <row r="26" spans="1:23" ht="15.75" thickBot="1" x14ac:dyDescent="0.3">
      <c r="B26" s="41" t="s">
        <v>23</v>
      </c>
      <c r="C26" s="1" t="s">
        <v>42</v>
      </c>
      <c r="D26" s="1" t="s">
        <v>43</v>
      </c>
      <c r="E26" s="1"/>
      <c r="F26" s="6" t="s">
        <v>19</v>
      </c>
      <c r="G26" s="6" t="s">
        <v>20</v>
      </c>
      <c r="H26" s="6" t="s">
        <v>21</v>
      </c>
      <c r="I26" s="19"/>
      <c r="J26" s="13" t="s">
        <v>21</v>
      </c>
      <c r="K26" s="19"/>
      <c r="L26" s="1"/>
      <c r="M26" s="1"/>
      <c r="N26" s="1"/>
      <c r="O26" s="1"/>
      <c r="Q26" s="12"/>
      <c r="R26" s="12"/>
      <c r="S26" s="12"/>
      <c r="T26" s="12"/>
      <c r="U26" s="12"/>
      <c r="V26" s="12"/>
      <c r="W26" s="1"/>
    </row>
    <row r="27" spans="1:23" x14ac:dyDescent="0.25">
      <c r="A27" s="3"/>
      <c r="B27" s="1" t="s">
        <v>25</v>
      </c>
      <c r="C27" s="1">
        <v>500</v>
      </c>
      <c r="D27" s="5">
        <v>426.6</v>
      </c>
      <c r="E27" s="1"/>
      <c r="F27" s="8">
        <v>426.6</v>
      </c>
      <c r="G27" s="8">
        <f>D27</f>
        <v>426.6</v>
      </c>
      <c r="H27" s="42">
        <f>D27</f>
        <v>426.6</v>
      </c>
      <c r="I27" s="1"/>
      <c r="J27" s="8">
        <v>426.6</v>
      </c>
      <c r="K27" s="1"/>
      <c r="L27" s="1"/>
      <c r="M27" s="22">
        <v>100</v>
      </c>
      <c r="N27" s="23">
        <f>D29+D36+D37+D38+D39+D43</f>
        <v>602.4</v>
      </c>
      <c r="O27" s="24">
        <f>N27/D44</f>
        <v>0.13216612913841902</v>
      </c>
      <c r="Q27" s="12"/>
      <c r="R27" s="12"/>
      <c r="S27" s="12"/>
      <c r="T27" s="12"/>
      <c r="U27" s="12"/>
      <c r="V27" s="12"/>
      <c r="W27" s="1"/>
    </row>
    <row r="28" spans="1:23" x14ac:dyDescent="0.25">
      <c r="A28" s="3"/>
      <c r="B28" s="1" t="s">
        <v>26</v>
      </c>
      <c r="C28" s="1">
        <v>500</v>
      </c>
      <c r="D28" s="8">
        <v>142.19999999999999</v>
      </c>
      <c r="E28" s="1"/>
      <c r="F28" s="8"/>
      <c r="G28" s="8">
        <f t="shared" ref="G28:G35" si="2">D28</f>
        <v>142.19999999999999</v>
      </c>
      <c r="H28" s="42">
        <f t="shared" ref="H28:H40" si="3">D28</f>
        <v>142.19999999999999</v>
      </c>
      <c r="I28" s="1"/>
      <c r="J28" s="8"/>
      <c r="K28" s="1"/>
      <c r="L28" s="1"/>
      <c r="M28" s="25">
        <v>300</v>
      </c>
      <c r="N28" s="26">
        <f>D31+D32+D33+D34+D35+D40+D41</f>
        <v>2631.2</v>
      </c>
      <c r="O28" s="27">
        <f>N28/D44</f>
        <v>0.57728339805612239</v>
      </c>
      <c r="Q28" s="12"/>
      <c r="R28" s="12"/>
      <c r="S28" s="12"/>
      <c r="T28" s="12"/>
      <c r="U28" s="12"/>
      <c r="V28" s="12"/>
      <c r="W28" s="1"/>
    </row>
    <row r="29" spans="1:23" ht="15.75" thickBot="1" x14ac:dyDescent="0.3">
      <c r="A29" s="3"/>
      <c r="B29" s="1" t="s">
        <v>27</v>
      </c>
      <c r="C29" s="1">
        <v>100</v>
      </c>
      <c r="D29" s="8">
        <v>53.3</v>
      </c>
      <c r="E29" s="1"/>
      <c r="F29" s="8"/>
      <c r="G29" s="8">
        <f t="shared" si="2"/>
        <v>53.3</v>
      </c>
      <c r="H29" s="42">
        <f t="shared" si="3"/>
        <v>53.3</v>
      </c>
      <c r="I29" s="1"/>
      <c r="J29" s="8"/>
      <c r="K29" s="1"/>
      <c r="L29" s="1"/>
      <c r="M29" s="28">
        <v>500</v>
      </c>
      <c r="N29" s="29">
        <f>D27+D28+D30+D42</f>
        <v>1324.2999999999997</v>
      </c>
      <c r="O29" s="30">
        <f>N29/D44</f>
        <v>0.29055047280545859</v>
      </c>
      <c r="Q29" s="12"/>
      <c r="R29" s="12"/>
      <c r="S29" s="12"/>
      <c r="T29" s="12"/>
      <c r="U29" s="12"/>
      <c r="V29" s="12"/>
      <c r="W29" s="1"/>
    </row>
    <row r="30" spans="1:23" x14ac:dyDescent="0.25">
      <c r="A30" s="3"/>
      <c r="B30" s="1" t="s">
        <v>28</v>
      </c>
      <c r="C30" s="1">
        <v>500</v>
      </c>
      <c r="D30" s="8">
        <v>639.9</v>
      </c>
      <c r="E30" s="1"/>
      <c r="F30" s="8"/>
      <c r="G30" s="8">
        <f t="shared" si="2"/>
        <v>639.9</v>
      </c>
      <c r="H30" s="42">
        <f t="shared" si="3"/>
        <v>639.9</v>
      </c>
      <c r="I30" s="1"/>
      <c r="J30" s="8"/>
      <c r="K30" s="1"/>
      <c r="L30" s="1"/>
      <c r="M30" s="21"/>
      <c r="N30" s="21"/>
      <c r="O30" s="21"/>
      <c r="Q30" s="12"/>
      <c r="R30" s="12"/>
      <c r="S30" s="12"/>
      <c r="T30" s="12"/>
      <c r="U30" s="12"/>
      <c r="V30" s="12"/>
      <c r="W30" s="1"/>
    </row>
    <row r="31" spans="1:23" x14ac:dyDescent="0.25">
      <c r="A31" s="3"/>
      <c r="B31" s="1" t="s">
        <v>29</v>
      </c>
      <c r="C31" s="1">
        <v>300</v>
      </c>
      <c r="D31" s="8">
        <v>426.6</v>
      </c>
      <c r="E31" s="1"/>
      <c r="F31" s="8">
        <f>D31</f>
        <v>426.6</v>
      </c>
      <c r="G31" s="8">
        <f t="shared" si="2"/>
        <v>426.6</v>
      </c>
      <c r="H31" s="42">
        <f t="shared" si="3"/>
        <v>426.6</v>
      </c>
      <c r="I31" s="1"/>
      <c r="J31" s="8">
        <v>426.6</v>
      </c>
      <c r="K31" s="1"/>
      <c r="L31" s="1"/>
      <c r="M31" s="1"/>
      <c r="N31" s="21"/>
      <c r="O31" s="21"/>
      <c r="Q31" s="12"/>
      <c r="R31" s="12"/>
      <c r="S31" s="12"/>
      <c r="T31" s="12"/>
      <c r="U31" s="12"/>
      <c r="V31" s="12"/>
      <c r="W31" s="1"/>
    </row>
    <row r="32" spans="1:23" x14ac:dyDescent="0.25">
      <c r="A32" s="3"/>
      <c r="B32" s="1" t="s">
        <v>30</v>
      </c>
      <c r="C32" s="1">
        <v>300</v>
      </c>
      <c r="D32" s="8">
        <v>462.4</v>
      </c>
      <c r="E32" s="1"/>
      <c r="F32" s="8">
        <f t="shared" ref="F32:F35" si="4">D32</f>
        <v>462.4</v>
      </c>
      <c r="G32" s="8">
        <f t="shared" si="2"/>
        <v>462.4</v>
      </c>
      <c r="H32" s="42">
        <f t="shared" si="3"/>
        <v>462.4</v>
      </c>
      <c r="I32" s="1"/>
      <c r="J32" s="8">
        <v>462.4</v>
      </c>
      <c r="K32" s="1"/>
      <c r="L32" s="1"/>
      <c r="M32" s="1"/>
      <c r="N32" s="21"/>
      <c r="O32" s="21"/>
      <c r="Q32" s="12"/>
      <c r="R32" s="12"/>
      <c r="S32" s="12"/>
      <c r="T32" s="12"/>
      <c r="U32" s="12"/>
      <c r="V32" s="12"/>
      <c r="W32" s="1"/>
    </row>
    <row r="33" spans="1:23" x14ac:dyDescent="0.25">
      <c r="A33" s="3"/>
      <c r="B33" s="1" t="s">
        <v>31</v>
      </c>
      <c r="C33" s="1">
        <v>300</v>
      </c>
      <c r="D33" s="8">
        <v>426.6</v>
      </c>
      <c r="F33" s="8">
        <f t="shared" si="4"/>
        <v>426.6</v>
      </c>
      <c r="G33" s="8">
        <f t="shared" si="2"/>
        <v>426.6</v>
      </c>
      <c r="H33" s="42">
        <f t="shared" si="3"/>
        <v>426.6</v>
      </c>
      <c r="J33" s="8">
        <v>426.6</v>
      </c>
      <c r="Q33" s="12"/>
      <c r="R33" s="12"/>
      <c r="S33" s="12"/>
      <c r="T33" s="12"/>
      <c r="U33" s="12"/>
      <c r="V33" s="12"/>
      <c r="W33" s="1"/>
    </row>
    <row r="34" spans="1:23" x14ac:dyDescent="0.25">
      <c r="A34" s="3"/>
      <c r="B34" s="1" t="s">
        <v>32</v>
      </c>
      <c r="C34" s="1">
        <v>300</v>
      </c>
      <c r="D34" s="8">
        <v>462.4</v>
      </c>
      <c r="F34" s="8">
        <f t="shared" si="4"/>
        <v>462.4</v>
      </c>
      <c r="G34" s="8">
        <f t="shared" si="2"/>
        <v>462.4</v>
      </c>
      <c r="H34" s="42">
        <f t="shared" si="3"/>
        <v>462.4</v>
      </c>
      <c r="J34" s="8">
        <v>462.4</v>
      </c>
      <c r="Q34" s="12"/>
      <c r="R34" s="12"/>
      <c r="S34" s="12"/>
      <c r="T34" s="12"/>
      <c r="U34" s="12"/>
      <c r="V34" s="12"/>
      <c r="W34" s="1"/>
    </row>
    <row r="35" spans="1:23" x14ac:dyDescent="0.25">
      <c r="A35" s="3"/>
      <c r="B35" s="1" t="s">
        <v>33</v>
      </c>
      <c r="C35" s="1">
        <v>300</v>
      </c>
      <c r="D35" s="8">
        <v>426.6</v>
      </c>
      <c r="F35" s="8">
        <f t="shared" si="4"/>
        <v>426.6</v>
      </c>
      <c r="G35" s="8">
        <f t="shared" si="2"/>
        <v>426.6</v>
      </c>
      <c r="H35" s="42">
        <f t="shared" si="3"/>
        <v>426.6</v>
      </c>
      <c r="J35" s="8">
        <v>426.6</v>
      </c>
      <c r="Q35" s="12"/>
      <c r="R35" s="12"/>
      <c r="S35" s="12"/>
      <c r="T35" s="12"/>
      <c r="U35" s="12"/>
      <c r="V35" s="12"/>
      <c r="W35" s="1"/>
    </row>
    <row r="36" spans="1:23" x14ac:dyDescent="0.25">
      <c r="A36" s="3"/>
      <c r="B36" s="1" t="s">
        <v>34</v>
      </c>
      <c r="C36" s="1">
        <v>100</v>
      </c>
      <c r="D36" s="8">
        <v>144.5</v>
      </c>
      <c r="F36" s="20"/>
      <c r="G36" s="20"/>
      <c r="H36" s="42">
        <f t="shared" si="3"/>
        <v>144.5</v>
      </c>
      <c r="J36" s="8"/>
      <c r="Q36" s="12"/>
      <c r="R36" s="12"/>
      <c r="S36" s="12"/>
      <c r="T36" s="12"/>
      <c r="U36" s="12"/>
      <c r="V36" s="12"/>
      <c r="W36" s="1"/>
    </row>
    <row r="37" spans="1:23" x14ac:dyDescent="0.25">
      <c r="A37" s="3"/>
      <c r="B37" s="1" t="s">
        <v>35</v>
      </c>
      <c r="C37" s="1">
        <v>100</v>
      </c>
      <c r="D37" s="8">
        <v>115.6</v>
      </c>
      <c r="F37" s="20"/>
      <c r="G37" s="20"/>
      <c r="H37" s="42">
        <f t="shared" si="3"/>
        <v>115.6</v>
      </c>
      <c r="J37" s="8"/>
      <c r="P37" s="1"/>
      <c r="Q37" s="12"/>
      <c r="R37" s="12"/>
      <c r="S37" s="12"/>
      <c r="T37" s="12"/>
      <c r="U37" s="12"/>
      <c r="V37" s="12"/>
      <c r="W37" s="1"/>
    </row>
    <row r="38" spans="1:23" x14ac:dyDescent="0.25">
      <c r="A38" s="3"/>
      <c r="B38" s="1" t="s">
        <v>36</v>
      </c>
      <c r="C38" s="1">
        <v>100</v>
      </c>
      <c r="D38" s="8">
        <v>144.5</v>
      </c>
      <c r="F38" s="20"/>
      <c r="G38" s="20"/>
      <c r="H38" s="42">
        <f t="shared" si="3"/>
        <v>144.5</v>
      </c>
      <c r="J38" s="20"/>
      <c r="P38" s="1"/>
      <c r="Q38" s="12"/>
      <c r="R38" s="12"/>
      <c r="S38" s="12"/>
      <c r="T38" s="12"/>
      <c r="U38" s="12"/>
      <c r="V38" s="12"/>
      <c r="W38" s="1"/>
    </row>
    <row r="39" spans="1:23" x14ac:dyDescent="0.25">
      <c r="A39" s="3"/>
      <c r="B39" s="1" t="s">
        <v>37</v>
      </c>
      <c r="C39" s="1">
        <v>100</v>
      </c>
      <c r="D39" s="8">
        <v>115.6</v>
      </c>
      <c r="F39" s="20"/>
      <c r="G39" s="20"/>
      <c r="H39" s="42">
        <f t="shared" si="3"/>
        <v>115.6</v>
      </c>
      <c r="J39" s="20"/>
      <c r="P39" s="1"/>
      <c r="Q39" s="12"/>
      <c r="R39" s="12"/>
      <c r="S39" s="12"/>
      <c r="T39" s="12"/>
      <c r="U39" s="12"/>
      <c r="V39" s="12"/>
      <c r="W39" s="1"/>
    </row>
    <row r="40" spans="1:23" x14ac:dyDescent="0.25">
      <c r="A40" s="3"/>
      <c r="B40" s="1" t="s">
        <v>38</v>
      </c>
      <c r="C40" s="1">
        <v>300</v>
      </c>
      <c r="D40" s="8">
        <v>142.19999999999999</v>
      </c>
      <c r="F40" s="20"/>
      <c r="G40" s="20"/>
      <c r="H40" s="42">
        <f t="shared" si="3"/>
        <v>142.19999999999999</v>
      </c>
      <c r="J40" s="20"/>
      <c r="P40" s="1"/>
      <c r="Q40" s="12"/>
      <c r="R40" s="12"/>
      <c r="S40" s="12"/>
      <c r="T40" s="12"/>
      <c r="U40" s="12"/>
      <c r="V40" s="12"/>
      <c r="W40" s="1"/>
    </row>
    <row r="41" spans="1:23" x14ac:dyDescent="0.25">
      <c r="A41" s="3"/>
      <c r="B41" s="1" t="s">
        <v>39</v>
      </c>
      <c r="C41" s="1">
        <v>300</v>
      </c>
      <c r="D41" s="8">
        <v>284.39999999999998</v>
      </c>
      <c r="F41" s="20"/>
      <c r="G41" s="20"/>
      <c r="H41" s="42"/>
      <c r="J41" s="20"/>
      <c r="P41" s="1"/>
      <c r="Q41" s="12"/>
      <c r="R41" s="12"/>
      <c r="S41" s="12"/>
      <c r="T41" s="12"/>
      <c r="U41" s="12"/>
      <c r="V41" s="12"/>
      <c r="W41" s="1"/>
    </row>
    <row r="42" spans="1:23" x14ac:dyDescent="0.25">
      <c r="A42" s="3"/>
      <c r="B42" s="1" t="s">
        <v>40</v>
      </c>
      <c r="C42" s="1">
        <v>500</v>
      </c>
      <c r="D42" s="8">
        <v>115.6</v>
      </c>
      <c r="F42" s="20"/>
      <c r="G42" s="20"/>
      <c r="H42" s="42"/>
      <c r="J42" s="20"/>
      <c r="P42" s="1"/>
      <c r="Q42" s="12"/>
      <c r="R42" s="12"/>
      <c r="S42" s="12"/>
      <c r="T42" s="12"/>
      <c r="U42" s="12"/>
      <c r="V42" s="12"/>
      <c r="W42" s="1"/>
    </row>
    <row r="43" spans="1:23" x14ac:dyDescent="0.25">
      <c r="A43" s="1"/>
      <c r="B43" s="1" t="s">
        <v>41</v>
      </c>
      <c r="C43" s="1">
        <v>100</v>
      </c>
      <c r="D43" s="8">
        <v>28.9</v>
      </c>
      <c r="F43" s="20"/>
      <c r="G43" s="20"/>
      <c r="H43" s="42"/>
      <c r="J43" s="20"/>
      <c r="P43" s="1"/>
      <c r="Q43" s="12"/>
      <c r="R43" s="12"/>
      <c r="S43" s="12"/>
      <c r="T43" s="12"/>
      <c r="U43" s="12"/>
      <c r="V43" s="12"/>
      <c r="W43" s="1"/>
    </row>
    <row r="44" spans="1:23" x14ac:dyDescent="0.25">
      <c r="A44" s="1"/>
      <c r="B44" s="1"/>
      <c r="C44" s="1" t="s">
        <v>61</v>
      </c>
      <c r="D44" s="8">
        <f>SUM(D27:D43)</f>
        <v>4557.8999999999996</v>
      </c>
      <c r="F44" s="8">
        <f>SUM(F27:F43)</f>
        <v>2631.2</v>
      </c>
      <c r="G44" s="8">
        <f>SUM(G27:G43)</f>
        <v>3466.6</v>
      </c>
      <c r="H44" s="42">
        <f>SUM(H27:H43)</f>
        <v>4129</v>
      </c>
      <c r="J44" s="8">
        <f>SUM(J27:J43)</f>
        <v>2631.2</v>
      </c>
      <c r="P44" s="1"/>
      <c r="Q44" s="12"/>
      <c r="R44" s="12"/>
      <c r="S44" s="12"/>
      <c r="T44" s="12"/>
      <c r="U44" s="12"/>
      <c r="V44" s="12"/>
      <c r="W44" s="1"/>
    </row>
    <row r="45" spans="1:23" x14ac:dyDescent="0.25">
      <c r="A45" s="1"/>
      <c r="B45" s="1"/>
      <c r="C45" s="1"/>
      <c r="D45" s="8"/>
      <c r="F45" s="8"/>
      <c r="G45" s="8"/>
      <c r="H45" s="42"/>
      <c r="J45" s="20"/>
      <c r="P45" s="1"/>
      <c r="Q45" s="12"/>
      <c r="R45" s="12"/>
      <c r="S45" s="12"/>
      <c r="T45" s="12"/>
      <c r="U45" s="12"/>
      <c r="V45" s="12"/>
      <c r="W45" s="1"/>
    </row>
    <row r="46" spans="1:23" x14ac:dyDescent="0.25">
      <c r="A46" s="1"/>
      <c r="B46" s="1"/>
      <c r="C46" s="1"/>
      <c r="D46" s="8"/>
      <c r="F46" s="8"/>
      <c r="G46" s="8"/>
      <c r="H46" s="42"/>
      <c r="J46" s="20"/>
      <c r="P46" s="1"/>
      <c r="Q46" s="12"/>
      <c r="R46" s="12"/>
      <c r="S46" s="12"/>
      <c r="T46" s="12"/>
      <c r="U46" s="12"/>
      <c r="V46" s="12"/>
      <c r="W46" s="1"/>
    </row>
    <row r="47" spans="1:23" x14ac:dyDescent="0.25">
      <c r="A47" s="1"/>
      <c r="B47" s="1"/>
      <c r="C47" s="1"/>
      <c r="D47" s="8"/>
      <c r="F47" s="8"/>
      <c r="G47" s="43" t="s">
        <v>22</v>
      </c>
      <c r="H47" s="42"/>
      <c r="J47" s="20"/>
      <c r="K47" s="43" t="s">
        <v>24</v>
      </c>
      <c r="P47" s="1"/>
      <c r="Q47" s="12"/>
      <c r="R47" s="12"/>
      <c r="S47" s="12"/>
      <c r="T47" s="12"/>
      <c r="U47" s="12"/>
      <c r="V47" s="12"/>
      <c r="W47" s="1"/>
    </row>
    <row r="48" spans="1:23" ht="15.75" thickBot="1" x14ac:dyDescent="0.3">
      <c r="B48" s="41" t="s">
        <v>23</v>
      </c>
      <c r="C48" s="1" t="s">
        <v>42</v>
      </c>
      <c r="D48" s="1" t="s">
        <v>43</v>
      </c>
      <c r="E48" s="1"/>
      <c r="F48" s="6" t="s">
        <v>19</v>
      </c>
      <c r="G48" s="6" t="s">
        <v>20</v>
      </c>
      <c r="H48" s="6" t="s">
        <v>21</v>
      </c>
      <c r="I48" s="19"/>
      <c r="J48" s="13" t="s">
        <v>19</v>
      </c>
      <c r="K48" s="13" t="s">
        <v>20</v>
      </c>
      <c r="L48" s="13" t="s">
        <v>21</v>
      </c>
      <c r="N48" s="1"/>
      <c r="O48" s="1"/>
      <c r="P48" s="1"/>
      <c r="Q48" s="1"/>
      <c r="R48" s="1"/>
      <c r="S48" s="15"/>
      <c r="T48" s="15"/>
      <c r="U48" s="15"/>
      <c r="V48" s="15"/>
    </row>
    <row r="49" spans="1:18" x14ac:dyDescent="0.25">
      <c r="A49" s="3"/>
      <c r="B49" s="1" t="s">
        <v>44</v>
      </c>
      <c r="C49" s="1">
        <v>300</v>
      </c>
      <c r="D49" s="5">
        <v>284.39999999999998</v>
      </c>
      <c r="E49" s="1"/>
      <c r="F49" s="8">
        <f>D49</f>
        <v>284.39999999999998</v>
      </c>
      <c r="G49" s="8">
        <f>D49</f>
        <v>284.39999999999998</v>
      </c>
      <c r="H49" s="42">
        <f>D49</f>
        <v>284.39999999999998</v>
      </c>
      <c r="I49" s="1"/>
      <c r="J49" s="8">
        <f>D49</f>
        <v>284.39999999999998</v>
      </c>
      <c r="K49" s="1">
        <f>D49</f>
        <v>284.39999999999998</v>
      </c>
      <c r="L49">
        <f>D49</f>
        <v>284.39999999999998</v>
      </c>
      <c r="N49" s="1"/>
      <c r="O49" s="22">
        <v>100</v>
      </c>
      <c r="P49" s="23">
        <f>D57+D58+D59+D60+D64+D65</f>
        <v>626.59999999999991</v>
      </c>
      <c r="Q49" s="24">
        <f>P49/D66</f>
        <v>0.13615227499891361</v>
      </c>
      <c r="R49" s="1"/>
    </row>
    <row r="50" spans="1:18" x14ac:dyDescent="0.25">
      <c r="A50" s="3"/>
      <c r="B50" s="1" t="s">
        <v>45</v>
      </c>
      <c r="C50" s="1">
        <v>300</v>
      </c>
      <c r="D50" s="8">
        <v>426.6</v>
      </c>
      <c r="E50" s="1"/>
      <c r="F50" s="8">
        <f t="shared" ref="F50:F56" si="5">D50</f>
        <v>426.6</v>
      </c>
      <c r="G50" s="8">
        <f t="shared" ref="G50:G63" si="6">D50</f>
        <v>426.6</v>
      </c>
      <c r="H50" s="42">
        <f t="shared" ref="H50:H63" si="7">D50</f>
        <v>426.6</v>
      </c>
      <c r="I50" s="1"/>
      <c r="J50" s="8">
        <f>D50</f>
        <v>426.6</v>
      </c>
      <c r="K50" s="1">
        <f>D50</f>
        <v>426.6</v>
      </c>
      <c r="L50">
        <f t="shared" ref="L50:L56" si="8">D50</f>
        <v>426.6</v>
      </c>
      <c r="N50" s="1"/>
      <c r="O50" s="25">
        <v>300</v>
      </c>
      <c r="P50" s="26">
        <f>D49+D50+D51+D52+D53+D54+D55+D56+D62+D63</f>
        <v>3802.8</v>
      </c>
      <c r="Q50" s="27">
        <f>P50/D66</f>
        <v>0.82630046499500276</v>
      </c>
      <c r="R50" s="1"/>
    </row>
    <row r="51" spans="1:18" ht="15.75" thickBot="1" x14ac:dyDescent="0.3">
      <c r="A51" s="3"/>
      <c r="B51" s="1" t="s">
        <v>46</v>
      </c>
      <c r="C51" s="1">
        <v>300</v>
      </c>
      <c r="D51" s="8">
        <v>426.6</v>
      </c>
      <c r="E51" s="1"/>
      <c r="F51" s="8">
        <f t="shared" si="5"/>
        <v>426.6</v>
      </c>
      <c r="G51" s="8">
        <f t="shared" si="6"/>
        <v>426.6</v>
      </c>
      <c r="H51" s="42">
        <f t="shared" si="7"/>
        <v>426.6</v>
      </c>
      <c r="I51" s="1"/>
      <c r="J51" s="8">
        <f>D51</f>
        <v>426.6</v>
      </c>
      <c r="K51" s="1">
        <f>D51</f>
        <v>426.6</v>
      </c>
      <c r="L51">
        <f t="shared" si="8"/>
        <v>426.6</v>
      </c>
      <c r="N51" s="1"/>
      <c r="O51" s="28">
        <v>500</v>
      </c>
      <c r="P51" s="29">
        <f>D61</f>
        <v>172.8</v>
      </c>
      <c r="Q51" s="30">
        <f>P51/D66</f>
        <v>3.7547260006084063E-2</v>
      </c>
      <c r="R51" s="1"/>
    </row>
    <row r="52" spans="1:18" x14ac:dyDescent="0.25">
      <c r="A52" s="3"/>
      <c r="B52" s="1" t="s">
        <v>47</v>
      </c>
      <c r="C52" s="1">
        <v>300</v>
      </c>
      <c r="D52" s="8">
        <v>462.4</v>
      </c>
      <c r="E52" s="1"/>
      <c r="F52" s="8">
        <f t="shared" si="5"/>
        <v>462.4</v>
      </c>
      <c r="G52" s="8">
        <f t="shared" si="6"/>
        <v>462.4</v>
      </c>
      <c r="H52" s="42">
        <f t="shared" si="7"/>
        <v>462.4</v>
      </c>
      <c r="I52" s="1"/>
      <c r="J52" s="8"/>
      <c r="K52" s="1"/>
      <c r="L52">
        <f t="shared" si="8"/>
        <v>462.4</v>
      </c>
      <c r="M52" s="21"/>
      <c r="N52" s="21"/>
      <c r="O52" s="21"/>
      <c r="P52" s="1"/>
      <c r="Q52" s="1"/>
      <c r="R52" s="1"/>
    </row>
    <row r="53" spans="1:18" x14ac:dyDescent="0.25">
      <c r="A53" s="3"/>
      <c r="B53" s="1" t="s">
        <v>48</v>
      </c>
      <c r="C53" s="1">
        <v>300</v>
      </c>
      <c r="D53" s="8">
        <v>426.4</v>
      </c>
      <c r="E53" s="1"/>
      <c r="F53" s="8">
        <f t="shared" si="5"/>
        <v>426.4</v>
      </c>
      <c r="G53" s="8">
        <f t="shared" si="6"/>
        <v>426.4</v>
      </c>
      <c r="H53" s="42">
        <f t="shared" si="7"/>
        <v>426.4</v>
      </c>
      <c r="I53" s="1"/>
      <c r="J53" s="8"/>
      <c r="K53" s="1"/>
      <c r="L53">
        <f t="shared" si="8"/>
        <v>426.4</v>
      </c>
      <c r="M53" s="1"/>
      <c r="N53" s="21"/>
      <c r="O53" s="21"/>
      <c r="P53" s="1"/>
      <c r="Q53" s="1"/>
      <c r="R53" s="1"/>
    </row>
    <row r="54" spans="1:18" x14ac:dyDescent="0.25">
      <c r="A54" s="3"/>
      <c r="B54" s="1" t="s">
        <v>49</v>
      </c>
      <c r="C54" s="1">
        <v>300</v>
      </c>
      <c r="D54" s="8">
        <v>462.4</v>
      </c>
      <c r="E54" s="1"/>
      <c r="F54" s="8">
        <f t="shared" si="5"/>
        <v>462.4</v>
      </c>
      <c r="G54" s="8">
        <f t="shared" si="6"/>
        <v>462.4</v>
      </c>
      <c r="H54" s="42">
        <f t="shared" si="7"/>
        <v>462.4</v>
      </c>
      <c r="I54" s="1"/>
      <c r="J54" s="8"/>
      <c r="K54" s="1"/>
      <c r="L54">
        <f t="shared" si="8"/>
        <v>462.4</v>
      </c>
      <c r="M54" s="1"/>
      <c r="N54" s="21"/>
      <c r="O54" s="21"/>
      <c r="P54" s="1"/>
      <c r="Q54" s="1"/>
      <c r="R54" s="1"/>
    </row>
    <row r="55" spans="1:18" x14ac:dyDescent="0.25">
      <c r="A55" s="3"/>
      <c r="B55" s="1" t="s">
        <v>50</v>
      </c>
      <c r="C55" s="1">
        <v>300</v>
      </c>
      <c r="D55" s="8">
        <v>426.6</v>
      </c>
      <c r="F55" s="8">
        <f t="shared" si="5"/>
        <v>426.6</v>
      </c>
      <c r="G55" s="8">
        <f t="shared" si="6"/>
        <v>426.6</v>
      </c>
      <c r="H55" s="42">
        <f t="shared" si="7"/>
        <v>426.6</v>
      </c>
      <c r="J55" s="20"/>
      <c r="L55">
        <f t="shared" si="8"/>
        <v>426.6</v>
      </c>
      <c r="P55" s="1"/>
      <c r="Q55" s="1"/>
      <c r="R55" s="1"/>
    </row>
    <row r="56" spans="1:18" x14ac:dyDescent="0.25">
      <c r="A56" s="3"/>
      <c r="B56" s="1" t="s">
        <v>51</v>
      </c>
      <c r="C56" s="1">
        <v>300</v>
      </c>
      <c r="D56" s="8">
        <v>460.8</v>
      </c>
      <c r="F56" s="8">
        <f t="shared" si="5"/>
        <v>460.8</v>
      </c>
      <c r="G56" s="8">
        <f t="shared" si="6"/>
        <v>460.8</v>
      </c>
      <c r="H56" s="42">
        <f t="shared" si="7"/>
        <v>460.8</v>
      </c>
      <c r="J56" s="20"/>
      <c r="L56">
        <f t="shared" si="8"/>
        <v>460.8</v>
      </c>
      <c r="P56" s="1"/>
      <c r="Q56" s="1"/>
      <c r="R56" s="1"/>
    </row>
    <row r="57" spans="1:18" x14ac:dyDescent="0.25">
      <c r="A57" s="3"/>
      <c r="B57" s="1" t="s">
        <v>52</v>
      </c>
      <c r="C57" s="1">
        <v>100</v>
      </c>
      <c r="D57" s="8">
        <v>142.19999999999999</v>
      </c>
      <c r="F57" s="20"/>
      <c r="G57" s="8">
        <f t="shared" si="6"/>
        <v>142.19999999999999</v>
      </c>
      <c r="H57" s="42">
        <f t="shared" si="7"/>
        <v>142.19999999999999</v>
      </c>
      <c r="J57" s="20"/>
      <c r="P57" s="1"/>
      <c r="Q57" s="1"/>
      <c r="R57" s="1"/>
    </row>
    <row r="58" spans="1:18" x14ac:dyDescent="0.25">
      <c r="A58" s="3"/>
      <c r="B58" s="1" t="s">
        <v>53</v>
      </c>
      <c r="C58" s="1">
        <v>100</v>
      </c>
      <c r="D58" s="8">
        <v>142.19999999999999</v>
      </c>
      <c r="F58" s="20"/>
      <c r="G58" s="8">
        <f t="shared" si="6"/>
        <v>142.19999999999999</v>
      </c>
      <c r="H58" s="42">
        <f t="shared" si="7"/>
        <v>142.19999999999999</v>
      </c>
      <c r="J58" s="20"/>
      <c r="P58" s="1"/>
      <c r="Q58" s="1"/>
      <c r="R58" s="1"/>
    </row>
    <row r="59" spans="1:18" x14ac:dyDescent="0.25">
      <c r="A59" s="3"/>
      <c r="B59" s="1" t="s">
        <v>54</v>
      </c>
      <c r="C59" s="1">
        <v>100</v>
      </c>
      <c r="D59" s="8">
        <v>142.19999999999999</v>
      </c>
      <c r="F59" s="20"/>
      <c r="G59" s="8">
        <f t="shared" si="6"/>
        <v>142.19999999999999</v>
      </c>
      <c r="H59" s="42">
        <f t="shared" si="7"/>
        <v>142.19999999999999</v>
      </c>
      <c r="J59" s="20"/>
      <c r="P59" s="1"/>
      <c r="Q59" s="1"/>
      <c r="R59" s="1"/>
    </row>
    <row r="60" spans="1:18" x14ac:dyDescent="0.25">
      <c r="A60" s="3"/>
      <c r="B60" s="1" t="s">
        <v>55</v>
      </c>
      <c r="C60" s="1">
        <v>100</v>
      </c>
      <c r="D60" s="8">
        <v>142.19999999999999</v>
      </c>
      <c r="F60" s="20"/>
      <c r="G60" s="8">
        <f t="shared" si="6"/>
        <v>142.19999999999999</v>
      </c>
      <c r="H60" s="42">
        <f t="shared" si="7"/>
        <v>142.19999999999999</v>
      </c>
      <c r="J60" s="20"/>
    </row>
    <row r="61" spans="1:18" x14ac:dyDescent="0.25">
      <c r="A61" s="3"/>
      <c r="B61" s="1" t="s">
        <v>56</v>
      </c>
      <c r="C61" s="1">
        <v>500</v>
      </c>
      <c r="D61" s="8">
        <v>172.8</v>
      </c>
      <c r="F61" s="20"/>
      <c r="G61" s="8">
        <f t="shared" si="6"/>
        <v>172.8</v>
      </c>
      <c r="H61" s="42">
        <f t="shared" si="7"/>
        <v>172.8</v>
      </c>
      <c r="J61" s="20"/>
    </row>
    <row r="62" spans="1:18" x14ac:dyDescent="0.25">
      <c r="A62" s="3"/>
      <c r="B62" s="1" t="s">
        <v>57</v>
      </c>
      <c r="C62" s="1">
        <v>300</v>
      </c>
      <c r="D62" s="8">
        <v>142.19999999999999</v>
      </c>
      <c r="F62" s="20"/>
      <c r="G62" s="8">
        <f t="shared" si="6"/>
        <v>142.19999999999999</v>
      </c>
      <c r="H62" s="42">
        <f t="shared" si="7"/>
        <v>142.19999999999999</v>
      </c>
      <c r="J62" s="20"/>
    </row>
    <row r="63" spans="1:18" x14ac:dyDescent="0.25">
      <c r="A63" s="3"/>
      <c r="B63" s="1" t="s">
        <v>58</v>
      </c>
      <c r="C63" s="1">
        <v>300</v>
      </c>
      <c r="D63" s="8">
        <v>284.39999999999998</v>
      </c>
      <c r="F63" s="20"/>
      <c r="G63" s="8">
        <f t="shared" si="6"/>
        <v>284.39999999999998</v>
      </c>
      <c r="H63" s="42">
        <f t="shared" si="7"/>
        <v>284.39999999999998</v>
      </c>
      <c r="J63" s="20"/>
    </row>
    <row r="64" spans="1:18" x14ac:dyDescent="0.25">
      <c r="A64" s="3"/>
      <c r="B64" s="1" t="s">
        <v>59</v>
      </c>
      <c r="C64" s="1">
        <v>100</v>
      </c>
      <c r="D64" s="8">
        <v>28.9</v>
      </c>
      <c r="F64" s="20"/>
      <c r="G64" s="20"/>
      <c r="H64" s="42"/>
      <c r="J64" s="20"/>
    </row>
    <row r="65" spans="1:12" x14ac:dyDescent="0.25">
      <c r="A65" s="1"/>
      <c r="B65" s="1" t="s">
        <v>60</v>
      </c>
      <c r="C65" s="1">
        <v>100</v>
      </c>
      <c r="D65" s="8">
        <v>28.9</v>
      </c>
      <c r="F65" s="20"/>
      <c r="G65" s="20"/>
      <c r="H65" s="42"/>
      <c r="J65" s="20"/>
    </row>
    <row r="66" spans="1:12" x14ac:dyDescent="0.25">
      <c r="C66" t="s">
        <v>61</v>
      </c>
      <c r="D66" s="1">
        <f>SUM(D49:D65)</f>
        <v>4602.199999999998</v>
      </c>
      <c r="F66" s="1">
        <f>SUM(F49:F65)</f>
        <v>3376.2000000000003</v>
      </c>
      <c r="G66" s="1">
        <f>SUM(G49:G65)</f>
        <v>4544.3999999999987</v>
      </c>
      <c r="H66" s="1">
        <f>SUM(H49:H65)</f>
        <v>4544.3999999999987</v>
      </c>
      <c r="J66" s="1">
        <f>SUM(J49:J65)</f>
        <v>1137.5999999999999</v>
      </c>
      <c r="K66" s="1">
        <f>SUM(K49:K65)</f>
        <v>1137.5999999999999</v>
      </c>
      <c r="L66" s="1">
        <f>SUM(L49:L65)</f>
        <v>3376.2000000000003</v>
      </c>
    </row>
    <row r="68" spans="1:12" x14ac:dyDescent="0.25">
      <c r="C68" s="1" t="s">
        <v>62</v>
      </c>
    </row>
    <row r="69" spans="1:12" x14ac:dyDescent="0.25">
      <c r="C69" s="1">
        <f>D23+D44+D66</f>
        <v>15130.599999999995</v>
      </c>
    </row>
  </sheetData>
  <mergeCells count="3">
    <mergeCell ref="F1:I1"/>
    <mergeCell ref="F3:H3"/>
    <mergeCell ref="I3:K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Φύλλο1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dei123</dc:creator>
  <cp:lastModifiedBy>ROMILOS VLACHOS</cp:lastModifiedBy>
  <dcterms:created xsi:type="dcterms:W3CDTF">2020-07-28T06:29:14Z</dcterms:created>
  <dcterms:modified xsi:type="dcterms:W3CDTF">2021-07-05T20:00:21Z</dcterms:modified>
</cp:coreProperties>
</file>