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ml.chartshapes+xml"/>
  <Override PartName="/xl/ink/ink1.xml" ContentType="application/inkml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1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ml.chartshapes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1.xml" ContentType="application/vnd.openxmlformats-officedocument.themeOverride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2.xml" ContentType="application/vnd.openxmlformats-officedocument.themeOverride+xml"/>
  <Override PartName="/xl/drawings/drawing8.xml" ContentType="application/vnd.openxmlformats-officedocument.drawingml.chartshap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gcs1\Downloads\archive (2)\"/>
    </mc:Choice>
  </mc:AlternateContent>
  <xr:revisionPtr revIDLastSave="0" documentId="8_{1B6392AE-AF91-4762-8EDB-68A159BFCBA3}" xr6:coauthVersionLast="36" xr6:coauthVersionMax="36" xr10:uidLastSave="{00000000-0000-0000-0000-000000000000}"/>
  <bookViews>
    <workbookView xWindow="0" yWindow="0" windowWidth="7410" windowHeight="7395" activeTab="2" xr2:uid="{486A8661-6527-45D6-B7B2-BD17B989ABB9}"/>
  </bookViews>
  <sheets>
    <sheet name="Planilha1" sheetId="1" r:id="rId1"/>
    <sheet name="Planilha3" sheetId="3" r:id="rId2"/>
    <sheet name="Planilha2" sheetId="2" r:id="rId3"/>
  </sheets>
  <definedNames>
    <definedName name="_xlchart.v1.0" hidden="1">Planilha2!$A$2:$A$50</definedName>
    <definedName name="_xlchart.v1.1" hidden="1">Planilha2!$A$2:$A$50</definedName>
    <definedName name="DadosExternos_1" localSheetId="1" hidden="1">Planilha3!$A$1:$B$13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L24" i="2" l="1"/>
  <c r="AK24" i="2"/>
  <c r="AL25" i="2"/>
  <c r="AK25" i="2"/>
  <c r="AJ20" i="2"/>
  <c r="AJ21" i="2"/>
  <c r="AJ22" i="2"/>
  <c r="AK22" i="2" s="1"/>
  <c r="AJ23" i="2"/>
  <c r="AK23" i="2" s="1"/>
  <c r="AK20" i="2"/>
  <c r="AK21" i="2"/>
  <c r="AL8" i="2"/>
  <c r="AL9" i="2"/>
  <c r="AL10" i="2"/>
  <c r="AL11" i="2"/>
  <c r="AL12" i="2"/>
  <c r="AL13" i="2"/>
  <c r="AL14" i="2"/>
  <c r="AL15" i="2"/>
  <c r="AL16" i="2"/>
  <c r="AL17" i="2"/>
  <c r="AL18" i="2"/>
  <c r="AL19" i="2"/>
  <c r="AL20" i="2"/>
  <c r="AL21" i="2"/>
  <c r="AL22" i="2"/>
  <c r="AL23" i="2"/>
  <c r="AL7" i="2"/>
  <c r="AK8" i="2"/>
  <c r="AK9" i="2"/>
  <c r="AK10" i="2"/>
  <c r="AK11" i="2"/>
  <c r="AK12" i="2"/>
  <c r="AK13" i="2"/>
  <c r="AK14" i="2"/>
  <c r="AK15" i="2"/>
  <c r="AK16" i="2"/>
  <c r="AK17" i="2"/>
  <c r="AK18" i="2"/>
  <c r="AK19" i="2"/>
  <c r="AK7" i="2"/>
  <c r="AJ8" i="2"/>
  <c r="AJ9" i="2"/>
  <c r="AJ10" i="2"/>
  <c r="AJ11" i="2"/>
  <c r="AJ12" i="2"/>
  <c r="AJ13" i="2"/>
  <c r="AJ14" i="2"/>
  <c r="AJ15" i="2"/>
  <c r="AJ16" i="2"/>
  <c r="AJ17" i="2"/>
  <c r="AJ18" i="2"/>
  <c r="AJ19" i="2"/>
  <c r="AJ7" i="2"/>
  <c r="AJ4" i="2"/>
  <c r="AF8" i="2"/>
  <c r="AC5" i="2"/>
  <c r="AC6" i="2"/>
  <c r="AC7" i="2"/>
  <c r="AC8" i="2"/>
  <c r="AC9" i="2"/>
  <c r="AC10" i="2"/>
  <c r="AC11" i="2"/>
  <c r="AC12" i="2"/>
  <c r="AC13" i="2"/>
  <c r="AC14" i="2"/>
  <c r="AC15" i="2"/>
  <c r="AC16" i="2"/>
  <c r="AC17" i="2"/>
  <c r="AC18" i="2"/>
  <c r="AC19" i="2"/>
  <c r="AC20" i="2"/>
  <c r="AC21" i="2"/>
  <c r="AC22" i="2"/>
  <c r="AC23" i="2"/>
  <c r="AC24" i="2"/>
  <c r="AC25" i="2"/>
  <c r="AC4" i="2"/>
  <c r="X19" i="2"/>
  <c r="AB17" i="2"/>
  <c r="AB18" i="2"/>
  <c r="AB19" i="2"/>
  <c r="AB20" i="2"/>
  <c r="AB21" i="2"/>
  <c r="AB22" i="2"/>
  <c r="AB23" i="2"/>
  <c r="AB24" i="2"/>
  <c r="AB25" i="2"/>
  <c r="AB5" i="2"/>
  <c r="AB6" i="2"/>
  <c r="AB7" i="2"/>
  <c r="AB8" i="2"/>
  <c r="AB9" i="2"/>
  <c r="AB10" i="2"/>
  <c r="AB11" i="2"/>
  <c r="AB12" i="2"/>
  <c r="AB13" i="2"/>
  <c r="AB14" i="2"/>
  <c r="AB15" i="2"/>
  <c r="AB16" i="2"/>
  <c r="AB4" i="2"/>
  <c r="Y17" i="2"/>
  <c r="S2" i="2"/>
  <c r="X17" i="2"/>
  <c r="X16" i="2"/>
  <c r="X15" i="2"/>
  <c r="S1" i="2"/>
  <c r="T11" i="2"/>
  <c r="S5" i="2"/>
  <c r="T5" i="2" s="1"/>
  <c r="S6" i="2"/>
  <c r="S7" i="2"/>
  <c r="S8" i="2"/>
  <c r="S9" i="2"/>
  <c r="T9" i="2" s="1"/>
  <c r="S10" i="2"/>
  <c r="S11" i="2"/>
  <c r="S12" i="2"/>
  <c r="T12" i="2" s="1"/>
  <c r="S13" i="2"/>
  <c r="T13" i="2" s="1"/>
  <c r="S14" i="2"/>
  <c r="T14" i="2" s="1"/>
  <c r="S15" i="2"/>
  <c r="T15" i="2" s="1"/>
  <c r="S16" i="2"/>
  <c r="T16" i="2" s="1"/>
  <c r="S4" i="2"/>
  <c r="T4" i="2" s="1"/>
  <c r="C2" i="2"/>
  <c r="L59" i="1"/>
  <c r="G59" i="1"/>
  <c r="G60" i="1"/>
  <c r="G61" i="1"/>
  <c r="G62" i="1"/>
  <c r="G63" i="1"/>
  <c r="K59" i="1"/>
  <c r="K60" i="1"/>
  <c r="K61" i="1"/>
  <c r="K62" i="1"/>
  <c r="K63" i="1"/>
  <c r="K58" i="1"/>
  <c r="G58" i="1"/>
  <c r="T6" i="2" l="1"/>
  <c r="T10" i="2"/>
  <c r="T8" i="2"/>
  <c r="T7" i="2"/>
  <c r="H59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DF3A002-7B99-4937-AE3D-E4A90BFF9CA2}" keepAlive="1" name="Consulta - dados_reais" description="Conexão com a consulta 'dados_reais' na pasta de trabalho." type="5" refreshedVersion="6" background="1" saveData="1">
    <dbPr connection="Provider=Microsoft.Mashup.OleDb.1;Data Source=$Workbook$;Location=dados_reais;Extended Properties=&quot;&quot;" command="SELECT * FROM [dados_reais]"/>
  </connection>
</connections>
</file>

<file path=xl/sharedStrings.xml><?xml version="1.0" encoding="utf-8"?>
<sst xmlns="http://schemas.openxmlformats.org/spreadsheetml/2006/main" count="23" uniqueCount="19">
  <si>
    <t>Papelão e plástico</t>
  </si>
  <si>
    <t>Ferro</t>
  </si>
  <si>
    <t>Material fino</t>
  </si>
  <si>
    <t>Vidro</t>
  </si>
  <si>
    <t>Isopor</t>
  </si>
  <si>
    <t>JAN</t>
  </si>
  <si>
    <t>FEV</t>
  </si>
  <si>
    <t>MAR</t>
  </si>
  <si>
    <t>ABR</t>
  </si>
  <si>
    <t>Gols</t>
  </si>
  <si>
    <t>Prob</t>
  </si>
  <si>
    <t>Media</t>
  </si>
  <si>
    <t>Voto</t>
  </si>
  <si>
    <t>Média</t>
  </si>
  <si>
    <t>Semana</t>
  </si>
  <si>
    <t>#Shoots</t>
  </si>
  <si>
    <t>#Dias</t>
  </si>
  <si>
    <t>Projeção</t>
  </si>
  <si>
    <t>Real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</si>
</sst>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7" formatCode="0.000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theme="9" tint="-0.49998474074526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/>
    </xf>
    <xf numFmtId="9" fontId="0" fillId="0" borderId="0" xfId="1" applyFont="1"/>
    <xf numFmtId="9" fontId="2" fillId="2" borderId="0" xfId="0" applyNumberFormat="1" applyFont="1" applyFill="1"/>
    <xf numFmtId="9" fontId="2" fillId="3" borderId="0" xfId="1" applyFont="1" applyFill="1"/>
    <xf numFmtId="9" fontId="2" fillId="4" borderId="0" xfId="0" applyNumberFormat="1" applyFont="1" applyFill="1"/>
    <xf numFmtId="10" fontId="0" fillId="0" borderId="0" xfId="1" applyNumberFormat="1" applyFont="1"/>
    <xf numFmtId="1" fontId="0" fillId="0" borderId="0" xfId="0" applyNumberFormat="1"/>
    <xf numFmtId="177" fontId="0" fillId="0" borderId="0" xfId="1" applyNumberFormat="1" applyFont="1"/>
    <xf numFmtId="177" fontId="0" fillId="0" borderId="0" xfId="0" applyNumberForma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colors>
    <mruColors>
      <color rgb="FF8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8.xml"/><Relationship Id="rId1" Type="http://schemas.microsoft.com/office/2011/relationships/chartStyle" Target="style8.xml"/><Relationship Id="rId4" Type="http://schemas.openxmlformats.org/officeDocument/2006/relationships/chartUserShapes" Target="../drawings/drawing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9.xml"/><Relationship Id="rId1" Type="http://schemas.microsoft.com/office/2011/relationships/chartStyle" Target="style9.xml"/><Relationship Id="rId4" Type="http://schemas.openxmlformats.org/officeDocument/2006/relationships/chartUserShapes" Target="../drawings/drawing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1" i="0" u="none" strike="noStrike" kern="1200" spc="0" baseline="0">
                <a:solidFill>
                  <a:schemeClr val="tx1">
                    <a:lumMod val="50000"/>
                    <a:lumOff val="50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r>
              <a:rPr lang="pt-BR" b="1">
                <a:solidFill>
                  <a:schemeClr val="tx1">
                    <a:lumMod val="50000"/>
                    <a:lumOff val="50000"/>
                  </a:schemeClr>
                </a:solidFill>
              </a:rPr>
              <a:t>QUANTIDADE</a:t>
            </a:r>
            <a:r>
              <a:rPr lang="pt-BR" b="1" baseline="0">
                <a:solidFill>
                  <a:schemeClr val="tx1">
                    <a:lumMod val="50000"/>
                    <a:lumOff val="50000"/>
                  </a:schemeClr>
                </a:solidFill>
              </a:rPr>
              <a:t> DE MATERIAL RECICLADO EM 2022</a:t>
            </a:r>
            <a:endParaRPr lang="pt-BR" b="1">
              <a:solidFill>
                <a:schemeClr val="tx1">
                  <a:lumMod val="50000"/>
                  <a:lumOff val="50000"/>
                </a:schemeClr>
              </a:solidFill>
            </a:endParaRPr>
          </a:p>
        </c:rich>
      </c:tx>
      <c:layout>
        <c:manualLayout>
          <c:xMode val="edge"/>
          <c:yMode val="edge"/>
          <c:x val="1.1395979348735255E-2"/>
          <c:y val="3.187243104045956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1" i="0" u="none" strike="noStrike" kern="1200" spc="0" baseline="0">
              <a:solidFill>
                <a:schemeClr val="tx1">
                  <a:lumMod val="50000"/>
                  <a:lumOff val="50000"/>
                </a:schemeClr>
              </a:solidFill>
              <a:latin typeface="Century Gothic" panose="020B0502020202020204" pitchFamily="34" charset="0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2555098523132369"/>
          <c:y val="0.1301020422390288"/>
          <c:w val="0.55890171191287652"/>
          <c:h val="0.7079560265264091"/>
        </c:manualLayout>
      </c:layout>
      <c:lineChart>
        <c:grouping val="standard"/>
        <c:varyColors val="0"/>
        <c:ser>
          <c:idx val="0"/>
          <c:order val="0"/>
          <c:tx>
            <c:strRef>
              <c:f>Planilha1!$B$4</c:f>
              <c:strCache>
                <c:ptCount val="1"/>
                <c:pt idx="0">
                  <c:v>Papelão e plástico</c:v>
                </c:pt>
              </c:strCache>
            </c:strRef>
          </c:tx>
          <c:spPr>
            <a:ln w="444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circle"/>
              <c:size val="11"/>
              <c:spPr>
                <a:solidFill>
                  <a:schemeClr val="bg1"/>
                </a:solidFill>
                <a:ln w="31750">
                  <a:solidFill>
                    <a:schemeClr val="accent5">
                      <a:lumMod val="75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F022-4562-B5B9-D5DFF2567FF2}"/>
              </c:ext>
            </c:extLst>
          </c:dPt>
          <c:dPt>
            <c:idx val="3"/>
            <c:marker>
              <c:symbol val="circle"/>
              <c:size val="10"/>
              <c:spPr>
                <a:solidFill>
                  <a:schemeClr val="accent5">
                    <a:lumMod val="75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F022-4562-B5B9-D5DFF2567FF2}"/>
              </c:ext>
            </c:extLst>
          </c:dPt>
          <c:dLbls>
            <c:dLbl>
              <c:idx val="1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1" i="0" u="none" strike="noStrike" kern="1200" baseline="0">
                        <a:solidFill>
                          <a:schemeClr val="accent5">
                            <a:lumMod val="75000"/>
                          </a:schemeClr>
                        </a:solidFill>
                        <a:latin typeface="Century Gothic" panose="020B0502020202020204" pitchFamily="34" charset="0"/>
                        <a:ea typeface="+mn-ea"/>
                        <a:cs typeface="+mn-cs"/>
                      </a:defRPr>
                    </a:pPr>
                    <a:fld id="{25FB41DE-F8CA-452D-AEB1-A2D6A0A3E7ED}" type="VALUE">
                      <a:rPr lang="en-US" sz="1200" b="1">
                        <a:solidFill>
                          <a:schemeClr val="accent5">
                            <a:lumMod val="75000"/>
                          </a:schemeClr>
                        </a:solidFill>
                      </a:rPr>
                      <a:pPr>
                        <a:defRPr sz="1200" b="1">
                          <a:solidFill>
                            <a:schemeClr val="accent5">
                              <a:lumMod val="75000"/>
                            </a:schemeClr>
                          </a:solidFill>
                        </a:defRPr>
                      </a:pPr>
                      <a:t>[VALOR]</a:t>
                    </a:fld>
                    <a:r>
                      <a:rPr lang="en-US" sz="1200" b="1">
                        <a:solidFill>
                          <a:schemeClr val="accent5">
                            <a:lumMod val="75000"/>
                          </a:schemeClr>
                        </a:solidFill>
                      </a:rPr>
                      <a:t> kg</a:t>
                    </a:r>
                  </a:p>
                </c:rich>
              </c:tx>
              <c:spPr>
                <a:noFill/>
                <a:ln>
                  <a:noFill/>
                  <a:prstDash val="dash"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chemeClr val="accent5">
                          <a:lumMod val="75000"/>
                        </a:schemeClr>
                      </a:solidFill>
                      <a:latin typeface="Century Gothic" panose="020B0502020202020204" pitchFamily="34" charset="0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9-F022-4562-B5B9-D5DFF2567FF2}"/>
                </c:ext>
              </c:extLst>
            </c:dLbl>
            <c:dLbl>
              <c:idx val="3"/>
              <c:layout>
                <c:manualLayout>
                  <c:x val="9.1645350102542754E-4"/>
                  <c:y val="0.1340877682152400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algn="l">
                      <a:defRPr sz="11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Century Gothic" panose="020B0502020202020204" pitchFamily="34" charset="0"/>
                        <a:ea typeface="+mn-ea"/>
                        <a:cs typeface="+mn-cs"/>
                      </a:defRPr>
                    </a:pPr>
                    <a:r>
                      <a:rPr lang="en-US" sz="2000" b="1">
                        <a:solidFill>
                          <a:schemeClr val="accent5">
                            <a:lumMod val="75000"/>
                          </a:schemeClr>
                        </a:solidFill>
                      </a:rPr>
                      <a:t>15530</a:t>
                    </a:r>
                    <a:r>
                      <a:rPr lang="en-US" sz="1400" b="1" baseline="0">
                        <a:solidFill>
                          <a:schemeClr val="accent5">
                            <a:lumMod val="75000"/>
                          </a:schemeClr>
                        </a:solidFill>
                      </a:rPr>
                      <a:t>kg</a:t>
                    </a:r>
                    <a:r>
                      <a:rPr lang="en-US" sz="1800" b="1" baseline="0">
                        <a:solidFill>
                          <a:schemeClr val="accent5">
                            <a:lumMod val="75000"/>
                          </a:schemeClr>
                        </a:solidFill>
                      </a:rPr>
                      <a:t> </a:t>
                    </a:r>
                    <a:r>
                      <a:rPr lang="en-US" sz="1100" b="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</a:rPr>
                      <a:t>foi a maior quantidade coletada no ano, vindo de um constante crescimento desde de fevereiro</a:t>
                    </a:r>
                    <a:r>
                      <a:rPr lang="en-US" sz="1000" b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</a:rPr>
                      <a:t> </a:t>
                    </a:r>
                    <a:endParaRPr lang="en-US" b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algn="l">
                    <a:defRPr sz="11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Century Gothic" panose="020B0502020202020204" pitchFamily="34" charset="0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68095121811823"/>
                      <c:h val="0.3332703753904915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F022-4562-B5B9-D5DFF2567FF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  <a:headEnd type="stealth" w="lg" len="lg"/>
                    </a:ln>
                    <a:effectLst/>
                  </c:spPr>
                </c15:leaderLines>
              </c:ext>
            </c:extLst>
          </c:dLbls>
          <c:cat>
            <c:strRef>
              <c:f>Planilha1!$C$3:$F$3</c:f>
              <c:strCache>
                <c:ptCount val="4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</c:strCache>
            </c:strRef>
          </c:cat>
          <c:val>
            <c:numRef>
              <c:f>Planilha1!$C$4:$F$4</c:f>
              <c:numCache>
                <c:formatCode>General</c:formatCode>
                <c:ptCount val="4"/>
                <c:pt idx="0">
                  <c:v>15223</c:v>
                </c:pt>
                <c:pt idx="1">
                  <c:v>10800</c:v>
                </c:pt>
                <c:pt idx="2">
                  <c:v>14120</c:v>
                </c:pt>
                <c:pt idx="3">
                  <c:v>15530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22-4562-B5B9-D5DFF2567FF2}"/>
            </c:ext>
          </c:extLst>
        </c:ser>
        <c:ser>
          <c:idx val="1"/>
          <c:order val="1"/>
          <c:tx>
            <c:strRef>
              <c:f>Planilha1!$B$5</c:f>
              <c:strCache>
                <c:ptCount val="1"/>
                <c:pt idx="0">
                  <c:v>Ferro</c:v>
                </c:pt>
              </c:strCache>
            </c:strRef>
          </c:tx>
          <c:spPr>
            <a:ln w="28575" cap="rnd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  <c:marker>
            <c:symbol val="none"/>
          </c:marker>
          <c:dPt>
            <c:idx val="3"/>
            <c:marker>
              <c:symbol val="circle"/>
              <c:size val="5"/>
              <c:spPr>
                <a:solidFill>
                  <a:schemeClr val="tx1">
                    <a:lumMod val="65000"/>
                    <a:lumOff val="35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F022-4562-B5B9-D5DFF2567FF2}"/>
              </c:ext>
            </c:extLst>
          </c:dPt>
          <c:cat>
            <c:strRef>
              <c:f>Planilha1!$C$3:$F$3</c:f>
              <c:strCache>
                <c:ptCount val="4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</c:strCache>
            </c:strRef>
          </c:cat>
          <c:val>
            <c:numRef>
              <c:f>Planilha1!$C$5:$F$5</c:f>
              <c:numCache>
                <c:formatCode>General</c:formatCode>
                <c:ptCount val="4"/>
                <c:pt idx="0">
                  <c:v>3000</c:v>
                </c:pt>
                <c:pt idx="1">
                  <c:v>2500</c:v>
                </c:pt>
                <c:pt idx="2">
                  <c:v>2960</c:v>
                </c:pt>
                <c:pt idx="3">
                  <c:v>2755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22-4562-B5B9-D5DFF2567FF2}"/>
            </c:ext>
          </c:extLst>
        </c:ser>
        <c:ser>
          <c:idx val="2"/>
          <c:order val="2"/>
          <c:tx>
            <c:strRef>
              <c:f>Planilha1!$B$6</c:f>
              <c:strCache>
                <c:ptCount val="1"/>
                <c:pt idx="0">
                  <c:v>Material fino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Pt>
            <c:idx val="3"/>
            <c:marker>
              <c:symbol val="circle"/>
              <c:size val="5"/>
              <c:spPr>
                <a:solidFill>
                  <a:schemeClr val="tx1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F022-4562-B5B9-D5DFF2567FF2}"/>
              </c:ext>
            </c:extLst>
          </c:dPt>
          <c:cat>
            <c:strRef>
              <c:f>Planilha1!$C$3:$F$3</c:f>
              <c:strCache>
                <c:ptCount val="4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</c:strCache>
            </c:strRef>
          </c:cat>
          <c:val>
            <c:numRef>
              <c:f>Planilha1!$C$6:$F$6</c:f>
              <c:numCache>
                <c:formatCode>General</c:formatCode>
                <c:ptCount val="4"/>
                <c:pt idx="0">
                  <c:v>1800</c:v>
                </c:pt>
                <c:pt idx="1">
                  <c:v>2000</c:v>
                </c:pt>
                <c:pt idx="2">
                  <c:v>1600</c:v>
                </c:pt>
                <c:pt idx="3">
                  <c:v>2050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22-4562-B5B9-D5DFF2567FF2}"/>
            </c:ext>
          </c:extLst>
        </c:ser>
        <c:ser>
          <c:idx val="3"/>
          <c:order val="3"/>
          <c:tx>
            <c:strRef>
              <c:f>Planilha1!$B$7</c:f>
              <c:strCache>
                <c:ptCount val="1"/>
                <c:pt idx="0">
                  <c:v>Vidro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dPt>
            <c:idx val="3"/>
            <c:marker>
              <c:symbol val="circle"/>
              <c:size val="5"/>
              <c:spPr>
                <a:solidFill>
                  <a:schemeClr val="bg1">
                    <a:lumMod val="65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F022-4562-B5B9-D5DFF2567FF2}"/>
              </c:ext>
            </c:extLst>
          </c:dPt>
          <c:cat>
            <c:strRef>
              <c:f>Planilha1!$C$3:$F$3</c:f>
              <c:strCache>
                <c:ptCount val="4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</c:strCache>
            </c:strRef>
          </c:cat>
          <c:val>
            <c:numRef>
              <c:f>Planilha1!$C$7:$F$7</c:f>
              <c:numCache>
                <c:formatCode>General</c:formatCode>
                <c:ptCount val="4"/>
                <c:pt idx="0">
                  <c:v>1500</c:v>
                </c:pt>
                <c:pt idx="1">
                  <c:v>1670</c:v>
                </c:pt>
                <c:pt idx="2">
                  <c:v>1595</c:v>
                </c:pt>
                <c:pt idx="3">
                  <c:v>1778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022-4562-B5B9-D5DFF2567FF2}"/>
            </c:ext>
          </c:extLst>
        </c:ser>
        <c:ser>
          <c:idx val="4"/>
          <c:order val="4"/>
          <c:tx>
            <c:strRef>
              <c:f>Planilha1!$B$8</c:f>
              <c:strCache>
                <c:ptCount val="1"/>
                <c:pt idx="0">
                  <c:v>Isopor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Planilha1!$C$3:$F$3</c:f>
              <c:strCache>
                <c:ptCount val="4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</c:strCache>
            </c:strRef>
          </c:cat>
          <c:val>
            <c:numRef>
              <c:f>Planilha1!$C$8:$F$8</c:f>
              <c:numCache>
                <c:formatCode>General</c:formatCode>
                <c:ptCount val="4"/>
                <c:pt idx="0">
                  <c:v>0</c:v>
                </c:pt>
                <c:pt idx="1">
                  <c:v>280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022-4562-B5B9-D5DFF2567F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7545855"/>
        <c:axId val="778274175"/>
      </c:lineChart>
      <c:catAx>
        <c:axId val="7275458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r>
                  <a:rPr lang="pt-BR">
                    <a:solidFill>
                      <a:schemeClr val="tx1">
                        <a:lumMod val="65000"/>
                        <a:lumOff val="35000"/>
                      </a:schemeClr>
                    </a:solidFill>
                  </a:rPr>
                  <a:t>MESES</a:t>
                </a:r>
              </a:p>
            </c:rich>
          </c:tx>
          <c:layout>
            <c:manualLayout>
              <c:xMode val="edge"/>
              <c:yMode val="edge"/>
              <c:x val="0.10040976221255925"/>
              <c:y val="0.918548018745388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entury Gothic" panose="020B0502020202020204" pitchFamily="34" charset="0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bg1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pt-BR"/>
          </a:p>
        </c:txPr>
        <c:crossAx val="778274175"/>
        <c:crosses val="autoZero"/>
        <c:auto val="1"/>
        <c:lblAlgn val="ctr"/>
        <c:lblOffset val="100"/>
        <c:noMultiLvlLbl val="0"/>
      </c:catAx>
      <c:valAx>
        <c:axId val="778274175"/>
        <c:scaling>
          <c:orientation val="minMax"/>
          <c:max val="1800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r>
                  <a:rPr lang="pt-BR" sz="1050">
                    <a:solidFill>
                      <a:schemeClr val="tx1">
                        <a:lumMod val="65000"/>
                        <a:lumOff val="35000"/>
                      </a:schemeClr>
                    </a:solidFill>
                  </a:rPr>
                  <a:t>QUANTIDADE EM KG</a:t>
                </a:r>
              </a:p>
            </c:rich>
          </c:tx>
          <c:layout>
            <c:manualLayout>
              <c:xMode val="edge"/>
              <c:yMode val="edge"/>
              <c:x val="1.2965095780937828E-2"/>
              <c:y val="0.131508002148257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entury Gothic" panose="020B0502020202020204" pitchFamily="34" charset="0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bg1">
                <a:lumMod val="6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pt-BR"/>
          </a:p>
        </c:txPr>
        <c:crossAx val="727545855"/>
        <c:crosses val="autoZero"/>
        <c:crossBetween val="midCat"/>
        <c:majorUnit val="5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>
          <a:latin typeface="Century Gothic" panose="020B0502020202020204" pitchFamily="34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Planilha1!$B$4</c:f>
              <c:strCache>
                <c:ptCount val="1"/>
                <c:pt idx="0">
                  <c:v>Papelão e plástico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Planilha1!$C$3:$F$3</c:f>
              <c:strCache>
                <c:ptCount val="4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</c:strCache>
            </c:strRef>
          </c:cat>
          <c:val>
            <c:numRef>
              <c:f>Planilha1!$C$4:$F$4</c:f>
              <c:numCache>
                <c:formatCode>General</c:formatCode>
                <c:ptCount val="4"/>
                <c:pt idx="0">
                  <c:v>15223</c:v>
                </c:pt>
                <c:pt idx="1">
                  <c:v>10800</c:v>
                </c:pt>
                <c:pt idx="2">
                  <c:v>14120</c:v>
                </c:pt>
                <c:pt idx="3">
                  <c:v>15530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6-4AEB-AEFA-57DDC6447BC4}"/>
            </c:ext>
          </c:extLst>
        </c:ser>
        <c:ser>
          <c:idx val="1"/>
          <c:order val="1"/>
          <c:tx>
            <c:strRef>
              <c:f>Planilha1!$B$5</c:f>
              <c:strCache>
                <c:ptCount val="1"/>
                <c:pt idx="0">
                  <c:v>Ferro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Planilha1!$C$3:$F$3</c:f>
              <c:strCache>
                <c:ptCount val="4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</c:strCache>
            </c:strRef>
          </c:cat>
          <c:val>
            <c:numRef>
              <c:f>Planilha1!$C$5:$F$5</c:f>
              <c:numCache>
                <c:formatCode>General</c:formatCode>
                <c:ptCount val="4"/>
                <c:pt idx="0">
                  <c:v>3000</c:v>
                </c:pt>
                <c:pt idx="1">
                  <c:v>2500</c:v>
                </c:pt>
                <c:pt idx="2">
                  <c:v>2960</c:v>
                </c:pt>
                <c:pt idx="3">
                  <c:v>2755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6-4AEB-AEFA-57DDC6447BC4}"/>
            </c:ext>
          </c:extLst>
        </c:ser>
        <c:ser>
          <c:idx val="2"/>
          <c:order val="2"/>
          <c:tx>
            <c:strRef>
              <c:f>Planilha1!$B$6</c:f>
              <c:strCache>
                <c:ptCount val="1"/>
                <c:pt idx="0">
                  <c:v>Material fino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Planilha1!$C$3:$F$3</c:f>
              <c:strCache>
                <c:ptCount val="4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</c:strCache>
            </c:strRef>
          </c:cat>
          <c:val>
            <c:numRef>
              <c:f>Planilha1!$C$6:$F$6</c:f>
              <c:numCache>
                <c:formatCode>General</c:formatCode>
                <c:ptCount val="4"/>
                <c:pt idx="0">
                  <c:v>1800</c:v>
                </c:pt>
                <c:pt idx="1">
                  <c:v>2000</c:v>
                </c:pt>
                <c:pt idx="2">
                  <c:v>1600</c:v>
                </c:pt>
                <c:pt idx="3">
                  <c:v>2050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36-4AEB-AEFA-57DDC6447BC4}"/>
            </c:ext>
          </c:extLst>
        </c:ser>
        <c:ser>
          <c:idx val="3"/>
          <c:order val="3"/>
          <c:tx>
            <c:strRef>
              <c:f>Planilha1!$B$7</c:f>
              <c:strCache>
                <c:ptCount val="1"/>
                <c:pt idx="0">
                  <c:v>Vidro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Planilha1!$C$3:$F$3</c:f>
              <c:strCache>
                <c:ptCount val="4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</c:strCache>
            </c:strRef>
          </c:cat>
          <c:val>
            <c:numRef>
              <c:f>Planilha1!$C$7:$F$7</c:f>
              <c:numCache>
                <c:formatCode>General</c:formatCode>
                <c:ptCount val="4"/>
                <c:pt idx="0">
                  <c:v>1500</c:v>
                </c:pt>
                <c:pt idx="1">
                  <c:v>1670</c:v>
                </c:pt>
                <c:pt idx="2">
                  <c:v>1595</c:v>
                </c:pt>
                <c:pt idx="3">
                  <c:v>1778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A36-4AEB-AEFA-57DDC6447BC4}"/>
            </c:ext>
          </c:extLst>
        </c:ser>
        <c:ser>
          <c:idx val="4"/>
          <c:order val="4"/>
          <c:tx>
            <c:strRef>
              <c:f>Planilha1!$B$8</c:f>
              <c:strCache>
                <c:ptCount val="1"/>
                <c:pt idx="0">
                  <c:v>Isopor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Planilha1!$C$3:$F$3</c:f>
              <c:strCache>
                <c:ptCount val="4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</c:strCache>
            </c:strRef>
          </c:cat>
          <c:val>
            <c:numRef>
              <c:f>Planilha1!$C$8:$F$8</c:f>
              <c:numCache>
                <c:formatCode>General</c:formatCode>
                <c:ptCount val="4"/>
                <c:pt idx="0">
                  <c:v>0</c:v>
                </c:pt>
                <c:pt idx="1">
                  <c:v>280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A36-4AEB-AEFA-57DDC6447B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85736927"/>
        <c:axId val="784776319"/>
      </c:barChart>
      <c:catAx>
        <c:axId val="785736927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84776319"/>
        <c:crosses val="autoZero"/>
        <c:auto val="1"/>
        <c:lblAlgn val="ctr"/>
        <c:lblOffset val="100"/>
        <c:noMultiLvlLbl val="0"/>
      </c:catAx>
      <c:valAx>
        <c:axId val="784776319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85736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1" i="0" u="none" strike="noStrike" kern="1200" spc="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pt-BR" b="1">
                <a:solidFill>
                  <a:schemeClr val="tx1">
                    <a:lumMod val="50000"/>
                    <a:lumOff val="50000"/>
                  </a:schemeClr>
                </a:solidFill>
              </a:rPr>
              <a:t>QUANTIDADE </a:t>
            </a:r>
            <a:r>
              <a:rPr lang="pt-BR" b="0">
                <a:solidFill>
                  <a:schemeClr val="tx1">
                    <a:lumMod val="50000"/>
                    <a:lumOff val="50000"/>
                  </a:schemeClr>
                </a:solidFill>
              </a:rPr>
              <a:t>DE MATERIAL RECICLADO EM </a:t>
            </a:r>
            <a:r>
              <a:rPr lang="pt-BR" b="1">
                <a:solidFill>
                  <a:schemeClr val="tx1">
                    <a:lumMod val="50000"/>
                    <a:lumOff val="50000"/>
                  </a:schemeClr>
                </a:solidFill>
              </a:rPr>
              <a:t>2022</a:t>
            </a:r>
          </a:p>
        </c:rich>
      </c:tx>
      <c:layout>
        <c:manualLayout>
          <c:xMode val="edge"/>
          <c:yMode val="edge"/>
          <c:x val="1.1395979348735255E-2"/>
          <c:y val="3.187243104045956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1" i="0" u="none" strike="noStrike" kern="1200" spc="0" baseline="0">
              <a:solidFill>
                <a:schemeClr val="tx1">
                  <a:lumMod val="50000"/>
                  <a:lumOff val="50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2555098523132369"/>
          <c:y val="0.1301020422390288"/>
          <c:w val="0.55890171191287652"/>
          <c:h val="0.7079560265264091"/>
        </c:manualLayout>
      </c:layout>
      <c:lineChart>
        <c:grouping val="standard"/>
        <c:varyColors val="0"/>
        <c:ser>
          <c:idx val="0"/>
          <c:order val="0"/>
          <c:tx>
            <c:strRef>
              <c:f>Planilha1!$B$4</c:f>
              <c:strCache>
                <c:ptCount val="1"/>
                <c:pt idx="0">
                  <c:v>Papelão e plástico</c:v>
                </c:pt>
              </c:strCache>
            </c:strRef>
          </c:tx>
          <c:spPr>
            <a:ln w="444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circle"/>
              <c:size val="11"/>
              <c:spPr>
                <a:solidFill>
                  <a:schemeClr val="bg1"/>
                </a:solidFill>
                <a:ln w="31750">
                  <a:solidFill>
                    <a:schemeClr val="accent5">
                      <a:lumMod val="75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54E4-446D-B6FC-40B427BE98F4}"/>
              </c:ext>
            </c:extLst>
          </c:dPt>
          <c:dPt>
            <c:idx val="3"/>
            <c:marker>
              <c:symbol val="circle"/>
              <c:size val="10"/>
              <c:spPr>
                <a:solidFill>
                  <a:schemeClr val="accent5">
                    <a:lumMod val="75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54E4-446D-B6FC-40B427BE98F4}"/>
              </c:ext>
            </c:extLst>
          </c:dPt>
          <c:dLbls>
            <c:dLbl>
              <c:idx val="1"/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100" b="1" i="0" u="none" strike="noStrike" kern="1200" baseline="0">
                        <a:solidFill>
                          <a:schemeClr val="tx1">
                            <a:lumMod val="50000"/>
                            <a:lumOff val="50000"/>
                          </a:schemeClr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pPr>
                    <a:fld id="{25FB41DE-F8CA-452D-AEB1-A2D6A0A3E7ED}" type="VALUE">
                      <a:rPr lang="en-US" b="1">
                        <a:solidFill>
                          <a:schemeClr val="tx1">
                            <a:lumMod val="50000"/>
                            <a:lumOff val="50000"/>
                          </a:schemeClr>
                        </a:solidFill>
                      </a:rPr>
                      <a:pPr>
                        <a:defRPr b="1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</a:defRPr>
                      </a:pPr>
                      <a:t>[VALOR]</a:t>
                    </a:fld>
                    <a:r>
                      <a:rPr lang="en-US" b="1">
                        <a:solidFill>
                          <a:schemeClr val="tx1">
                            <a:lumMod val="50000"/>
                            <a:lumOff val="50000"/>
                          </a:schemeClr>
                        </a:solidFill>
                      </a:rPr>
                      <a:t> kg</a:t>
                    </a:r>
                  </a:p>
                </c:rich>
              </c:tx>
              <c:spPr>
                <a:noFill/>
                <a:ln>
                  <a:noFill/>
                  <a:prstDash val="dash"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1" i="0" u="none" strike="noStrike" kern="1200" baseline="0">
                      <a:solidFill>
                        <a:schemeClr val="tx1">
                          <a:lumMod val="50000"/>
                          <a:lumOff val="50000"/>
                        </a:schemeClr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pt-BR"/>
                </a:p>
              </c:tx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54E4-446D-B6FC-40B427BE98F4}"/>
                </c:ext>
              </c:extLst>
            </c:dLbl>
            <c:dLbl>
              <c:idx val="3"/>
              <c:layout>
                <c:manualLayout>
                  <c:x val="-6.4151745071790679E-3"/>
                  <c:y val="0.10386557594118158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 algn="l">
                      <a:defRPr sz="11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pPr>
                    <a:r>
                      <a:rPr lang="en-US" sz="1600" b="1">
                        <a:solidFill>
                          <a:schemeClr val="accent5">
                            <a:lumMod val="75000"/>
                          </a:schemeClr>
                        </a:solidFill>
                      </a:rPr>
                      <a:t>15530kg</a:t>
                    </a:r>
                    <a:r>
                      <a:rPr lang="en-US"/>
                      <a:t> </a:t>
                    </a:r>
                    <a:r>
                      <a:rPr lang="en-US">
                        <a:solidFill>
                          <a:schemeClr val="tx1">
                            <a:lumMod val="50000"/>
                            <a:lumOff val="50000"/>
                          </a:schemeClr>
                        </a:solidFill>
                      </a:rPr>
                      <a:t>em </a:t>
                    </a:r>
                    <a:r>
                      <a:rPr lang="en-US" sz="1200" b="1">
                        <a:solidFill>
                          <a:schemeClr val="accent5">
                            <a:lumMod val="75000"/>
                          </a:schemeClr>
                        </a:solidFill>
                      </a:rPr>
                      <a:t>abril</a:t>
                    </a:r>
                    <a:r>
                      <a:rPr lang="en-US">
                        <a:solidFill>
                          <a:schemeClr val="tx1">
                            <a:lumMod val="50000"/>
                            <a:lumOff val="50000"/>
                          </a:schemeClr>
                        </a:solidFill>
                      </a:rPr>
                      <a:t> foi a maior quantidade coletada no ano, vindo de um </a:t>
                    </a:r>
                    <a:r>
                      <a:rPr lang="en-US">
                        <a:solidFill>
                          <a:schemeClr val="bg1">
                            <a:lumMod val="50000"/>
                          </a:schemeClr>
                        </a:solidFill>
                      </a:rPr>
                      <a:t>constante crescimento desde </a:t>
                    </a:r>
                    <a:r>
                      <a:rPr lang="en-US" b="1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</a:rPr>
                      <a:t>fevereiro 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 algn="l">
                    <a:defRPr sz="11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68095121811823"/>
                      <c:h val="0.2601005540215471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54E4-446D-B6FC-40B427BE98F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  <a:headEnd type="stealth" w="lg" len="lg"/>
                    </a:ln>
                    <a:effectLst/>
                  </c:spPr>
                </c15:leaderLines>
              </c:ext>
            </c:extLst>
          </c:dLbls>
          <c:cat>
            <c:strRef>
              <c:f>Planilha1!$C$3:$F$3</c:f>
              <c:strCache>
                <c:ptCount val="4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</c:strCache>
            </c:strRef>
          </c:cat>
          <c:val>
            <c:numRef>
              <c:f>Planilha1!$C$4:$F$4</c:f>
              <c:numCache>
                <c:formatCode>General</c:formatCode>
                <c:ptCount val="4"/>
                <c:pt idx="0">
                  <c:v>15223</c:v>
                </c:pt>
                <c:pt idx="1">
                  <c:v>10800</c:v>
                </c:pt>
                <c:pt idx="2">
                  <c:v>14120</c:v>
                </c:pt>
                <c:pt idx="3">
                  <c:v>15530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E4-446D-B6FC-40B427BE98F4}"/>
            </c:ext>
          </c:extLst>
        </c:ser>
        <c:ser>
          <c:idx val="1"/>
          <c:order val="1"/>
          <c:tx>
            <c:strRef>
              <c:f>Planilha1!$B$5</c:f>
              <c:strCache>
                <c:ptCount val="1"/>
                <c:pt idx="0">
                  <c:v>Ferro</c:v>
                </c:pt>
              </c:strCache>
            </c:strRef>
          </c:tx>
          <c:spPr>
            <a:ln w="28575" cap="rnd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  <c:marker>
            <c:symbol val="none"/>
          </c:marker>
          <c:dPt>
            <c:idx val="3"/>
            <c:marker>
              <c:symbol val="circle"/>
              <c:size val="5"/>
              <c:spPr>
                <a:solidFill>
                  <a:schemeClr val="tx1">
                    <a:lumMod val="65000"/>
                    <a:lumOff val="35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54E4-446D-B6FC-40B427BE98F4}"/>
              </c:ext>
            </c:extLst>
          </c:dPt>
          <c:cat>
            <c:strRef>
              <c:f>Planilha1!$C$3:$F$3</c:f>
              <c:strCache>
                <c:ptCount val="4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</c:strCache>
            </c:strRef>
          </c:cat>
          <c:val>
            <c:numRef>
              <c:f>Planilha1!$C$5:$F$5</c:f>
              <c:numCache>
                <c:formatCode>General</c:formatCode>
                <c:ptCount val="4"/>
                <c:pt idx="0">
                  <c:v>3000</c:v>
                </c:pt>
                <c:pt idx="1">
                  <c:v>2500</c:v>
                </c:pt>
                <c:pt idx="2">
                  <c:v>2960</c:v>
                </c:pt>
                <c:pt idx="3">
                  <c:v>2755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4E4-446D-B6FC-40B427BE98F4}"/>
            </c:ext>
          </c:extLst>
        </c:ser>
        <c:ser>
          <c:idx val="2"/>
          <c:order val="2"/>
          <c:tx>
            <c:strRef>
              <c:f>Planilha1!$B$6</c:f>
              <c:strCache>
                <c:ptCount val="1"/>
                <c:pt idx="0">
                  <c:v>Material fino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Pt>
            <c:idx val="3"/>
            <c:marker>
              <c:symbol val="circle"/>
              <c:size val="5"/>
              <c:spPr>
                <a:solidFill>
                  <a:schemeClr val="tx1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54E4-446D-B6FC-40B427BE98F4}"/>
              </c:ext>
            </c:extLst>
          </c:dPt>
          <c:cat>
            <c:strRef>
              <c:f>Planilha1!$C$3:$F$3</c:f>
              <c:strCache>
                <c:ptCount val="4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</c:strCache>
            </c:strRef>
          </c:cat>
          <c:val>
            <c:numRef>
              <c:f>Planilha1!$C$6:$F$6</c:f>
              <c:numCache>
                <c:formatCode>General</c:formatCode>
                <c:ptCount val="4"/>
                <c:pt idx="0">
                  <c:v>1800</c:v>
                </c:pt>
                <c:pt idx="1">
                  <c:v>2000</c:v>
                </c:pt>
                <c:pt idx="2">
                  <c:v>1600</c:v>
                </c:pt>
                <c:pt idx="3">
                  <c:v>2050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4E4-446D-B6FC-40B427BE98F4}"/>
            </c:ext>
          </c:extLst>
        </c:ser>
        <c:ser>
          <c:idx val="3"/>
          <c:order val="3"/>
          <c:tx>
            <c:strRef>
              <c:f>Planilha1!$B$7</c:f>
              <c:strCache>
                <c:ptCount val="1"/>
                <c:pt idx="0">
                  <c:v>Vidro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dPt>
            <c:idx val="3"/>
            <c:marker>
              <c:symbol val="circle"/>
              <c:size val="5"/>
              <c:spPr>
                <a:solidFill>
                  <a:schemeClr val="bg1">
                    <a:lumMod val="65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54E4-446D-B6FC-40B427BE98F4}"/>
              </c:ext>
            </c:extLst>
          </c:dPt>
          <c:cat>
            <c:strRef>
              <c:f>Planilha1!$C$3:$F$3</c:f>
              <c:strCache>
                <c:ptCount val="4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</c:strCache>
            </c:strRef>
          </c:cat>
          <c:val>
            <c:numRef>
              <c:f>Planilha1!$C$7:$F$7</c:f>
              <c:numCache>
                <c:formatCode>General</c:formatCode>
                <c:ptCount val="4"/>
                <c:pt idx="0">
                  <c:v>1500</c:v>
                </c:pt>
                <c:pt idx="1">
                  <c:v>1670</c:v>
                </c:pt>
                <c:pt idx="2">
                  <c:v>1595</c:v>
                </c:pt>
                <c:pt idx="3">
                  <c:v>1778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4E4-446D-B6FC-40B427BE98F4}"/>
            </c:ext>
          </c:extLst>
        </c:ser>
        <c:ser>
          <c:idx val="4"/>
          <c:order val="4"/>
          <c:tx>
            <c:strRef>
              <c:f>Planilha1!$B$8</c:f>
              <c:strCache>
                <c:ptCount val="1"/>
                <c:pt idx="0">
                  <c:v>Isopor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Planilha1!$C$3:$F$3</c:f>
              <c:strCache>
                <c:ptCount val="4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</c:strCache>
            </c:strRef>
          </c:cat>
          <c:val>
            <c:numRef>
              <c:f>Planilha1!$C$8:$F$8</c:f>
              <c:numCache>
                <c:formatCode>General</c:formatCode>
                <c:ptCount val="4"/>
                <c:pt idx="0">
                  <c:v>0</c:v>
                </c:pt>
                <c:pt idx="1">
                  <c:v>280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4E4-446D-B6FC-40B427BE98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7545855"/>
        <c:axId val="778274175"/>
      </c:lineChart>
      <c:catAx>
        <c:axId val="7275458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pt-BR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MESES</a:t>
                </a:r>
              </a:p>
            </c:rich>
          </c:tx>
          <c:layout>
            <c:manualLayout>
              <c:xMode val="edge"/>
              <c:yMode val="edge"/>
              <c:x val="0.10040976221255925"/>
              <c:y val="0.918548018745388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bg1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778274175"/>
        <c:crosses val="autoZero"/>
        <c:auto val="1"/>
        <c:lblAlgn val="ctr"/>
        <c:lblOffset val="100"/>
        <c:noMultiLvlLbl val="0"/>
      </c:catAx>
      <c:valAx>
        <c:axId val="778274175"/>
        <c:scaling>
          <c:orientation val="minMax"/>
          <c:max val="1800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pt-BR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QUANTIDADE EM KG</a:t>
                </a:r>
              </a:p>
            </c:rich>
          </c:tx>
          <c:layout>
            <c:manualLayout>
              <c:xMode val="edge"/>
              <c:yMode val="edge"/>
              <c:x val="1.2965095780937828E-2"/>
              <c:y val="0.131508002148257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bg1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727545855"/>
        <c:crosses val="autoZero"/>
        <c:crossBetween val="midCat"/>
        <c:majorUnit val="5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>
          <a:latin typeface="Arial" panose="020B0604020202020204" pitchFamily="34" charset="0"/>
          <a:cs typeface="Arial" panose="020B0604020202020204" pitchFamily="34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1" i="0" u="none" strike="noStrike" kern="1200" spc="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pt-BR" b="1">
                <a:solidFill>
                  <a:schemeClr val="tx1">
                    <a:lumMod val="50000"/>
                    <a:lumOff val="50000"/>
                  </a:schemeClr>
                </a:solidFill>
              </a:rPr>
              <a:t>QUANTIDADE </a:t>
            </a:r>
            <a:r>
              <a:rPr lang="pt-BR" b="0">
                <a:solidFill>
                  <a:schemeClr val="tx1">
                    <a:lumMod val="50000"/>
                    <a:lumOff val="50000"/>
                  </a:schemeClr>
                </a:solidFill>
              </a:rPr>
              <a:t>DE MATERIAL RECICLADO EM </a:t>
            </a:r>
            <a:r>
              <a:rPr lang="pt-BR" b="1">
                <a:solidFill>
                  <a:schemeClr val="tx1">
                    <a:lumMod val="50000"/>
                    <a:lumOff val="50000"/>
                  </a:schemeClr>
                </a:solidFill>
              </a:rPr>
              <a:t>2022</a:t>
            </a:r>
          </a:p>
        </c:rich>
      </c:tx>
      <c:layout>
        <c:manualLayout>
          <c:xMode val="edge"/>
          <c:yMode val="edge"/>
          <c:x val="1.1395979348735255E-2"/>
          <c:y val="3.187243104045956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1" i="0" u="none" strike="noStrike" kern="1200" spc="0" baseline="0">
              <a:solidFill>
                <a:schemeClr val="tx1">
                  <a:lumMod val="50000"/>
                  <a:lumOff val="50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2555098523132369"/>
          <c:y val="0.1301020422390288"/>
          <c:w val="0.55890171191287652"/>
          <c:h val="0.7079560265264091"/>
        </c:manualLayout>
      </c:layout>
      <c:lineChart>
        <c:grouping val="standard"/>
        <c:varyColors val="0"/>
        <c:ser>
          <c:idx val="0"/>
          <c:order val="0"/>
          <c:tx>
            <c:strRef>
              <c:f>Planilha1!$B$4</c:f>
              <c:strCache>
                <c:ptCount val="1"/>
                <c:pt idx="0">
                  <c:v>Papelão e plástico</c:v>
                </c:pt>
              </c:strCache>
            </c:strRef>
          </c:tx>
          <c:spPr>
            <a:ln w="444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circle"/>
              <c:size val="11"/>
              <c:spPr>
                <a:solidFill>
                  <a:schemeClr val="bg1"/>
                </a:solidFill>
                <a:ln w="31750">
                  <a:solidFill>
                    <a:schemeClr val="accent5">
                      <a:lumMod val="75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9D46-4203-88F9-23B854E20E48}"/>
              </c:ext>
            </c:extLst>
          </c:dPt>
          <c:dPt>
            <c:idx val="3"/>
            <c:marker>
              <c:symbol val="circle"/>
              <c:size val="10"/>
              <c:spPr>
                <a:solidFill>
                  <a:schemeClr val="accent5">
                    <a:lumMod val="75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9D46-4203-88F9-23B854E20E48}"/>
              </c:ext>
            </c:extLst>
          </c:dPt>
          <c:dLbls>
            <c:dLbl>
              <c:idx val="1"/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100" b="1" i="0" u="none" strike="noStrike" kern="1200" baseline="0">
                        <a:solidFill>
                          <a:schemeClr val="tx1">
                            <a:lumMod val="50000"/>
                            <a:lumOff val="50000"/>
                          </a:schemeClr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pPr>
                    <a:fld id="{25FB41DE-F8CA-452D-AEB1-A2D6A0A3E7ED}" type="VALUE">
                      <a:rPr lang="en-US" b="1">
                        <a:solidFill>
                          <a:schemeClr val="tx1">
                            <a:lumMod val="50000"/>
                            <a:lumOff val="50000"/>
                          </a:schemeClr>
                        </a:solidFill>
                      </a:rPr>
                      <a:pPr>
                        <a:defRPr b="1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</a:defRPr>
                      </a:pPr>
                      <a:t>[VALOR]</a:t>
                    </a:fld>
                    <a:r>
                      <a:rPr lang="en-US" b="1">
                        <a:solidFill>
                          <a:schemeClr val="tx1">
                            <a:lumMod val="50000"/>
                            <a:lumOff val="50000"/>
                          </a:schemeClr>
                        </a:solidFill>
                      </a:rPr>
                      <a:t> kg</a:t>
                    </a:r>
                  </a:p>
                </c:rich>
              </c:tx>
              <c:spPr>
                <a:noFill/>
                <a:ln>
                  <a:noFill/>
                  <a:prstDash val="dash"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1" i="0" u="none" strike="noStrike" kern="1200" baseline="0">
                      <a:solidFill>
                        <a:schemeClr val="tx1">
                          <a:lumMod val="50000"/>
                          <a:lumOff val="50000"/>
                        </a:schemeClr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pt-BR"/>
                </a:p>
              </c:tx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9D46-4203-88F9-23B854E20E48}"/>
                </c:ext>
              </c:extLst>
            </c:dLbl>
            <c:dLbl>
              <c:idx val="3"/>
              <c:layout>
                <c:manualLayout>
                  <c:x val="-2.7493605030768204E-3"/>
                  <c:y val="0.1420411349162830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 algn="l">
                      <a:defRPr sz="11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pPr>
                    <a:r>
                      <a:rPr lang="en-US" sz="1600" b="1">
                        <a:solidFill>
                          <a:schemeClr val="accent5">
                            <a:lumMod val="75000"/>
                          </a:schemeClr>
                        </a:solidFill>
                      </a:rPr>
                      <a:t>15530kg</a:t>
                    </a:r>
                    <a:r>
                      <a:rPr lang="en-US"/>
                      <a:t> </a:t>
                    </a:r>
                    <a:r>
                      <a:rPr lang="en-US">
                        <a:solidFill>
                          <a:schemeClr val="tx1">
                            <a:lumMod val="50000"/>
                            <a:lumOff val="50000"/>
                          </a:schemeClr>
                        </a:solidFill>
                      </a:rPr>
                      <a:t>em </a:t>
                    </a:r>
                    <a:r>
                      <a:rPr lang="en-US" sz="1200" b="1">
                        <a:solidFill>
                          <a:schemeClr val="accent5">
                            <a:lumMod val="75000"/>
                          </a:schemeClr>
                        </a:solidFill>
                      </a:rPr>
                      <a:t>abril</a:t>
                    </a:r>
                    <a:r>
                      <a:rPr lang="en-US">
                        <a:solidFill>
                          <a:schemeClr val="tx1">
                            <a:lumMod val="50000"/>
                            <a:lumOff val="50000"/>
                          </a:schemeClr>
                        </a:solidFill>
                      </a:rPr>
                      <a:t> foi a maior quantidade coletada no ano, vindo de um </a:t>
                    </a:r>
                    <a:r>
                      <a:rPr lang="en-US">
                        <a:solidFill>
                          <a:schemeClr val="bg1">
                            <a:lumMod val="50000"/>
                          </a:schemeClr>
                        </a:solidFill>
                      </a:rPr>
                      <a:t>constante crescimento desde </a:t>
                    </a:r>
                    <a:r>
                      <a:rPr lang="en-US" b="1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</a:rPr>
                      <a:t>fevereiro 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 algn="l">
                    <a:defRPr sz="11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68095121811823"/>
                      <c:h val="0.2601005540215471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9D46-4203-88F9-23B854E20E4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  <a:headEnd type="stealth" w="lg" len="lg"/>
                    </a:ln>
                    <a:effectLst/>
                  </c:spPr>
                </c15:leaderLines>
              </c:ext>
            </c:extLst>
          </c:dLbls>
          <c:cat>
            <c:strRef>
              <c:f>Planilha1!$C$3:$F$3</c:f>
              <c:strCache>
                <c:ptCount val="4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</c:strCache>
            </c:strRef>
          </c:cat>
          <c:val>
            <c:numRef>
              <c:f>Planilha1!$C$4:$F$4</c:f>
              <c:numCache>
                <c:formatCode>General</c:formatCode>
                <c:ptCount val="4"/>
                <c:pt idx="0">
                  <c:v>15223</c:v>
                </c:pt>
                <c:pt idx="1">
                  <c:v>10800</c:v>
                </c:pt>
                <c:pt idx="2">
                  <c:v>14120</c:v>
                </c:pt>
                <c:pt idx="3">
                  <c:v>15530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46-4203-88F9-23B854E20E48}"/>
            </c:ext>
          </c:extLst>
        </c:ser>
        <c:ser>
          <c:idx val="1"/>
          <c:order val="1"/>
          <c:tx>
            <c:strRef>
              <c:f>Planilha1!$B$5</c:f>
              <c:strCache>
                <c:ptCount val="1"/>
                <c:pt idx="0">
                  <c:v>Ferro</c:v>
                </c:pt>
              </c:strCache>
            </c:strRef>
          </c:tx>
          <c:spPr>
            <a:ln w="28575" cap="rnd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  <c:marker>
            <c:symbol val="none"/>
          </c:marker>
          <c:dPt>
            <c:idx val="3"/>
            <c:marker>
              <c:symbol val="circle"/>
              <c:size val="5"/>
              <c:spPr>
                <a:solidFill>
                  <a:schemeClr val="tx1">
                    <a:lumMod val="65000"/>
                    <a:lumOff val="35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9D46-4203-88F9-23B854E20E48}"/>
              </c:ext>
            </c:extLst>
          </c:dPt>
          <c:cat>
            <c:strRef>
              <c:f>Planilha1!$C$3:$F$3</c:f>
              <c:strCache>
                <c:ptCount val="4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</c:strCache>
            </c:strRef>
          </c:cat>
          <c:val>
            <c:numRef>
              <c:f>Planilha1!$C$5:$F$5</c:f>
              <c:numCache>
                <c:formatCode>General</c:formatCode>
                <c:ptCount val="4"/>
                <c:pt idx="0">
                  <c:v>3000</c:v>
                </c:pt>
                <c:pt idx="1">
                  <c:v>2500</c:v>
                </c:pt>
                <c:pt idx="2">
                  <c:v>2960</c:v>
                </c:pt>
                <c:pt idx="3">
                  <c:v>2755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D46-4203-88F9-23B854E20E48}"/>
            </c:ext>
          </c:extLst>
        </c:ser>
        <c:ser>
          <c:idx val="2"/>
          <c:order val="2"/>
          <c:tx>
            <c:strRef>
              <c:f>Planilha1!$B$6</c:f>
              <c:strCache>
                <c:ptCount val="1"/>
                <c:pt idx="0">
                  <c:v>Material fino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Pt>
            <c:idx val="3"/>
            <c:marker>
              <c:symbol val="circle"/>
              <c:size val="5"/>
              <c:spPr>
                <a:solidFill>
                  <a:schemeClr val="tx1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9D46-4203-88F9-23B854E20E48}"/>
              </c:ext>
            </c:extLst>
          </c:dPt>
          <c:cat>
            <c:strRef>
              <c:f>Planilha1!$C$3:$F$3</c:f>
              <c:strCache>
                <c:ptCount val="4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</c:strCache>
            </c:strRef>
          </c:cat>
          <c:val>
            <c:numRef>
              <c:f>Planilha1!$C$6:$F$6</c:f>
              <c:numCache>
                <c:formatCode>General</c:formatCode>
                <c:ptCount val="4"/>
                <c:pt idx="0">
                  <c:v>1800</c:v>
                </c:pt>
                <c:pt idx="1">
                  <c:v>2000</c:v>
                </c:pt>
                <c:pt idx="2">
                  <c:v>1600</c:v>
                </c:pt>
                <c:pt idx="3">
                  <c:v>2050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D46-4203-88F9-23B854E20E48}"/>
            </c:ext>
          </c:extLst>
        </c:ser>
        <c:ser>
          <c:idx val="3"/>
          <c:order val="3"/>
          <c:tx>
            <c:strRef>
              <c:f>Planilha1!$B$7</c:f>
              <c:strCache>
                <c:ptCount val="1"/>
                <c:pt idx="0">
                  <c:v>Vidro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dPt>
            <c:idx val="3"/>
            <c:marker>
              <c:symbol val="circle"/>
              <c:size val="5"/>
              <c:spPr>
                <a:solidFill>
                  <a:schemeClr val="bg1">
                    <a:lumMod val="65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9D46-4203-88F9-23B854E20E48}"/>
              </c:ext>
            </c:extLst>
          </c:dPt>
          <c:cat>
            <c:strRef>
              <c:f>Planilha1!$C$3:$F$3</c:f>
              <c:strCache>
                <c:ptCount val="4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</c:strCache>
            </c:strRef>
          </c:cat>
          <c:val>
            <c:numRef>
              <c:f>Planilha1!$C$7:$F$7</c:f>
              <c:numCache>
                <c:formatCode>General</c:formatCode>
                <c:ptCount val="4"/>
                <c:pt idx="0">
                  <c:v>1500</c:v>
                </c:pt>
                <c:pt idx="1">
                  <c:v>1670</c:v>
                </c:pt>
                <c:pt idx="2">
                  <c:v>1595</c:v>
                </c:pt>
                <c:pt idx="3">
                  <c:v>1778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D46-4203-88F9-23B854E20E48}"/>
            </c:ext>
          </c:extLst>
        </c:ser>
        <c:ser>
          <c:idx val="4"/>
          <c:order val="4"/>
          <c:tx>
            <c:strRef>
              <c:f>Planilha1!$B$8</c:f>
              <c:strCache>
                <c:ptCount val="1"/>
                <c:pt idx="0">
                  <c:v>Isopor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Planilha1!$C$3:$F$3</c:f>
              <c:strCache>
                <c:ptCount val="4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</c:strCache>
            </c:strRef>
          </c:cat>
          <c:val>
            <c:numRef>
              <c:f>Planilha1!$C$8:$F$8</c:f>
              <c:numCache>
                <c:formatCode>General</c:formatCode>
                <c:ptCount val="4"/>
                <c:pt idx="0">
                  <c:v>0</c:v>
                </c:pt>
                <c:pt idx="1">
                  <c:v>280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D46-4203-88F9-23B854E20E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7545855"/>
        <c:axId val="778274175"/>
      </c:lineChart>
      <c:catAx>
        <c:axId val="7275458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pt-BR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MESES</a:t>
                </a:r>
              </a:p>
            </c:rich>
          </c:tx>
          <c:layout>
            <c:manualLayout>
              <c:xMode val="edge"/>
              <c:yMode val="edge"/>
              <c:x val="0.10040976221255925"/>
              <c:y val="0.918548018745388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bg1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778274175"/>
        <c:crosses val="autoZero"/>
        <c:auto val="1"/>
        <c:lblAlgn val="ctr"/>
        <c:lblOffset val="100"/>
        <c:noMultiLvlLbl val="0"/>
      </c:catAx>
      <c:valAx>
        <c:axId val="778274175"/>
        <c:scaling>
          <c:logBase val="10"/>
          <c:orientation val="minMax"/>
          <c:max val="20000"/>
          <c:min val="1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pt-BR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QUANTIDADE EM KG</a:t>
                </a:r>
              </a:p>
            </c:rich>
          </c:tx>
          <c:layout>
            <c:manualLayout>
              <c:xMode val="edge"/>
              <c:yMode val="edge"/>
              <c:x val="1.2965095780937828E-2"/>
              <c:y val="0.131508002148257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bg1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7275458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>
          <a:latin typeface="Arial" panose="020B0604020202020204" pitchFamily="34" charset="0"/>
          <a:cs typeface="Arial" panose="020B0604020202020204" pitchFamily="34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Planilha2!$A$2:$A$50</c:f>
              <c:numCache>
                <c:formatCode>General</c:formatCode>
                <c:ptCount val="49"/>
                <c:pt idx="0">
                  <c:v>982</c:v>
                </c:pt>
                <c:pt idx="1">
                  <c:v>1554</c:v>
                </c:pt>
                <c:pt idx="2">
                  <c:v>4300</c:v>
                </c:pt>
                <c:pt idx="3">
                  <c:v>4563</c:v>
                </c:pt>
                <c:pt idx="4">
                  <c:v>4774</c:v>
                </c:pt>
                <c:pt idx="5">
                  <c:v>5327</c:v>
                </c:pt>
                <c:pt idx="6">
                  <c:v>5800</c:v>
                </c:pt>
                <c:pt idx="7">
                  <c:v>5856</c:v>
                </c:pt>
                <c:pt idx="8">
                  <c:v>6246</c:v>
                </c:pt>
                <c:pt idx="9">
                  <c:v>7554</c:v>
                </c:pt>
                <c:pt idx="10">
                  <c:v>7800</c:v>
                </c:pt>
                <c:pt idx="11">
                  <c:v>7832</c:v>
                </c:pt>
                <c:pt idx="12">
                  <c:v>7950</c:v>
                </c:pt>
                <c:pt idx="13">
                  <c:v>8000</c:v>
                </c:pt>
                <c:pt idx="14">
                  <c:v>8000</c:v>
                </c:pt>
                <c:pt idx="15">
                  <c:v>8072</c:v>
                </c:pt>
                <c:pt idx="16">
                  <c:v>8100</c:v>
                </c:pt>
                <c:pt idx="17">
                  <c:v>8100</c:v>
                </c:pt>
                <c:pt idx="18">
                  <c:v>8456</c:v>
                </c:pt>
                <c:pt idx="19">
                  <c:v>8927</c:v>
                </c:pt>
                <c:pt idx="20">
                  <c:v>9800</c:v>
                </c:pt>
                <c:pt idx="21">
                  <c:v>10000</c:v>
                </c:pt>
                <c:pt idx="22">
                  <c:v>10236</c:v>
                </c:pt>
                <c:pt idx="23">
                  <c:v>10521</c:v>
                </c:pt>
                <c:pt idx="24">
                  <c:v>11750</c:v>
                </c:pt>
                <c:pt idx="25">
                  <c:v>12323</c:v>
                </c:pt>
                <c:pt idx="26">
                  <c:v>12350</c:v>
                </c:pt>
                <c:pt idx="27">
                  <c:v>13000</c:v>
                </c:pt>
                <c:pt idx="28">
                  <c:v>13717</c:v>
                </c:pt>
                <c:pt idx="29">
                  <c:v>15365</c:v>
                </c:pt>
                <c:pt idx="30">
                  <c:v>16000</c:v>
                </c:pt>
                <c:pt idx="31">
                  <c:v>16700</c:v>
                </c:pt>
                <c:pt idx="32">
                  <c:v>20331</c:v>
                </c:pt>
                <c:pt idx="33">
                  <c:v>21455</c:v>
                </c:pt>
                <c:pt idx="34">
                  <c:v>21832</c:v>
                </c:pt>
                <c:pt idx="35">
                  <c:v>22250</c:v>
                </c:pt>
                <c:pt idx="36">
                  <c:v>22550</c:v>
                </c:pt>
                <c:pt idx="37">
                  <c:v>23000</c:v>
                </c:pt>
                <c:pt idx="38">
                  <c:v>24314</c:v>
                </c:pt>
                <c:pt idx="39">
                  <c:v>24750</c:v>
                </c:pt>
                <c:pt idx="40">
                  <c:v>25339</c:v>
                </c:pt>
                <c:pt idx="41">
                  <c:v>25560</c:v>
                </c:pt>
                <c:pt idx="42">
                  <c:v>50529</c:v>
                </c:pt>
                <c:pt idx="43">
                  <c:v>60000</c:v>
                </c:pt>
                <c:pt idx="44">
                  <c:v>66785</c:v>
                </c:pt>
                <c:pt idx="45">
                  <c:v>95000</c:v>
                </c:pt>
                <c:pt idx="46">
                  <c:v>98000</c:v>
                </c:pt>
                <c:pt idx="47">
                  <c:v>120220</c:v>
                </c:pt>
                <c:pt idx="48">
                  <c:v>310000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D9-481E-ADF4-82BF7CB3FF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5382527"/>
        <c:axId val="1037052431"/>
      </c:barChart>
      <c:catAx>
        <c:axId val="9453825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37052431"/>
        <c:crosses val="autoZero"/>
        <c:auto val="1"/>
        <c:lblAlgn val="ctr"/>
        <c:lblOffset val="100"/>
        <c:noMultiLvlLbl val="0"/>
      </c:catAx>
      <c:valAx>
        <c:axId val="1037052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453825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Gothic" panose="020B0502020202020204" pitchFamily="34" charset="0"/>
                <a:ea typeface="+mn-ea"/>
                <a:cs typeface="Segoe UI" panose="020B0502040204020203" pitchFamily="34" charset="0"/>
              </a:defRPr>
            </a:pPr>
            <a:r>
              <a:rPr lang="pt-BR" sz="1600">
                <a:solidFill>
                  <a:schemeClr val="tx1">
                    <a:lumMod val="65000"/>
                    <a:lumOff val="35000"/>
                  </a:schemeClr>
                </a:solidFill>
              </a:rPr>
              <a:t>Tiroteios em massa que aconteceram em </a:t>
            </a:r>
            <a:r>
              <a:rPr lang="pt-BR" sz="1600" b="1">
                <a:solidFill>
                  <a:schemeClr val="tx1">
                    <a:lumMod val="65000"/>
                    <a:lumOff val="35000"/>
                  </a:schemeClr>
                </a:solidFill>
              </a:rPr>
              <a:t>um</a:t>
            </a:r>
            <a:r>
              <a:rPr lang="pt-BR" sz="1600">
                <a:solidFill>
                  <a:schemeClr val="tx1">
                    <a:lumMod val="65000"/>
                    <a:lumOff val="35000"/>
                  </a:schemeClr>
                </a:solidFill>
              </a:rPr>
              <a:t> só dia</a:t>
            </a:r>
          </a:p>
        </c:rich>
      </c:tx>
      <c:layout>
        <c:manualLayout>
          <c:xMode val="edge"/>
          <c:yMode val="edge"/>
          <c:x val="1.2830792825128418E-2"/>
          <c:y val="3.63086175311220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entury Gothic" panose="020B0502020202020204" pitchFamily="34" charset="0"/>
              <a:ea typeface="+mn-ea"/>
              <a:cs typeface="Segoe UI" panose="020B0502040204020203" pitchFamily="34" charset="0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1777424586179425"/>
          <c:y val="0.2645738407002135"/>
          <c:w val="0.85870270838641316"/>
          <c:h val="0.53732831903718192"/>
        </c:manualLayout>
      </c:layout>
      <c:barChart>
        <c:barDir val="col"/>
        <c:grouping val="clustered"/>
        <c:varyColors val="0"/>
        <c:ser>
          <c:idx val="1"/>
          <c:order val="1"/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8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B8B7-4398-B232-79D883512143}"/>
              </c:ext>
            </c:extLst>
          </c:dPt>
          <c:dPt>
            <c:idx val="6"/>
            <c:invertIfNegative val="0"/>
            <c:bubble3D val="0"/>
            <c:spPr>
              <a:solidFill>
                <a:srgbClr val="8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8B7-4398-B232-79D883512143}"/>
              </c:ext>
            </c:extLst>
          </c:dPt>
          <c:dLbls>
            <c:dLbl>
              <c:idx val="1"/>
              <c:layout>
                <c:manualLayout>
                  <c:x val="-9.2219977281769868E-4"/>
                  <c:y val="8.280996603624926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bg1">
                          <a:lumMod val="50000"/>
                        </a:schemeClr>
                      </a:solidFill>
                      <a:latin typeface="Century Gothic" panose="020B0502020202020204" pitchFamily="34" charset="0"/>
                      <a:ea typeface="+mn-ea"/>
                      <a:cs typeface="Segoe UI" panose="020B0502040204020203" pitchFamily="34" charset="0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1718466466592073"/>
                      <c:h val="0.20648001269459298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B8B7-4398-B232-79D883512143}"/>
                </c:ext>
              </c:extLst>
            </c:dLbl>
            <c:dLbl>
              <c:idx val="2"/>
              <c:layout>
                <c:manualLayout>
                  <c:x val="0.10571135417631981"/>
                  <c:y val="-8.7227428594603293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lvl="0" indent="0" algn="l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100" b="0" i="0" u="none" strike="noStrike" kern="1200" baseline="0">
                        <a:solidFill>
                          <a:sysClr val="window" lastClr="FFFFFF">
                            <a:lumMod val="50000"/>
                          </a:sysClr>
                        </a:solidFill>
                        <a:latin typeface="Century Gothic" panose="020B0502020202020204" pitchFamily="34" charset="0"/>
                        <a:ea typeface="+mn-ea"/>
                        <a:cs typeface="Segoe UI" panose="020B0502040204020203" pitchFamily="34" charset="0"/>
                      </a:defRPr>
                    </a:pPr>
                    <a:r>
                      <a:rPr lang="en-US" sz="11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Century Gothic" panose="020B0502020202020204" pitchFamily="34" charset="0"/>
                        <a:cs typeface="Segoe UI" panose="020B0502040204020203" pitchFamily="34" charset="0"/>
                      </a:rPr>
                      <a:t>Em </a:t>
                    </a:r>
                    <a:r>
                      <a:rPr lang="en-US" sz="1400" b="1" i="0" u="none" strike="noStrike" kern="1200" baseline="0">
                        <a:solidFill>
                          <a:srgbClr val="800000"/>
                        </a:solidFill>
                        <a:latin typeface="Century Gothic" panose="020B0502020202020204" pitchFamily="34" charset="0"/>
                        <a:cs typeface="Segoe UI" panose="020B0502040204020203" pitchFamily="34" charset="0"/>
                      </a:rPr>
                      <a:t>177</a:t>
                    </a:r>
                    <a:r>
                      <a:rPr lang="en-US" sz="11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Century Gothic" panose="020B0502020202020204" pitchFamily="34" charset="0"/>
                        <a:cs typeface="Segoe UI" panose="020B0502040204020203" pitchFamily="34" charset="0"/>
                      </a:rPr>
                      <a:t> dias nesse período, é possivel predizer que aconteceram </a:t>
                    </a:r>
                    <a:r>
                      <a:rPr lang="en-US" sz="1200" b="1" i="0" u="none" strike="noStrike" kern="1200" baseline="0">
                        <a:solidFill>
                          <a:srgbClr val="800000"/>
                        </a:solidFill>
                        <a:latin typeface="Century Gothic" panose="020B0502020202020204" pitchFamily="34" charset="0"/>
                        <a:cs typeface="Segoe UI" panose="020B0502040204020203" pitchFamily="34" charset="0"/>
                      </a:rPr>
                      <a:t>2 tiroteios </a:t>
                    </a:r>
                    <a:r>
                      <a:rPr lang="en-US" sz="11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Century Gothic" panose="020B0502020202020204" pitchFamily="34" charset="0"/>
                        <a:cs typeface="Segoe UI" panose="020B0502040204020203" pitchFamily="34" charset="0"/>
                      </a:rPr>
                      <a:t>em massa no mesmo dia</a:t>
                    </a:r>
                  </a:p>
                  <a:p>
                    <a:pPr marL="0" marR="0" lvl="0" indent="0" algn="l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100" b="0" i="0" u="none" strike="noStrike" kern="1200" baseline="0">
                        <a:solidFill>
                          <a:sysClr val="window" lastClr="FFFFFF">
                            <a:lumMod val="50000"/>
                          </a:sysClr>
                        </a:solidFill>
                        <a:latin typeface="Century Gothic" panose="020B0502020202020204" pitchFamily="34" charset="0"/>
                        <a:ea typeface="+mn-ea"/>
                        <a:cs typeface="Segoe UI" panose="020B0502040204020203" pitchFamily="34" charset="0"/>
                      </a:defRPr>
                    </a:pPr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lvl="0" indent="0" algn="l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100" b="0" i="0" u="none" strike="noStrike" kern="1200" baseline="0">
                      <a:solidFill>
                        <a:sysClr val="window" lastClr="FFFFFF">
                          <a:lumMod val="50000"/>
                        </a:sysClr>
                      </a:solidFill>
                      <a:latin typeface="Century Gothic" panose="020B0502020202020204" pitchFamily="34" charset="0"/>
                      <a:ea typeface="+mn-ea"/>
                      <a:cs typeface="Segoe UI" panose="020B0502040204020203" pitchFamily="34" charset="0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8B7-4398-B232-79D883512143}"/>
                </c:ext>
              </c:extLst>
            </c:dLbl>
            <c:dLbl>
              <c:idx val="6"/>
              <c:layout>
                <c:manualLayout>
                  <c:x val="-6.1089047136040263E-2"/>
                  <c:y val="-0.15380261653228527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algn="l">
                      <a:defRPr sz="1100" b="0" i="0" u="none" strike="noStrike" kern="1200" baseline="0">
                        <a:solidFill>
                          <a:schemeClr val="bg1">
                            <a:lumMod val="50000"/>
                          </a:schemeClr>
                        </a:solidFill>
                        <a:latin typeface="Century Gothic" panose="020B0502020202020204" pitchFamily="34" charset="0"/>
                        <a:ea typeface="+mn-ea"/>
                        <a:cs typeface="Segoe UI" panose="020B0502040204020203" pitchFamily="34" charset="0"/>
                      </a:defRPr>
                    </a:pPr>
                    <a:r>
                      <a:rPr lang="en-US">
                        <a:solidFill>
                          <a:schemeClr val="tx1">
                            <a:lumMod val="50000"/>
                            <a:lumOff val="50000"/>
                          </a:schemeClr>
                        </a:solidFill>
                      </a:rPr>
                      <a:t>É</a:t>
                    </a:r>
                    <a:r>
                      <a:rPr lang="en-US" baseline="0">
                        <a:solidFill>
                          <a:schemeClr val="tx1">
                            <a:lumMod val="50000"/>
                            <a:lumOff val="50000"/>
                          </a:schemeClr>
                        </a:solidFill>
                      </a:rPr>
                      <a:t> possível predizer que em cerca de </a:t>
                    </a:r>
                    <a:r>
                      <a:rPr lang="en-US" sz="1400" baseline="0">
                        <a:solidFill>
                          <a:srgbClr val="800000"/>
                        </a:solidFill>
                      </a:rPr>
                      <a:t>2 dias </a:t>
                    </a:r>
                    <a:r>
                      <a:rPr lang="en-US" baseline="0">
                        <a:solidFill>
                          <a:schemeClr val="tx1">
                            <a:lumMod val="50000"/>
                            <a:lumOff val="50000"/>
                          </a:schemeClr>
                        </a:solidFill>
                      </a:rPr>
                      <a:t>nesse período, aconteceram cerca de </a:t>
                    </a:r>
                    <a:r>
                      <a:rPr lang="en-US" sz="1600" b="1" baseline="0">
                        <a:solidFill>
                          <a:srgbClr val="800000"/>
                        </a:solidFill>
                      </a:rPr>
                      <a:t>6 tiroteios </a:t>
                    </a:r>
                    <a:r>
                      <a:rPr lang="en-US" baseline="0">
                        <a:solidFill>
                          <a:schemeClr val="tx1">
                            <a:lumMod val="50000"/>
                            <a:lumOff val="50000"/>
                          </a:schemeClr>
                        </a:solidFill>
                      </a:rPr>
                      <a:t>em massa no mesmo dia</a:t>
                    </a:r>
                    <a:endParaRPr lang="en-US">
                      <a:solidFill>
                        <a:schemeClr val="tx1">
                          <a:lumMod val="50000"/>
                          <a:lumOff val="50000"/>
                        </a:schemeClr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algn="l">
                    <a:defRPr sz="1100" b="0" i="0" u="none" strike="noStrike" kern="1200" baseline="0">
                      <a:solidFill>
                        <a:schemeClr val="bg1">
                          <a:lumMod val="50000"/>
                        </a:schemeClr>
                      </a:solidFill>
                      <a:latin typeface="Century Gothic" panose="020B0502020202020204" pitchFamily="34" charset="0"/>
                      <a:ea typeface="+mn-ea"/>
                      <a:cs typeface="Segoe UI" panose="020B0502040204020203" pitchFamily="34" charset="0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496237970253718"/>
                      <c:h val="0.2785410621463372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B8B7-4398-B232-79D88351214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>
                        <a:lumMod val="50000"/>
                      </a:schemeClr>
                    </a:solidFill>
                    <a:latin typeface="Century Gothic" panose="020B0502020202020204" pitchFamily="34" charset="0"/>
                    <a:ea typeface="+mn-ea"/>
                    <a:cs typeface="Segoe UI" panose="020B0502040204020203" pitchFamily="34" charset="0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50000"/>
                          <a:lumOff val="50000"/>
                        </a:schemeClr>
                      </a:solidFill>
                      <a:round/>
                      <a:headEnd type="stealth"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Planilha2!$R$4:$R$16</c15:sqref>
                  </c15:fullRef>
                </c:ext>
              </c:extLst>
              <c:f>Planilha2!$R$4:$R$11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Planilha2!$T$4:$T$16</c15:sqref>
                  </c15:fullRef>
                </c:ext>
              </c:extLst>
              <c:f>Planilha2!$T$4:$T$11</c:f>
              <c:numCache>
                <c:formatCode>0</c:formatCode>
                <c:ptCount val="8"/>
                <c:pt idx="0">
                  <c:v>179.13159621031718</c:v>
                </c:pt>
                <c:pt idx="1">
                  <c:v>251.91146498523398</c:v>
                </c:pt>
                <c:pt idx="2">
                  <c:v>177.13063338223023</c:v>
                </c:pt>
                <c:pt idx="3">
                  <c:v>83.032508489253374</c:v>
                </c:pt>
                <c:pt idx="4">
                  <c:v>29.192003668588399</c:v>
                </c:pt>
                <c:pt idx="5">
                  <c:v>8.2105006214251262</c:v>
                </c:pt>
                <c:pt idx="6">
                  <c:v>1.9243945824954498</c:v>
                </c:pt>
                <c:pt idx="7">
                  <c:v>0.38660887840635549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B7-4398-B232-79D8835121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-27"/>
        <c:axId val="1025241823"/>
        <c:axId val="1086076223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Planilha2!$R$4:$R$16</c15:sqref>
                        </c15:fullRef>
                        <c15:formulaRef>
                          <c15:sqref>Planilha2!$R$4:$R$11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Planilha2!$R$4:$R$16</c15:sqref>
                        </c15:fullRef>
                        <c15:formulaRef>
                          <c15:sqref>Planilha2!$R$4:$R$11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B8B7-4398-B232-79D883512143}"/>
                  </c:ext>
                </c:extLst>
              </c15:ser>
            </c15:filteredBarSeries>
          </c:ext>
        </c:extLst>
      </c:barChart>
      <c:catAx>
        <c:axId val="10252418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bg1">
                        <a:lumMod val="50000"/>
                      </a:schemeClr>
                    </a:solidFill>
                    <a:latin typeface="Century Gothic" panose="020B0502020202020204" pitchFamily="34" charset="0"/>
                    <a:ea typeface="+mn-ea"/>
                    <a:cs typeface="Segoe UI" panose="020B0502040204020203" pitchFamily="34" charset="0"/>
                  </a:defRPr>
                </a:pPr>
                <a:r>
                  <a:rPr lang="pt-BR"/>
                  <a:t>Nº DE</a:t>
                </a:r>
                <a:r>
                  <a:rPr lang="pt-BR" baseline="0"/>
                  <a:t> </a:t>
                </a:r>
                <a:r>
                  <a:rPr lang="pt-BR"/>
                  <a:t>TIROTEIOS QUE ACONTECERAM EM UM SÓ DIA</a:t>
                </a:r>
              </a:p>
            </c:rich>
          </c:tx>
          <c:layout>
            <c:manualLayout>
              <c:xMode val="edge"/>
              <c:yMode val="edge"/>
              <c:x val="6.9740983572272583E-2"/>
              <c:y val="0.855696495645415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bg1">
                      <a:lumMod val="50000"/>
                    </a:schemeClr>
                  </a:solidFill>
                  <a:latin typeface="Century Gothic" panose="020B0502020202020204" pitchFamily="34" charset="0"/>
                  <a:ea typeface="+mn-ea"/>
                  <a:cs typeface="Segoe UI" panose="020B0502040204020203" pitchFamily="34" charset="0"/>
                </a:defRPr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Century Gothic" panose="020B0502020202020204" pitchFamily="34" charset="0"/>
                <a:ea typeface="+mn-ea"/>
                <a:cs typeface="Segoe UI" panose="020B0502040204020203" pitchFamily="34" charset="0"/>
              </a:defRPr>
            </a:pPr>
            <a:endParaRPr lang="pt-BR"/>
          </a:p>
        </c:txPr>
        <c:crossAx val="1086076223"/>
        <c:crosses val="autoZero"/>
        <c:auto val="1"/>
        <c:lblAlgn val="ctr"/>
        <c:lblOffset val="100"/>
        <c:noMultiLvlLbl val="0"/>
      </c:catAx>
      <c:valAx>
        <c:axId val="108607622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bg1">
                        <a:lumMod val="50000"/>
                      </a:schemeClr>
                    </a:solidFill>
                    <a:latin typeface="Century Gothic" panose="020B0502020202020204" pitchFamily="34" charset="0"/>
                    <a:ea typeface="+mn-ea"/>
                    <a:cs typeface="Segoe UI" panose="020B0502040204020203" pitchFamily="34" charset="0"/>
                  </a:defRPr>
                </a:pPr>
                <a:r>
                  <a:rPr lang="pt-BR"/>
                  <a:t>QTD.</a:t>
                </a:r>
                <a:r>
                  <a:rPr lang="pt-BR" baseline="0"/>
                  <a:t> DE DIAS NO PERÍODO</a:t>
                </a:r>
                <a:endParaRPr lang="pt-BR"/>
              </a:p>
            </c:rich>
          </c:tx>
          <c:layout>
            <c:manualLayout>
              <c:xMode val="edge"/>
              <c:yMode val="edge"/>
              <c:x val="1.6317024117005297E-2"/>
              <c:y val="0.244591662307203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bg1">
                      <a:lumMod val="50000"/>
                    </a:schemeClr>
                  </a:solidFill>
                  <a:latin typeface="Century Gothic" panose="020B0502020202020204" pitchFamily="34" charset="0"/>
                  <a:ea typeface="+mn-ea"/>
                  <a:cs typeface="Segoe UI" panose="020B0502040204020203" pitchFamily="34" charset="0"/>
                </a:defRPr>
              </a:pPr>
              <a:endParaRPr lang="pt-B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Century Gothic" panose="020B0502020202020204" pitchFamily="34" charset="0"/>
                <a:ea typeface="+mn-ea"/>
                <a:cs typeface="Segoe UI" panose="020B0502040204020203" pitchFamily="34" charset="0"/>
              </a:defRPr>
            </a:pPr>
            <a:endParaRPr lang="pt-BR"/>
          </a:p>
        </c:txPr>
        <c:crossAx val="1025241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chemeClr val="bg1">
              <a:lumMod val="50000"/>
            </a:schemeClr>
          </a:solidFill>
          <a:latin typeface="Century Gothic" panose="020B0502020202020204" pitchFamily="34" charset="0"/>
          <a:cs typeface="Segoe UI" panose="020B0502040204020203" pitchFamily="34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entury Gothic" panose="020B0502020202020204" pitchFamily="34" charset="0"/>
                <a:ea typeface="+mn-ea"/>
                <a:cs typeface="Segoe UI" panose="020B0502040204020203" pitchFamily="34" charset="0"/>
              </a:defRPr>
            </a:pPr>
            <a:r>
              <a:rPr lang="pt-BR" sz="1400" b="0" i="0" baseline="0">
                <a:effectLst/>
              </a:rPr>
              <a:t>Tiroteios em massa que aconteceram em </a:t>
            </a:r>
            <a:r>
              <a:rPr lang="pt-BR" sz="1400" b="1" i="0" baseline="0">
                <a:effectLst/>
              </a:rPr>
              <a:t>uma</a:t>
            </a:r>
            <a:r>
              <a:rPr lang="pt-BR" sz="1400" b="0" i="0" baseline="0">
                <a:effectLst/>
              </a:rPr>
              <a:t> só semana</a:t>
            </a:r>
            <a:endParaRPr lang="pt-BR" sz="1200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entury Gothic" panose="020B0502020202020204" pitchFamily="34" charset="0"/>
                <a:ea typeface="+mn-ea"/>
                <a:cs typeface="Segoe UI" panose="020B0502040204020203" pitchFamily="34" charset="0"/>
              </a:defRPr>
            </a:pPr>
            <a:endParaRPr lang="pt-BR" sz="1200"/>
          </a:p>
        </c:rich>
      </c:tx>
      <c:layout>
        <c:manualLayout>
          <c:xMode val="edge"/>
          <c:yMode val="edge"/>
          <c:x val="2.0422748121332837E-2"/>
          <c:y val="3.0075187969924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entury Gothic" panose="020B0502020202020204" pitchFamily="34" charset="0"/>
              <a:ea typeface="+mn-ea"/>
              <a:cs typeface="Segoe UI" panose="020B0502040204020203" pitchFamily="34" charset="0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1777424586179425"/>
          <c:y val="0.2645738407002135"/>
          <c:w val="0.85870270838641316"/>
          <c:h val="0.53732831903718192"/>
        </c:manualLayout>
      </c:layout>
      <c:barChart>
        <c:barDir val="col"/>
        <c:grouping val="clustered"/>
        <c:varyColors val="0"/>
        <c:ser>
          <c:idx val="0"/>
          <c:order val="1"/>
          <c:spPr>
            <a:solidFill>
              <a:sysClr val="window" lastClr="FFFFFF">
                <a:lumMod val="65000"/>
              </a:sysClr>
            </a:solidFill>
            <a:ln>
              <a:noFill/>
            </a:ln>
            <a:effectLst/>
          </c:spPr>
          <c:invertIfNegative val="0"/>
          <c:dPt>
            <c:idx val="7"/>
            <c:invertIfNegative val="0"/>
            <c:bubble3D val="0"/>
            <c:spPr>
              <a:solidFill>
                <a:sysClr val="windowText" lastClr="000000">
                  <a:lumMod val="65000"/>
                  <a:lumOff val="35000"/>
                </a:sys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40A6-4C0A-B07F-C38F67BDD39E}"/>
              </c:ext>
            </c:extLst>
          </c:dPt>
          <c:dPt>
            <c:idx val="8"/>
            <c:invertIfNegative val="0"/>
            <c:bubble3D val="0"/>
            <c:spPr>
              <a:solidFill>
                <a:sysClr val="windowText" lastClr="000000">
                  <a:lumMod val="65000"/>
                  <a:lumOff val="35000"/>
                </a:sys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2-40A6-4C0A-B07F-C38F67BDD39E}"/>
              </c:ext>
            </c:extLst>
          </c:dPt>
          <c:dPt>
            <c:idx val="9"/>
            <c:invertIfNegative val="0"/>
            <c:bubble3D val="0"/>
            <c:spPr>
              <a:solidFill>
                <a:srgbClr val="8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40A6-4C0A-B07F-C38F67BDD39E}"/>
              </c:ext>
            </c:extLst>
          </c:dPt>
          <c:dPt>
            <c:idx val="10"/>
            <c:invertIfNegative val="0"/>
            <c:bubble3D val="0"/>
            <c:spPr>
              <a:solidFill>
                <a:sysClr val="windowText" lastClr="000000">
                  <a:lumMod val="65000"/>
                  <a:lumOff val="35000"/>
                </a:sys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40A6-4C0A-B07F-C38F67BDD39E}"/>
              </c:ext>
            </c:extLst>
          </c:dPt>
          <c:dPt>
            <c:idx val="11"/>
            <c:invertIfNegative val="0"/>
            <c:bubble3D val="0"/>
            <c:spPr>
              <a:solidFill>
                <a:sysClr val="windowText" lastClr="000000">
                  <a:lumMod val="65000"/>
                  <a:lumOff val="35000"/>
                </a:sys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0-40A6-4C0A-B07F-C38F67BDD39E}"/>
              </c:ext>
            </c:extLst>
          </c:dPt>
          <c:dPt>
            <c:idx val="12"/>
            <c:invertIfNegative val="0"/>
            <c:bubble3D val="0"/>
            <c:spPr>
              <a:solidFill>
                <a:sysClr val="windowText" lastClr="000000">
                  <a:lumMod val="65000"/>
                  <a:lumOff val="35000"/>
                </a:sys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40A6-4C0A-B07F-C38F67BDD39E}"/>
              </c:ext>
            </c:extLst>
          </c:dPt>
          <c:dLbls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rgbClr val="800000"/>
                      </a:solidFill>
                      <a:latin typeface="Century Gothic" panose="020B0502020202020204" pitchFamily="34" charset="0"/>
                      <a:ea typeface="+mn-ea"/>
                      <a:cs typeface="Segoe UI" panose="020B0502040204020203" pitchFamily="34" charset="0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D-40A6-4C0A-B07F-C38F67BDD39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>
                        <a:lumMod val="50000"/>
                      </a:schemeClr>
                    </a:solidFill>
                    <a:latin typeface="Century Gothic" panose="020B0502020202020204" pitchFamily="34" charset="0"/>
                    <a:ea typeface="+mn-ea"/>
                    <a:cs typeface="Segoe UI" panose="020B0502040204020203" pitchFamily="34" charset="0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Planilha2!$AA$4:$AA$25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</c:numCache>
            </c:numRef>
          </c:cat>
          <c:val>
            <c:numRef>
              <c:f>Planilha2!$AC$4:$AC$25</c:f>
              <c:numCache>
                <c:formatCode>0</c:formatCode>
                <c:ptCount val="22"/>
                <c:pt idx="0">
                  <c:v>5.5411903487285656E-3</c:v>
                </c:pt>
                <c:pt idx="1">
                  <c:v>5.4547750683243176E-2</c:v>
                </c:pt>
                <c:pt idx="2">
                  <c:v>0.26848537203599054</c:v>
                </c:pt>
                <c:pt idx="3">
                  <c:v>0.88099440819470487</c:v>
                </c:pt>
                <c:pt idx="4">
                  <c:v>2.1681380852835481</c:v>
                </c:pt>
                <c:pt idx="5">
                  <c:v>4.2686516174282945</c:v>
                </c:pt>
                <c:pt idx="6">
                  <c:v>7.0034694571395351</c:v>
                </c:pt>
                <c:pt idx="7">
                  <c:v>9.8489283200265962</c:v>
                </c:pt>
                <c:pt idx="8">
                  <c:v>12.119166927310426</c:v>
                </c:pt>
                <c:pt idx="9">
                  <c:v>13.255741785822439</c:v>
                </c:pt>
                <c:pt idx="10">
                  <c:v>13.049017495318505</c:v>
                </c:pt>
                <c:pt idx="11">
                  <c:v>11.677742805162536</c:v>
                </c:pt>
                <c:pt idx="12">
                  <c:v>9.5796896062414021</c:v>
                </c:pt>
                <c:pt idx="13">
                  <c:v>7.254072020047686</c:v>
                </c:pt>
                <c:pt idx="14">
                  <c:v>5.1006744436450271</c:v>
                </c:pt>
                <c:pt idx="15">
                  <c:v>3.3474193612831389</c:v>
                </c:pt>
                <c:pt idx="16">
                  <c:v>2.0595100653038161</c:v>
                </c:pt>
                <c:pt idx="17">
                  <c:v>1.1925834416935901</c:v>
                </c:pt>
                <c:pt idx="18">
                  <c:v>0.65221389621728976</c:v>
                </c:pt>
                <c:pt idx="19">
                  <c:v>0.33791714285978891</c:v>
                </c:pt>
                <c:pt idx="20">
                  <c:v>0.16632364979610401</c:v>
                </c:pt>
                <c:pt idx="21">
                  <c:v>7.7966580934972593E-2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0A6-4C0A-B07F-C38F67BDD3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-27"/>
        <c:axId val="1025241823"/>
        <c:axId val="1086076223"/>
        <c:extLst>
          <c:ext xmlns:c15="http://schemas.microsoft.com/office/drawing/2012/chart" uri="{02D57815-91ED-43cb-92C2-25804820EDAC}">
            <c15:filteredBarSeries>
              <c15:ser>
                <c:idx val="1"/>
                <c:order val="0"/>
                <c:spPr>
                  <a:solidFill>
                    <a:schemeClr val="bg1">
                      <a:lumMod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Pt>
                  <c:idx val="2"/>
                  <c:invertIfNegative val="0"/>
                  <c:bubble3D val="0"/>
                  <c:spPr>
                    <a:solidFill>
                      <a:srgbClr val="800000"/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4-B8B7-4398-B232-79D883512143}"/>
                    </c:ext>
                  </c:extLst>
                </c:dPt>
                <c:dPt>
                  <c:idx val="6"/>
                  <c:invertIfNegative val="0"/>
                  <c:bubble3D val="0"/>
                  <c:spPr>
                    <a:solidFill>
                      <a:srgbClr val="800000"/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3-B8B7-4398-B232-79D883512143}"/>
                    </c:ext>
                  </c:extLst>
                </c:dPt>
                <c:dLbls>
                  <c:dLbl>
                    <c:idx val="1"/>
                    <c:layout>
                      <c:manualLayout>
                        <c:x val="-9.2219977281769868E-4"/>
                        <c:y val="8.2809966036249266E-2"/>
                      </c:manualLayout>
                    </c:layout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noAutofit/>
                      </a:bodyPr>
                      <a:lstStyle/>
                      <a:p>
                        <a:pPr>
                          <a:defRPr sz="1200" b="0" i="0" u="none" strike="noStrike" kern="1200" baseline="0">
                            <a:solidFill>
                              <a:schemeClr val="bg1">
                                <a:lumMod val="50000"/>
                              </a:schemeClr>
                            </a:solidFill>
                            <a:latin typeface="Century Gothic" panose="020B0502020202020204" pitchFamily="34" charset="0"/>
                            <a:ea typeface="+mn-ea"/>
                            <a:cs typeface="Segoe UI" panose="020B0502040204020203" pitchFamily="34" charset="0"/>
                          </a:defRPr>
                        </a:pPr>
                        <a:endParaRPr lang="pt-BR"/>
                      </a:p>
                    </c:txPr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layout>
                          <c:manualLayout>
                            <c:w val="0.21718466466592073"/>
                            <c:h val="0.20648001269459298"/>
                          </c:manualLayout>
                        </c15:layout>
                      </c:ext>
                      <c:ext xmlns:c16="http://schemas.microsoft.com/office/drawing/2014/chart" uri="{C3380CC4-5D6E-409C-BE32-E72D297353CC}">
                        <c16:uniqueId val="{00000002-B8B7-4398-B232-79D883512143}"/>
                      </c:ext>
                    </c:extLst>
                  </c:dLbl>
                  <c:dLbl>
                    <c:idx val="2"/>
                    <c:layout>
                      <c:manualLayout>
                        <c:x val="0.10571135417631981"/>
                        <c:y val="-8.7227428594603293E-2"/>
                      </c:manualLayout>
                    </c:layout>
                    <c:tx>
                      <c:rich>
                        <a:bodyPr rot="0" spcFirstLastPara="1" vertOverflow="ellipsis" vert="horz" wrap="square" lIns="38100" tIns="19050" rIns="38100" bIns="19050" anchor="ctr" anchorCtr="0">
                          <a:spAutoFit/>
                        </a:bodyPr>
                        <a:lstStyle/>
                        <a:p>
                          <a:pPr marL="0" marR="0" lvl="0" indent="0" algn="l" defTabSz="914400" rtl="0" eaLnBrk="1" fontAlgn="auto" latinLnBrk="0" hangingPunct="1">
                            <a:lnSpc>
                              <a:spcPct val="100000"/>
                            </a:lnSpc>
                            <a:spcBef>
                              <a:spcPts val="0"/>
                            </a:spcBef>
                            <a:spcAft>
                              <a:spcPts val="0"/>
                            </a:spcAft>
                            <a:buClrTx/>
                            <a:buSzTx/>
                            <a:buFontTx/>
                            <a:buNone/>
                            <a:tabLst/>
                            <a:defRPr sz="1100" b="0" i="0" u="none" strike="noStrike" kern="1200" baseline="0">
                              <a:solidFill>
                                <a:sysClr val="window" lastClr="FFFFFF">
                                  <a:lumMod val="50000"/>
                                </a:sysClr>
                              </a:solidFill>
                              <a:latin typeface="Century Gothic" panose="020B0502020202020204" pitchFamily="34" charset="0"/>
                              <a:ea typeface="+mn-ea"/>
                              <a:cs typeface="Segoe UI" panose="020B0502040204020203" pitchFamily="34" charset="0"/>
                            </a:defRPr>
                          </a:pPr>
                          <a:r>
                            <a:rPr lang="en-US"/>
                            <a:t>Adicionar texto</a:t>
                          </a:r>
                        </a:p>
                      </c:rich>
                    </c:tx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0">
                        <a:spAutoFit/>
                      </a:bodyPr>
                      <a:lstStyle/>
                      <a:p>
                        <a:pPr marL="0" marR="0" lvl="0" indent="0" algn="l" defTabSz="914400" rtl="0" eaLnBrk="1" fontAlgn="auto" latinLnBrk="0" hangingPunct="1">
                          <a:lnSpc>
                            <a:spcPct val="100000"/>
                          </a:lnSpc>
                          <a:spcBef>
                            <a:spcPts val="0"/>
                          </a:spcBef>
                          <a:spcAft>
                            <a:spcPts val="0"/>
                          </a:spcAft>
                          <a:buClrTx/>
                          <a:buSzTx/>
                          <a:buFontTx/>
                          <a:buNone/>
                          <a:tabLst/>
                          <a:defRPr sz="1100" b="0" i="0" u="none" strike="noStrike" kern="1200" baseline="0">
                            <a:solidFill>
                              <a:sysClr val="window" lastClr="FFFFFF">
                                <a:lumMod val="50000"/>
                              </a:sysClr>
                            </a:solidFill>
                            <a:latin typeface="Century Gothic" panose="020B0502020202020204" pitchFamily="34" charset="0"/>
                            <a:ea typeface="+mn-ea"/>
                            <a:cs typeface="Segoe UI" panose="020B0502040204020203" pitchFamily="34" charset="0"/>
                          </a:defRPr>
                        </a:pPr>
                        <a:endParaRPr lang="pt-BR"/>
                      </a:p>
                    </c:txPr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4-B8B7-4398-B232-79D883512143}"/>
                      </c:ext>
                    </c:extLst>
                  </c:dLbl>
                  <c:dLbl>
                    <c:idx val="6"/>
                    <c:layout>
                      <c:manualLayout>
                        <c:x val="-6.1089047136040263E-2"/>
                        <c:y val="-0.15380261653228527"/>
                      </c:manualLayout>
                    </c:layout>
                    <c:tx>
                      <c:rich>
                        <a:bodyPr rot="0" spcFirstLastPara="1" vertOverflow="ellipsis" vert="horz" wrap="square" lIns="38100" tIns="19050" rIns="38100" bIns="19050" anchor="ctr" anchorCtr="0">
                          <a:spAutoFit/>
                        </a:bodyPr>
                        <a:lstStyle/>
                        <a:p>
                          <a:pPr algn="l">
                            <a:defRPr sz="1100" b="0" i="0" u="none" strike="noStrike" kern="1200" baseline="0">
                              <a:solidFill>
                                <a:schemeClr val="bg1">
                                  <a:lumMod val="50000"/>
                                </a:schemeClr>
                              </a:solidFill>
                              <a:latin typeface="Century Gothic" panose="020B0502020202020204" pitchFamily="34" charset="0"/>
                              <a:ea typeface="+mn-ea"/>
                              <a:cs typeface="Segoe UI" panose="020B0502040204020203" pitchFamily="34" charset="0"/>
                            </a:defRPr>
                          </a:pPr>
                          <a:r>
                            <a:rPr lang="en-US"/>
                            <a:t>Adicionar texto</a:t>
                          </a:r>
                        </a:p>
                      </c:rich>
                    </c:tx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0">
                        <a:spAutoFit/>
                      </a:bodyPr>
                      <a:lstStyle/>
                      <a:p>
                        <a:pPr algn="l">
                          <a:defRPr sz="1100" b="0" i="0" u="none" strike="noStrike" kern="1200" baseline="0">
                            <a:solidFill>
                              <a:schemeClr val="bg1">
                                <a:lumMod val="50000"/>
                              </a:schemeClr>
                            </a:solidFill>
                            <a:latin typeface="Century Gothic" panose="020B0502020202020204" pitchFamily="34" charset="0"/>
                            <a:ea typeface="+mn-ea"/>
                            <a:cs typeface="Segoe UI" panose="020B0502040204020203" pitchFamily="34" charset="0"/>
                          </a:defRPr>
                        </a:pPr>
                        <a:endParaRPr lang="pt-BR"/>
                      </a:p>
                    </c:txPr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layout>
                          <c:manualLayout>
                            <c:w val="0.2496237970253718"/>
                            <c:h val="0.27854106214633723"/>
                          </c:manualLayout>
                        </c15:layout>
                      </c:ext>
                      <c:ext xmlns:c16="http://schemas.microsoft.com/office/drawing/2014/chart" uri="{C3380CC4-5D6E-409C-BE32-E72D297353CC}">
                        <c16:uniqueId val="{00000003-B8B7-4398-B232-79D883512143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100" b="0" i="0" u="none" strike="noStrike" kern="1200" baseline="0">
                          <a:solidFill>
                            <a:schemeClr val="bg1">
                              <a:lumMod val="50000"/>
                            </a:schemeClr>
                          </a:solidFill>
                          <a:latin typeface="Century Gothic" panose="020B0502020202020204" pitchFamily="34" charset="0"/>
                          <a:ea typeface="+mn-ea"/>
                          <a:cs typeface="Segoe UI" panose="020B0502040204020203" pitchFamily="34" charset="0"/>
                        </a:defRPr>
                      </a:pPr>
                      <a:endParaRPr lang="pt-BR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50000"/>
                                <a:lumOff val="50000"/>
                              </a:schemeClr>
                            </a:solidFill>
                            <a:round/>
                            <a:headEnd type="stealth"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Planilha2!$AA$4:$AA$25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Planilha2!$AA$4:$AA$25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B8B7-4398-B232-79D883512143}"/>
                  </c:ext>
                </c:extLst>
              </c15:ser>
            </c15:filteredBarSeries>
          </c:ext>
        </c:extLst>
      </c:barChart>
      <c:catAx>
        <c:axId val="10252418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bg1">
                        <a:lumMod val="50000"/>
                      </a:schemeClr>
                    </a:solidFill>
                    <a:latin typeface="Century Gothic" panose="020B0502020202020204" pitchFamily="34" charset="0"/>
                    <a:ea typeface="+mn-ea"/>
                    <a:cs typeface="Segoe UI" panose="020B0502040204020203" pitchFamily="34" charset="0"/>
                  </a:defRPr>
                </a:pPr>
                <a:r>
                  <a:rPr lang="pt-BR" sz="1000" b="0" i="0" baseline="0">
                    <a:effectLst/>
                  </a:rPr>
                  <a:t>NÚMERO TIROTEIOS QUE ACONTECERAM EM UMA SÓ SEMANA</a:t>
                </a:r>
                <a:endParaRPr lang="pt-BR" sz="600">
                  <a:effectLst/>
                </a:endParaRPr>
              </a:p>
            </c:rich>
          </c:tx>
          <c:layout>
            <c:manualLayout>
              <c:xMode val="edge"/>
              <c:yMode val="edge"/>
              <c:x val="8.161327978529774E-2"/>
              <c:y val="0.899138397174037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bg1">
                      <a:lumMod val="50000"/>
                    </a:schemeClr>
                  </a:solidFill>
                  <a:latin typeface="Century Gothic" panose="020B0502020202020204" pitchFamily="34" charset="0"/>
                  <a:ea typeface="+mn-ea"/>
                  <a:cs typeface="Segoe UI" panose="020B0502040204020203" pitchFamily="34" charset="0"/>
                </a:defRPr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Century Gothic" panose="020B0502020202020204" pitchFamily="34" charset="0"/>
                <a:ea typeface="+mn-ea"/>
                <a:cs typeface="Segoe UI" panose="020B0502040204020203" pitchFamily="34" charset="0"/>
              </a:defRPr>
            </a:pPr>
            <a:endParaRPr lang="pt-BR"/>
          </a:p>
        </c:txPr>
        <c:crossAx val="1086076223"/>
        <c:crosses val="autoZero"/>
        <c:auto val="1"/>
        <c:lblAlgn val="ctr"/>
        <c:lblOffset val="100"/>
        <c:noMultiLvlLbl val="0"/>
      </c:catAx>
      <c:valAx>
        <c:axId val="108607622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bg1">
                        <a:lumMod val="50000"/>
                      </a:schemeClr>
                    </a:solidFill>
                    <a:latin typeface="Century Gothic" panose="020B0502020202020204" pitchFamily="34" charset="0"/>
                    <a:ea typeface="+mn-ea"/>
                    <a:cs typeface="Segoe UI" panose="020B0502040204020203" pitchFamily="34" charset="0"/>
                  </a:defRPr>
                </a:pPr>
                <a:r>
                  <a:rPr lang="pt-BR" sz="1000" b="0" i="0" baseline="0">
                    <a:effectLst/>
                  </a:rPr>
                  <a:t>QTD. DE SEMANAS NO PERÍODO</a:t>
                </a:r>
                <a:endParaRPr lang="pt-BR" sz="600">
                  <a:effectLst/>
                </a:endParaRPr>
              </a:p>
            </c:rich>
          </c:tx>
          <c:layout>
            <c:manualLayout>
              <c:xMode val="edge"/>
              <c:yMode val="edge"/>
              <c:x val="3.1500842958624112E-2"/>
              <c:y val="0.234566468665101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bg1">
                      <a:lumMod val="50000"/>
                    </a:schemeClr>
                  </a:solidFill>
                  <a:latin typeface="Century Gothic" panose="020B0502020202020204" pitchFamily="34" charset="0"/>
                  <a:ea typeface="+mn-ea"/>
                  <a:cs typeface="Segoe UI" panose="020B0502040204020203" pitchFamily="34" charset="0"/>
                </a:defRPr>
              </a:pPr>
              <a:endParaRPr lang="pt-B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Century Gothic" panose="020B0502020202020204" pitchFamily="34" charset="0"/>
                <a:ea typeface="+mn-ea"/>
                <a:cs typeface="Segoe UI" panose="020B0502040204020203" pitchFamily="34" charset="0"/>
              </a:defRPr>
            </a:pPr>
            <a:endParaRPr lang="pt-BR"/>
          </a:p>
        </c:txPr>
        <c:crossAx val="1025241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chemeClr val="bg1">
              <a:lumMod val="50000"/>
            </a:schemeClr>
          </a:solidFill>
          <a:latin typeface="Century Gothic" panose="020B0502020202020204" pitchFamily="34" charset="0"/>
          <a:cs typeface="Segoe UI" panose="020B0502040204020203" pitchFamily="34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4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Gothic" panose="020B0502020202020204" pitchFamily="34" charset="0"/>
                <a:ea typeface="+mn-ea"/>
                <a:cs typeface="Segoe UI" panose="020B0502040204020203" pitchFamily="34" charset="0"/>
              </a:defRPr>
            </a:pPr>
            <a:r>
              <a:rPr lang="pt-BR"/>
              <a:t>Título</a:t>
            </a:r>
          </a:p>
        </c:rich>
      </c:tx>
      <c:layout>
        <c:manualLayout>
          <c:xMode val="edge"/>
          <c:yMode val="edge"/>
          <c:x val="1.2830792825128418E-2"/>
          <c:y val="3.63086175311220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entury Gothic" panose="020B0502020202020204" pitchFamily="34" charset="0"/>
              <a:ea typeface="+mn-ea"/>
              <a:cs typeface="Segoe UI" panose="020B0502040204020203" pitchFamily="34" charset="0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1601322760561279"/>
          <c:y val="0.20147370467580442"/>
          <c:w val="0.83239316198844981"/>
          <c:h val="0.658041541103658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Planilha2!$AL$6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>
                        <a:lumMod val="50000"/>
                      </a:schemeClr>
                    </a:solidFill>
                    <a:latin typeface="Century Gothic" panose="020B0502020202020204" pitchFamily="34" charset="0"/>
                    <a:ea typeface="+mn-ea"/>
                    <a:cs typeface="Segoe UI" panose="020B0502040204020203" pitchFamily="34" charset="0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Planilha2!$AI$7:$AI$24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cat>
          <c:val>
            <c:numRef>
              <c:f>Planilha2!$AL$7:$AL$23</c:f>
              <c:numCache>
                <c:formatCode>General</c:formatCode>
                <c:ptCount val="17"/>
                <c:pt idx="0">
                  <c:v>481</c:v>
                </c:pt>
                <c:pt idx="1">
                  <c:v>443</c:v>
                </c:pt>
                <c:pt idx="2">
                  <c:v>265</c:v>
                </c:pt>
                <c:pt idx="3">
                  <c:v>134</c:v>
                </c:pt>
                <c:pt idx="4">
                  <c:v>68</c:v>
                </c:pt>
                <c:pt idx="5">
                  <c:v>31</c:v>
                </c:pt>
                <c:pt idx="6">
                  <c:v>24</c:v>
                </c:pt>
                <c:pt idx="7">
                  <c:v>7</c:v>
                </c:pt>
                <c:pt idx="8">
                  <c:v>4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52E-4867-AA9B-F6B5999BB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1025241823"/>
        <c:axId val="1086076223"/>
        <c:extLst/>
      </c:barChart>
      <c:scatterChart>
        <c:scatterStyle val="lineMarker"/>
        <c:varyColors val="0"/>
        <c:ser>
          <c:idx val="1"/>
          <c:order val="1"/>
          <c:tx>
            <c:v>ponto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xVal>
            <c:numRef>
              <c:f>Planilha2!$AI$7:$AI$24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xVal>
          <c:yVal>
            <c:numRef>
              <c:f>Planilha2!$AM$7:$AM$23</c:f>
              <c:numCache>
                <c:formatCode>General</c:formatCode>
                <c:ptCount val="17"/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52E-4867-AA9B-F6B5999BB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6059999"/>
        <c:axId val="1086050431"/>
      </c:scatterChart>
      <c:catAx>
        <c:axId val="10252418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bg1">
                        <a:lumMod val="50000"/>
                      </a:schemeClr>
                    </a:solidFill>
                    <a:latin typeface="Century Gothic" panose="020B0502020202020204" pitchFamily="34" charset="0"/>
                    <a:ea typeface="+mn-ea"/>
                    <a:cs typeface="Segoe UI" panose="020B0502040204020203" pitchFamily="34" charset="0"/>
                  </a:defRPr>
                </a:pPr>
                <a:r>
                  <a:rPr lang="pt-BR"/>
                  <a:t>Título</a:t>
                </a:r>
              </a:p>
            </c:rich>
          </c:tx>
          <c:layout>
            <c:manualLayout>
              <c:xMode val="edge"/>
              <c:yMode val="edge"/>
              <c:x val="8.0365191533338029E-2"/>
              <c:y val="0.929770476221336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bg1">
                      <a:lumMod val="50000"/>
                    </a:schemeClr>
                  </a:solidFill>
                  <a:latin typeface="Century Gothic" panose="020B0502020202020204" pitchFamily="34" charset="0"/>
                  <a:ea typeface="+mn-ea"/>
                  <a:cs typeface="Segoe UI" panose="020B0502040204020203" pitchFamily="34" charset="0"/>
                </a:defRPr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Century Gothic" panose="020B0502020202020204" pitchFamily="34" charset="0"/>
                <a:ea typeface="+mn-ea"/>
                <a:cs typeface="Segoe UI" panose="020B0502040204020203" pitchFamily="34" charset="0"/>
              </a:defRPr>
            </a:pPr>
            <a:endParaRPr lang="pt-BR"/>
          </a:p>
        </c:txPr>
        <c:crossAx val="1086076223"/>
        <c:crosses val="autoZero"/>
        <c:auto val="1"/>
        <c:lblAlgn val="ctr"/>
        <c:lblOffset val="100"/>
        <c:noMultiLvlLbl val="0"/>
      </c:catAx>
      <c:valAx>
        <c:axId val="108607622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bg1">
                        <a:lumMod val="50000"/>
                      </a:schemeClr>
                    </a:solidFill>
                    <a:latin typeface="Century Gothic" panose="020B0502020202020204" pitchFamily="34" charset="0"/>
                    <a:ea typeface="+mn-ea"/>
                    <a:cs typeface="Segoe UI" panose="020B0502040204020203" pitchFamily="34" charset="0"/>
                  </a:defRPr>
                </a:pPr>
                <a:r>
                  <a:rPr lang="pt-BR"/>
                  <a:t>Título</a:t>
                </a:r>
              </a:p>
            </c:rich>
          </c:tx>
          <c:layout>
            <c:manualLayout>
              <c:xMode val="edge"/>
              <c:yMode val="edge"/>
              <c:x val="1.6317024117005297E-2"/>
              <c:y val="0.244591662307203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bg1">
                      <a:lumMod val="50000"/>
                    </a:schemeClr>
                  </a:solidFill>
                  <a:latin typeface="Century Gothic" panose="020B0502020202020204" pitchFamily="34" charset="0"/>
                  <a:ea typeface="+mn-ea"/>
                  <a:cs typeface="Segoe UI" panose="020B0502040204020203" pitchFamily="34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Century Gothic" panose="020B0502020202020204" pitchFamily="34" charset="0"/>
                <a:ea typeface="+mn-ea"/>
                <a:cs typeface="Segoe UI" panose="020B0502040204020203" pitchFamily="34" charset="0"/>
              </a:defRPr>
            </a:pPr>
            <a:endParaRPr lang="pt-BR"/>
          </a:p>
        </c:txPr>
        <c:crossAx val="1025241823"/>
        <c:crosses val="autoZero"/>
        <c:crossBetween val="between"/>
      </c:valAx>
      <c:valAx>
        <c:axId val="108605043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bg1"/>
                </a:solidFill>
                <a:latin typeface="Century Gothic" panose="020B0502020202020204" pitchFamily="34" charset="0"/>
                <a:ea typeface="+mn-ea"/>
                <a:cs typeface="Segoe UI" panose="020B0502040204020203" pitchFamily="34" charset="0"/>
              </a:defRPr>
            </a:pPr>
            <a:endParaRPr lang="pt-BR"/>
          </a:p>
        </c:txPr>
        <c:crossAx val="1086059999"/>
        <c:crosses val="max"/>
        <c:crossBetween val="midCat"/>
      </c:valAx>
      <c:valAx>
        <c:axId val="1086059999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1086050431"/>
        <c:crosses val="max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>
          <a:solidFill>
            <a:schemeClr val="bg1">
              <a:lumMod val="50000"/>
            </a:schemeClr>
          </a:solidFill>
          <a:latin typeface="Century Gothic" panose="020B0502020202020204" pitchFamily="34" charset="0"/>
          <a:cs typeface="Segoe UI" panose="020B0502040204020203" pitchFamily="34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4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FFD003C9-D729-4A86-A98A-8157AB9CAD99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printSettings>
    <cx:headerFooter alignWithMargins="1" differentOddEven="0" differentFirst="0"/>
    <cx:pageMargins l="0.511811024" r="0.511811024" t="0.78740157499999996" b="0.78740157499999996" header="0.31496062000000002" footer="0.31496062000000002"/>
    <cx:pageSetup paperSize="1" firstPageNumber="1" orientation="default" blackAndWhite="0" draft="0" useFirstPageNumber="0" horizontalDpi="600" verticalDpi="600" copies="1"/>
  </cx:printSettings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1.png"/><Relationship Id="rId5" Type="http://schemas.openxmlformats.org/officeDocument/2006/relationships/customXml" Target="../ink/ink1.xml"/><Relationship Id="rId4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microsoft.com/office/2014/relationships/chartEx" Target="../charts/chartEx1.xml"/><Relationship Id="rId1" Type="http://schemas.openxmlformats.org/officeDocument/2006/relationships/chart" Target="../charts/chart5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514129</xdr:colOff>
      <xdr:row>8</xdr:row>
      <xdr:rowOff>153951</xdr:rowOff>
    </xdr:from>
    <xdr:to>
      <xdr:col>15</xdr:col>
      <xdr:colOff>133129</xdr:colOff>
      <xdr:row>30</xdr:row>
      <xdr:rowOff>3766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95A9B0F-2C19-4ED3-91C9-CE226D5452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599187</xdr:colOff>
      <xdr:row>8</xdr:row>
      <xdr:rowOff>178982</xdr:rowOff>
    </xdr:from>
    <xdr:to>
      <xdr:col>23</xdr:col>
      <xdr:colOff>297932</xdr:colOff>
      <xdr:row>23</xdr:row>
      <xdr:rowOff>97909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7B609C5-0DBE-4282-A15F-E6B9BED441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33</xdr:row>
      <xdr:rowOff>0</xdr:rowOff>
    </xdr:from>
    <xdr:to>
      <xdr:col>15</xdr:col>
      <xdr:colOff>228157</xdr:colOff>
      <xdr:row>54</xdr:row>
      <xdr:rowOff>38100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ECD6045-F8A8-473F-8CAA-09DF1A4AC4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32</xdr:row>
      <xdr:rowOff>166134</xdr:rowOff>
    </xdr:from>
    <xdr:to>
      <xdr:col>28</xdr:col>
      <xdr:colOff>228158</xdr:colOff>
      <xdr:row>54</xdr:row>
      <xdr:rowOff>15949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208030A9-5B39-40DF-B974-2B47B01C72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437289</xdr:colOff>
      <xdr:row>55</xdr:row>
      <xdr:rowOff>22315</xdr:rowOff>
    </xdr:from>
    <xdr:to>
      <xdr:col>6</xdr:col>
      <xdr:colOff>442689</xdr:colOff>
      <xdr:row>55</xdr:row>
      <xdr:rowOff>25195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">
          <xdr14:nvContentPartPr>
            <xdr14:cNvPr id="6" name="Tinta 5">
              <a:extLst>
                <a:ext uri="{FF2B5EF4-FFF2-40B4-BE49-F238E27FC236}">
                  <a16:creationId xmlns:a16="http://schemas.microsoft.com/office/drawing/2014/main" id="{EB8C6564-A7D4-49F2-A687-476CE96A9F38}"/>
                </a:ext>
              </a:extLst>
            </xdr14:cNvPr>
            <xdr14:cNvContentPartPr/>
          </xdr14:nvContentPartPr>
          <xdr14:nvPr macro=""/>
          <xdr14:xfrm>
            <a:off x="4092231" y="10377984"/>
            <a:ext cx="5400" cy="2880"/>
          </xdr14:xfrm>
        </xdr:contentPart>
      </mc:Choice>
      <mc:Fallback>
        <xdr:pic>
          <xdr:nvPicPr>
            <xdr:cNvPr id="6" name="Tinta 5">
              <a:extLst>
                <a:ext uri="{FF2B5EF4-FFF2-40B4-BE49-F238E27FC236}">
                  <a16:creationId xmlns:a16="http://schemas.microsoft.com/office/drawing/2014/main" id="{EB8C6564-A7D4-49F2-A687-476CE96A9F38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4074231" y="10359984"/>
              <a:ext cx="41040" cy="3852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0.69466</cdr:x>
      <cdr:y>0.15566</cdr:y>
    </cdr:from>
    <cdr:to>
      <cdr:x>0.98558</cdr:x>
      <cdr:y>0.22877</cdr:y>
    </cdr:to>
    <cdr:sp macro="" textlink="">
      <cdr:nvSpPr>
        <cdr:cNvPr id="2" name="CaixaDeTexto 1">
          <a:extLst xmlns:a="http://schemas.openxmlformats.org/drawingml/2006/main">
            <a:ext uri="{FF2B5EF4-FFF2-40B4-BE49-F238E27FC236}">
              <a16:creationId xmlns:a16="http://schemas.microsoft.com/office/drawing/2014/main" id="{66D49CF9-FE96-49E6-803F-CB56F96A3964}"/>
            </a:ext>
          </a:extLst>
        </cdr:cNvPr>
        <cdr:cNvSpPr txBox="1"/>
      </cdr:nvSpPr>
      <cdr:spPr>
        <a:xfrm xmlns:a="http://schemas.openxmlformats.org/drawingml/2006/main">
          <a:off x="4813226" y="621409"/>
          <a:ext cx="2015756" cy="29187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pt-BR" sz="1400" b="1">
              <a:solidFill>
                <a:schemeClr val="accent5">
                  <a:lumMod val="75000"/>
                </a:schemeClr>
              </a:solidFill>
              <a:latin typeface="Century Gothic" panose="020B0502020202020204" pitchFamily="34" charset="0"/>
              <a:cs typeface="Arial" panose="020B0604020202020204" pitchFamily="34" charset="0"/>
            </a:rPr>
            <a:t>PAPELÃO E PLÁSTICO</a:t>
          </a:r>
        </a:p>
      </cdr:txBody>
    </cdr:sp>
  </cdr:relSizeAnchor>
  <cdr:relSizeAnchor xmlns:cdr="http://schemas.openxmlformats.org/drawingml/2006/chartDrawing">
    <cdr:from>
      <cdr:x>0.77198</cdr:x>
      <cdr:y>0.71934</cdr:y>
    </cdr:from>
    <cdr:to>
      <cdr:x>0.90385</cdr:x>
      <cdr:y>0.94575</cdr:y>
    </cdr:to>
    <cdr:sp macro="" textlink="">
      <cdr:nvSpPr>
        <cdr:cNvPr id="3" name="CaixaDeTexto 2">
          <a:extLst xmlns:a="http://schemas.openxmlformats.org/drawingml/2006/main">
            <a:ext uri="{FF2B5EF4-FFF2-40B4-BE49-F238E27FC236}">
              <a16:creationId xmlns:a16="http://schemas.microsoft.com/office/drawing/2014/main" id="{B4E418F4-08BB-43EE-AA7C-A6F888FB17F1}"/>
            </a:ext>
          </a:extLst>
        </cdr:cNvPr>
        <cdr:cNvSpPr txBox="1"/>
      </cdr:nvSpPr>
      <cdr:spPr>
        <a:xfrm xmlns:a="http://schemas.openxmlformats.org/drawingml/2006/main">
          <a:off x="5353050" y="2905125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pt-BR" sz="1100"/>
        </a:p>
      </cdr:txBody>
    </cdr:sp>
  </cdr:relSizeAnchor>
  <cdr:relSizeAnchor xmlns:cdr="http://schemas.openxmlformats.org/drawingml/2006/chartDrawing">
    <cdr:from>
      <cdr:x>0.78205</cdr:x>
      <cdr:y>0.64387</cdr:y>
    </cdr:from>
    <cdr:to>
      <cdr:x>0.96611</cdr:x>
      <cdr:y>0.86321</cdr:y>
    </cdr:to>
    <cdr:sp macro="" textlink="">
      <cdr:nvSpPr>
        <cdr:cNvPr id="4" name="CaixaDeTexto 3">
          <a:extLst xmlns:a="http://schemas.openxmlformats.org/drawingml/2006/main">
            <a:ext uri="{FF2B5EF4-FFF2-40B4-BE49-F238E27FC236}">
              <a16:creationId xmlns:a16="http://schemas.microsoft.com/office/drawing/2014/main" id="{CBE4E51E-9D2C-469A-91D6-8883D76AFE7E}"/>
            </a:ext>
          </a:extLst>
        </cdr:cNvPr>
        <cdr:cNvSpPr txBox="1"/>
      </cdr:nvSpPr>
      <cdr:spPr>
        <a:xfrm xmlns:a="http://schemas.openxmlformats.org/drawingml/2006/main">
          <a:off x="5418709" y="2570372"/>
          <a:ext cx="1275372" cy="8756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pt-BR" sz="1200" b="0">
              <a:solidFill>
                <a:schemeClr val="tx1">
                  <a:lumMod val="75000"/>
                  <a:lumOff val="25000"/>
                </a:schemeClr>
              </a:solidFill>
              <a:latin typeface="Century Gothic" panose="020B0502020202020204" pitchFamily="34" charset="0"/>
            </a:rPr>
            <a:t>Ferro</a:t>
          </a:r>
        </a:p>
        <a:p xmlns:a="http://schemas.openxmlformats.org/drawingml/2006/main">
          <a:r>
            <a:rPr lang="pt-BR" sz="1200" b="0">
              <a:solidFill>
                <a:schemeClr val="tx1">
                  <a:lumMod val="65000"/>
                  <a:lumOff val="35000"/>
                </a:schemeClr>
              </a:solidFill>
              <a:latin typeface="Century Gothic" panose="020B0502020202020204" pitchFamily="34" charset="0"/>
            </a:rPr>
            <a:t>Material</a:t>
          </a:r>
          <a:r>
            <a:rPr lang="pt-BR" sz="1200" b="0" baseline="0">
              <a:solidFill>
                <a:schemeClr val="tx1">
                  <a:lumMod val="65000"/>
                  <a:lumOff val="35000"/>
                </a:schemeClr>
              </a:solidFill>
              <a:latin typeface="Century Gothic" panose="020B0502020202020204" pitchFamily="34" charset="0"/>
            </a:rPr>
            <a:t> Fino</a:t>
          </a:r>
        </a:p>
        <a:p xmlns:a="http://schemas.openxmlformats.org/drawingml/2006/main">
          <a:r>
            <a:rPr lang="pt-BR" sz="1200" b="0" baseline="0">
              <a:solidFill>
                <a:schemeClr val="bg1">
                  <a:lumMod val="50000"/>
                </a:schemeClr>
              </a:solidFill>
              <a:latin typeface="Century Gothic" panose="020B0502020202020204" pitchFamily="34" charset="0"/>
            </a:rPr>
            <a:t>Vidro</a:t>
          </a:r>
        </a:p>
        <a:p xmlns:a="http://schemas.openxmlformats.org/drawingml/2006/main">
          <a:r>
            <a:rPr lang="pt-BR" sz="1200" b="0" baseline="0">
              <a:solidFill>
                <a:schemeClr val="bg1">
                  <a:lumMod val="65000"/>
                </a:schemeClr>
              </a:solidFill>
              <a:latin typeface="Century Gothic" panose="020B0502020202020204" pitchFamily="34" charset="0"/>
            </a:rPr>
            <a:t>Isopor</a:t>
          </a:r>
          <a:endParaRPr lang="pt-BR" sz="1200" b="0">
            <a:solidFill>
              <a:schemeClr val="bg1">
                <a:lumMod val="65000"/>
              </a:schemeClr>
            </a:solidFill>
            <a:latin typeface="Century Gothic" panose="020B0502020202020204" pitchFamily="34" charset="0"/>
          </a:endParaRPr>
        </a:p>
      </cdr:txBody>
    </cdr:sp>
  </cdr:relSizeAnchor>
  <cdr:relSizeAnchor xmlns:cdr="http://schemas.openxmlformats.org/drawingml/2006/chartDrawing">
    <cdr:from>
      <cdr:x>0.69147</cdr:x>
      <cdr:y>0.64251</cdr:y>
    </cdr:from>
    <cdr:to>
      <cdr:x>0.87554</cdr:x>
      <cdr:y>0.86185</cdr:y>
    </cdr:to>
    <cdr:sp macro="" textlink="">
      <cdr:nvSpPr>
        <cdr:cNvPr id="5" name="CaixaDeTexto 1">
          <a:extLst xmlns:a="http://schemas.openxmlformats.org/drawingml/2006/main">
            <a:ext uri="{FF2B5EF4-FFF2-40B4-BE49-F238E27FC236}">
              <a16:creationId xmlns:a16="http://schemas.microsoft.com/office/drawing/2014/main" id="{FB82D835-D5E7-4CCF-95E1-C2367072161B}"/>
            </a:ext>
          </a:extLst>
        </cdr:cNvPr>
        <cdr:cNvSpPr txBox="1"/>
      </cdr:nvSpPr>
      <cdr:spPr>
        <a:xfrm xmlns:a="http://schemas.openxmlformats.org/drawingml/2006/main">
          <a:off x="4791148" y="2564957"/>
          <a:ext cx="1275372" cy="8756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pt-BR" sz="1200" b="1">
              <a:solidFill>
                <a:schemeClr val="tx1">
                  <a:lumMod val="75000"/>
                  <a:lumOff val="25000"/>
                </a:schemeClr>
              </a:solidFill>
              <a:latin typeface="Century Gothic" panose="020B0502020202020204" pitchFamily="34" charset="0"/>
            </a:rPr>
            <a:t>2755 kg</a:t>
          </a:r>
        </a:p>
        <a:p xmlns:a="http://schemas.openxmlformats.org/drawingml/2006/main">
          <a:pPr algn="l"/>
          <a:r>
            <a:rPr lang="pt-BR" sz="1200" b="1">
              <a:solidFill>
                <a:schemeClr val="tx1">
                  <a:lumMod val="65000"/>
                  <a:lumOff val="35000"/>
                </a:schemeClr>
              </a:solidFill>
              <a:latin typeface="Century Gothic" panose="020B0502020202020204" pitchFamily="34" charset="0"/>
            </a:rPr>
            <a:t>2050 kg</a:t>
          </a:r>
          <a:endParaRPr lang="pt-BR" sz="1200" b="1" baseline="0">
            <a:solidFill>
              <a:schemeClr val="tx1">
                <a:lumMod val="65000"/>
                <a:lumOff val="35000"/>
              </a:schemeClr>
            </a:solidFill>
            <a:latin typeface="Century Gothic" panose="020B0502020202020204" pitchFamily="34" charset="0"/>
          </a:endParaRPr>
        </a:p>
        <a:p xmlns:a="http://schemas.openxmlformats.org/drawingml/2006/main">
          <a:pPr algn="l"/>
          <a:r>
            <a:rPr lang="pt-BR" sz="1200" b="1" baseline="0">
              <a:solidFill>
                <a:schemeClr val="bg1">
                  <a:lumMod val="50000"/>
                </a:schemeClr>
              </a:solidFill>
              <a:latin typeface="Century Gothic" panose="020B0502020202020204" pitchFamily="34" charset="0"/>
            </a:rPr>
            <a:t>1778 kg</a:t>
          </a:r>
        </a:p>
        <a:p xmlns:a="http://schemas.openxmlformats.org/drawingml/2006/main">
          <a:pPr algn="l"/>
          <a:r>
            <a:rPr lang="pt-BR" sz="1200" b="1" baseline="0">
              <a:solidFill>
                <a:schemeClr val="bg1">
                  <a:lumMod val="65000"/>
                </a:schemeClr>
              </a:solidFill>
              <a:latin typeface="Century Gothic" panose="020B0502020202020204" pitchFamily="34" charset="0"/>
            </a:rPr>
            <a:t>      0 kg</a:t>
          </a:r>
          <a:endParaRPr lang="pt-BR" sz="1200" b="1">
            <a:solidFill>
              <a:schemeClr val="bg1">
                <a:lumMod val="65000"/>
              </a:schemeClr>
            </a:solidFill>
            <a:latin typeface="Century Gothic" panose="020B0502020202020204" pitchFamily="34" charset="0"/>
          </a:endParaRPr>
        </a:p>
      </cdr:txBody>
    </cdr:sp>
  </cdr:relSizeAnchor>
  <cdr:relSizeAnchor xmlns:cdr="http://schemas.openxmlformats.org/drawingml/2006/chartDrawing">
    <cdr:from>
      <cdr:x>0.46448</cdr:x>
      <cdr:y>0.30269</cdr:y>
    </cdr:from>
    <cdr:to>
      <cdr:x>0.54281</cdr:x>
      <cdr:y>0.3443</cdr:y>
    </cdr:to>
    <cdr:cxnSp macro="">
      <cdr:nvCxnSpPr>
        <cdr:cNvPr id="7" name="Conector de Seta Reta 6">
          <a:extLst xmlns:a="http://schemas.openxmlformats.org/drawingml/2006/main">
            <a:ext uri="{FF2B5EF4-FFF2-40B4-BE49-F238E27FC236}">
              <a16:creationId xmlns:a16="http://schemas.microsoft.com/office/drawing/2014/main" id="{CBEB3331-0860-4DD8-8941-8DF9A65CED01}"/>
            </a:ext>
          </a:extLst>
        </cdr:cNvPr>
        <cdr:cNvCxnSpPr/>
      </cdr:nvCxnSpPr>
      <cdr:spPr>
        <a:xfrm xmlns:a="http://schemas.openxmlformats.org/drawingml/2006/main" flipV="1">
          <a:off x="3218343" y="1208345"/>
          <a:ext cx="542703" cy="166135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accent1">
              <a:alpha val="86000"/>
            </a:schemeClr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0.69306</cdr:x>
      <cdr:y>0.16676</cdr:y>
    </cdr:from>
    <cdr:to>
      <cdr:x>0.98398</cdr:x>
      <cdr:y>0.23987</cdr:y>
    </cdr:to>
    <cdr:sp macro="" textlink="">
      <cdr:nvSpPr>
        <cdr:cNvPr id="2" name="CaixaDeTexto 1">
          <a:extLst xmlns:a="http://schemas.openxmlformats.org/drawingml/2006/main">
            <a:ext uri="{FF2B5EF4-FFF2-40B4-BE49-F238E27FC236}">
              <a16:creationId xmlns:a16="http://schemas.microsoft.com/office/drawing/2014/main" id="{66D49CF9-FE96-49E6-803F-CB56F96A3964}"/>
            </a:ext>
          </a:extLst>
        </cdr:cNvPr>
        <cdr:cNvSpPr txBox="1"/>
      </cdr:nvSpPr>
      <cdr:spPr>
        <a:xfrm xmlns:a="http://schemas.openxmlformats.org/drawingml/2006/main">
          <a:off x="4802143" y="665711"/>
          <a:ext cx="2015750" cy="29186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pt-BR" sz="1400" b="1">
              <a:solidFill>
                <a:schemeClr val="accent5">
                  <a:lumMod val="7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Papelão e plástico</a:t>
          </a:r>
        </a:p>
      </cdr:txBody>
    </cdr:sp>
  </cdr:relSizeAnchor>
  <cdr:relSizeAnchor xmlns:cdr="http://schemas.openxmlformats.org/drawingml/2006/chartDrawing">
    <cdr:from>
      <cdr:x>0.77198</cdr:x>
      <cdr:y>0.71934</cdr:y>
    </cdr:from>
    <cdr:to>
      <cdr:x>0.90385</cdr:x>
      <cdr:y>0.94575</cdr:y>
    </cdr:to>
    <cdr:sp macro="" textlink="">
      <cdr:nvSpPr>
        <cdr:cNvPr id="3" name="CaixaDeTexto 2">
          <a:extLst xmlns:a="http://schemas.openxmlformats.org/drawingml/2006/main">
            <a:ext uri="{FF2B5EF4-FFF2-40B4-BE49-F238E27FC236}">
              <a16:creationId xmlns:a16="http://schemas.microsoft.com/office/drawing/2014/main" id="{B4E418F4-08BB-43EE-AA7C-A6F888FB17F1}"/>
            </a:ext>
          </a:extLst>
        </cdr:cNvPr>
        <cdr:cNvSpPr txBox="1"/>
      </cdr:nvSpPr>
      <cdr:spPr>
        <a:xfrm xmlns:a="http://schemas.openxmlformats.org/drawingml/2006/main">
          <a:off x="5353050" y="2905125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pt-BR" sz="1100"/>
        </a:p>
      </cdr:txBody>
    </cdr:sp>
  </cdr:relSizeAnchor>
  <cdr:relSizeAnchor xmlns:cdr="http://schemas.openxmlformats.org/drawingml/2006/chartDrawing">
    <cdr:from>
      <cdr:x>0.78205</cdr:x>
      <cdr:y>0.64387</cdr:y>
    </cdr:from>
    <cdr:to>
      <cdr:x>0.96611</cdr:x>
      <cdr:y>0.86321</cdr:y>
    </cdr:to>
    <cdr:sp macro="" textlink="">
      <cdr:nvSpPr>
        <cdr:cNvPr id="4" name="CaixaDeTexto 3">
          <a:extLst xmlns:a="http://schemas.openxmlformats.org/drawingml/2006/main">
            <a:ext uri="{FF2B5EF4-FFF2-40B4-BE49-F238E27FC236}">
              <a16:creationId xmlns:a16="http://schemas.microsoft.com/office/drawing/2014/main" id="{CBE4E51E-9D2C-469A-91D6-8883D76AFE7E}"/>
            </a:ext>
          </a:extLst>
        </cdr:cNvPr>
        <cdr:cNvSpPr txBox="1"/>
      </cdr:nvSpPr>
      <cdr:spPr>
        <a:xfrm xmlns:a="http://schemas.openxmlformats.org/drawingml/2006/main">
          <a:off x="5418709" y="2570372"/>
          <a:ext cx="1275372" cy="8756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pt-BR" sz="1200" b="1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Ferro</a:t>
          </a:r>
        </a:p>
        <a:p xmlns:a="http://schemas.openxmlformats.org/drawingml/2006/main">
          <a:r>
            <a:rPr lang="pt-BR" sz="1200" b="1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Material</a:t>
          </a:r>
          <a:r>
            <a:rPr lang="pt-BR" sz="1200" b="1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 Fino</a:t>
          </a:r>
        </a:p>
        <a:p xmlns:a="http://schemas.openxmlformats.org/drawingml/2006/main">
          <a:r>
            <a:rPr lang="pt-BR" sz="1200" b="1" baseline="0">
              <a:solidFill>
                <a:schemeClr val="bg1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Vidro</a:t>
          </a:r>
        </a:p>
        <a:p xmlns:a="http://schemas.openxmlformats.org/drawingml/2006/main">
          <a:r>
            <a:rPr lang="pt-BR" sz="1200" b="1" baseline="0">
              <a:solidFill>
                <a:schemeClr val="bg1">
                  <a:lumMod val="6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Isopor</a:t>
          </a:r>
          <a:endParaRPr lang="pt-BR" sz="1200" b="1">
            <a:solidFill>
              <a:schemeClr val="bg1">
                <a:lumMod val="65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0.69147</cdr:x>
      <cdr:y>0.64251</cdr:y>
    </cdr:from>
    <cdr:to>
      <cdr:x>0.87554</cdr:x>
      <cdr:y>0.86185</cdr:y>
    </cdr:to>
    <cdr:sp macro="" textlink="">
      <cdr:nvSpPr>
        <cdr:cNvPr id="5" name="CaixaDeTexto 1">
          <a:extLst xmlns:a="http://schemas.openxmlformats.org/drawingml/2006/main">
            <a:ext uri="{FF2B5EF4-FFF2-40B4-BE49-F238E27FC236}">
              <a16:creationId xmlns:a16="http://schemas.microsoft.com/office/drawing/2014/main" id="{FB82D835-D5E7-4CCF-95E1-C2367072161B}"/>
            </a:ext>
          </a:extLst>
        </cdr:cNvPr>
        <cdr:cNvSpPr txBox="1"/>
      </cdr:nvSpPr>
      <cdr:spPr>
        <a:xfrm xmlns:a="http://schemas.openxmlformats.org/drawingml/2006/main">
          <a:off x="4791148" y="2564957"/>
          <a:ext cx="1275372" cy="8756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pt-BR" sz="1200" b="1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2755 kg</a:t>
          </a:r>
        </a:p>
        <a:p xmlns:a="http://schemas.openxmlformats.org/drawingml/2006/main">
          <a:pPr algn="l"/>
          <a:r>
            <a:rPr lang="pt-BR" sz="1200" b="1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2050 kg</a:t>
          </a:r>
          <a:endParaRPr lang="pt-BR" sz="1200" b="1" baseline="0">
            <a:solidFill>
              <a:schemeClr val="tx1">
                <a:lumMod val="65000"/>
                <a:lumOff val="35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 algn="l"/>
          <a:r>
            <a:rPr lang="pt-BR" sz="1200" b="1" baseline="0">
              <a:solidFill>
                <a:schemeClr val="bg1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1778 kg</a:t>
          </a:r>
        </a:p>
        <a:p xmlns:a="http://schemas.openxmlformats.org/drawingml/2006/main">
          <a:pPr algn="l"/>
          <a:r>
            <a:rPr lang="pt-BR" sz="1200" b="1" baseline="0">
              <a:solidFill>
                <a:schemeClr val="bg1">
                  <a:lumMod val="6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      0 kg</a:t>
          </a:r>
          <a:endParaRPr lang="pt-BR" sz="1200" b="1">
            <a:solidFill>
              <a:schemeClr val="bg1">
                <a:lumMod val="65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0.46608</cdr:x>
      <cdr:y>0.30546</cdr:y>
    </cdr:from>
    <cdr:to>
      <cdr:x>0.54441</cdr:x>
      <cdr:y>0.34707</cdr:y>
    </cdr:to>
    <cdr:cxnSp macro="">
      <cdr:nvCxnSpPr>
        <cdr:cNvPr id="7" name="Conector de Seta Reta 6">
          <a:extLst xmlns:a="http://schemas.openxmlformats.org/drawingml/2006/main">
            <a:ext uri="{FF2B5EF4-FFF2-40B4-BE49-F238E27FC236}">
              <a16:creationId xmlns:a16="http://schemas.microsoft.com/office/drawing/2014/main" id="{CBEB3331-0860-4DD8-8941-8DF9A65CED01}"/>
            </a:ext>
          </a:extLst>
        </cdr:cNvPr>
        <cdr:cNvCxnSpPr/>
      </cdr:nvCxnSpPr>
      <cdr:spPr>
        <a:xfrm xmlns:a="http://schemas.openxmlformats.org/drawingml/2006/main" flipV="1">
          <a:off x="3229404" y="1219439"/>
          <a:ext cx="542740" cy="166110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accent1">
              <a:alpha val="86000"/>
            </a:schemeClr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0.69306</cdr:x>
      <cdr:y>0.16676</cdr:y>
    </cdr:from>
    <cdr:to>
      <cdr:x>0.98398</cdr:x>
      <cdr:y>0.23987</cdr:y>
    </cdr:to>
    <cdr:sp macro="" textlink="">
      <cdr:nvSpPr>
        <cdr:cNvPr id="2" name="CaixaDeTexto 1">
          <a:extLst xmlns:a="http://schemas.openxmlformats.org/drawingml/2006/main">
            <a:ext uri="{FF2B5EF4-FFF2-40B4-BE49-F238E27FC236}">
              <a16:creationId xmlns:a16="http://schemas.microsoft.com/office/drawing/2014/main" id="{66D49CF9-FE96-49E6-803F-CB56F96A3964}"/>
            </a:ext>
          </a:extLst>
        </cdr:cNvPr>
        <cdr:cNvSpPr txBox="1"/>
      </cdr:nvSpPr>
      <cdr:spPr>
        <a:xfrm xmlns:a="http://schemas.openxmlformats.org/drawingml/2006/main">
          <a:off x="4802143" y="665711"/>
          <a:ext cx="2015750" cy="29186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pt-BR" sz="1400" b="1">
              <a:solidFill>
                <a:schemeClr val="accent5">
                  <a:lumMod val="7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Papelão e Plástico</a:t>
          </a:r>
        </a:p>
      </cdr:txBody>
    </cdr:sp>
  </cdr:relSizeAnchor>
  <cdr:relSizeAnchor xmlns:cdr="http://schemas.openxmlformats.org/drawingml/2006/chartDrawing">
    <cdr:from>
      <cdr:x>0.77198</cdr:x>
      <cdr:y>0.71934</cdr:y>
    </cdr:from>
    <cdr:to>
      <cdr:x>0.90385</cdr:x>
      <cdr:y>0.94575</cdr:y>
    </cdr:to>
    <cdr:sp macro="" textlink="">
      <cdr:nvSpPr>
        <cdr:cNvPr id="3" name="CaixaDeTexto 2">
          <a:extLst xmlns:a="http://schemas.openxmlformats.org/drawingml/2006/main">
            <a:ext uri="{FF2B5EF4-FFF2-40B4-BE49-F238E27FC236}">
              <a16:creationId xmlns:a16="http://schemas.microsoft.com/office/drawing/2014/main" id="{B4E418F4-08BB-43EE-AA7C-A6F888FB17F1}"/>
            </a:ext>
          </a:extLst>
        </cdr:cNvPr>
        <cdr:cNvSpPr txBox="1"/>
      </cdr:nvSpPr>
      <cdr:spPr>
        <a:xfrm xmlns:a="http://schemas.openxmlformats.org/drawingml/2006/main">
          <a:off x="5353050" y="2905125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pt-BR" sz="1100"/>
        </a:p>
      </cdr:txBody>
    </cdr:sp>
  </cdr:relSizeAnchor>
  <cdr:relSizeAnchor xmlns:cdr="http://schemas.openxmlformats.org/drawingml/2006/chartDrawing">
    <cdr:from>
      <cdr:x>0.69254</cdr:x>
      <cdr:y>0.54122</cdr:y>
    </cdr:from>
    <cdr:to>
      <cdr:x>0.8766</cdr:x>
      <cdr:y>0.76056</cdr:y>
    </cdr:to>
    <cdr:sp macro="" textlink="">
      <cdr:nvSpPr>
        <cdr:cNvPr id="4" name="CaixaDeTexto 3">
          <a:extLst xmlns:a="http://schemas.openxmlformats.org/drawingml/2006/main">
            <a:ext uri="{FF2B5EF4-FFF2-40B4-BE49-F238E27FC236}">
              <a16:creationId xmlns:a16="http://schemas.microsoft.com/office/drawing/2014/main" id="{CBE4E51E-9D2C-469A-91D6-8883D76AFE7E}"/>
            </a:ext>
          </a:extLst>
        </cdr:cNvPr>
        <cdr:cNvSpPr txBox="1"/>
      </cdr:nvSpPr>
      <cdr:spPr>
        <a:xfrm xmlns:a="http://schemas.openxmlformats.org/drawingml/2006/main">
          <a:off x="4798501" y="2160586"/>
          <a:ext cx="1275330" cy="8756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pt-BR" sz="1200" b="1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Ferro</a:t>
          </a:r>
        </a:p>
        <a:p xmlns:a="http://schemas.openxmlformats.org/drawingml/2006/main">
          <a:endParaRPr lang="pt-BR" sz="1200" b="1">
            <a:solidFill>
              <a:schemeClr val="tx1">
                <a:lumMod val="65000"/>
                <a:lumOff val="35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r>
            <a:rPr lang="pt-BR" sz="1200" b="1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Material</a:t>
          </a:r>
          <a:r>
            <a:rPr lang="pt-BR" sz="1200" b="1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 Fino</a:t>
          </a:r>
        </a:p>
        <a:p xmlns:a="http://schemas.openxmlformats.org/drawingml/2006/main">
          <a:r>
            <a:rPr lang="pt-BR" sz="1200" b="1" baseline="0">
              <a:solidFill>
                <a:schemeClr val="bg1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Vidro</a:t>
          </a:r>
        </a:p>
        <a:p xmlns:a="http://schemas.openxmlformats.org/drawingml/2006/main">
          <a:endParaRPr lang="pt-BR" sz="1200" b="1">
            <a:solidFill>
              <a:schemeClr val="bg1">
                <a:lumMod val="65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0.46608</cdr:x>
      <cdr:y>0.30546</cdr:y>
    </cdr:from>
    <cdr:to>
      <cdr:x>0.54441</cdr:x>
      <cdr:y>0.34707</cdr:y>
    </cdr:to>
    <cdr:cxnSp macro="">
      <cdr:nvCxnSpPr>
        <cdr:cNvPr id="7" name="Conector de Seta Reta 6">
          <a:extLst xmlns:a="http://schemas.openxmlformats.org/drawingml/2006/main">
            <a:ext uri="{FF2B5EF4-FFF2-40B4-BE49-F238E27FC236}">
              <a16:creationId xmlns:a16="http://schemas.microsoft.com/office/drawing/2014/main" id="{CBEB3331-0860-4DD8-8941-8DF9A65CED01}"/>
            </a:ext>
          </a:extLst>
        </cdr:cNvPr>
        <cdr:cNvCxnSpPr/>
      </cdr:nvCxnSpPr>
      <cdr:spPr>
        <a:xfrm xmlns:a="http://schemas.openxmlformats.org/drawingml/2006/main" flipV="1">
          <a:off x="3229404" y="1219439"/>
          <a:ext cx="542740" cy="166110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accent1">
              <a:alpha val="86000"/>
            </a:schemeClr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195262</xdr:colOff>
      <xdr:row>5</xdr:row>
      <xdr:rowOff>61912</xdr:rowOff>
    </xdr:from>
    <xdr:to>
      <xdr:col>11</xdr:col>
      <xdr:colOff>500062</xdr:colOff>
      <xdr:row>19</xdr:row>
      <xdr:rowOff>138112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2F424A0-9A0B-414B-82E8-AC989D273F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195262</xdr:colOff>
      <xdr:row>31</xdr:row>
      <xdr:rowOff>61912</xdr:rowOff>
    </xdr:from>
    <xdr:to>
      <xdr:col>11</xdr:col>
      <xdr:colOff>500062</xdr:colOff>
      <xdr:row>45</xdr:row>
      <xdr:rowOff>138112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Gráfico 4">
              <a:extLst>
                <a:ext uri="{FF2B5EF4-FFF2-40B4-BE49-F238E27FC236}">
                  <a16:creationId xmlns:a16="http://schemas.microsoft.com/office/drawing/2014/main" id="{5CB5D3E3-EBEC-41DD-8F2A-BF4093E75D1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633662" y="596741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11</xdr:col>
      <xdr:colOff>422275</xdr:colOff>
      <xdr:row>17</xdr:row>
      <xdr:rowOff>88900</xdr:rowOff>
    </xdr:from>
    <xdr:to>
      <xdr:col>21</xdr:col>
      <xdr:colOff>508000</xdr:colOff>
      <xdr:row>49</xdr:row>
      <xdr:rowOff>107949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C723DA23-DBCE-415C-BB4E-65BA32D5CD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223836</xdr:colOff>
      <xdr:row>27</xdr:row>
      <xdr:rowOff>38099</xdr:rowOff>
    </xdr:from>
    <xdr:to>
      <xdr:col>36</xdr:col>
      <xdr:colOff>314325</xdr:colOff>
      <xdr:row>53</xdr:row>
      <xdr:rowOff>161925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BBB8ED4C-5B17-4D4E-8019-37FC4E4FAC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42</xdr:col>
      <xdr:colOff>4762</xdr:colOff>
      <xdr:row>9</xdr:row>
      <xdr:rowOff>9525</xdr:rowOff>
    </xdr:from>
    <xdr:to>
      <xdr:col>53</xdr:col>
      <xdr:colOff>504826</xdr:colOff>
      <xdr:row>33</xdr:row>
      <xdr:rowOff>66675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0E7A60C2-FC50-425B-B301-6B3EEDE738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0.01328</cdr:x>
      <cdr:y>0.08723</cdr:y>
    </cdr:from>
    <cdr:to>
      <cdr:x>0.76096</cdr:x>
      <cdr:y>0.16199</cdr:y>
    </cdr:to>
    <cdr:sp macro="" textlink="">
      <cdr:nvSpPr>
        <cdr:cNvPr id="2" name="CaixaDeTexto 1">
          <a:extLst xmlns:a="http://schemas.openxmlformats.org/drawingml/2006/main">
            <a:ext uri="{FF2B5EF4-FFF2-40B4-BE49-F238E27FC236}">
              <a16:creationId xmlns:a16="http://schemas.microsoft.com/office/drawing/2014/main" id="{F6FFC60B-591A-4529-95DB-B373A87FF495}"/>
            </a:ext>
          </a:extLst>
        </cdr:cNvPr>
        <cdr:cNvSpPr txBox="1"/>
      </cdr:nvSpPr>
      <cdr:spPr>
        <a:xfrm xmlns:a="http://schemas.openxmlformats.org/drawingml/2006/main">
          <a:off x="95250" y="533400"/>
          <a:ext cx="5362575" cy="4572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pt-BR" sz="1100" i="1">
              <a:solidFill>
                <a:schemeClr val="bg1">
                  <a:lumMod val="50000"/>
                </a:schemeClr>
              </a:solidFill>
              <a:latin typeface="Century Gothic" panose="020B0502020202020204" pitchFamily="34" charset="0"/>
            </a:rPr>
            <a:t>Os</a:t>
          </a:r>
          <a:r>
            <a:rPr lang="pt-BR" sz="1100" i="1" baseline="0">
              <a:solidFill>
                <a:schemeClr val="bg1">
                  <a:lumMod val="50000"/>
                </a:schemeClr>
              </a:solidFill>
              <a:latin typeface="Century Gothic" panose="020B0502020202020204" pitchFamily="34" charset="0"/>
            </a:rPr>
            <a:t> dados correspondem ao período de 2019 e 2020 nos Estados Unidos. Foram registrados 1028 tiroteios em massa nesse período</a:t>
          </a:r>
          <a:endParaRPr lang="pt-BR" sz="1100" i="1">
            <a:solidFill>
              <a:schemeClr val="bg1">
                <a:lumMod val="50000"/>
              </a:schemeClr>
            </a:solidFill>
            <a:latin typeface="Century Gothic" panose="020B0502020202020204" pitchFamily="34" charset="0"/>
          </a:endParaRP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0.01328</cdr:x>
      <cdr:y>0.08723</cdr:y>
    </cdr:from>
    <cdr:to>
      <cdr:x>0.76096</cdr:x>
      <cdr:y>0.16199</cdr:y>
    </cdr:to>
    <cdr:sp macro="" textlink="">
      <cdr:nvSpPr>
        <cdr:cNvPr id="2" name="CaixaDeTexto 1">
          <a:extLst xmlns:a="http://schemas.openxmlformats.org/drawingml/2006/main">
            <a:ext uri="{FF2B5EF4-FFF2-40B4-BE49-F238E27FC236}">
              <a16:creationId xmlns:a16="http://schemas.microsoft.com/office/drawing/2014/main" id="{F6FFC60B-591A-4529-95DB-B373A87FF495}"/>
            </a:ext>
          </a:extLst>
        </cdr:cNvPr>
        <cdr:cNvSpPr txBox="1"/>
      </cdr:nvSpPr>
      <cdr:spPr>
        <a:xfrm xmlns:a="http://schemas.openxmlformats.org/drawingml/2006/main">
          <a:off x="95250" y="533400"/>
          <a:ext cx="5362575" cy="4572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pt-BR" sz="1100" i="1">
              <a:solidFill>
                <a:schemeClr val="bg1">
                  <a:lumMod val="50000"/>
                </a:schemeClr>
              </a:solidFill>
              <a:latin typeface="Century Gothic" panose="020B0502020202020204" pitchFamily="34" charset="0"/>
            </a:rPr>
            <a:t>Os</a:t>
          </a:r>
          <a:r>
            <a:rPr lang="pt-BR" sz="1100" i="1" baseline="0">
              <a:solidFill>
                <a:schemeClr val="bg1">
                  <a:lumMod val="50000"/>
                </a:schemeClr>
              </a:solidFill>
              <a:latin typeface="Century Gothic" panose="020B0502020202020204" pitchFamily="34" charset="0"/>
            </a:rPr>
            <a:t> dados correspondem ao período de 2019 e 2020 nos Estados Unidos. Foram registrados 1028 tiroteios em massa nesse período</a:t>
          </a:r>
          <a:endParaRPr lang="pt-BR" sz="1100" i="1">
            <a:solidFill>
              <a:schemeClr val="bg1">
                <a:lumMod val="50000"/>
              </a:schemeClr>
            </a:solidFill>
            <a:latin typeface="Century Gothic" panose="020B0502020202020204" pitchFamily="34" charset="0"/>
          </a:endParaRPr>
        </a:p>
      </cdr:txBody>
    </cdr:sp>
  </cdr:relSizeAnchor>
  <cdr:relSizeAnchor xmlns:cdr="http://schemas.openxmlformats.org/drawingml/2006/chartDrawing">
    <cdr:from>
      <cdr:x>0.01412</cdr:x>
      <cdr:y>0.12946</cdr:y>
    </cdr:from>
    <cdr:to>
      <cdr:x>0.41682</cdr:x>
      <cdr:y>0.18949</cdr:y>
    </cdr:to>
    <cdr:sp macro="" textlink="">
      <cdr:nvSpPr>
        <cdr:cNvPr id="3" name="CaixaDeTexto 2">
          <a:extLst xmlns:a="http://schemas.openxmlformats.org/drawingml/2006/main">
            <a:ext uri="{FF2B5EF4-FFF2-40B4-BE49-F238E27FC236}">
              <a16:creationId xmlns:a16="http://schemas.microsoft.com/office/drawing/2014/main" id="{80E8486C-2939-414D-BA65-8A053C8BA637}"/>
            </a:ext>
          </a:extLst>
        </cdr:cNvPr>
        <cdr:cNvSpPr txBox="1"/>
      </cdr:nvSpPr>
      <cdr:spPr>
        <a:xfrm xmlns:a="http://schemas.openxmlformats.org/drawingml/2006/main">
          <a:off x="109539" y="657226"/>
          <a:ext cx="3124200" cy="304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pt-BR" sz="1050" b="1">
              <a:solidFill>
                <a:srgbClr val="800000"/>
              </a:solidFill>
              <a:latin typeface="Century Gothic" panose="020B0502020202020204" pitchFamily="34" charset="0"/>
            </a:rPr>
            <a:t>Pico</a:t>
          </a:r>
          <a:r>
            <a:rPr lang="pt-BR" sz="1050" b="1" baseline="0">
              <a:solidFill>
                <a:srgbClr val="800000"/>
              </a:solidFill>
              <a:latin typeface="Century Gothic" panose="020B0502020202020204" pitchFamily="34" charset="0"/>
            </a:rPr>
            <a:t> Máximo </a:t>
          </a:r>
          <a:r>
            <a:rPr lang="pt-BR" sz="1050" b="1" baseline="0">
              <a:latin typeface="Century Gothic" panose="020B0502020202020204" pitchFamily="34" charset="0"/>
            </a:rPr>
            <a:t>| </a:t>
          </a:r>
          <a:r>
            <a:rPr lang="pt-BR" sz="1050" b="1" baseline="0">
              <a:solidFill>
                <a:schemeClr val="tx1">
                  <a:lumMod val="65000"/>
                  <a:lumOff val="35000"/>
                </a:schemeClr>
              </a:solidFill>
              <a:latin typeface="Century Gothic" panose="020B0502020202020204" pitchFamily="34" charset="0"/>
            </a:rPr>
            <a:t>Mais de 10 por semana</a:t>
          </a:r>
          <a:endParaRPr lang="pt-BR" sz="1050" b="1">
            <a:solidFill>
              <a:schemeClr val="tx1">
                <a:lumMod val="65000"/>
                <a:lumOff val="35000"/>
              </a:schemeClr>
            </a:solidFill>
            <a:latin typeface="Century Gothic" panose="020B0502020202020204" pitchFamily="34" charset="0"/>
          </a:endParaRP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0.01328</cdr:x>
      <cdr:y>0.08723</cdr:y>
    </cdr:from>
    <cdr:to>
      <cdr:x>0.76096</cdr:x>
      <cdr:y>0.16199</cdr:y>
    </cdr:to>
    <cdr:sp macro="" textlink="">
      <cdr:nvSpPr>
        <cdr:cNvPr id="2" name="CaixaDeTexto 1">
          <a:extLst xmlns:a="http://schemas.openxmlformats.org/drawingml/2006/main">
            <a:ext uri="{FF2B5EF4-FFF2-40B4-BE49-F238E27FC236}">
              <a16:creationId xmlns:a16="http://schemas.microsoft.com/office/drawing/2014/main" id="{F6FFC60B-591A-4529-95DB-B373A87FF495}"/>
            </a:ext>
          </a:extLst>
        </cdr:cNvPr>
        <cdr:cNvSpPr txBox="1"/>
      </cdr:nvSpPr>
      <cdr:spPr>
        <a:xfrm xmlns:a="http://schemas.openxmlformats.org/drawingml/2006/main">
          <a:off x="95250" y="533400"/>
          <a:ext cx="5362575" cy="4572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pt-BR" sz="1100" i="1">
              <a:solidFill>
                <a:schemeClr val="bg1">
                  <a:lumMod val="50000"/>
                </a:schemeClr>
              </a:solidFill>
              <a:latin typeface="Century Gothic" panose="020B0502020202020204" pitchFamily="34" charset="0"/>
            </a:rPr>
            <a:t>Os</a:t>
          </a:r>
          <a:r>
            <a:rPr lang="pt-BR" sz="1100" i="1" baseline="0">
              <a:solidFill>
                <a:schemeClr val="bg1">
                  <a:lumMod val="50000"/>
                </a:schemeClr>
              </a:solidFill>
              <a:latin typeface="Century Gothic" panose="020B0502020202020204" pitchFamily="34" charset="0"/>
            </a:rPr>
            <a:t> dados correspondem ao período de 2019 e 2020 nos Estados Unidos. Foram registrados 1028 tiroteios em massa nesse período</a:t>
          </a:r>
          <a:endParaRPr lang="pt-BR" sz="1100" i="1">
            <a:solidFill>
              <a:schemeClr val="bg1">
                <a:lumMod val="50000"/>
              </a:schemeClr>
            </a:solidFill>
            <a:latin typeface="Century Gothic" panose="020B0502020202020204" pitchFamily="34" charset="0"/>
          </a:endParaRPr>
        </a:p>
      </cdr:txBody>
    </cdr:sp>
  </cdr:relSizeAnchor>
  <cdr:relSizeAnchor xmlns:cdr="http://schemas.openxmlformats.org/drawingml/2006/chartDrawing">
    <cdr:from>
      <cdr:x>0.50694</cdr:x>
      <cdr:y>0.16461</cdr:y>
    </cdr:from>
    <cdr:to>
      <cdr:x>0.94845</cdr:x>
      <cdr:y>0.9177</cdr:y>
    </cdr:to>
    <cdr:sp macro="" textlink="">
      <cdr:nvSpPr>
        <cdr:cNvPr id="6" name="Retângulo 5">
          <a:extLst xmlns:a="http://schemas.openxmlformats.org/drawingml/2006/main">
            <a:ext uri="{FF2B5EF4-FFF2-40B4-BE49-F238E27FC236}">
              <a16:creationId xmlns:a16="http://schemas.microsoft.com/office/drawing/2014/main" id="{DA1C9742-1E26-42C5-A981-0FA25EC4EC46}"/>
            </a:ext>
          </a:extLst>
        </cdr:cNvPr>
        <cdr:cNvSpPr/>
      </cdr:nvSpPr>
      <cdr:spPr>
        <a:xfrm xmlns:a="http://schemas.openxmlformats.org/drawingml/2006/main">
          <a:off x="3652838" y="762000"/>
          <a:ext cx="3181350" cy="3486150"/>
        </a:xfrm>
        <a:prstGeom xmlns:a="http://schemas.openxmlformats.org/drawingml/2006/main" prst="rect">
          <a:avLst/>
        </a:prstGeom>
        <a:solidFill xmlns:a="http://schemas.openxmlformats.org/drawingml/2006/main">
          <a:srgbClr val="800000">
            <a:alpha val="10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pt-BR"/>
        </a:p>
      </cdr:txBody>
    </cdr:sp>
  </cdr:relSizeAnchor>
  <cdr:relSizeAnchor xmlns:cdr="http://schemas.openxmlformats.org/drawingml/2006/chartDrawing">
    <cdr:from>
      <cdr:x>0.3113</cdr:x>
      <cdr:y>0.16529</cdr:y>
    </cdr:from>
    <cdr:to>
      <cdr:x>0.50672</cdr:x>
      <cdr:y>0.91838</cdr:y>
    </cdr:to>
    <cdr:sp macro="" textlink="">
      <cdr:nvSpPr>
        <cdr:cNvPr id="7" name="Retângulo 6">
          <a:extLst xmlns:a="http://schemas.openxmlformats.org/drawingml/2006/main">
            <a:ext uri="{FF2B5EF4-FFF2-40B4-BE49-F238E27FC236}">
              <a16:creationId xmlns:a16="http://schemas.microsoft.com/office/drawing/2014/main" id="{C5A6E717-8768-48F2-B461-6A97576322C5}"/>
            </a:ext>
          </a:extLst>
        </cdr:cNvPr>
        <cdr:cNvSpPr/>
      </cdr:nvSpPr>
      <cdr:spPr>
        <a:xfrm xmlns:a="http://schemas.openxmlformats.org/drawingml/2006/main">
          <a:off x="2243138" y="765175"/>
          <a:ext cx="1408112" cy="3486150"/>
        </a:xfrm>
        <a:prstGeom xmlns:a="http://schemas.openxmlformats.org/drawingml/2006/main" prst="rect">
          <a:avLst/>
        </a:prstGeom>
        <a:solidFill xmlns:a="http://schemas.openxmlformats.org/drawingml/2006/main">
          <a:schemeClr val="tx1">
            <a:lumMod val="50000"/>
            <a:lumOff val="50000"/>
            <a:alpha val="10000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pt-BR"/>
        </a:p>
      </cdr:txBody>
    </cdr:sp>
  </cdr:relSizeAnchor>
</c:userShapes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22T22:15:22.723"/>
    </inkml:context>
    <inkml:brush xml:id="br0">
      <inkml:brushProperty name="width" value="0.1" units="cm"/>
      <inkml:brushProperty name="height" value="0.1" units="cm"/>
      <inkml:brushProperty name="color" value="#333333"/>
    </inkml:brush>
  </inkml:definitions>
  <inkml:trace contextRef="#ctx0" brushRef="#br0">0 8 832,'0'0'305,"0"0"-209,0 0-16,0 0-32,0 0 0,0 0-16,0-3-16,0 1 0,0 2-16,0-3 0,3 3-96,6 0-96,-7 0-145</inkml:trace>
</inkml: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B497C0A4-5E87-461A-8291-62CD5678F396}" autoFormatId="16" applyNumberFormats="0" applyBorderFormats="0" applyFontFormats="0" applyPatternFormats="0" applyAlignmentFormats="0" applyWidthHeightFormats="0">
  <queryTableRefresh nextId="3">
    <queryTableFields count="2">
      <queryTableField id="1" name="#Shoots" tableColumnId="1"/>
      <queryTableField id="2" name="#Dias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EE2911C-E5B5-4A6D-9523-CB10DDAE0AC3}" name="dados_reais" displayName="dados_reais" ref="A1:B13" tableType="queryTable" totalsRowShown="0">
  <autoFilter ref="A1:B13" xr:uid="{FA6568D9-7CA5-4F90-B566-23263122EA91}"/>
  <tableColumns count="2">
    <tableColumn id="1" xr3:uid="{D655A552-61E6-4C21-8EAF-637F22BDFB98}" uniqueName="1" name="#Shoots" queryTableFieldId="1"/>
    <tableColumn id="2" xr3:uid="{2E4CAD29-3A8B-4EB2-A265-B4C414EFEFBF}" uniqueName="2" name="#Dias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7BB83-EBC5-49FB-BA6F-8CCADC75B5AE}">
  <dimension ref="B3:L63"/>
  <sheetViews>
    <sheetView topLeftCell="O1" zoomScale="86" zoomScaleNormal="86" workbookViewId="0">
      <selection activeCell="L76" sqref="L76"/>
    </sheetView>
  </sheetViews>
  <sheetFormatPr defaultRowHeight="15" x14ac:dyDescent="0.25"/>
  <sheetData>
    <row r="3" spans="2:6" x14ac:dyDescent="0.25">
      <c r="C3" s="2" t="s">
        <v>5</v>
      </c>
      <c r="D3" s="2" t="s">
        <v>6</v>
      </c>
      <c r="E3" s="2" t="s">
        <v>7</v>
      </c>
      <c r="F3" s="2" t="s">
        <v>8</v>
      </c>
    </row>
    <row r="4" spans="2:6" x14ac:dyDescent="0.25">
      <c r="B4" t="s">
        <v>0</v>
      </c>
      <c r="C4" s="1">
        <v>15223</v>
      </c>
      <c r="D4" s="1">
        <v>10800</v>
      </c>
      <c r="E4" s="1">
        <v>14120</v>
      </c>
      <c r="F4" s="1">
        <v>15530</v>
      </c>
    </row>
    <row r="5" spans="2:6" x14ac:dyDescent="0.25">
      <c r="B5" t="s">
        <v>1</v>
      </c>
      <c r="C5" s="1">
        <v>3000</v>
      </c>
      <c r="D5" s="1">
        <v>2500</v>
      </c>
      <c r="E5" s="1">
        <v>2960</v>
      </c>
      <c r="F5" s="1">
        <v>2755</v>
      </c>
    </row>
    <row r="6" spans="2:6" x14ac:dyDescent="0.25">
      <c r="B6" t="s">
        <v>2</v>
      </c>
      <c r="C6" s="1">
        <v>1800</v>
      </c>
      <c r="D6" s="1">
        <v>2000</v>
      </c>
      <c r="E6" s="1">
        <v>1600</v>
      </c>
      <c r="F6" s="1">
        <v>2050</v>
      </c>
    </row>
    <row r="7" spans="2:6" x14ac:dyDescent="0.25">
      <c r="B7" t="s">
        <v>3</v>
      </c>
      <c r="C7" s="1">
        <v>1500</v>
      </c>
      <c r="D7" s="1">
        <v>1670</v>
      </c>
      <c r="E7" s="1">
        <v>1595</v>
      </c>
      <c r="F7" s="1">
        <v>1778</v>
      </c>
    </row>
    <row r="8" spans="2:6" x14ac:dyDescent="0.25">
      <c r="B8" t="s">
        <v>4</v>
      </c>
      <c r="C8" s="1">
        <v>0</v>
      </c>
      <c r="D8" s="1">
        <v>280</v>
      </c>
      <c r="E8" s="1">
        <v>0</v>
      </c>
      <c r="F8" s="1">
        <v>0</v>
      </c>
    </row>
    <row r="56" spans="6:12" x14ac:dyDescent="0.25">
      <c r="F56" t="s">
        <v>11</v>
      </c>
      <c r="G56">
        <v>0.66600000000000004</v>
      </c>
      <c r="J56" t="s">
        <v>11</v>
      </c>
      <c r="K56">
        <v>0.17</v>
      </c>
    </row>
    <row r="57" spans="6:12" x14ac:dyDescent="0.25">
      <c r="F57" t="s">
        <v>9</v>
      </c>
      <c r="G57" t="s">
        <v>10</v>
      </c>
      <c r="J57" t="s">
        <v>9</v>
      </c>
      <c r="K57" t="s">
        <v>10</v>
      </c>
    </row>
    <row r="58" spans="6:12" x14ac:dyDescent="0.25">
      <c r="F58">
        <v>0</v>
      </c>
      <c r="G58" s="5">
        <f>_xlfn.POISSON.DIST(F58, $G$56, FALSE)</f>
        <v>0.5137595112299983</v>
      </c>
      <c r="J58">
        <v>0</v>
      </c>
      <c r="K58" s="5">
        <f>_xlfn.POISSON.DIST(J58, $K$56, FALSE)</f>
        <v>0.8436648165963837</v>
      </c>
    </row>
    <row r="59" spans="6:12" x14ac:dyDescent="0.25">
      <c r="F59">
        <v>1</v>
      </c>
      <c r="G59" s="3">
        <f t="shared" ref="G59:G63" si="0">_xlfn.POISSON.DIST(F59, $G$56, FALSE)</f>
        <v>0.34216383447917892</v>
      </c>
      <c r="H59" s="4">
        <f>SUM(G59:G63)</f>
        <v>0.48617176288836123</v>
      </c>
      <c r="J59">
        <v>1</v>
      </c>
      <c r="K59" s="3">
        <f t="shared" ref="K59:K63" si="1">_xlfn.POISSON.DIST(J59, $K$56, FALSE)</f>
        <v>0.14342301882138522</v>
      </c>
      <c r="L59" s="6">
        <f>SUM(K59:K63)</f>
        <v>0.15633515441850013</v>
      </c>
    </row>
    <row r="60" spans="6:12" x14ac:dyDescent="0.25">
      <c r="F60">
        <v>2</v>
      </c>
      <c r="G60" s="3">
        <f t="shared" si="0"/>
        <v>0.11394055688156657</v>
      </c>
      <c r="J60">
        <v>2</v>
      </c>
      <c r="K60" s="3">
        <f t="shared" si="1"/>
        <v>1.2190956599817745E-2</v>
      </c>
    </row>
    <row r="61" spans="6:12" x14ac:dyDescent="0.25">
      <c r="F61">
        <v>3</v>
      </c>
      <c r="G61" s="3">
        <f t="shared" si="0"/>
        <v>2.529480362770779E-2</v>
      </c>
      <c r="J61">
        <v>3</v>
      </c>
      <c r="K61" s="3">
        <f t="shared" si="1"/>
        <v>6.9082087398967206E-4</v>
      </c>
    </row>
    <row r="62" spans="6:12" x14ac:dyDescent="0.25">
      <c r="F62">
        <v>4</v>
      </c>
      <c r="G62" s="3">
        <f t="shared" si="0"/>
        <v>4.2115848040133455E-3</v>
      </c>
      <c r="J62">
        <v>4</v>
      </c>
      <c r="K62" s="3">
        <f t="shared" si="1"/>
        <v>2.9359887144561071E-5</v>
      </c>
    </row>
    <row r="63" spans="6:12" x14ac:dyDescent="0.25">
      <c r="F63">
        <v>5</v>
      </c>
      <c r="G63" s="3">
        <f t="shared" si="0"/>
        <v>5.6098309589457779E-4</v>
      </c>
      <c r="J63">
        <v>5</v>
      </c>
      <c r="K63" s="3">
        <f t="shared" si="1"/>
        <v>9.9823616291507735E-7</v>
      </c>
    </row>
  </sheetData>
  <conditionalFormatting sqref="G58:G63">
    <cfRule type="colorScale" priority="3">
      <colorScale>
        <cfvo type="min"/>
        <cfvo type="max"/>
        <color theme="0" tint="-4.9989318521683403E-2"/>
        <color theme="8" tint="-0.499984740745262"/>
      </colorScale>
    </cfRule>
    <cfRule type="colorScale" priority="1">
      <colorScale>
        <cfvo type="min"/>
        <cfvo type="max"/>
        <color theme="0"/>
        <color theme="8" tint="-0.499984740745262"/>
      </colorScale>
    </cfRule>
  </conditionalFormatting>
  <conditionalFormatting sqref="K58:K63">
    <cfRule type="colorScale" priority="2">
      <colorScale>
        <cfvo type="min"/>
        <cfvo type="max"/>
        <color theme="0"/>
        <color theme="8" tint="-0.499984740745262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19DBC-C088-4E8B-BAD4-9E4CAAD32258}">
  <dimension ref="A1:B13"/>
  <sheetViews>
    <sheetView workbookViewId="0"/>
  </sheetViews>
  <sheetFormatPr defaultRowHeight="15" x14ac:dyDescent="0.25"/>
  <cols>
    <col min="1" max="1" width="10.28515625" bestFit="1" customWidth="1"/>
    <col min="2" max="2" width="8" bestFit="1" customWidth="1"/>
  </cols>
  <sheetData>
    <row r="1" spans="1:2" x14ac:dyDescent="0.25">
      <c r="A1" t="s">
        <v>15</v>
      </c>
      <c r="B1" t="s">
        <v>16</v>
      </c>
    </row>
    <row r="2" spans="1:2" x14ac:dyDescent="0.25">
      <c r="A2">
        <v>0</v>
      </c>
      <c r="B2">
        <v>481</v>
      </c>
    </row>
    <row r="3" spans="1:2" x14ac:dyDescent="0.25">
      <c r="A3">
        <v>1</v>
      </c>
      <c r="B3">
        <v>443</v>
      </c>
    </row>
    <row r="4" spans="1:2" x14ac:dyDescent="0.25">
      <c r="A4">
        <v>2</v>
      </c>
      <c r="B4">
        <v>265</v>
      </c>
    </row>
    <row r="5" spans="1:2" x14ac:dyDescent="0.25">
      <c r="A5">
        <v>3</v>
      </c>
      <c r="B5">
        <v>134</v>
      </c>
    </row>
    <row r="6" spans="1:2" x14ac:dyDescent="0.25">
      <c r="A6">
        <v>4</v>
      </c>
      <c r="B6">
        <v>68</v>
      </c>
    </row>
    <row r="7" spans="1:2" x14ac:dyDescent="0.25">
      <c r="A7">
        <v>5</v>
      </c>
      <c r="B7">
        <v>31</v>
      </c>
    </row>
    <row r="8" spans="1:2" x14ac:dyDescent="0.25">
      <c r="A8">
        <v>6</v>
      </c>
      <c r="B8">
        <v>24</v>
      </c>
    </row>
    <row r="9" spans="1:2" x14ac:dyDescent="0.25">
      <c r="A9">
        <v>7</v>
      </c>
      <c r="B9">
        <v>7</v>
      </c>
    </row>
    <row r="10" spans="1:2" x14ac:dyDescent="0.25">
      <c r="A10">
        <v>8</v>
      </c>
      <c r="B10">
        <v>4</v>
      </c>
    </row>
    <row r="11" spans="1:2" x14ac:dyDescent="0.25">
      <c r="A11">
        <v>9</v>
      </c>
      <c r="B11">
        <v>2</v>
      </c>
    </row>
    <row r="12" spans="1:2" x14ac:dyDescent="0.25">
      <c r="A12">
        <v>11</v>
      </c>
      <c r="B12">
        <v>1</v>
      </c>
    </row>
    <row r="13" spans="1:2" x14ac:dyDescent="0.25">
      <c r="A13">
        <v>16</v>
      </c>
      <c r="B13">
        <v>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B328D-3818-432A-A508-CFB4DBEDCD19}">
  <dimension ref="A1:AM50"/>
  <sheetViews>
    <sheetView tabSelected="1" topLeftCell="AN9" zoomScaleNormal="100" workbookViewId="0">
      <selection activeCell="AN24" sqref="AN24"/>
    </sheetView>
  </sheetViews>
  <sheetFormatPr defaultRowHeight="15" x14ac:dyDescent="0.25"/>
  <cols>
    <col min="20" max="20" width="24" customWidth="1"/>
    <col min="28" max="28" width="11" bestFit="1" customWidth="1"/>
    <col min="29" max="29" width="12.5703125" bestFit="1" customWidth="1"/>
    <col min="37" max="37" width="8.7109375" bestFit="1" customWidth="1"/>
  </cols>
  <sheetData>
    <row r="1" spans="1:39" x14ac:dyDescent="0.25">
      <c r="A1" t="s">
        <v>12</v>
      </c>
      <c r="S1">
        <f>365+366</f>
        <v>731</v>
      </c>
    </row>
    <row r="2" spans="1:39" x14ac:dyDescent="0.25">
      <c r="A2">
        <v>982</v>
      </c>
      <c r="C2">
        <f>MEDIAN(A7:D50)</f>
        <v>12675</v>
      </c>
      <c r="R2" t="s">
        <v>13</v>
      </c>
      <c r="S2">
        <f>X17</f>
        <v>1.4062927496580027</v>
      </c>
    </row>
    <row r="3" spans="1:39" x14ac:dyDescent="0.25">
      <c r="A3">
        <v>1554</v>
      </c>
    </row>
    <row r="4" spans="1:39" x14ac:dyDescent="0.25">
      <c r="A4">
        <v>4300</v>
      </c>
      <c r="R4">
        <v>0</v>
      </c>
      <c r="S4" s="7">
        <f>_xlfn.POISSON.DIST(R4,$S$2,FALSE)</f>
        <v>0.24505006321520817</v>
      </c>
      <c r="T4" s="8">
        <f>S4*$S$1</f>
        <v>179.13159621031718</v>
      </c>
      <c r="AA4">
        <v>0</v>
      </c>
      <c r="AB4" s="3">
        <f>_xlfn.POISSON.DIST(AA4,$Y$17,FALSE)</f>
        <v>5.3062014283310477E-5</v>
      </c>
      <c r="AC4" s="8">
        <f>AB4*$X$19</f>
        <v>5.5411903487285656E-3</v>
      </c>
      <c r="AI4" t="s">
        <v>13</v>
      </c>
      <c r="AJ4">
        <f>2072/1461</f>
        <v>1.4182067077344285</v>
      </c>
    </row>
    <row r="5" spans="1:39" x14ac:dyDescent="0.25">
      <c r="A5">
        <v>4563</v>
      </c>
      <c r="R5">
        <v>1</v>
      </c>
      <c r="S5" s="7">
        <f t="shared" ref="S5:S16" si="0">_xlfn.POISSON.DIST(R5,$S$2,FALSE)</f>
        <v>0.34461212720278245</v>
      </c>
      <c r="T5" s="8">
        <f t="shared" ref="T5:T16" si="1">S5*$S$1</f>
        <v>251.91146498523398</v>
      </c>
      <c r="AA5">
        <v>1</v>
      </c>
      <c r="AB5" s="3">
        <f t="shared" ref="AB5:AB25" si="2">_xlfn.POISSON.DIST(AA5,$Y$17,FALSE)</f>
        <v>5.2234508178208242E-4</v>
      </c>
      <c r="AC5" s="8">
        <f t="shared" ref="AC5:AC25" si="3">AB5*$X$19</f>
        <v>5.4547750683243176E-2</v>
      </c>
    </row>
    <row r="6" spans="1:39" x14ac:dyDescent="0.25">
      <c r="A6">
        <v>4774</v>
      </c>
      <c r="R6">
        <v>2</v>
      </c>
      <c r="S6" s="7">
        <f t="shared" si="0"/>
        <v>0.24231276796474724</v>
      </c>
      <c r="T6" s="8">
        <f t="shared" si="1"/>
        <v>177.13063338223023</v>
      </c>
      <c r="AA6">
        <v>2</v>
      </c>
      <c r="AB6" s="3">
        <f t="shared" si="2"/>
        <v>2.570995354653808E-3</v>
      </c>
      <c r="AC6" s="8">
        <f t="shared" si="3"/>
        <v>0.26848537203599054</v>
      </c>
      <c r="AK6" t="s">
        <v>17</v>
      </c>
      <c r="AL6" t="s">
        <v>18</v>
      </c>
    </row>
    <row r="7" spans="1:39" x14ac:dyDescent="0.25">
      <c r="A7">
        <v>5327</v>
      </c>
      <c r="R7">
        <v>3</v>
      </c>
      <c r="S7" s="7">
        <f t="shared" si="0"/>
        <v>0.11358756291279531</v>
      </c>
      <c r="T7" s="8">
        <f t="shared" si="1"/>
        <v>83.032508489253374</v>
      </c>
      <c r="AA7">
        <v>3</v>
      </c>
      <c r="AB7" s="3">
        <f t="shared" si="2"/>
        <v>8.4363349621927961E-3</v>
      </c>
      <c r="AC7" s="8">
        <f t="shared" si="3"/>
        <v>0.88099440819470487</v>
      </c>
      <c r="AI7">
        <v>0</v>
      </c>
      <c r="AJ7" s="9">
        <f>_xlfn.POISSON.DIST(AI7, $AJ$4,FALSE)</f>
        <v>0.24214786967016053</v>
      </c>
      <c r="AK7" s="8">
        <f>AJ7*1461</f>
        <v>353.77803758810455</v>
      </c>
      <c r="AL7">
        <f>VLOOKUP(AI7,Planilha3!A:B,2)</f>
        <v>481</v>
      </c>
    </row>
    <row r="8" spans="1:39" x14ac:dyDescent="0.25">
      <c r="A8">
        <v>5800</v>
      </c>
      <c r="R8">
        <v>4</v>
      </c>
      <c r="S8" s="7">
        <f t="shared" si="0"/>
        <v>3.9934341543896579E-2</v>
      </c>
      <c r="T8" s="8">
        <f t="shared" si="1"/>
        <v>29.192003668588399</v>
      </c>
      <c r="AA8">
        <v>4</v>
      </c>
      <c r="AB8" s="3">
        <f t="shared" si="2"/>
        <v>2.0761924209281583E-2</v>
      </c>
      <c r="AC8" s="8">
        <f t="shared" si="3"/>
        <v>2.1681380852835481</v>
      </c>
      <c r="AF8">
        <f>_xlfn.STDEV.S(AC4:AC25)</f>
        <v>4.839228479279102</v>
      </c>
      <c r="AI8">
        <v>1</v>
      </c>
      <c r="AJ8" s="9">
        <f t="shared" ref="AJ8:AJ24" si="4">_xlfn.POISSON.DIST(AI8, $AJ$4,FALSE)</f>
        <v>0.34341573302982381</v>
      </c>
      <c r="AK8" s="8">
        <f t="shared" ref="AK8:AK24" si="5">AJ8*1461</f>
        <v>501.7303859565726</v>
      </c>
      <c r="AL8">
        <f>VLOOKUP(AI8,Planilha3!A:B,2)</f>
        <v>443</v>
      </c>
    </row>
    <row r="9" spans="1:39" x14ac:dyDescent="0.25">
      <c r="A9">
        <v>5856</v>
      </c>
      <c r="R9">
        <v>5</v>
      </c>
      <c r="S9" s="7">
        <f t="shared" si="0"/>
        <v>1.1231874995109612E-2</v>
      </c>
      <c r="T9" s="8">
        <f t="shared" si="1"/>
        <v>8.2105006214251262</v>
      </c>
      <c r="AA9">
        <v>5</v>
      </c>
      <c r="AB9" s="3">
        <f t="shared" si="2"/>
        <v>4.0876280878246317E-2</v>
      </c>
      <c r="AC9" s="8">
        <f t="shared" si="3"/>
        <v>4.2686516174282945</v>
      </c>
      <c r="AI9">
        <v>2</v>
      </c>
      <c r="AJ9" s="9">
        <f t="shared" si="4"/>
        <v>0.24351724806221597</v>
      </c>
      <c r="AK9" s="8">
        <f t="shared" si="5"/>
        <v>355.77869941889753</v>
      </c>
      <c r="AL9">
        <f>VLOOKUP(AI9,Planilha3!A:B,2)</f>
        <v>265</v>
      </c>
    </row>
    <row r="10" spans="1:39" x14ac:dyDescent="0.25">
      <c r="A10">
        <v>6246</v>
      </c>
      <c r="R10">
        <v>6</v>
      </c>
      <c r="S10" s="7">
        <f t="shared" si="0"/>
        <v>2.6325507284479478E-3</v>
      </c>
      <c r="T10" s="8">
        <f t="shared" si="1"/>
        <v>1.9243945824954498</v>
      </c>
      <c r="AA10">
        <v>6</v>
      </c>
      <c r="AB10" s="3">
        <f t="shared" si="2"/>
        <v>6.7064687004072157E-2</v>
      </c>
      <c r="AC10" s="8">
        <f t="shared" si="3"/>
        <v>7.0034694571395351</v>
      </c>
      <c r="AI10">
        <v>3</v>
      </c>
      <c r="AJ10" s="9">
        <f t="shared" si="4"/>
        <v>0.11511926488362113</v>
      </c>
      <c r="AK10" s="8">
        <f t="shared" si="5"/>
        <v>168.18924599497046</v>
      </c>
      <c r="AL10">
        <f>VLOOKUP(AI10,Planilha3!A:B,2)</f>
        <v>134</v>
      </c>
    </row>
    <row r="11" spans="1:39" x14ac:dyDescent="0.25">
      <c r="A11">
        <v>7554</v>
      </c>
      <c r="R11">
        <v>7</v>
      </c>
      <c r="S11" s="7">
        <f t="shared" si="0"/>
        <v>5.2887671464617715E-4</v>
      </c>
      <c r="T11" s="8">
        <f t="shared" si="1"/>
        <v>0.38660887840635549</v>
      </c>
      <c r="AA11">
        <v>7</v>
      </c>
      <c r="AB11" s="3">
        <f t="shared" si="2"/>
        <v>9.4312583091909943E-2</v>
      </c>
      <c r="AC11" s="8">
        <f t="shared" si="3"/>
        <v>9.8489283200265962</v>
      </c>
      <c r="AI11">
        <v>4</v>
      </c>
      <c r="AJ11" s="9">
        <f t="shared" si="4"/>
        <v>4.0815728411851986E-2</v>
      </c>
      <c r="AK11" s="8">
        <f t="shared" si="5"/>
        <v>59.631779209715752</v>
      </c>
      <c r="AL11">
        <f>VLOOKUP(AI11,Planilha3!A:B,2)</f>
        <v>68</v>
      </c>
    </row>
    <row r="12" spans="1:39" x14ac:dyDescent="0.25">
      <c r="A12">
        <v>7800</v>
      </c>
      <c r="R12">
        <v>8</v>
      </c>
      <c r="S12" s="7">
        <f t="shared" si="0"/>
        <v>9.2969436158732893E-5</v>
      </c>
      <c r="T12" s="8">
        <f t="shared" si="1"/>
        <v>6.7960657832033741E-2</v>
      </c>
      <c r="AA12">
        <v>8</v>
      </c>
      <c r="AB12" s="3">
        <f t="shared" si="2"/>
        <v>0.11605221407821201</v>
      </c>
      <c r="AC12" s="8">
        <f t="shared" si="3"/>
        <v>12.119166927310426</v>
      </c>
      <c r="AI12">
        <v>5</v>
      </c>
      <c r="AJ12" s="9">
        <f t="shared" si="4"/>
        <v>1.1577027962951026E-2</v>
      </c>
      <c r="AK12" s="8">
        <f t="shared" si="5"/>
        <v>16.914037853871449</v>
      </c>
      <c r="AL12">
        <f>VLOOKUP(AI12,Planilha3!A:B,2)</f>
        <v>31</v>
      </c>
    </row>
    <row r="13" spans="1:39" x14ac:dyDescent="0.25">
      <c r="A13">
        <v>7832</v>
      </c>
      <c r="R13">
        <v>9</v>
      </c>
      <c r="S13" s="7">
        <f t="shared" si="0"/>
        <v>1.452691600109095E-5</v>
      </c>
      <c r="T13" s="8">
        <f t="shared" si="1"/>
        <v>1.0619175596797484E-2</v>
      </c>
      <c r="AA13">
        <v>9</v>
      </c>
      <c r="AB13" s="3">
        <f t="shared" si="2"/>
        <v>0.12693596785329284</v>
      </c>
      <c r="AC13" s="8">
        <f t="shared" si="3"/>
        <v>13.255741785822439</v>
      </c>
      <c r="AI13">
        <v>6</v>
      </c>
      <c r="AJ13" s="9">
        <f t="shared" si="4"/>
        <v>2.736436452114363E-3</v>
      </c>
      <c r="AK13" s="8">
        <f t="shared" si="5"/>
        <v>3.9979336565390842</v>
      </c>
      <c r="AL13">
        <f>VLOOKUP(AI13,Planilha3!A:B,2)</f>
        <v>24</v>
      </c>
    </row>
    <row r="14" spans="1:39" x14ac:dyDescent="0.25">
      <c r="A14">
        <v>7950</v>
      </c>
      <c r="R14">
        <v>10</v>
      </c>
      <c r="S14" s="7">
        <f t="shared" si="0"/>
        <v>2.0429096647225084E-6</v>
      </c>
      <c r="T14" s="8">
        <f t="shared" si="1"/>
        <v>1.4933669649121535E-3</v>
      </c>
      <c r="AA14">
        <v>10</v>
      </c>
      <c r="AB14" s="3">
        <f t="shared" si="2"/>
        <v>0.12495639188403493</v>
      </c>
      <c r="AC14" s="8">
        <f t="shared" si="3"/>
        <v>13.049017495318505</v>
      </c>
      <c r="AI14">
        <v>7</v>
      </c>
      <c r="AJ14" s="9">
        <f t="shared" si="4"/>
        <v>5.5440464738251347E-4</v>
      </c>
      <c r="AK14" s="8">
        <f t="shared" si="5"/>
        <v>0.80998518982585221</v>
      </c>
      <c r="AL14">
        <f>VLOOKUP(AI14,Planilha3!A:B,2)</f>
        <v>7</v>
      </c>
    </row>
    <row r="15" spans="1:39" x14ac:dyDescent="0.25">
      <c r="A15">
        <v>8000</v>
      </c>
      <c r="R15">
        <v>11</v>
      </c>
      <c r="S15" s="7">
        <f t="shared" si="0"/>
        <v>2.6117536815504704E-7</v>
      </c>
      <c r="T15" s="8">
        <f t="shared" si="1"/>
        <v>1.909191941213394E-4</v>
      </c>
      <c r="X15">
        <f>417+611</f>
        <v>1028</v>
      </c>
      <c r="AA15">
        <v>11</v>
      </c>
      <c r="AB15" s="3">
        <f t="shared" si="2"/>
        <v>0.11182517050087244</v>
      </c>
      <c r="AC15" s="8">
        <f t="shared" si="3"/>
        <v>11.677742805162536</v>
      </c>
      <c r="AI15">
        <v>8</v>
      </c>
      <c r="AJ15" s="9">
        <f t="shared" si="4"/>
        <v>9.8282548714627763E-5</v>
      </c>
      <c r="AK15" s="8">
        <f t="shared" si="5"/>
        <v>0.14359080367207117</v>
      </c>
      <c r="AL15">
        <f>VLOOKUP(AI15,Planilha3!A:B,2)</f>
        <v>4</v>
      </c>
      <c r="AM15">
        <v>0</v>
      </c>
    </row>
    <row r="16" spans="1:39" x14ac:dyDescent="0.25">
      <c r="A16">
        <v>8000</v>
      </c>
      <c r="R16">
        <v>12</v>
      </c>
      <c r="S16" s="7">
        <f t="shared" si="0"/>
        <v>3.0607418885475284E-8</v>
      </c>
      <c r="T16" s="8">
        <f t="shared" si="1"/>
        <v>2.2374023205282432E-5</v>
      </c>
      <c r="X16">
        <f>365+366</f>
        <v>731</v>
      </c>
      <c r="Y16" t="s">
        <v>14</v>
      </c>
      <c r="AA16">
        <v>12</v>
      </c>
      <c r="AB16" s="3">
        <f t="shared" si="2"/>
        <v>9.1734373794377308E-2</v>
      </c>
      <c r="AC16" s="8">
        <f t="shared" si="3"/>
        <v>9.5796896062414021</v>
      </c>
      <c r="AI16">
        <v>9</v>
      </c>
      <c r="AJ16" s="9">
        <f t="shared" si="4"/>
        <v>1.5487218871146761E-5</v>
      </c>
      <c r="AK16" s="8">
        <f t="shared" si="5"/>
        <v>2.2626826770745418E-2</v>
      </c>
      <c r="AL16">
        <f>VLOOKUP(AI16,Planilha3!A:B,2)</f>
        <v>2</v>
      </c>
    </row>
    <row r="17" spans="1:38" x14ac:dyDescent="0.25">
      <c r="A17">
        <v>8072</v>
      </c>
      <c r="X17">
        <f>X15/X16</f>
        <v>1.4062927496580027</v>
      </c>
      <c r="Y17">
        <f>X17*7</f>
        <v>9.8440492476060193</v>
      </c>
      <c r="AA17">
        <v>13</v>
      </c>
      <c r="AB17" s="3">
        <f t="shared" si="2"/>
        <v>6.9464437948473054E-2</v>
      </c>
      <c r="AC17" s="8">
        <f t="shared" si="3"/>
        <v>7.254072020047686</v>
      </c>
      <c r="AI17">
        <v>10</v>
      </c>
      <c r="AJ17" s="9">
        <f t="shared" si="4"/>
        <v>2.1964077687211491E-6</v>
      </c>
      <c r="AK17" s="8">
        <f t="shared" si="5"/>
        <v>3.2089517501015987E-3</v>
      </c>
      <c r="AL17">
        <f>VLOOKUP(AI17,Planilha3!A:B,2)</f>
        <v>2</v>
      </c>
    </row>
    <row r="18" spans="1:38" x14ac:dyDescent="0.25">
      <c r="A18">
        <v>8100</v>
      </c>
      <c r="AA18">
        <v>14</v>
      </c>
      <c r="AB18" s="3">
        <f t="shared" si="2"/>
        <v>4.8843667723002991E-2</v>
      </c>
      <c r="AC18" s="8">
        <f t="shared" si="3"/>
        <v>5.1006744436450271</v>
      </c>
      <c r="AI18">
        <v>11</v>
      </c>
      <c r="AJ18" s="9">
        <f t="shared" si="4"/>
        <v>2.8317820277457686E-7</v>
      </c>
      <c r="AK18" s="8">
        <f t="shared" si="5"/>
        <v>4.137233542536568E-4</v>
      </c>
      <c r="AL18">
        <f>VLOOKUP(AI18,Planilha3!A:B,2)</f>
        <v>1</v>
      </c>
    </row>
    <row r="19" spans="1:38" x14ac:dyDescent="0.25">
      <c r="A19">
        <v>8100</v>
      </c>
      <c r="X19">
        <f>X16/7</f>
        <v>104.42857142857143</v>
      </c>
      <c r="AA19">
        <v>15</v>
      </c>
      <c r="AB19" s="3">
        <f t="shared" si="2"/>
        <v>3.2054631366596406E-2</v>
      </c>
      <c r="AC19" s="8">
        <f t="shared" si="3"/>
        <v>3.3474193612831389</v>
      </c>
      <c r="AI19">
        <v>12</v>
      </c>
      <c r="AJ19" s="9">
        <f t="shared" si="4"/>
        <v>3.3467102221590507E-8</v>
      </c>
      <c r="AK19" s="8">
        <f t="shared" si="5"/>
        <v>4.8895436345743729E-5</v>
      </c>
      <c r="AL19">
        <f>VLOOKUP(AI19,Planilha3!A:B,2)</f>
        <v>1</v>
      </c>
    </row>
    <row r="20" spans="1:38" x14ac:dyDescent="0.25">
      <c r="A20">
        <v>8456</v>
      </c>
      <c r="AA20">
        <v>16</v>
      </c>
      <c r="AB20" s="3">
        <f t="shared" si="2"/>
        <v>1.9721710611664448E-2</v>
      </c>
      <c r="AC20" s="8">
        <f t="shared" si="3"/>
        <v>2.0595100653038161</v>
      </c>
      <c r="AI20">
        <v>13</v>
      </c>
      <c r="AJ20" s="9">
        <f t="shared" si="4"/>
        <v>3.6510206814687405E-9</v>
      </c>
      <c r="AK20" s="8">
        <f>AJ20*1461</f>
        <v>5.3341412156258299E-6</v>
      </c>
      <c r="AL20">
        <f>VLOOKUP(AI20,Planilha3!A:B,2)</f>
        <v>1</v>
      </c>
    </row>
    <row r="21" spans="1:38" x14ac:dyDescent="0.25">
      <c r="A21">
        <v>8927</v>
      </c>
      <c r="AA21">
        <v>17</v>
      </c>
      <c r="AB21" s="3">
        <f t="shared" si="2"/>
        <v>1.1420087676956403E-2</v>
      </c>
      <c r="AC21" s="8">
        <f t="shared" si="3"/>
        <v>1.1925834416935901</v>
      </c>
      <c r="AI21">
        <v>14</v>
      </c>
      <c r="AJ21" s="9">
        <f t="shared" si="4"/>
        <v>3.6985014432400484E-10</v>
      </c>
      <c r="AK21" s="8">
        <f t="shared" si="5"/>
        <v>5.4035106085737106E-7</v>
      </c>
      <c r="AL21">
        <f>VLOOKUP(AI21,Planilha3!A:B,2)</f>
        <v>1</v>
      </c>
    </row>
    <row r="22" spans="1:38" x14ac:dyDescent="0.25">
      <c r="A22">
        <v>9800</v>
      </c>
      <c r="AA22">
        <v>18</v>
      </c>
      <c r="AB22" s="3">
        <f t="shared" si="2"/>
        <v>6.2455503057743207E-3</v>
      </c>
      <c r="AC22" s="8">
        <f t="shared" si="3"/>
        <v>0.65221389621728976</v>
      </c>
      <c r="AI22">
        <v>15</v>
      </c>
      <c r="AJ22" s="9">
        <f t="shared" si="4"/>
        <v>3.4968263702456622E-11</v>
      </c>
      <c r="AK22" s="8">
        <f t="shared" si="5"/>
        <v>5.1088633269289125E-8</v>
      </c>
      <c r="AL22">
        <f>VLOOKUP(AI22,Planilha3!A:B,2)</f>
        <v>1</v>
      </c>
    </row>
    <row r="23" spans="1:38" x14ac:dyDescent="0.25">
      <c r="A23">
        <v>10000</v>
      </c>
      <c r="AA23">
        <v>19</v>
      </c>
      <c r="AB23" s="3">
        <f t="shared" si="2"/>
        <v>3.2358686730759537E-3</v>
      </c>
      <c r="AC23" s="8">
        <f t="shared" si="3"/>
        <v>0.33791714285978891</v>
      </c>
      <c r="AI23">
        <v>16</v>
      </c>
      <c r="AJ23" s="9">
        <f t="shared" si="4"/>
        <v>3.0995141337906458E-12</v>
      </c>
      <c r="AK23" s="8">
        <f t="shared" si="5"/>
        <v>4.5283901494681332E-9</v>
      </c>
      <c r="AL23">
        <f>VLOOKUP(AI23,Planilha3!A:B,2)</f>
        <v>1</v>
      </c>
    </row>
    <row r="24" spans="1:38" x14ac:dyDescent="0.25">
      <c r="A24">
        <v>10236</v>
      </c>
      <c r="AA24">
        <v>20</v>
      </c>
      <c r="AB24" s="3">
        <f t="shared" si="2"/>
        <v>1.5927025288272614E-3</v>
      </c>
      <c r="AC24" s="8">
        <f t="shared" si="3"/>
        <v>0.16632364979610401</v>
      </c>
      <c r="AJ24" s="9"/>
      <c r="AK24" s="8">
        <f>SUM(AK11:AK23)</f>
        <v>81.523631041044979</v>
      </c>
      <c r="AL24" s="8">
        <f>SUM(AL11:AL23)</f>
        <v>144</v>
      </c>
    </row>
    <row r="25" spans="1:38" x14ac:dyDescent="0.25">
      <c r="A25">
        <v>10521</v>
      </c>
      <c r="AA25">
        <v>21</v>
      </c>
      <c r="AB25" s="3">
        <f t="shared" si="2"/>
        <v>7.4660200621724782E-4</v>
      </c>
      <c r="AC25" s="8">
        <f t="shared" si="3"/>
        <v>7.7966580934972593E-2</v>
      </c>
      <c r="AK25" s="10">
        <f>SUM(AJ15:AJ23)</f>
        <v>1.1628687959809547E-4</v>
      </c>
      <c r="AL25">
        <f>AK25*1461</f>
        <v>0.16989513109281748</v>
      </c>
    </row>
    <row r="26" spans="1:38" x14ac:dyDescent="0.25">
      <c r="A26">
        <v>11750</v>
      </c>
    </row>
    <row r="27" spans="1:38" x14ac:dyDescent="0.25">
      <c r="A27">
        <v>12323</v>
      </c>
    </row>
    <row r="28" spans="1:38" x14ac:dyDescent="0.25">
      <c r="A28">
        <v>12350</v>
      </c>
    </row>
    <row r="29" spans="1:38" x14ac:dyDescent="0.25">
      <c r="A29">
        <v>13000</v>
      </c>
    </row>
    <row r="30" spans="1:38" x14ac:dyDescent="0.25">
      <c r="A30">
        <v>13717</v>
      </c>
    </row>
    <row r="31" spans="1:38" x14ac:dyDescent="0.25">
      <c r="A31">
        <v>15365</v>
      </c>
    </row>
    <row r="32" spans="1:38" x14ac:dyDescent="0.25">
      <c r="A32">
        <v>16000</v>
      </c>
    </row>
    <row r="33" spans="1:1" x14ac:dyDescent="0.25">
      <c r="A33">
        <v>16700</v>
      </c>
    </row>
    <row r="34" spans="1:1" x14ac:dyDescent="0.25">
      <c r="A34">
        <v>20331</v>
      </c>
    </row>
    <row r="35" spans="1:1" x14ac:dyDescent="0.25">
      <c r="A35">
        <v>21455</v>
      </c>
    </row>
    <row r="36" spans="1:1" x14ac:dyDescent="0.25">
      <c r="A36">
        <v>21832</v>
      </c>
    </row>
    <row r="37" spans="1:1" x14ac:dyDescent="0.25">
      <c r="A37">
        <v>22250</v>
      </c>
    </row>
    <row r="38" spans="1:1" x14ac:dyDescent="0.25">
      <c r="A38">
        <v>22550</v>
      </c>
    </row>
    <row r="39" spans="1:1" x14ac:dyDescent="0.25">
      <c r="A39">
        <v>23000</v>
      </c>
    </row>
    <row r="40" spans="1:1" x14ac:dyDescent="0.25">
      <c r="A40">
        <v>24314</v>
      </c>
    </row>
    <row r="41" spans="1:1" x14ac:dyDescent="0.25">
      <c r="A41">
        <v>24750</v>
      </c>
    </row>
    <row r="42" spans="1:1" x14ac:dyDescent="0.25">
      <c r="A42">
        <v>25339</v>
      </c>
    </row>
    <row r="43" spans="1:1" x14ac:dyDescent="0.25">
      <c r="A43">
        <v>25560</v>
      </c>
    </row>
    <row r="44" spans="1:1" x14ac:dyDescent="0.25">
      <c r="A44">
        <v>50529</v>
      </c>
    </row>
    <row r="45" spans="1:1" x14ac:dyDescent="0.25">
      <c r="A45">
        <v>60000</v>
      </c>
    </row>
    <row r="46" spans="1:1" x14ac:dyDescent="0.25">
      <c r="A46">
        <v>66785</v>
      </c>
    </row>
    <row r="47" spans="1:1" x14ac:dyDescent="0.25">
      <c r="A47">
        <v>95000</v>
      </c>
    </row>
    <row r="48" spans="1:1" x14ac:dyDescent="0.25">
      <c r="A48">
        <v>98000</v>
      </c>
    </row>
    <row r="49" spans="1:1" x14ac:dyDescent="0.25">
      <c r="A49">
        <v>120220</v>
      </c>
    </row>
    <row r="50" spans="1:1" x14ac:dyDescent="0.25">
      <c r="A50">
        <v>310000</v>
      </c>
    </row>
  </sheetData>
  <sortState ref="A2:A50">
    <sortCondition ref="A2"/>
  </sortState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A E A A B Q S w M E F A A C A A g A 5 Q i 5 V A 2 v 6 X i n A A A A + Q A A A B I A H A B D b 2 5 m a W c v U G F j a 2 F n Z S 5 4 b W w g o h g A K K A U A A A A A A A A A A A A A A A A A A A A A A A A A A A A h c / B C o I w H A b w V 5 H d 3 d a K S P k 7 o a 4 J U R B d x 1 w 6 0 i l u N t + t Q 4 / U K y S U 1 a 3 j 9 / E 7 f N / j d o d 0 q K v g q j q r G 5 O g G a Y o U E Y 2 u T Z F g n p 3 D l c o 5 b A T 8 i I K F Y z Y 2 H i w e Y J K 5 9 q Y E O 8 9 9 n P c d A V h l M 7 I K d s e Z K l q g T 5 Y / 8 e h N t Y J I x X i c H y N 4 Q x H C 7 x k L M J 0 t E C m H j J t v o a N k z E F 8 l P C p q 9 c 3 y n e u n C 9 B z J F I O 8 b / A l Q S w M E F A A C A A g A 5 Q i 5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U I u V S a D i B 8 1 w E A A M o E A A A T A B w A R m 9 y b X V s Y X M v U 2 V j d G l v b j E u b S C i G A A o o B Q A A A A A A A A A A A A A A A A A A A A A A A A A A A C d k s F u m 0 A Q h u + W / A 6 r 9 Q V L K 2 r S N o d G H C x o 1 F 6 q t H Z P J o o m 7 N S s t O x a u 2 t X q e W n 6 S E P 4 h f L A q n A x k 6 i c g E G 9 O / 3 z Y z F 3 A m t y K y 5 R 1 f D w X B g C z D I C Q e u 7 Z 1 B E J b E R K I b D o i / r r V y 6 A u J 3 Y S p z t c l K h d c C 4 l h U n 1 R z g Y 0 + Z T 9 t G h s t l z m N s p S / V t J D d x m Y P J C b J A E F + O s k x / m d k P H b J G i F K V w a G L K K C O J l u t S 2 f g 9 I 5 9 V r r l Q y / j y 4 2 Q S M f J 9 r R 3 O 3 I P E u H 0 M v 2 m F t 2 P W g I 5 o A v e 4 f w R Z a E t u j C 7 1 R v g j q Y e f w 7 3 / v a 4 5 / I L A P W x Q m z G y e C 5 P p Z z l I M H Y 2 J l 1 N 3 c u V p p M p e f 0 C m 3 c 3 I C y v 7 Q p G + 7 5 w w p t c J a C b b f U O 3 5 V 7 v J D W P 2 7 Y 2 R L U 7 S 5 E a t q G C c + g s P D 6 q 6 F u v E K W o E U f 2 D / u P / r A b n I f Q x w a B G n n D d w w b E F I 9 0 E 4 9 8 R 8 o I s O k C 3 7 6 J J p 7 k + R 4 E l P 7 A 2 g k 5 f 6 x I + T y 9 4 G Y 0 d O r 9 N K D p t 1 E c 6 s g q j 1 s v 3 8 h W h 6 L + M o l q p m t T u V L b S p V + 3 w 2 4 p K D v Z J z i q X T m a D h 3 N C q 2 d p f V m 9 C T p K B X + k O 6 C H M w 7 e n 1 t + 8 g V x r 9 j e 8 v Z H H h u O 3 t S F + e b e w T q 2 + l b O R w I 9 U L Y 1 R N Q S w E C L Q A U A A I A C A D l C L l U D a / p e K c A A A D 5 A A A A E g A A A A A A A A A A A A A A A A A A A A A A Q 2 9 u Z m l n L 1 B h Y 2 t h Z 2 U u e G 1 s U E s B A i 0 A F A A C A A g A 5 Q i 5 V A / K 6 a u k A A A A 6 Q A A A B M A A A A A A A A A A A A A A A A A 8 w A A A F t D b 2 5 0 Z W 5 0 X 1 R 5 c G V z X S 5 4 b W x Q S w E C L Q A U A A I A C A D l C L l U m g 4 g f N c B A A D K B A A A E w A A A A A A A A A A A A A A A A D k A Q A A R m 9 y b X V s Y X M v U 2 V j d G l v b j E u b V B L B Q Y A A A A A A w A D A M I A A A A I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P D Q A A A A A A A C 0 N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k b 3 N f c m V h a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V G F y Z 2 V 0 I i B W Y W x 1 Z T 0 i c 2 R h Z G 9 z X 3 J l Y W l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1 L T I 1 V D A 0 O j A 3 O j E x L j c 4 O D g z N j F a I i A v P j x F b n R y e S B U e X B l P S J G a W x s Q 2 9 s d W 1 u V H l w Z X M i I F Z h b H V l P S J z Q X d N P S I g L z 4 8 R W 5 0 c n k g V H l w Z T 0 i R m l s b E N v b H V t b k 5 h b W V z I i B W Y W x 1 Z T 0 i c 1 s m c X V v d D s j U 2 h v b 3 R z J n F 1 b 3 Q 7 L C Z x d W 9 0 O y N E a W F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k b 3 N f c m V h a X M v V G l w b y B B b H R l c m F k b z E u e y N T a G 9 v d H M s M X 0 m c X V v d D s s J n F 1 b 3 Q 7 U 2 V j d G l v b j E v Z G F k b 3 N f c m V h a X M v V G l w b y B B b H R l c m F k b z E u e y N E a W F z L D J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R h Z G 9 z X 3 J l Y W l z L 1 R p c G 8 g Q W x 0 Z X J h Z G 8 x L n s j U 2 h v b 3 R z L D F 9 J n F 1 b 3 Q 7 L C Z x d W 9 0 O 1 N l Y 3 R p b 2 4 x L 2 R h Z G 9 z X 3 J l Y W l z L 1 R p c G 8 g Q W x 0 Z X J h Z G 8 x L n s j R G l h c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F k b 3 N f c m V h a X M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R v c 1 9 y Z W F p c y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k b 3 N f c m V h a X M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k b 3 N f c m V h a X M v U G V y c 2 9 u Y W x p e m E l Q z M l Q T c l Q z M l Q T N v J T I w Q W R p Y 2 l v b m F k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Z G 9 z X 3 J l Y W l z L 0 N v b H V u Y X M l M j B S Z W 1 v d m l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R v c 1 9 y Z W F p c y 9 Q Z X J z b 2 5 h b G l 6 Y S V D M y V B N y V D M y V B M 2 8 l M j B B Z G l j a W 9 u Y W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Z G 9 z X 3 J l Y W l z L 0 N v b H V u Y X M l M j B S Z W 1 v d m l k Y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k b 3 N f c m V h a X M v Q 2 9 s d W 5 h c y U y M F J l b m 9 t Z W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R v c 1 9 y Z W F p c y 9 U a X B v J T I w Q W x 0 Z X J h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k b 3 N f c m V h a X M v Q 2 9 s d W 5 h c y U y M F J l b W 9 2 a W R h c z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t H k 0 Z G u L W 0 + a h b c j E w 6 x z A A A A A A C A A A A A A A Q Z g A A A A E A A C A A A A D I 3 h R H B e p w j s W Q K i J z 6 0 L M P 3 P g g 0 L b 8 B V w X s e 9 k c a s 8 A A A A A A O g A A A A A I A A C A A A A C y 4 n c p l q s Q P b 0 n J + 7 L n + b M S M H b l S a 7 6 j P / b Y y n j O k J 1 1 A A A A D q s M C j x O p 3 7 P q S K g / F G r o E s W j J W G L T r i p v m + 0 n z u m q u 0 d Y B 4 Y W a I 2 n e f U 8 d 5 R 3 U H I n F Q 6 p p V u Z 4 q k C Y l F S F F L t I + / / A p O V 3 u C 3 i F v 9 B i 9 8 a k A A A A D f p 3 U 4 y 9 3 3 i 5 5 4 4 v E 3 n M Z 4 E K c 6 L s L i w H U z p a 8 A X 9 d 7 Z e U o 6 y x 7 l b + D Q / o d u Z 7 I W l I a 0 4 3 t z s m y p p r R f V g t C 4 g g < / D a t a M a s h u p > 
</file>

<file path=customXml/itemProps1.xml><?xml version="1.0" encoding="utf-8"?>
<ds:datastoreItem xmlns:ds="http://schemas.openxmlformats.org/officeDocument/2006/customXml" ds:itemID="{8AE10503-5E8B-4C1B-A49D-75156A5A346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Planilha1</vt:lpstr>
      <vt:lpstr>Planilha3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Sales</dc:creator>
  <cp:lastModifiedBy>Gabriel Sales</cp:lastModifiedBy>
  <dcterms:created xsi:type="dcterms:W3CDTF">2022-05-20T03:54:15Z</dcterms:created>
  <dcterms:modified xsi:type="dcterms:W3CDTF">2022-05-25T17:42:08Z</dcterms:modified>
</cp:coreProperties>
</file>