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eunicebalicanta/Desktop/"/>
    </mc:Choice>
  </mc:AlternateContent>
  <xr:revisionPtr revIDLastSave="0" documentId="8_{940F7B0E-9BF7-4449-AFA8-C3B5FB90910A}" xr6:coauthVersionLast="47" xr6:coauthVersionMax="47" xr10:uidLastSave="{00000000-0000-0000-0000-000000000000}"/>
  <bookViews>
    <workbookView xWindow="14860" yWindow="540" windowWidth="13920" windowHeight="15600" xr2:uid="{7A006764-4C5B-0541-B01F-C14B61EA6CF0}"/>
  </bookViews>
  <sheets>
    <sheet name="Calculations" sheetId="1" r:id="rId1"/>
    <sheet name="Raw Data" sheetId="2" r:id="rId2"/>
  </sheets>
  <externalReferences>
    <externalReference r:id="rId3"/>
  </externalReference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Calculations!$M$4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15" i="1" l="1"/>
  <c r="M252" i="2"/>
  <c r="L252" i="2"/>
  <c r="K252" i="2"/>
  <c r="J252" i="2"/>
  <c r="I252" i="2"/>
  <c r="M251" i="2"/>
  <c r="L251" i="2"/>
  <c r="K251" i="2"/>
  <c r="J251" i="2"/>
  <c r="I251" i="2"/>
  <c r="M250" i="2"/>
  <c r="L250" i="2"/>
  <c r="K250" i="2"/>
  <c r="J250" i="2"/>
  <c r="I250" i="2"/>
  <c r="M249" i="2"/>
  <c r="L249" i="2"/>
  <c r="K249" i="2"/>
  <c r="J249" i="2"/>
  <c r="I249" i="2"/>
  <c r="M248" i="2"/>
  <c r="L248" i="2"/>
  <c r="K248" i="2"/>
  <c r="J248" i="2"/>
  <c r="I248" i="2"/>
  <c r="M247" i="2"/>
  <c r="L247" i="2"/>
  <c r="K247" i="2"/>
  <c r="J247" i="2"/>
  <c r="I247" i="2"/>
  <c r="M246" i="2"/>
  <c r="L246" i="2"/>
  <c r="K246" i="2"/>
  <c r="J246" i="2"/>
  <c r="I246" i="2"/>
  <c r="M245" i="2"/>
  <c r="L245" i="2"/>
  <c r="K245" i="2"/>
  <c r="J245" i="2"/>
  <c r="I245" i="2"/>
  <c r="M244" i="2"/>
  <c r="L244" i="2"/>
  <c r="K244" i="2"/>
  <c r="J244" i="2"/>
  <c r="I244" i="2"/>
  <c r="M243" i="2"/>
  <c r="L243" i="2"/>
  <c r="K243" i="2"/>
  <c r="J243" i="2"/>
  <c r="I243" i="2"/>
  <c r="M242" i="2"/>
  <c r="L242" i="2"/>
  <c r="K242" i="2"/>
  <c r="J242" i="2"/>
  <c r="I242" i="2"/>
  <c r="M241" i="2"/>
  <c r="L241" i="2"/>
  <c r="K241" i="2"/>
  <c r="J241" i="2"/>
  <c r="I241" i="2"/>
  <c r="M240" i="2"/>
  <c r="L240" i="2"/>
  <c r="K240" i="2"/>
  <c r="J240" i="2"/>
  <c r="I240" i="2"/>
  <c r="M239" i="2"/>
  <c r="L239" i="2"/>
  <c r="K239" i="2"/>
  <c r="J239" i="2"/>
  <c r="I239" i="2"/>
  <c r="M238" i="2"/>
  <c r="L238" i="2"/>
  <c r="K238" i="2"/>
  <c r="J238" i="2"/>
  <c r="I238" i="2"/>
  <c r="M237" i="2"/>
  <c r="L237" i="2"/>
  <c r="K237" i="2"/>
  <c r="J237" i="2"/>
  <c r="I237" i="2"/>
  <c r="M236" i="2"/>
  <c r="L236" i="2"/>
  <c r="K236" i="2"/>
  <c r="J236" i="2"/>
  <c r="I236" i="2"/>
  <c r="M235" i="2"/>
  <c r="L235" i="2"/>
  <c r="K235" i="2"/>
  <c r="J235" i="2"/>
  <c r="I235" i="2"/>
  <c r="M234" i="2"/>
  <c r="L234" i="2"/>
  <c r="K234" i="2"/>
  <c r="J234" i="2"/>
  <c r="I234" i="2"/>
  <c r="M233" i="2"/>
  <c r="L233" i="2"/>
  <c r="K233" i="2"/>
  <c r="J233" i="2"/>
  <c r="I233" i="2"/>
  <c r="M232" i="2"/>
  <c r="L232" i="2"/>
  <c r="K232" i="2"/>
  <c r="J232" i="2"/>
  <c r="I232" i="2"/>
  <c r="M231" i="2"/>
  <c r="L231" i="2"/>
  <c r="K231" i="2"/>
  <c r="J231" i="2"/>
  <c r="I231" i="2"/>
  <c r="M230" i="2"/>
  <c r="L230" i="2"/>
  <c r="K230" i="2"/>
  <c r="J230" i="2"/>
  <c r="I230" i="2"/>
  <c r="M229" i="2"/>
  <c r="L229" i="2"/>
  <c r="K229" i="2"/>
  <c r="J229" i="2"/>
  <c r="I229" i="2"/>
  <c r="M228" i="2"/>
  <c r="L228" i="2"/>
  <c r="K228" i="2"/>
  <c r="J228" i="2"/>
  <c r="I228" i="2"/>
  <c r="M227" i="2"/>
  <c r="L227" i="2"/>
  <c r="K227" i="2"/>
  <c r="J227" i="2"/>
  <c r="I227" i="2"/>
  <c r="M226" i="2"/>
  <c r="L226" i="2"/>
  <c r="K226" i="2"/>
  <c r="J226" i="2"/>
  <c r="I226" i="2"/>
  <c r="M225" i="2"/>
  <c r="L225" i="2"/>
  <c r="K225" i="2"/>
  <c r="J225" i="2"/>
  <c r="I225" i="2"/>
  <c r="M224" i="2"/>
  <c r="L224" i="2"/>
  <c r="K224" i="2"/>
  <c r="J224" i="2"/>
  <c r="I224" i="2"/>
  <c r="M223" i="2"/>
  <c r="L223" i="2"/>
  <c r="K223" i="2"/>
  <c r="J223" i="2"/>
  <c r="I223" i="2"/>
  <c r="M222" i="2"/>
  <c r="L222" i="2"/>
  <c r="K222" i="2"/>
  <c r="J222" i="2"/>
  <c r="I222" i="2"/>
  <c r="M221" i="2"/>
  <c r="L221" i="2"/>
  <c r="K221" i="2"/>
  <c r="J221" i="2"/>
  <c r="I221" i="2"/>
  <c r="M220" i="2"/>
  <c r="L220" i="2"/>
  <c r="K220" i="2"/>
  <c r="J220" i="2"/>
  <c r="I220" i="2"/>
  <c r="M219" i="2"/>
  <c r="L219" i="2"/>
  <c r="K219" i="2"/>
  <c r="J219" i="2"/>
  <c r="I219" i="2"/>
  <c r="M218" i="2"/>
  <c r="L218" i="2"/>
  <c r="K218" i="2"/>
  <c r="J218" i="2"/>
  <c r="I218" i="2"/>
  <c r="M217" i="2"/>
  <c r="L217" i="2"/>
  <c r="K217" i="2"/>
  <c r="J217" i="2"/>
  <c r="I217" i="2"/>
  <c r="M216" i="2"/>
  <c r="L216" i="2"/>
  <c r="K216" i="2"/>
  <c r="J216" i="2"/>
  <c r="I216" i="2"/>
  <c r="M215" i="2"/>
  <c r="L215" i="2"/>
  <c r="K215" i="2"/>
  <c r="J215" i="2"/>
  <c r="I215" i="2"/>
  <c r="M214" i="2"/>
  <c r="L214" i="2"/>
  <c r="K214" i="2"/>
  <c r="J214" i="2"/>
  <c r="I214" i="2"/>
  <c r="M213" i="2"/>
  <c r="L213" i="2"/>
  <c r="K213" i="2"/>
  <c r="J213" i="2"/>
  <c r="I213" i="2"/>
  <c r="M212" i="2"/>
  <c r="L212" i="2"/>
  <c r="K212" i="2"/>
  <c r="J212" i="2"/>
  <c r="I212" i="2"/>
  <c r="M211" i="2"/>
  <c r="L211" i="2"/>
  <c r="K211" i="2"/>
  <c r="J211" i="2"/>
  <c r="I211" i="2"/>
  <c r="M210" i="2"/>
  <c r="L210" i="2"/>
  <c r="K210" i="2"/>
  <c r="J210" i="2"/>
  <c r="I210" i="2"/>
  <c r="M209" i="2"/>
  <c r="L209" i="2"/>
  <c r="K209" i="2"/>
  <c r="J209" i="2"/>
  <c r="I209" i="2"/>
  <c r="M208" i="2"/>
  <c r="L208" i="2"/>
  <c r="K208" i="2"/>
  <c r="J208" i="2"/>
  <c r="I208" i="2"/>
  <c r="M207" i="2"/>
  <c r="L207" i="2"/>
  <c r="K207" i="2"/>
  <c r="J207" i="2"/>
  <c r="I207" i="2"/>
  <c r="M206" i="2"/>
  <c r="L206" i="2"/>
  <c r="K206" i="2"/>
  <c r="J206" i="2"/>
  <c r="I206" i="2"/>
  <c r="M205" i="2"/>
  <c r="L205" i="2"/>
  <c r="K205" i="2"/>
  <c r="J205" i="2"/>
  <c r="I205" i="2"/>
  <c r="M204" i="2"/>
  <c r="L204" i="2"/>
  <c r="K204" i="2"/>
  <c r="J204" i="2"/>
  <c r="I204" i="2"/>
  <c r="M203" i="2"/>
  <c r="L203" i="2"/>
  <c r="K203" i="2"/>
  <c r="J203" i="2"/>
  <c r="I203" i="2"/>
  <c r="M202" i="2"/>
  <c r="L202" i="2"/>
  <c r="K202" i="2"/>
  <c r="J202" i="2"/>
  <c r="I202" i="2"/>
  <c r="M201" i="2"/>
  <c r="L201" i="2"/>
  <c r="K201" i="2"/>
  <c r="J201" i="2"/>
  <c r="I201" i="2"/>
  <c r="M200" i="2"/>
  <c r="L200" i="2"/>
  <c r="K200" i="2"/>
  <c r="J200" i="2"/>
  <c r="I200" i="2"/>
  <c r="M199" i="2"/>
  <c r="L199" i="2"/>
  <c r="K199" i="2"/>
  <c r="J199" i="2"/>
  <c r="I199" i="2"/>
  <c r="M198" i="2"/>
  <c r="L198" i="2"/>
  <c r="K198" i="2"/>
  <c r="J198" i="2"/>
  <c r="I198" i="2"/>
  <c r="M197" i="2"/>
  <c r="L197" i="2"/>
  <c r="K197" i="2"/>
  <c r="J197" i="2"/>
  <c r="I197" i="2"/>
  <c r="M196" i="2"/>
  <c r="L196" i="2"/>
  <c r="K196" i="2"/>
  <c r="J196" i="2"/>
  <c r="I196" i="2"/>
  <c r="M195" i="2"/>
  <c r="L195" i="2"/>
  <c r="K195" i="2"/>
  <c r="J195" i="2"/>
  <c r="I195" i="2"/>
  <c r="M194" i="2"/>
  <c r="L194" i="2"/>
  <c r="K194" i="2"/>
  <c r="J194" i="2"/>
  <c r="I194" i="2"/>
  <c r="M193" i="2"/>
  <c r="L193" i="2"/>
  <c r="K193" i="2"/>
  <c r="J193" i="2"/>
  <c r="I193" i="2"/>
  <c r="M192" i="2"/>
  <c r="L192" i="2"/>
  <c r="K192" i="2"/>
  <c r="J192" i="2"/>
  <c r="I192" i="2"/>
  <c r="M191" i="2"/>
  <c r="L191" i="2"/>
  <c r="K191" i="2"/>
  <c r="J191" i="2"/>
  <c r="I191" i="2"/>
  <c r="M190" i="2"/>
  <c r="L190" i="2"/>
  <c r="K190" i="2"/>
  <c r="J190" i="2"/>
  <c r="I190" i="2"/>
  <c r="M189" i="2"/>
  <c r="L189" i="2"/>
  <c r="K189" i="2"/>
  <c r="J189" i="2"/>
  <c r="I189" i="2"/>
  <c r="M188" i="2"/>
  <c r="L188" i="2"/>
  <c r="K188" i="2"/>
  <c r="J188" i="2"/>
  <c r="I188" i="2"/>
  <c r="M187" i="2"/>
  <c r="L187" i="2"/>
  <c r="K187" i="2"/>
  <c r="J187" i="2"/>
  <c r="I187" i="2"/>
  <c r="M186" i="2"/>
  <c r="L186" i="2"/>
  <c r="K186" i="2"/>
  <c r="J186" i="2"/>
  <c r="I186" i="2"/>
  <c r="M185" i="2"/>
  <c r="L185" i="2"/>
  <c r="K185" i="2"/>
  <c r="J185" i="2"/>
  <c r="I185" i="2"/>
  <c r="M184" i="2"/>
  <c r="L184" i="2"/>
  <c r="K184" i="2"/>
  <c r="J184" i="2"/>
  <c r="I184" i="2"/>
  <c r="M183" i="2"/>
  <c r="L183" i="2"/>
  <c r="K183" i="2"/>
  <c r="J183" i="2"/>
  <c r="I183" i="2"/>
  <c r="M182" i="2"/>
  <c r="L182" i="2"/>
  <c r="K182" i="2"/>
  <c r="J182" i="2"/>
  <c r="I182" i="2"/>
  <c r="M181" i="2"/>
  <c r="L181" i="2"/>
  <c r="K181" i="2"/>
  <c r="J181" i="2"/>
  <c r="I181" i="2"/>
  <c r="M180" i="2"/>
  <c r="L180" i="2"/>
  <c r="K180" i="2"/>
  <c r="J180" i="2"/>
  <c r="I180" i="2"/>
  <c r="M179" i="2"/>
  <c r="L179" i="2"/>
  <c r="K179" i="2"/>
  <c r="J179" i="2"/>
  <c r="I179" i="2"/>
  <c r="M178" i="2"/>
  <c r="L178" i="2"/>
  <c r="K178" i="2"/>
  <c r="J178" i="2"/>
  <c r="I178" i="2"/>
  <c r="M177" i="2"/>
  <c r="L177" i="2"/>
  <c r="K177" i="2"/>
  <c r="J177" i="2"/>
  <c r="I177" i="2"/>
  <c r="M176" i="2"/>
  <c r="L176" i="2"/>
  <c r="K176" i="2"/>
  <c r="J176" i="2"/>
  <c r="I176" i="2"/>
  <c r="M175" i="2"/>
  <c r="L175" i="2"/>
  <c r="K175" i="2"/>
  <c r="J175" i="2"/>
  <c r="I175" i="2"/>
  <c r="M174" i="2"/>
  <c r="L174" i="2"/>
  <c r="K174" i="2"/>
  <c r="J174" i="2"/>
  <c r="I174" i="2"/>
  <c r="M173" i="2"/>
  <c r="L173" i="2"/>
  <c r="K173" i="2"/>
  <c r="J173" i="2"/>
  <c r="I173" i="2"/>
  <c r="M172" i="2"/>
  <c r="L172" i="2"/>
  <c r="K172" i="2"/>
  <c r="J172" i="2"/>
  <c r="I172" i="2"/>
  <c r="M171" i="2"/>
  <c r="L171" i="2"/>
  <c r="K171" i="2"/>
  <c r="J171" i="2"/>
  <c r="I171" i="2"/>
  <c r="M170" i="2"/>
  <c r="L170" i="2"/>
  <c r="K170" i="2"/>
  <c r="J170" i="2"/>
  <c r="I170" i="2"/>
  <c r="M169" i="2"/>
  <c r="L169" i="2"/>
  <c r="K169" i="2"/>
  <c r="J169" i="2"/>
  <c r="I169" i="2"/>
  <c r="M168" i="2"/>
  <c r="L168" i="2"/>
  <c r="K168" i="2"/>
  <c r="J168" i="2"/>
  <c r="I168" i="2"/>
  <c r="M167" i="2"/>
  <c r="L167" i="2"/>
  <c r="K167" i="2"/>
  <c r="J167" i="2"/>
  <c r="I167" i="2"/>
  <c r="M166" i="2"/>
  <c r="L166" i="2"/>
  <c r="K166" i="2"/>
  <c r="J166" i="2"/>
  <c r="I166" i="2"/>
  <c r="M165" i="2"/>
  <c r="L165" i="2"/>
  <c r="K165" i="2"/>
  <c r="J165" i="2"/>
  <c r="I165" i="2"/>
  <c r="M164" i="2"/>
  <c r="L164" i="2"/>
  <c r="K164" i="2"/>
  <c r="J164" i="2"/>
  <c r="I164" i="2"/>
  <c r="M163" i="2"/>
  <c r="L163" i="2"/>
  <c r="K163" i="2"/>
  <c r="J163" i="2"/>
  <c r="I163" i="2"/>
  <c r="M162" i="2"/>
  <c r="L162" i="2"/>
  <c r="K162" i="2"/>
  <c r="J162" i="2"/>
  <c r="I162" i="2"/>
  <c r="M161" i="2"/>
  <c r="L161" i="2"/>
  <c r="K161" i="2"/>
  <c r="J161" i="2"/>
  <c r="I161" i="2"/>
  <c r="M160" i="2"/>
  <c r="L160" i="2"/>
  <c r="K160" i="2"/>
  <c r="J160" i="2"/>
  <c r="I160" i="2"/>
  <c r="M159" i="2"/>
  <c r="L159" i="2"/>
  <c r="K159" i="2"/>
  <c r="J159" i="2"/>
  <c r="I159" i="2"/>
  <c r="M158" i="2"/>
  <c r="L158" i="2"/>
  <c r="K158" i="2"/>
  <c r="J158" i="2"/>
  <c r="I158" i="2"/>
  <c r="M157" i="2"/>
  <c r="L157" i="2"/>
  <c r="K157" i="2"/>
  <c r="J157" i="2"/>
  <c r="I157" i="2"/>
  <c r="M156" i="2"/>
  <c r="L156" i="2"/>
  <c r="K156" i="2"/>
  <c r="J156" i="2"/>
  <c r="I156" i="2"/>
  <c r="M155" i="2"/>
  <c r="L155" i="2"/>
  <c r="K155" i="2"/>
  <c r="J155" i="2"/>
  <c r="I155" i="2"/>
  <c r="M154" i="2"/>
  <c r="L154" i="2"/>
  <c r="K154" i="2"/>
  <c r="J154" i="2"/>
  <c r="I154" i="2"/>
  <c r="M153" i="2"/>
  <c r="L153" i="2"/>
  <c r="K153" i="2"/>
  <c r="J153" i="2"/>
  <c r="I153" i="2"/>
  <c r="M152" i="2"/>
  <c r="L152" i="2"/>
  <c r="K152" i="2"/>
  <c r="J152" i="2"/>
  <c r="I152" i="2"/>
  <c r="M151" i="2"/>
  <c r="L151" i="2"/>
  <c r="K151" i="2"/>
  <c r="J151" i="2"/>
  <c r="I151" i="2"/>
  <c r="M150" i="2"/>
  <c r="L150" i="2"/>
  <c r="K150" i="2"/>
  <c r="J150" i="2"/>
  <c r="I150" i="2"/>
  <c r="M149" i="2"/>
  <c r="L149" i="2"/>
  <c r="K149" i="2"/>
  <c r="J149" i="2"/>
  <c r="I149" i="2"/>
  <c r="M148" i="2"/>
  <c r="L148" i="2"/>
  <c r="K148" i="2"/>
  <c r="J148" i="2"/>
  <c r="I148" i="2"/>
  <c r="M147" i="2"/>
  <c r="L147" i="2"/>
  <c r="K147" i="2"/>
  <c r="J147" i="2"/>
  <c r="I147" i="2"/>
  <c r="M146" i="2"/>
  <c r="L146" i="2"/>
  <c r="K146" i="2"/>
  <c r="J146" i="2"/>
  <c r="I146" i="2"/>
  <c r="M145" i="2"/>
  <c r="L145" i="2"/>
  <c r="K145" i="2"/>
  <c r="J145" i="2"/>
  <c r="I145" i="2"/>
  <c r="M144" i="2"/>
  <c r="L144" i="2"/>
  <c r="K144" i="2"/>
  <c r="J144" i="2"/>
  <c r="I144" i="2"/>
  <c r="M143" i="2"/>
  <c r="L143" i="2"/>
  <c r="K143" i="2"/>
  <c r="J143" i="2"/>
  <c r="I143" i="2"/>
  <c r="M142" i="2"/>
  <c r="L142" i="2"/>
  <c r="K142" i="2"/>
  <c r="J142" i="2"/>
  <c r="I142" i="2"/>
  <c r="M141" i="2"/>
  <c r="L141" i="2"/>
  <c r="K141" i="2"/>
  <c r="J141" i="2"/>
  <c r="I141" i="2"/>
  <c r="M140" i="2"/>
  <c r="L140" i="2"/>
  <c r="K140" i="2"/>
  <c r="J140" i="2"/>
  <c r="I140" i="2"/>
  <c r="M139" i="2"/>
  <c r="L139" i="2"/>
  <c r="K139" i="2"/>
  <c r="J139" i="2"/>
  <c r="I139" i="2"/>
  <c r="M138" i="2"/>
  <c r="L138" i="2"/>
  <c r="K138" i="2"/>
  <c r="J138" i="2"/>
  <c r="I138" i="2"/>
  <c r="M137" i="2"/>
  <c r="L137" i="2"/>
  <c r="K137" i="2"/>
  <c r="J137" i="2"/>
  <c r="I137" i="2"/>
  <c r="M136" i="2"/>
  <c r="L136" i="2"/>
  <c r="K136" i="2"/>
  <c r="J136" i="2"/>
  <c r="I136" i="2"/>
  <c r="M135" i="2"/>
  <c r="L135" i="2"/>
  <c r="K135" i="2"/>
  <c r="J135" i="2"/>
  <c r="I135" i="2"/>
  <c r="M134" i="2"/>
  <c r="L134" i="2"/>
  <c r="K134" i="2"/>
  <c r="J134" i="2"/>
  <c r="I134" i="2"/>
  <c r="M133" i="2"/>
  <c r="L133" i="2"/>
  <c r="K133" i="2"/>
  <c r="J133" i="2"/>
  <c r="I133" i="2"/>
  <c r="M132" i="2"/>
  <c r="L132" i="2"/>
  <c r="K132" i="2"/>
  <c r="J132" i="2"/>
  <c r="I132" i="2"/>
  <c r="M131" i="2"/>
  <c r="L131" i="2"/>
  <c r="K131" i="2"/>
  <c r="J131" i="2"/>
  <c r="I131" i="2"/>
  <c r="M130" i="2"/>
  <c r="L130" i="2"/>
  <c r="K130" i="2"/>
  <c r="J130" i="2"/>
  <c r="I130" i="2"/>
  <c r="M129" i="2"/>
  <c r="L129" i="2"/>
  <c r="K129" i="2"/>
  <c r="J129" i="2"/>
  <c r="I129" i="2"/>
  <c r="M128" i="2"/>
  <c r="L128" i="2"/>
  <c r="K128" i="2"/>
  <c r="J128" i="2"/>
  <c r="I128" i="2"/>
  <c r="M127" i="2"/>
  <c r="L127" i="2"/>
  <c r="K127" i="2"/>
  <c r="J127" i="2"/>
  <c r="I127" i="2"/>
  <c r="M126" i="2"/>
  <c r="L126" i="2"/>
  <c r="K126" i="2"/>
  <c r="J126" i="2"/>
  <c r="I126" i="2"/>
  <c r="M125" i="2"/>
  <c r="L125" i="2"/>
  <c r="K125" i="2"/>
  <c r="J125" i="2"/>
  <c r="I125" i="2"/>
  <c r="M124" i="2"/>
  <c r="L124" i="2"/>
  <c r="K124" i="2"/>
  <c r="J124" i="2"/>
  <c r="I124" i="2"/>
  <c r="M123" i="2"/>
  <c r="L123" i="2"/>
  <c r="K123" i="2"/>
  <c r="J123" i="2"/>
  <c r="I123" i="2"/>
  <c r="M122" i="2"/>
  <c r="L122" i="2"/>
  <c r="K122" i="2"/>
  <c r="J122" i="2"/>
  <c r="I122" i="2"/>
  <c r="M121" i="2"/>
  <c r="L121" i="2"/>
  <c r="K121" i="2"/>
  <c r="J121" i="2"/>
  <c r="I121" i="2"/>
  <c r="M120" i="2"/>
  <c r="L120" i="2"/>
  <c r="K120" i="2"/>
  <c r="J120" i="2"/>
  <c r="I120" i="2"/>
  <c r="M119" i="2"/>
  <c r="L119" i="2"/>
  <c r="K119" i="2"/>
  <c r="J119" i="2"/>
  <c r="I119" i="2"/>
  <c r="M118" i="2"/>
  <c r="L118" i="2"/>
  <c r="K118" i="2"/>
  <c r="J118" i="2"/>
  <c r="I118" i="2"/>
  <c r="M117" i="2"/>
  <c r="L117" i="2"/>
  <c r="K117" i="2"/>
  <c r="J117" i="2"/>
  <c r="I117" i="2"/>
  <c r="M116" i="2"/>
  <c r="L116" i="2"/>
  <c r="K116" i="2"/>
  <c r="J116" i="2"/>
  <c r="I116" i="2"/>
  <c r="M115" i="2"/>
  <c r="L115" i="2"/>
  <c r="K115" i="2"/>
  <c r="J115" i="2"/>
  <c r="I115" i="2"/>
  <c r="M114" i="2"/>
  <c r="L114" i="2"/>
  <c r="K114" i="2"/>
  <c r="J114" i="2"/>
  <c r="I114" i="2"/>
  <c r="M113" i="2"/>
  <c r="L113" i="2"/>
  <c r="K113" i="2"/>
  <c r="J113" i="2"/>
  <c r="I113" i="2"/>
  <c r="M112" i="2"/>
  <c r="L112" i="2"/>
  <c r="K112" i="2"/>
  <c r="J112" i="2"/>
  <c r="I112" i="2"/>
  <c r="M111" i="2"/>
  <c r="L111" i="2"/>
  <c r="K111" i="2"/>
  <c r="J111" i="2"/>
  <c r="I111" i="2"/>
  <c r="M110" i="2"/>
  <c r="L110" i="2"/>
  <c r="K110" i="2"/>
  <c r="J110" i="2"/>
  <c r="I110" i="2"/>
  <c r="M109" i="2"/>
  <c r="L109" i="2"/>
  <c r="K109" i="2"/>
  <c r="J109" i="2"/>
  <c r="I109" i="2"/>
  <c r="M108" i="2"/>
  <c r="L108" i="2"/>
  <c r="K108" i="2"/>
  <c r="J108" i="2"/>
  <c r="I108" i="2"/>
  <c r="M107" i="2"/>
  <c r="L107" i="2"/>
  <c r="K107" i="2"/>
  <c r="J107" i="2"/>
  <c r="I107" i="2"/>
  <c r="M106" i="2"/>
  <c r="L106" i="2"/>
  <c r="K106" i="2"/>
  <c r="J106" i="2"/>
  <c r="I106" i="2"/>
  <c r="M105" i="2"/>
  <c r="L105" i="2"/>
  <c r="K105" i="2"/>
  <c r="J105" i="2"/>
  <c r="I105" i="2"/>
  <c r="M104" i="2"/>
  <c r="L104" i="2"/>
  <c r="K104" i="2"/>
  <c r="J104" i="2"/>
  <c r="I104" i="2"/>
  <c r="M103" i="2"/>
  <c r="L103" i="2"/>
  <c r="K103" i="2"/>
  <c r="J103" i="2"/>
  <c r="I103" i="2"/>
  <c r="M102" i="2"/>
  <c r="L102" i="2"/>
  <c r="K102" i="2"/>
  <c r="J102" i="2"/>
  <c r="I102" i="2"/>
  <c r="M101" i="2"/>
  <c r="L101" i="2"/>
  <c r="K101" i="2"/>
  <c r="J101" i="2"/>
  <c r="I101" i="2"/>
  <c r="M100" i="2"/>
  <c r="L100" i="2"/>
  <c r="K100" i="2"/>
  <c r="J100" i="2"/>
  <c r="I100" i="2"/>
  <c r="M99" i="2"/>
  <c r="L99" i="2"/>
  <c r="K99" i="2"/>
  <c r="J99" i="2"/>
  <c r="I99" i="2"/>
  <c r="M98" i="2"/>
  <c r="L98" i="2"/>
  <c r="K98" i="2"/>
  <c r="J98" i="2"/>
  <c r="I98" i="2"/>
  <c r="M97" i="2"/>
  <c r="L97" i="2"/>
  <c r="K97" i="2"/>
  <c r="J97" i="2"/>
  <c r="I97" i="2"/>
  <c r="M96" i="2"/>
  <c r="L96" i="2"/>
  <c r="K96" i="2"/>
  <c r="J96" i="2"/>
  <c r="I96" i="2"/>
  <c r="M95" i="2"/>
  <c r="L95" i="2"/>
  <c r="K95" i="2"/>
  <c r="J95" i="2"/>
  <c r="I95" i="2"/>
  <c r="M94" i="2"/>
  <c r="L94" i="2"/>
  <c r="K94" i="2"/>
  <c r="J94" i="2"/>
  <c r="I94" i="2"/>
  <c r="M93" i="2"/>
  <c r="L93" i="2"/>
  <c r="K93" i="2"/>
  <c r="J93" i="2"/>
  <c r="I93" i="2"/>
  <c r="M92" i="2"/>
  <c r="L92" i="2"/>
  <c r="K92" i="2"/>
  <c r="J92" i="2"/>
  <c r="I92" i="2"/>
  <c r="M91" i="2"/>
  <c r="L91" i="2"/>
  <c r="K91" i="2"/>
  <c r="J91" i="2"/>
  <c r="I91" i="2"/>
  <c r="M90" i="2"/>
  <c r="L90" i="2"/>
  <c r="K90" i="2"/>
  <c r="J90" i="2"/>
  <c r="I90" i="2"/>
  <c r="M89" i="2"/>
  <c r="L89" i="2"/>
  <c r="K89" i="2"/>
  <c r="J89" i="2"/>
  <c r="I89" i="2"/>
  <c r="M88" i="2"/>
  <c r="L88" i="2"/>
  <c r="K88" i="2"/>
  <c r="J88" i="2"/>
  <c r="I88" i="2"/>
  <c r="M87" i="2"/>
  <c r="L87" i="2"/>
  <c r="K87" i="2"/>
  <c r="J87" i="2"/>
  <c r="I87" i="2"/>
  <c r="M86" i="2"/>
  <c r="L86" i="2"/>
  <c r="K86" i="2"/>
  <c r="J86" i="2"/>
  <c r="I86" i="2"/>
  <c r="M85" i="2"/>
  <c r="L85" i="2"/>
  <c r="K85" i="2"/>
  <c r="J85" i="2"/>
  <c r="I85" i="2"/>
  <c r="M84" i="2"/>
  <c r="L84" i="2"/>
  <c r="K84" i="2"/>
  <c r="J84" i="2"/>
  <c r="I84" i="2"/>
  <c r="M83" i="2"/>
  <c r="L83" i="2"/>
  <c r="K83" i="2"/>
  <c r="J83" i="2"/>
  <c r="I83" i="2"/>
  <c r="M82" i="2"/>
  <c r="L82" i="2"/>
  <c r="K82" i="2"/>
  <c r="J82" i="2"/>
  <c r="I82" i="2"/>
  <c r="M81" i="2"/>
  <c r="L81" i="2"/>
  <c r="K81" i="2"/>
  <c r="J81" i="2"/>
  <c r="I81" i="2"/>
  <c r="M80" i="2"/>
  <c r="L80" i="2"/>
  <c r="K80" i="2"/>
  <c r="J80" i="2"/>
  <c r="I80" i="2"/>
  <c r="M79" i="2"/>
  <c r="L79" i="2"/>
  <c r="K79" i="2"/>
  <c r="J79" i="2"/>
  <c r="I79" i="2"/>
  <c r="M78" i="2"/>
  <c r="L78" i="2"/>
  <c r="K78" i="2"/>
  <c r="J78" i="2"/>
  <c r="I78" i="2"/>
  <c r="M77" i="2"/>
  <c r="L77" i="2"/>
  <c r="K77" i="2"/>
  <c r="J77" i="2"/>
  <c r="I77" i="2"/>
  <c r="M76" i="2"/>
  <c r="L76" i="2"/>
  <c r="K76" i="2"/>
  <c r="J76" i="2"/>
  <c r="I76" i="2"/>
  <c r="M75" i="2"/>
  <c r="L75" i="2"/>
  <c r="K75" i="2"/>
  <c r="J75" i="2"/>
  <c r="I75" i="2"/>
  <c r="M74" i="2"/>
  <c r="L74" i="2"/>
  <c r="K74" i="2"/>
  <c r="J74" i="2"/>
  <c r="I74" i="2"/>
  <c r="M73" i="2"/>
  <c r="L73" i="2"/>
  <c r="K73" i="2"/>
  <c r="J73" i="2"/>
  <c r="I73" i="2"/>
  <c r="M72" i="2"/>
  <c r="L72" i="2"/>
  <c r="K72" i="2"/>
  <c r="J72" i="2"/>
  <c r="I72" i="2"/>
  <c r="M71" i="2"/>
  <c r="L71" i="2"/>
  <c r="K71" i="2"/>
  <c r="J71" i="2"/>
  <c r="I71" i="2"/>
  <c r="M70" i="2"/>
  <c r="L70" i="2"/>
  <c r="K70" i="2"/>
  <c r="J70" i="2"/>
  <c r="I70" i="2"/>
  <c r="M69" i="2"/>
  <c r="L69" i="2"/>
  <c r="K69" i="2"/>
  <c r="J69" i="2"/>
  <c r="I69" i="2"/>
  <c r="M68" i="2"/>
  <c r="L68" i="2"/>
  <c r="K68" i="2"/>
  <c r="J68" i="2"/>
  <c r="I68" i="2"/>
  <c r="M67" i="2"/>
  <c r="L67" i="2"/>
  <c r="K67" i="2"/>
  <c r="J67" i="2"/>
  <c r="I67" i="2"/>
  <c r="M66" i="2"/>
  <c r="L66" i="2"/>
  <c r="K66" i="2"/>
  <c r="J66" i="2"/>
  <c r="I66" i="2"/>
  <c r="M65" i="2"/>
  <c r="L65" i="2"/>
  <c r="K65" i="2"/>
  <c r="J65" i="2"/>
  <c r="I65" i="2"/>
  <c r="M64" i="2"/>
  <c r="L64" i="2"/>
  <c r="K64" i="2"/>
  <c r="J64" i="2"/>
  <c r="I64" i="2"/>
  <c r="M63" i="2"/>
  <c r="L63" i="2"/>
  <c r="K63" i="2"/>
  <c r="J63" i="2"/>
  <c r="I63" i="2"/>
  <c r="M62" i="2"/>
  <c r="L62" i="2"/>
  <c r="K62" i="2"/>
  <c r="J62" i="2"/>
  <c r="I62" i="2"/>
  <c r="M61" i="2"/>
  <c r="L61" i="2"/>
  <c r="K61" i="2"/>
  <c r="J61" i="2"/>
  <c r="I61" i="2"/>
  <c r="M60" i="2"/>
  <c r="L60" i="2"/>
  <c r="K60" i="2"/>
  <c r="J60" i="2"/>
  <c r="I60" i="2"/>
  <c r="M59" i="2"/>
  <c r="L59" i="2"/>
  <c r="K59" i="2"/>
  <c r="J59" i="2"/>
  <c r="I59" i="2"/>
  <c r="M58" i="2"/>
  <c r="L58" i="2"/>
  <c r="K58" i="2"/>
  <c r="J58" i="2"/>
  <c r="I58" i="2"/>
  <c r="M57" i="2"/>
  <c r="L57" i="2"/>
  <c r="K57" i="2"/>
  <c r="J57" i="2"/>
  <c r="I57" i="2"/>
  <c r="M56" i="2"/>
  <c r="L56" i="2"/>
  <c r="K56" i="2"/>
  <c r="J56" i="2"/>
  <c r="I56" i="2"/>
  <c r="M55" i="2"/>
  <c r="L55" i="2"/>
  <c r="K55" i="2"/>
  <c r="J55" i="2"/>
  <c r="I55" i="2"/>
  <c r="M54" i="2"/>
  <c r="L54" i="2"/>
  <c r="K54" i="2"/>
  <c r="J54" i="2"/>
  <c r="I54" i="2"/>
  <c r="M53" i="2"/>
  <c r="L53" i="2"/>
  <c r="K53" i="2"/>
  <c r="J53" i="2"/>
  <c r="I53" i="2"/>
  <c r="M52" i="2"/>
  <c r="L52" i="2"/>
  <c r="K52" i="2"/>
  <c r="J52" i="2"/>
  <c r="I52" i="2"/>
  <c r="M51" i="2"/>
  <c r="L51" i="2"/>
  <c r="K51" i="2"/>
  <c r="J51" i="2"/>
  <c r="I51" i="2"/>
  <c r="M50" i="2"/>
  <c r="L50" i="2"/>
  <c r="K50" i="2"/>
  <c r="J50" i="2"/>
  <c r="I50" i="2"/>
  <c r="M49" i="2"/>
  <c r="L49" i="2"/>
  <c r="K49" i="2"/>
  <c r="J49" i="2"/>
  <c r="I49" i="2"/>
  <c r="M48" i="2"/>
  <c r="L48" i="2"/>
  <c r="K48" i="2"/>
  <c r="J48" i="2"/>
  <c r="I48" i="2"/>
  <c r="M47" i="2"/>
  <c r="L47" i="2"/>
  <c r="K47" i="2"/>
  <c r="J47" i="2"/>
  <c r="I47" i="2"/>
  <c r="M46" i="2"/>
  <c r="L46" i="2"/>
  <c r="K46" i="2"/>
  <c r="J46" i="2"/>
  <c r="I46" i="2"/>
  <c r="M45" i="2"/>
  <c r="L45" i="2"/>
  <c r="K45" i="2"/>
  <c r="J45" i="2"/>
  <c r="I45" i="2"/>
  <c r="M44" i="2"/>
  <c r="L44" i="2"/>
  <c r="K44" i="2"/>
  <c r="J44" i="2"/>
  <c r="I44" i="2"/>
  <c r="M43" i="2"/>
  <c r="L43" i="2"/>
  <c r="K43" i="2"/>
  <c r="J43" i="2"/>
  <c r="I43" i="2"/>
  <c r="M42" i="2"/>
  <c r="L42" i="2"/>
  <c r="K42" i="2"/>
  <c r="J42" i="2"/>
  <c r="I42" i="2"/>
  <c r="M41" i="2"/>
  <c r="L41" i="2"/>
  <c r="K41" i="2"/>
  <c r="J41" i="2"/>
  <c r="I41" i="2"/>
  <c r="M40" i="2"/>
  <c r="L40" i="2"/>
  <c r="K40" i="2"/>
  <c r="J40" i="2"/>
  <c r="I40" i="2"/>
  <c r="M39" i="2"/>
  <c r="L39" i="2"/>
  <c r="K39" i="2"/>
  <c r="J39" i="2"/>
  <c r="I39" i="2"/>
  <c r="M38" i="2"/>
  <c r="L38" i="2"/>
  <c r="K38" i="2"/>
  <c r="J38" i="2"/>
  <c r="I38" i="2"/>
  <c r="M37" i="2"/>
  <c r="L37" i="2"/>
  <c r="K37" i="2"/>
  <c r="J37" i="2"/>
  <c r="I37" i="2"/>
  <c r="M36" i="2"/>
  <c r="L36" i="2"/>
  <c r="K36" i="2"/>
  <c r="J36" i="2"/>
  <c r="I36" i="2"/>
  <c r="M35" i="2"/>
  <c r="L35" i="2"/>
  <c r="K35" i="2"/>
  <c r="J35" i="2"/>
  <c r="I35" i="2"/>
  <c r="M34" i="2"/>
  <c r="L34" i="2"/>
  <c r="K34" i="2"/>
  <c r="J34" i="2"/>
  <c r="I34" i="2"/>
  <c r="M33" i="2"/>
  <c r="L33" i="2"/>
  <c r="K33" i="2"/>
  <c r="J33" i="2"/>
  <c r="I33" i="2"/>
  <c r="M32" i="2"/>
  <c r="L32" i="2"/>
  <c r="K32" i="2"/>
  <c r="J32" i="2"/>
  <c r="I32" i="2"/>
  <c r="M31" i="2"/>
  <c r="L31" i="2"/>
  <c r="K31" i="2"/>
  <c r="J31" i="2"/>
  <c r="I31" i="2"/>
  <c r="M30" i="2"/>
  <c r="L30" i="2"/>
  <c r="K30" i="2"/>
  <c r="J30" i="2"/>
  <c r="I30" i="2"/>
  <c r="M29" i="2"/>
  <c r="L29" i="2"/>
  <c r="K29" i="2"/>
  <c r="J29" i="2"/>
  <c r="I29" i="2"/>
  <c r="M28" i="2"/>
  <c r="L28" i="2"/>
  <c r="K28" i="2"/>
  <c r="J28" i="2"/>
  <c r="I28" i="2"/>
  <c r="M27" i="2"/>
  <c r="L27" i="2"/>
  <c r="K27" i="2"/>
  <c r="J27" i="2"/>
  <c r="I27" i="2"/>
  <c r="M26" i="2"/>
  <c r="L26" i="2"/>
  <c r="K26" i="2"/>
  <c r="J26" i="2"/>
  <c r="I26" i="2"/>
  <c r="M25" i="2"/>
  <c r="L25" i="2"/>
  <c r="K25" i="2"/>
  <c r="J25" i="2"/>
  <c r="I25" i="2"/>
  <c r="M24" i="2"/>
  <c r="L24" i="2"/>
  <c r="K24" i="2"/>
  <c r="J24" i="2"/>
  <c r="I24" i="2"/>
  <c r="M23" i="2"/>
  <c r="L23" i="2"/>
  <c r="K23" i="2"/>
  <c r="J23" i="2"/>
  <c r="I23" i="2"/>
  <c r="M22" i="2"/>
  <c r="L22" i="2"/>
  <c r="K22" i="2"/>
  <c r="J22" i="2"/>
  <c r="I22" i="2"/>
  <c r="M21" i="2"/>
  <c r="L21" i="2"/>
  <c r="K21" i="2"/>
  <c r="J21" i="2"/>
  <c r="I21" i="2"/>
  <c r="M20" i="2"/>
  <c r="L20" i="2"/>
  <c r="K20" i="2"/>
  <c r="J20" i="2"/>
  <c r="I20" i="2"/>
  <c r="M19" i="2"/>
  <c r="L19" i="2"/>
  <c r="K19" i="2"/>
  <c r="J19" i="2"/>
  <c r="I19" i="2"/>
  <c r="M18" i="2"/>
  <c r="L18" i="2"/>
  <c r="K18" i="2"/>
  <c r="J18" i="2"/>
  <c r="I18" i="2"/>
  <c r="M17" i="2"/>
  <c r="L17" i="2"/>
  <c r="K17" i="2"/>
  <c r="J17" i="2"/>
  <c r="I17" i="2"/>
  <c r="M16" i="2"/>
  <c r="L16" i="2"/>
  <c r="K16" i="2"/>
  <c r="J16" i="2"/>
  <c r="I16" i="2"/>
  <c r="M15" i="2"/>
  <c r="L15" i="2"/>
  <c r="K15" i="2"/>
  <c r="J15" i="2"/>
  <c r="I15" i="2"/>
  <c r="M14" i="2"/>
  <c r="L14" i="2"/>
  <c r="K14" i="2"/>
  <c r="J14" i="2"/>
  <c r="I14" i="2"/>
  <c r="M13" i="2"/>
  <c r="L13" i="2"/>
  <c r="K13" i="2"/>
  <c r="J13" i="2"/>
  <c r="I13" i="2"/>
  <c r="M12" i="2"/>
  <c r="L12" i="2"/>
  <c r="K12" i="2"/>
  <c r="J12" i="2"/>
  <c r="I12" i="2"/>
  <c r="M11" i="2"/>
  <c r="L11" i="2"/>
  <c r="K11" i="2"/>
  <c r="J11" i="2"/>
  <c r="I11" i="2"/>
  <c r="M10" i="2"/>
  <c r="L10" i="2"/>
  <c r="K10" i="2"/>
  <c r="J10" i="2"/>
  <c r="I10" i="2"/>
  <c r="M9" i="2"/>
  <c r="L9" i="2"/>
  <c r="K9" i="2"/>
  <c r="J9" i="2"/>
  <c r="I9" i="2"/>
  <c r="M8" i="2"/>
  <c r="L8" i="2"/>
  <c r="K8" i="2"/>
  <c r="J8" i="2"/>
  <c r="I8" i="2"/>
  <c r="M7" i="2"/>
  <c r="L7" i="2"/>
  <c r="K7" i="2"/>
  <c r="J7" i="2"/>
  <c r="I7" i="2"/>
  <c r="M6" i="2"/>
  <c r="L6" i="2"/>
  <c r="K6" i="2"/>
  <c r="J6" i="2"/>
  <c r="I6" i="2"/>
  <c r="M5" i="2"/>
  <c r="L5" i="2"/>
  <c r="K5" i="2"/>
  <c r="J5" i="2"/>
  <c r="I5" i="2"/>
  <c r="M4" i="2"/>
  <c r="L4" i="2"/>
  <c r="K4" i="2"/>
  <c r="J4" i="2"/>
  <c r="I4" i="2"/>
  <c r="G24" i="1"/>
  <c r="G23" i="1" a="1"/>
  <c r="G23" i="1" s="1"/>
  <c r="F23" i="1"/>
  <c r="F22" i="1" a="1"/>
  <c r="F22" i="1" s="1"/>
  <c r="E22" i="1"/>
  <c r="E21" i="1" a="1"/>
  <c r="E21" i="1" s="1"/>
  <c r="D21" i="1"/>
  <c r="D20" i="1" a="1"/>
  <c r="D20" i="1" s="1"/>
  <c r="C20" i="1"/>
  <c r="G5" i="1"/>
  <c r="F5" i="1"/>
  <c r="E5" i="1"/>
  <c r="D5" i="1"/>
  <c r="C5" i="1"/>
  <c r="G4" i="1"/>
  <c r="F4" i="1"/>
  <c r="E4" i="1"/>
  <c r="D4" i="1"/>
  <c r="C4" i="1"/>
  <c r="C12" i="1" l="1" a="1"/>
  <c r="C12" i="1" s="1"/>
  <c r="C11" i="1"/>
  <c r="C16" i="1" l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<sst xmlns="http://purl.oclc.org/ooxml/spreadsheetml/main" count="52" uniqueCount="26">
  <si>
    <t>S&amp;P 500</t>
  </si>
  <si>
    <t>Bonds</t>
  </si>
  <si>
    <t>Gold</t>
  </si>
  <si>
    <t>Nasdaq</t>
  </si>
  <si>
    <t>Core Equity</t>
  </si>
  <si>
    <t>Security</t>
  </si>
  <si>
    <t>VFV.TO</t>
  </si>
  <si>
    <t>XBB.TO</t>
  </si>
  <si>
    <t>CGL.TO</t>
  </si>
  <si>
    <t>HXQ.TO</t>
  </si>
  <si>
    <t>XEQT.TO</t>
  </si>
  <si>
    <t>Annual Return</t>
  </si>
  <si>
    <t>Standard Deviation</t>
  </si>
  <si>
    <t>Minimum Weight</t>
  </si>
  <si>
    <t>Maximum Weight</t>
  </si>
  <si>
    <t>Optimal Weight</t>
  </si>
  <si>
    <t>Portfolio Summary</t>
  </si>
  <si>
    <t>Expected Return</t>
  </si>
  <si>
    <t>Risk Free Rate</t>
  </si>
  <si>
    <t>Total Weight</t>
  </si>
  <si>
    <t>Sharpe Ratio</t>
  </si>
  <si>
    <t>Covariance Matrix</t>
  </si>
  <si>
    <t>Adjusted Close Prices</t>
  </si>
  <si>
    <t>Date</t>
  </si>
  <si>
    <t>Log Daily Returns</t>
  </si>
  <si>
    <t xml:space="preserve">Value at Risk (VaR)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</si>
</sst>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7" formatCode="0.000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Aptos Narrow"/>
      <family val="2"/>
      <scheme val="minor"/>
    </font>
    <font>
      <sz val="10"/>
      <color rgb="FF000000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1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3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164" fontId="2" fillId="0" borderId="1" xfId="2" applyNumberFormat="1" applyFont="1" applyFill="1" applyBorder="1"/>
    <xf numFmtId="164" fontId="2" fillId="2" borderId="0" xfId="2" applyNumberFormat="1" applyFont="1" applyFill="1" applyBorder="1"/>
    <xf numFmtId="9" fontId="2" fillId="0" borderId="1" xfId="0" applyNumberFormat="1" applyFont="1" applyBorder="1"/>
    <xf numFmtId="0" fontId="3" fillId="2" borderId="4" xfId="0" applyFont="1" applyFill="1" applyBorder="1"/>
    <xf numFmtId="164" fontId="2" fillId="2" borderId="5" xfId="2" applyNumberFormat="1" applyFont="1" applyFill="1" applyBorder="1"/>
    <xf numFmtId="10" fontId="2" fillId="2" borderId="5" xfId="0" applyNumberFormat="1" applyFont="1" applyFill="1" applyBorder="1"/>
    <xf numFmtId="9" fontId="2" fillId="2" borderId="5" xfId="0" applyNumberFormat="1" applyFont="1" applyFill="1" applyBorder="1"/>
    <xf numFmtId="0" fontId="3" fillId="2" borderId="6" xfId="0" applyFont="1" applyFill="1" applyBorder="1"/>
    <xf numFmtId="10" fontId="2" fillId="2" borderId="7" xfId="2" applyNumberFormat="1" applyFont="1" applyFill="1" applyBorder="1"/>
    <xf numFmtId="0" fontId="4" fillId="2" borderId="2" xfId="0" applyFont="1" applyFill="1" applyBorder="1" applyAlignment="1">
      <alignment horizontal="center"/>
    </xf>
    <xf numFmtId="0" fontId="3" fillId="2" borderId="1" xfId="0" applyFont="1" applyFill="1" applyBorder="1"/>
    <xf numFmtId="0" fontId="0" fillId="2" borderId="5" xfId="0" applyFill="1" applyBorder="1"/>
    <xf numFmtId="0" fontId="0" fillId="2" borderId="9" xfId="0" applyFill="1" applyBorder="1"/>
    <xf numFmtId="0" fontId="0" fillId="2" borderId="7" xfId="0" applyFill="1" applyBorder="1"/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44" fontId="3" fillId="2" borderId="1" xfId="1" applyFont="1" applyFill="1" applyBorder="1"/>
    <xf numFmtId="14" fontId="5" fillId="2" borderId="1" xfId="0" applyNumberFormat="1" applyFont="1" applyFill="1" applyBorder="1" applyAlignment="1">
      <alignment horizontal="center"/>
    </xf>
    <xf numFmtId="44" fontId="5" fillId="2" borderId="4" xfId="1" applyFont="1" applyFill="1" applyBorder="1"/>
    <xf numFmtId="44" fontId="6" fillId="2" borderId="0" xfId="1" applyFont="1" applyFill="1" applyBorder="1"/>
    <xf numFmtId="44" fontId="5" fillId="2" borderId="0" xfId="1" applyFont="1" applyFill="1" applyBorder="1"/>
    <xf numFmtId="44" fontId="6" fillId="2" borderId="5" xfId="1" applyFont="1" applyFill="1" applyBorder="1"/>
    <xf numFmtId="0" fontId="2" fillId="2" borderId="1" xfId="0" applyFont="1" applyFill="1" applyBorder="1"/>
    <xf numFmtId="9" fontId="5" fillId="2" borderId="4" xfId="2" applyFont="1" applyFill="1" applyBorder="1"/>
    <xf numFmtId="9" fontId="5" fillId="2" borderId="0" xfId="2" applyFont="1" applyFill="1" applyBorder="1"/>
    <xf numFmtId="9" fontId="5" fillId="2" borderId="5" xfId="2" applyFont="1" applyFill="1" applyBorder="1"/>
    <xf numFmtId="1" fontId="5" fillId="2" borderId="0" xfId="2" applyNumberFormat="1" applyFont="1" applyFill="1" applyBorder="1"/>
    <xf numFmtId="0" fontId="5" fillId="2" borderId="0" xfId="2" applyNumberFormat="1" applyFont="1" applyFill="1" applyBorder="1"/>
    <xf numFmtId="44" fontId="5" fillId="2" borderId="6" xfId="1" applyFont="1" applyFill="1" applyBorder="1"/>
    <xf numFmtId="44" fontId="6" fillId="2" borderId="9" xfId="1" applyFont="1" applyFill="1" applyBorder="1"/>
    <xf numFmtId="44" fontId="5" fillId="2" borderId="9" xfId="1" applyFont="1" applyFill="1" applyBorder="1"/>
    <xf numFmtId="44" fontId="6" fillId="2" borderId="7" xfId="1" applyFont="1" applyFill="1" applyBorder="1"/>
    <xf numFmtId="9" fontId="5" fillId="2" borderId="6" xfId="2" applyFont="1" applyFill="1" applyBorder="1"/>
    <xf numFmtId="9" fontId="5" fillId="2" borderId="9" xfId="2" applyFont="1" applyFill="1" applyBorder="1"/>
    <xf numFmtId="9" fontId="5" fillId="2" borderId="7" xfId="2" applyFont="1" applyFill="1" applyBorder="1"/>
    <xf numFmtId="14" fontId="5" fillId="2" borderId="0" xfId="0" applyNumberFormat="1" applyFont="1" applyFill="1" applyAlignment="1">
      <alignment horizontal="center"/>
    </xf>
    <xf numFmtId="0" fontId="5" fillId="2" borderId="0" xfId="0" applyFont="1" applyFill="1"/>
    <xf numFmtId="44" fontId="6" fillId="0" borderId="0" xfId="1" applyFont="1"/>
    <xf numFmtId="0" fontId="6" fillId="2" borderId="0" xfId="0" applyFont="1" applyFill="1"/>
    <xf numFmtId="14" fontId="7" fillId="2" borderId="0" xfId="0" applyNumberFormat="1" applyFont="1" applyFill="1"/>
    <xf numFmtId="44" fontId="5" fillId="2" borderId="0" xfId="1" applyFont="1" applyFill="1"/>
    <xf numFmtId="44" fontId="2" fillId="2" borderId="0" xfId="1" applyFont="1" applyFill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7" fontId="2" fillId="2" borderId="0" xfId="2" applyNumberFormat="1" applyFont="1" applyFill="1" applyBorder="1"/>
    <xf numFmtId="9" fontId="0" fillId="2" borderId="0" xfId="0" applyNumberFormat="1" applyFill="1"/>
    <xf numFmtId="0" fontId="0" fillId="2" borderId="0" xfId="0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7" fontId="0" fillId="2" borderId="0" xfId="0" applyNumberForma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externalLink" Target="externalLinks/externalLink1.xml"/><Relationship Id="rId7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'[1]Maximum Sharpe Ratio'!$B$8</c:f>
              <c:strCache>
                <c:ptCount val="1"/>
                <c:pt idx="0">
                  <c:v>Optimal Weight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F3-5B4E-AE76-D657998369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F3-5B4E-AE76-D657998369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F3-5B4E-AE76-D6579983695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9F3-5B4E-AE76-D6579983695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9F3-5B4E-AE76-D6579983695A}"/>
              </c:ext>
            </c:extLst>
          </c:dPt>
          <c:cat>
            <c:strRef>
              <c:f>'[1]Maximum Sharpe Ratio'!$C$3:$G$3</c:f>
              <c:strCache>
                <c:ptCount val="5"/>
                <c:pt idx="0">
                  <c:v>VFV.TO</c:v>
                </c:pt>
                <c:pt idx="1">
                  <c:v>XBB.TO</c:v>
                </c:pt>
                <c:pt idx="2">
                  <c:v>CGL.TO</c:v>
                </c:pt>
                <c:pt idx="3">
                  <c:v>HXQ.TO</c:v>
                </c:pt>
                <c:pt idx="4">
                  <c:v>XEQT.TO</c:v>
                </c:pt>
              </c:strCache>
            </c:strRef>
          </c:cat>
          <c:val>
            <c:numRef>
              <c:f>'[1]Maximum Sharpe Ratio'!$C$8:$G$8</c:f>
              <c:numCache>
                <c:formatCode>General</c:formatCode>
                <c:ptCount val="5"/>
                <c:pt idx="0">
                  <c:v>0.1</c:v>
                </c:pt>
                <c:pt idx="1">
                  <c:v>0.4</c:v>
                </c:pt>
                <c:pt idx="2">
                  <c:v>0.33325786061326013</c:v>
                </c:pt>
                <c:pt idx="3">
                  <c:v>0.10000000000000002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9F3-5B4E-AE76-D6579983695A}"/>
            </c:ext>
          </c:extLst>
        </c:ser>
        <c:ser>
          <c:idx val="1"/>
          <c:order val="1"/>
          <c:tx>
            <c:strRef>
              <c:f>'[1]Maximum Sharpe Ratio'!$B$5</c:f>
              <c:strCache>
                <c:ptCount val="1"/>
                <c:pt idx="0">
                  <c:v>Standard Deviation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9F3-5B4E-AE76-D657998369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E9F3-5B4E-AE76-D657998369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E9F3-5B4E-AE76-D6579983695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E9F3-5B4E-AE76-D6579983695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E9F3-5B4E-AE76-D6579983695A}"/>
              </c:ext>
            </c:extLst>
          </c:dPt>
          <c:cat>
            <c:strRef>
              <c:f>'[1]Maximum Sharpe Ratio'!$C$3:$G$3</c:f>
              <c:strCache>
                <c:ptCount val="5"/>
                <c:pt idx="0">
                  <c:v>VFV.TO</c:v>
                </c:pt>
                <c:pt idx="1">
                  <c:v>XBB.TO</c:v>
                </c:pt>
                <c:pt idx="2">
                  <c:v>CGL.TO</c:v>
                </c:pt>
                <c:pt idx="3">
                  <c:v>HXQ.TO</c:v>
                </c:pt>
                <c:pt idx="4">
                  <c:v>XEQT.TO</c:v>
                </c:pt>
              </c:strCache>
            </c:strRef>
          </c:cat>
          <c:val>
            <c:numRef>
              <c:f>'[1]Maximum Sharpe Ratio'!$C$5:$G$5</c:f>
              <c:numCache>
                <c:formatCode>General</c:formatCode>
                <c:ptCount val="5"/>
                <c:pt idx="0">
                  <c:v>0.10930087793071137</c:v>
                </c:pt>
                <c:pt idx="1">
                  <c:v>6.7644768121390184E-2</c:v>
                </c:pt>
                <c:pt idx="2">
                  <c:v>0.14080652114665165</c:v>
                </c:pt>
                <c:pt idx="3">
                  <c:v>0.16213125773682255</c:v>
                </c:pt>
                <c:pt idx="4">
                  <c:v>9.8514724803446127E-2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9F3-5B4E-AE76-D6579983695A}"/>
            </c:ext>
          </c:extLst>
        </c:ser>
        <c:ser>
          <c:idx val="2"/>
          <c:order val="2"/>
          <c:tx>
            <c:strRef>
              <c:f>'[1]Maximum Sharpe Ratio'!$B$6</c:f>
              <c:strCache>
                <c:ptCount val="1"/>
                <c:pt idx="0">
                  <c:v>Minimum Weight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E9F3-5B4E-AE76-D657998369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E9F3-5B4E-AE76-D657998369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E9F3-5B4E-AE76-D6579983695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E9F3-5B4E-AE76-D6579983695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E9F3-5B4E-AE76-D6579983695A}"/>
              </c:ext>
            </c:extLst>
          </c:dPt>
          <c:cat>
            <c:strRef>
              <c:f>'[1]Maximum Sharpe Ratio'!$C$3:$G$3</c:f>
              <c:strCache>
                <c:ptCount val="5"/>
                <c:pt idx="0">
                  <c:v>VFV.TO</c:v>
                </c:pt>
                <c:pt idx="1">
                  <c:v>XBB.TO</c:v>
                </c:pt>
                <c:pt idx="2">
                  <c:v>CGL.TO</c:v>
                </c:pt>
                <c:pt idx="3">
                  <c:v>HXQ.TO</c:v>
                </c:pt>
                <c:pt idx="4">
                  <c:v>XEQT.TO</c:v>
                </c:pt>
              </c:strCache>
            </c:strRef>
          </c:cat>
          <c:val>
            <c:numRef>
              <c:f>'[1]Maximum Sharpe Ratio'!$C$6:$G$6</c:f>
              <c:numCache>
                <c:formatCode>General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9F3-5B4E-AE76-D6579983695A}"/>
            </c:ext>
          </c:extLst>
        </c:ser>
        <c:ser>
          <c:idx val="3"/>
          <c:order val="3"/>
          <c:tx>
            <c:strRef>
              <c:f>'[1]Maximum Sharpe Ratio'!$B$7</c:f>
              <c:strCache>
                <c:ptCount val="1"/>
                <c:pt idx="0">
                  <c:v>Maximum Weight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E9F3-5B4E-AE76-D657998369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E9F3-5B4E-AE76-D657998369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E9F3-5B4E-AE76-D6579983695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E9F3-5B4E-AE76-D6579983695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E9F3-5B4E-AE76-D6579983695A}"/>
              </c:ext>
            </c:extLst>
          </c:dPt>
          <c:cat>
            <c:strRef>
              <c:f>'[1]Maximum Sharpe Ratio'!$C$3:$G$3</c:f>
              <c:strCache>
                <c:ptCount val="5"/>
                <c:pt idx="0">
                  <c:v>VFV.TO</c:v>
                </c:pt>
                <c:pt idx="1">
                  <c:v>XBB.TO</c:v>
                </c:pt>
                <c:pt idx="2">
                  <c:v>CGL.TO</c:v>
                </c:pt>
                <c:pt idx="3">
                  <c:v>HXQ.TO</c:v>
                </c:pt>
                <c:pt idx="4">
                  <c:v>XEQT.TO</c:v>
                </c:pt>
              </c:strCache>
            </c:strRef>
          </c:cat>
          <c:val>
            <c:numRef>
              <c:f>'[1]Maximum Sharpe Ratio'!$C$7:$G$7</c:f>
              <c:numCache>
                <c:formatCode>General</c:formatCode>
                <c:ptCount val="5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E9F3-5B4E-AE76-D6579983695A}"/>
            </c:ext>
          </c:extLst>
        </c:ser>
        <c:ser>
          <c:idx val="4"/>
          <c:order val="4"/>
          <c:tx>
            <c:strRef>
              <c:f>'[1]Maximum Sharpe Ratio'!$C$8:$G$8</c:f>
              <c:strCache>
                <c:ptCount val="1"/>
                <c:pt idx="0">
                  <c:v>0.1 0.4 0.333257861 0.1 0.1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E9F3-5B4E-AE76-D657998369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E9F3-5B4E-AE76-D657998369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E9F3-5B4E-AE76-D6579983695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E9F3-5B4E-AE76-D6579983695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E9F3-5B4E-AE76-D6579983695A}"/>
              </c:ext>
            </c:extLst>
          </c:dPt>
          <c:cat>
            <c:strRef>
              <c:f>'[1]Maximum Sharpe Ratio'!$C$3:$G$3</c:f>
              <c:strCache>
                <c:ptCount val="5"/>
                <c:pt idx="0">
                  <c:v>VFV.TO</c:v>
                </c:pt>
                <c:pt idx="1">
                  <c:v>XBB.TO</c:v>
                </c:pt>
                <c:pt idx="2">
                  <c:v>CGL.TO</c:v>
                </c:pt>
                <c:pt idx="3">
                  <c:v>HXQ.TO</c:v>
                </c:pt>
                <c:pt idx="4">
                  <c:v>XEQT.TO</c:v>
                </c:pt>
              </c:strCache>
            </c:strRef>
          </c:cat>
          <c:val>
            <c:numRef>
              <c:f>'[1]Maximum Sharpe Ratio'!$C$8:$G$8</c:f>
              <c:numCache>
                <c:formatCode>General</c:formatCode>
                <c:ptCount val="5"/>
                <c:pt idx="0">
                  <c:v>0.1</c:v>
                </c:pt>
                <c:pt idx="1">
                  <c:v>0.4</c:v>
                </c:pt>
                <c:pt idx="2">
                  <c:v>0.33325786061326013</c:v>
                </c:pt>
                <c:pt idx="3">
                  <c:v>0.10000000000000002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E9F3-5B4E-AE76-D65799836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6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6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89912</xdr:colOff>
      <xdr:row>8</xdr:row>
      <xdr:rowOff>11239</xdr:rowOff>
    </xdr:from>
    <xdr:to>
      <xdr:col>7</xdr:col>
      <xdr:colOff>22478</xdr:colOff>
      <xdr:row>16</xdr:row>
      <xdr:rowOff>191062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86BEF-9D5E-094F-B020-2BF11D01A6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</xdr:col>
      <xdr:colOff>14481</xdr:colOff>
      <xdr:row>8</xdr:row>
      <xdr:rowOff>13230</xdr:rowOff>
    </xdr:from>
    <xdr:to>
      <xdr:col>7</xdr:col>
      <xdr:colOff>19843</xdr:colOff>
      <xdr:row>16</xdr:row>
      <xdr:rowOff>185210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066E3A-8544-4346-A74F-B31217149C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https://d.docs.live.net/41ed7422f64aa299/Desktop/Portfolio%20Optimization.xlsx" TargetMode="External"/><Relationship Id="rId1" Type="http://purl.oclc.org/ooxml/officeDocument/relationships/externalLinkPath" Target="https://d.docs.live.net/41ed7422f64aa299/Desktop/Portfolio%20Optimization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M"/>
      <sheetName val="MonteCarlo"/>
      <sheetName val="Maximum Sharpe Ratio"/>
      <sheetName val="Raw Data"/>
      <sheetName val="Sheet5"/>
      <sheetName val="Investment Performance"/>
    </sheetNames>
    <sheetDataSet>
      <sheetData sheetId="0"/>
      <sheetData sheetId="1"/>
      <sheetData sheetId="2">
        <row r="3">
          <cell r="C3" t="str">
            <v>VFV.TO</v>
          </cell>
          <cell r="D3" t="str">
            <v>XBB.TO</v>
          </cell>
          <cell r="E3" t="str">
            <v>CGL.TO</v>
          </cell>
          <cell r="F3" t="str">
            <v>HXQ.TO</v>
          </cell>
          <cell r="G3" t="str">
            <v>XEQT.TO</v>
          </cell>
        </row>
        <row r="5">
          <cell r="B5" t="str">
            <v>Standard Deviation</v>
          </cell>
          <cell r="C5">
            <v>0.10930087793071137</v>
          </cell>
          <cell r="D5">
            <v>6.7644768121390184E-2</v>
          </cell>
          <cell r="E5">
            <v>0.14080652114665165</v>
          </cell>
          <cell r="F5">
            <v>0.16213125773682255</v>
          </cell>
          <cell r="G5">
            <v>9.8514724803446127E-2</v>
          </cell>
        </row>
        <row r="6">
          <cell r="B6" t="str">
            <v>Minimum Weight</v>
          </cell>
          <cell r="C6">
            <v>0.1</v>
          </cell>
          <cell r="D6">
            <v>0.1</v>
          </cell>
          <cell r="E6">
            <v>0.1</v>
          </cell>
          <cell r="F6">
            <v>0.1</v>
          </cell>
          <cell r="G6">
            <v>0.1</v>
          </cell>
        </row>
        <row r="7">
          <cell r="B7" t="str">
            <v>Maximum Weight</v>
          </cell>
          <cell r="C7">
            <v>0.4</v>
          </cell>
          <cell r="D7">
            <v>0.4</v>
          </cell>
          <cell r="E7">
            <v>0.4</v>
          </cell>
          <cell r="F7">
            <v>0.4</v>
          </cell>
          <cell r="G7">
            <v>0.4</v>
          </cell>
        </row>
        <row r="8">
          <cell r="B8" t="str">
            <v>Optimal Weight</v>
          </cell>
          <cell r="C8">
            <v>0.1</v>
          </cell>
          <cell r="D8">
            <v>0.4</v>
          </cell>
          <cell r="E8">
            <v>0.33325786061326013</v>
          </cell>
          <cell r="F8">
            <v>0.10000000000000002</v>
          </cell>
          <cell r="G8">
            <v>0.1</v>
          </cell>
        </row>
      </sheetData>
      <sheetData sheetId="3">
        <row r="4">
          <cell r="I4">
            <v>-8.6111575078927135E-3</v>
          </cell>
          <cell r="J4">
            <v>-6.3586795913282172E-3</v>
          </cell>
          <cell r="K4">
            <v>-2.6143805740708207E-3</v>
          </cell>
          <cell r="L4">
            <v>-5.6920895384374596E-3</v>
          </cell>
          <cell r="M4">
            <v>-1.1691634123056592E-2</v>
          </cell>
        </row>
        <row r="5">
          <cell r="I5">
            <v>-4.8055842419943238E-3</v>
          </cell>
          <cell r="J5">
            <v>-1.5020977224226512E-3</v>
          </cell>
          <cell r="K5">
            <v>-6.5660117708905581E-3</v>
          </cell>
          <cell r="L5">
            <v>-7.9889796906340779E-3</v>
          </cell>
          <cell r="M5">
            <v>-4.1816874641368348E-3</v>
          </cell>
        </row>
        <row r="6">
          <cell r="I6">
            <v>-7.1093586814696174E-3</v>
          </cell>
          <cell r="J6">
            <v>1.1266974930920334E-3</v>
          </cell>
          <cell r="K6">
            <v>-1.9782400121057075E-3</v>
          </cell>
          <cell r="L6">
            <v>-9.9886752688060527E-3</v>
          </cell>
          <cell r="M6">
            <v>-5.7307429011296627E-3</v>
          </cell>
        </row>
        <row r="7">
          <cell r="I7">
            <v>-4.757514603941384E-4</v>
          </cell>
          <cell r="J7">
            <v>3.3727663650375884E-3</v>
          </cell>
          <cell r="K7">
            <v>-6.6028394607539468E-4</v>
          </cell>
          <cell r="L7">
            <v>1.0561697959102284E-3</v>
          </cell>
          <cell r="M7">
            <v>0</v>
          </cell>
        </row>
        <row r="8">
          <cell r="I8">
            <v>8.9065721058458266E-3</v>
          </cell>
          <cell r="J8">
            <v>-2.997366135706826E-3</v>
          </cell>
          <cell r="K8">
            <v>4.612858261898875E-3</v>
          </cell>
          <cell r="L8">
            <v>1.3802979571748485E-2</v>
          </cell>
          <cell r="M8">
            <v>3.4423384093726491E-3</v>
          </cell>
        </row>
        <row r="9">
          <cell r="I9">
            <v>-3.1178125712255688E-3</v>
          </cell>
          <cell r="J9">
            <v>-2.2539352515472295E-3</v>
          </cell>
          <cell r="K9">
            <v>1.9704439872987385E-3</v>
          </cell>
          <cell r="L9">
            <v>-1.2153834083056462E-3</v>
          </cell>
          <cell r="M9">
            <v>-2.2935751371246896E-3</v>
          </cell>
        </row>
        <row r="10">
          <cell r="I10">
            <v>9.1367887182152302E-3</v>
          </cell>
          <cell r="J10">
            <v>1.0475285968974643E-2</v>
          </cell>
          <cell r="K10">
            <v>1.0443959161083314E-2</v>
          </cell>
          <cell r="L10">
            <v>1.6198854845468166E-2</v>
          </cell>
          <cell r="M10">
            <v>9.1429829899475797E-3</v>
          </cell>
        </row>
        <row r="11">
          <cell r="I11">
            <v>-1.0083386286004251E-2</v>
          </cell>
          <cell r="J11">
            <v>-1.8626711260991617E-3</v>
          </cell>
          <cell r="K11">
            <v>-6.4956156879564502E-4</v>
          </cell>
          <cell r="L11">
            <v>-1.9679540512694299E-2</v>
          </cell>
          <cell r="M11">
            <v>-7.2312142337366547E-3</v>
          </cell>
        </row>
        <row r="12">
          <cell r="I12">
            <v>8.9576104859793639E-3</v>
          </cell>
          <cell r="J12">
            <v>-2.9898320693528917E-4</v>
          </cell>
          <cell r="K12">
            <v>-1.9512201312618048E-3</v>
          </cell>
          <cell r="L12">
            <v>1.0578438876826945E-2</v>
          </cell>
          <cell r="M12">
            <v>5.7131253827594694E-3</v>
          </cell>
        </row>
        <row r="13">
          <cell r="I13">
            <v>5.8964394703612082E-3</v>
          </cell>
          <cell r="J13">
            <v>7.4757930629488513E-4</v>
          </cell>
          <cell r="K13">
            <v>3.8986404156573229E-3</v>
          </cell>
          <cell r="L13">
            <v>6.1909224512758975E-3</v>
          </cell>
          <cell r="M13">
            <v>8.3207474320544043E-3</v>
          </cell>
        </row>
        <row r="14">
          <cell r="I14">
            <v>1.1966176450141671E-2</v>
          </cell>
          <cell r="J14">
            <v>6.7039479015174588E-3</v>
          </cell>
          <cell r="K14">
            <v>9.6806177107234964E-3</v>
          </cell>
          <cell r="L14">
            <v>1.8850808532596654E-2</v>
          </cell>
          <cell r="M14">
            <v>1.1236092820984922E-2</v>
          </cell>
        </row>
        <row r="15">
          <cell r="I15">
            <v>1.566404607515105E-3</v>
          </cell>
          <cell r="J15">
            <v>0</v>
          </cell>
          <cell r="K15">
            <v>3.2061585656329005E-3</v>
          </cell>
          <cell r="L15">
            <v>2.6881569284407233E-3</v>
          </cell>
          <cell r="M15">
            <v>3.7239486355086305E-4</v>
          </cell>
        </row>
        <row r="16">
          <cell r="I16">
            <v>-2.8581907355035318E-3</v>
          </cell>
          <cell r="J16">
            <v>2.9651330084527242E-3</v>
          </cell>
          <cell r="K16">
            <v>-3.8486256612942265E-3</v>
          </cell>
          <cell r="L16">
            <v>2.1788662299579843E-3</v>
          </cell>
          <cell r="M16">
            <v>-2.6094522761047532E-3</v>
          </cell>
        </row>
        <row r="17">
          <cell r="I17">
            <v>7.7255722138384574E-3</v>
          </cell>
          <cell r="J17">
            <v>1.1095668563834489E-3</v>
          </cell>
          <cell r="K17">
            <v>6.4246709566150755E-4</v>
          </cell>
          <cell r="L17">
            <v>5.1766166766093556E-3</v>
          </cell>
          <cell r="M17">
            <v>9.28857658408133E-3</v>
          </cell>
        </row>
        <row r="18">
          <cell r="I18">
            <v>-1.0999115846881927E-3</v>
          </cell>
          <cell r="J18">
            <v>-9.6582294849149111E-3</v>
          </cell>
          <cell r="K18">
            <v>-1.0329336513882636E-2</v>
          </cell>
          <cell r="L18">
            <v>4.1552456669886753E-3</v>
          </cell>
          <cell r="M18">
            <v>-4.0763497925440893E-3</v>
          </cell>
        </row>
        <row r="19">
          <cell r="I19">
            <v>-6.5333408377378221E-3</v>
          </cell>
          <cell r="J19">
            <v>1.1192411981850697E-3</v>
          </cell>
          <cell r="K19">
            <v>-2.5990917815199837E-3</v>
          </cell>
          <cell r="L19">
            <v>-1.0001783660479201E-2</v>
          </cell>
          <cell r="M19">
            <v>-5.9591023689382211E-3</v>
          </cell>
        </row>
        <row r="20">
          <cell r="I20">
            <v>2.7698297630520427E-4</v>
          </cell>
          <cell r="J20">
            <v>1.8626610627791038E-3</v>
          </cell>
          <cell r="K20">
            <v>2.5990917815200488E-3</v>
          </cell>
          <cell r="L20">
            <v>-2.3482064186356993E-3</v>
          </cell>
          <cell r="M20">
            <v>-1.4953120967935564E-3</v>
          </cell>
        </row>
        <row r="21">
          <cell r="I21">
            <v>-1.4778149210798552E-3</v>
          </cell>
          <cell r="J21">
            <v>0</v>
          </cell>
          <cell r="K21">
            <v>6.487188031591277E-4</v>
          </cell>
          <cell r="L21">
            <v>-1.8488954228818722E-3</v>
          </cell>
          <cell r="M21">
            <v>-2.9974637894964675E-3</v>
          </cell>
        </row>
        <row r="22">
          <cell r="I22">
            <v>1.4778149210798418E-3</v>
          </cell>
          <cell r="J22">
            <v>-1.862661062779068E-3</v>
          </cell>
          <cell r="K22">
            <v>2.5906750240924626E-3</v>
          </cell>
          <cell r="L22">
            <v>8.2098308842779976E-3</v>
          </cell>
          <cell r="M22">
            <v>3.3714155591184612E-3</v>
          </cell>
        </row>
        <row r="23">
          <cell r="I23">
            <v>-6.946142912040168E-3</v>
          </cell>
          <cell r="J23">
            <v>3.7272537398519852E-4</v>
          </cell>
          <cell r="K23">
            <v>-1.1711259420901515E-2</v>
          </cell>
          <cell r="L23">
            <v>-1.4115509112510615E-2</v>
          </cell>
          <cell r="M23">
            <v>-3.7467837742920472E-3</v>
          </cell>
        </row>
        <row r="24">
          <cell r="I24">
            <v>1.1146528492544301E-3</v>
          </cell>
          <cell r="J24">
            <v>-1.8652870408062893E-3</v>
          </cell>
          <cell r="K24">
            <v>3.2669091453483212E-3</v>
          </cell>
          <cell r="L24">
            <v>3.210258761152115E-3</v>
          </cell>
          <cell r="M24">
            <v>-1.1266054036812036E-3</v>
          </cell>
        </row>
        <row r="25">
          <cell r="I25">
            <v>5.6468930982500314E-3</v>
          </cell>
          <cell r="J25">
            <v>1.865287040806381E-3</v>
          </cell>
          <cell r="K25">
            <v>6.5210305538742589E-4</v>
          </cell>
          <cell r="L25">
            <v>5.7191073582948107E-3</v>
          </cell>
          <cell r="M25">
            <v>8.9786824950994909E-3</v>
          </cell>
        </row>
        <row r="26">
          <cell r="I26">
            <v>-1.1792831383396337E-2</v>
          </cell>
          <cell r="J26">
            <v>-4.1084113058809067E-3</v>
          </cell>
          <cell r="K26">
            <v>5.8498704359593789E-3</v>
          </cell>
          <cell r="L26">
            <v>-1.7256409023756726E-2</v>
          </cell>
          <cell r="M26">
            <v>-5.2278360388993165E-3</v>
          </cell>
        </row>
        <row r="27">
          <cell r="I27">
            <v>-1.5890297764402041E-3</v>
          </cell>
          <cell r="J27">
            <v>3.7419720984135262E-4</v>
          </cell>
          <cell r="K27">
            <v>5.171310813378004E-3</v>
          </cell>
          <cell r="L27">
            <v>-1.707908215462716E-3</v>
          </cell>
          <cell r="M27">
            <v>-3.7508464562002524E-3</v>
          </cell>
        </row>
        <row r="28">
          <cell r="I28">
            <v>-5.723261196573101E-3</v>
          </cell>
          <cell r="J28">
            <v>-7.5102515128975256E-3</v>
          </cell>
          <cell r="K28">
            <v>-6.4495326324645803E-4</v>
          </cell>
          <cell r="L28">
            <v>-5.4851011707551939E-3</v>
          </cell>
          <cell r="M28">
            <v>-6.7873446120807557E-3</v>
          </cell>
        </row>
        <row r="29">
          <cell r="I29">
            <v>-7.2712321706007495E-3</v>
          </cell>
          <cell r="J29">
            <v>-1.8864773043208759E-3</v>
          </cell>
          <cell r="K29">
            <v>2.5773210143003192E-3</v>
          </cell>
          <cell r="L29">
            <v>-1.1756705263750795E-2</v>
          </cell>
          <cell r="M29">
            <v>-3.7908131458590875E-3</v>
          </cell>
        </row>
        <row r="30">
          <cell r="I30">
            <v>-1.5569439397921098E-2</v>
          </cell>
          <cell r="J30">
            <v>-4.5420169462448978E-3</v>
          </cell>
          <cell r="K30">
            <v>-8.4006956074769452E-3</v>
          </cell>
          <cell r="L30">
            <v>-1.6659762924641431E-2</v>
          </cell>
          <cell r="M30">
            <v>-1.6852243217716851E-2</v>
          </cell>
        </row>
        <row r="31">
          <cell r="I31">
            <v>-2.6025346877871368E-3</v>
          </cell>
          <cell r="J31">
            <v>3.4084745215259122E-3</v>
          </cell>
          <cell r="K31">
            <v>2.5923540117299589E-3</v>
          </cell>
          <cell r="L31">
            <v>-1.0615181369968767E-3</v>
          </cell>
          <cell r="M31">
            <v>-7.7273052441619028E-4</v>
          </cell>
        </row>
        <row r="32">
          <cell r="I32">
            <v>2.6025346877870279E-3</v>
          </cell>
          <cell r="J32">
            <v>-6.007801763767839E-3</v>
          </cell>
          <cell r="K32">
            <v>-1.0409983402783523E-2</v>
          </cell>
          <cell r="L32">
            <v>3.0048276607039237E-3</v>
          </cell>
          <cell r="M32">
            <v>-7.7609345528133851E-4</v>
          </cell>
        </row>
        <row r="33">
          <cell r="I33">
            <v>-1.0353738836152787E-2</v>
          </cell>
          <cell r="J33">
            <v>-1.144810387143662E-3</v>
          </cell>
          <cell r="K33">
            <v>-5.9035920887402123E-3</v>
          </cell>
          <cell r="L33">
            <v>-1.0467584266789325E-2</v>
          </cell>
          <cell r="M33">
            <v>-9.7523534104569393E-3</v>
          </cell>
        </row>
        <row r="34">
          <cell r="I34">
            <v>-1.5574313822072361E-3</v>
          </cell>
          <cell r="J34">
            <v>-3.0591324733483536E-3</v>
          </cell>
          <cell r="K34">
            <v>-1.0582109330536972E-2</v>
          </cell>
          <cell r="L34">
            <v>1.247642985543932E-3</v>
          </cell>
          <cell r="M34">
            <v>-1.9620317826836882E-3</v>
          </cell>
        </row>
        <row r="35">
          <cell r="I35">
            <v>4.54328740339473E-3</v>
          </cell>
          <cell r="J35">
            <v>1.1481585957617171E-3</v>
          </cell>
          <cell r="K35">
            <v>-5.3333459753625049E-3</v>
          </cell>
          <cell r="L35">
            <v>7.6302562339393707E-3</v>
          </cell>
          <cell r="M35">
            <v>5.4838184059088141E-3</v>
          </cell>
        </row>
        <row r="36">
          <cell r="I36">
            <v>4.4647381085531962E-3</v>
          </cell>
          <cell r="J36">
            <v>4.9610113264919042E-3</v>
          </cell>
          <cell r="K36">
            <v>-9.4023526783903934E-3</v>
          </cell>
          <cell r="L36">
            <v>7.0460216903378932E-3</v>
          </cell>
          <cell r="M36">
            <v>3.8987055347833332E-3</v>
          </cell>
        </row>
        <row r="37">
          <cell r="I37">
            <v>6.3712486970946532E-3</v>
          </cell>
          <cell r="J37">
            <v>-1.5238754747885772E-3</v>
          </cell>
          <cell r="K37">
            <v>-7.4500852545946938E-3</v>
          </cell>
          <cell r="L37">
            <v>1.4117846685660122E-2</v>
          </cell>
          <cell r="M37">
            <v>-4.6802580412710895E-3</v>
          </cell>
        </row>
        <row r="38">
          <cell r="I38">
            <v>-1.064138229052207E-2</v>
          </cell>
          <cell r="J38">
            <v>-1.4980228825356245E-2</v>
          </cell>
          <cell r="K38">
            <v>-5.4533195813131754E-3</v>
          </cell>
          <cell r="L38">
            <v>-1.4995939646445742E-2</v>
          </cell>
          <cell r="M38">
            <v>-1.061128349251801E-2</v>
          </cell>
        </row>
        <row r="39">
          <cell r="I39">
            <v>1.0737674586706174E-2</v>
          </cell>
          <cell r="J39">
            <v>6.941974754571755E-3</v>
          </cell>
          <cell r="K39">
            <v>-6.8376071040064245E-4</v>
          </cell>
          <cell r="L39">
            <v>1.741597546245699E-2</v>
          </cell>
          <cell r="M39">
            <v>6.3018119458889297E-3</v>
          </cell>
        </row>
        <row r="40">
          <cell r="I40">
            <v>-3.856203962442194E-3</v>
          </cell>
          <cell r="J40">
            <v>1.9196994546185342E-3</v>
          </cell>
          <cell r="K40">
            <v>-6.8422855902435182E-4</v>
          </cell>
          <cell r="L40">
            <v>-6.4085957553767503E-3</v>
          </cell>
          <cell r="M40">
            <v>1.9611822607879664E-3</v>
          </cell>
        </row>
        <row r="41">
          <cell r="I41">
            <v>8.3683639410051733E-3</v>
          </cell>
          <cell r="J41">
            <v>7.6678607270087439E-4</v>
          </cell>
          <cell r="K41">
            <v>5.4607644231777558E-3</v>
          </cell>
          <cell r="L41">
            <v>1.363384664787845E-2</v>
          </cell>
          <cell r="M41">
            <v>7.0285473271123403E-3</v>
          </cell>
        </row>
        <row r="42">
          <cell r="I42">
            <v>5.6353320836544972E-3</v>
          </cell>
          <cell r="J42">
            <v>1.0295565549344387E-2</v>
          </cell>
          <cell r="K42">
            <v>1.6205621365313023E-2</v>
          </cell>
          <cell r="L42">
            <v>4.1054111013565505E-3</v>
          </cell>
          <cell r="M42">
            <v>6.9794127967214448E-3</v>
          </cell>
        </row>
        <row r="43">
          <cell r="I43">
            <v>5.2249128263094375E-3</v>
          </cell>
          <cell r="J43">
            <v>4.1643892217556131E-3</v>
          </cell>
          <cell r="K43">
            <v>6.6755922137840323E-3</v>
          </cell>
          <cell r="L43">
            <v>8.3298057782119298E-3</v>
          </cell>
          <cell r="M43">
            <v>5.7792480746233534E-3</v>
          </cell>
        </row>
        <row r="44">
          <cell r="I44">
            <v>8.5236535049792062E-4</v>
          </cell>
          <cell r="J44">
            <v>-9.1081862276350053E-3</v>
          </cell>
          <cell r="K44">
            <v>-1.3315581195124599E-3</v>
          </cell>
          <cell r="L44">
            <v>2.8738418414259686E-3</v>
          </cell>
          <cell r="M44">
            <v>-2.3077241625189689E-3</v>
          </cell>
        </row>
        <row r="45">
          <cell r="I45">
            <v>-7.4116627953627195E-3</v>
          </cell>
          <cell r="J45">
            <v>6.081306512148491E-3</v>
          </cell>
          <cell r="K45">
            <v>3.0832222516210508E-2</v>
          </cell>
          <cell r="L45">
            <v>-1.410991510835179E-2</v>
          </cell>
          <cell r="M45">
            <v>-8.5073679315845752E-3</v>
          </cell>
        </row>
        <row r="46">
          <cell r="I46">
            <v>6.9382905165330383E-3</v>
          </cell>
          <cell r="J46">
            <v>-4.9381626868785977E-3</v>
          </cell>
          <cell r="K46">
            <v>-6.4809040840831155E-3</v>
          </cell>
          <cell r="L46">
            <v>9.0328522909239699E-3</v>
          </cell>
          <cell r="M46">
            <v>7.3515841384303449E-3</v>
          </cell>
        </row>
        <row r="47">
          <cell r="I47">
            <v>1.9869742442053672E-3</v>
          </cell>
          <cell r="J47">
            <v>0</v>
          </cell>
          <cell r="K47">
            <v>1.948685254526378E-3</v>
          </cell>
          <cell r="L47">
            <v>-1.8679974705175864E-3</v>
          </cell>
          <cell r="M47">
            <v>3.4635079556732031E-3</v>
          </cell>
        </row>
        <row r="48">
          <cell r="I48">
            <v>-8.4485205036297899E-3</v>
          </cell>
          <cell r="J48">
            <v>-2.287517470539061E-3</v>
          </cell>
          <cell r="K48">
            <v>1.5454267654137962E-2</v>
          </cell>
          <cell r="L48">
            <v>-1.1282239331938712E-2</v>
          </cell>
          <cell r="M48">
            <v>-1.1203495863079777E-2</v>
          </cell>
        </row>
        <row r="49">
          <cell r="I49">
            <v>-7.4634239722732344E-3</v>
          </cell>
          <cell r="J49">
            <v>-3.8240253493237709E-3</v>
          </cell>
          <cell r="K49">
            <v>1.2067469400117575E-2</v>
          </cell>
          <cell r="L49">
            <v>-6.7270458096234092E-3</v>
          </cell>
          <cell r="M49">
            <v>-8.192000787147935E-3</v>
          </cell>
        </row>
        <row r="50">
          <cell r="I50">
            <v>-1.3245192380483098E-2</v>
          </cell>
          <cell r="J50">
            <v>2.2961145402689018E-3</v>
          </cell>
          <cell r="K50">
            <v>2.5220694327099391E-3</v>
          </cell>
          <cell r="L50">
            <v>-1.5347301449392866E-2</v>
          </cell>
          <cell r="M50">
            <v>-1.1424131972630204E-2</v>
          </cell>
        </row>
        <row r="51">
          <cell r="I51">
            <v>-3.2168249035135731E-3</v>
          </cell>
          <cell r="J51">
            <v>6.4775107508219928E-3</v>
          </cell>
          <cell r="K51">
            <v>-3.1535819260689268E-3</v>
          </cell>
          <cell r="L51">
            <v>1.9312796802557861E-3</v>
          </cell>
          <cell r="M51">
            <v>-2.3799598989662787E-3</v>
          </cell>
        </row>
        <row r="52">
          <cell r="I52">
            <v>1.0199698079984474E-2</v>
          </cell>
          <cell r="J52">
            <v>1.5178973240226106E-3</v>
          </cell>
          <cell r="K52">
            <v>6.3151249335910149E-4</v>
          </cell>
          <cell r="L52">
            <v>1.2896693439977687E-2</v>
          </cell>
          <cell r="M52">
            <v>5.9393531152082896E-3</v>
          </cell>
        </row>
        <row r="53">
          <cell r="I53">
            <v>-9.9068359519568737E-3</v>
          </cell>
          <cell r="J53">
            <v>-5.9881828761856517E-3</v>
          </cell>
          <cell r="K53">
            <v>5.6657375356772999E-3</v>
          </cell>
          <cell r="L53">
            <v>-2.046774818030285E-2</v>
          </cell>
          <cell r="M53">
            <v>-7.1316223720811044E-3</v>
          </cell>
        </row>
        <row r="54">
          <cell r="I54">
            <v>-9.4146908457773178E-3</v>
          </cell>
          <cell r="J54">
            <v>8.00164894198622E-3</v>
          </cell>
          <cell r="K54">
            <v>0</v>
          </cell>
          <cell r="L54">
            <v>-1.6932959158486107E-2</v>
          </cell>
          <cell r="M54">
            <v>-4.3832736209806133E-3</v>
          </cell>
        </row>
        <row r="55">
          <cell r="I55">
            <v>-1.479028626217539E-3</v>
          </cell>
          <cell r="J55">
            <v>1.1378228788922623E-3</v>
          </cell>
          <cell r="K55">
            <v>1.2476706218878324E-2</v>
          </cell>
          <cell r="L55">
            <v>8.2349014571315594E-3</v>
          </cell>
          <cell r="M55">
            <v>-4.0015913140207839E-3</v>
          </cell>
        </row>
        <row r="56">
          <cell r="I56">
            <v>8.0590637551591002E-3</v>
          </cell>
          <cell r="J56">
            <v>-4.1785438875042505E-3</v>
          </cell>
          <cell r="K56">
            <v>-7.4673031322120345E-3</v>
          </cell>
          <cell r="L56">
            <v>6.9290496647410578E-3</v>
          </cell>
          <cell r="M56">
            <v>8.7824594690663303E-3</v>
          </cell>
        </row>
        <row r="57">
          <cell r="I57">
            <v>1.0031801884892695E-2</v>
          </cell>
          <cell r="J57">
            <v>-1.9050686414274921E-3</v>
          </cell>
          <cell r="K57">
            <v>-4.381853646554479E-3</v>
          </cell>
          <cell r="L57">
            <v>7.4087830966829606E-3</v>
          </cell>
          <cell r="M57">
            <v>6.3392630155160393E-3</v>
          </cell>
        </row>
        <row r="58">
          <cell r="I58">
            <v>1.0219823132883766E-2</v>
          </cell>
          <cell r="J58">
            <v>1.0622272386493001E-2</v>
          </cell>
          <cell r="K58">
            <v>-3.7712175430792915E-3</v>
          </cell>
          <cell r="L58">
            <v>1.8112598800301086E-2</v>
          </cell>
          <cell r="M58">
            <v>1.0997633822987714E-2</v>
          </cell>
        </row>
        <row r="59">
          <cell r="I59">
            <v>9.8316032465670822E-3</v>
          </cell>
          <cell r="J59">
            <v>4.5180379578879225E-3</v>
          </cell>
          <cell r="K59">
            <v>2.5157245972471489E-3</v>
          </cell>
          <cell r="L59">
            <v>8.5925946889606024E-3</v>
          </cell>
          <cell r="M59">
            <v>1.3193858450454898E-2</v>
          </cell>
        </row>
        <row r="60">
          <cell r="I60">
            <v>4.0759695234596632E-3</v>
          </cell>
          <cell r="J60">
            <v>9.3475996160813282E-3</v>
          </cell>
          <cell r="K60">
            <v>3.761759921891586E-3</v>
          </cell>
          <cell r="L60">
            <v>6.6513931016932296E-3</v>
          </cell>
          <cell r="M60">
            <v>7.6804235311007411E-3</v>
          </cell>
        </row>
        <row r="61">
          <cell r="I61">
            <v>4.153863375715835E-3</v>
          </cell>
          <cell r="J61">
            <v>-5.9724934685700792E-3</v>
          </cell>
          <cell r="K61">
            <v>-7.5377241314267462E-3</v>
          </cell>
          <cell r="L61">
            <v>4.7481688812647778E-3</v>
          </cell>
          <cell r="M61">
            <v>0</v>
          </cell>
        </row>
        <row r="62">
          <cell r="I62">
            <v>7.6951403697951776E-3</v>
          </cell>
          <cell r="J62">
            <v>3.3639443248647235E-3</v>
          </cell>
          <cell r="K62">
            <v>-3.7902761737806908E-3</v>
          </cell>
          <cell r="L62">
            <v>1.5111049919753183E-2</v>
          </cell>
          <cell r="M62">
            <v>5.7379304747171359E-4</v>
          </cell>
        </row>
        <row r="63">
          <cell r="I63">
            <v>3.6392086105017383E-3</v>
          </cell>
          <cell r="J63">
            <v>4.0959632196369677E-3</v>
          </cell>
          <cell r="K63">
            <v>-8.2618836649917034E-3</v>
          </cell>
          <cell r="L63">
            <v>3.6593853819874072E-3</v>
          </cell>
          <cell r="M63">
            <v>1.3372476539386126E-3</v>
          </cell>
        </row>
        <row r="64">
          <cell r="I64">
            <v>-7.4794479312201134E-3</v>
          </cell>
          <cell r="J64">
            <v>-9.333525829995316E-3</v>
          </cell>
          <cell r="K64">
            <v>1.9126559863327658E-3</v>
          </cell>
          <cell r="L64">
            <v>-6.9976792795520678E-3</v>
          </cell>
          <cell r="M64">
            <v>-3.4423121678293042E-3</v>
          </cell>
        </row>
        <row r="65">
          <cell r="I65">
            <v>1.4533566983366775E-2</v>
          </cell>
          <cell r="J65">
            <v>1.4991983901662287E-3</v>
          </cell>
          <cell r="K65">
            <v>-1.0887075193666669E-2</v>
          </cell>
          <cell r="L65">
            <v>2.0847859458965695E-2</v>
          </cell>
          <cell r="M65">
            <v>9.153425861924927E-3</v>
          </cell>
        </row>
        <row r="66">
          <cell r="I66">
            <v>-2.7756713551492474E-4</v>
          </cell>
          <cell r="J66">
            <v>1.4970691430461567E-3</v>
          </cell>
          <cell r="K66">
            <v>5.7785072509443048E-3</v>
          </cell>
          <cell r="L66">
            <v>-2.2950829746404161E-3</v>
          </cell>
          <cell r="M66">
            <v>7.589332931891477E-4</v>
          </cell>
        </row>
        <row r="67">
          <cell r="I67">
            <v>1.1406691915768008E-2</v>
          </cell>
          <cell r="J67">
            <v>8.5644103744478336E-3</v>
          </cell>
          <cell r="K67">
            <v>8.2882208601022921E-3</v>
          </cell>
          <cell r="L67">
            <v>1.2882379436760464E-2</v>
          </cell>
          <cell r="M67">
            <v>1.5434187354755893E-2</v>
          </cell>
        </row>
        <row r="68">
          <cell r="I68">
            <v>1.2796668496243941E-3</v>
          </cell>
          <cell r="J68">
            <v>-4.0868323921162113E-3</v>
          </cell>
          <cell r="K68">
            <v>-1.2706482014555418E-3</v>
          </cell>
          <cell r="L68">
            <v>-1.6206756901709801E-4</v>
          </cell>
          <cell r="M68">
            <v>1.1199309478296298E-3</v>
          </cell>
        </row>
        <row r="69">
          <cell r="I69">
            <v>7.0092651540074368E-3</v>
          </cell>
          <cell r="J69">
            <v>4.4577325758910803E-3</v>
          </cell>
          <cell r="K69">
            <v>9.4907387488032784E-3</v>
          </cell>
          <cell r="L69">
            <v>6.9439117440609713E-3</v>
          </cell>
          <cell r="M69">
            <v>3.7244993147777373E-3</v>
          </cell>
        </row>
        <row r="70">
          <cell r="I70">
            <v>-2.2703530137413016E-3</v>
          </cell>
          <cell r="J70">
            <v>1.4813921126818582E-3</v>
          </cell>
          <cell r="K70">
            <v>0</v>
          </cell>
          <cell r="L70">
            <v>-2.9008884629843947E-3</v>
          </cell>
          <cell r="M70">
            <v>3.34010933317865E-3</v>
          </cell>
        </row>
        <row r="71">
          <cell r="I71">
            <v>8.5099336326934262E-3</v>
          </cell>
          <cell r="J71">
            <v>1.479352335573668E-3</v>
          </cell>
          <cell r="K71">
            <v>-1.2602396122877771E-3</v>
          </cell>
          <cell r="L71">
            <v>1.2828896588176847E-2</v>
          </cell>
          <cell r="M71">
            <v>6.2788716207817525E-3</v>
          </cell>
        </row>
        <row r="72">
          <cell r="I72">
            <v>-4.064808424942206E-3</v>
          </cell>
          <cell r="J72">
            <v>4.8150170692201041E-4</v>
          </cell>
          <cell r="K72">
            <v>1.253143004541135E-2</v>
          </cell>
          <cell r="L72">
            <v>-8.1593606525829157E-3</v>
          </cell>
          <cell r="M72">
            <v>-5.1679513269727194E-3</v>
          </cell>
        </row>
        <row r="73">
          <cell r="I73">
            <v>3.7040969506338351E-3</v>
          </cell>
          <cell r="J73">
            <v>3.7043490832579831E-4</v>
          </cell>
          <cell r="K73">
            <v>-5.6196840251919837E-3</v>
          </cell>
          <cell r="L73">
            <v>4.3279702084589537E-3</v>
          </cell>
          <cell r="M73">
            <v>2.2180698380571792E-3</v>
          </cell>
        </row>
        <row r="74">
          <cell r="I74">
            <v>3.2412390040656713E-3</v>
          </cell>
          <cell r="J74">
            <v>-2.223912041361977E-3</v>
          </cell>
          <cell r="K74">
            <v>-5.0219816782964121E-3</v>
          </cell>
          <cell r="L74">
            <v>2.236779970769764E-3</v>
          </cell>
          <cell r="M74">
            <v>2.581645258329567E-3</v>
          </cell>
        </row>
        <row r="75">
          <cell r="I75">
            <v>-5.317453035175685E-3</v>
          </cell>
          <cell r="J75">
            <v>1.8534771330362665E-3</v>
          </cell>
          <cell r="K75">
            <v>7.5235464599987326E-3</v>
          </cell>
          <cell r="L75">
            <v>-9.1383401472441006E-3</v>
          </cell>
          <cell r="M75">
            <v>-2.9510071401772924E-3</v>
          </cell>
        </row>
        <row r="76">
          <cell r="I76">
            <v>-4.8010150417039377E-3</v>
          </cell>
          <cell r="J76">
            <v>4.4347180082909086E-3</v>
          </cell>
          <cell r="K76">
            <v>8.7065226600420691E-3</v>
          </cell>
          <cell r="L76">
            <v>-1.4505603317099291E-3</v>
          </cell>
          <cell r="M76">
            <v>-4.0718595539372821E-3</v>
          </cell>
        </row>
        <row r="77">
          <cell r="I77">
            <v>-2.3635634381804663E-3</v>
          </cell>
          <cell r="J77">
            <v>4.0477940071367968E-3</v>
          </cell>
          <cell r="K77">
            <v>1.2307847674596993E-2</v>
          </cell>
          <cell r="L77">
            <v>-3.2263268548941566E-4</v>
          </cell>
          <cell r="M77">
            <v>-1.8561823534498899E-3</v>
          </cell>
        </row>
        <row r="78">
          <cell r="I78">
            <v>4.5489312285891846E-4</v>
          </cell>
          <cell r="J78">
            <v>5.1282624480707521E-3</v>
          </cell>
          <cell r="K78">
            <v>1.8331200315981075E-3</v>
          </cell>
          <cell r="L78">
            <v>1.613616174936662E-4</v>
          </cell>
          <cell r="M78">
            <v>2.9684136573686409E-3</v>
          </cell>
        </row>
        <row r="79">
          <cell r="I79">
            <v>2.7255985248567064E-3</v>
          </cell>
          <cell r="J79">
            <v>-1.8285475113714216E-3</v>
          </cell>
          <cell r="K79">
            <v>-4.2826620540183285E-3</v>
          </cell>
          <cell r="L79">
            <v>-4.0410625091731305E-3</v>
          </cell>
          <cell r="M79">
            <v>1.8508362343706277E-3</v>
          </cell>
        </row>
        <row r="80">
          <cell r="I80">
            <v>-9.0732782446818164E-5</v>
          </cell>
          <cell r="J80">
            <v>8.0205094604187382E-3</v>
          </cell>
          <cell r="K80">
            <v>1.641879438630664E-2</v>
          </cell>
          <cell r="L80">
            <v>-3.7323207626843357E-3</v>
          </cell>
          <cell r="M80">
            <v>4.7961735239981885E-3</v>
          </cell>
        </row>
        <row r="81">
          <cell r="I81">
            <v>-1.7254888770962767E-3</v>
          </cell>
          <cell r="J81">
            <v>0</v>
          </cell>
          <cell r="K81">
            <v>-2.1335768180648949E-2</v>
          </cell>
          <cell r="L81">
            <v>-5.8698358655978455E-3</v>
          </cell>
          <cell r="M81">
            <v>-1.8419723953071203E-3</v>
          </cell>
        </row>
        <row r="82">
          <cell r="I82">
            <v>3.4479324547429684E-3</v>
          </cell>
          <cell r="J82">
            <v>6.5145074992702173E-3</v>
          </cell>
          <cell r="K82">
            <v>-4.3223284335505048E-3</v>
          </cell>
          <cell r="L82">
            <v>6.6824303753525377E-3</v>
          </cell>
          <cell r="M82">
            <v>0</v>
          </cell>
        </row>
        <row r="83">
          <cell r="I83">
            <v>-3.7206320903063472E-3</v>
          </cell>
          <cell r="J83">
            <v>3.2416285300152906E-3</v>
          </cell>
          <cell r="K83">
            <v>3.7059339420345665E-3</v>
          </cell>
          <cell r="L83">
            <v>-5.0484757901564084E-3</v>
          </cell>
          <cell r="M83">
            <v>-1.476047231195643E-3</v>
          </cell>
        </row>
        <row r="84">
          <cell r="I84">
            <v>7.6982362471657729E-3</v>
          </cell>
          <cell r="J84">
            <v>3.5946375245503174E-4</v>
          </cell>
          <cell r="K84">
            <v>1.2323476985478116E-3</v>
          </cell>
          <cell r="L84">
            <v>1.4426038447371056E-2</v>
          </cell>
          <cell r="M84">
            <v>4.7891062150372176E-3</v>
          </cell>
        </row>
        <row r="85">
          <cell r="I85">
            <v>3.6922249152852742E-3</v>
          </cell>
          <cell r="J85">
            <v>-3.6010922824704561E-3</v>
          </cell>
          <cell r="K85">
            <v>-1.3639393093318686E-2</v>
          </cell>
          <cell r="L85">
            <v>3.5341723532886543E-3</v>
          </cell>
          <cell r="M85">
            <v>2.9358832160496754E-3</v>
          </cell>
        </row>
        <row r="86">
          <cell r="I86">
            <v>3.1411736108286925E-3</v>
          </cell>
          <cell r="J86">
            <v>-2.1667781775829807E-3</v>
          </cell>
          <cell r="K86">
            <v>-9.4074071018954812E-3</v>
          </cell>
          <cell r="L86">
            <v>7.0309973250899964E-3</v>
          </cell>
          <cell r="M86">
            <v>1.4646225535012052E-3</v>
          </cell>
        </row>
        <row r="87">
          <cell r="I87">
            <v>5.8965812298224871E-3</v>
          </cell>
          <cell r="J87">
            <v>3.6144973324425309E-4</v>
          </cell>
          <cell r="K87">
            <v>-1.2610342150280222E-3</v>
          </cell>
          <cell r="L87">
            <v>9.5088354383350542E-3</v>
          </cell>
          <cell r="M87">
            <v>2.5579483730496641E-3</v>
          </cell>
        </row>
        <row r="88">
          <cell r="I88">
            <v>6.0390466679093469E-3</v>
          </cell>
          <cell r="J88">
            <v>1.1498603246611352E-2</v>
          </cell>
          <cell r="K88">
            <v>2.1841803643442063E-2</v>
          </cell>
          <cell r="L88">
            <v>5.5052910496144495E-3</v>
          </cell>
          <cell r="M88">
            <v>1.0167191207287181E-2</v>
          </cell>
        </row>
        <row r="89">
          <cell r="I89">
            <v>-3.2814194940437216E-3</v>
          </cell>
          <cell r="J89">
            <v>8.5379169671133577E-3</v>
          </cell>
          <cell r="K89">
            <v>6.7670513541106085E-3</v>
          </cell>
          <cell r="L89">
            <v>-8.5066833746098892E-3</v>
          </cell>
          <cell r="M89">
            <v>2.5257551771918551E-3</v>
          </cell>
        </row>
        <row r="90">
          <cell r="I90">
            <v>-2.9359287627197762E-3</v>
          </cell>
          <cell r="J90">
            <v>1.0621910699491852E-3</v>
          </cell>
          <cell r="K90">
            <v>-6.7670513541106554E-3</v>
          </cell>
          <cell r="L90">
            <v>3.9472697331660381E-3</v>
          </cell>
          <cell r="M90">
            <v>-7.2334253254790169E-3</v>
          </cell>
        </row>
        <row r="91">
          <cell r="I91">
            <v>6.5715135135973367E-3</v>
          </cell>
          <cell r="J91">
            <v>-3.5448881720576198E-3</v>
          </cell>
          <cell r="K91">
            <v>1.8500775597683451E-3</v>
          </cell>
          <cell r="L91">
            <v>7.6917732649764278E-3</v>
          </cell>
          <cell r="M91">
            <v>4.3463161372482928E-3</v>
          </cell>
        </row>
        <row r="92">
          <cell r="I92">
            <v>1.0614047868809497E-3</v>
          </cell>
          <cell r="J92">
            <v>3.1909136467494935E-3</v>
          </cell>
          <cell r="K92">
            <v>6.7547079053569183E-3</v>
          </cell>
          <cell r="L92">
            <v>4.6899085930366199E-4</v>
          </cell>
          <cell r="M92">
            <v>5.7657972669480353E-3</v>
          </cell>
        </row>
        <row r="93">
          <cell r="I93">
            <v>-1.2813656737684122E-2</v>
          </cell>
          <cell r="J93">
            <v>3.5336146974852003E-3</v>
          </cell>
          <cell r="K93">
            <v>-5.5231806561102719E-3</v>
          </cell>
          <cell r="L93">
            <v>-1.2899345133930585E-2</v>
          </cell>
          <cell r="M93">
            <v>-1.192858227409919E-2</v>
          </cell>
        </row>
        <row r="94">
          <cell r="I94">
            <v>4.3785904200750536E-3</v>
          </cell>
          <cell r="J94">
            <v>-3.5336146974852163E-3</v>
          </cell>
          <cell r="K94">
            <v>7.9681085991140672E-3</v>
          </cell>
          <cell r="L94">
            <v>5.8410301504054725E-3</v>
          </cell>
          <cell r="M94">
            <v>6.8853624996736531E-3</v>
          </cell>
        </row>
        <row r="95">
          <cell r="I95">
            <v>-3.5672387097118187E-4</v>
          </cell>
          <cell r="J95">
            <v>-6.3920418257851132E-3</v>
          </cell>
          <cell r="K95">
            <v>-1.221625075566992E-3</v>
          </cell>
          <cell r="L95">
            <v>-6.2977485446489927E-4</v>
          </cell>
          <cell r="M95">
            <v>7.2187212574446598E-4</v>
          </cell>
        </row>
        <row r="96">
          <cell r="I96">
            <v>2.5834616450562129E-3</v>
          </cell>
          <cell r="J96">
            <v>7.8068635854243625E-3</v>
          </cell>
          <cell r="K96">
            <v>1.576745729647832E-2</v>
          </cell>
          <cell r="L96">
            <v>3.9298956832790602E-3</v>
          </cell>
          <cell r="M96">
            <v>5.398754768985819E-3</v>
          </cell>
        </row>
        <row r="97">
          <cell r="I97">
            <v>1.5609134287147498E-3</v>
          </cell>
          <cell r="J97">
            <v>-1.6669670951139773E-3</v>
          </cell>
          <cell r="K97">
            <v>-4.8250995407364263E-3</v>
          </cell>
          <cell r="L97">
            <v>1.0975931851194846E-3</v>
          </cell>
          <cell r="M97">
            <v>3.6137304252744777E-4</v>
          </cell>
        </row>
        <row r="98">
          <cell r="I98">
            <v>-7.1325325029685796E-4</v>
          </cell>
          <cell r="J98">
            <v>1.7733656649430302E-3</v>
          </cell>
          <cell r="K98">
            <v>-2.4213691485006511E-3</v>
          </cell>
          <cell r="L98">
            <v>-2.6677457955819515E-3</v>
          </cell>
          <cell r="M98">
            <v>-3.6144609727414037E-4</v>
          </cell>
        </row>
        <row r="99">
          <cell r="I99">
            <v>-8.9238408189366993E-5</v>
          </cell>
          <cell r="J99">
            <v>-6.3988374379680257E-3</v>
          </cell>
          <cell r="K99">
            <v>-2.4272464109544763E-3</v>
          </cell>
          <cell r="L99">
            <v>-1.1060312008085042E-2</v>
          </cell>
          <cell r="M99">
            <v>-1.8093025171492406E-3</v>
          </cell>
        </row>
        <row r="100">
          <cell r="I100">
            <v>-6.2634291018471488E-3</v>
          </cell>
          <cell r="J100">
            <v>7.1291846293121484E-4</v>
          </cell>
          <cell r="K100">
            <v>-8.5417849596195368E-3</v>
          </cell>
          <cell r="L100">
            <v>-8.9371485376770407E-3</v>
          </cell>
          <cell r="M100">
            <v>-6.5406995940783443E-3</v>
          </cell>
        </row>
        <row r="101">
          <cell r="I101">
            <v>-3.3265720182301156E-3</v>
          </cell>
          <cell r="J101">
            <v>-5.7183239903809517E-3</v>
          </cell>
          <cell r="K101">
            <v>2.448042763332652E-3</v>
          </cell>
          <cell r="L101">
            <v>-5.3042316758555785E-3</v>
          </cell>
          <cell r="M101">
            <v>-3.6460914769746326E-4</v>
          </cell>
        </row>
        <row r="102">
          <cell r="I102">
            <v>2.2489319674599078E-3</v>
          </cell>
          <cell r="J102">
            <v>-1.0758333700101308E-3</v>
          </cell>
          <cell r="K102">
            <v>0</v>
          </cell>
          <cell r="L102">
            <v>1.9320405768082399E-3</v>
          </cell>
          <cell r="M102">
            <v>2.9133045980073132E-3</v>
          </cell>
        </row>
        <row r="103">
          <cell r="I103">
            <v>1.3476952935301318E-2</v>
          </cell>
          <cell r="J103">
            <v>1.4342361469562802E-3</v>
          </cell>
          <cell r="K103">
            <v>-7.3620575657617092E-3</v>
          </cell>
          <cell r="L103">
            <v>2.0222025452278074E-2</v>
          </cell>
          <cell r="M103">
            <v>9.7702647749497353E-3</v>
          </cell>
        </row>
        <row r="104">
          <cell r="I104">
            <v>1.7715038217572614E-3</v>
          </cell>
          <cell r="J104">
            <v>3.5816482600629337E-4</v>
          </cell>
          <cell r="K104">
            <v>6.1557404221461247E-4</v>
          </cell>
          <cell r="L104">
            <v>5.1882987635134287E-3</v>
          </cell>
          <cell r="M104">
            <v>-2.1629961841094121E-3</v>
          </cell>
        </row>
        <row r="105">
          <cell r="I105">
            <v>4.1505772179694939E-3</v>
          </cell>
          <cell r="J105">
            <v>-2.8694296267856505E-3</v>
          </cell>
          <cell r="K105">
            <v>-4.3169971454008992E-3</v>
          </cell>
          <cell r="L105">
            <v>5.4735142014447104E-3</v>
          </cell>
          <cell r="M105">
            <v>3.2427605168576174E-3</v>
          </cell>
        </row>
        <row r="106">
          <cell r="I106">
            <v>7.928151713558865E-4</v>
          </cell>
          <cell r="J106">
            <v>1.4356343147516753E-3</v>
          </cell>
          <cell r="K106">
            <v>1.8523624269225604E-3</v>
          </cell>
          <cell r="L106">
            <v>1.8696639766304785E-3</v>
          </cell>
          <cell r="M106">
            <v>1.0785996991507331E-3</v>
          </cell>
        </row>
        <row r="107">
          <cell r="I107">
            <v>1.583809053085883E-3</v>
          </cell>
          <cell r="J107">
            <v>1.0756304860276495E-3</v>
          </cell>
          <cell r="K107">
            <v>1.1653060772884374E-2</v>
          </cell>
          <cell r="L107">
            <v>2.1769407670830672E-3</v>
          </cell>
          <cell r="M107">
            <v>1.7949399466850313E-3</v>
          </cell>
        </row>
        <row r="108">
          <cell r="I108">
            <v>4.7364406442609542E-3</v>
          </cell>
          <cell r="J108">
            <v>0</v>
          </cell>
          <cell r="K108">
            <v>-6.1000308722889058E-4</v>
          </cell>
          <cell r="L108">
            <v>2.4822228457443154E-3</v>
          </cell>
          <cell r="M108">
            <v>3.2229469364097271E-3</v>
          </cell>
        </row>
        <row r="109">
          <cell r="I109">
            <v>-1.4886459993987385E-3</v>
          </cell>
          <cell r="J109">
            <v>-7.9138033142567826E-3</v>
          </cell>
          <cell r="K109">
            <v>-9.193997009391908E-3</v>
          </cell>
          <cell r="L109">
            <v>3.5572847590022278E-3</v>
          </cell>
          <cell r="M109">
            <v>-6.4563148550968018E-3</v>
          </cell>
        </row>
        <row r="110">
          <cell r="I110">
            <v>-4.6554222880011075E-3</v>
          </cell>
          <cell r="J110">
            <v>-5.7949922971387664E-3</v>
          </cell>
          <cell r="K110">
            <v>-1.0523154984110564E-2</v>
          </cell>
          <cell r="L110">
            <v>-3.5572847590021215E-3</v>
          </cell>
          <cell r="M110">
            <v>-7.5853955654083321E-3</v>
          </cell>
        </row>
        <row r="111">
          <cell r="I111">
            <v>7.5432117232273584E-3</v>
          </cell>
          <cell r="J111">
            <v>-3.2744738259949586E-3</v>
          </cell>
          <cell r="K111">
            <v>8.0571242173103665E-3</v>
          </cell>
          <cell r="L111">
            <v>1.3084124162243371E-2</v>
          </cell>
          <cell r="M111">
            <v>5.7845644434210489E-3</v>
          </cell>
        </row>
        <row r="112">
          <cell r="I112">
            <v>7.3132367674490512E-3</v>
          </cell>
          <cell r="J112">
            <v>3.6437274512438403E-4</v>
          </cell>
          <cell r="K112">
            <v>3.0816048090148264E-3</v>
          </cell>
          <cell r="L112">
            <v>1.4272987409406785E-2</v>
          </cell>
          <cell r="M112">
            <v>5.0341990406744773E-3</v>
          </cell>
        </row>
        <row r="113">
          <cell r="I113">
            <v>6.6572600931123944E-3</v>
          </cell>
          <cell r="J113">
            <v>1.8198377974227224E-3</v>
          </cell>
          <cell r="K113">
            <v>-6.1728591070810794E-3</v>
          </cell>
          <cell r="L113">
            <v>5.1127329417353148E-3</v>
          </cell>
          <cell r="M113">
            <v>5.3657858392233476E-3</v>
          </cell>
        </row>
        <row r="114">
          <cell r="I114">
            <v>1.2916514493928359E-3</v>
          </cell>
          <cell r="J114">
            <v>-7.275896893326907E-4</v>
          </cell>
          <cell r="K114">
            <v>3.7082243886026717E-3</v>
          </cell>
          <cell r="L114">
            <v>3.1448772885176008E-3</v>
          </cell>
          <cell r="M114">
            <v>1.0696819948414606E-3</v>
          </cell>
        </row>
        <row r="115">
          <cell r="I115">
            <v>5.23579678762997E-3</v>
          </cell>
          <cell r="J115">
            <v>-1.8212379155127813E-3</v>
          </cell>
          <cell r="K115">
            <v>-6.8090020668507886E-3</v>
          </cell>
          <cell r="L115">
            <v>9.9681848977680333E-3</v>
          </cell>
          <cell r="M115">
            <v>5.6858573323731723E-3</v>
          </cell>
        </row>
        <row r="116">
          <cell r="I116">
            <v>1.5398454921042651E-3</v>
          </cell>
          <cell r="J116">
            <v>1.6071510748395792E-3</v>
          </cell>
          <cell r="K116">
            <v>3.1007776782479642E-3</v>
          </cell>
          <cell r="L116">
            <v>-2.9652356570013397E-3</v>
          </cell>
          <cell r="M116">
            <v>7.0845993746716199E-4</v>
          </cell>
        </row>
        <row r="117">
          <cell r="I117">
            <v>-2.9962252870029365E-3</v>
          </cell>
          <cell r="J117">
            <v>-2.5578911883284293E-3</v>
          </cell>
          <cell r="K117">
            <v>0</v>
          </cell>
          <cell r="L117">
            <v>-7.9004362321423161E-3</v>
          </cell>
          <cell r="M117">
            <v>-7.0845993746721479E-4</v>
          </cell>
        </row>
        <row r="118">
          <cell r="I118">
            <v>5.2161659110643048E-3</v>
          </cell>
          <cell r="J118">
            <v>6.564541688751882E-3</v>
          </cell>
          <cell r="K118">
            <v>8.0173723307881816E-3</v>
          </cell>
          <cell r="L118">
            <v>7.4549323939947561E-3</v>
          </cell>
          <cell r="M118">
            <v>4.9488540875472524E-3</v>
          </cell>
        </row>
        <row r="119">
          <cell r="I119">
            <v>-1.2801542790737003E-3</v>
          </cell>
          <cell r="J119">
            <v>3.9906244822131252E-3</v>
          </cell>
          <cell r="K119">
            <v>1.227624463567788E-3</v>
          </cell>
          <cell r="L119">
            <v>-7.3052578729472769E-3</v>
          </cell>
          <cell r="M119">
            <v>-1.7647473461510918E-3</v>
          </cell>
        </row>
        <row r="120">
          <cell r="I120">
            <v>-1.3498034325798243E-2</v>
          </cell>
          <cell r="J120">
            <v>3.9746526785711389E-3</v>
          </cell>
          <cell r="K120">
            <v>-2.4569423433568297E-3</v>
          </cell>
          <cell r="L120">
            <v>-1.6292440391783937E-2</v>
          </cell>
          <cell r="M120">
            <v>-9.2264216313286979E-3</v>
          </cell>
        </row>
        <row r="121">
          <cell r="I121">
            <v>8.6185283006160948E-3</v>
          </cell>
          <cell r="J121">
            <v>7.544535092563553E-3</v>
          </cell>
          <cell r="K121">
            <v>9.7919999046177184E-3</v>
          </cell>
          <cell r="L121">
            <v>7.5757938084577226E-3</v>
          </cell>
          <cell r="M121">
            <v>6.75077482739995E-3</v>
          </cell>
        </row>
        <row r="122">
          <cell r="I122">
            <v>1.5751049042878863E-2</v>
          </cell>
          <cell r="J122">
            <v>-9.3492772965787316E-3</v>
          </cell>
          <cell r="K122">
            <v>-8.5626820248285683E-3</v>
          </cell>
          <cell r="L122">
            <v>2.2536614993405549E-2</v>
          </cell>
          <cell r="M122">
            <v>5.6497894832437555E-3</v>
          </cell>
        </row>
        <row r="123">
          <cell r="I123">
            <v>3.5415949914733603E-3</v>
          </cell>
          <cell r="J123">
            <v>-7.6156723352298773E-3</v>
          </cell>
          <cell r="K123">
            <v>-4.9261180327220882E-3</v>
          </cell>
          <cell r="L123">
            <v>4.1237023651608433E-3</v>
          </cell>
          <cell r="M123">
            <v>-1.056869134888097E-3</v>
          </cell>
        </row>
        <row r="124">
          <cell r="I124">
            <v>-2.1065470089292365E-3</v>
          </cell>
          <cell r="J124">
            <v>4.721189739316802E-3</v>
          </cell>
          <cell r="K124">
            <v>4.3116172642148204E-3</v>
          </cell>
          <cell r="L124">
            <v>-6.1919405795866148E-3</v>
          </cell>
          <cell r="M124">
            <v>1.0568691348881414E-3</v>
          </cell>
        </row>
        <row r="125">
          <cell r="I125">
            <v>6.4741561545868685E-3</v>
          </cell>
          <cell r="J125">
            <v>-2.5392584703155287E-3</v>
          </cell>
          <cell r="K125">
            <v>-6.1481711128178308E-4</v>
          </cell>
          <cell r="L125">
            <v>8.3941142170637726E-3</v>
          </cell>
          <cell r="M125">
            <v>2.8129163937460309E-3</v>
          </cell>
        </row>
        <row r="126">
          <cell r="I126">
            <v>6.7022856977088025E-4</v>
          </cell>
          <cell r="J126">
            <v>-4.7334443909639633E-3</v>
          </cell>
          <cell r="K126">
            <v>0</v>
          </cell>
          <cell r="L126">
            <v>1.9045936179394149E-3</v>
          </cell>
          <cell r="M126">
            <v>-7.0248764951891837E-4</v>
          </cell>
        </row>
        <row r="127">
          <cell r="I127">
            <v>5.5123814922904898E-3</v>
          </cell>
          <cell r="J127">
            <v>7.2974775715302408E-4</v>
          </cell>
          <cell r="K127">
            <v>-4.9321924893190585E-3</v>
          </cell>
          <cell r="L127">
            <v>9.4690924619428643E-3</v>
          </cell>
          <cell r="M127">
            <v>4.9071523729546027E-3</v>
          </cell>
        </row>
        <row r="128">
          <cell r="I128">
            <v>-1.1667397869482836E-3</v>
          </cell>
          <cell r="J128">
            <v>-7.2974775715307948E-4</v>
          </cell>
          <cell r="K128">
            <v>-1.8558619616801562E-3</v>
          </cell>
          <cell r="L128">
            <v>-4.5047956546296767E-3</v>
          </cell>
          <cell r="M128">
            <v>1.9212042760765437E-3</v>
          </cell>
        </row>
        <row r="129">
          <cell r="I129">
            <v>-5.2673165762773932E-3</v>
          </cell>
          <cell r="J129">
            <v>-5.8564863414587087E-3</v>
          </cell>
          <cell r="K129">
            <v>-1.3715925746708347E-2</v>
          </cell>
          <cell r="L129">
            <v>-7.1622902513527095E-3</v>
          </cell>
          <cell r="M129">
            <v>-1.0700902519939095E-2</v>
          </cell>
        </row>
        <row r="130">
          <cell r="I130">
            <v>8.0985771294532823E-3</v>
          </cell>
          <cell r="J130">
            <v>6.2214824273123968E-3</v>
          </cell>
          <cell r="K130">
            <v>-6.2794350572020774E-4</v>
          </cell>
          <cell r="L130">
            <v>9.6351694310945427E-3</v>
          </cell>
          <cell r="M130">
            <v>9.8280725548213436E-3</v>
          </cell>
        </row>
        <row r="131">
          <cell r="I131">
            <v>4.9871614129460586E-4</v>
          </cell>
          <cell r="J131">
            <v>3.6475167129939673E-4</v>
          </cell>
          <cell r="K131">
            <v>5.6373465923864833E-3</v>
          </cell>
          <cell r="L131">
            <v>-3.0556443180345372E-3</v>
          </cell>
          <cell r="M131">
            <v>6.2674096038240869E-3</v>
          </cell>
        </row>
        <row r="132">
          <cell r="I132">
            <v>-3.7470139797313369E-3</v>
          </cell>
          <cell r="J132">
            <v>0</v>
          </cell>
          <cell r="K132">
            <v>3.7406527407979262E-3</v>
          </cell>
          <cell r="L132">
            <v>-8.1944414624119284E-3</v>
          </cell>
          <cell r="M132">
            <v>0</v>
          </cell>
        </row>
        <row r="133">
          <cell r="I133">
            <v>-3.426238142473764E-3</v>
          </cell>
          <cell r="J133">
            <v>5.4555172508240664E-3</v>
          </cell>
          <cell r="K133">
            <v>6.8217318809244793E-3</v>
          </cell>
          <cell r="L133">
            <v>-5.3035040818410588E-3</v>
          </cell>
          <cell r="M133">
            <v>-6.944383209082658E-4</v>
          </cell>
        </row>
        <row r="134">
          <cell r="I134">
            <v>3.3474825917272278E-4</v>
          </cell>
          <cell r="J134">
            <v>-3.2697597348412804E-3</v>
          </cell>
          <cell r="K134">
            <v>0</v>
          </cell>
          <cell r="L134">
            <v>-4.1444554639555728E-3</v>
          </cell>
          <cell r="M134">
            <v>-1.0425800931765164E-3</v>
          </cell>
        </row>
        <row r="135">
          <cell r="I135">
            <v>1.9064028578413428E-2</v>
          </cell>
          <cell r="J135">
            <v>1.8179391178281387E-3</v>
          </cell>
          <cell r="K135">
            <v>-6.1823804133006612E-4</v>
          </cell>
          <cell r="L135">
            <v>2.7214569678873191E-2</v>
          </cell>
          <cell r="M135">
            <v>1.2783047066892912E-2</v>
          </cell>
        </row>
        <row r="136">
          <cell r="I136">
            <v>2.5418568495328936E-3</v>
          </cell>
          <cell r="J136">
            <v>4.9050639589464148E-3</v>
          </cell>
          <cell r="K136">
            <v>8.0073728740058248E-3</v>
          </cell>
          <cell r="L136">
            <v>-1.878162786600721E-3</v>
          </cell>
          <cell r="M136">
            <v>3.4270123998100667E-3</v>
          </cell>
        </row>
        <row r="137">
          <cell r="I137">
            <v>-4.0207811951148906E-3</v>
          </cell>
          <cell r="J137">
            <v>-2.5404721574854403E-3</v>
          </cell>
          <cell r="K137">
            <v>-3.0721376872750203E-3</v>
          </cell>
          <cell r="L137">
            <v>-4.3391913482180981E-4</v>
          </cell>
          <cell r="M137">
            <v>-3.0838029812880054E-3</v>
          </cell>
        </row>
        <row r="138">
          <cell r="I138">
            <v>4.0207811951149071E-3</v>
          </cell>
          <cell r="J138">
            <v>-2.9111527379263934E-3</v>
          </cell>
          <cell r="K138">
            <v>-1.8479217407625479E-3</v>
          </cell>
          <cell r="L138">
            <v>4.4748828666051257E-3</v>
          </cell>
          <cell r="M138">
            <v>3.4258384307542362E-3</v>
          </cell>
        </row>
        <row r="139">
          <cell r="I139">
            <v>1.3913090263035438E-3</v>
          </cell>
          <cell r="J139">
            <v>1.092564923143252E-3</v>
          </cell>
          <cell r="K139">
            <v>1.8479217407625574E-3</v>
          </cell>
          <cell r="L139">
            <v>-3.4626783485514319E-3</v>
          </cell>
          <cell r="M139">
            <v>-1.3688788889846494E-3</v>
          </cell>
        </row>
        <row r="140">
          <cell r="I140">
            <v>4.8133906345639915E-3</v>
          </cell>
          <cell r="J140">
            <v>2.9080888835363713E-3</v>
          </cell>
          <cell r="K140">
            <v>4.298440760214497E-3</v>
          </cell>
          <cell r="L140">
            <v>1.1353157392301612E-2</v>
          </cell>
          <cell r="M140">
            <v>4.442151524755183E-3</v>
          </cell>
        </row>
        <row r="141">
          <cell r="I141">
            <v>7.4596558566308088E-3</v>
          </cell>
          <cell r="J141">
            <v>4.707649200993448E-3</v>
          </cell>
          <cell r="K141">
            <v>1.9418025760945975E-2</v>
          </cell>
          <cell r="L141">
            <v>1.2355408099104707E-2</v>
          </cell>
          <cell r="M141">
            <v>9.163551029677381E-3</v>
          </cell>
        </row>
        <row r="142">
          <cell r="I142">
            <v>4.0382570986289683E-4</v>
          </cell>
          <cell r="J142">
            <v>-3.6192970882937608E-3</v>
          </cell>
          <cell r="K142">
            <v>1.6686978881170437E-2</v>
          </cell>
          <cell r="L142">
            <v>-2.119407438325535E-3</v>
          </cell>
          <cell r="M142">
            <v>0</v>
          </cell>
        </row>
        <row r="143">
          <cell r="I143">
            <v>-9.3295173774222018E-3</v>
          </cell>
          <cell r="J143">
            <v>6.1449932645528341E-3</v>
          </cell>
          <cell r="K143">
            <v>5.8927689671506994E-3</v>
          </cell>
          <cell r="L143">
            <v>-1.7118777898964977E-2</v>
          </cell>
          <cell r="M143">
            <v>-6.0997631522046727E-3</v>
          </cell>
        </row>
        <row r="144">
          <cell r="I144">
            <v>-8.1550016929167287E-5</v>
          </cell>
          <cell r="J144">
            <v>1.080439325467783E-3</v>
          </cell>
          <cell r="K144">
            <v>8.1919709145881585E-3</v>
          </cell>
          <cell r="L144">
            <v>4.3154715789885616E-4</v>
          </cell>
          <cell r="M144">
            <v>2.7156612339511227E-3</v>
          </cell>
        </row>
        <row r="145">
          <cell r="I145">
            <v>5.6086438934780667E-3</v>
          </cell>
          <cell r="J145">
            <v>-3.599193832587618E-4</v>
          </cell>
          <cell r="K145">
            <v>4.6511711757306591E-3</v>
          </cell>
          <cell r="L145">
            <v>1.1013541762226292E-2</v>
          </cell>
          <cell r="M145">
            <v>6.4199852400290917E-3</v>
          </cell>
        </row>
        <row r="146">
          <cell r="I146">
            <v>-3.4915570374131431E-3</v>
          </cell>
          <cell r="J146">
            <v>1.7988496083221716E-3</v>
          </cell>
          <cell r="K146">
            <v>7.5123725879888458E-3</v>
          </cell>
          <cell r="L146">
            <v>-1.1876822391379417E-2</v>
          </cell>
          <cell r="M146">
            <v>-1.6854903799311009E-3</v>
          </cell>
        </row>
        <row r="147">
          <cell r="I147">
            <v>-1.954116409119903E-3</v>
          </cell>
          <cell r="J147">
            <v>-2.8797511905807932E-3</v>
          </cell>
          <cell r="K147">
            <v>3.4482217083937794E-3</v>
          </cell>
          <cell r="L147">
            <v>-4.9062725388187714E-3</v>
          </cell>
          <cell r="M147">
            <v>-2.3644625864581077E-3</v>
          </cell>
        </row>
        <row r="148">
          <cell r="I148">
            <v>1.1506536538939153E-2</v>
          </cell>
          <cell r="J148">
            <v>-1.8041518521563641E-3</v>
          </cell>
          <cell r="K148">
            <v>-1.0380716054560741E-2</v>
          </cell>
          <cell r="L148">
            <v>1.5074623594395731E-2</v>
          </cell>
          <cell r="M148">
            <v>7.7479739977049222E-3</v>
          </cell>
        </row>
        <row r="149">
          <cell r="I149">
            <v>-3.389538394653746E-3</v>
          </cell>
          <cell r="J149">
            <v>-1.8073026450403558E-3</v>
          </cell>
          <cell r="K149">
            <v>7.5079188224762821E-3</v>
          </cell>
          <cell r="L149">
            <v>-9.7366175843227615E-3</v>
          </cell>
          <cell r="M149">
            <v>-1.0071247543730229E-3</v>
          </cell>
        </row>
        <row r="150">
          <cell r="I150">
            <v>2.4222462996926629E-3</v>
          </cell>
          <cell r="J150">
            <v>-5.8055273268138334E-3</v>
          </cell>
          <cell r="K150">
            <v>-4.0357508818038837E-3</v>
          </cell>
          <cell r="L150">
            <v>4.3154715789885616E-4</v>
          </cell>
          <cell r="M150">
            <v>-2.0175355755186167E-3</v>
          </cell>
        </row>
        <row r="151">
          <cell r="I151">
            <v>-5.9044724646048459E-3</v>
          </cell>
          <cell r="J151">
            <v>-7.280526365068781E-4</v>
          </cell>
          <cell r="K151">
            <v>-4.6322608782029097E-3</v>
          </cell>
          <cell r="L151">
            <v>-9.5375866117083929E-3</v>
          </cell>
          <cell r="M151">
            <v>-6.7336070142411315E-4</v>
          </cell>
        </row>
        <row r="152">
          <cell r="I152">
            <v>5.9851544043953422E-3</v>
          </cell>
          <cell r="J152">
            <v>-4.013866165909828E-3</v>
          </cell>
          <cell r="K152">
            <v>1.7396351154437587E-3</v>
          </cell>
          <cell r="L152">
            <v>9.2499427682956915E-3</v>
          </cell>
          <cell r="M152">
            <v>1.3050246078071998E-2</v>
          </cell>
        </row>
        <row r="153">
          <cell r="I153">
            <v>6.9109603745773317E-3</v>
          </cell>
          <cell r="J153">
            <v>5.105709559197015E-3</v>
          </cell>
          <cell r="K153">
            <v>-2.3202447277081198E-3</v>
          </cell>
          <cell r="L153">
            <v>5.3087864498839194E-3</v>
          </cell>
          <cell r="M153">
            <v>-7.0059224261684525E-3</v>
          </cell>
        </row>
        <row r="154">
          <cell r="I154">
            <v>3.3578968520602392E-3</v>
          </cell>
          <cell r="J154">
            <v>2.5431675234145884E-3</v>
          </cell>
          <cell r="K154">
            <v>1.3841052210112113E-2</v>
          </cell>
          <cell r="L154">
            <v>4.9961705525992757E-3</v>
          </cell>
          <cell r="M154">
            <v>5.3422361043837475E-3</v>
          </cell>
        </row>
        <row r="155">
          <cell r="I155">
            <v>6.3648225577991021E-3</v>
          </cell>
          <cell r="J155">
            <v>-1.0890686698371431E-3</v>
          </cell>
          <cell r="K155">
            <v>5.7257376729314324E-4</v>
          </cell>
          <cell r="L155">
            <v>9.6359108377211868E-3</v>
          </cell>
          <cell r="M155">
            <v>4.9825774981473716E-3</v>
          </cell>
        </row>
        <row r="156">
          <cell r="I156">
            <v>5.0769539893161242E-3</v>
          </cell>
          <cell r="J156">
            <v>3.4541690792858101E-3</v>
          </cell>
          <cell r="K156">
            <v>-8.6231637706899854E-3</v>
          </cell>
          <cell r="L156">
            <v>5.4848457705488794E-3</v>
          </cell>
          <cell r="M156">
            <v>1.394932747498547E-3</v>
          </cell>
        </row>
        <row r="157">
          <cell r="I157">
            <v>-5.3951215700986663E-3</v>
          </cell>
          <cell r="J157">
            <v>-1.452903997852778E-3</v>
          </cell>
          <cell r="K157">
            <v>2.3068637016000304E-3</v>
          </cell>
          <cell r="L157">
            <v>-5.3439164907685098E-3</v>
          </cell>
          <cell r="M157">
            <v>-3.6575145869085462E-3</v>
          </cell>
        </row>
        <row r="158">
          <cell r="I158">
            <v>-2.4692031292994207E-3</v>
          </cell>
          <cell r="J158">
            <v>-3.6363880747700004E-4</v>
          </cell>
          <cell r="K158">
            <v>1.72650402598798E-3</v>
          </cell>
          <cell r="L158">
            <v>-2.8240205355578268E-3</v>
          </cell>
          <cell r="M158">
            <v>-1.3333534523812993E-3</v>
          </cell>
        </row>
        <row r="159">
          <cell r="I159">
            <v>7.2311837265499682E-3</v>
          </cell>
          <cell r="J159">
            <v>3.6297917654025159E-3</v>
          </cell>
          <cell r="K159">
            <v>8.5887730947010726E-3</v>
          </cell>
          <cell r="L159">
            <v>9.8932944272747073E-4</v>
          </cell>
          <cell r="M159">
            <v>7.6424831836979538E-3</v>
          </cell>
        </row>
        <row r="160">
          <cell r="I160">
            <v>-1.3469508498041235E-3</v>
          </cell>
          <cell r="J160">
            <v>7.244019473234887E-4</v>
          </cell>
          <cell r="K160">
            <v>1.3590242372148424E-2</v>
          </cell>
          <cell r="L160">
            <v>-2.5459702218315742E-3</v>
          </cell>
          <cell r="M160">
            <v>-6.6219486891048714E-4</v>
          </cell>
        </row>
        <row r="161">
          <cell r="I161">
            <v>6.3405765279924906E-4</v>
          </cell>
          <cell r="J161">
            <v>-1.1287315841694835E-2</v>
          </cell>
          <cell r="K161">
            <v>8.9586260432820489E-3</v>
          </cell>
          <cell r="L161">
            <v>4.3806613146618991E-3</v>
          </cell>
          <cell r="M161">
            <v>2.9766626480566523E-3</v>
          </cell>
        </row>
        <row r="162">
          <cell r="I162">
            <v>-7.0766950171725152E-3</v>
          </cell>
          <cell r="J162">
            <v>1.0979548314812948E-3</v>
          </cell>
          <cell r="K162">
            <v>1.5486924575060365E-2</v>
          </cell>
          <cell r="L162">
            <v>-9.4921447913620897E-3</v>
          </cell>
          <cell r="M162">
            <v>-9.9569509628442548E-3</v>
          </cell>
        </row>
        <row r="163">
          <cell r="I163">
            <v>-1.7570858382315133E-3</v>
          </cell>
          <cell r="J163">
            <v>1.0967875946377933E-3</v>
          </cell>
          <cell r="K163">
            <v>6.0192249045447127E-3</v>
          </cell>
          <cell r="L163">
            <v>-7.120399171334571E-4</v>
          </cell>
          <cell r="M163">
            <v>6.6686537952663114E-4</v>
          </cell>
        </row>
        <row r="164">
          <cell r="I164">
            <v>-1.1254121601242919E-2</v>
          </cell>
          <cell r="J164">
            <v>2.1896780226321796E-3</v>
          </cell>
          <cell r="K164">
            <v>-3.2786914616982354E-3</v>
          </cell>
          <cell r="L164">
            <v>-1.4058415642832002E-2</v>
          </cell>
          <cell r="M164">
            <v>-7.024551437537426E-3</v>
          </cell>
        </row>
        <row r="165">
          <cell r="I165">
            <v>1.3888565973567368E-2</v>
          </cell>
          <cell r="J165">
            <v>-2.5551772029238189E-3</v>
          </cell>
          <cell r="K165">
            <v>1.6287004974699058E-2</v>
          </cell>
          <cell r="L165">
            <v>1.5339702760699073E-2</v>
          </cell>
          <cell r="M165">
            <v>1.0020105207087179E-2</v>
          </cell>
        </row>
        <row r="166">
          <cell r="I166">
            <v>-4.7846522769733659E-4</v>
          </cell>
          <cell r="J166">
            <v>-1.0970777628272243E-3</v>
          </cell>
          <cell r="K166">
            <v>4.2987707252099975E-3</v>
          </cell>
          <cell r="L166">
            <v>-1.2812871178670426E-3</v>
          </cell>
          <cell r="M166">
            <v>1.328448890213289E-3</v>
          </cell>
        </row>
        <row r="167">
          <cell r="I167">
            <v>4.7846522769729453E-4</v>
          </cell>
          <cell r="J167">
            <v>4.0168584447134274E-3</v>
          </cell>
          <cell r="K167">
            <v>5.8807974882541603E-3</v>
          </cell>
          <cell r="L167">
            <v>1.8502104605712774E-3</v>
          </cell>
          <cell r="M167">
            <v>1.6580582041790723E-3</v>
          </cell>
        </row>
        <row r="168">
          <cell r="I168">
            <v>-2.3946668055653876E-3</v>
          </cell>
          <cell r="J168">
            <v>-9.1526406322121803E-3</v>
          </cell>
          <cell r="K168">
            <v>-9.1031418447261141E-3</v>
          </cell>
          <cell r="L168">
            <v>2.8427637382244715E-4</v>
          </cell>
          <cell r="M168">
            <v>-4.9825120290778501E-3</v>
          </cell>
        </row>
        <row r="169">
          <cell r="I169">
            <v>8.3562777856857132E-3</v>
          </cell>
          <cell r="J169">
            <v>-1.4721921007248948E-3</v>
          </cell>
          <cell r="K169">
            <v>2.0234929498756108E-2</v>
          </cell>
          <cell r="L169">
            <v>1.7472588403251211E-2</v>
          </cell>
          <cell r="M169">
            <v>3.324453824898729E-3</v>
          </cell>
        </row>
        <row r="170">
          <cell r="I170">
            <v>-6.9188264938383152E-3</v>
          </cell>
          <cell r="J170">
            <v>4.7767954151423124E-3</v>
          </cell>
          <cell r="K170">
            <v>-1.380064439346622E-2</v>
          </cell>
          <cell r="L170">
            <v>-1.0531587085009323E-2</v>
          </cell>
          <cell r="M170">
            <v>-9.0015274884987159E-3</v>
          </cell>
        </row>
        <row r="171">
          <cell r="I171">
            <v>-1.2123216408183129E-2</v>
          </cell>
          <cell r="J171">
            <v>-6.2511953615860946E-3</v>
          </cell>
          <cell r="K171">
            <v>2.0630248213941778E-2</v>
          </cell>
          <cell r="L171">
            <v>-1.5793072193349918E-2</v>
          </cell>
          <cell r="M171">
            <v>-8.0699680562393104E-3</v>
          </cell>
        </row>
        <row r="172">
          <cell r="I172">
            <v>1.6141173995111919E-3</v>
          </cell>
          <cell r="J172">
            <v>-7.3803463493107965E-4</v>
          </cell>
          <cell r="K172">
            <v>1.0466248719246674E-3</v>
          </cell>
          <cell r="L172">
            <v>4.4358374391993303E-3</v>
          </cell>
          <cell r="M172">
            <v>-3.7206412727178399E-3</v>
          </cell>
        </row>
        <row r="173">
          <cell r="I173">
            <v>-1.0539200995837774E-2</v>
          </cell>
          <cell r="J173">
            <v>2.5806858454304198E-3</v>
          </cell>
          <cell r="K173">
            <v>-9.4588193682678557E-3</v>
          </cell>
          <cell r="L173">
            <v>-1.757212132587254E-2</v>
          </cell>
          <cell r="M173">
            <v>-4.0747351545622305E-3</v>
          </cell>
        </row>
        <row r="174">
          <cell r="I174">
            <v>-2.3662565633922488E-3</v>
          </cell>
          <cell r="J174">
            <v>-2.9498515117059262E-3</v>
          </cell>
          <cell r="K174">
            <v>3.1628386101992438E-3</v>
          </cell>
          <cell r="L174">
            <v>-6.121546501063768E-3</v>
          </cell>
          <cell r="M174">
            <v>-2.0435936671734365E-3</v>
          </cell>
        </row>
        <row r="175">
          <cell r="I175">
            <v>-1.0181546421456028E-2</v>
          </cell>
          <cell r="J175">
            <v>1.8447279154847616E-3</v>
          </cell>
          <cell r="K175">
            <v>3.6774404458871832E-3</v>
          </cell>
          <cell r="L175">
            <v>-2.2024361291750179E-2</v>
          </cell>
          <cell r="M175">
            <v>-3.4153205146508336E-3</v>
          </cell>
        </row>
        <row r="176">
          <cell r="I176">
            <v>6.4165901347395145E-3</v>
          </cell>
          <cell r="J176">
            <v>-1.1063835597335387E-3</v>
          </cell>
          <cell r="K176">
            <v>-2.5492617878975065E-2</v>
          </cell>
          <cell r="L176">
            <v>6.1088767460849942E-3</v>
          </cell>
          <cell r="M176">
            <v>5.4589141818242636E-3</v>
          </cell>
        </row>
        <row r="177">
          <cell r="I177">
            <v>7.8412772302026666E-3</v>
          </cell>
          <cell r="J177">
            <v>-1.1076837110481324E-3</v>
          </cell>
          <cell r="K177">
            <v>-3.2327074695450652E-3</v>
          </cell>
          <cell r="L177">
            <v>1.2400571883899352E-2</v>
          </cell>
          <cell r="M177">
            <v>8.132866210333399E-3</v>
          </cell>
        </row>
        <row r="178">
          <cell r="I178">
            <v>3.0868890940806888E-3</v>
          </cell>
          <cell r="J178">
            <v>-8.8945401239307628E-4</v>
          </cell>
          <cell r="K178">
            <v>-1.6203621795285192E-3</v>
          </cell>
          <cell r="L178">
            <v>6.2887519871846556E-3</v>
          </cell>
          <cell r="M178">
            <v>3.3740990550373855E-4</v>
          </cell>
        </row>
        <row r="179">
          <cell r="I179">
            <v>-6.9998420252967101E-3</v>
          </cell>
          <cell r="J179">
            <v>-4.086880006992648E-3</v>
          </cell>
          <cell r="K179">
            <v>6.4655934703332389E-3</v>
          </cell>
          <cell r="L179">
            <v>-8.4919105987023794E-3</v>
          </cell>
          <cell r="M179">
            <v>-5.0735855174800989E-3</v>
          </cell>
        </row>
        <row r="180">
          <cell r="I180">
            <v>1.0077288314332139E-2</v>
          </cell>
          <cell r="J180">
            <v>2.9739113810800257E-3</v>
          </cell>
          <cell r="K180">
            <v>2.6816319990189438E-3</v>
          </cell>
          <cell r="L180">
            <v>1.6912431103236859E-2</v>
          </cell>
          <cell r="M180">
            <v>7.7689774963167566E-3</v>
          </cell>
        </row>
        <row r="181">
          <cell r="I181">
            <v>2.6648012326278649E-3</v>
          </cell>
          <cell r="J181">
            <v>5.18328847892048E-3</v>
          </cell>
          <cell r="K181">
            <v>-1.0718114638068336E-3</v>
          </cell>
          <cell r="L181">
            <v>3.3196826329782818E-3</v>
          </cell>
          <cell r="M181">
            <v>3.3591398361699438E-3</v>
          </cell>
        </row>
        <row r="182">
          <cell r="I182">
            <v>-7.609484908666973E-3</v>
          </cell>
          <cell r="J182">
            <v>-4.8121238703051732E-3</v>
          </cell>
          <cell r="K182">
            <v>-2.0585775699909145E-2</v>
          </cell>
          <cell r="L182">
            <v>-1.144858505326803E-2</v>
          </cell>
          <cell r="M182">
            <v>-8.4189657282621819E-3</v>
          </cell>
        </row>
        <row r="183">
          <cell r="I183">
            <v>-4.1528829919549601E-3</v>
          </cell>
          <cell r="J183">
            <v>2.9640320506409486E-3</v>
          </cell>
          <cell r="K183">
            <v>1.0345804513608302E-2</v>
          </cell>
          <cell r="L183">
            <v>-8.0486715910110217E-3</v>
          </cell>
          <cell r="M183">
            <v>-2.0311070480192243E-3</v>
          </cell>
        </row>
        <row r="184">
          <cell r="I184">
            <v>2.4448966414194742E-3</v>
          </cell>
          <cell r="J184">
            <v>4.0612287303871918E-3</v>
          </cell>
          <cell r="K184">
            <v>-4.8872212399095763E-3</v>
          </cell>
          <cell r="L184">
            <v>5.2755106313162126E-3</v>
          </cell>
          <cell r="M184">
            <v>5.74421296781238E-3</v>
          </cell>
        </row>
        <row r="185">
          <cell r="I185">
            <v>1.3261309918528088E-2</v>
          </cell>
          <cell r="J185">
            <v>4.0449498603194077E-3</v>
          </cell>
          <cell r="K185">
            <v>-5.4451400504021408E-4</v>
          </cell>
          <cell r="L185">
            <v>2.0828103374789343E-2</v>
          </cell>
          <cell r="M185">
            <v>9.7234394757855936E-3</v>
          </cell>
        </row>
        <row r="186">
          <cell r="I186">
            <v>9.1952956594772792E-3</v>
          </cell>
          <cell r="J186">
            <v>4.7592354596275666E-3</v>
          </cell>
          <cell r="K186">
            <v>1.0834233820168857E-2</v>
          </cell>
          <cell r="L186">
            <v>1.0536862477555432E-2</v>
          </cell>
          <cell r="M186">
            <v>8.9686369737387011E-3</v>
          </cell>
        </row>
        <row r="187">
          <cell r="I187">
            <v>6.0308508386636922E-3</v>
          </cell>
          <cell r="J187">
            <v>1.8245627075514368E-3</v>
          </cell>
          <cell r="K187">
            <v>-3.2379413944636361E-3</v>
          </cell>
          <cell r="L187">
            <v>4.8043613677304729E-3</v>
          </cell>
          <cell r="M187">
            <v>5.277069723241162E-3</v>
          </cell>
        </row>
        <row r="188">
          <cell r="I188">
            <v>2.3724832513044453E-4</v>
          </cell>
          <cell r="J188">
            <v>-3.6523129456365834E-3</v>
          </cell>
          <cell r="K188">
            <v>-4.8767368392925968E-3</v>
          </cell>
          <cell r="L188">
            <v>1.4088378443816765E-4</v>
          </cell>
          <cell r="M188">
            <v>-9.872446489682747E-4</v>
          </cell>
        </row>
        <row r="189">
          <cell r="I189">
            <v>1.2647073758863868E-3</v>
          </cell>
          <cell r="J189">
            <v>7.3153051987641057E-4</v>
          </cell>
          <cell r="K189">
            <v>1.5629582091488889E-2</v>
          </cell>
          <cell r="L189">
            <v>-3.5298308530412178E-3</v>
          </cell>
          <cell r="M189">
            <v>2.6306880639942864E-3</v>
          </cell>
        </row>
        <row r="190">
          <cell r="I190">
            <v>1.5786975784236141E-3</v>
          </cell>
          <cell r="J190">
            <v>-3.6630157414187328E-3</v>
          </cell>
          <cell r="K190">
            <v>7.4586918117416287E-3</v>
          </cell>
          <cell r="L190">
            <v>2.8249312771146278E-3</v>
          </cell>
          <cell r="M190">
            <v>0</v>
          </cell>
        </row>
        <row r="191">
          <cell r="I191">
            <v>-5.5223695836008606E-4</v>
          </cell>
          <cell r="J191">
            <v>1.466779860860406E-3</v>
          </cell>
          <cell r="K191">
            <v>-9.0643115945856952E-3</v>
          </cell>
          <cell r="L191">
            <v>2.5355696769341204E-3</v>
          </cell>
          <cell r="M191">
            <v>-9.8572203758202134E-4</v>
          </cell>
        </row>
        <row r="192">
          <cell r="I192">
            <v>3.2302137078506197E-3</v>
          </cell>
          <cell r="J192">
            <v>-3.6642863013251742E-4</v>
          </cell>
          <cell r="K192">
            <v>6.4069090915390755E-3</v>
          </cell>
          <cell r="L192">
            <v>5.3318071776607906E-3</v>
          </cell>
          <cell r="M192">
            <v>3.9370386552977079E-3</v>
          </cell>
        </row>
        <row r="193">
          <cell r="I193">
            <v>9.1611498559687251E-3</v>
          </cell>
          <cell r="J193">
            <v>6.212274787908827E-3</v>
          </cell>
          <cell r="K193">
            <v>1.1640289855167513E-2</v>
          </cell>
          <cell r="L193">
            <v>1.1547982243956693E-2</v>
          </cell>
          <cell r="M193">
            <v>7.5028700351576017E-3</v>
          </cell>
        </row>
        <row r="194">
          <cell r="I194">
            <v>-1.4820399037897213E-3</v>
          </cell>
          <cell r="J194">
            <v>1.8197673882992516E-3</v>
          </cell>
          <cell r="K194">
            <v>-2.1064252682291645E-3</v>
          </cell>
          <cell r="L194">
            <v>-1.6614014735419856E-3</v>
          </cell>
          <cell r="M194">
            <v>-1.6263053502596166E-3</v>
          </cell>
        </row>
        <row r="195">
          <cell r="I195">
            <v>7.0226923638559203E-4</v>
          </cell>
          <cell r="J195">
            <v>-2.5485952397571064E-3</v>
          </cell>
          <cell r="K195">
            <v>1.4132714005451684E-2</v>
          </cell>
          <cell r="L195">
            <v>-9.704028201837783E-4</v>
          </cell>
          <cell r="M195">
            <v>2.6007551284769927E-3</v>
          </cell>
        </row>
        <row r="196">
          <cell r="I196">
            <v>6.5308627763614319E-3</v>
          </cell>
          <cell r="J196">
            <v>1.4571248997194966E-3</v>
          </cell>
          <cell r="K196">
            <v>4.1493835468116181E-3</v>
          </cell>
          <cell r="L196">
            <v>1.1994394930138551E-2</v>
          </cell>
          <cell r="M196">
            <v>2.5940739806615269E-3</v>
          </cell>
        </row>
        <row r="197">
          <cell r="I197">
            <v>-3.1002190548471217E-4</v>
          </cell>
          <cell r="J197">
            <v>-1.4599880249657556E-4</v>
          </cell>
          <cell r="K197">
            <v>-1.9336844485489481E-2</v>
          </cell>
          <cell r="L197">
            <v>2.1902267782324069E-3</v>
          </cell>
          <cell r="M197">
            <v>-3.2435798324120242E-3</v>
          </cell>
        </row>
        <row r="198">
          <cell r="I198">
            <v>-3.8056945240618266E-3</v>
          </cell>
          <cell r="J198">
            <v>-2.9251240662765601E-3</v>
          </cell>
          <cell r="K198">
            <v>-1.8104859910173278E-2</v>
          </cell>
          <cell r="L198">
            <v>-8.2075245689664433E-4</v>
          </cell>
          <cell r="M198">
            <v>-4.558851721989954E-3</v>
          </cell>
        </row>
        <row r="199">
          <cell r="I199">
            <v>2.0988305185871106E-3</v>
          </cell>
          <cell r="J199">
            <v>1.0979520517991131E-3</v>
          </cell>
          <cell r="K199">
            <v>1.074006547921273E-3</v>
          </cell>
          <cell r="L199">
            <v>4.2334922409344418E-3</v>
          </cell>
          <cell r="M199">
            <v>3.2584092367230564E-3</v>
          </cell>
        </row>
        <row r="200">
          <cell r="I200">
            <v>1.0865239259590716E-3</v>
          </cell>
          <cell r="J200">
            <v>-7.3176045882257328E-4</v>
          </cell>
          <cell r="K200">
            <v>4.81928669401082E-3</v>
          </cell>
          <cell r="L200">
            <v>2.4499945033694928E-3</v>
          </cell>
          <cell r="M200">
            <v>6.4851712770473361E-3</v>
          </cell>
        </row>
        <row r="201">
          <cell r="I201">
            <v>-2.0965489365444671E-3</v>
          </cell>
          <cell r="J201">
            <v>-4.7697617900444907E-3</v>
          </cell>
          <cell r="K201">
            <v>5.3277165265923875E-3</v>
          </cell>
          <cell r="L201">
            <v>-1.3588471140546171E-4</v>
          </cell>
          <cell r="M201">
            <v>-9.4172252494896524E-3</v>
          </cell>
        </row>
        <row r="202">
          <cell r="I202">
            <v>-2.4903833536817732E-3</v>
          </cell>
          <cell r="J202">
            <v>-3.6846057556172767E-3</v>
          </cell>
          <cell r="K202">
            <v>-9.6103785478585842E-3</v>
          </cell>
          <cell r="L202">
            <v>-1.905267224847145E-3</v>
          </cell>
          <cell r="M202">
            <v>-7.8611793347078563E-3</v>
          </cell>
        </row>
        <row r="203">
          <cell r="I203">
            <v>-8.4514292611355575E-3</v>
          </cell>
          <cell r="J203">
            <v>3.684605755617167E-3</v>
          </cell>
          <cell r="K203">
            <v>5.3639048044949701E-4</v>
          </cell>
          <cell r="L203">
            <v>-1.1370791270453519E-2</v>
          </cell>
          <cell r="M203">
            <v>3.2882317549500758E-4</v>
          </cell>
        </row>
        <row r="204">
          <cell r="I204">
            <v>4.5476077022692865E-3</v>
          </cell>
          <cell r="J204">
            <v>6.2328211332974021E-3</v>
          </cell>
          <cell r="K204">
            <v>-4.2987707252100582E-3</v>
          </cell>
          <cell r="L204">
            <v>-7.3290652574424546E-3</v>
          </cell>
          <cell r="M204">
            <v>5.245860049539414E-3</v>
          </cell>
        </row>
        <row r="205">
          <cell r="I205">
            <v>1.7195301906352968E-3</v>
          </cell>
          <cell r="J205">
            <v>6.1942866372867939E-3</v>
          </cell>
          <cell r="K205">
            <v>6.4412996074033543E-3</v>
          </cell>
          <cell r="L205">
            <v>4.9841025584348468E-3</v>
          </cell>
          <cell r="M205">
            <v>-3.2703655120101691E-4</v>
          </cell>
        </row>
        <row r="206">
          <cell r="I206">
            <v>4.2081878312315215E-3</v>
          </cell>
          <cell r="J206">
            <v>5.4337615553969338E-3</v>
          </cell>
          <cell r="K206">
            <v>-8.5975807082102028E-3</v>
          </cell>
          <cell r="L206">
            <v>6.6069750331017611E-3</v>
          </cell>
          <cell r="M206">
            <v>-6.5446007832311182E-4</v>
          </cell>
        </row>
        <row r="207">
          <cell r="I207">
            <v>1.2749988407087633E-2</v>
          </cell>
          <cell r="J207">
            <v>4.685523492629017E-3</v>
          </cell>
          <cell r="K207">
            <v>1.1269182546468406E-2</v>
          </cell>
          <cell r="L207">
            <v>2.0907644697000956E-2</v>
          </cell>
          <cell r="M207">
            <v>1.009618112571575E-2</v>
          </cell>
        </row>
        <row r="208">
          <cell r="I208">
            <v>-1.6907149056170042E-3</v>
          </cell>
          <cell r="J208">
            <v>-1.0793137773409934E-3</v>
          </cell>
          <cell r="K208">
            <v>9.0306058600899894E-3</v>
          </cell>
          <cell r="L208">
            <v>-1.7480942712560618E-3</v>
          </cell>
          <cell r="M208">
            <v>0</v>
          </cell>
        </row>
        <row r="209">
          <cell r="I209">
            <v>5.6752281718689358E-3</v>
          </cell>
          <cell r="J209">
            <v>-4.6906679947701464E-3</v>
          </cell>
          <cell r="K209">
            <v>-3.5525802641865577E-2</v>
          </cell>
          <cell r="L209">
            <v>5.5029465020573695E-3</v>
          </cell>
          <cell r="M209">
            <v>-6.4827527342062709E-4</v>
          </cell>
        </row>
        <row r="210">
          <cell r="I210">
            <v>2.9019554957548321E-3</v>
          </cell>
          <cell r="J210">
            <v>-1.8099387082306975E-3</v>
          </cell>
          <cell r="K210">
            <v>7.0979824920749286E-3</v>
          </cell>
          <cell r="L210">
            <v>3.8741749336897997E-3</v>
          </cell>
          <cell r="M210">
            <v>2.9139837356940623E-3</v>
          </cell>
        </row>
        <row r="211">
          <cell r="I211">
            <v>1.9045785586165875E-3</v>
          </cell>
          <cell r="J211">
            <v>1.8099387082306888E-3</v>
          </cell>
          <cell r="K211">
            <v>4.3431123829482084E-3</v>
          </cell>
          <cell r="L211">
            <v>6.9093685763578919E-3</v>
          </cell>
          <cell r="M211">
            <v>-5.1863443175492662E-3</v>
          </cell>
        </row>
        <row r="212">
          <cell r="I212">
            <v>6.9020437276997868E-3</v>
          </cell>
          <cell r="J212">
            <v>3.6101518032313653E-3</v>
          </cell>
          <cell r="K212">
            <v>5.4156516577196954E-4</v>
          </cell>
          <cell r="L212">
            <v>1.1192506070064381E-2</v>
          </cell>
          <cell r="M212">
            <v>6.8015842733148372E-3</v>
          </cell>
        </row>
        <row r="213">
          <cell r="I213">
            <v>3.3956007437105028E-3</v>
          </cell>
          <cell r="J213">
            <v>6.4655814899490039E-3</v>
          </cell>
          <cell r="K213">
            <v>-7.0632732409767326E-3</v>
          </cell>
          <cell r="L213">
            <v>6.1352976614012277E-3</v>
          </cell>
          <cell r="M213">
            <v>-5.5025396974473081E-3</v>
          </cell>
        </row>
        <row r="214">
          <cell r="I214">
            <v>-6.7813033193277162E-4</v>
          </cell>
          <cell r="J214">
            <v>2.14588945749724E-3</v>
          </cell>
          <cell r="K214">
            <v>1.3001266557373502E-2</v>
          </cell>
          <cell r="L214">
            <v>4.5446550277204976E-3</v>
          </cell>
          <cell r="M214">
            <v>-4.5542716123341811E-3</v>
          </cell>
        </row>
        <row r="215">
          <cell r="I215">
            <v>6.9857998287149656E-3</v>
          </cell>
          <cell r="J215">
            <v>-1.7879692690854223E-3</v>
          </cell>
          <cell r="K215">
            <v>-7.0213086986156007E-3</v>
          </cell>
          <cell r="L215">
            <v>1.0823414441231768E-2</v>
          </cell>
          <cell r="M215">
            <v>4.5542716123340501E-3</v>
          </cell>
        </row>
        <row r="216">
          <cell r="I216">
            <v>1.8696819128452503E-3</v>
          </cell>
          <cell r="J216">
            <v>3.2160321745006259E-3</v>
          </cell>
          <cell r="K216">
            <v>4.3266695767308324E-3</v>
          </cell>
          <cell r="L216">
            <v>-2.5630607512588878E-4</v>
          </cell>
          <cell r="M216">
            <v>1.9455877010506233E-3</v>
          </cell>
        </row>
        <row r="217">
          <cell r="I217">
            <v>1.8661927250469643E-3</v>
          </cell>
          <cell r="J217">
            <v>-1.070837986398275E-3</v>
          </cell>
          <cell r="K217">
            <v>-1.6203621795285192E-3</v>
          </cell>
          <cell r="L217">
            <v>1.152981999485171E-3</v>
          </cell>
          <cell r="M217">
            <v>9.7132730094745805E-4</v>
          </cell>
        </row>
        <row r="218">
          <cell r="I218">
            <v>-6.9597725523817058E-3</v>
          </cell>
          <cell r="J218">
            <v>-2.1451941881024208E-3</v>
          </cell>
          <cell r="K218">
            <v>1.5021794943972527E-2</v>
          </cell>
          <cell r="L218">
            <v>-1.0813648112693785E-2</v>
          </cell>
          <cell r="M218">
            <v>-3.5661772791893412E-3</v>
          </cell>
        </row>
        <row r="219">
          <cell r="I219">
            <v>-3.7561351175093369E-4</v>
          </cell>
          <cell r="J219">
            <v>-3.5792018841171837E-4</v>
          </cell>
          <cell r="K219">
            <v>-1.5021794943972575E-2</v>
          </cell>
          <cell r="L219">
            <v>-1.2951432468927631E-3</v>
          </cell>
          <cell r="M219">
            <v>-2.2760876489360945E-3</v>
          </cell>
        </row>
        <row r="220">
          <cell r="I220">
            <v>-5.8769758430215497E-3</v>
          </cell>
          <cell r="J220">
            <v>3.5792018841186257E-4</v>
          </cell>
          <cell r="K220">
            <v>4.3150013014132795E-3</v>
          </cell>
          <cell r="L220">
            <v>-1.462170910665719E-2</v>
          </cell>
          <cell r="M220">
            <v>1.6263053502595507E-3</v>
          </cell>
        </row>
        <row r="221">
          <cell r="I221">
            <v>4.1476707758885227E-3</v>
          </cell>
          <cell r="J221">
            <v>-1.5445119931236059E-3</v>
          </cell>
          <cell r="K221">
            <v>-3.7746068002861193E-3</v>
          </cell>
          <cell r="L221">
            <v>1.0205492146557121E-2</v>
          </cell>
          <cell r="M221">
            <v>1.7007919321975211E-3</v>
          </cell>
        </row>
        <row r="222">
          <cell r="I222">
            <v>4.8795836078346037E-3</v>
          </cell>
          <cell r="J222">
            <v>-7.2149859976118882E-3</v>
          </cell>
          <cell r="K222">
            <v>-9.7720647337927145E-3</v>
          </cell>
          <cell r="L222">
            <v>7.0048411538570698E-3</v>
          </cell>
          <cell r="M222">
            <v>1.3063032769790759E-3</v>
          </cell>
        </row>
        <row r="223">
          <cell r="I223">
            <v>-8.2405549955378481E-4</v>
          </cell>
          <cell r="J223">
            <v>0</v>
          </cell>
          <cell r="K223">
            <v>9.7720647337927423E-3</v>
          </cell>
          <cell r="L223">
            <v>1.9386693314431887E-4</v>
          </cell>
          <cell r="M223">
            <v>2.2819896547330129E-3</v>
          </cell>
        </row>
        <row r="224">
          <cell r="I224">
            <v>-4.3916108202327686E-3</v>
          </cell>
          <cell r="J224">
            <v>7.2381660755988886E-4</v>
          </cell>
          <cell r="K224">
            <v>1.6194874897339274E-3</v>
          </cell>
          <cell r="L224">
            <v>-5.2479824664593954E-3</v>
          </cell>
          <cell r="M224">
            <v>-2.2819896547330507E-3</v>
          </cell>
        </row>
        <row r="225">
          <cell r="I225">
            <v>8.04539830394479E-3</v>
          </cell>
          <cell r="J225">
            <v>-8.3560385509570088E-3</v>
          </cell>
          <cell r="K225">
            <v>2.6931876582124291E-3</v>
          </cell>
          <cell r="L225">
            <v>1.553419318104318E-2</v>
          </cell>
          <cell r="M225">
            <v>4.8836821791714384E-3</v>
          </cell>
        </row>
        <row r="226">
          <cell r="I226">
            <v>2.9910589260013173E-3</v>
          </cell>
          <cell r="J226">
            <v>2.1865592001821432E-3</v>
          </cell>
          <cell r="K226">
            <v>6.9686158972886211E-3</v>
          </cell>
          <cell r="L226">
            <v>1.5674413559263967E-2</v>
          </cell>
          <cell r="M226">
            <v>7.7645162726797832E-3</v>
          </cell>
        </row>
        <row r="227">
          <cell r="I227">
            <v>-2.2423989232035748E-3</v>
          </cell>
          <cell r="J227">
            <v>-1.4571991502696734E-3</v>
          </cell>
          <cell r="K227">
            <v>5.3277165265923875E-3</v>
          </cell>
          <cell r="L227">
            <v>-8.6000399773174478E-3</v>
          </cell>
          <cell r="M227">
            <v>1.9317133834969847E-3</v>
          </cell>
        </row>
        <row r="228">
          <cell r="I228">
            <v>6.5636843388154056E-3</v>
          </cell>
          <cell r="J228">
            <v>7.2647812446706289E-3</v>
          </cell>
          <cell r="K228">
            <v>1.1621947726992619E-2</v>
          </cell>
          <cell r="L228">
            <v>8.8518153437500743E-3</v>
          </cell>
          <cell r="M228">
            <v>-9.6543854587208277E-4</v>
          </cell>
        </row>
        <row r="229">
          <cell r="I229">
            <v>2.2278563187460004E-3</v>
          </cell>
          <cell r="J229">
            <v>1.8080693197139943E-3</v>
          </cell>
          <cell r="K229">
            <v>-1.3749554855974568E-2</v>
          </cell>
          <cell r="L229">
            <v>2.5147379500686596E-3</v>
          </cell>
          <cell r="M229">
            <v>6.4373997465621722E-4</v>
          </cell>
        </row>
        <row r="230">
          <cell r="I230">
            <v>-1.4840504973695335E-4</v>
          </cell>
          <cell r="J230">
            <v>-1.4461720633400072E-3</v>
          </cell>
          <cell r="K230">
            <v>3.7203868657681239E-3</v>
          </cell>
          <cell r="L230">
            <v>6.2774468123339832E-4</v>
          </cell>
          <cell r="M230">
            <v>-2.8999536997898717E-3</v>
          </cell>
        </row>
        <row r="231">
          <cell r="I231">
            <v>9.525002967302092E-3</v>
          </cell>
          <cell r="J231">
            <v>7.2332933090036829E-4</v>
          </cell>
          <cell r="K231">
            <v>3.1779687763461928E-3</v>
          </cell>
          <cell r="L231">
            <v>1.023857114817491E-2</v>
          </cell>
          <cell r="M231">
            <v>1.154969527927301E-2</v>
          </cell>
        </row>
        <row r="232">
          <cell r="I232">
            <v>-7.5978603322240526E-3</v>
          </cell>
          <cell r="J232">
            <v>2.8880965963535158E-3</v>
          </cell>
          <cell r="K232">
            <v>1.7300562567194231E-2</v>
          </cell>
          <cell r="L232">
            <v>-2.0963523981649607E-2</v>
          </cell>
          <cell r="M232">
            <v>2.230365748545504E-3</v>
          </cell>
        </row>
        <row r="233">
          <cell r="I233">
            <v>4.4328924208423687E-3</v>
          </cell>
          <cell r="J233">
            <v>1.8008338109194214E-3</v>
          </cell>
          <cell r="K233">
            <v>-2.0811141204924695E-3</v>
          </cell>
          <cell r="L233">
            <v>4.4300812351165727E-3</v>
          </cell>
          <cell r="M233">
            <v>6.0289250356091954E-3</v>
          </cell>
        </row>
        <row r="234">
          <cell r="I234">
            <v>6.5395658496432999E-3</v>
          </cell>
          <cell r="J234">
            <v>0</v>
          </cell>
          <cell r="K234">
            <v>3.1200752529117206E-3</v>
          </cell>
          <cell r="L234">
            <v>3.7817137509753413E-3</v>
          </cell>
          <cell r="M234">
            <v>3.1584991513781955E-3</v>
          </cell>
        </row>
        <row r="235">
          <cell r="I235">
            <v>5.8420133446251141E-3</v>
          </cell>
          <cell r="J235">
            <v>3.950455885565092E-3</v>
          </cell>
          <cell r="K235">
            <v>1.9028550975953913E-2</v>
          </cell>
          <cell r="L235">
            <v>2.5131578473827788E-3</v>
          </cell>
          <cell r="M235">
            <v>7.5401551079854788E-3</v>
          </cell>
        </row>
        <row r="236">
          <cell r="I236">
            <v>-1.1570989971459457E-2</v>
          </cell>
          <cell r="J236">
            <v>0</v>
          </cell>
          <cell r="K236">
            <v>-3.5723438640077919E-3</v>
          </cell>
          <cell r="L236">
            <v>-2.7611627179801038E-2</v>
          </cell>
          <cell r="M236">
            <v>-8.4866451762227839E-3</v>
          </cell>
        </row>
        <row r="237">
          <cell r="I237">
            <v>-6.1325105323281285E-3</v>
          </cell>
          <cell r="J237">
            <v>-1.7937273582826882E-3</v>
          </cell>
          <cell r="K237">
            <v>-6.6683500925769574E-3</v>
          </cell>
          <cell r="L237">
            <v>-3.2306029717903712E-3</v>
          </cell>
          <cell r="M237">
            <v>-6.6508876462049293E-3</v>
          </cell>
        </row>
        <row r="238">
          <cell r="I238">
            <v>-5.722926233843688E-3</v>
          </cell>
          <cell r="J238">
            <v>-7.1835676869177524E-4</v>
          </cell>
          <cell r="K238">
            <v>-1.7653625651692418E-2</v>
          </cell>
          <cell r="L238">
            <v>-8.3182046979815641E-3</v>
          </cell>
          <cell r="M238">
            <v>-5.7360896601375642E-3</v>
          </cell>
        </row>
        <row r="239">
          <cell r="I239">
            <v>1.2444545786530281E-2</v>
          </cell>
          <cell r="J239">
            <v>-2.1582800581431316E-3</v>
          </cell>
          <cell r="K239">
            <v>1.0471728431477624E-3</v>
          </cell>
          <cell r="L239">
            <v>1.7081147144557635E-2</v>
          </cell>
          <cell r="M239">
            <v>1.2071270910665953E-2</v>
          </cell>
        </row>
        <row r="240">
          <cell r="I240">
            <v>-5.1538604285040286E-4</v>
          </cell>
          <cell r="J240">
            <v>1.7988179514313886E-3</v>
          </cell>
          <cell r="K240">
            <v>3.13474647674918E-3</v>
          </cell>
          <cell r="L240">
            <v>-2.3121396989797256E-3</v>
          </cell>
          <cell r="M240">
            <v>-2.0545246262864132E-3</v>
          </cell>
        </row>
        <row r="241">
          <cell r="I241">
            <v>-2.068833205189597E-2</v>
          </cell>
          <cell r="J241">
            <v>0</v>
          </cell>
          <cell r="K241">
            <v>-4.7058910374128396E-3</v>
          </cell>
          <cell r="L241">
            <v>-3.4407279422066096E-2</v>
          </cell>
          <cell r="M241">
            <v>-1.2897209057543844E-2</v>
          </cell>
        </row>
        <row r="242">
          <cell r="I242">
            <v>-4.2198239411250903E-3</v>
          </cell>
          <cell r="J242">
            <v>3.5946210671165357E-4</v>
          </cell>
          <cell r="K242">
            <v>-1.4252075870413789E-2</v>
          </cell>
          <cell r="L242">
            <v>-9.6295112848978556E-3</v>
          </cell>
          <cell r="M242">
            <v>-3.5319027960557282E-3</v>
          </cell>
        </row>
        <row r="243">
          <cell r="I243">
            <v>1.1561750672494313E-2</v>
          </cell>
          <cell r="J243">
            <v>3.5250206724060599E-3</v>
          </cell>
          <cell r="K243">
            <v>1.057656635061123E-2</v>
          </cell>
          <cell r="L243">
            <v>7.4976516882553192E-3</v>
          </cell>
          <cell r="M243">
            <v>1.1830641773073441E-2</v>
          </cell>
        </row>
        <row r="244">
          <cell r="I244">
            <v>2.4602241139887186E-3</v>
          </cell>
          <cell r="J244">
            <v>2.8684135837922075E-3</v>
          </cell>
          <cell r="K244">
            <v>-1.0526316761434844E-3</v>
          </cell>
          <cell r="L244">
            <v>6.7797133923372787E-3</v>
          </cell>
          <cell r="M244">
            <v>-1.2722330162606506E-3</v>
          </cell>
        </row>
        <row r="245">
          <cell r="I245">
            <v>-5.2258198545168111E-3</v>
          </cell>
          <cell r="J245">
            <v>3.5740208956720975E-3</v>
          </cell>
          <cell r="K245">
            <v>8.9122477185199812E-3</v>
          </cell>
          <cell r="L245">
            <v>-1.3068634860462724E-2</v>
          </cell>
          <cell r="M245">
            <v>-6.3673991326754003E-4</v>
          </cell>
        </row>
        <row r="246">
          <cell r="I246">
            <v>1.2644251336967199E-2</v>
          </cell>
          <cell r="J246">
            <v>4.6271304370841789E-3</v>
          </cell>
          <cell r="K246">
            <v>1.8102382092305431E-2</v>
          </cell>
          <cell r="L246">
            <v>2.4397869534397928E-2</v>
          </cell>
          <cell r="M246">
            <v>1.1084832424492914E-2</v>
          </cell>
        </row>
        <row r="247">
          <cell r="I247">
            <v>-9.8040521247722921E-3</v>
          </cell>
          <cell r="J247">
            <v>4.9592380236605478E-3</v>
          </cell>
          <cell r="K247">
            <v>-4.6236917718409775E-3</v>
          </cell>
          <cell r="L247">
            <v>-1.9710910774381661E-2</v>
          </cell>
          <cell r="M247">
            <v>-1.4594135698818029E-2</v>
          </cell>
        </row>
        <row r="248">
          <cell r="I248">
            <v>-1.8911808910107984E-2</v>
          </cell>
          <cell r="J248">
            <v>6.691379196314619E-3</v>
          </cell>
          <cell r="K248">
            <v>-5.1506568226002299E-4</v>
          </cell>
          <cell r="L248">
            <v>-2.4752749002674407E-2</v>
          </cell>
          <cell r="M248">
            <v>-2.0339716196214587E-2</v>
          </cell>
        </row>
        <row r="249">
          <cell r="I249">
            <v>-2.5967440573715774E-2</v>
          </cell>
          <cell r="J249">
            <v>-8.4596909173669174E-3</v>
          </cell>
          <cell r="K249">
            <v>-2.2402603999137054E-2</v>
          </cell>
          <cell r="L249">
            <v>-2.5661981933404517E-2</v>
          </cell>
          <cell r="M249">
            <v>-2.209488068275043E-2</v>
          </cell>
        </row>
        <row r="250">
          <cell r="I250">
            <v>-9.5695214989458526E-3</v>
          </cell>
          <cell r="J250">
            <v>-1.7714441873898001E-3</v>
          </cell>
          <cell r="K250">
            <v>-1.0543490975235491E-3</v>
          </cell>
          <cell r="L250">
            <v>-1.4150512447463029E-2</v>
          </cell>
          <cell r="M250">
            <v>-5.3493942342606E-3</v>
          </cell>
        </row>
        <row r="251">
          <cell r="I251">
            <v>2.1905268526890134E-2</v>
          </cell>
          <cell r="J251">
            <v>-2.1299972554204992E-3</v>
          </cell>
          <cell r="K251">
            <v>1.5698962285721162E-2</v>
          </cell>
          <cell r="L251">
            <v>2.7133175789663944E-2</v>
          </cell>
          <cell r="M251">
            <v>1.9585688304489712E-2</v>
          </cell>
        </row>
        <row r="252">
          <cell r="I252">
            <v>4.0783327189884405E-3</v>
          </cell>
          <cell r="J252">
            <v>5.3164045120151805E-3</v>
          </cell>
          <cell r="K252">
            <v>2.0746377273875303E-3</v>
          </cell>
          <cell r="L252">
            <v>8.2873267223462898E-3</v>
          </cell>
          <cell r="M252">
            <v>3.6095526703065119E-3</v>
          </cell>
        </row>
      </sheetData>
      <sheetData sheetId="4"/>
      <sheetData sheetId="5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8220-D835-364D-BA0E-CDF00E4921D5}">
  <sheetPr codeName="Sheet1"/>
  <dimension ref="A2:N27"/>
  <sheetViews>
    <sheetView tabSelected="1" zoomScale="86" zoomScaleNormal="100" workbookViewId="0">
      <selection activeCell="H24" sqref="A1:H24"/>
    </sheetView>
  </sheetViews>
  <sheetFormatPr baseColWidth="10" defaultRowHeight="16" x14ac:dyDescent="0.2"/>
  <cols>
    <col min="1" max="1" width="10.83203125" style="1"/>
    <col min="2" max="2" width="20.33203125" style="1" bestFit="1" customWidth="1"/>
    <col min="3" max="6" width="14.33203125" style="1" bestFit="1" customWidth="1"/>
    <col min="7" max="7" width="13.6640625" style="1" bestFit="1" customWidth="1"/>
    <col min="8" max="8" width="10.83203125" style="1"/>
    <col min="9" max="9" width="19.33203125" style="1" customWidth="1"/>
    <col min="10" max="16384" width="10.83203125" style="1"/>
  </cols>
  <sheetData>
    <row r="2" spans="1:14" x14ac:dyDescent="0.2">
      <c r="A2" s="2"/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58"/>
      <c r="I2" s="59"/>
      <c r="J2" s="59"/>
      <c r="K2" s="59"/>
      <c r="L2" s="59"/>
      <c r="M2" s="3"/>
      <c r="N2" s="3"/>
    </row>
    <row r="3" spans="1:14" x14ac:dyDescent="0.2">
      <c r="A3" s="2"/>
      <c r="B3" s="4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8"/>
      <c r="I3" s="61"/>
      <c r="J3" s="61"/>
      <c r="K3" s="60"/>
      <c r="L3" s="60"/>
      <c r="M3" s="2"/>
      <c r="N3" s="2"/>
    </row>
    <row r="4" spans="1:14" x14ac:dyDescent="0.2">
      <c r="A4" s="2"/>
      <c r="B4" s="6" t="s">
        <v>11</v>
      </c>
      <c r="C4" s="7">
        <f>EXP(AVERAGE('[1]Raw Data'!I4:I252)*252)-1</f>
        <v>0.23134673956395435</v>
      </c>
      <c r="D4" s="7">
        <f>EXP(AVERAGE('[1]Raw Data'!J4:J252)*252)-1</f>
        <v>9.1088044180420047E-2</v>
      </c>
      <c r="E4" s="7">
        <f>EXP(AVERAGE('[1]Raw Data'!K4:K252)*252)-1</f>
        <v>0.26330128276861364</v>
      </c>
      <c r="F4" s="7">
        <f>EXP(AVERAGE('[1]Raw Data'!L4:L252)*252)-1</f>
        <v>0.25380143629113094</v>
      </c>
      <c r="G4" s="7">
        <f>EXP(AVERAGE('[1]Raw Data'!M4:M252)*252)-1</f>
        <v>0.17120774772031422</v>
      </c>
      <c r="H4" s="58"/>
      <c r="I4" s="58"/>
      <c r="J4" s="56"/>
      <c r="K4" s="8"/>
      <c r="L4" s="8"/>
      <c r="M4" s="8"/>
      <c r="N4" s="8"/>
    </row>
    <row r="5" spans="1:14" x14ac:dyDescent="0.2">
      <c r="A5" s="2"/>
      <c r="B5" s="6" t="s">
        <v>12</v>
      </c>
      <c r="C5" s="7">
        <f>SQRT(_xlfn.VAR.P('[1]Raw Data'!I4:I252)*252)</f>
        <v>0.10930087793071137</v>
      </c>
      <c r="D5" s="7">
        <f>SQRT(_xlfn.VAR.P('[1]Raw Data'!J4:J252)*252)</f>
        <v>6.7644768121390184E-2</v>
      </c>
      <c r="E5" s="7">
        <f>SQRT(_xlfn.VAR.P('[1]Raw Data'!K4:K252)*252)</f>
        <v>0.14080652114665165</v>
      </c>
      <c r="F5" s="7">
        <f>SQRT(_xlfn.VAR.P('[1]Raw Data'!L4:L252)*252)</f>
        <v>0.16213125773682255</v>
      </c>
      <c r="G5" s="7">
        <f>SQRT(_xlfn.VAR.P('[1]Raw Data'!M4:M252)*252)</f>
        <v>9.8514724803446127E-2</v>
      </c>
      <c r="H5" s="58"/>
      <c r="I5" s="58"/>
      <c r="J5" s="56"/>
      <c r="K5" s="8"/>
      <c r="L5" s="8"/>
      <c r="M5" s="8"/>
      <c r="N5" s="8"/>
    </row>
    <row r="6" spans="1:14" x14ac:dyDescent="0.2">
      <c r="A6" s="2"/>
      <c r="B6" s="6" t="s">
        <v>13</v>
      </c>
      <c r="C6" s="7">
        <v>0.1</v>
      </c>
      <c r="D6" s="7">
        <v>0.1</v>
      </c>
      <c r="E6" s="7">
        <v>0.1</v>
      </c>
      <c r="F6" s="7">
        <v>0.1</v>
      </c>
      <c r="G6" s="7">
        <v>0.1</v>
      </c>
      <c r="H6" s="58"/>
      <c r="I6" s="58"/>
      <c r="J6" s="62"/>
      <c r="K6" s="58"/>
      <c r="L6" s="58"/>
    </row>
    <row r="7" spans="1:14" x14ac:dyDescent="0.2">
      <c r="A7" s="2"/>
      <c r="B7" s="6" t="s">
        <v>14</v>
      </c>
      <c r="C7" s="7">
        <v>0.4</v>
      </c>
      <c r="D7" s="7">
        <v>0.4</v>
      </c>
      <c r="E7" s="7">
        <v>0.4</v>
      </c>
      <c r="F7" s="7">
        <v>0.4</v>
      </c>
      <c r="G7" s="7">
        <v>0.4</v>
      </c>
      <c r="H7" s="58"/>
      <c r="I7" s="58"/>
      <c r="J7" s="58"/>
      <c r="K7" s="58"/>
      <c r="L7" s="58"/>
    </row>
    <row r="8" spans="1:14" x14ac:dyDescent="0.2">
      <c r="A8" s="2"/>
      <c r="B8" s="6" t="s">
        <v>15</v>
      </c>
      <c r="C8" s="9">
        <v>0.1</v>
      </c>
      <c r="D8" s="9">
        <v>0.4</v>
      </c>
      <c r="E8" s="9">
        <v>0.33325786061326013</v>
      </c>
      <c r="F8" s="9">
        <v>0.10000000000000002</v>
      </c>
      <c r="G8" s="9">
        <v>0.1</v>
      </c>
      <c r="H8" s="58"/>
      <c r="I8" s="58"/>
      <c r="J8" s="58"/>
      <c r="K8" s="58"/>
      <c r="L8" s="58"/>
    </row>
    <row r="9" spans="1:14" x14ac:dyDescent="0.2">
      <c r="A9" s="2"/>
      <c r="B9" s="2"/>
      <c r="C9" s="2"/>
      <c r="D9" s="2"/>
      <c r="E9" s="2"/>
      <c r="F9" s="2"/>
      <c r="G9" s="2"/>
      <c r="H9" s="58"/>
      <c r="I9" s="58"/>
      <c r="J9" s="58"/>
      <c r="K9" s="58"/>
      <c r="L9" s="58"/>
    </row>
    <row r="10" spans="1:14" x14ac:dyDescent="0.2">
      <c r="A10" s="2"/>
      <c r="B10" s="49" t="s">
        <v>16</v>
      </c>
      <c r="C10" s="50"/>
      <c r="D10" s="2"/>
      <c r="E10" s="2"/>
      <c r="F10" s="2"/>
      <c r="G10" s="2"/>
    </row>
    <row r="11" spans="1:14" x14ac:dyDescent="0.2">
      <c r="A11" s="2"/>
      <c r="B11" s="10" t="s">
        <v>17</v>
      </c>
      <c r="C11" s="11">
        <f>SUMPRODUCT(C4:G4, C8:G8)</f>
        <v>0.18981803222190319</v>
      </c>
      <c r="D11" s="2"/>
      <c r="E11" s="2"/>
      <c r="F11" s="2"/>
      <c r="G11" s="2"/>
    </row>
    <row r="12" spans="1:14" x14ac:dyDescent="0.2">
      <c r="A12" s="2"/>
      <c r="B12" s="10" t="s">
        <v>12</v>
      </c>
      <c r="C12" s="11" cm="1">
        <f t="array" ref="C12">SQRT(MMULT(MMULT(C8:G8, C20:G24), TRANSPOSE(C8:G8)*252))</f>
        <v>7.5726302693057732E-2</v>
      </c>
      <c r="D12" s="2"/>
      <c r="E12" s="2"/>
      <c r="F12" s="2"/>
      <c r="G12" s="2"/>
    </row>
    <row r="13" spans="1:14" x14ac:dyDescent="0.2">
      <c r="A13" s="2"/>
      <c r="B13" s="10" t="s">
        <v>18</v>
      </c>
      <c r="C13" s="12">
        <v>3.44E-2</v>
      </c>
      <c r="D13" s="2"/>
      <c r="E13" s="2"/>
      <c r="F13" s="2"/>
      <c r="G13" s="2"/>
    </row>
    <row r="14" spans="1:14" x14ac:dyDescent="0.2">
      <c r="A14" s="2"/>
      <c r="B14" s="10" t="s">
        <v>19</v>
      </c>
      <c r="C14" s="13">
        <v>1</v>
      </c>
      <c r="D14" s="2"/>
      <c r="E14" s="2"/>
      <c r="F14" s="2"/>
      <c r="G14" s="2"/>
    </row>
    <row r="15" spans="1:14" x14ac:dyDescent="0.2">
      <c r="A15" s="2"/>
      <c r="B15" s="10" t="s">
        <v>25</v>
      </c>
      <c r="C15" s="13">
        <f>C11-(J4*C12)</f>
        <v>0.18981803222190319</v>
      </c>
      <c r="D15" s="2"/>
      <c r="E15" s="2"/>
      <c r="F15" s="2"/>
      <c r="G15" s="2"/>
    </row>
    <row r="16" spans="1:14" x14ac:dyDescent="0.2">
      <c r="A16" s="2"/>
      <c r="B16" s="14" t="s">
        <v>20</v>
      </c>
      <c r="C16" s="15">
        <f>(C11-C13)/C12</f>
        <v>2.0523652508410564</v>
      </c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49" t="s">
        <v>21</v>
      </c>
      <c r="C18" s="51"/>
      <c r="D18" s="51"/>
      <c r="E18" s="51"/>
      <c r="F18" s="51"/>
      <c r="G18" s="50"/>
    </row>
    <row r="19" spans="1:7" x14ac:dyDescent="0.2">
      <c r="A19" s="2"/>
      <c r="B19" s="16"/>
      <c r="C19" s="17" t="s">
        <v>6</v>
      </c>
      <c r="D19" s="17" t="s">
        <v>7</v>
      </c>
      <c r="E19" s="17" t="s">
        <v>8</v>
      </c>
      <c r="F19" s="17" t="s">
        <v>9</v>
      </c>
      <c r="G19" s="17" t="s">
        <v>10</v>
      </c>
    </row>
    <row r="20" spans="1:7" x14ac:dyDescent="0.2">
      <c r="A20" s="2"/>
      <c r="B20" s="22" t="s">
        <v>6</v>
      </c>
      <c r="C20" s="1">
        <f>VARP('[1]Raw Data'!$I$5:$I$252)</f>
        <v>4.723807955964036E-5</v>
      </c>
      <c r="D20" s="1" cm="1">
        <f t="array" ref="D20:G20">TRANSPOSE(C21:C24)</f>
        <v>5.0170306367500987E-6</v>
      </c>
      <c r="E20" s="1">
        <v>6.3618469126996523E-6</v>
      </c>
      <c r="F20" s="1">
        <v>6.5522103205083206E-5</v>
      </c>
      <c r="G20" s="18">
        <v>3.6851541484899891E-5</v>
      </c>
    </row>
    <row r="21" spans="1:7" x14ac:dyDescent="0.2">
      <c r="A21" s="2"/>
      <c r="B21" s="22" t="s">
        <v>7</v>
      </c>
      <c r="C21" s="1">
        <v>5.0170306367500987E-6</v>
      </c>
      <c r="D21" s="1">
        <f>VARP('[1]Raw Data'!$J$5:$J$252)</f>
        <v>1.8049224062301546E-5</v>
      </c>
      <c r="E21" s="1" cm="1">
        <f t="array" ref="E21:G21">TRANSPOSE(D22:D24)</f>
        <v>1.1610833133244423E-5</v>
      </c>
      <c r="F21" s="1">
        <v>5.1002875314688648E-6</v>
      </c>
      <c r="G21" s="18">
        <v>7.1443627466010223E-6</v>
      </c>
    </row>
    <row r="22" spans="1:7" x14ac:dyDescent="0.2">
      <c r="A22" s="2"/>
      <c r="B22" s="22" t="s">
        <v>8</v>
      </c>
      <c r="C22" s="1">
        <v>6.3618469126996523E-6</v>
      </c>
      <c r="D22" s="1">
        <v>1.1610833133244423E-5</v>
      </c>
      <c r="E22" s="1">
        <f>VARP('[1]Raw Data'!$K$5:$K$252)</f>
        <v>7.8942949437226068E-5</v>
      </c>
      <c r="F22" s="1" cm="1">
        <f t="array" ref="F22:G22">TRANSPOSE(E23:E24)</f>
        <v>5.6162889161088073E-6</v>
      </c>
      <c r="G22" s="18">
        <v>1.3801030973167382E-5</v>
      </c>
    </row>
    <row r="23" spans="1:7" x14ac:dyDescent="0.2">
      <c r="A23" s="2"/>
      <c r="B23" s="22" t="s">
        <v>9</v>
      </c>
      <c r="C23" s="1">
        <v>6.5522103205083206E-5</v>
      </c>
      <c r="D23" s="1">
        <v>5.1002875314688648E-6</v>
      </c>
      <c r="E23" s="1">
        <v>5.6162889161088073E-6</v>
      </c>
      <c r="F23" s="1">
        <f>VARP('[1]Raw Data'!$L$5:$L$252)</f>
        <v>1.0455649744997789E-4</v>
      </c>
      <c r="G23" s="18" cm="1">
        <f t="array" ref="G23">TRANSPOSE(F24)</f>
        <v>4.7993564695228647E-5</v>
      </c>
    </row>
    <row r="24" spans="1:7" x14ac:dyDescent="0.2">
      <c r="A24" s="2"/>
      <c r="B24" s="22" t="s">
        <v>10</v>
      </c>
      <c r="C24" s="19">
        <v>3.6851541484899891E-5</v>
      </c>
      <c r="D24" s="19">
        <v>7.1443627466010223E-6</v>
      </c>
      <c r="E24" s="19">
        <v>1.3801030973167382E-5</v>
      </c>
      <c r="F24" s="19">
        <v>4.7993564695228647E-5</v>
      </c>
      <c r="G24" s="20">
        <f>VARP('[1]Raw Data'!$M$5:$M$252)</f>
        <v>3.805342646903894E-5</v>
      </c>
    </row>
    <row r="25" spans="1:7" x14ac:dyDescent="0.2">
      <c r="A25" s="2"/>
      <c r="B25" s="21"/>
      <c r="C25" s="2"/>
      <c r="D25" s="2"/>
      <c r="E25" s="2"/>
      <c r="F25" s="2"/>
      <c r="G25" s="2"/>
    </row>
    <row r="27" spans="1:7" x14ac:dyDescent="0.2">
      <c r="C27" s="57"/>
    </row>
  </sheetData>
  <mergeCells count="3">
    <mergeCell ref="B10:C10"/>
    <mergeCell ref="B18:G18"/>
    <mergeCell ref="I3:J3"/>
  </mergeCells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CAEC-4BD4-5547-B2CE-4D8420BB9229}">
  <sheetPr codeName="Sheet2"/>
  <dimension ref="B1:S262"/>
  <sheetViews>
    <sheetView workbookViewId="0">
      <selection activeCell="O5" sqref="O5"/>
    </sheetView>
  </sheetViews>
  <sheetFormatPr baseColWidth="10" defaultRowHeight="16" x14ac:dyDescent="0.2"/>
  <cols>
    <col min="1" max="1" width="5" style="2" customWidth="1"/>
    <col min="2" max="2" width="13.83203125" style="21" customWidth="1"/>
    <col min="3" max="3" width="10.83203125" style="2"/>
    <col min="4" max="4" width="10.83203125" style="48"/>
    <col min="5" max="16384" width="10.83203125" style="2"/>
  </cols>
  <sheetData>
    <row r="1" spans="2:19" ht="28" customHeight="1" x14ac:dyDescent="0.2">
      <c r="C1" s="49" t="s">
        <v>22</v>
      </c>
      <c r="D1" s="51"/>
      <c r="E1" s="51"/>
      <c r="F1" s="51"/>
      <c r="G1" s="50"/>
      <c r="H1" s="3"/>
      <c r="I1" s="52" t="s">
        <v>24</v>
      </c>
      <c r="J1" s="53"/>
      <c r="K1" s="53"/>
      <c r="L1" s="53"/>
      <c r="M1" s="54"/>
      <c r="O1" s="55"/>
      <c r="P1" s="55"/>
      <c r="Q1" s="55"/>
      <c r="R1" s="55"/>
      <c r="S1" s="55"/>
    </row>
    <row r="2" spans="2:19" x14ac:dyDescent="0.2">
      <c r="B2" s="22" t="s">
        <v>23</v>
      </c>
      <c r="C2" s="17" t="s">
        <v>6</v>
      </c>
      <c r="D2" s="23" t="s">
        <v>7</v>
      </c>
      <c r="E2" s="17" t="s">
        <v>8</v>
      </c>
      <c r="F2" s="17" t="s">
        <v>9</v>
      </c>
      <c r="G2" s="17" t="s">
        <v>10</v>
      </c>
      <c r="I2" s="17" t="s">
        <v>6</v>
      </c>
      <c r="J2" s="17" t="s">
        <v>7</v>
      </c>
      <c r="K2" s="17" t="s">
        <v>8</v>
      </c>
      <c r="L2" s="17" t="s">
        <v>9</v>
      </c>
      <c r="M2" s="17" t="s">
        <v>10</v>
      </c>
      <c r="O2" s="3"/>
      <c r="P2" s="3"/>
      <c r="Q2" s="3"/>
      <c r="R2" s="3"/>
      <c r="S2" s="3"/>
    </row>
    <row r="3" spans="2:19" x14ac:dyDescent="0.2">
      <c r="B3" s="24" t="d">
        <v>2023-08-14</v>
      </c>
      <c r="C3" s="25">
        <v>106.016457</v>
      </c>
      <c r="D3" s="26">
        <v>25.955169999999999</v>
      </c>
      <c r="E3" s="26">
        <v>15.32</v>
      </c>
      <c r="F3" s="27">
        <v>58.139999000000003</v>
      </c>
      <c r="G3" s="28">
        <v>26.116198000000001</v>
      </c>
      <c r="I3" s="29" t="s">
        <v>6</v>
      </c>
      <c r="J3" s="29" t="s">
        <v>7</v>
      </c>
      <c r="K3" s="29" t="s">
        <v>8</v>
      </c>
      <c r="L3" s="29" t="s">
        <v>9</v>
      </c>
      <c r="M3" s="29" t="s">
        <v>10</v>
      </c>
    </row>
    <row r="4" spans="2:19" x14ac:dyDescent="0.2">
      <c r="B4" s="24" t="d">
        <v>2023-08-15</v>
      </c>
      <c r="C4" s="25">
        <v>105.10745199999999</v>
      </c>
      <c r="D4" s="26">
        <v>25.790652999999999</v>
      </c>
      <c r="E4" s="26">
        <v>15.28</v>
      </c>
      <c r="F4" s="27">
        <v>57.810001</v>
      </c>
      <c r="G4" s="28">
        <v>25.812635</v>
      </c>
      <c r="I4" s="30">
        <f>LN(C4/C3)</f>
        <v>-8.6111575078927135E-3</v>
      </c>
      <c r="J4" s="31">
        <f>LN(D4/D3)</f>
        <v>-6.3586795913282172E-3</v>
      </c>
      <c r="K4" s="31">
        <f t="shared" ref="J4:M19" si="0">LN(E4/E3)</f>
        <v>-2.6143805740708207E-3</v>
      </c>
      <c r="L4" s="31">
        <f t="shared" si="0"/>
        <v>-5.6920895384374596E-3</v>
      </c>
      <c r="M4" s="32">
        <f t="shared" si="0"/>
        <v>-1.1691634123056592E-2</v>
      </c>
      <c r="O4" s="33"/>
      <c r="P4" s="33"/>
      <c r="Q4" s="33"/>
      <c r="R4" s="33"/>
      <c r="S4" s="33"/>
    </row>
    <row r="5" spans="2:19" x14ac:dyDescent="0.2">
      <c r="B5" s="24" t="d">
        <v>2023-08-16</v>
      </c>
      <c r="C5" s="25">
        <v>104.603561</v>
      </c>
      <c r="D5" s="26">
        <v>25.751942</v>
      </c>
      <c r="E5" s="26">
        <v>15.18</v>
      </c>
      <c r="F5" s="27">
        <v>57.349997999999999</v>
      </c>
      <c r="G5" s="28">
        <v>25.704920000000001</v>
      </c>
      <c r="I5" s="30">
        <f>LN(C5/C4)</f>
        <v>-4.8055842419943238E-3</v>
      </c>
      <c r="J5" s="31">
        <f t="shared" si="0"/>
        <v>-1.5020977224226512E-3</v>
      </c>
      <c r="K5" s="31">
        <f t="shared" si="0"/>
        <v>-6.5660117708905581E-3</v>
      </c>
      <c r="L5" s="31">
        <f t="shared" si="0"/>
        <v>-7.9889796906340779E-3</v>
      </c>
      <c r="M5" s="32">
        <f t="shared" si="0"/>
        <v>-4.1816874641368348E-3</v>
      </c>
      <c r="O5" s="33"/>
      <c r="P5" s="33"/>
      <c r="Q5" s="33"/>
      <c r="R5" s="33"/>
      <c r="S5" s="33"/>
    </row>
    <row r="6" spans="2:19" x14ac:dyDescent="0.2">
      <c r="B6" s="24" t="d">
        <v>2023-08-17</v>
      </c>
      <c r="C6" s="25">
        <v>103.862534</v>
      </c>
      <c r="D6" s="26">
        <v>25.780972999999999</v>
      </c>
      <c r="E6" s="26">
        <v>15.15</v>
      </c>
      <c r="F6" s="27">
        <v>56.779998999999997</v>
      </c>
      <c r="G6" s="28">
        <v>25.558033000000002</v>
      </c>
      <c r="I6" s="30">
        <f t="shared" ref="I6:M21" si="1">LN(C6/C5)</f>
        <v>-7.1093586814696174E-3</v>
      </c>
      <c r="J6" s="31">
        <f t="shared" si="0"/>
        <v>1.1266974930920334E-3</v>
      </c>
      <c r="K6" s="31">
        <f t="shared" si="0"/>
        <v>-1.9782400121057075E-3</v>
      </c>
      <c r="L6" s="31">
        <f t="shared" si="0"/>
        <v>-9.9886752688060527E-3</v>
      </c>
      <c r="M6" s="32">
        <f t="shared" si="0"/>
        <v>-5.7307429011296627E-3</v>
      </c>
      <c r="O6" s="33"/>
      <c r="P6" s="33"/>
      <c r="Q6" s="33"/>
      <c r="R6" s="33"/>
      <c r="S6" s="33"/>
    </row>
    <row r="7" spans="2:19" x14ac:dyDescent="0.2">
      <c r="B7" s="24" t="d">
        <v>2023-08-18</v>
      </c>
      <c r="C7" s="25">
        <v>103.81313299999999</v>
      </c>
      <c r="D7" s="26">
        <v>25.868072999999999</v>
      </c>
      <c r="E7" s="26">
        <v>15.14</v>
      </c>
      <c r="F7" s="27">
        <v>56.84</v>
      </c>
      <c r="G7" s="28">
        <v>25.558033000000002</v>
      </c>
      <c r="I7" s="30">
        <f t="shared" si="1"/>
        <v>-4.757514603941384E-4</v>
      </c>
      <c r="J7" s="31">
        <f t="shared" si="0"/>
        <v>3.3727663650375884E-3</v>
      </c>
      <c r="K7" s="31">
        <f t="shared" si="0"/>
        <v>-6.6028394607539468E-4</v>
      </c>
      <c r="L7" s="31">
        <f t="shared" si="0"/>
        <v>1.0561697959102284E-3</v>
      </c>
      <c r="M7" s="32">
        <f t="shared" si="0"/>
        <v>0</v>
      </c>
      <c r="O7" s="33"/>
      <c r="P7" s="33"/>
      <c r="Q7" s="33"/>
      <c r="R7" s="33"/>
      <c r="S7" s="33"/>
    </row>
    <row r="8" spans="2:19" x14ac:dyDescent="0.2">
      <c r="B8" s="24" t="d">
        <v>2023-08-21</v>
      </c>
      <c r="C8" s="25">
        <v>104.741882</v>
      </c>
      <c r="D8" s="26">
        <v>25.790652999999999</v>
      </c>
      <c r="E8" s="26">
        <v>15.21</v>
      </c>
      <c r="F8" s="27">
        <v>57.630001</v>
      </c>
      <c r="G8" s="28">
        <v>25.646163999999999</v>
      </c>
      <c r="I8" s="30">
        <f t="shared" si="1"/>
        <v>8.9065721058458266E-3</v>
      </c>
      <c r="J8" s="31">
        <f t="shared" si="0"/>
        <v>-2.997366135706826E-3</v>
      </c>
      <c r="K8" s="31">
        <f t="shared" si="0"/>
        <v>4.612858261898875E-3</v>
      </c>
      <c r="L8" s="31">
        <f t="shared" si="0"/>
        <v>1.3802979571748485E-2</v>
      </c>
      <c r="M8" s="32">
        <f t="shared" si="0"/>
        <v>3.4423384093726491E-3</v>
      </c>
      <c r="O8" s="33"/>
      <c r="P8" s="33"/>
      <c r="Q8" s="33"/>
      <c r="R8" s="33"/>
      <c r="S8" s="33"/>
    </row>
    <row r="9" spans="2:19" x14ac:dyDescent="0.2">
      <c r="B9" s="24" t="d">
        <v>2023-08-22</v>
      </c>
      <c r="C9" s="25">
        <v>104.415825</v>
      </c>
      <c r="D9" s="26">
        <v>25.732588</v>
      </c>
      <c r="E9" s="26">
        <v>15.24</v>
      </c>
      <c r="F9" s="27">
        <v>57.560001</v>
      </c>
      <c r="G9" s="28">
        <v>25.587409999999998</v>
      </c>
      <c r="I9" s="30">
        <f t="shared" si="1"/>
        <v>-3.1178125712255688E-3</v>
      </c>
      <c r="J9" s="31">
        <f t="shared" si="0"/>
        <v>-2.2539352515472295E-3</v>
      </c>
      <c r="K9" s="31">
        <f t="shared" si="0"/>
        <v>1.9704439872987385E-3</v>
      </c>
      <c r="L9" s="31">
        <f t="shared" si="0"/>
        <v>-1.2153834083056462E-3</v>
      </c>
      <c r="M9" s="32">
        <f t="shared" si="0"/>
        <v>-2.2935751371246896E-3</v>
      </c>
      <c r="O9" s="33"/>
      <c r="P9" s="33"/>
      <c r="Q9" s="33"/>
      <c r="R9" s="33"/>
      <c r="S9" s="33"/>
    </row>
    <row r="10" spans="2:19" x14ac:dyDescent="0.2">
      <c r="B10" s="24" t="d">
        <v>2023-08-23</v>
      </c>
      <c r="C10" s="25">
        <v>105.374222</v>
      </c>
      <c r="D10" s="26">
        <v>26.003561000000001</v>
      </c>
      <c r="E10" s="26">
        <v>15.4</v>
      </c>
      <c r="F10" s="27">
        <v>58.5</v>
      </c>
      <c r="G10" s="28">
        <v>25.822427999999999</v>
      </c>
      <c r="I10" s="30">
        <f t="shared" si="1"/>
        <v>9.1367887182152302E-3</v>
      </c>
      <c r="J10" s="31">
        <f t="shared" si="0"/>
        <v>1.0475285968974643E-2</v>
      </c>
      <c r="K10" s="31">
        <f t="shared" si="0"/>
        <v>1.0443959161083314E-2</v>
      </c>
      <c r="L10" s="31">
        <f t="shared" si="0"/>
        <v>1.6198854845468166E-2</v>
      </c>
      <c r="M10" s="32">
        <f t="shared" si="0"/>
        <v>9.1429829899475797E-3</v>
      </c>
      <c r="O10" s="33"/>
      <c r="P10" s="33"/>
      <c r="Q10" s="33"/>
      <c r="R10" s="33"/>
      <c r="S10" s="33"/>
    </row>
    <row r="11" spans="2:19" x14ac:dyDescent="0.2">
      <c r="B11" s="24" t="d">
        <v>2023-08-24</v>
      </c>
      <c r="C11" s="25">
        <v>104.317032</v>
      </c>
      <c r="D11" s="26">
        <v>25.955169999999999</v>
      </c>
      <c r="E11" s="26">
        <v>15.39</v>
      </c>
      <c r="F11" s="27">
        <v>57.360000999999997</v>
      </c>
      <c r="G11" s="28">
        <v>25.636374</v>
      </c>
      <c r="I11" s="30">
        <f t="shared" si="1"/>
        <v>-1.0083386286004251E-2</v>
      </c>
      <c r="J11" s="31">
        <f t="shared" si="0"/>
        <v>-1.8626711260991617E-3</v>
      </c>
      <c r="K11" s="31">
        <f t="shared" si="0"/>
        <v>-6.4956156879564502E-4</v>
      </c>
      <c r="L11" s="31">
        <f t="shared" si="0"/>
        <v>-1.9679540512694299E-2</v>
      </c>
      <c r="M11" s="32">
        <f t="shared" si="0"/>
        <v>-7.2312142337366547E-3</v>
      </c>
      <c r="O11" s="33"/>
      <c r="P11" s="33"/>
      <c r="Q11" s="33"/>
      <c r="R11" s="33"/>
      <c r="S11" s="33"/>
    </row>
    <row r="12" spans="2:19" x14ac:dyDescent="0.2">
      <c r="B12" s="24" t="d">
        <v>2023-08-25</v>
      </c>
      <c r="C12" s="25">
        <v>105.255661</v>
      </c>
      <c r="D12" s="26">
        <v>25.947410999999999</v>
      </c>
      <c r="E12" s="26">
        <v>15.36</v>
      </c>
      <c r="F12" s="27">
        <v>57.970001000000003</v>
      </c>
      <c r="G12" s="28">
        <v>25.783256999999999</v>
      </c>
      <c r="I12" s="30">
        <f t="shared" si="1"/>
        <v>8.9576104859793639E-3</v>
      </c>
      <c r="J12" s="31">
        <f t="shared" si="0"/>
        <v>-2.9898320693528917E-4</v>
      </c>
      <c r="K12" s="31">
        <f t="shared" si="0"/>
        <v>-1.9512201312618048E-3</v>
      </c>
      <c r="L12" s="31">
        <f t="shared" si="0"/>
        <v>1.0578438876826945E-2</v>
      </c>
      <c r="M12" s="32">
        <f t="shared" si="0"/>
        <v>5.7131253827594694E-3</v>
      </c>
      <c r="O12" s="33"/>
      <c r="P12" s="33"/>
      <c r="Q12" s="33"/>
      <c r="R12" s="33"/>
      <c r="S12" s="33"/>
    </row>
    <row r="13" spans="2:19" x14ac:dyDescent="0.2">
      <c r="B13" s="24" t="d">
        <v>2023-08-28</v>
      </c>
      <c r="C13" s="25">
        <v>105.878128</v>
      </c>
      <c r="D13" s="26">
        <v>25.966816000000001</v>
      </c>
      <c r="E13" s="26">
        <v>15.42</v>
      </c>
      <c r="F13" s="27">
        <v>58.330002</v>
      </c>
      <c r="G13" s="28">
        <v>25.998688000000001</v>
      </c>
      <c r="I13" s="30">
        <f t="shared" si="1"/>
        <v>5.8964394703612082E-3</v>
      </c>
      <c r="J13" s="31">
        <f t="shared" si="0"/>
        <v>7.4757930629488513E-4</v>
      </c>
      <c r="K13" s="31">
        <f t="shared" si="0"/>
        <v>3.8986404156573229E-3</v>
      </c>
      <c r="L13" s="31">
        <f t="shared" si="0"/>
        <v>6.1909224512758975E-3</v>
      </c>
      <c r="M13" s="32">
        <f t="shared" si="0"/>
        <v>8.3207474320544043E-3</v>
      </c>
      <c r="O13" s="33"/>
      <c r="P13" s="33"/>
      <c r="Q13" s="33"/>
      <c r="R13" s="33"/>
      <c r="S13" s="33"/>
    </row>
    <row r="14" spans="2:19" x14ac:dyDescent="0.2">
      <c r="B14" s="24" t="d">
        <v>2023-08-29</v>
      </c>
      <c r="C14" s="25">
        <v>107.15269499999999</v>
      </c>
      <c r="D14" s="26">
        <v>26.141480999999999</v>
      </c>
      <c r="E14" s="26">
        <v>15.57</v>
      </c>
      <c r="F14" s="27">
        <v>59.439999</v>
      </c>
      <c r="G14" s="28">
        <v>26.292459000000001</v>
      </c>
      <c r="I14" s="30">
        <f t="shared" si="1"/>
        <v>1.1966176450141671E-2</v>
      </c>
      <c r="J14" s="31">
        <f t="shared" si="0"/>
        <v>6.7039479015174588E-3</v>
      </c>
      <c r="K14" s="31">
        <f t="shared" si="0"/>
        <v>9.6806177107234964E-3</v>
      </c>
      <c r="L14" s="31">
        <f t="shared" si="0"/>
        <v>1.8850808532596654E-2</v>
      </c>
      <c r="M14" s="32">
        <f t="shared" si="0"/>
        <v>1.1236092820984922E-2</v>
      </c>
      <c r="O14" s="33"/>
      <c r="P14" s="33"/>
      <c r="Q14" s="33"/>
      <c r="R14" s="33"/>
      <c r="S14" s="33"/>
    </row>
    <row r="15" spans="2:19" x14ac:dyDescent="0.2">
      <c r="B15" s="24" t="d">
        <v>2023-08-30</v>
      </c>
      <c r="C15" s="25">
        <v>107.320671</v>
      </c>
      <c r="D15" s="26">
        <v>26.141480999999999</v>
      </c>
      <c r="E15" s="26">
        <v>15.62</v>
      </c>
      <c r="F15" s="27">
        <v>59.599997999999999</v>
      </c>
      <c r="G15" s="28">
        <v>26.302251999999999</v>
      </c>
      <c r="I15" s="30">
        <f t="shared" si="1"/>
        <v>1.566404607515105E-3</v>
      </c>
      <c r="J15" s="31">
        <f t="shared" si="0"/>
        <v>0</v>
      </c>
      <c r="K15" s="31">
        <f t="shared" si="0"/>
        <v>3.2061585656329005E-3</v>
      </c>
      <c r="L15" s="31">
        <f t="shared" si="0"/>
        <v>2.6881569284407233E-3</v>
      </c>
      <c r="M15" s="32">
        <f t="shared" si="0"/>
        <v>3.7239486355086305E-4</v>
      </c>
      <c r="O15" s="33"/>
      <c r="P15" s="33"/>
      <c r="Q15" s="33"/>
      <c r="R15" s="33"/>
      <c r="S15" s="33"/>
    </row>
    <row r="16" spans="2:19" x14ac:dyDescent="0.2">
      <c r="B16" s="24" t="d">
        <v>2023-08-31</v>
      </c>
      <c r="C16" s="25">
        <v>107.014366</v>
      </c>
      <c r="D16" s="26">
        <v>26.219109</v>
      </c>
      <c r="E16" s="26">
        <v>15.56</v>
      </c>
      <c r="F16" s="27">
        <v>59.73</v>
      </c>
      <c r="G16" s="28">
        <v>26.233706999999999</v>
      </c>
      <c r="I16" s="30">
        <f t="shared" si="1"/>
        <v>-2.8581907355035318E-3</v>
      </c>
      <c r="J16" s="31">
        <f t="shared" si="0"/>
        <v>2.9651330084527242E-3</v>
      </c>
      <c r="K16" s="31">
        <f t="shared" si="0"/>
        <v>-3.8486256612942265E-3</v>
      </c>
      <c r="L16" s="31">
        <f t="shared" si="0"/>
        <v>2.1788662299579843E-3</v>
      </c>
      <c r="M16" s="32">
        <f t="shared" si="0"/>
        <v>-2.6094522761047532E-3</v>
      </c>
      <c r="O16" s="33"/>
      <c r="P16" s="33"/>
      <c r="Q16" s="33"/>
      <c r="R16" s="33"/>
      <c r="S16" s="33"/>
    </row>
    <row r="17" spans="2:19" x14ac:dyDescent="0.2">
      <c r="B17" s="24" t="d">
        <v>2023-09-01</v>
      </c>
      <c r="C17" s="25">
        <v>107.84431499999999</v>
      </c>
      <c r="D17" s="26">
        <v>26.248217</v>
      </c>
      <c r="E17" s="26">
        <v>15.57</v>
      </c>
      <c r="F17" s="27">
        <v>60.040000999999997</v>
      </c>
      <c r="G17" s="28">
        <v>26.478515999999999</v>
      </c>
      <c r="I17" s="30">
        <f t="shared" si="1"/>
        <v>7.7255722138384574E-3</v>
      </c>
      <c r="J17" s="31">
        <f t="shared" si="0"/>
        <v>1.1095668563834489E-3</v>
      </c>
      <c r="K17" s="31">
        <f t="shared" si="0"/>
        <v>6.4246709566150755E-4</v>
      </c>
      <c r="L17" s="31">
        <f t="shared" si="0"/>
        <v>5.1766166766093556E-3</v>
      </c>
      <c r="M17" s="32">
        <f t="shared" si="0"/>
        <v>9.28857658408133E-3</v>
      </c>
      <c r="O17" s="33"/>
      <c r="P17" s="33"/>
      <c r="Q17" s="33"/>
      <c r="R17" s="33"/>
      <c r="S17" s="33"/>
    </row>
    <row r="18" spans="2:19" x14ac:dyDescent="0.2">
      <c r="B18" s="24" t="d">
        <v>2023-09-05</v>
      </c>
      <c r="C18" s="25">
        <v>107.72576100000001</v>
      </c>
      <c r="D18" s="26">
        <v>25.995926000000001</v>
      </c>
      <c r="E18" s="26">
        <v>15.41</v>
      </c>
      <c r="F18" s="27">
        <v>60.290000999999997</v>
      </c>
      <c r="G18" s="28">
        <v>26.370799999999999</v>
      </c>
      <c r="I18" s="30">
        <f t="shared" si="1"/>
        <v>-1.0999115846881927E-3</v>
      </c>
      <c r="J18" s="31">
        <f t="shared" si="0"/>
        <v>-9.6582294849149111E-3</v>
      </c>
      <c r="K18" s="31">
        <f t="shared" si="0"/>
        <v>-1.0329336513882636E-2</v>
      </c>
      <c r="L18" s="31">
        <f t="shared" si="0"/>
        <v>4.1552456669886753E-3</v>
      </c>
      <c r="M18" s="32">
        <f t="shared" si="0"/>
        <v>-4.0763497925440893E-3</v>
      </c>
      <c r="O18" s="33"/>
      <c r="P18" s="33"/>
      <c r="Q18" s="33"/>
      <c r="R18" s="33"/>
      <c r="S18" s="33"/>
    </row>
    <row r="19" spans="2:19" x14ac:dyDescent="0.2">
      <c r="B19" s="24" t="d">
        <v>2023-09-06</v>
      </c>
      <c r="C19" s="25">
        <v>107.02424600000001</v>
      </c>
      <c r="D19" s="26">
        <v>26.025037999999999</v>
      </c>
      <c r="E19" s="26">
        <v>15.37</v>
      </c>
      <c r="F19" s="27">
        <v>59.689999</v>
      </c>
      <c r="G19" s="28">
        <v>26.214120999999999</v>
      </c>
      <c r="I19" s="30">
        <f t="shared" si="1"/>
        <v>-6.5333408377378221E-3</v>
      </c>
      <c r="J19" s="31">
        <f t="shared" si="0"/>
        <v>1.1192411981850697E-3</v>
      </c>
      <c r="K19" s="31">
        <f t="shared" si="0"/>
        <v>-2.5990917815199837E-3</v>
      </c>
      <c r="L19" s="31">
        <f t="shared" si="0"/>
        <v>-1.0001783660479201E-2</v>
      </c>
      <c r="M19" s="32">
        <f t="shared" si="0"/>
        <v>-5.9591023689382211E-3</v>
      </c>
      <c r="O19" s="33"/>
      <c r="P19" s="33"/>
      <c r="Q19" s="33"/>
      <c r="R19" s="33"/>
      <c r="S19" s="33"/>
    </row>
    <row r="20" spans="2:19" x14ac:dyDescent="0.2">
      <c r="B20" s="24" t="d">
        <v>2023-09-07</v>
      </c>
      <c r="C20" s="25">
        <v>107.053894</v>
      </c>
      <c r="D20" s="26">
        <v>26.073558999999999</v>
      </c>
      <c r="E20" s="26">
        <v>15.41</v>
      </c>
      <c r="F20" s="27">
        <v>59.549999</v>
      </c>
      <c r="G20" s="28">
        <v>26.174952000000001</v>
      </c>
      <c r="I20" s="30">
        <f t="shared" si="1"/>
        <v>2.7698297630520427E-4</v>
      </c>
      <c r="J20" s="31">
        <f t="shared" si="1"/>
        <v>1.8626610627791038E-3</v>
      </c>
      <c r="K20" s="31">
        <f t="shared" si="1"/>
        <v>2.5990917815200488E-3</v>
      </c>
      <c r="L20" s="31">
        <f t="shared" si="1"/>
        <v>-2.3482064186356993E-3</v>
      </c>
      <c r="M20" s="32">
        <f t="shared" si="1"/>
        <v>-1.4953120967935564E-3</v>
      </c>
      <c r="O20" s="33"/>
      <c r="P20" s="33"/>
      <c r="Q20" s="33"/>
      <c r="R20" s="33"/>
      <c r="S20" s="33"/>
    </row>
    <row r="21" spans="2:19" x14ac:dyDescent="0.2">
      <c r="B21" s="24" t="d">
        <v>2023-09-08</v>
      </c>
      <c r="C21" s="25">
        <v>106.895805</v>
      </c>
      <c r="D21" s="26">
        <v>26.073558999999999</v>
      </c>
      <c r="E21" s="26">
        <v>15.42</v>
      </c>
      <c r="F21" s="27">
        <v>59.439999</v>
      </c>
      <c r="G21" s="28">
        <v>26.096610999999999</v>
      </c>
      <c r="I21" s="30">
        <f t="shared" si="1"/>
        <v>-1.4778149210798552E-3</v>
      </c>
      <c r="J21" s="31">
        <f t="shared" si="1"/>
        <v>0</v>
      </c>
      <c r="K21" s="31">
        <f t="shared" si="1"/>
        <v>6.487188031591277E-4</v>
      </c>
      <c r="L21" s="31">
        <f t="shared" si="1"/>
        <v>-1.8488954228818722E-3</v>
      </c>
      <c r="M21" s="32">
        <f t="shared" si="1"/>
        <v>-2.9974637894964675E-3</v>
      </c>
      <c r="O21" s="33"/>
      <c r="P21" s="33"/>
      <c r="Q21" s="33"/>
      <c r="R21" s="33"/>
      <c r="S21" s="33"/>
    </row>
    <row r="22" spans="2:19" x14ac:dyDescent="0.2">
      <c r="B22" s="24" t="d">
        <v>2023-09-11</v>
      </c>
      <c r="C22" s="25">
        <v>107.053894</v>
      </c>
      <c r="D22" s="26">
        <v>26.025037999999999</v>
      </c>
      <c r="E22" s="26">
        <v>15.46</v>
      </c>
      <c r="F22" s="27">
        <v>59.93</v>
      </c>
      <c r="G22" s="28">
        <v>26.184742</v>
      </c>
      <c r="I22" s="30">
        <f t="shared" ref="I22:M73" si="2">LN(C22/C21)</f>
        <v>1.4778149210798418E-3</v>
      </c>
      <c r="J22" s="31">
        <f t="shared" si="2"/>
        <v>-1.862661062779068E-3</v>
      </c>
      <c r="K22" s="31">
        <f t="shared" si="2"/>
        <v>2.5906750240924626E-3</v>
      </c>
      <c r="L22" s="31">
        <f t="shared" si="2"/>
        <v>8.2098308842779976E-3</v>
      </c>
      <c r="M22" s="32">
        <f t="shared" si="2"/>
        <v>3.3714155591184612E-3</v>
      </c>
      <c r="O22" s="33"/>
      <c r="P22" s="33"/>
      <c r="Q22" s="33"/>
      <c r="R22" s="33"/>
      <c r="S22" s="33"/>
    </row>
    <row r="23" spans="2:19" x14ac:dyDescent="0.2">
      <c r="B23" s="24" t="d">
        <v>2023-09-12</v>
      </c>
      <c r="C23" s="25">
        <v>106.312859</v>
      </c>
      <c r="D23" s="26">
        <v>26.034739999999999</v>
      </c>
      <c r="E23" s="26">
        <v>15.28</v>
      </c>
      <c r="F23" s="27">
        <v>59.09</v>
      </c>
      <c r="G23" s="28">
        <v>26.086817</v>
      </c>
      <c r="I23" s="30">
        <f t="shared" si="2"/>
        <v>-6.946142912040168E-3</v>
      </c>
      <c r="J23" s="31">
        <f t="shared" si="2"/>
        <v>3.7272537398519852E-4</v>
      </c>
      <c r="K23" s="31">
        <f t="shared" si="2"/>
        <v>-1.1711259420901515E-2</v>
      </c>
      <c r="L23" s="31">
        <f t="shared" si="2"/>
        <v>-1.4115509112510615E-2</v>
      </c>
      <c r="M23" s="32">
        <f t="shared" si="2"/>
        <v>-3.7467837742920472E-3</v>
      </c>
      <c r="O23" s="33"/>
      <c r="P23" s="33"/>
      <c r="Q23" s="33"/>
      <c r="R23" s="33"/>
      <c r="S23" s="33"/>
    </row>
    <row r="24" spans="2:19" x14ac:dyDescent="0.2">
      <c r="B24" s="24" t="d">
        <v>2023-09-13</v>
      </c>
      <c r="C24" s="25">
        <v>106.431427</v>
      </c>
      <c r="D24" s="26">
        <v>25.986222999999999</v>
      </c>
      <c r="E24" s="26">
        <v>15.33</v>
      </c>
      <c r="F24" s="27">
        <v>59.279998999999997</v>
      </c>
      <c r="G24" s="28">
        <v>26.057444</v>
      </c>
      <c r="I24" s="30">
        <f t="shared" si="2"/>
        <v>1.1146528492544301E-3</v>
      </c>
      <c r="J24" s="31">
        <f t="shared" si="2"/>
        <v>-1.8652870408062893E-3</v>
      </c>
      <c r="K24" s="31">
        <f t="shared" si="2"/>
        <v>3.2669091453483212E-3</v>
      </c>
      <c r="L24" s="31">
        <f t="shared" si="2"/>
        <v>3.210258761152115E-3</v>
      </c>
      <c r="M24" s="32">
        <f t="shared" si="2"/>
        <v>-1.1266054036812036E-3</v>
      </c>
      <c r="O24" s="33"/>
      <c r="P24" s="33"/>
      <c r="Q24" s="33"/>
      <c r="R24" s="33"/>
      <c r="S24" s="33"/>
    </row>
    <row r="25" spans="2:19" x14ac:dyDescent="0.2">
      <c r="B25" s="24" t="d">
        <v>2023-09-14</v>
      </c>
      <c r="C25" s="25">
        <v>107.03413399999999</v>
      </c>
      <c r="D25" s="26">
        <v>26.034739999999999</v>
      </c>
      <c r="E25" s="26">
        <v>15.34</v>
      </c>
      <c r="F25" s="27">
        <v>59.619999</v>
      </c>
      <c r="G25" s="28">
        <v>26.292459000000001</v>
      </c>
      <c r="I25" s="30">
        <f t="shared" si="2"/>
        <v>5.6468930982500314E-3</v>
      </c>
      <c r="J25" s="31">
        <f t="shared" si="2"/>
        <v>1.865287040806381E-3</v>
      </c>
      <c r="K25" s="31">
        <f t="shared" si="2"/>
        <v>6.5210305538742589E-4</v>
      </c>
      <c r="L25" s="31">
        <f t="shared" si="2"/>
        <v>5.7191073582948107E-3</v>
      </c>
      <c r="M25" s="32">
        <f t="shared" si="2"/>
        <v>8.9786824950994909E-3</v>
      </c>
      <c r="O25" s="33"/>
      <c r="P25" s="33"/>
      <c r="Q25" s="33"/>
      <c r="R25" s="33"/>
      <c r="S25" s="33"/>
    </row>
    <row r="26" spans="2:19" x14ac:dyDescent="0.2">
      <c r="B26" s="24" t="d">
        <v>2023-09-15</v>
      </c>
      <c r="C26" s="25">
        <v>105.779312</v>
      </c>
      <c r="D26" s="26">
        <v>25.927997999999999</v>
      </c>
      <c r="E26" s="26">
        <v>15.43</v>
      </c>
      <c r="F26" s="27">
        <v>58.599997999999999</v>
      </c>
      <c r="G26" s="28">
        <v>26.155365</v>
      </c>
      <c r="I26" s="30">
        <f t="shared" si="2"/>
        <v>-1.1792831383396337E-2</v>
      </c>
      <c r="J26" s="31">
        <f t="shared" si="2"/>
        <v>-4.1084113058809067E-3</v>
      </c>
      <c r="K26" s="31">
        <f t="shared" si="2"/>
        <v>5.8498704359593789E-3</v>
      </c>
      <c r="L26" s="31">
        <f t="shared" si="2"/>
        <v>-1.7256409023756726E-2</v>
      </c>
      <c r="M26" s="32">
        <f t="shared" si="2"/>
        <v>-5.2278360388993165E-3</v>
      </c>
      <c r="O26" s="33"/>
      <c r="P26" s="33"/>
      <c r="Q26" s="33"/>
      <c r="R26" s="33"/>
      <c r="S26" s="33"/>
    </row>
    <row r="27" spans="2:19" x14ac:dyDescent="0.2">
      <c r="B27" s="24" t="d">
        <v>2023-09-18</v>
      </c>
      <c r="C27" s="25">
        <v>105.61135899999999</v>
      </c>
      <c r="D27" s="26">
        <v>25.937702000000002</v>
      </c>
      <c r="E27" s="26">
        <v>15.51</v>
      </c>
      <c r="F27" s="27">
        <v>58.5</v>
      </c>
      <c r="G27" s="28">
        <v>26.057444</v>
      </c>
      <c r="I27" s="30">
        <f t="shared" si="2"/>
        <v>-1.5890297764402041E-3</v>
      </c>
      <c r="J27" s="31">
        <f t="shared" si="2"/>
        <v>3.7419720984135262E-4</v>
      </c>
      <c r="K27" s="31">
        <f t="shared" si="2"/>
        <v>5.171310813378004E-3</v>
      </c>
      <c r="L27" s="31">
        <f t="shared" si="2"/>
        <v>-1.707908215462716E-3</v>
      </c>
      <c r="M27" s="32">
        <f t="shared" si="2"/>
        <v>-3.7508464562002524E-3</v>
      </c>
      <c r="O27" s="33"/>
      <c r="P27" s="33"/>
      <c r="Q27" s="33"/>
      <c r="R27" s="33"/>
      <c r="S27" s="33"/>
    </row>
    <row r="28" spans="2:19" x14ac:dyDescent="0.2">
      <c r="B28" s="24" t="d">
        <v>2023-09-19</v>
      </c>
      <c r="C28" s="25">
        <v>105.008644</v>
      </c>
      <c r="D28" s="26">
        <v>25.743632999999999</v>
      </c>
      <c r="E28" s="26">
        <v>15.5</v>
      </c>
      <c r="F28" s="27">
        <v>58.18</v>
      </c>
      <c r="G28" s="28">
        <v>25.881181999999999</v>
      </c>
      <c r="I28" s="30">
        <f t="shared" si="2"/>
        <v>-5.723261196573101E-3</v>
      </c>
      <c r="J28" s="31">
        <f t="shared" si="2"/>
        <v>-7.5102515128975256E-3</v>
      </c>
      <c r="K28" s="31">
        <f t="shared" si="2"/>
        <v>-6.4495326324645803E-4</v>
      </c>
      <c r="L28" s="31">
        <f t="shared" si="2"/>
        <v>-5.4851011707551939E-3</v>
      </c>
      <c r="M28" s="32">
        <f t="shared" si="2"/>
        <v>-6.7873446120807557E-3</v>
      </c>
      <c r="O28" s="33"/>
      <c r="P28" s="33"/>
      <c r="Q28" s="33"/>
      <c r="R28" s="33"/>
      <c r="S28" s="33"/>
    </row>
    <row r="29" spans="2:19" x14ac:dyDescent="0.2">
      <c r="B29" s="24" t="d">
        <v>2023-09-20</v>
      </c>
      <c r="C29" s="25">
        <v>104.247871</v>
      </c>
      <c r="D29" s="26">
        <v>25.695114</v>
      </c>
      <c r="E29" s="26">
        <v>15.54</v>
      </c>
      <c r="F29" s="27">
        <v>57.5</v>
      </c>
      <c r="G29" s="28">
        <v>25.783256999999999</v>
      </c>
      <c r="I29" s="30">
        <f t="shared" si="2"/>
        <v>-7.2712321706007495E-3</v>
      </c>
      <c r="J29" s="31">
        <f t="shared" si="2"/>
        <v>-1.8864773043208759E-3</v>
      </c>
      <c r="K29" s="31">
        <f t="shared" si="2"/>
        <v>2.5773210143003192E-3</v>
      </c>
      <c r="L29" s="31">
        <f t="shared" si="2"/>
        <v>-1.1756705263750795E-2</v>
      </c>
      <c r="M29" s="32">
        <f t="shared" si="2"/>
        <v>-3.7908131458590875E-3</v>
      </c>
      <c r="O29" s="33"/>
      <c r="P29" s="33"/>
      <c r="Q29" s="33"/>
      <c r="R29" s="33"/>
      <c r="S29" s="33"/>
    </row>
    <row r="30" spans="2:19" x14ac:dyDescent="0.2">
      <c r="B30" s="24" t="d">
        <v>2023-09-21</v>
      </c>
      <c r="C30" s="25">
        <v>102.63736</v>
      </c>
      <c r="D30" s="26">
        <v>25.578671</v>
      </c>
      <c r="E30" s="26">
        <v>15.41</v>
      </c>
      <c r="F30" s="27">
        <v>56.549999</v>
      </c>
      <c r="G30" s="28">
        <v>25.352391999999998</v>
      </c>
      <c r="I30" s="30">
        <f t="shared" si="2"/>
        <v>-1.5569439397921098E-2</v>
      </c>
      <c r="J30" s="31">
        <f t="shared" si="2"/>
        <v>-4.5420169462448978E-3</v>
      </c>
      <c r="K30" s="31">
        <f t="shared" si="2"/>
        <v>-8.4006956074769452E-3</v>
      </c>
      <c r="L30" s="31">
        <f t="shared" si="2"/>
        <v>-1.6659762924641431E-2</v>
      </c>
      <c r="M30" s="32">
        <f t="shared" si="2"/>
        <v>-1.6852243217716851E-2</v>
      </c>
      <c r="O30" s="33"/>
      <c r="P30" s="33"/>
      <c r="Q30" s="33"/>
      <c r="R30" s="33"/>
      <c r="S30" s="33"/>
    </row>
    <row r="31" spans="2:19" x14ac:dyDescent="0.2">
      <c r="B31" s="24" t="d">
        <v>2023-09-22</v>
      </c>
      <c r="C31" s="25">
        <v>102.37059000000001</v>
      </c>
      <c r="D31" s="26">
        <v>25.666004000000001</v>
      </c>
      <c r="E31" s="26">
        <v>15.45</v>
      </c>
      <c r="F31" s="27">
        <v>56.490001999999997</v>
      </c>
      <c r="G31" s="28">
        <v>25.332809000000001</v>
      </c>
      <c r="I31" s="30">
        <f t="shared" si="2"/>
        <v>-2.6025346877871368E-3</v>
      </c>
      <c r="J31" s="31">
        <f t="shared" si="2"/>
        <v>3.4084745215259122E-3</v>
      </c>
      <c r="K31" s="31">
        <f t="shared" si="2"/>
        <v>2.5923540117299589E-3</v>
      </c>
      <c r="L31" s="31">
        <f t="shared" si="2"/>
        <v>-1.0615181369968767E-3</v>
      </c>
      <c r="M31" s="32">
        <f t="shared" si="2"/>
        <v>-7.7273052441619028E-4</v>
      </c>
      <c r="O31" s="33"/>
      <c r="P31" s="33"/>
      <c r="Q31" s="33"/>
      <c r="R31" s="33"/>
      <c r="S31" s="33"/>
    </row>
    <row r="32" spans="2:19" x14ac:dyDescent="0.2">
      <c r="B32" s="24" t="d">
        <v>2023-09-25</v>
      </c>
      <c r="C32" s="25">
        <v>102.63736</v>
      </c>
      <c r="D32" s="26">
        <v>25.512270000000001</v>
      </c>
      <c r="E32" s="26">
        <v>15.29</v>
      </c>
      <c r="F32" s="27">
        <v>56.66</v>
      </c>
      <c r="G32" s="28">
        <v>25.313155999999999</v>
      </c>
      <c r="I32" s="30">
        <f t="shared" si="2"/>
        <v>2.6025346877870279E-3</v>
      </c>
      <c r="J32" s="31">
        <f t="shared" si="2"/>
        <v>-6.007801763767839E-3</v>
      </c>
      <c r="K32" s="31">
        <f t="shared" si="2"/>
        <v>-1.0409983402783523E-2</v>
      </c>
      <c r="L32" s="31">
        <f t="shared" si="2"/>
        <v>3.0048276607039237E-3</v>
      </c>
      <c r="M32" s="32">
        <f t="shared" si="2"/>
        <v>-7.7609345528133851E-4</v>
      </c>
      <c r="O32" s="33"/>
      <c r="P32" s="33"/>
      <c r="Q32" s="33"/>
      <c r="R32" s="33"/>
      <c r="S32" s="33"/>
    </row>
    <row r="33" spans="2:19" x14ac:dyDescent="0.2">
      <c r="B33" s="24" t="d">
        <v>2023-09-26</v>
      </c>
      <c r="C33" s="25">
        <v>101.580162</v>
      </c>
      <c r="D33" s="26">
        <v>25.483080000000001</v>
      </c>
      <c r="E33" s="26">
        <v>15.2</v>
      </c>
      <c r="F33" s="27">
        <v>56.07</v>
      </c>
      <c r="G33" s="28">
        <v>25.067492999999999</v>
      </c>
      <c r="I33" s="30">
        <f t="shared" si="2"/>
        <v>-1.0353738836152787E-2</v>
      </c>
      <c r="J33" s="31">
        <f t="shared" si="2"/>
        <v>-1.144810387143662E-3</v>
      </c>
      <c r="K33" s="31">
        <f t="shared" si="2"/>
        <v>-5.9035920887402123E-3</v>
      </c>
      <c r="L33" s="31">
        <f t="shared" si="2"/>
        <v>-1.0467584266789325E-2</v>
      </c>
      <c r="M33" s="32">
        <f t="shared" si="2"/>
        <v>-9.7523534104569393E-3</v>
      </c>
      <c r="O33" s="33"/>
      <c r="P33" s="33"/>
      <c r="Q33" s="33"/>
      <c r="R33" s="33"/>
      <c r="S33" s="33"/>
    </row>
    <row r="34" spans="2:19" x14ac:dyDescent="0.2">
      <c r="B34" s="24" t="d">
        <v>2023-09-27</v>
      </c>
      <c r="C34" s="25">
        <v>101.42208100000001</v>
      </c>
      <c r="D34" s="26">
        <v>25.405242999999999</v>
      </c>
      <c r="E34" s="26">
        <v>15.04</v>
      </c>
      <c r="F34" s="27">
        <v>56.139999000000003</v>
      </c>
      <c r="G34" s="28">
        <v>25.018357999999999</v>
      </c>
      <c r="I34" s="30">
        <f t="shared" si="2"/>
        <v>-1.5574313822072361E-3</v>
      </c>
      <c r="J34" s="31">
        <f t="shared" si="2"/>
        <v>-3.0591324733483536E-3</v>
      </c>
      <c r="K34" s="31">
        <f t="shared" si="2"/>
        <v>-1.0582109330536972E-2</v>
      </c>
      <c r="L34" s="31">
        <f t="shared" si="2"/>
        <v>1.247642985543932E-3</v>
      </c>
      <c r="M34" s="32">
        <f t="shared" si="2"/>
        <v>-1.9620317826836882E-3</v>
      </c>
      <c r="O34" s="33"/>
      <c r="P34" s="33"/>
      <c r="Q34" s="33"/>
      <c r="R34" s="33"/>
      <c r="S34" s="33"/>
    </row>
    <row r="35" spans="2:19" x14ac:dyDescent="0.2">
      <c r="B35" s="24" t="d">
        <v>2023-09-28</v>
      </c>
      <c r="C35" s="25">
        <v>101.88391900000001</v>
      </c>
      <c r="D35" s="26">
        <v>25.434429000000002</v>
      </c>
      <c r="E35" s="26">
        <v>14.96</v>
      </c>
      <c r="F35" s="27">
        <v>56.57</v>
      </c>
      <c r="G35" s="28">
        <v>25.155930999999999</v>
      </c>
      <c r="I35" s="30">
        <f t="shared" si="2"/>
        <v>4.54328740339473E-3</v>
      </c>
      <c r="J35" s="31">
        <f t="shared" si="2"/>
        <v>1.1481585957617171E-3</v>
      </c>
      <c r="K35" s="31">
        <f t="shared" si="2"/>
        <v>-5.3333459753625049E-3</v>
      </c>
      <c r="L35" s="31">
        <f t="shared" si="2"/>
        <v>7.6302562339393707E-3</v>
      </c>
      <c r="M35" s="32">
        <f t="shared" si="2"/>
        <v>5.4838184059088141E-3</v>
      </c>
      <c r="O35" s="33"/>
      <c r="P35" s="33"/>
      <c r="Q35" s="33"/>
      <c r="R35" s="33"/>
      <c r="S35" s="33"/>
    </row>
    <row r="36" spans="2:19" x14ac:dyDescent="0.2">
      <c r="B36" s="24" t="d">
        <v>2023-09-29</v>
      </c>
      <c r="C36" s="25">
        <v>102.339821</v>
      </c>
      <c r="D36" s="26">
        <v>25.560922999999999</v>
      </c>
      <c r="E36" s="26">
        <v>14.82</v>
      </c>
      <c r="F36" s="27">
        <v>56.970001000000003</v>
      </c>
      <c r="G36" s="28">
        <v>25.254197999999999</v>
      </c>
      <c r="I36" s="30">
        <f t="shared" si="2"/>
        <v>4.4647381085531962E-3</v>
      </c>
      <c r="J36" s="31">
        <f t="shared" si="2"/>
        <v>4.9610113264919042E-3</v>
      </c>
      <c r="K36" s="31">
        <f t="shared" si="2"/>
        <v>-9.4023526783903934E-3</v>
      </c>
      <c r="L36" s="31">
        <f t="shared" si="2"/>
        <v>7.0460216903378932E-3</v>
      </c>
      <c r="M36" s="32">
        <f t="shared" si="2"/>
        <v>3.8987055347833332E-3</v>
      </c>
      <c r="O36" s="33"/>
      <c r="P36" s="33"/>
      <c r="Q36" s="33"/>
      <c r="R36" s="33"/>
      <c r="S36" s="33"/>
    </row>
    <row r="37" spans="2:19" x14ac:dyDescent="0.2">
      <c r="B37" s="24" t="d">
        <v>2023-10-02</v>
      </c>
      <c r="C37" s="25">
        <v>102.99393499999999</v>
      </c>
      <c r="D37" s="26">
        <v>25.522000999999999</v>
      </c>
      <c r="E37" s="26">
        <v>14.71</v>
      </c>
      <c r="F37" s="27">
        <v>57.779998999999997</v>
      </c>
      <c r="G37" s="28">
        <v>25.136278000000001</v>
      </c>
      <c r="I37" s="30">
        <f t="shared" si="2"/>
        <v>6.3712486970946532E-3</v>
      </c>
      <c r="J37" s="31">
        <f>LN(D37/D36)</f>
        <v>-1.5238754747885772E-3</v>
      </c>
      <c r="K37" s="31">
        <f t="shared" si="2"/>
        <v>-7.4500852545946938E-3</v>
      </c>
      <c r="L37" s="31">
        <f t="shared" si="2"/>
        <v>1.4117846685660122E-2</v>
      </c>
      <c r="M37" s="32">
        <f t="shared" si="2"/>
        <v>-4.6802580412710895E-3</v>
      </c>
      <c r="O37" s="33"/>
      <c r="P37" s="33"/>
      <c r="Q37" s="33"/>
      <c r="R37" s="33"/>
      <c r="S37" s="33"/>
    </row>
    <row r="38" spans="2:19" x14ac:dyDescent="0.2">
      <c r="B38" s="24" t="d">
        <v>2023-10-03</v>
      </c>
      <c r="C38" s="25">
        <v>101.90374799999999</v>
      </c>
      <c r="D38" s="26">
        <v>25.142524999999999</v>
      </c>
      <c r="E38" s="26">
        <v>14.63</v>
      </c>
      <c r="F38" s="27">
        <v>56.919998</v>
      </c>
      <c r="G38" s="28">
        <v>24.87096</v>
      </c>
      <c r="I38" s="30">
        <f t="shared" si="2"/>
        <v>-1.064138229052207E-2</v>
      </c>
      <c r="J38" s="31">
        <f t="shared" si="2"/>
        <v>-1.4980228825356245E-2</v>
      </c>
      <c r="K38" s="31">
        <f t="shared" si="2"/>
        <v>-5.4533195813131754E-3</v>
      </c>
      <c r="L38" s="31">
        <f t="shared" si="2"/>
        <v>-1.4995939646445742E-2</v>
      </c>
      <c r="M38" s="32">
        <f t="shared" si="2"/>
        <v>-1.061128349251801E-2</v>
      </c>
      <c r="O38" s="33"/>
      <c r="P38" s="33"/>
      <c r="Q38" s="33"/>
      <c r="R38" s="33"/>
      <c r="S38" s="33"/>
    </row>
    <row r="39" spans="2:19" x14ac:dyDescent="0.2">
      <c r="B39" s="24" t="d">
        <v>2023-10-04</v>
      </c>
      <c r="C39" s="25">
        <v>103.00385300000001</v>
      </c>
      <c r="D39" s="26">
        <v>25.317671000000001</v>
      </c>
      <c r="E39" s="26">
        <v>14.62</v>
      </c>
      <c r="F39" s="27">
        <v>57.919998</v>
      </c>
      <c r="G39" s="28">
        <v>25.028186999999999</v>
      </c>
      <c r="I39" s="30">
        <f t="shared" si="2"/>
        <v>1.0737674586706174E-2</v>
      </c>
      <c r="J39" s="31">
        <f t="shared" si="2"/>
        <v>6.941974754571755E-3</v>
      </c>
      <c r="K39" s="31">
        <f t="shared" si="2"/>
        <v>-6.8376071040064245E-4</v>
      </c>
      <c r="L39" s="31">
        <f t="shared" si="2"/>
        <v>1.741597546245699E-2</v>
      </c>
      <c r="M39" s="32">
        <f t="shared" si="2"/>
        <v>6.3018119458889297E-3</v>
      </c>
      <c r="O39" s="33"/>
      <c r="P39" s="33"/>
      <c r="Q39" s="33"/>
      <c r="R39" s="33"/>
      <c r="S39" s="33"/>
    </row>
    <row r="40" spans="2:19" x14ac:dyDescent="0.2">
      <c r="B40" s="24" t="d">
        <v>2023-10-05</v>
      </c>
      <c r="C40" s="25">
        <v>102.60741400000001</v>
      </c>
      <c r="D40" s="26">
        <v>25.366320000000002</v>
      </c>
      <c r="E40" s="26">
        <v>14.61</v>
      </c>
      <c r="F40" s="27">
        <v>57.549999</v>
      </c>
      <c r="G40" s="28">
        <v>25.07732</v>
      </c>
      <c r="I40" s="30">
        <f t="shared" si="2"/>
        <v>-3.856203962442194E-3</v>
      </c>
      <c r="J40" s="31">
        <f t="shared" si="2"/>
        <v>1.9196994546185342E-3</v>
      </c>
      <c r="K40" s="31">
        <f t="shared" si="2"/>
        <v>-6.8422855902435182E-4</v>
      </c>
      <c r="L40" s="31">
        <f t="shared" si="2"/>
        <v>-6.4085957553767503E-3</v>
      </c>
      <c r="M40" s="32">
        <f t="shared" si="2"/>
        <v>1.9611822607879664E-3</v>
      </c>
      <c r="O40" s="33"/>
      <c r="P40" s="33"/>
      <c r="Q40" s="33"/>
      <c r="R40" s="33"/>
      <c r="S40" s="33"/>
    </row>
    <row r="41" spans="2:19" x14ac:dyDescent="0.2">
      <c r="B41" s="24" t="d">
        <v>2023-10-06</v>
      </c>
      <c r="C41" s="25">
        <v>103.469673</v>
      </c>
      <c r="D41" s="26">
        <v>25.385777999999998</v>
      </c>
      <c r="E41" s="26">
        <v>14.69</v>
      </c>
      <c r="F41" s="27">
        <v>58.34</v>
      </c>
      <c r="G41" s="28">
        <v>25.254197999999999</v>
      </c>
      <c r="I41" s="30">
        <f t="shared" si="2"/>
        <v>8.3683639410051733E-3</v>
      </c>
      <c r="J41" s="31">
        <f t="shared" si="2"/>
        <v>7.6678607270087439E-4</v>
      </c>
      <c r="K41" s="31">
        <f t="shared" si="2"/>
        <v>5.4607644231777558E-3</v>
      </c>
      <c r="L41" s="31">
        <f t="shared" si="2"/>
        <v>1.363384664787845E-2</v>
      </c>
      <c r="M41" s="32">
        <f t="shared" si="2"/>
        <v>7.0285473271123403E-3</v>
      </c>
      <c r="O41" s="33"/>
      <c r="P41" s="33"/>
      <c r="Q41" s="33"/>
      <c r="R41" s="33"/>
      <c r="S41" s="33"/>
    </row>
    <row r="42" spans="2:19" x14ac:dyDescent="0.2">
      <c r="B42" s="24" t="d">
        <v>2023-10-10</v>
      </c>
      <c r="C42" s="25">
        <v>104.054405</v>
      </c>
      <c r="D42" s="26">
        <v>25.648489000000001</v>
      </c>
      <c r="E42" s="26">
        <v>14.93</v>
      </c>
      <c r="F42" s="27">
        <v>58.580002</v>
      </c>
      <c r="G42" s="28">
        <v>25.431073999999999</v>
      </c>
      <c r="I42" s="30">
        <f t="shared" si="2"/>
        <v>5.6353320836544972E-3</v>
      </c>
      <c r="J42" s="31">
        <f t="shared" si="2"/>
        <v>1.0295565549344387E-2</v>
      </c>
      <c r="K42" s="31">
        <f t="shared" si="2"/>
        <v>1.6205621365313023E-2</v>
      </c>
      <c r="L42" s="31">
        <f t="shared" si="2"/>
        <v>4.1054111013565505E-3</v>
      </c>
      <c r="M42" s="32">
        <f t="shared" si="2"/>
        <v>6.9794127967214448E-3</v>
      </c>
      <c r="O42" s="33"/>
      <c r="P42" s="33"/>
      <c r="Q42" s="33"/>
      <c r="R42" s="33"/>
      <c r="S42" s="33"/>
    </row>
    <row r="43" spans="2:19" x14ac:dyDescent="0.2">
      <c r="B43" s="24" t="d">
        <v>2023-10-11</v>
      </c>
      <c r="C43" s="25">
        <v>104.599503</v>
      </c>
      <c r="D43" s="26">
        <v>25.755521999999999</v>
      </c>
      <c r="E43" s="26">
        <v>15.03</v>
      </c>
      <c r="F43" s="27">
        <v>59.07</v>
      </c>
      <c r="G43" s="28">
        <v>25.578472000000001</v>
      </c>
      <c r="I43" s="30">
        <f t="shared" si="2"/>
        <v>5.2249128263094375E-3</v>
      </c>
      <c r="J43" s="31">
        <f t="shared" si="2"/>
        <v>4.1643892217556131E-3</v>
      </c>
      <c r="K43" s="31">
        <f t="shared" si="2"/>
        <v>6.6755922137840323E-3</v>
      </c>
      <c r="L43" s="31">
        <f t="shared" si="2"/>
        <v>8.3298057782119298E-3</v>
      </c>
      <c r="M43" s="32">
        <f t="shared" si="2"/>
        <v>5.7792480746233534E-3</v>
      </c>
      <c r="O43" s="33"/>
      <c r="P43" s="33"/>
      <c r="Q43" s="33"/>
      <c r="R43" s="33"/>
      <c r="S43" s="33"/>
    </row>
    <row r="44" spans="2:19" x14ac:dyDescent="0.2">
      <c r="B44" s="24" t="d">
        <v>2023-10-12</v>
      </c>
      <c r="C44" s="25">
        <v>104.688698</v>
      </c>
      <c r="D44" s="26">
        <v>25.522000999999999</v>
      </c>
      <c r="E44" s="26">
        <v>15.01</v>
      </c>
      <c r="F44" s="27">
        <v>59.240001999999997</v>
      </c>
      <c r="G44" s="28">
        <v>25.519511999999999</v>
      </c>
      <c r="I44" s="30">
        <f t="shared" si="2"/>
        <v>8.5236535049792062E-4</v>
      </c>
      <c r="J44" s="31">
        <f t="shared" si="2"/>
        <v>-9.1081862276350053E-3</v>
      </c>
      <c r="K44" s="31">
        <f t="shared" si="2"/>
        <v>-1.3315581195124599E-3</v>
      </c>
      <c r="L44" s="31">
        <f t="shared" si="2"/>
        <v>2.8738418414259686E-3</v>
      </c>
      <c r="M44" s="32">
        <f t="shared" si="2"/>
        <v>-2.3077241625189689E-3</v>
      </c>
      <c r="O44" s="33"/>
      <c r="P44" s="34"/>
      <c r="Q44" s="34"/>
      <c r="R44" s="34"/>
      <c r="S44" s="34"/>
    </row>
    <row r="45" spans="2:19" x14ac:dyDescent="0.2">
      <c r="B45" s="24" t="d">
        <v>2023-10-13</v>
      </c>
      <c r="C45" s="25">
        <v>103.915649</v>
      </c>
      <c r="D45" s="26">
        <v>25.677681</v>
      </c>
      <c r="E45" s="26">
        <v>15.48</v>
      </c>
      <c r="F45" s="27">
        <v>58.41</v>
      </c>
      <c r="G45" s="28">
        <v>25.303329000000002</v>
      </c>
      <c r="I45" s="30">
        <f t="shared" si="2"/>
        <v>-7.4116627953627195E-3</v>
      </c>
      <c r="J45" s="31">
        <f t="shared" si="2"/>
        <v>6.081306512148491E-3</v>
      </c>
      <c r="K45" s="31">
        <f t="shared" si="2"/>
        <v>3.0832222516210508E-2</v>
      </c>
      <c r="L45" s="31">
        <f t="shared" si="2"/>
        <v>-1.410991510835179E-2</v>
      </c>
      <c r="M45" s="32">
        <f t="shared" si="2"/>
        <v>-8.5073679315845752E-3</v>
      </c>
      <c r="O45" s="33"/>
      <c r="P45" s="34"/>
      <c r="Q45" s="34"/>
      <c r="R45" s="34"/>
      <c r="S45" s="34"/>
    </row>
    <row r="46" spans="2:19" x14ac:dyDescent="0.2">
      <c r="B46" s="24" t="d">
        <v>2023-10-16</v>
      </c>
      <c r="C46" s="25">
        <v>104.63915299999999</v>
      </c>
      <c r="D46" s="26">
        <v>25.551193000000001</v>
      </c>
      <c r="E46" s="26">
        <v>15.38</v>
      </c>
      <c r="F46" s="27">
        <v>58.939999</v>
      </c>
      <c r="G46" s="28">
        <v>25.490034000000001</v>
      </c>
      <c r="I46" s="30">
        <f t="shared" si="2"/>
        <v>6.9382905165330383E-3</v>
      </c>
      <c r="J46" s="31">
        <f t="shared" si="2"/>
        <v>-4.9381626868785977E-3</v>
      </c>
      <c r="K46" s="31">
        <f t="shared" si="2"/>
        <v>-6.4809040840831155E-3</v>
      </c>
      <c r="L46" s="31">
        <f t="shared" si="2"/>
        <v>9.0328522909239699E-3</v>
      </c>
      <c r="M46" s="32">
        <f t="shared" si="2"/>
        <v>7.3515841384303449E-3</v>
      </c>
      <c r="O46" s="33"/>
      <c r="P46" s="34"/>
      <c r="Q46" s="34"/>
      <c r="R46" s="34"/>
      <c r="S46" s="34"/>
    </row>
    <row r="47" spans="2:19" x14ac:dyDescent="0.2">
      <c r="B47" s="24" t="d">
        <v>2023-10-17</v>
      </c>
      <c r="C47" s="25">
        <v>104.847275</v>
      </c>
      <c r="D47" s="26">
        <v>25.551193000000001</v>
      </c>
      <c r="E47" s="26">
        <v>15.41</v>
      </c>
      <c r="F47" s="27">
        <v>58.830002</v>
      </c>
      <c r="G47" s="28">
        <v>25.578472000000001</v>
      </c>
      <c r="I47" s="30">
        <f t="shared" si="2"/>
        <v>1.9869742442053672E-3</v>
      </c>
      <c r="J47" s="31">
        <f t="shared" si="2"/>
        <v>0</v>
      </c>
      <c r="K47" s="31">
        <f t="shared" si="2"/>
        <v>1.948685254526378E-3</v>
      </c>
      <c r="L47" s="31">
        <f t="shared" si="2"/>
        <v>-1.8679974705175864E-3</v>
      </c>
      <c r="M47" s="32">
        <f t="shared" si="2"/>
        <v>3.4635079556732031E-3</v>
      </c>
      <c r="O47" s="33"/>
      <c r="P47" s="34"/>
      <c r="Q47" s="34"/>
      <c r="R47" s="34"/>
      <c r="S47" s="34"/>
    </row>
    <row r="48" spans="2:19" x14ac:dyDescent="0.2">
      <c r="B48" s="24" t="d">
        <v>2023-10-18</v>
      </c>
      <c r="C48" s="25">
        <v>103.96520200000001</v>
      </c>
      <c r="D48" s="26">
        <v>25.492811</v>
      </c>
      <c r="E48" s="26">
        <v>15.65</v>
      </c>
      <c r="F48" s="27">
        <v>58.169998</v>
      </c>
      <c r="G48" s="28">
        <v>25.293503000000001</v>
      </c>
      <c r="I48" s="30">
        <f t="shared" si="2"/>
        <v>-8.4485205036297899E-3</v>
      </c>
      <c r="J48" s="31">
        <f t="shared" si="2"/>
        <v>-2.287517470539061E-3</v>
      </c>
      <c r="K48" s="31">
        <f t="shared" si="2"/>
        <v>1.5454267654137962E-2</v>
      </c>
      <c r="L48" s="31">
        <f t="shared" si="2"/>
        <v>-1.1282239331938712E-2</v>
      </c>
      <c r="M48" s="32">
        <f t="shared" si="2"/>
        <v>-1.1203495863079777E-2</v>
      </c>
      <c r="O48" s="33"/>
      <c r="P48" s="34"/>
      <c r="Q48" s="34"/>
      <c r="R48" s="34"/>
      <c r="S48" s="34"/>
    </row>
    <row r="49" spans="2:19" x14ac:dyDescent="0.2">
      <c r="B49" s="24" t="d">
        <v>2023-10-19</v>
      </c>
      <c r="C49" s="25">
        <v>103.192154</v>
      </c>
      <c r="D49" s="26">
        <v>25.395512</v>
      </c>
      <c r="E49" s="26">
        <v>15.84</v>
      </c>
      <c r="F49" s="27">
        <v>57.779998999999997</v>
      </c>
      <c r="G49" s="28">
        <v>25.087145</v>
      </c>
      <c r="I49" s="30">
        <f t="shared" si="2"/>
        <v>-7.4634239722732344E-3</v>
      </c>
      <c r="J49" s="31">
        <f t="shared" si="2"/>
        <v>-3.8240253493237709E-3</v>
      </c>
      <c r="K49" s="31">
        <f t="shared" si="2"/>
        <v>1.2067469400117575E-2</v>
      </c>
      <c r="L49" s="31">
        <f t="shared" si="2"/>
        <v>-6.7270458096234092E-3</v>
      </c>
      <c r="M49" s="32">
        <f t="shared" si="2"/>
        <v>-8.192000787147935E-3</v>
      </c>
      <c r="O49" s="33"/>
      <c r="P49" s="34"/>
      <c r="Q49" s="34"/>
      <c r="R49" s="34"/>
      <c r="S49" s="34"/>
    </row>
    <row r="50" spans="2:19" x14ac:dyDescent="0.2">
      <c r="B50" s="24" t="d">
        <v>2023-10-20</v>
      </c>
      <c r="C50" s="25">
        <v>101.834366</v>
      </c>
      <c r="D50" s="26">
        <v>25.453890000000001</v>
      </c>
      <c r="E50" s="26">
        <v>15.88</v>
      </c>
      <c r="F50" s="27">
        <v>56.900002000000001</v>
      </c>
      <c r="G50" s="28">
        <v>24.802177</v>
      </c>
      <c r="I50" s="30">
        <f t="shared" si="2"/>
        <v>-1.3245192380483098E-2</v>
      </c>
      <c r="J50" s="31">
        <f t="shared" si="2"/>
        <v>2.2961145402689018E-3</v>
      </c>
      <c r="K50" s="31">
        <f t="shared" si="2"/>
        <v>2.5220694327099391E-3</v>
      </c>
      <c r="L50" s="31">
        <f t="shared" si="2"/>
        <v>-1.5347301449392866E-2</v>
      </c>
      <c r="M50" s="32">
        <f t="shared" si="2"/>
        <v>-1.1424131972630204E-2</v>
      </c>
      <c r="O50" s="33"/>
      <c r="P50" s="34"/>
      <c r="Q50" s="34"/>
      <c r="R50" s="34"/>
      <c r="S50" s="34"/>
    </row>
    <row r="51" spans="2:19" x14ac:dyDescent="0.2">
      <c r="B51" s="24" t="d">
        <v>2023-10-23</v>
      </c>
      <c r="C51" s="25">
        <v>101.50730900000001</v>
      </c>
      <c r="D51" s="26">
        <v>25.619302999999999</v>
      </c>
      <c r="E51" s="26">
        <v>15.83</v>
      </c>
      <c r="F51" s="27">
        <v>57.009998000000003</v>
      </c>
      <c r="G51" s="28">
        <v>24.743219</v>
      </c>
      <c r="I51" s="30">
        <f t="shared" si="2"/>
        <v>-3.2168249035135731E-3</v>
      </c>
      <c r="J51" s="31">
        <f t="shared" si="2"/>
        <v>6.4775107508219928E-3</v>
      </c>
      <c r="K51" s="31">
        <f t="shared" si="2"/>
        <v>-3.1535819260689268E-3</v>
      </c>
      <c r="L51" s="31">
        <f t="shared" si="2"/>
        <v>1.9312796802557861E-3</v>
      </c>
      <c r="M51" s="32">
        <f t="shared" si="2"/>
        <v>-2.3799598989662787E-3</v>
      </c>
      <c r="O51" s="33"/>
      <c r="P51" s="34"/>
      <c r="Q51" s="34"/>
      <c r="R51" s="34"/>
      <c r="S51" s="34"/>
    </row>
    <row r="52" spans="2:19" x14ac:dyDescent="0.2">
      <c r="B52" s="24" t="d">
        <v>2023-10-24</v>
      </c>
      <c r="C52" s="25">
        <v>102.547951</v>
      </c>
      <c r="D52" s="26">
        <v>25.65822</v>
      </c>
      <c r="E52" s="26">
        <v>15.84</v>
      </c>
      <c r="F52" s="27">
        <v>57.75</v>
      </c>
      <c r="G52" s="28">
        <v>24.890615</v>
      </c>
      <c r="I52" s="30">
        <f t="shared" si="2"/>
        <v>1.0199698079984474E-2</v>
      </c>
      <c r="J52" s="31">
        <f t="shared" si="2"/>
        <v>1.5178973240226106E-3</v>
      </c>
      <c r="K52" s="31">
        <f t="shared" si="2"/>
        <v>6.3151249335910149E-4</v>
      </c>
      <c r="L52" s="31">
        <f t="shared" si="2"/>
        <v>1.2896693439977687E-2</v>
      </c>
      <c r="M52" s="32">
        <f t="shared" si="2"/>
        <v>5.9393531152082896E-3</v>
      </c>
      <c r="O52" s="33"/>
      <c r="P52" s="34"/>
      <c r="Q52" s="34"/>
      <c r="R52" s="34"/>
      <c r="S52" s="34"/>
    </row>
    <row r="53" spans="2:19" x14ac:dyDescent="0.2">
      <c r="B53" s="24" t="d">
        <v>2023-10-25</v>
      </c>
      <c r="C53" s="25">
        <v>101.537041</v>
      </c>
      <c r="D53" s="26">
        <v>25.505033000000001</v>
      </c>
      <c r="E53" s="26">
        <v>15.93</v>
      </c>
      <c r="F53" s="27">
        <v>56.580002</v>
      </c>
      <c r="G53" s="28">
        <v>24.713736000000001</v>
      </c>
      <c r="I53" s="30">
        <f t="shared" si="2"/>
        <v>-9.9068359519568737E-3</v>
      </c>
      <c r="J53" s="31">
        <f t="shared" si="2"/>
        <v>-5.9881828761856517E-3</v>
      </c>
      <c r="K53" s="31">
        <f t="shared" si="2"/>
        <v>5.6657375356772999E-3</v>
      </c>
      <c r="L53" s="31">
        <f t="shared" si="2"/>
        <v>-2.046774818030285E-2</v>
      </c>
      <c r="M53" s="32">
        <f t="shared" si="2"/>
        <v>-7.1316223720811044E-3</v>
      </c>
      <c r="O53" s="33"/>
      <c r="P53" s="34"/>
      <c r="Q53" s="34"/>
      <c r="R53" s="34"/>
      <c r="S53" s="34"/>
    </row>
    <row r="54" spans="2:19" x14ac:dyDescent="0.2">
      <c r="B54" s="24" t="d">
        <v>2023-10-26</v>
      </c>
      <c r="C54" s="25">
        <v>100.585587</v>
      </c>
      <c r="D54" s="26">
        <v>25.709934000000001</v>
      </c>
      <c r="E54" s="26">
        <v>15.93</v>
      </c>
      <c r="F54" s="27">
        <v>55.630001</v>
      </c>
      <c r="G54" s="28">
        <v>24.605646</v>
      </c>
      <c r="I54" s="30">
        <f t="shared" si="2"/>
        <v>-9.4146908457773178E-3</v>
      </c>
      <c r="J54" s="31">
        <f t="shared" si="2"/>
        <v>8.00164894198622E-3</v>
      </c>
      <c r="K54" s="31">
        <f t="shared" si="2"/>
        <v>0</v>
      </c>
      <c r="L54" s="31">
        <f t="shared" si="2"/>
        <v>-1.6932959158486107E-2</v>
      </c>
      <c r="M54" s="32">
        <f t="shared" si="2"/>
        <v>-4.3832736209806133E-3</v>
      </c>
      <c r="O54" s="33"/>
      <c r="P54" s="34"/>
      <c r="Q54" s="34"/>
      <c r="R54" s="34"/>
      <c r="S54" s="34"/>
    </row>
    <row r="55" spans="2:19" x14ac:dyDescent="0.2">
      <c r="B55" s="24" t="d">
        <v>2023-10-27</v>
      </c>
      <c r="C55" s="25">
        <v>100.43692799999999</v>
      </c>
      <c r="D55" s="26">
        <v>25.739204000000001</v>
      </c>
      <c r="E55" s="26">
        <v>16.129999000000002</v>
      </c>
      <c r="F55" s="27">
        <v>56.09</v>
      </c>
      <c r="G55" s="28">
        <v>24.507380999999999</v>
      </c>
      <c r="I55" s="30">
        <f t="shared" si="2"/>
        <v>-1.479028626217539E-3</v>
      </c>
      <c r="J55" s="31">
        <f t="shared" si="2"/>
        <v>1.1378228788922623E-3</v>
      </c>
      <c r="K55" s="31">
        <f t="shared" si="2"/>
        <v>1.2476706218878324E-2</v>
      </c>
      <c r="L55" s="31">
        <f t="shared" si="2"/>
        <v>8.2349014571315594E-3</v>
      </c>
      <c r="M55" s="32">
        <f t="shared" si="2"/>
        <v>-4.0015913140207839E-3</v>
      </c>
      <c r="O55" s="33"/>
      <c r="P55" s="34"/>
      <c r="Q55" s="34"/>
      <c r="R55" s="34"/>
      <c r="S55" s="34"/>
    </row>
    <row r="56" spans="2:19" x14ac:dyDescent="0.2">
      <c r="B56" s="24" t="d">
        <v>2023-10-30</v>
      </c>
      <c r="C56" s="25">
        <v>101.24962600000001</v>
      </c>
      <c r="D56" s="26">
        <v>25.631875999999998</v>
      </c>
      <c r="E56" s="26">
        <v>16.010000000000002</v>
      </c>
      <c r="F56" s="27">
        <v>56.48</v>
      </c>
      <c r="G56" s="28">
        <v>24.723564</v>
      </c>
      <c r="I56" s="30">
        <f t="shared" si="2"/>
        <v>8.0590637551591002E-3</v>
      </c>
      <c r="J56" s="31">
        <f t="shared" si="2"/>
        <v>-4.1785438875042505E-3</v>
      </c>
      <c r="K56" s="31">
        <f t="shared" si="2"/>
        <v>-7.4673031322120345E-3</v>
      </c>
      <c r="L56" s="31">
        <f t="shared" si="2"/>
        <v>6.9290496647410578E-3</v>
      </c>
      <c r="M56" s="32">
        <f t="shared" si="2"/>
        <v>8.7824594690663303E-3</v>
      </c>
      <c r="O56" s="33"/>
      <c r="P56" s="34"/>
      <c r="Q56" s="34"/>
      <c r="R56" s="34"/>
      <c r="S56" s="34"/>
    </row>
    <row r="57" spans="2:19" x14ac:dyDescent="0.2">
      <c r="B57" s="24" t="d">
        <v>2023-10-31</v>
      </c>
      <c r="C57" s="25">
        <v>102.270454</v>
      </c>
      <c r="D57" s="26">
        <v>25.583092000000001</v>
      </c>
      <c r="E57" s="26">
        <v>15.94</v>
      </c>
      <c r="F57" s="27">
        <v>56.900002000000001</v>
      </c>
      <c r="G57" s="28">
        <v>24.880790999999999</v>
      </c>
      <c r="I57" s="30">
        <f t="shared" si="2"/>
        <v>1.0031801884892695E-2</v>
      </c>
      <c r="J57" s="31">
        <f t="shared" si="2"/>
        <v>-1.9050686414274921E-3</v>
      </c>
      <c r="K57" s="31">
        <f t="shared" si="2"/>
        <v>-4.381853646554479E-3</v>
      </c>
      <c r="L57" s="31">
        <f t="shared" si="2"/>
        <v>7.4087830966829606E-3</v>
      </c>
      <c r="M57" s="32">
        <f t="shared" si="2"/>
        <v>6.3392630155160393E-3</v>
      </c>
      <c r="O57" s="33"/>
      <c r="P57" s="34"/>
      <c r="Q57" s="34"/>
      <c r="R57" s="34"/>
      <c r="S57" s="34"/>
    </row>
    <row r="58" spans="2:19" x14ac:dyDescent="0.2">
      <c r="B58" s="24" t="d">
        <v>2023-11-01</v>
      </c>
      <c r="C58" s="25">
        <v>103.320999</v>
      </c>
      <c r="D58" s="26">
        <v>25.856290999999999</v>
      </c>
      <c r="E58" s="26">
        <v>15.88</v>
      </c>
      <c r="F58" s="27">
        <v>57.939999</v>
      </c>
      <c r="G58" s="28">
        <v>25.155930999999999</v>
      </c>
      <c r="I58" s="30">
        <f t="shared" si="2"/>
        <v>1.0219823132883766E-2</v>
      </c>
      <c r="J58" s="31">
        <f t="shared" si="2"/>
        <v>1.0622272386493001E-2</v>
      </c>
      <c r="K58" s="31">
        <f t="shared" si="2"/>
        <v>-3.7712175430792915E-3</v>
      </c>
      <c r="L58" s="31">
        <f t="shared" si="2"/>
        <v>1.8112598800301086E-2</v>
      </c>
      <c r="M58" s="32">
        <f t="shared" si="2"/>
        <v>1.0997633822987714E-2</v>
      </c>
      <c r="O58" s="33"/>
      <c r="P58" s="34"/>
      <c r="Q58" s="34"/>
      <c r="R58" s="34"/>
      <c r="S58" s="34"/>
    </row>
    <row r="59" spans="2:19" x14ac:dyDescent="0.2">
      <c r="B59" s="24" t="d">
        <v>2023-11-02</v>
      </c>
      <c r="C59" s="25">
        <v>104.34182</v>
      </c>
      <c r="D59" s="26">
        <v>25.973375000000001</v>
      </c>
      <c r="E59" s="26">
        <v>15.92</v>
      </c>
      <c r="F59" s="27">
        <v>58.439999</v>
      </c>
      <c r="G59" s="28">
        <v>25.490034000000001</v>
      </c>
      <c r="I59" s="30">
        <f t="shared" si="2"/>
        <v>9.8316032465670822E-3</v>
      </c>
      <c r="J59" s="31">
        <f t="shared" si="2"/>
        <v>4.5180379578879225E-3</v>
      </c>
      <c r="K59" s="31">
        <f t="shared" si="2"/>
        <v>2.5157245972471489E-3</v>
      </c>
      <c r="L59" s="31">
        <f t="shared" si="2"/>
        <v>8.5925946889606024E-3</v>
      </c>
      <c r="M59" s="32">
        <f t="shared" si="2"/>
        <v>1.3193858450454898E-2</v>
      </c>
      <c r="O59" s="33"/>
      <c r="P59" s="34"/>
      <c r="Q59" s="34"/>
      <c r="R59" s="34"/>
      <c r="S59" s="34"/>
    </row>
    <row r="60" spans="2:19" x14ac:dyDescent="0.2">
      <c r="B60" s="24" t="d">
        <v>2023-11-03</v>
      </c>
      <c r="C60" s="25">
        <v>104.767982</v>
      </c>
      <c r="D60" s="26">
        <v>26.217302</v>
      </c>
      <c r="E60" s="26">
        <v>15.98</v>
      </c>
      <c r="F60" s="27">
        <v>58.830002</v>
      </c>
      <c r="G60" s="28">
        <v>25.686561999999999</v>
      </c>
      <c r="I60" s="30">
        <f t="shared" si="2"/>
        <v>4.0759695234596632E-3</v>
      </c>
      <c r="J60" s="31">
        <f t="shared" si="2"/>
        <v>9.3475996160813282E-3</v>
      </c>
      <c r="K60" s="31">
        <f t="shared" si="2"/>
        <v>3.761759921891586E-3</v>
      </c>
      <c r="L60" s="31">
        <f t="shared" si="2"/>
        <v>6.6513931016932296E-3</v>
      </c>
      <c r="M60" s="32">
        <f t="shared" si="2"/>
        <v>7.6804235311007411E-3</v>
      </c>
      <c r="O60" s="33"/>
      <c r="P60" s="34"/>
      <c r="Q60" s="34"/>
      <c r="R60" s="34"/>
      <c r="S60" s="34"/>
    </row>
    <row r="61" spans="2:19" x14ac:dyDescent="0.2">
      <c r="B61" s="24" t="d">
        <v>2023-11-06</v>
      </c>
      <c r="C61" s="25">
        <v>105.20407899999999</v>
      </c>
      <c r="D61" s="26">
        <v>26.061185999999999</v>
      </c>
      <c r="E61" s="26">
        <v>15.86</v>
      </c>
      <c r="F61" s="27">
        <v>59.110000999999997</v>
      </c>
      <c r="G61" s="28">
        <v>25.686561999999999</v>
      </c>
      <c r="I61" s="30">
        <f t="shared" si="2"/>
        <v>4.153863375715835E-3</v>
      </c>
      <c r="J61" s="31">
        <f t="shared" si="2"/>
        <v>-5.9724934685700792E-3</v>
      </c>
      <c r="K61" s="31">
        <f t="shared" si="2"/>
        <v>-7.5377241314267462E-3</v>
      </c>
      <c r="L61" s="31">
        <f t="shared" si="2"/>
        <v>4.7481688812647778E-3</v>
      </c>
      <c r="M61" s="32">
        <f t="shared" si="2"/>
        <v>0</v>
      </c>
      <c r="O61" s="33"/>
      <c r="P61" s="34"/>
      <c r="Q61" s="34"/>
      <c r="R61" s="34"/>
      <c r="S61" s="34"/>
    </row>
    <row r="62" spans="2:19" x14ac:dyDescent="0.2">
      <c r="B62" s="24" t="d">
        <v>2023-11-07</v>
      </c>
      <c r="C62" s="25">
        <v>106.016762</v>
      </c>
      <c r="D62" s="26">
        <v>26.149001999999999</v>
      </c>
      <c r="E62" s="26">
        <v>15.8</v>
      </c>
      <c r="F62" s="27">
        <v>60.009998000000003</v>
      </c>
      <c r="G62" s="28">
        <v>25.701305000000001</v>
      </c>
      <c r="I62" s="30">
        <f t="shared" si="2"/>
        <v>7.6951403697951776E-3</v>
      </c>
      <c r="J62" s="31">
        <f t="shared" si="2"/>
        <v>3.3639443248647235E-3</v>
      </c>
      <c r="K62" s="31">
        <f t="shared" si="2"/>
        <v>-3.7902761737806908E-3</v>
      </c>
      <c r="L62" s="31">
        <f t="shared" si="2"/>
        <v>1.5111049919753183E-2</v>
      </c>
      <c r="M62" s="32">
        <f t="shared" si="2"/>
        <v>5.7379304747171359E-4</v>
      </c>
      <c r="O62" s="33"/>
      <c r="P62" s="34"/>
      <c r="Q62" s="34"/>
      <c r="R62" s="34"/>
      <c r="S62" s="34"/>
    </row>
    <row r="63" spans="2:19" x14ac:dyDescent="0.2">
      <c r="B63" s="24" t="d">
        <v>2023-11-08</v>
      </c>
      <c r="C63" s="25">
        <v>106.403282</v>
      </c>
      <c r="D63" s="26">
        <v>26.256326999999999</v>
      </c>
      <c r="E63" s="26">
        <v>15.67</v>
      </c>
      <c r="F63" s="27">
        <v>60.23</v>
      </c>
      <c r="G63" s="28">
        <v>25.735696999999998</v>
      </c>
      <c r="I63" s="30">
        <f t="shared" si="2"/>
        <v>3.6392086105017383E-3</v>
      </c>
      <c r="J63" s="31">
        <f t="shared" si="2"/>
        <v>4.0959632196369677E-3</v>
      </c>
      <c r="K63" s="31">
        <f t="shared" si="2"/>
        <v>-8.2618836649917034E-3</v>
      </c>
      <c r="L63" s="31">
        <f t="shared" si="2"/>
        <v>3.6593853819874072E-3</v>
      </c>
      <c r="M63" s="32">
        <f t="shared" si="2"/>
        <v>1.3372476539386126E-3</v>
      </c>
      <c r="O63" s="33"/>
      <c r="P63" s="34"/>
      <c r="Q63" s="34"/>
      <c r="R63" s="34"/>
      <c r="S63" s="34"/>
    </row>
    <row r="64" spans="2:19" x14ac:dyDescent="0.2">
      <c r="B64" s="24" t="d">
        <v>2023-11-09</v>
      </c>
      <c r="C64" s="25">
        <v>105.61041299999999</v>
      </c>
      <c r="D64" s="26">
        <v>26.012402999999999</v>
      </c>
      <c r="E64" s="26">
        <v>15.7</v>
      </c>
      <c r="F64" s="27">
        <v>59.810001</v>
      </c>
      <c r="G64" s="28">
        <v>25.647258999999998</v>
      </c>
      <c r="I64" s="30">
        <f t="shared" si="2"/>
        <v>-7.4794479312201134E-3</v>
      </c>
      <c r="J64" s="31">
        <f t="shared" si="2"/>
        <v>-9.333525829995316E-3</v>
      </c>
      <c r="K64" s="31">
        <f t="shared" si="2"/>
        <v>1.9126559863327658E-3</v>
      </c>
      <c r="L64" s="31">
        <f t="shared" si="2"/>
        <v>-6.9976792795520678E-3</v>
      </c>
      <c r="M64" s="32">
        <f t="shared" si="2"/>
        <v>-3.4423121678293042E-3</v>
      </c>
      <c r="O64" s="33"/>
      <c r="P64" s="34"/>
      <c r="Q64" s="34"/>
      <c r="R64" s="34"/>
      <c r="S64" s="34"/>
    </row>
    <row r="65" spans="2:19" x14ac:dyDescent="0.2">
      <c r="B65" s="24" t="d">
        <v>2023-11-10</v>
      </c>
      <c r="C65" s="25">
        <v>107.15651699999999</v>
      </c>
      <c r="D65" s="26">
        <v>26.05143</v>
      </c>
      <c r="E65" s="26">
        <v>15.53</v>
      </c>
      <c r="F65" s="27">
        <v>61.07</v>
      </c>
      <c r="G65" s="28">
        <v>25.883096999999999</v>
      </c>
      <c r="I65" s="30">
        <f t="shared" si="2"/>
        <v>1.4533566983366775E-2</v>
      </c>
      <c r="J65" s="31">
        <f t="shared" si="2"/>
        <v>1.4991983901662287E-3</v>
      </c>
      <c r="K65" s="31">
        <f t="shared" si="2"/>
        <v>-1.0887075193666669E-2</v>
      </c>
      <c r="L65" s="31">
        <f t="shared" si="2"/>
        <v>2.0847859458965695E-2</v>
      </c>
      <c r="M65" s="32">
        <f t="shared" si="2"/>
        <v>9.153425861924927E-3</v>
      </c>
      <c r="O65" s="33"/>
      <c r="P65" s="34"/>
      <c r="Q65" s="34"/>
      <c r="R65" s="34"/>
      <c r="S65" s="34"/>
    </row>
    <row r="66" spans="2:19" x14ac:dyDescent="0.2">
      <c r="B66" s="24" t="d">
        <v>2023-11-13</v>
      </c>
      <c r="C66" s="25">
        <v>107.126778</v>
      </c>
      <c r="D66" s="26">
        <v>26.09046</v>
      </c>
      <c r="E66" s="26">
        <v>15.62</v>
      </c>
      <c r="F66" s="27">
        <v>60.93</v>
      </c>
      <c r="G66" s="28">
        <v>25.902747999999999</v>
      </c>
      <c r="I66" s="30">
        <f t="shared" si="2"/>
        <v>-2.7756713551492474E-4</v>
      </c>
      <c r="J66" s="31">
        <f t="shared" si="2"/>
        <v>1.4970691430461567E-3</v>
      </c>
      <c r="K66" s="31">
        <f t="shared" si="2"/>
        <v>5.7785072509443048E-3</v>
      </c>
      <c r="L66" s="31">
        <f t="shared" si="2"/>
        <v>-2.2950829746404161E-3</v>
      </c>
      <c r="M66" s="32">
        <f t="shared" si="2"/>
        <v>7.589332931891477E-4</v>
      </c>
      <c r="O66" s="33"/>
      <c r="P66" s="34"/>
      <c r="Q66" s="34"/>
      <c r="R66" s="34"/>
      <c r="S66" s="34"/>
    </row>
    <row r="67" spans="2:19" x14ac:dyDescent="0.2">
      <c r="B67" s="24" t="d">
        <v>2023-11-14</v>
      </c>
      <c r="C67" s="25">
        <v>108.35573599999999</v>
      </c>
      <c r="D67" s="26">
        <v>26.314869000000002</v>
      </c>
      <c r="E67" s="26">
        <v>15.75</v>
      </c>
      <c r="F67" s="27">
        <v>61.720001000000003</v>
      </c>
      <c r="G67" s="28">
        <v>26.305637000000001</v>
      </c>
      <c r="I67" s="30">
        <f t="shared" si="2"/>
        <v>1.1406691915768008E-2</v>
      </c>
      <c r="J67" s="31">
        <f t="shared" si="2"/>
        <v>8.5644103744478336E-3</v>
      </c>
      <c r="K67" s="31">
        <f t="shared" si="2"/>
        <v>8.2882208601022921E-3</v>
      </c>
      <c r="L67" s="31">
        <f t="shared" si="2"/>
        <v>1.2882379436760464E-2</v>
      </c>
      <c r="M67" s="32">
        <f t="shared" si="2"/>
        <v>1.5434187354755893E-2</v>
      </c>
      <c r="O67" s="33"/>
      <c r="P67" s="34"/>
      <c r="Q67" s="34"/>
      <c r="R67" s="34"/>
      <c r="S67" s="34"/>
    </row>
    <row r="68" spans="2:19" x14ac:dyDescent="0.2">
      <c r="B68" s="24" t="d">
        <v>2023-11-15</v>
      </c>
      <c r="C68" s="25">
        <v>108.494484</v>
      </c>
      <c r="D68" s="26">
        <v>26.207543999999999</v>
      </c>
      <c r="E68" s="26">
        <v>15.73</v>
      </c>
      <c r="F68" s="27">
        <v>61.709999000000003</v>
      </c>
      <c r="G68" s="28">
        <v>26.335114000000001</v>
      </c>
      <c r="I68" s="30">
        <f t="shared" si="2"/>
        <v>1.2796668496243941E-3</v>
      </c>
      <c r="J68" s="31">
        <f t="shared" si="2"/>
        <v>-4.0868323921162113E-3</v>
      </c>
      <c r="K68" s="31">
        <f t="shared" si="2"/>
        <v>-1.2706482014555418E-3</v>
      </c>
      <c r="L68" s="31">
        <f t="shared" si="2"/>
        <v>-1.6206756901709801E-4</v>
      </c>
      <c r="M68" s="32">
        <f t="shared" si="2"/>
        <v>1.1199309478296298E-3</v>
      </c>
      <c r="O68" s="33"/>
      <c r="P68" s="34"/>
      <c r="Q68" s="34"/>
      <c r="R68" s="34"/>
      <c r="S68" s="34"/>
    </row>
    <row r="69" spans="2:19" x14ac:dyDescent="0.2">
      <c r="B69" s="24" t="d">
        <v>2023-11-16</v>
      </c>
      <c r="C69" s="25">
        <v>109.257622</v>
      </c>
      <c r="D69" s="26">
        <v>26.324631</v>
      </c>
      <c r="E69" s="26">
        <v>15.88</v>
      </c>
      <c r="F69" s="27">
        <v>62.139999000000003</v>
      </c>
      <c r="G69" s="28">
        <v>26.433382000000002</v>
      </c>
      <c r="I69" s="30">
        <f t="shared" si="2"/>
        <v>7.0092651540074368E-3</v>
      </c>
      <c r="J69" s="31">
        <f t="shared" si="2"/>
        <v>4.4577325758910803E-3</v>
      </c>
      <c r="K69" s="31">
        <f t="shared" si="2"/>
        <v>9.4907387488032784E-3</v>
      </c>
      <c r="L69" s="31">
        <f t="shared" si="2"/>
        <v>6.9439117440609713E-3</v>
      </c>
      <c r="M69" s="32">
        <f t="shared" si="2"/>
        <v>3.7244993147777373E-3</v>
      </c>
      <c r="O69" s="33"/>
      <c r="P69" s="34"/>
      <c r="Q69" s="34"/>
      <c r="R69" s="34"/>
      <c r="S69" s="34"/>
    </row>
    <row r="70" spans="2:19" x14ac:dyDescent="0.2">
      <c r="B70" s="24" t="d">
        <v>2023-11-17</v>
      </c>
      <c r="C70" s="25">
        <v>109.00985</v>
      </c>
      <c r="D70" s="26">
        <v>26.363657</v>
      </c>
      <c r="E70" s="26">
        <v>15.88</v>
      </c>
      <c r="F70" s="27">
        <v>61.959999000000003</v>
      </c>
      <c r="G70" s="28">
        <v>26.521820000000002</v>
      </c>
      <c r="I70" s="30">
        <f t="shared" si="2"/>
        <v>-2.2703530137413016E-3</v>
      </c>
      <c r="J70" s="31">
        <f t="shared" si="2"/>
        <v>1.4813921126818582E-3</v>
      </c>
      <c r="K70" s="31">
        <f t="shared" si="2"/>
        <v>0</v>
      </c>
      <c r="L70" s="31">
        <f t="shared" si="2"/>
        <v>-2.9008884629843947E-3</v>
      </c>
      <c r="M70" s="32">
        <f t="shared" si="2"/>
        <v>3.34010933317865E-3</v>
      </c>
      <c r="O70" s="33"/>
      <c r="P70" s="34"/>
      <c r="Q70" s="34"/>
      <c r="R70" s="34"/>
      <c r="S70" s="34"/>
    </row>
    <row r="71" spans="2:19" x14ac:dyDescent="0.2">
      <c r="B71" s="24" t="d">
        <v>2023-11-20</v>
      </c>
      <c r="C71" s="25">
        <v>109.941475</v>
      </c>
      <c r="D71" s="26">
        <v>26.402687</v>
      </c>
      <c r="E71" s="26">
        <v>15.86</v>
      </c>
      <c r="F71" s="27">
        <v>62.759998000000003</v>
      </c>
      <c r="G71" s="28">
        <v>26.688870999999999</v>
      </c>
      <c r="I71" s="30">
        <f t="shared" si="2"/>
        <v>8.5099336326934262E-3</v>
      </c>
      <c r="J71" s="31">
        <f t="shared" si="2"/>
        <v>1.479352335573668E-3</v>
      </c>
      <c r="K71" s="31">
        <f t="shared" si="2"/>
        <v>-1.2602396122877771E-3</v>
      </c>
      <c r="L71" s="31">
        <f t="shared" si="2"/>
        <v>1.2828896588176847E-2</v>
      </c>
      <c r="M71" s="32">
        <f t="shared" si="2"/>
        <v>6.2788716207817525E-3</v>
      </c>
      <c r="O71" s="33"/>
      <c r="P71" s="34"/>
      <c r="Q71" s="34"/>
      <c r="R71" s="34"/>
      <c r="S71" s="34"/>
    </row>
    <row r="72" spans="2:19" x14ac:dyDescent="0.2">
      <c r="B72" s="24" t="d">
        <v>2023-11-21</v>
      </c>
      <c r="C72" s="25">
        <v>109.495491</v>
      </c>
      <c r="D72" s="26">
        <v>26.415403000000001</v>
      </c>
      <c r="E72" s="26">
        <v>16.059999000000001</v>
      </c>
      <c r="F72" s="27">
        <v>62.25</v>
      </c>
      <c r="G72" s="28">
        <v>26.551300000000001</v>
      </c>
      <c r="I72" s="30">
        <f t="shared" si="2"/>
        <v>-4.064808424942206E-3</v>
      </c>
      <c r="J72" s="31">
        <f t="shared" si="2"/>
        <v>4.8150170692201041E-4</v>
      </c>
      <c r="K72" s="31">
        <f t="shared" si="2"/>
        <v>1.253143004541135E-2</v>
      </c>
      <c r="L72" s="31">
        <f t="shared" si="2"/>
        <v>-8.1593606525829157E-3</v>
      </c>
      <c r="M72" s="32">
        <f t="shared" si="2"/>
        <v>-5.1679513269727194E-3</v>
      </c>
      <c r="O72" s="33"/>
      <c r="P72" s="34"/>
      <c r="Q72" s="34"/>
      <c r="R72" s="34"/>
      <c r="S72" s="34"/>
    </row>
    <row r="73" spans="2:19" x14ac:dyDescent="0.2">
      <c r="B73" s="24" t="d">
        <v>2023-11-22</v>
      </c>
      <c r="C73" s="25">
        <v>109.901825</v>
      </c>
      <c r="D73" s="26">
        <v>26.425190000000001</v>
      </c>
      <c r="E73" s="26">
        <v>15.97</v>
      </c>
      <c r="F73" s="27">
        <v>62.52</v>
      </c>
      <c r="G73" s="28">
        <v>26.610258000000002</v>
      </c>
      <c r="I73" s="30">
        <f t="shared" si="2"/>
        <v>3.7040969506338351E-3</v>
      </c>
      <c r="J73" s="31">
        <f t="shared" ref="J73:M136" si="3">LN(D73/D72)</f>
        <v>3.7043490832579831E-4</v>
      </c>
      <c r="K73" s="31">
        <f t="shared" si="3"/>
        <v>-5.6196840251919837E-3</v>
      </c>
      <c r="L73" s="31">
        <f t="shared" si="3"/>
        <v>4.3279702084589537E-3</v>
      </c>
      <c r="M73" s="32">
        <f t="shared" si="3"/>
        <v>2.2180698380571792E-3</v>
      </c>
      <c r="O73" s="33"/>
      <c r="P73" s="34"/>
      <c r="Q73" s="34"/>
      <c r="R73" s="34"/>
      <c r="S73" s="34"/>
    </row>
    <row r="74" spans="2:19" x14ac:dyDescent="0.2">
      <c r="B74" s="24" t="d">
        <v>2023-11-23</v>
      </c>
      <c r="C74" s="25">
        <v>110.25862100000001</v>
      </c>
      <c r="D74" s="26">
        <v>26.366488</v>
      </c>
      <c r="E74" s="26">
        <v>15.89</v>
      </c>
      <c r="F74" s="27">
        <v>62.66</v>
      </c>
      <c r="G74" s="28">
        <v>26.679044999999999</v>
      </c>
      <c r="I74" s="30">
        <f t="shared" ref="I74:L137" si="4">LN(C74/C73)</f>
        <v>3.2412390040656713E-3</v>
      </c>
      <c r="J74" s="31">
        <f t="shared" si="3"/>
        <v>-2.223912041361977E-3</v>
      </c>
      <c r="K74" s="31">
        <f t="shared" si="3"/>
        <v>-5.0219816782964121E-3</v>
      </c>
      <c r="L74" s="31">
        <f t="shared" si="3"/>
        <v>2.236779970769764E-3</v>
      </c>
      <c r="M74" s="32">
        <f t="shared" si="3"/>
        <v>2.581645258329567E-3</v>
      </c>
      <c r="O74" s="33"/>
      <c r="P74" s="34"/>
      <c r="Q74" s="34"/>
      <c r="R74" s="34"/>
      <c r="S74" s="34"/>
    </row>
    <row r="75" spans="2:19" x14ac:dyDescent="0.2">
      <c r="B75" s="24" t="d">
        <v>2023-11-24</v>
      </c>
      <c r="C75" s="25">
        <v>109.67388200000001</v>
      </c>
      <c r="D75" s="26">
        <v>26.415403000000001</v>
      </c>
      <c r="E75" s="26">
        <v>16.010000000000002</v>
      </c>
      <c r="F75" s="27">
        <v>62.09</v>
      </c>
      <c r="G75" s="28">
        <v>26.600431</v>
      </c>
      <c r="I75" s="30">
        <f t="shared" si="4"/>
        <v>-5.317453035175685E-3</v>
      </c>
      <c r="J75" s="31">
        <f t="shared" si="3"/>
        <v>1.8534771330362665E-3</v>
      </c>
      <c r="K75" s="31">
        <f t="shared" si="3"/>
        <v>7.5235464599987326E-3</v>
      </c>
      <c r="L75" s="31">
        <f t="shared" si="3"/>
        <v>-9.1383401472441006E-3</v>
      </c>
      <c r="M75" s="32">
        <f t="shared" si="3"/>
        <v>-2.9510071401772924E-3</v>
      </c>
      <c r="O75" s="33"/>
      <c r="P75" s="34"/>
      <c r="Q75" s="34"/>
      <c r="R75" s="34"/>
      <c r="S75" s="34"/>
    </row>
    <row r="76" spans="2:19" x14ac:dyDescent="0.2">
      <c r="B76" s="24" t="d">
        <v>2023-11-27</v>
      </c>
      <c r="C76" s="25">
        <v>109.14859800000001</v>
      </c>
      <c r="D76" s="26">
        <v>26.532807999999999</v>
      </c>
      <c r="E76" s="26">
        <v>16.149999999999999</v>
      </c>
      <c r="F76" s="27">
        <v>62</v>
      </c>
      <c r="G76" s="28">
        <v>26.492338</v>
      </c>
      <c r="I76" s="30">
        <f t="shared" si="4"/>
        <v>-4.8010150417039377E-3</v>
      </c>
      <c r="J76" s="31">
        <f t="shared" si="3"/>
        <v>4.4347180082909086E-3</v>
      </c>
      <c r="K76" s="31">
        <f t="shared" si="3"/>
        <v>8.7065226600420691E-3</v>
      </c>
      <c r="L76" s="31">
        <f t="shared" si="3"/>
        <v>-1.4505603317099291E-3</v>
      </c>
      <c r="M76" s="32">
        <f t="shared" si="3"/>
        <v>-4.0718595539372821E-3</v>
      </c>
      <c r="O76" s="33"/>
      <c r="P76" s="34"/>
      <c r="Q76" s="34"/>
      <c r="R76" s="34"/>
      <c r="S76" s="34"/>
    </row>
    <row r="77" spans="2:19" x14ac:dyDescent="0.2">
      <c r="B77" s="24" t="d">
        <v>2023-11-28</v>
      </c>
      <c r="C77" s="25">
        <v>108.890923</v>
      </c>
      <c r="D77" s="26">
        <v>26.640425</v>
      </c>
      <c r="E77" s="26">
        <v>16.350000000000001</v>
      </c>
      <c r="F77" s="27">
        <v>61.98</v>
      </c>
      <c r="G77" s="28">
        <v>26.443209</v>
      </c>
      <c r="I77" s="30">
        <f t="shared" si="4"/>
        <v>-2.3635634381804663E-3</v>
      </c>
      <c r="J77" s="31">
        <f t="shared" si="3"/>
        <v>4.0477940071367968E-3</v>
      </c>
      <c r="K77" s="31">
        <f t="shared" si="3"/>
        <v>1.2307847674596993E-2</v>
      </c>
      <c r="L77" s="31">
        <f t="shared" si="3"/>
        <v>-3.2263268548941566E-4</v>
      </c>
      <c r="M77" s="32">
        <f t="shared" si="3"/>
        <v>-1.8561823534498899E-3</v>
      </c>
      <c r="O77" s="33"/>
      <c r="P77" s="34"/>
      <c r="Q77" s="34"/>
      <c r="R77" s="34"/>
      <c r="S77" s="34"/>
    </row>
    <row r="78" spans="2:19" x14ac:dyDescent="0.2">
      <c r="B78" s="24" t="d">
        <v>2023-11-29</v>
      </c>
      <c r="C78" s="25">
        <v>108.940468</v>
      </c>
      <c r="D78" s="26">
        <v>26.777394999999999</v>
      </c>
      <c r="E78" s="26">
        <v>16.379999000000002</v>
      </c>
      <c r="F78" s="27">
        <v>61.990001999999997</v>
      </c>
      <c r="G78" s="28">
        <v>26.521820000000002</v>
      </c>
      <c r="I78" s="30">
        <f t="shared" si="4"/>
        <v>4.5489312285891846E-4</v>
      </c>
      <c r="J78" s="31">
        <f t="shared" si="3"/>
        <v>5.1282624480707521E-3</v>
      </c>
      <c r="K78" s="31">
        <f t="shared" si="3"/>
        <v>1.8331200315981075E-3</v>
      </c>
      <c r="L78" s="31">
        <f t="shared" si="3"/>
        <v>1.613616174936662E-4</v>
      </c>
      <c r="M78" s="32">
        <f t="shared" si="3"/>
        <v>2.9684136573686409E-3</v>
      </c>
      <c r="O78" s="33"/>
      <c r="P78" s="34"/>
      <c r="Q78" s="34"/>
      <c r="R78" s="34"/>
      <c r="S78" s="34"/>
    </row>
    <row r="79" spans="2:19" x14ac:dyDescent="0.2">
      <c r="B79" s="24" t="d">
        <v>2023-11-30</v>
      </c>
      <c r="C79" s="25">
        <v>109.237801</v>
      </c>
      <c r="D79" s="26">
        <v>26.728476000000001</v>
      </c>
      <c r="E79" s="26">
        <v>16.309999000000001</v>
      </c>
      <c r="F79" s="27">
        <v>61.740001999999997</v>
      </c>
      <c r="G79" s="28">
        <v>26.570952999999999</v>
      </c>
      <c r="I79" s="30">
        <f t="shared" si="4"/>
        <v>2.7255985248567064E-3</v>
      </c>
      <c r="J79" s="31">
        <f t="shared" si="3"/>
        <v>-1.8285475113714216E-3</v>
      </c>
      <c r="K79" s="31">
        <f t="shared" si="3"/>
        <v>-4.2826620540183285E-3</v>
      </c>
      <c r="L79" s="31">
        <f t="shared" si="3"/>
        <v>-4.0410625091731305E-3</v>
      </c>
      <c r="M79" s="32">
        <f t="shared" si="3"/>
        <v>1.8508362343706277E-3</v>
      </c>
      <c r="O79" s="33"/>
      <c r="P79" s="34"/>
      <c r="Q79" s="34"/>
      <c r="R79" s="34"/>
      <c r="S79" s="34"/>
    </row>
    <row r="80" spans="2:19" x14ac:dyDescent="0.2">
      <c r="B80" s="24" t="d">
        <v>2023-12-01</v>
      </c>
      <c r="C80" s="25">
        <v>109.22789</v>
      </c>
      <c r="D80" s="26">
        <v>26.943714</v>
      </c>
      <c r="E80" s="26">
        <v>16.579999999999998</v>
      </c>
      <c r="F80" s="27">
        <v>61.509998000000003</v>
      </c>
      <c r="G80" s="28">
        <v>26.698698</v>
      </c>
      <c r="I80" s="30">
        <f t="shared" si="4"/>
        <v>-9.0732782446818164E-5</v>
      </c>
      <c r="J80" s="31">
        <f t="shared" si="3"/>
        <v>8.0205094604187382E-3</v>
      </c>
      <c r="K80" s="31">
        <f t="shared" si="3"/>
        <v>1.641879438630664E-2</v>
      </c>
      <c r="L80" s="31">
        <f t="shared" si="3"/>
        <v>-3.7323207626843357E-3</v>
      </c>
      <c r="M80" s="32">
        <f t="shared" si="3"/>
        <v>4.7961735239981885E-3</v>
      </c>
      <c r="O80" s="33"/>
      <c r="P80" s="34"/>
      <c r="Q80" s="34"/>
      <c r="R80" s="34"/>
      <c r="S80" s="34"/>
    </row>
    <row r="81" spans="2:19" x14ac:dyDescent="0.2">
      <c r="B81" s="24" t="d">
        <v>2023-12-04</v>
      </c>
      <c r="C81" s="25">
        <v>109.039581</v>
      </c>
      <c r="D81" s="26">
        <v>26.943714</v>
      </c>
      <c r="E81" s="26">
        <v>16.23</v>
      </c>
      <c r="F81" s="27">
        <v>61.150002000000001</v>
      </c>
      <c r="G81" s="28">
        <v>26.649564999999999</v>
      </c>
      <c r="I81" s="30">
        <f t="shared" si="4"/>
        <v>-1.7254888770962767E-3</v>
      </c>
      <c r="J81" s="31">
        <f t="shared" si="3"/>
        <v>0</v>
      </c>
      <c r="K81" s="31">
        <f t="shared" si="3"/>
        <v>-2.1335768180648949E-2</v>
      </c>
      <c r="L81" s="31">
        <f t="shared" si="3"/>
        <v>-5.8698358655978455E-3</v>
      </c>
      <c r="M81" s="32">
        <f t="shared" si="3"/>
        <v>-1.8419723953071203E-3</v>
      </c>
      <c r="O81" s="33"/>
      <c r="P81" s="34"/>
      <c r="Q81" s="34"/>
      <c r="R81" s="34"/>
      <c r="S81" s="34"/>
    </row>
    <row r="82" spans="2:19" x14ac:dyDescent="0.2">
      <c r="B82" s="24" t="d">
        <v>2023-12-05</v>
      </c>
      <c r="C82" s="25">
        <v>109.416191</v>
      </c>
      <c r="D82" s="26">
        <v>27.119812</v>
      </c>
      <c r="E82" s="26">
        <v>16.16</v>
      </c>
      <c r="F82" s="27">
        <v>61.560001</v>
      </c>
      <c r="G82" s="28">
        <v>26.649564999999999</v>
      </c>
      <c r="I82" s="30">
        <f t="shared" si="4"/>
        <v>3.4479324547429684E-3</v>
      </c>
      <c r="J82" s="31">
        <f t="shared" si="3"/>
        <v>6.5145074992702173E-3</v>
      </c>
      <c r="K82" s="31">
        <f t="shared" si="3"/>
        <v>-4.3223284335505048E-3</v>
      </c>
      <c r="L82" s="31">
        <f t="shared" si="3"/>
        <v>6.6824303753525377E-3</v>
      </c>
      <c r="M82" s="32">
        <f t="shared" si="3"/>
        <v>0</v>
      </c>
      <c r="O82" s="33"/>
      <c r="P82" s="34"/>
      <c r="Q82" s="34"/>
      <c r="R82" s="34"/>
      <c r="S82" s="34"/>
    </row>
    <row r="83" spans="2:19" x14ac:dyDescent="0.2">
      <c r="B83" s="24" t="d">
        <v>2023-12-06</v>
      </c>
      <c r="C83" s="25">
        <v>109.00985</v>
      </c>
      <c r="D83" s="26">
        <v>27.207867</v>
      </c>
      <c r="E83" s="26">
        <v>16.219999000000001</v>
      </c>
      <c r="F83" s="27">
        <v>61.25</v>
      </c>
      <c r="G83" s="28">
        <v>26.610258000000002</v>
      </c>
      <c r="I83" s="30">
        <f t="shared" si="4"/>
        <v>-3.7206320903063472E-3</v>
      </c>
      <c r="J83" s="31">
        <f t="shared" si="3"/>
        <v>3.2416285300152906E-3</v>
      </c>
      <c r="K83" s="31">
        <f t="shared" si="3"/>
        <v>3.7059339420345665E-3</v>
      </c>
      <c r="L83" s="31">
        <f t="shared" si="3"/>
        <v>-5.0484757901564084E-3</v>
      </c>
      <c r="M83" s="32">
        <f t="shared" si="3"/>
        <v>-1.476047231195643E-3</v>
      </c>
      <c r="O83" s="33"/>
      <c r="P83" s="34"/>
      <c r="Q83" s="34"/>
      <c r="R83" s="34"/>
      <c r="S83" s="34"/>
    </row>
    <row r="84" spans="2:19" x14ac:dyDescent="0.2">
      <c r="B84" s="24" t="d">
        <v>2023-12-07</v>
      </c>
      <c r="C84" s="25">
        <v>109.852272</v>
      </c>
      <c r="D84" s="26">
        <v>27.217649000000002</v>
      </c>
      <c r="E84" s="26">
        <v>16.239999999999998</v>
      </c>
      <c r="F84" s="27">
        <v>62.139999000000003</v>
      </c>
      <c r="G84" s="28">
        <v>26.738002999999999</v>
      </c>
      <c r="I84" s="30">
        <f t="shared" si="4"/>
        <v>7.6982362471657729E-3</v>
      </c>
      <c r="J84" s="31">
        <f t="shared" si="3"/>
        <v>3.5946375245503174E-4</v>
      </c>
      <c r="K84" s="31">
        <f t="shared" si="3"/>
        <v>1.2323476985478116E-3</v>
      </c>
      <c r="L84" s="31">
        <f t="shared" si="3"/>
        <v>1.4426038447371056E-2</v>
      </c>
      <c r="M84" s="32">
        <f t="shared" si="3"/>
        <v>4.7891062150372176E-3</v>
      </c>
      <c r="O84" s="33"/>
      <c r="P84" s="34"/>
      <c r="Q84" s="34"/>
      <c r="R84" s="34"/>
      <c r="S84" s="34"/>
    </row>
    <row r="85" spans="2:19" x14ac:dyDescent="0.2">
      <c r="B85" s="24" t="d">
        <v>2023-12-08</v>
      </c>
      <c r="C85" s="25">
        <v>110.25862100000001</v>
      </c>
      <c r="D85" s="26">
        <v>27.119812</v>
      </c>
      <c r="E85" s="26">
        <v>16.02</v>
      </c>
      <c r="F85" s="27">
        <v>62.360000999999997</v>
      </c>
      <c r="G85" s="28">
        <v>26.816617999999998</v>
      </c>
      <c r="I85" s="30">
        <f t="shared" si="4"/>
        <v>3.6922249152852742E-3</v>
      </c>
      <c r="J85" s="31">
        <f t="shared" si="3"/>
        <v>-3.6010922824704561E-3</v>
      </c>
      <c r="K85" s="31">
        <f t="shared" si="3"/>
        <v>-1.3639393093318686E-2</v>
      </c>
      <c r="L85" s="31">
        <f t="shared" si="3"/>
        <v>3.5341723532886543E-3</v>
      </c>
      <c r="M85" s="32">
        <f t="shared" si="3"/>
        <v>2.9358832160496754E-3</v>
      </c>
      <c r="O85" s="33"/>
      <c r="P85" s="34"/>
      <c r="Q85" s="34"/>
      <c r="R85" s="34"/>
      <c r="S85" s="34"/>
    </row>
    <row r="86" spans="2:19" x14ac:dyDescent="0.2">
      <c r="B86" s="24" t="d">
        <v>2023-12-11</v>
      </c>
      <c r="C86" s="25">
        <v>110.605507</v>
      </c>
      <c r="D86" s="26">
        <v>27.061112999999999</v>
      </c>
      <c r="E86" s="26">
        <v>15.87</v>
      </c>
      <c r="F86" s="27">
        <v>62.799999</v>
      </c>
      <c r="G86" s="28">
        <v>26.855923000000001</v>
      </c>
      <c r="I86" s="30">
        <f t="shared" si="4"/>
        <v>3.1411736108286925E-3</v>
      </c>
      <c r="J86" s="31">
        <f t="shared" si="3"/>
        <v>-2.1667781775829807E-3</v>
      </c>
      <c r="K86" s="31">
        <f t="shared" si="3"/>
        <v>-9.4074071018954812E-3</v>
      </c>
      <c r="L86" s="31">
        <f t="shared" si="3"/>
        <v>7.0309973250899964E-3</v>
      </c>
      <c r="M86" s="32">
        <f t="shared" si="3"/>
        <v>1.4646225535012052E-3</v>
      </c>
      <c r="O86" s="33"/>
      <c r="P86" s="34"/>
      <c r="Q86" s="34"/>
      <c r="R86" s="34"/>
      <c r="S86" s="34"/>
    </row>
    <row r="87" spans="2:19" x14ac:dyDescent="0.2">
      <c r="B87" s="24" t="d">
        <v>2023-12-12</v>
      </c>
      <c r="C87" s="25">
        <v>111.25962800000001</v>
      </c>
      <c r="D87" s="26">
        <v>27.070896000000001</v>
      </c>
      <c r="E87" s="26">
        <v>15.85</v>
      </c>
      <c r="F87" s="27">
        <v>63.400002000000001</v>
      </c>
      <c r="G87" s="28">
        <v>26.924707000000001</v>
      </c>
      <c r="I87" s="30">
        <f t="shared" si="4"/>
        <v>5.8965812298224871E-3</v>
      </c>
      <c r="J87" s="31">
        <f t="shared" si="3"/>
        <v>3.6144973324425309E-4</v>
      </c>
      <c r="K87" s="31">
        <f t="shared" si="3"/>
        <v>-1.2610342150280222E-3</v>
      </c>
      <c r="L87" s="31">
        <f t="shared" si="3"/>
        <v>9.5088354383350542E-3</v>
      </c>
      <c r="M87" s="32">
        <f t="shared" si="3"/>
        <v>2.5579483730496641E-3</v>
      </c>
      <c r="O87" s="33"/>
      <c r="P87" s="34"/>
      <c r="Q87" s="34"/>
      <c r="R87" s="34"/>
      <c r="S87" s="34"/>
    </row>
    <row r="88" spans="2:19" x14ac:dyDescent="0.2">
      <c r="B88" s="24" t="d">
        <v>2023-12-13</v>
      </c>
      <c r="C88" s="25">
        <v>111.93356300000001</v>
      </c>
      <c r="D88" s="26">
        <v>27.383970000000001</v>
      </c>
      <c r="E88" s="26">
        <v>16.200001</v>
      </c>
      <c r="F88" s="27">
        <v>63.75</v>
      </c>
      <c r="G88" s="28">
        <v>27.199852</v>
      </c>
      <c r="I88" s="30">
        <f t="shared" si="4"/>
        <v>6.0390466679093469E-3</v>
      </c>
      <c r="J88" s="31">
        <f t="shared" si="3"/>
        <v>1.1498603246611352E-2</v>
      </c>
      <c r="K88" s="31">
        <f t="shared" si="3"/>
        <v>2.1841803643442063E-2</v>
      </c>
      <c r="L88" s="31">
        <f t="shared" si="3"/>
        <v>5.5052910496144495E-3</v>
      </c>
      <c r="M88" s="32">
        <f t="shared" si="3"/>
        <v>1.0167191207287181E-2</v>
      </c>
      <c r="O88" s="33"/>
      <c r="P88" s="34"/>
      <c r="Q88" s="34"/>
      <c r="R88" s="34"/>
      <c r="S88" s="34"/>
    </row>
    <row r="89" spans="2:19" x14ac:dyDescent="0.2">
      <c r="B89" s="24" t="d">
        <v>2023-12-14</v>
      </c>
      <c r="C89" s="25">
        <v>111.566864</v>
      </c>
      <c r="D89" s="26">
        <v>27.618773000000001</v>
      </c>
      <c r="E89" s="26">
        <v>16.309999000000001</v>
      </c>
      <c r="F89" s="27">
        <v>63.209999000000003</v>
      </c>
      <c r="G89" s="28">
        <v>27.268639</v>
      </c>
      <c r="I89" s="30">
        <f t="shared" si="4"/>
        <v>-3.2814194940437216E-3</v>
      </c>
      <c r="J89" s="31">
        <f t="shared" si="3"/>
        <v>8.5379169671133577E-3</v>
      </c>
      <c r="K89" s="31">
        <f t="shared" si="3"/>
        <v>6.7670513541106085E-3</v>
      </c>
      <c r="L89" s="31">
        <f t="shared" si="3"/>
        <v>-8.5066833746098892E-3</v>
      </c>
      <c r="M89" s="32">
        <f t="shared" si="3"/>
        <v>2.5257551771918551E-3</v>
      </c>
      <c r="O89" s="33"/>
      <c r="P89" s="34"/>
      <c r="Q89" s="34"/>
      <c r="R89" s="34"/>
      <c r="S89" s="34"/>
    </row>
    <row r="90" spans="2:19" x14ac:dyDescent="0.2">
      <c r="B90" s="24" t="d">
        <v>2023-12-15</v>
      </c>
      <c r="C90" s="25">
        <v>111.23979199999999</v>
      </c>
      <c r="D90" s="26">
        <v>27.648125</v>
      </c>
      <c r="E90" s="26">
        <v>16.200001</v>
      </c>
      <c r="F90" s="27">
        <v>63.459999000000003</v>
      </c>
      <c r="G90" s="28">
        <v>27.072105000000001</v>
      </c>
      <c r="I90" s="30">
        <f t="shared" si="4"/>
        <v>-2.9359287627197762E-3</v>
      </c>
      <c r="J90" s="31">
        <f t="shared" si="3"/>
        <v>1.0621910699491852E-3</v>
      </c>
      <c r="K90" s="31">
        <f t="shared" si="3"/>
        <v>-6.7670513541106554E-3</v>
      </c>
      <c r="L90" s="31">
        <f t="shared" si="3"/>
        <v>3.9472697331660381E-3</v>
      </c>
      <c r="M90" s="32">
        <f t="shared" si="3"/>
        <v>-7.2334253254790169E-3</v>
      </c>
      <c r="O90" s="33"/>
      <c r="P90" s="34"/>
      <c r="Q90" s="34"/>
      <c r="R90" s="34"/>
      <c r="S90" s="34"/>
    </row>
    <row r="91" spans="2:19" x14ac:dyDescent="0.2">
      <c r="B91" s="24" t="d">
        <v>2023-12-18</v>
      </c>
      <c r="C91" s="25">
        <v>111.973213</v>
      </c>
      <c r="D91" s="26">
        <v>27.550288999999999</v>
      </c>
      <c r="E91" s="26">
        <v>16.23</v>
      </c>
      <c r="F91" s="27">
        <v>63.950001</v>
      </c>
      <c r="G91" s="28">
        <v>27.190024999999999</v>
      </c>
      <c r="I91" s="30">
        <f t="shared" si="4"/>
        <v>6.5715135135973367E-3</v>
      </c>
      <c r="J91" s="31">
        <f t="shared" si="3"/>
        <v>-3.5448881720576198E-3</v>
      </c>
      <c r="K91" s="31">
        <f t="shared" si="3"/>
        <v>1.8500775597683451E-3</v>
      </c>
      <c r="L91" s="31">
        <f t="shared" si="3"/>
        <v>7.6917732649764278E-3</v>
      </c>
      <c r="M91" s="32">
        <f t="shared" si="3"/>
        <v>4.3463161372482928E-3</v>
      </c>
      <c r="O91" s="33"/>
      <c r="P91" s="34"/>
      <c r="Q91" s="34"/>
      <c r="R91" s="34"/>
      <c r="S91" s="34"/>
    </row>
    <row r="92" spans="2:19" x14ac:dyDescent="0.2">
      <c r="B92" s="24" t="d">
        <v>2023-12-19</v>
      </c>
      <c r="C92" s="25">
        <v>112.092125</v>
      </c>
      <c r="D92" s="26">
        <v>27.638339999999999</v>
      </c>
      <c r="E92" s="26">
        <v>16.34</v>
      </c>
      <c r="F92" s="27">
        <v>63.98</v>
      </c>
      <c r="G92" s="28">
        <v>27.347249999999999</v>
      </c>
      <c r="I92" s="30">
        <f t="shared" si="4"/>
        <v>1.0614047868809497E-3</v>
      </c>
      <c r="J92" s="31">
        <f t="shared" si="3"/>
        <v>3.1909136467494935E-3</v>
      </c>
      <c r="K92" s="31">
        <f t="shared" si="3"/>
        <v>6.7547079053569183E-3</v>
      </c>
      <c r="L92" s="31">
        <f t="shared" si="3"/>
        <v>4.6899085930366199E-4</v>
      </c>
      <c r="M92" s="32">
        <f t="shared" si="3"/>
        <v>5.7657972669480353E-3</v>
      </c>
      <c r="O92" s="33"/>
      <c r="P92" s="34"/>
      <c r="Q92" s="34"/>
      <c r="R92" s="34"/>
      <c r="S92" s="34"/>
    </row>
    <row r="93" spans="2:19" x14ac:dyDescent="0.2">
      <c r="B93" s="24" t="d">
        <v>2023-12-20</v>
      </c>
      <c r="C93" s="25">
        <v>110.664978</v>
      </c>
      <c r="D93" s="26">
        <v>27.736176</v>
      </c>
      <c r="E93" s="26">
        <v>16.25</v>
      </c>
      <c r="F93" s="27">
        <v>63.16</v>
      </c>
      <c r="G93" s="28">
        <v>27.022974000000001</v>
      </c>
      <c r="I93" s="30">
        <f t="shared" si="4"/>
        <v>-1.2813656737684122E-2</v>
      </c>
      <c r="J93" s="31">
        <f t="shared" si="3"/>
        <v>3.5336146974852003E-3</v>
      </c>
      <c r="K93" s="31">
        <f t="shared" si="3"/>
        <v>-5.5231806561102719E-3</v>
      </c>
      <c r="L93" s="31">
        <f t="shared" si="3"/>
        <v>-1.2899345133930585E-2</v>
      </c>
      <c r="M93" s="32">
        <f t="shared" si="3"/>
        <v>-1.192858227409919E-2</v>
      </c>
      <c r="O93" s="33"/>
      <c r="P93" s="34"/>
      <c r="Q93" s="34"/>
      <c r="R93" s="34"/>
      <c r="S93" s="34"/>
    </row>
    <row r="94" spans="2:19" x14ac:dyDescent="0.2">
      <c r="B94" s="24" t="d">
        <v>2023-12-21</v>
      </c>
      <c r="C94" s="25">
        <v>111.150597</v>
      </c>
      <c r="D94" s="26">
        <v>27.638339999999999</v>
      </c>
      <c r="E94" s="26">
        <v>16.379999000000002</v>
      </c>
      <c r="F94" s="27">
        <v>63.529998999999997</v>
      </c>
      <c r="G94" s="28">
        <v>27.209679000000001</v>
      </c>
      <c r="I94" s="30">
        <f t="shared" si="4"/>
        <v>4.3785904200750536E-3</v>
      </c>
      <c r="J94" s="31">
        <f t="shared" si="3"/>
        <v>-3.5336146974852163E-3</v>
      </c>
      <c r="K94" s="31">
        <f t="shared" si="3"/>
        <v>7.9681085991140672E-3</v>
      </c>
      <c r="L94" s="31">
        <f t="shared" si="3"/>
        <v>5.8410301504054725E-3</v>
      </c>
      <c r="M94" s="32">
        <f t="shared" si="3"/>
        <v>6.8853624996736531E-3</v>
      </c>
      <c r="O94" s="33"/>
      <c r="P94" s="34"/>
      <c r="Q94" s="34"/>
      <c r="R94" s="34"/>
      <c r="S94" s="34"/>
    </row>
    <row r="95" spans="2:19" x14ac:dyDescent="0.2">
      <c r="B95" s="24" t="d">
        <v>2023-12-22</v>
      </c>
      <c r="C95" s="25">
        <v>111.11095400000001</v>
      </c>
      <c r="D95" s="26">
        <v>27.462237999999999</v>
      </c>
      <c r="E95" s="26">
        <v>16.360001</v>
      </c>
      <c r="F95" s="27">
        <v>63.490001999999997</v>
      </c>
      <c r="G95" s="28">
        <v>27.229327999999999</v>
      </c>
      <c r="I95" s="30">
        <f t="shared" si="4"/>
        <v>-3.5672387097118187E-4</v>
      </c>
      <c r="J95" s="31">
        <f t="shared" si="3"/>
        <v>-6.3920418257851132E-3</v>
      </c>
      <c r="K95" s="31">
        <f t="shared" si="3"/>
        <v>-1.221625075566992E-3</v>
      </c>
      <c r="L95" s="31">
        <f t="shared" si="3"/>
        <v>-6.2977485446489927E-4</v>
      </c>
      <c r="M95" s="32">
        <f t="shared" si="3"/>
        <v>7.2187212574446598E-4</v>
      </c>
      <c r="O95" s="33"/>
      <c r="P95" s="34"/>
      <c r="Q95" s="34"/>
      <c r="R95" s="34"/>
      <c r="S95" s="34"/>
    </row>
    <row r="96" spans="2:19" x14ac:dyDescent="0.2">
      <c r="B96" s="24" t="d">
        <v>2023-12-27</v>
      </c>
      <c r="C96" s="25">
        <v>111.398376</v>
      </c>
      <c r="D96" s="26">
        <v>27.677471000000001</v>
      </c>
      <c r="E96" s="26">
        <v>16.620000999999998</v>
      </c>
      <c r="F96" s="27">
        <v>63.740001999999997</v>
      </c>
      <c r="G96" s="28">
        <v>27.376729999999998</v>
      </c>
      <c r="I96" s="30">
        <f t="shared" si="4"/>
        <v>2.5834616450562129E-3</v>
      </c>
      <c r="J96" s="31">
        <f t="shared" si="3"/>
        <v>7.8068635854243625E-3</v>
      </c>
      <c r="K96" s="31">
        <f t="shared" si="3"/>
        <v>1.576745729647832E-2</v>
      </c>
      <c r="L96" s="31">
        <f t="shared" si="3"/>
        <v>3.9298956832790602E-3</v>
      </c>
      <c r="M96" s="32">
        <f t="shared" si="3"/>
        <v>5.398754768985819E-3</v>
      </c>
      <c r="O96" s="33"/>
      <c r="P96" s="34"/>
      <c r="Q96" s="34"/>
      <c r="R96" s="34"/>
      <c r="S96" s="34"/>
    </row>
    <row r="97" spans="2:19" x14ac:dyDescent="0.2">
      <c r="B97" s="24" t="d">
        <v>2023-12-28</v>
      </c>
      <c r="C97" s="25">
        <v>111.572395</v>
      </c>
      <c r="D97" s="26">
        <v>27.631371999999999</v>
      </c>
      <c r="E97" s="26">
        <v>16.540001</v>
      </c>
      <c r="F97" s="27">
        <v>63.810001</v>
      </c>
      <c r="G97" s="28">
        <v>27.386624999999999</v>
      </c>
      <c r="I97" s="30">
        <f t="shared" si="4"/>
        <v>1.5609134287147498E-3</v>
      </c>
      <c r="J97" s="31">
        <f t="shared" si="3"/>
        <v>-1.6669670951139773E-3</v>
      </c>
      <c r="K97" s="31">
        <f t="shared" si="3"/>
        <v>-4.8250995407364263E-3</v>
      </c>
      <c r="L97" s="31">
        <f t="shared" si="3"/>
        <v>1.0975931851194846E-3</v>
      </c>
      <c r="M97" s="32">
        <f t="shared" si="3"/>
        <v>3.6137304252744777E-4</v>
      </c>
      <c r="O97" s="33"/>
      <c r="P97" s="34"/>
      <c r="Q97" s="34"/>
      <c r="R97" s="34"/>
      <c r="S97" s="34"/>
    </row>
    <row r="98" spans="2:19" x14ac:dyDescent="0.2">
      <c r="B98" s="24" t="d">
        <v>2023-12-29</v>
      </c>
      <c r="C98" s="25">
        <v>111.49284400000001</v>
      </c>
      <c r="D98" s="26">
        <v>27.680416000000001</v>
      </c>
      <c r="E98" s="26">
        <v>16.5</v>
      </c>
      <c r="F98" s="27">
        <v>63.639999000000003</v>
      </c>
      <c r="G98" s="28">
        <v>27.376728</v>
      </c>
      <c r="I98" s="30">
        <f t="shared" si="4"/>
        <v>-7.1325325029685796E-4</v>
      </c>
      <c r="J98" s="31">
        <f t="shared" si="3"/>
        <v>1.7733656649430302E-3</v>
      </c>
      <c r="K98" s="31">
        <f t="shared" si="3"/>
        <v>-2.4213691485006511E-3</v>
      </c>
      <c r="L98" s="31">
        <f t="shared" si="3"/>
        <v>-2.6677457955819515E-3</v>
      </c>
      <c r="M98" s="32">
        <f t="shared" si="3"/>
        <v>-3.6144609727414037E-4</v>
      </c>
      <c r="O98" s="33"/>
      <c r="P98" s="34"/>
      <c r="Q98" s="34"/>
      <c r="R98" s="34"/>
      <c r="S98" s="34"/>
    </row>
    <row r="99" spans="2:19" x14ac:dyDescent="0.2">
      <c r="B99" s="24" t="d">
        <v>2024-01-02</v>
      </c>
      <c r="C99" s="25">
        <v>111.482895</v>
      </c>
      <c r="D99" s="26">
        <v>27.503858999999999</v>
      </c>
      <c r="E99" s="26">
        <v>16.459999</v>
      </c>
      <c r="F99" s="27">
        <v>62.939999</v>
      </c>
      <c r="G99" s="28">
        <v>27.32724</v>
      </c>
      <c r="I99" s="30">
        <f t="shared" si="4"/>
        <v>-8.9238408189366993E-5</v>
      </c>
      <c r="J99" s="31">
        <f t="shared" si="3"/>
        <v>-6.3988374379680257E-3</v>
      </c>
      <c r="K99" s="31">
        <f t="shared" si="3"/>
        <v>-2.4272464109544763E-3</v>
      </c>
      <c r="L99" s="31">
        <f t="shared" si="3"/>
        <v>-1.1060312008085042E-2</v>
      </c>
      <c r="M99" s="32">
        <f t="shared" si="3"/>
        <v>-1.8093025171492406E-3</v>
      </c>
      <c r="O99" s="33"/>
      <c r="P99" s="34"/>
      <c r="Q99" s="34"/>
      <c r="R99" s="34"/>
      <c r="S99" s="34"/>
    </row>
    <row r="100" spans="2:19" x14ac:dyDescent="0.2">
      <c r="B100" s="24" t="d">
        <v>2024-01-03</v>
      </c>
      <c r="C100" s="25">
        <v>110.786812</v>
      </c>
      <c r="D100" s="26">
        <v>27.523474</v>
      </c>
      <c r="E100" s="26">
        <v>16.32</v>
      </c>
      <c r="F100" s="27">
        <v>62.380001</v>
      </c>
      <c r="G100" s="28">
        <v>27.149083999999998</v>
      </c>
      <c r="I100" s="30">
        <f t="shared" si="4"/>
        <v>-6.2634291018471488E-3</v>
      </c>
      <c r="J100" s="31">
        <f t="shared" si="3"/>
        <v>7.1291846293121484E-4</v>
      </c>
      <c r="K100" s="31">
        <f t="shared" si="3"/>
        <v>-8.5417849596195368E-3</v>
      </c>
      <c r="L100" s="31">
        <f t="shared" si="3"/>
        <v>-8.9371485376770407E-3</v>
      </c>
      <c r="M100" s="32">
        <f t="shared" si="3"/>
        <v>-6.5406995940783443E-3</v>
      </c>
      <c r="O100" s="33"/>
      <c r="P100" s="34"/>
      <c r="Q100" s="34"/>
      <c r="R100" s="34"/>
      <c r="S100" s="34"/>
    </row>
    <row r="101" spans="2:19" x14ac:dyDescent="0.2">
      <c r="B101" s="24" t="d">
        <v>2024-01-04</v>
      </c>
      <c r="C101" s="25">
        <v>110.41888400000001</v>
      </c>
      <c r="D101" s="26">
        <v>27.366534999999999</v>
      </c>
      <c r="E101" s="26">
        <v>16.360001</v>
      </c>
      <c r="F101" s="27">
        <v>62.049999</v>
      </c>
      <c r="G101" s="28">
        <v>27.139187</v>
      </c>
      <c r="I101" s="30">
        <f t="shared" si="4"/>
        <v>-3.3265720182301156E-3</v>
      </c>
      <c r="J101" s="31">
        <f t="shared" si="3"/>
        <v>-5.7183239903809517E-3</v>
      </c>
      <c r="K101" s="31">
        <f t="shared" si="3"/>
        <v>2.448042763332652E-3</v>
      </c>
      <c r="L101" s="31">
        <f t="shared" si="3"/>
        <v>-5.3042316758555785E-3</v>
      </c>
      <c r="M101" s="32">
        <f t="shared" si="3"/>
        <v>-3.6460914769746326E-4</v>
      </c>
      <c r="O101" s="33"/>
      <c r="P101" s="34"/>
      <c r="Q101" s="34"/>
      <c r="R101" s="34"/>
      <c r="S101" s="34"/>
    </row>
    <row r="102" spans="2:19" x14ac:dyDescent="0.2">
      <c r="B102" s="24" t="d">
        <v>2024-01-05</v>
      </c>
      <c r="C102" s="25">
        <v>110.66748800000001</v>
      </c>
      <c r="D102" s="26">
        <v>27.337109000000002</v>
      </c>
      <c r="E102" s="26">
        <v>16.360001</v>
      </c>
      <c r="F102" s="27">
        <v>62.169998</v>
      </c>
      <c r="G102" s="28">
        <v>27.218367000000001</v>
      </c>
      <c r="I102" s="30">
        <f t="shared" si="4"/>
        <v>2.2489319674599078E-3</v>
      </c>
      <c r="J102" s="31">
        <f t="shared" si="3"/>
        <v>-1.0758333700101308E-3</v>
      </c>
      <c r="K102" s="31">
        <f t="shared" si="3"/>
        <v>0</v>
      </c>
      <c r="L102" s="31">
        <f t="shared" si="3"/>
        <v>1.9320405768082399E-3</v>
      </c>
      <c r="M102" s="32">
        <f t="shared" si="3"/>
        <v>2.9133045980073132E-3</v>
      </c>
      <c r="O102" s="33"/>
      <c r="P102" s="34"/>
      <c r="Q102" s="34"/>
      <c r="R102" s="34"/>
      <c r="S102" s="34"/>
    </row>
    <row r="103" spans="2:19" x14ac:dyDescent="0.2">
      <c r="B103" s="24" t="d">
        <v>2024-01-08</v>
      </c>
      <c r="C103" s="25">
        <v>112.169044</v>
      </c>
      <c r="D103" s="26">
        <v>27.376345000000001</v>
      </c>
      <c r="E103" s="26">
        <v>16.239999999999998</v>
      </c>
      <c r="F103" s="27">
        <v>63.439999</v>
      </c>
      <c r="G103" s="28">
        <v>27.485600999999999</v>
      </c>
      <c r="I103" s="30">
        <f t="shared" si="4"/>
        <v>1.3476952935301318E-2</v>
      </c>
      <c r="J103" s="31">
        <f t="shared" si="3"/>
        <v>1.4342361469562802E-3</v>
      </c>
      <c r="K103" s="31">
        <f t="shared" si="3"/>
        <v>-7.3620575657617092E-3</v>
      </c>
      <c r="L103" s="31">
        <f t="shared" si="3"/>
        <v>2.0222025452278074E-2</v>
      </c>
      <c r="M103" s="32">
        <f t="shared" si="3"/>
        <v>9.7702647749497353E-3</v>
      </c>
      <c r="O103" s="33"/>
      <c r="P103" s="34"/>
      <c r="Q103" s="34"/>
      <c r="R103" s="34"/>
      <c r="S103" s="34"/>
    </row>
    <row r="104" spans="2:19" x14ac:dyDescent="0.2">
      <c r="B104" s="24" t="d">
        <v>2024-01-09</v>
      </c>
      <c r="C104" s="25">
        <v>112.36792800000001</v>
      </c>
      <c r="D104" s="26">
        <v>27.386151999999999</v>
      </c>
      <c r="E104" s="26">
        <v>16.25</v>
      </c>
      <c r="F104" s="27">
        <v>63.77</v>
      </c>
      <c r="G104" s="28">
        <v>27.426214000000002</v>
      </c>
      <c r="I104" s="30">
        <f t="shared" si="4"/>
        <v>1.7715038217572614E-3</v>
      </c>
      <c r="J104" s="31">
        <f t="shared" si="3"/>
        <v>3.5816482600629337E-4</v>
      </c>
      <c r="K104" s="31">
        <f t="shared" si="3"/>
        <v>6.1557404221461247E-4</v>
      </c>
      <c r="L104" s="31">
        <f t="shared" si="3"/>
        <v>5.1882987635134287E-3</v>
      </c>
      <c r="M104" s="32">
        <f t="shared" si="3"/>
        <v>-2.1629961841094121E-3</v>
      </c>
      <c r="O104" s="33"/>
      <c r="P104" s="34"/>
      <c r="Q104" s="34"/>
      <c r="R104" s="34"/>
      <c r="S104" s="34"/>
    </row>
    <row r="105" spans="2:19" x14ac:dyDescent="0.2">
      <c r="B105" s="24" t="d">
        <v>2024-01-10</v>
      </c>
      <c r="C105" s="25">
        <v>112.835289</v>
      </c>
      <c r="D105" s="26">
        <v>27.307682</v>
      </c>
      <c r="E105" s="26">
        <v>16.18</v>
      </c>
      <c r="F105" s="27">
        <v>64.120002999999997</v>
      </c>
      <c r="G105" s="28">
        <v>27.515294999999998</v>
      </c>
      <c r="I105" s="30">
        <f t="shared" si="4"/>
        <v>4.1505772179694939E-3</v>
      </c>
      <c r="J105" s="31">
        <f t="shared" si="3"/>
        <v>-2.8694296267856505E-3</v>
      </c>
      <c r="K105" s="31">
        <f t="shared" si="3"/>
        <v>-4.3169971454008992E-3</v>
      </c>
      <c r="L105" s="31">
        <f t="shared" si="3"/>
        <v>5.4735142014447104E-3</v>
      </c>
      <c r="M105" s="32">
        <f t="shared" si="3"/>
        <v>3.2427605168576174E-3</v>
      </c>
      <c r="O105" s="33"/>
      <c r="P105" s="34"/>
      <c r="Q105" s="34"/>
      <c r="R105" s="34"/>
      <c r="S105" s="34"/>
    </row>
    <row r="106" spans="2:19" x14ac:dyDescent="0.2">
      <c r="B106" s="24" t="d">
        <v>2024-01-11</v>
      </c>
      <c r="C106" s="25">
        <v>112.92478199999999</v>
      </c>
      <c r="D106" s="26">
        <v>27.346914000000002</v>
      </c>
      <c r="E106" s="26">
        <v>16.209999</v>
      </c>
      <c r="F106" s="27">
        <v>64.239998</v>
      </c>
      <c r="G106" s="28">
        <v>27.544989000000001</v>
      </c>
      <c r="I106" s="30">
        <f t="shared" si="4"/>
        <v>7.928151713558865E-4</v>
      </c>
      <c r="J106" s="31">
        <f t="shared" si="3"/>
        <v>1.4356343147516753E-3</v>
      </c>
      <c r="K106" s="31">
        <f t="shared" si="3"/>
        <v>1.8523624269225604E-3</v>
      </c>
      <c r="L106" s="31">
        <f t="shared" si="3"/>
        <v>1.8696639766304785E-3</v>
      </c>
      <c r="M106" s="32">
        <f t="shared" si="3"/>
        <v>1.0785996991507331E-3</v>
      </c>
      <c r="O106" s="33"/>
      <c r="P106" s="34"/>
      <c r="Q106" s="34"/>
      <c r="R106" s="34"/>
      <c r="S106" s="34"/>
    </row>
    <row r="107" spans="2:19" x14ac:dyDescent="0.2">
      <c r="B107" s="24" t="d">
        <v>2024-01-12</v>
      </c>
      <c r="C107" s="25">
        <v>113.103775</v>
      </c>
      <c r="D107" s="26">
        <v>27.376345000000001</v>
      </c>
      <c r="E107" s="26">
        <v>16.399999999999999</v>
      </c>
      <c r="F107" s="27">
        <v>64.379997000000003</v>
      </c>
      <c r="G107" s="28">
        <v>27.594474999999999</v>
      </c>
      <c r="I107" s="30">
        <f t="shared" si="4"/>
        <v>1.583809053085883E-3</v>
      </c>
      <c r="J107" s="31">
        <f t="shared" si="3"/>
        <v>1.0756304860276495E-3</v>
      </c>
      <c r="K107" s="31">
        <f t="shared" si="3"/>
        <v>1.1653060772884374E-2</v>
      </c>
      <c r="L107" s="31">
        <f t="shared" si="3"/>
        <v>2.1769407670830672E-3</v>
      </c>
      <c r="M107" s="32">
        <f t="shared" si="3"/>
        <v>1.7949399466850313E-3</v>
      </c>
      <c r="O107" s="33"/>
      <c r="P107" s="34"/>
      <c r="Q107" s="34"/>
      <c r="R107" s="34"/>
      <c r="S107" s="34"/>
    </row>
    <row r="108" spans="2:19" x14ac:dyDescent="0.2">
      <c r="B108" s="24" t="d">
        <v>2024-01-15</v>
      </c>
      <c r="C108" s="25">
        <v>113.640755</v>
      </c>
      <c r="D108" s="26">
        <v>27.376345000000001</v>
      </c>
      <c r="E108" s="26">
        <v>16.389999</v>
      </c>
      <c r="F108" s="27">
        <v>64.540001000000004</v>
      </c>
      <c r="G108" s="28">
        <v>27.683554000000001</v>
      </c>
      <c r="I108" s="30">
        <f t="shared" si="4"/>
        <v>4.7364406442609542E-3</v>
      </c>
      <c r="J108" s="31">
        <f t="shared" si="3"/>
        <v>0</v>
      </c>
      <c r="K108" s="31">
        <f t="shared" si="3"/>
        <v>-6.1000308722889058E-4</v>
      </c>
      <c r="L108" s="31">
        <f t="shared" si="3"/>
        <v>2.4822228457443154E-3</v>
      </c>
      <c r="M108" s="32">
        <f t="shared" si="3"/>
        <v>3.2229469364097271E-3</v>
      </c>
      <c r="O108" s="33"/>
      <c r="P108" s="34"/>
      <c r="Q108" s="34"/>
      <c r="R108" s="34"/>
      <c r="S108" s="34"/>
    </row>
    <row r="109" spans="2:19" x14ac:dyDescent="0.2">
      <c r="B109" s="24" t="d">
        <v>2024-01-16</v>
      </c>
      <c r="C109" s="25">
        <v>113.47171</v>
      </c>
      <c r="D109" s="26">
        <v>27.160549</v>
      </c>
      <c r="E109" s="26">
        <v>16.239999999999998</v>
      </c>
      <c r="F109" s="27">
        <v>64.769997000000004</v>
      </c>
      <c r="G109" s="28">
        <v>27.505396000000001</v>
      </c>
      <c r="I109" s="30">
        <f t="shared" si="4"/>
        <v>-1.4886459993987385E-3</v>
      </c>
      <c r="J109" s="31">
        <f t="shared" si="3"/>
        <v>-7.9138033142567826E-3</v>
      </c>
      <c r="K109" s="31">
        <f t="shared" si="3"/>
        <v>-9.193997009391908E-3</v>
      </c>
      <c r="L109" s="31">
        <f t="shared" si="3"/>
        <v>3.5572847590022278E-3</v>
      </c>
      <c r="M109" s="32">
        <f t="shared" si="3"/>
        <v>-6.4563148550968018E-3</v>
      </c>
      <c r="O109" s="33"/>
      <c r="P109" s="34"/>
      <c r="Q109" s="34"/>
      <c r="R109" s="34"/>
      <c r="S109" s="34"/>
    </row>
    <row r="110" spans="2:19" x14ac:dyDescent="0.2">
      <c r="B110" s="24" t="d">
        <v>2024-01-17</v>
      </c>
      <c r="C110" s="25">
        <v>112.94467899999999</v>
      </c>
      <c r="D110" s="26">
        <v>27.003609000000001</v>
      </c>
      <c r="E110" s="26">
        <v>16.07</v>
      </c>
      <c r="F110" s="27">
        <v>64.540001000000004</v>
      </c>
      <c r="G110" s="28">
        <v>27.297546000000001</v>
      </c>
      <c r="I110" s="30">
        <f t="shared" si="4"/>
        <v>-4.6554222880011075E-3</v>
      </c>
      <c r="J110" s="31">
        <f t="shared" si="3"/>
        <v>-5.7949922971387664E-3</v>
      </c>
      <c r="K110" s="31">
        <f t="shared" si="3"/>
        <v>-1.0523154984110564E-2</v>
      </c>
      <c r="L110" s="31">
        <f t="shared" si="3"/>
        <v>-3.5572847590021215E-3</v>
      </c>
      <c r="M110" s="32">
        <f t="shared" si="3"/>
        <v>-7.5853955654083321E-3</v>
      </c>
      <c r="O110" s="33"/>
      <c r="P110" s="34"/>
      <c r="Q110" s="34"/>
      <c r="R110" s="34"/>
      <c r="S110" s="34"/>
    </row>
    <row r="111" spans="2:19" x14ac:dyDescent="0.2">
      <c r="B111" s="24" t="d">
        <v>2024-01-18</v>
      </c>
      <c r="C111" s="25">
        <v>113.79986599999999</v>
      </c>
      <c r="D111" s="26">
        <v>26.915330999999998</v>
      </c>
      <c r="E111" s="26">
        <v>16.200001</v>
      </c>
      <c r="F111" s="27">
        <v>65.389999000000003</v>
      </c>
      <c r="G111" s="28">
        <v>27.455908000000001</v>
      </c>
      <c r="I111" s="30">
        <f t="shared" si="4"/>
        <v>7.5432117232273584E-3</v>
      </c>
      <c r="J111" s="31">
        <f t="shared" si="3"/>
        <v>-3.2744738259949586E-3</v>
      </c>
      <c r="K111" s="31">
        <f t="shared" si="3"/>
        <v>8.0571242173103665E-3</v>
      </c>
      <c r="L111" s="31">
        <f t="shared" si="3"/>
        <v>1.3084124162243371E-2</v>
      </c>
      <c r="M111" s="32">
        <f t="shared" si="3"/>
        <v>5.7845644434210489E-3</v>
      </c>
      <c r="O111" s="33"/>
      <c r="P111" s="34"/>
      <c r="Q111" s="34"/>
      <c r="R111" s="34"/>
      <c r="S111" s="34"/>
    </row>
    <row r="112" spans="2:19" x14ac:dyDescent="0.2">
      <c r="B112" s="24" t="d">
        <v>2024-01-19</v>
      </c>
      <c r="C112" s="25">
        <v>114.63516199999999</v>
      </c>
      <c r="D112" s="26">
        <v>26.925139999999999</v>
      </c>
      <c r="E112" s="26">
        <v>16.25</v>
      </c>
      <c r="F112" s="27">
        <v>66.330001999999993</v>
      </c>
      <c r="G112" s="28">
        <v>27.594474999999999</v>
      </c>
      <c r="I112" s="30">
        <f t="shared" si="4"/>
        <v>7.3132367674490512E-3</v>
      </c>
      <c r="J112" s="31">
        <f t="shared" si="3"/>
        <v>3.6437274512438403E-4</v>
      </c>
      <c r="K112" s="31">
        <f t="shared" si="3"/>
        <v>3.0816048090148264E-3</v>
      </c>
      <c r="L112" s="31">
        <f t="shared" si="3"/>
        <v>1.4272987409406785E-2</v>
      </c>
      <c r="M112" s="32">
        <f t="shared" si="3"/>
        <v>5.0341990406744773E-3</v>
      </c>
      <c r="O112" s="33"/>
      <c r="P112" s="34"/>
      <c r="Q112" s="34"/>
      <c r="R112" s="34"/>
      <c r="S112" s="34"/>
    </row>
    <row r="113" spans="2:19" x14ac:dyDescent="0.2">
      <c r="B113" s="24" t="d">
        <v>2024-01-22</v>
      </c>
      <c r="C113" s="25">
        <v>115.400864</v>
      </c>
      <c r="D113" s="26">
        <v>26.974184000000001</v>
      </c>
      <c r="E113" s="26">
        <v>16.149999999999999</v>
      </c>
      <c r="F113" s="27">
        <v>66.669998000000007</v>
      </c>
      <c r="G113" s="28">
        <v>27.742939</v>
      </c>
      <c r="I113" s="30">
        <f t="shared" si="4"/>
        <v>6.6572600931123944E-3</v>
      </c>
      <c r="J113" s="31">
        <f t="shared" si="3"/>
        <v>1.8198377974227224E-3</v>
      </c>
      <c r="K113" s="31">
        <f t="shared" si="3"/>
        <v>-6.1728591070810794E-3</v>
      </c>
      <c r="L113" s="31">
        <f t="shared" si="3"/>
        <v>5.1127329417353148E-3</v>
      </c>
      <c r="M113" s="32">
        <f t="shared" si="3"/>
        <v>5.3657858392233476E-3</v>
      </c>
      <c r="O113" s="33"/>
      <c r="P113" s="34"/>
      <c r="Q113" s="34"/>
      <c r="R113" s="34"/>
      <c r="S113" s="34"/>
    </row>
    <row r="114" spans="2:19" x14ac:dyDescent="0.2">
      <c r="B114" s="24" t="d">
        <v>2024-01-23</v>
      </c>
      <c r="C114" s="25">
        <v>115.55001799999999</v>
      </c>
      <c r="D114" s="26">
        <v>26.954564999999999</v>
      </c>
      <c r="E114" s="26">
        <v>16.209999</v>
      </c>
      <c r="F114" s="27">
        <v>66.879997000000003</v>
      </c>
      <c r="G114" s="28">
        <v>27.772631000000001</v>
      </c>
      <c r="I114" s="30">
        <f t="shared" si="4"/>
        <v>1.2916514493928359E-3</v>
      </c>
      <c r="J114" s="31">
        <f t="shared" si="3"/>
        <v>-7.275896893326907E-4</v>
      </c>
      <c r="K114" s="31">
        <f t="shared" si="3"/>
        <v>3.7082243886026717E-3</v>
      </c>
      <c r="L114" s="31">
        <f t="shared" si="3"/>
        <v>3.1448772885176008E-3</v>
      </c>
      <c r="M114" s="32">
        <f t="shared" si="3"/>
        <v>1.0696819948414606E-3</v>
      </c>
      <c r="O114" s="33"/>
      <c r="P114" s="34"/>
      <c r="Q114" s="34"/>
      <c r="R114" s="34"/>
      <c r="S114" s="34"/>
    </row>
    <row r="115" spans="2:19" x14ac:dyDescent="0.2">
      <c r="B115" s="24" t="d">
        <v>2024-01-24</v>
      </c>
      <c r="C115" s="25">
        <v>116.15660099999999</v>
      </c>
      <c r="D115" s="26">
        <v>26.905519000000002</v>
      </c>
      <c r="E115" s="26">
        <v>16.100000000000001</v>
      </c>
      <c r="F115" s="27">
        <v>67.550003000000004</v>
      </c>
      <c r="G115" s="28">
        <v>27.930992</v>
      </c>
      <c r="I115" s="30">
        <f t="shared" si="4"/>
        <v>5.23579678762997E-3</v>
      </c>
      <c r="J115" s="31">
        <f t="shared" si="3"/>
        <v>-1.8212379155127813E-3</v>
      </c>
      <c r="K115" s="31">
        <f t="shared" si="3"/>
        <v>-6.8090020668507886E-3</v>
      </c>
      <c r="L115" s="31">
        <f t="shared" si="3"/>
        <v>9.9681848977680333E-3</v>
      </c>
      <c r="M115" s="32">
        <f t="shared" si="3"/>
        <v>5.6858573323731723E-3</v>
      </c>
      <c r="O115" s="33"/>
      <c r="P115" s="34"/>
      <c r="Q115" s="34"/>
      <c r="R115" s="34"/>
      <c r="S115" s="34"/>
    </row>
    <row r="116" spans="2:19" x14ac:dyDescent="0.2">
      <c r="B116" s="24" t="d">
        <v>2024-01-25</v>
      </c>
      <c r="C116" s="25">
        <v>116.33560199999999</v>
      </c>
      <c r="D116" s="26">
        <v>26.948795</v>
      </c>
      <c r="E116" s="26">
        <v>16.149999999999999</v>
      </c>
      <c r="F116" s="27">
        <v>67.349997999999999</v>
      </c>
      <c r="G116" s="28">
        <v>27.950786999999998</v>
      </c>
      <c r="I116" s="30">
        <f t="shared" si="4"/>
        <v>1.5398454921042651E-3</v>
      </c>
      <c r="J116" s="31">
        <f t="shared" si="3"/>
        <v>1.6071510748395792E-3</v>
      </c>
      <c r="K116" s="31">
        <f t="shared" si="3"/>
        <v>3.1007776782479642E-3</v>
      </c>
      <c r="L116" s="31">
        <f t="shared" si="3"/>
        <v>-2.9652356570013397E-3</v>
      </c>
      <c r="M116" s="32">
        <f t="shared" si="3"/>
        <v>7.0845993746716199E-4</v>
      </c>
      <c r="O116" s="33"/>
      <c r="P116" s="34"/>
      <c r="Q116" s="34"/>
      <c r="R116" s="34"/>
      <c r="S116" s="34"/>
    </row>
    <row r="117" spans="2:19" x14ac:dyDescent="0.2">
      <c r="B117" s="24" t="d">
        <v>2024-01-26</v>
      </c>
      <c r="C117" s="25">
        <v>115.987556</v>
      </c>
      <c r="D117" s="26">
        <v>26.879950999999998</v>
      </c>
      <c r="E117" s="26">
        <v>16.149999999999999</v>
      </c>
      <c r="F117" s="27">
        <v>66.819999999999993</v>
      </c>
      <c r="G117" s="28">
        <v>27.930992</v>
      </c>
      <c r="I117" s="30">
        <f t="shared" si="4"/>
        <v>-2.9962252870029365E-3</v>
      </c>
      <c r="J117" s="31">
        <f t="shared" si="3"/>
        <v>-2.5578911883284293E-3</v>
      </c>
      <c r="K117" s="31">
        <f t="shared" si="3"/>
        <v>0</v>
      </c>
      <c r="L117" s="31">
        <f t="shared" si="3"/>
        <v>-7.9004362321423161E-3</v>
      </c>
      <c r="M117" s="32">
        <f t="shared" si="3"/>
        <v>-7.0845993746721479E-4</v>
      </c>
      <c r="O117" s="33"/>
      <c r="P117" s="34"/>
      <c r="Q117" s="34"/>
      <c r="R117" s="34"/>
      <c r="S117" s="34"/>
    </row>
    <row r="118" spans="2:19" x14ac:dyDescent="0.2">
      <c r="B118" s="24" t="d">
        <v>2024-01-29</v>
      </c>
      <c r="C118" s="25">
        <v>116.59414700000001</v>
      </c>
      <c r="D118" s="26">
        <v>27.056985999999998</v>
      </c>
      <c r="E118" s="26">
        <v>16.280000999999999</v>
      </c>
      <c r="F118" s="27">
        <v>67.319999999999993</v>
      </c>
      <c r="G118" s="28">
        <v>28.069561</v>
      </c>
      <c r="I118" s="30">
        <f t="shared" si="4"/>
        <v>5.2161659110643048E-3</v>
      </c>
      <c r="J118" s="31">
        <f t="shared" si="3"/>
        <v>6.564541688751882E-3</v>
      </c>
      <c r="K118" s="31">
        <f t="shared" si="3"/>
        <v>8.0173723307881816E-3</v>
      </c>
      <c r="L118" s="31">
        <f t="shared" si="3"/>
        <v>7.4549323939947561E-3</v>
      </c>
      <c r="M118" s="32">
        <f t="shared" si="3"/>
        <v>4.9488540875472524E-3</v>
      </c>
      <c r="O118" s="33"/>
      <c r="P118" s="34"/>
      <c r="Q118" s="34"/>
      <c r="R118" s="34"/>
      <c r="S118" s="34"/>
    </row>
    <row r="119" spans="2:19" x14ac:dyDescent="0.2">
      <c r="B119" s="24" t="d">
        <v>2024-01-30</v>
      </c>
      <c r="C119" s="25">
        <v>116.44498400000001</v>
      </c>
      <c r="D119" s="26">
        <v>27.165175999999999</v>
      </c>
      <c r="E119" s="26">
        <v>16.299999</v>
      </c>
      <c r="F119" s="27">
        <v>66.830001999999993</v>
      </c>
      <c r="G119" s="28">
        <v>28.020068999999999</v>
      </c>
      <c r="I119" s="30">
        <f t="shared" si="4"/>
        <v>-1.2801542790737003E-3</v>
      </c>
      <c r="J119" s="31">
        <f t="shared" si="3"/>
        <v>3.9906244822131252E-3</v>
      </c>
      <c r="K119" s="31">
        <f t="shared" si="3"/>
        <v>1.227624463567788E-3</v>
      </c>
      <c r="L119" s="31">
        <f t="shared" si="3"/>
        <v>-7.3052578729472769E-3</v>
      </c>
      <c r="M119" s="32">
        <f t="shared" si="3"/>
        <v>-1.7647473461510918E-3</v>
      </c>
      <c r="O119" s="33"/>
      <c r="P119" s="34"/>
      <c r="Q119" s="34"/>
      <c r="R119" s="34"/>
      <c r="S119" s="34"/>
    </row>
    <row r="120" spans="2:19" x14ac:dyDescent="0.2">
      <c r="B120" s="24" t="d">
        <v>2024-01-31</v>
      </c>
      <c r="C120" s="25">
        <v>114.88376599999999</v>
      </c>
      <c r="D120" s="26">
        <v>27.273363</v>
      </c>
      <c r="E120" s="26">
        <v>16.260000000000002</v>
      </c>
      <c r="F120" s="27">
        <v>65.75</v>
      </c>
      <c r="G120" s="28">
        <v>27.762733000000001</v>
      </c>
      <c r="I120" s="30">
        <f t="shared" si="4"/>
        <v>-1.3498034325798243E-2</v>
      </c>
      <c r="J120" s="31">
        <f t="shared" si="3"/>
        <v>3.9746526785711389E-3</v>
      </c>
      <c r="K120" s="31">
        <f t="shared" si="3"/>
        <v>-2.4569423433568297E-3</v>
      </c>
      <c r="L120" s="31">
        <f t="shared" si="3"/>
        <v>-1.6292440391783937E-2</v>
      </c>
      <c r="M120" s="32">
        <f t="shared" si="3"/>
        <v>-9.2264216313286979E-3</v>
      </c>
      <c r="O120" s="33"/>
      <c r="P120" s="34"/>
      <c r="Q120" s="34"/>
      <c r="R120" s="34"/>
      <c r="S120" s="34"/>
    </row>
    <row r="121" spans="2:19" x14ac:dyDescent="0.2">
      <c r="B121" s="24" t="d">
        <v>2024-02-01</v>
      </c>
      <c r="C121" s="25">
        <v>115.878174</v>
      </c>
      <c r="D121" s="26">
        <v>27.479906</v>
      </c>
      <c r="E121" s="26">
        <v>16.420000000000002</v>
      </c>
      <c r="F121" s="27">
        <v>66.25</v>
      </c>
      <c r="G121" s="28">
        <v>27.950786999999998</v>
      </c>
      <c r="I121" s="30">
        <f t="shared" si="4"/>
        <v>8.6185283006160948E-3</v>
      </c>
      <c r="J121" s="31">
        <f t="shared" si="3"/>
        <v>7.544535092563553E-3</v>
      </c>
      <c r="K121" s="31">
        <f t="shared" si="3"/>
        <v>9.7919999046177184E-3</v>
      </c>
      <c r="L121" s="31">
        <f t="shared" si="3"/>
        <v>7.5757938084577226E-3</v>
      </c>
      <c r="M121" s="32">
        <f t="shared" si="3"/>
        <v>6.75077482739995E-3</v>
      </c>
      <c r="O121" s="33"/>
      <c r="P121" s="34"/>
      <c r="Q121" s="34"/>
      <c r="R121" s="34"/>
      <c r="S121" s="34"/>
    </row>
    <row r="122" spans="2:19" x14ac:dyDescent="0.2">
      <c r="B122" s="24" t="d">
        <v>2024-02-02</v>
      </c>
      <c r="C122" s="25">
        <v>117.717827</v>
      </c>
      <c r="D122" s="26">
        <v>27.224186</v>
      </c>
      <c r="E122" s="26">
        <v>16.280000999999999</v>
      </c>
      <c r="F122" s="27">
        <v>67.760002</v>
      </c>
      <c r="G122" s="28">
        <v>28.10915</v>
      </c>
      <c r="I122" s="30">
        <f t="shared" si="4"/>
        <v>1.5751049042878863E-2</v>
      </c>
      <c r="J122" s="31">
        <f t="shared" si="3"/>
        <v>-9.3492772965787316E-3</v>
      </c>
      <c r="K122" s="31">
        <f t="shared" si="3"/>
        <v>-8.5626820248285683E-3</v>
      </c>
      <c r="L122" s="31">
        <f t="shared" si="3"/>
        <v>2.2536614993405549E-2</v>
      </c>
      <c r="M122" s="32">
        <f t="shared" si="3"/>
        <v>5.6497894832437555E-3</v>
      </c>
      <c r="O122" s="33"/>
      <c r="P122" s="34"/>
      <c r="Q122" s="34"/>
      <c r="R122" s="34"/>
      <c r="S122" s="34"/>
    </row>
    <row r="123" spans="2:19" x14ac:dyDescent="0.2">
      <c r="B123" s="24" t="d">
        <v>2024-02-05</v>
      </c>
      <c r="C123" s="25">
        <v>118.135475</v>
      </c>
      <c r="D123" s="26">
        <v>27.017643</v>
      </c>
      <c r="E123" s="26">
        <v>16.200001</v>
      </c>
      <c r="F123" s="27">
        <v>68.040001000000004</v>
      </c>
      <c r="G123" s="28">
        <v>28.079457999999999</v>
      </c>
      <c r="I123" s="30">
        <f t="shared" si="4"/>
        <v>3.5415949914733603E-3</v>
      </c>
      <c r="J123" s="31">
        <f t="shared" si="3"/>
        <v>-7.6156723352298773E-3</v>
      </c>
      <c r="K123" s="31">
        <f t="shared" si="3"/>
        <v>-4.9261180327220882E-3</v>
      </c>
      <c r="L123" s="31">
        <f t="shared" si="3"/>
        <v>4.1237023651608433E-3</v>
      </c>
      <c r="M123" s="32">
        <f t="shared" si="3"/>
        <v>-1.056869134888097E-3</v>
      </c>
      <c r="O123" s="33"/>
      <c r="P123" s="34"/>
      <c r="Q123" s="34"/>
      <c r="R123" s="34"/>
      <c r="S123" s="34"/>
    </row>
    <row r="124" spans="2:19" x14ac:dyDescent="0.2">
      <c r="B124" s="24" t="d">
        <v>2024-02-06</v>
      </c>
      <c r="C124" s="25">
        <v>117.88687899999999</v>
      </c>
      <c r="D124" s="26">
        <v>27.145499999999998</v>
      </c>
      <c r="E124" s="26">
        <v>16.27</v>
      </c>
      <c r="F124" s="27">
        <v>67.620002999999997</v>
      </c>
      <c r="G124" s="28">
        <v>28.10915</v>
      </c>
      <c r="I124" s="30">
        <f t="shared" si="4"/>
        <v>-2.1065470089292365E-3</v>
      </c>
      <c r="J124" s="31">
        <f t="shared" si="3"/>
        <v>4.721189739316802E-3</v>
      </c>
      <c r="K124" s="31">
        <f t="shared" si="3"/>
        <v>4.3116172642148204E-3</v>
      </c>
      <c r="L124" s="31">
        <f t="shared" si="3"/>
        <v>-6.1919405795866148E-3</v>
      </c>
      <c r="M124" s="32">
        <f t="shared" si="3"/>
        <v>1.0568691348881414E-3</v>
      </c>
      <c r="O124" s="33"/>
      <c r="P124" s="34"/>
      <c r="Q124" s="34"/>
      <c r="R124" s="34"/>
      <c r="S124" s="34"/>
    </row>
    <row r="125" spans="2:19" x14ac:dyDescent="0.2">
      <c r="B125" s="24" t="d">
        <v>2024-02-07</v>
      </c>
      <c r="C125" s="25">
        <v>118.652573</v>
      </c>
      <c r="D125" s="26">
        <v>27.076657999999998</v>
      </c>
      <c r="E125" s="26">
        <v>16.260000000000002</v>
      </c>
      <c r="F125" s="27">
        <v>68.190002000000007</v>
      </c>
      <c r="G125" s="28">
        <v>28.188330000000001</v>
      </c>
      <c r="I125" s="30">
        <f t="shared" si="4"/>
        <v>6.4741561545868685E-3</v>
      </c>
      <c r="J125" s="31">
        <f t="shared" si="3"/>
        <v>-2.5392584703155287E-3</v>
      </c>
      <c r="K125" s="31">
        <f t="shared" si="3"/>
        <v>-6.1481711128178308E-4</v>
      </c>
      <c r="L125" s="31">
        <f t="shared" si="3"/>
        <v>8.3941142170637726E-3</v>
      </c>
      <c r="M125" s="32">
        <f t="shared" si="3"/>
        <v>2.8129163937460309E-3</v>
      </c>
      <c r="O125" s="33"/>
      <c r="P125" s="34"/>
      <c r="Q125" s="34"/>
      <c r="R125" s="34"/>
      <c r="S125" s="34"/>
    </row>
    <row r="126" spans="2:19" x14ac:dyDescent="0.2">
      <c r="B126" s="24" t="d">
        <v>2024-02-08</v>
      </c>
      <c r="C126" s="25">
        <v>118.732124</v>
      </c>
      <c r="D126" s="26">
        <v>26.948795</v>
      </c>
      <c r="E126" s="26">
        <v>16.260000000000002</v>
      </c>
      <c r="F126" s="27">
        <v>68.319999999999993</v>
      </c>
      <c r="G126" s="28">
        <v>28.168534999999999</v>
      </c>
      <c r="I126" s="30">
        <f t="shared" si="4"/>
        <v>6.7022856977088025E-4</v>
      </c>
      <c r="J126" s="31">
        <f t="shared" si="3"/>
        <v>-4.7334443909639633E-3</v>
      </c>
      <c r="K126" s="31">
        <f t="shared" si="3"/>
        <v>0</v>
      </c>
      <c r="L126" s="31">
        <f t="shared" si="3"/>
        <v>1.9045936179394149E-3</v>
      </c>
      <c r="M126" s="32">
        <f t="shared" si="3"/>
        <v>-7.0248764951891837E-4</v>
      </c>
      <c r="O126" s="33"/>
      <c r="P126" s="34"/>
      <c r="Q126" s="34"/>
      <c r="R126" s="34"/>
      <c r="S126" s="34"/>
    </row>
    <row r="127" spans="2:19" x14ac:dyDescent="0.2">
      <c r="B127" s="24" t="d">
        <v>2024-02-09</v>
      </c>
      <c r="C127" s="25">
        <v>119.388428</v>
      </c>
      <c r="D127" s="26">
        <v>26.968468000000001</v>
      </c>
      <c r="E127" s="26">
        <v>16.18</v>
      </c>
      <c r="F127" s="27">
        <v>68.970000999999996</v>
      </c>
      <c r="G127" s="28">
        <v>28.307102</v>
      </c>
      <c r="I127" s="30">
        <f t="shared" si="4"/>
        <v>5.5123814922904898E-3</v>
      </c>
      <c r="J127" s="31">
        <f t="shared" si="3"/>
        <v>7.2974775715302408E-4</v>
      </c>
      <c r="K127" s="31">
        <f t="shared" si="3"/>
        <v>-4.9321924893190585E-3</v>
      </c>
      <c r="L127" s="31">
        <f t="shared" si="3"/>
        <v>9.4690924619428643E-3</v>
      </c>
      <c r="M127" s="32">
        <f t="shared" si="3"/>
        <v>4.9071523729546027E-3</v>
      </c>
      <c r="O127" s="33"/>
      <c r="P127" s="34"/>
      <c r="Q127" s="34"/>
      <c r="R127" s="34"/>
      <c r="S127" s="34"/>
    </row>
    <row r="128" spans="2:19" x14ac:dyDescent="0.2">
      <c r="B128" s="24" t="d">
        <v>2024-02-12</v>
      </c>
      <c r="C128" s="25">
        <v>119.24921399999999</v>
      </c>
      <c r="D128" s="26">
        <v>26.948795</v>
      </c>
      <c r="E128" s="26">
        <v>16.149999999999999</v>
      </c>
      <c r="F128" s="27">
        <v>68.660004000000001</v>
      </c>
      <c r="G128" s="28">
        <v>28.361537999999999</v>
      </c>
      <c r="I128" s="30">
        <f t="shared" si="4"/>
        <v>-1.1667397869482836E-3</v>
      </c>
      <c r="J128" s="31">
        <f t="shared" si="3"/>
        <v>-7.2974775715307948E-4</v>
      </c>
      <c r="K128" s="31">
        <f t="shared" si="3"/>
        <v>-1.8558619616801562E-3</v>
      </c>
      <c r="L128" s="31">
        <f t="shared" si="3"/>
        <v>-4.5047956546296767E-3</v>
      </c>
      <c r="M128" s="32">
        <f t="shared" si="3"/>
        <v>1.9212042760765437E-3</v>
      </c>
      <c r="O128" s="33"/>
      <c r="P128" s="34"/>
      <c r="Q128" s="34"/>
      <c r="R128" s="34"/>
      <c r="S128" s="34"/>
    </row>
    <row r="129" spans="2:19" x14ac:dyDescent="0.2">
      <c r="B129" s="24" t="d">
        <v>2024-02-13</v>
      </c>
      <c r="C129" s="25">
        <v>118.622742</v>
      </c>
      <c r="D129" s="26">
        <v>26.791430999999999</v>
      </c>
      <c r="E129" s="26">
        <v>15.93</v>
      </c>
      <c r="F129" s="27">
        <v>68.169998000000007</v>
      </c>
      <c r="G129" s="28">
        <v>28.059661999999999</v>
      </c>
      <c r="I129" s="30">
        <f t="shared" si="4"/>
        <v>-5.2673165762773932E-3</v>
      </c>
      <c r="J129" s="31">
        <f t="shared" si="3"/>
        <v>-5.8564863414587087E-3</v>
      </c>
      <c r="K129" s="31">
        <f t="shared" si="3"/>
        <v>-1.3715925746708347E-2</v>
      </c>
      <c r="L129" s="31">
        <f t="shared" si="3"/>
        <v>-7.1622902513527095E-3</v>
      </c>
      <c r="M129" s="32">
        <f t="shared" si="3"/>
        <v>-1.0700902519939095E-2</v>
      </c>
      <c r="O129" s="33"/>
      <c r="P129" s="34"/>
      <c r="Q129" s="34"/>
      <c r="R129" s="34"/>
      <c r="S129" s="34"/>
    </row>
    <row r="130" spans="2:19" x14ac:dyDescent="0.2">
      <c r="B130" s="24" t="d">
        <v>2024-02-14</v>
      </c>
      <c r="C130" s="25">
        <v>119.587318</v>
      </c>
      <c r="D130" s="26">
        <v>26.958632999999999</v>
      </c>
      <c r="E130" s="26">
        <v>15.92</v>
      </c>
      <c r="F130" s="27">
        <v>68.830001999999993</v>
      </c>
      <c r="G130" s="28">
        <v>28.336794000000001</v>
      </c>
      <c r="I130" s="30">
        <f t="shared" si="4"/>
        <v>8.0985771294532823E-3</v>
      </c>
      <c r="J130" s="31">
        <f t="shared" si="3"/>
        <v>6.2214824273123968E-3</v>
      </c>
      <c r="K130" s="31">
        <f t="shared" si="3"/>
        <v>-6.2794350572020774E-4</v>
      </c>
      <c r="L130" s="31">
        <f t="shared" si="3"/>
        <v>9.6351694310945427E-3</v>
      </c>
      <c r="M130" s="32">
        <f t="shared" si="3"/>
        <v>9.8280725548213436E-3</v>
      </c>
      <c r="O130" s="33"/>
      <c r="P130" s="34"/>
      <c r="Q130" s="34"/>
      <c r="R130" s="34"/>
      <c r="S130" s="34"/>
    </row>
    <row r="131" spans="2:19" x14ac:dyDescent="0.2">
      <c r="B131" s="24" t="d">
        <v>2024-02-15</v>
      </c>
      <c r="C131" s="25">
        <v>119.646973</v>
      </c>
      <c r="D131" s="26">
        <v>26.968468000000001</v>
      </c>
      <c r="E131" s="26">
        <v>16.010000000000002</v>
      </c>
      <c r="F131" s="27">
        <v>68.620002999999997</v>
      </c>
      <c r="G131" s="28">
        <v>28.514949999999999</v>
      </c>
      <c r="I131" s="30">
        <f t="shared" si="4"/>
        <v>4.9871614129460586E-4</v>
      </c>
      <c r="J131" s="31">
        <f t="shared" si="3"/>
        <v>3.6475167129939673E-4</v>
      </c>
      <c r="K131" s="31">
        <f t="shared" si="3"/>
        <v>5.6373465923864833E-3</v>
      </c>
      <c r="L131" s="31">
        <f t="shared" si="3"/>
        <v>-3.0556443180345372E-3</v>
      </c>
      <c r="M131" s="32">
        <f t="shared" si="3"/>
        <v>6.2674096038240869E-3</v>
      </c>
      <c r="O131" s="33"/>
      <c r="P131" s="34"/>
      <c r="Q131" s="34"/>
      <c r="R131" s="34"/>
      <c r="S131" s="34"/>
    </row>
    <row r="132" spans="2:19" x14ac:dyDescent="0.2">
      <c r="B132" s="24" t="d">
        <v>2024-02-16</v>
      </c>
      <c r="C132" s="25">
        <v>119.199493</v>
      </c>
      <c r="D132" s="26">
        <v>26.968468000000001</v>
      </c>
      <c r="E132" s="26">
        <v>16.07</v>
      </c>
      <c r="F132" s="27">
        <v>68.059997999999993</v>
      </c>
      <c r="G132" s="28">
        <v>28.514949999999999</v>
      </c>
      <c r="I132" s="30">
        <f t="shared" si="4"/>
        <v>-3.7470139797313369E-3</v>
      </c>
      <c r="J132" s="31">
        <f t="shared" si="3"/>
        <v>0</v>
      </c>
      <c r="K132" s="31">
        <f t="shared" si="3"/>
        <v>3.7406527407979262E-3</v>
      </c>
      <c r="L132" s="31">
        <f t="shared" si="3"/>
        <v>-8.1944414624119284E-3</v>
      </c>
      <c r="M132" s="32">
        <f t="shared" si="3"/>
        <v>0</v>
      </c>
      <c r="O132" s="33"/>
      <c r="P132" s="34"/>
      <c r="Q132" s="34"/>
      <c r="R132" s="34"/>
      <c r="S132" s="34"/>
    </row>
    <row r="133" spans="2:19" x14ac:dyDescent="0.2">
      <c r="B133" s="24" t="d">
        <v>2024-02-20</v>
      </c>
      <c r="C133" s="25">
        <v>118.791786</v>
      </c>
      <c r="D133" s="26">
        <v>27.115997</v>
      </c>
      <c r="E133" s="26">
        <v>16.18</v>
      </c>
      <c r="F133" s="27">
        <v>67.699996999999996</v>
      </c>
      <c r="G133" s="28">
        <v>28.495155</v>
      </c>
      <c r="I133" s="30">
        <f t="shared" si="4"/>
        <v>-3.426238142473764E-3</v>
      </c>
      <c r="J133" s="31">
        <f t="shared" si="3"/>
        <v>5.4555172508240664E-3</v>
      </c>
      <c r="K133" s="31">
        <f t="shared" si="3"/>
        <v>6.8217318809244793E-3</v>
      </c>
      <c r="L133" s="31">
        <f t="shared" si="3"/>
        <v>-5.3035040818410588E-3</v>
      </c>
      <c r="M133" s="32">
        <f t="shared" si="3"/>
        <v>-6.944383209082658E-4</v>
      </c>
      <c r="O133" s="33"/>
      <c r="P133" s="34"/>
      <c r="Q133" s="34"/>
      <c r="R133" s="34"/>
      <c r="S133" s="34"/>
    </row>
    <row r="134" spans="2:19" x14ac:dyDescent="0.2">
      <c r="B134" s="24" t="d">
        <v>2024-02-21</v>
      </c>
      <c r="C134" s="25">
        <v>118.831558</v>
      </c>
      <c r="D134" s="26">
        <v>27.027479</v>
      </c>
      <c r="E134" s="26">
        <v>16.18</v>
      </c>
      <c r="F134" s="27">
        <v>67.419998000000007</v>
      </c>
      <c r="G134" s="28">
        <v>28.465461999999999</v>
      </c>
      <c r="I134" s="30">
        <f t="shared" si="4"/>
        <v>3.3474825917272278E-4</v>
      </c>
      <c r="J134" s="31">
        <f t="shared" si="3"/>
        <v>-3.2697597348412804E-3</v>
      </c>
      <c r="K134" s="31">
        <f t="shared" si="3"/>
        <v>0</v>
      </c>
      <c r="L134" s="31">
        <f t="shared" si="3"/>
        <v>-4.1444554639555728E-3</v>
      </c>
      <c r="M134" s="32">
        <f t="shared" si="3"/>
        <v>-1.0425800931765164E-3</v>
      </c>
      <c r="O134" s="33"/>
      <c r="P134" s="34"/>
      <c r="Q134" s="34"/>
      <c r="R134" s="34"/>
      <c r="S134" s="34"/>
    </row>
    <row r="135" spans="2:19" x14ac:dyDescent="0.2">
      <c r="B135" s="24" t="d">
        <v>2024-02-22</v>
      </c>
      <c r="C135" s="25">
        <v>121.11869799999999</v>
      </c>
      <c r="D135" s="26">
        <v>27.076657999999998</v>
      </c>
      <c r="E135" s="26">
        <v>16.170000000000002</v>
      </c>
      <c r="F135" s="27">
        <v>69.279999000000004</v>
      </c>
      <c r="G135" s="28">
        <v>28.831672999999999</v>
      </c>
      <c r="I135" s="30">
        <f t="shared" si="4"/>
        <v>1.9064028578413428E-2</v>
      </c>
      <c r="J135" s="31">
        <f t="shared" si="3"/>
        <v>1.8179391178281387E-3</v>
      </c>
      <c r="K135" s="31">
        <f t="shared" si="3"/>
        <v>-6.1823804133006612E-4</v>
      </c>
      <c r="L135" s="31">
        <f t="shared" si="3"/>
        <v>2.7214569678873191E-2</v>
      </c>
      <c r="M135" s="32">
        <f t="shared" si="3"/>
        <v>1.2783047066892912E-2</v>
      </c>
      <c r="O135" s="33"/>
      <c r="P135" s="34"/>
      <c r="Q135" s="34"/>
      <c r="R135" s="34"/>
      <c r="S135" s="34"/>
    </row>
    <row r="136" spans="2:19" x14ac:dyDescent="0.2">
      <c r="B136" s="24" t="d">
        <v>2024-02-23</v>
      </c>
      <c r="C136" s="25">
        <v>121.426956</v>
      </c>
      <c r="D136" s="26">
        <v>27.209796999999998</v>
      </c>
      <c r="E136" s="26">
        <v>16.299999</v>
      </c>
      <c r="F136" s="27">
        <v>69.150002000000001</v>
      </c>
      <c r="G136" s="28">
        <v>28.930648999999999</v>
      </c>
      <c r="I136" s="30">
        <f t="shared" si="4"/>
        <v>2.5418568495328936E-3</v>
      </c>
      <c r="J136" s="31">
        <f t="shared" si="3"/>
        <v>4.9050639589464148E-3</v>
      </c>
      <c r="K136" s="31">
        <f t="shared" si="3"/>
        <v>8.0073728740058248E-3</v>
      </c>
      <c r="L136" s="31">
        <f t="shared" si="3"/>
        <v>-1.878162786600721E-3</v>
      </c>
      <c r="M136" s="32">
        <f t="shared" ref="M136:M199" si="5">LN(G136/G135)</f>
        <v>3.4270123998100667E-3</v>
      </c>
      <c r="O136" s="33"/>
      <c r="P136" s="34"/>
      <c r="Q136" s="34"/>
      <c r="R136" s="34"/>
      <c r="S136" s="34"/>
    </row>
    <row r="137" spans="2:19" x14ac:dyDescent="0.2">
      <c r="B137" s="24" t="d">
        <v>2024-02-26</v>
      </c>
      <c r="C137" s="25">
        <v>120.939705</v>
      </c>
      <c r="D137" s="26">
        <v>27.140758999999999</v>
      </c>
      <c r="E137" s="26">
        <v>16.25</v>
      </c>
      <c r="F137" s="27">
        <v>69.120002999999997</v>
      </c>
      <c r="G137" s="28">
        <v>28.841570000000001</v>
      </c>
      <c r="I137" s="30">
        <f t="shared" si="4"/>
        <v>-4.0207811951148906E-3</v>
      </c>
      <c r="J137" s="31">
        <f t="shared" si="4"/>
        <v>-2.5404721574854403E-3</v>
      </c>
      <c r="K137" s="31">
        <f t="shared" si="4"/>
        <v>-3.0721376872750203E-3</v>
      </c>
      <c r="L137" s="31">
        <f t="shared" si="4"/>
        <v>-4.3391913482180981E-4</v>
      </c>
      <c r="M137" s="32">
        <f t="shared" si="5"/>
        <v>-3.0838029812880054E-3</v>
      </c>
      <c r="O137" s="33"/>
      <c r="P137" s="34"/>
      <c r="Q137" s="34"/>
      <c r="R137" s="34"/>
      <c r="S137" s="34"/>
    </row>
    <row r="138" spans="2:19" x14ac:dyDescent="0.2">
      <c r="B138" s="24" t="d">
        <v>2024-02-27</v>
      </c>
      <c r="C138" s="25">
        <v>121.426956</v>
      </c>
      <c r="D138" s="26">
        <v>27.061862999999999</v>
      </c>
      <c r="E138" s="26">
        <v>16.219999000000001</v>
      </c>
      <c r="F138" s="27">
        <v>69.430000000000007</v>
      </c>
      <c r="G138" s="28">
        <v>28.940546000000001</v>
      </c>
      <c r="I138" s="30">
        <f t="shared" ref="I138:M201" si="6">LN(C138/C137)</f>
        <v>4.0207811951149071E-3</v>
      </c>
      <c r="J138" s="31">
        <f t="shared" si="6"/>
        <v>-2.9111527379263934E-3</v>
      </c>
      <c r="K138" s="31">
        <f t="shared" si="6"/>
        <v>-1.8479217407625479E-3</v>
      </c>
      <c r="L138" s="31">
        <f t="shared" si="6"/>
        <v>4.4748828666051257E-3</v>
      </c>
      <c r="M138" s="32">
        <f t="shared" si="5"/>
        <v>3.4258384307542362E-3</v>
      </c>
      <c r="O138" s="33"/>
      <c r="P138" s="34"/>
      <c r="Q138" s="34"/>
      <c r="R138" s="34"/>
      <c r="S138" s="34"/>
    </row>
    <row r="139" spans="2:19" x14ac:dyDescent="0.2">
      <c r="B139" s="24" t="d">
        <v>2024-02-28</v>
      </c>
      <c r="C139" s="25">
        <v>121.59601600000001</v>
      </c>
      <c r="D139" s="26">
        <v>27.091446000000001</v>
      </c>
      <c r="E139" s="26">
        <v>16.25</v>
      </c>
      <c r="F139" s="27">
        <v>69.190002000000007</v>
      </c>
      <c r="G139" s="28">
        <v>28.900956999999998</v>
      </c>
      <c r="I139" s="30">
        <f t="shared" si="6"/>
        <v>1.3913090263035438E-3</v>
      </c>
      <c r="J139" s="31">
        <f t="shared" si="6"/>
        <v>1.092564923143252E-3</v>
      </c>
      <c r="K139" s="31">
        <f t="shared" si="6"/>
        <v>1.8479217407625574E-3</v>
      </c>
      <c r="L139" s="31">
        <f t="shared" si="6"/>
        <v>-3.4626783485514319E-3</v>
      </c>
      <c r="M139" s="32">
        <f t="shared" si="5"/>
        <v>-1.3688788889846494E-3</v>
      </c>
      <c r="O139" s="33"/>
      <c r="P139" s="34"/>
      <c r="Q139" s="34"/>
      <c r="R139" s="34"/>
      <c r="S139" s="34"/>
    </row>
    <row r="140" spans="2:19" x14ac:dyDescent="0.2">
      <c r="B140" s="24" t="d">
        <v>2024-02-29</v>
      </c>
      <c r="C140" s="25">
        <v>122.182716</v>
      </c>
      <c r="D140" s="26">
        <v>27.170345000000001</v>
      </c>
      <c r="E140" s="26">
        <v>16.32</v>
      </c>
      <c r="F140" s="27">
        <v>69.980002999999996</v>
      </c>
      <c r="G140" s="28">
        <v>29.029624999999999</v>
      </c>
      <c r="I140" s="30">
        <f t="shared" si="6"/>
        <v>4.8133906345639915E-3</v>
      </c>
      <c r="J140" s="31">
        <f t="shared" si="6"/>
        <v>2.9080888835363713E-3</v>
      </c>
      <c r="K140" s="31">
        <f t="shared" si="6"/>
        <v>4.298440760214497E-3</v>
      </c>
      <c r="L140" s="31">
        <f t="shared" si="6"/>
        <v>1.1353157392301612E-2</v>
      </c>
      <c r="M140" s="32">
        <f t="shared" si="5"/>
        <v>4.442151524755183E-3</v>
      </c>
      <c r="O140" s="33"/>
      <c r="P140" s="34"/>
      <c r="Q140" s="34"/>
      <c r="R140" s="34"/>
      <c r="S140" s="34"/>
    </row>
    <row r="141" spans="2:19" x14ac:dyDescent="0.2">
      <c r="B141" s="24" t="d">
        <v>2024-03-01</v>
      </c>
      <c r="C141" s="25">
        <v>123.097565</v>
      </c>
      <c r="D141" s="26">
        <v>27.298555</v>
      </c>
      <c r="E141" s="26">
        <v>16.639999</v>
      </c>
      <c r="F141" s="27">
        <v>70.849997999999999</v>
      </c>
      <c r="G141" s="28">
        <v>29.296862000000001</v>
      </c>
      <c r="I141" s="30">
        <f t="shared" si="6"/>
        <v>7.4596558566308088E-3</v>
      </c>
      <c r="J141" s="31">
        <f t="shared" si="6"/>
        <v>4.707649200993448E-3</v>
      </c>
      <c r="K141" s="31">
        <f t="shared" si="6"/>
        <v>1.9418025760945975E-2</v>
      </c>
      <c r="L141" s="31">
        <f t="shared" si="6"/>
        <v>1.2355408099104707E-2</v>
      </c>
      <c r="M141" s="32">
        <f t="shared" si="5"/>
        <v>9.163551029677381E-3</v>
      </c>
      <c r="O141" s="33"/>
      <c r="P141" s="34"/>
      <c r="Q141" s="34"/>
      <c r="R141" s="34"/>
      <c r="S141" s="34"/>
    </row>
    <row r="142" spans="2:19" x14ac:dyDescent="0.2">
      <c r="B142" s="24" t="d">
        <v>2024-03-04</v>
      </c>
      <c r="C142" s="25">
        <v>123.147285</v>
      </c>
      <c r="D142" s="26">
        <v>27.199932</v>
      </c>
      <c r="E142" s="26">
        <v>16.920000000000002</v>
      </c>
      <c r="F142" s="27">
        <v>70.699996999999996</v>
      </c>
      <c r="G142" s="28">
        <v>29.296862000000001</v>
      </c>
      <c r="I142" s="30">
        <f t="shared" si="6"/>
        <v>4.0382570986289683E-4</v>
      </c>
      <c r="J142" s="31">
        <f t="shared" si="6"/>
        <v>-3.6192970882937608E-3</v>
      </c>
      <c r="K142" s="31">
        <f t="shared" si="6"/>
        <v>1.6686978881170437E-2</v>
      </c>
      <c r="L142" s="31">
        <f t="shared" si="6"/>
        <v>-2.119407438325535E-3</v>
      </c>
      <c r="M142" s="32">
        <f t="shared" si="5"/>
        <v>0</v>
      </c>
      <c r="O142" s="33"/>
      <c r="P142" s="34"/>
      <c r="Q142" s="34"/>
      <c r="R142" s="34"/>
      <c r="S142" s="34"/>
    </row>
    <row r="143" spans="2:19" x14ac:dyDescent="0.2">
      <c r="B143" s="24" t="d">
        <v>2024-03-05</v>
      </c>
      <c r="C143" s="25">
        <v>122.00372299999999</v>
      </c>
      <c r="D143" s="26">
        <v>27.36759</v>
      </c>
      <c r="E143" s="26">
        <v>17.02</v>
      </c>
      <c r="F143" s="27">
        <v>69.5</v>
      </c>
      <c r="G143" s="28">
        <v>29.118701999999999</v>
      </c>
      <c r="I143" s="30">
        <f t="shared" si="6"/>
        <v>-9.3295173774222018E-3</v>
      </c>
      <c r="J143" s="31">
        <f t="shared" si="6"/>
        <v>6.1449932645528341E-3</v>
      </c>
      <c r="K143" s="31">
        <f t="shared" si="6"/>
        <v>5.8927689671506994E-3</v>
      </c>
      <c r="L143" s="31">
        <f t="shared" si="6"/>
        <v>-1.7118777898964977E-2</v>
      </c>
      <c r="M143" s="32">
        <f t="shared" si="5"/>
        <v>-6.0997631522046727E-3</v>
      </c>
      <c r="O143" s="33"/>
      <c r="P143" s="34"/>
      <c r="Q143" s="34"/>
      <c r="R143" s="34"/>
      <c r="S143" s="34"/>
    </row>
    <row r="144" spans="2:19" x14ac:dyDescent="0.2">
      <c r="B144" s="24" t="d">
        <v>2024-03-06</v>
      </c>
      <c r="C144" s="25">
        <v>121.993774</v>
      </c>
      <c r="D144" s="26">
        <v>27.397175000000001</v>
      </c>
      <c r="E144" s="26">
        <v>17.16</v>
      </c>
      <c r="F144" s="27">
        <v>69.529999000000004</v>
      </c>
      <c r="G144" s="28">
        <v>29.197886</v>
      </c>
      <c r="I144" s="30">
        <f t="shared" si="6"/>
        <v>-8.1550016929167287E-5</v>
      </c>
      <c r="J144" s="31">
        <f t="shared" si="6"/>
        <v>1.080439325467783E-3</v>
      </c>
      <c r="K144" s="31">
        <f t="shared" si="6"/>
        <v>8.1919709145881585E-3</v>
      </c>
      <c r="L144" s="31">
        <f t="shared" si="6"/>
        <v>4.3154715789885616E-4</v>
      </c>
      <c r="M144" s="32">
        <f t="shared" si="5"/>
        <v>2.7156612339511227E-3</v>
      </c>
      <c r="O144" s="33"/>
      <c r="P144" s="34"/>
      <c r="Q144" s="34"/>
      <c r="R144" s="34"/>
      <c r="S144" s="34"/>
    </row>
    <row r="145" spans="2:19" x14ac:dyDescent="0.2">
      <c r="B145" s="24" t="d">
        <v>2024-03-07</v>
      </c>
      <c r="C145" s="25">
        <v>122.67991600000001</v>
      </c>
      <c r="D145" s="26">
        <v>27.387315999999998</v>
      </c>
      <c r="E145" s="26">
        <v>17.239999999999998</v>
      </c>
      <c r="F145" s="27">
        <v>70.300003000000004</v>
      </c>
      <c r="G145" s="28">
        <v>29.385939</v>
      </c>
      <c r="I145" s="30">
        <f t="shared" si="6"/>
        <v>5.6086438934780667E-3</v>
      </c>
      <c r="J145" s="31">
        <f t="shared" si="6"/>
        <v>-3.599193832587618E-4</v>
      </c>
      <c r="K145" s="31">
        <f t="shared" si="6"/>
        <v>4.6511711757306591E-3</v>
      </c>
      <c r="L145" s="31">
        <f t="shared" si="6"/>
        <v>1.1013541762226292E-2</v>
      </c>
      <c r="M145" s="32">
        <f t="shared" si="5"/>
        <v>6.4199852400290917E-3</v>
      </c>
      <c r="O145" s="33"/>
      <c r="P145" s="34"/>
      <c r="Q145" s="34"/>
      <c r="R145" s="34"/>
      <c r="S145" s="34"/>
    </row>
    <row r="146" spans="2:19" x14ac:dyDescent="0.2">
      <c r="B146" s="24" t="d">
        <v>2024-03-08</v>
      </c>
      <c r="C146" s="25">
        <v>122.252319</v>
      </c>
      <c r="D146" s="26">
        <v>27.436626</v>
      </c>
      <c r="E146" s="26">
        <v>17.370000999999998</v>
      </c>
      <c r="F146" s="27">
        <v>69.470000999999996</v>
      </c>
      <c r="G146" s="28">
        <v>29.336451</v>
      </c>
      <c r="I146" s="30">
        <f t="shared" si="6"/>
        <v>-3.4915570374131431E-3</v>
      </c>
      <c r="J146" s="31">
        <f t="shared" si="6"/>
        <v>1.7988496083221716E-3</v>
      </c>
      <c r="K146" s="31">
        <f t="shared" si="6"/>
        <v>7.5123725879888458E-3</v>
      </c>
      <c r="L146" s="31">
        <f t="shared" si="6"/>
        <v>-1.1876822391379417E-2</v>
      </c>
      <c r="M146" s="32">
        <f t="shared" si="5"/>
        <v>-1.6854903799311009E-3</v>
      </c>
      <c r="O146" s="33"/>
      <c r="P146" s="34"/>
      <c r="Q146" s="34"/>
      <c r="R146" s="34"/>
      <c r="S146" s="34"/>
    </row>
    <row r="147" spans="2:19" x14ac:dyDescent="0.2">
      <c r="B147" s="24" t="d">
        <v>2024-03-11</v>
      </c>
      <c r="C147" s="25">
        <v>122.01365699999999</v>
      </c>
      <c r="D147" s="26">
        <v>27.357728999999999</v>
      </c>
      <c r="E147" s="26">
        <v>17.43</v>
      </c>
      <c r="F147" s="27">
        <v>69.129997000000003</v>
      </c>
      <c r="G147" s="28">
        <v>29.267168000000002</v>
      </c>
      <c r="I147" s="30">
        <f t="shared" si="6"/>
        <v>-1.954116409119903E-3</v>
      </c>
      <c r="J147" s="31">
        <f t="shared" si="6"/>
        <v>-2.8797511905807932E-3</v>
      </c>
      <c r="K147" s="31">
        <f t="shared" si="6"/>
        <v>3.4482217083937794E-3</v>
      </c>
      <c r="L147" s="31">
        <f t="shared" si="6"/>
        <v>-4.9062725388187714E-3</v>
      </c>
      <c r="M147" s="32">
        <f t="shared" si="5"/>
        <v>-2.3644625864581077E-3</v>
      </c>
      <c r="O147" s="33"/>
      <c r="P147" s="34"/>
      <c r="Q147" s="34"/>
      <c r="R147" s="34"/>
      <c r="S147" s="34"/>
    </row>
    <row r="148" spans="2:19" x14ac:dyDescent="0.2">
      <c r="B148" s="24" t="d">
        <v>2024-03-12</v>
      </c>
      <c r="C148" s="25">
        <v>123.42572</v>
      </c>
      <c r="D148" s="26">
        <v>27.308416000000001</v>
      </c>
      <c r="E148" s="26">
        <v>17.25</v>
      </c>
      <c r="F148" s="27">
        <v>70.180000000000007</v>
      </c>
      <c r="G148" s="28">
        <v>29.494810000000001</v>
      </c>
      <c r="I148" s="30">
        <f t="shared" si="6"/>
        <v>1.1506536538939153E-2</v>
      </c>
      <c r="J148" s="31">
        <f t="shared" si="6"/>
        <v>-1.8041518521563641E-3</v>
      </c>
      <c r="K148" s="31">
        <f t="shared" si="6"/>
        <v>-1.0380716054560741E-2</v>
      </c>
      <c r="L148" s="31">
        <f t="shared" si="6"/>
        <v>1.5074623594395731E-2</v>
      </c>
      <c r="M148" s="32">
        <f t="shared" si="5"/>
        <v>7.7479739977049222E-3</v>
      </c>
      <c r="O148" s="33"/>
      <c r="P148" s="34"/>
      <c r="Q148" s="34"/>
      <c r="R148" s="34"/>
      <c r="S148" s="34"/>
    </row>
    <row r="149" spans="2:19" x14ac:dyDescent="0.2">
      <c r="B149" s="24" t="d">
        <v>2024-03-13</v>
      </c>
      <c r="C149" s="25">
        <v>123.008072</v>
      </c>
      <c r="D149" s="26">
        <v>27.259105999999999</v>
      </c>
      <c r="E149" s="26">
        <v>17.379999000000002</v>
      </c>
      <c r="F149" s="27">
        <v>69.5</v>
      </c>
      <c r="G149" s="28">
        <v>29.465119999999999</v>
      </c>
      <c r="I149" s="30">
        <f t="shared" si="6"/>
        <v>-3.389538394653746E-3</v>
      </c>
      <c r="J149" s="31">
        <f t="shared" si="6"/>
        <v>-1.8073026450403558E-3</v>
      </c>
      <c r="K149" s="31">
        <f t="shared" si="6"/>
        <v>7.5079188224762821E-3</v>
      </c>
      <c r="L149" s="31">
        <f t="shared" si="6"/>
        <v>-9.7366175843227615E-3</v>
      </c>
      <c r="M149" s="32">
        <f t="shared" si="5"/>
        <v>-1.0071247543730229E-3</v>
      </c>
      <c r="O149" s="33"/>
      <c r="P149" s="34"/>
      <c r="Q149" s="34"/>
      <c r="R149" s="34"/>
      <c r="S149" s="34"/>
    </row>
    <row r="150" spans="2:19" x14ac:dyDescent="0.2">
      <c r="B150" s="24" t="d">
        <v>2024-03-14</v>
      </c>
      <c r="C150" s="25">
        <v>123.306389</v>
      </c>
      <c r="D150" s="26">
        <v>27.101310999999999</v>
      </c>
      <c r="E150" s="26">
        <v>17.309999000000001</v>
      </c>
      <c r="F150" s="27">
        <v>69.529999000000004</v>
      </c>
      <c r="G150" s="28">
        <v>29.405733000000001</v>
      </c>
      <c r="I150" s="30">
        <f t="shared" si="6"/>
        <v>2.4222462996926629E-3</v>
      </c>
      <c r="J150" s="31">
        <f t="shared" si="6"/>
        <v>-5.8055273268138334E-3</v>
      </c>
      <c r="K150" s="31">
        <f t="shared" si="6"/>
        <v>-4.0357508818038837E-3</v>
      </c>
      <c r="L150" s="31">
        <f t="shared" si="6"/>
        <v>4.3154715789885616E-4</v>
      </c>
      <c r="M150" s="32">
        <f t="shared" si="5"/>
        <v>-2.0175355755186167E-3</v>
      </c>
      <c r="O150" s="33"/>
      <c r="P150" s="34"/>
      <c r="Q150" s="34"/>
      <c r="R150" s="34"/>
      <c r="S150" s="34"/>
    </row>
    <row r="151" spans="2:19" x14ac:dyDescent="0.2">
      <c r="B151" s="24" t="d">
        <v>2024-03-15</v>
      </c>
      <c r="C151" s="25">
        <v>122.58047500000001</v>
      </c>
      <c r="D151" s="26">
        <v>27.081586999999999</v>
      </c>
      <c r="E151" s="26">
        <v>17.23</v>
      </c>
      <c r="F151" s="27">
        <v>68.870002999999997</v>
      </c>
      <c r="G151" s="28">
        <v>29.385939</v>
      </c>
      <c r="I151" s="30">
        <f t="shared" si="6"/>
        <v>-5.9044724646048459E-3</v>
      </c>
      <c r="J151" s="31">
        <f t="shared" si="6"/>
        <v>-7.280526365068781E-4</v>
      </c>
      <c r="K151" s="31">
        <f t="shared" si="6"/>
        <v>-4.6322608782029097E-3</v>
      </c>
      <c r="L151" s="31">
        <f t="shared" si="6"/>
        <v>-9.5375866117083929E-3</v>
      </c>
      <c r="M151" s="32">
        <f t="shared" si="5"/>
        <v>-6.7336070142411315E-4</v>
      </c>
      <c r="O151" s="33"/>
      <c r="P151" s="34"/>
      <c r="Q151" s="34"/>
      <c r="R151" s="34"/>
      <c r="S151" s="34"/>
    </row>
    <row r="152" spans="2:19" x14ac:dyDescent="0.2">
      <c r="B152" s="24" t="d">
        <v>2024-03-18</v>
      </c>
      <c r="C152" s="25">
        <v>123.316338</v>
      </c>
      <c r="D152" s="26">
        <v>26.973102999999998</v>
      </c>
      <c r="E152" s="26">
        <v>17.260000000000002</v>
      </c>
      <c r="F152" s="27">
        <v>69.510002</v>
      </c>
      <c r="G152" s="28">
        <v>29.771946</v>
      </c>
      <c r="I152" s="30">
        <f t="shared" si="6"/>
        <v>5.9851544043953422E-3</v>
      </c>
      <c r="J152" s="31">
        <f t="shared" si="6"/>
        <v>-4.013866165909828E-3</v>
      </c>
      <c r="K152" s="31">
        <f t="shared" si="6"/>
        <v>1.7396351154437587E-3</v>
      </c>
      <c r="L152" s="31">
        <f t="shared" si="6"/>
        <v>9.2499427682956915E-3</v>
      </c>
      <c r="M152" s="32">
        <f t="shared" si="5"/>
        <v>1.3050246078071998E-2</v>
      </c>
      <c r="O152" s="33"/>
      <c r="P152" s="34"/>
      <c r="Q152" s="34"/>
      <c r="R152" s="34"/>
      <c r="S152" s="34"/>
    </row>
    <row r="153" spans="2:19" x14ac:dyDescent="0.2">
      <c r="B153" s="24" t="d">
        <v>2024-03-19</v>
      </c>
      <c r="C153" s="25">
        <v>124.17152400000001</v>
      </c>
      <c r="D153" s="26">
        <v>27.111172</v>
      </c>
      <c r="E153" s="26">
        <v>17.219999000000001</v>
      </c>
      <c r="F153" s="27">
        <v>69.879997000000003</v>
      </c>
      <c r="G153" s="28">
        <v>29.564094999999998</v>
      </c>
      <c r="I153" s="30">
        <f t="shared" si="6"/>
        <v>6.9109603745773317E-3</v>
      </c>
      <c r="J153" s="31">
        <f t="shared" si="6"/>
        <v>5.105709559197015E-3</v>
      </c>
      <c r="K153" s="31">
        <f t="shared" si="6"/>
        <v>-2.3202447277081198E-3</v>
      </c>
      <c r="L153" s="31">
        <f t="shared" si="6"/>
        <v>5.3087864498839194E-3</v>
      </c>
      <c r="M153" s="32">
        <f t="shared" si="5"/>
        <v>-7.0059224261684525E-3</v>
      </c>
      <c r="O153" s="33"/>
      <c r="P153" s="34"/>
      <c r="Q153" s="34"/>
      <c r="R153" s="34"/>
      <c r="S153" s="34"/>
    </row>
    <row r="154" spans="2:19" x14ac:dyDescent="0.2">
      <c r="B154" s="24" t="d">
        <v>2024-03-20</v>
      </c>
      <c r="C154" s="25">
        <v>124.58918</v>
      </c>
      <c r="D154" s="26">
        <v>27.180208</v>
      </c>
      <c r="E154" s="26">
        <v>17.459999</v>
      </c>
      <c r="F154" s="27">
        <v>70.230002999999996</v>
      </c>
      <c r="G154" s="28">
        <v>29.722456000000001</v>
      </c>
      <c r="I154" s="30">
        <f t="shared" si="6"/>
        <v>3.3578968520602392E-3</v>
      </c>
      <c r="J154" s="31">
        <f t="shared" si="6"/>
        <v>2.5431675234145884E-3</v>
      </c>
      <c r="K154" s="31">
        <f t="shared" si="6"/>
        <v>1.3841052210112113E-2</v>
      </c>
      <c r="L154" s="31">
        <f t="shared" si="6"/>
        <v>4.9961705525992757E-3</v>
      </c>
      <c r="M154" s="32">
        <f t="shared" si="5"/>
        <v>5.3422361043837475E-3</v>
      </c>
      <c r="O154" s="33"/>
      <c r="P154" s="34"/>
      <c r="Q154" s="34"/>
      <c r="R154" s="34"/>
      <c r="S154" s="34"/>
    </row>
    <row r="155" spans="2:19" x14ac:dyDescent="0.2">
      <c r="B155" s="24" t="d">
        <v>2024-03-21</v>
      </c>
      <c r="C155" s="25">
        <v>125.384697</v>
      </c>
      <c r="D155" s="26">
        <v>27.150623</v>
      </c>
      <c r="E155" s="26">
        <v>17.469999000000001</v>
      </c>
      <c r="F155" s="27">
        <v>70.910004000000001</v>
      </c>
      <c r="G155" s="28">
        <v>29.870920000000002</v>
      </c>
      <c r="I155" s="30">
        <f t="shared" si="6"/>
        <v>6.3648225577991021E-3</v>
      </c>
      <c r="J155" s="31">
        <f t="shared" si="6"/>
        <v>-1.0890686698371431E-3</v>
      </c>
      <c r="K155" s="31">
        <f t="shared" si="6"/>
        <v>5.7257376729314324E-4</v>
      </c>
      <c r="L155" s="31">
        <f t="shared" si="6"/>
        <v>9.6359108377211868E-3</v>
      </c>
      <c r="M155" s="32">
        <f t="shared" si="5"/>
        <v>4.9825774981473716E-3</v>
      </c>
      <c r="O155" s="33"/>
      <c r="P155" s="34"/>
      <c r="Q155" s="34"/>
      <c r="R155" s="34"/>
      <c r="S155" s="34"/>
    </row>
    <row r="156" spans="2:19" x14ac:dyDescent="0.2">
      <c r="B156" s="24" t="d">
        <v>2024-03-22</v>
      </c>
      <c r="C156" s="25">
        <v>126.02288799999999</v>
      </c>
      <c r="D156" s="26">
        <v>27.244568000000001</v>
      </c>
      <c r="E156" s="26">
        <v>17.32</v>
      </c>
      <c r="F156" s="27">
        <v>71.300003000000004</v>
      </c>
      <c r="G156" s="28">
        <v>29.912617000000001</v>
      </c>
      <c r="I156" s="30">
        <f t="shared" si="6"/>
        <v>5.0769539893161242E-3</v>
      </c>
      <c r="J156" s="31">
        <f t="shared" si="6"/>
        <v>3.4541690792858101E-3</v>
      </c>
      <c r="K156" s="31">
        <f t="shared" si="6"/>
        <v>-8.6231637706899854E-3</v>
      </c>
      <c r="L156" s="31">
        <f t="shared" si="6"/>
        <v>5.4848457705488794E-3</v>
      </c>
      <c r="M156" s="32">
        <f t="shared" si="5"/>
        <v>1.394932747498547E-3</v>
      </c>
      <c r="O156" s="33"/>
      <c r="P156" s="34"/>
      <c r="Q156" s="34"/>
      <c r="R156" s="34"/>
      <c r="S156" s="34"/>
    </row>
    <row r="157" spans="2:19" x14ac:dyDescent="0.2">
      <c r="B157" s="24" t="d">
        <v>2024-03-25</v>
      </c>
      <c r="C157" s="25">
        <v>125.34481</v>
      </c>
      <c r="D157" s="26">
        <v>27.205013000000001</v>
      </c>
      <c r="E157" s="26">
        <v>17.360001</v>
      </c>
      <c r="F157" s="27">
        <v>70.919998000000007</v>
      </c>
      <c r="G157" s="28">
        <v>29.803411000000001</v>
      </c>
      <c r="I157" s="30">
        <f t="shared" si="6"/>
        <v>-5.3951215700986663E-3</v>
      </c>
      <c r="J157" s="31">
        <f t="shared" si="6"/>
        <v>-1.452903997852778E-3</v>
      </c>
      <c r="K157" s="31">
        <f t="shared" si="6"/>
        <v>2.3068637016000304E-3</v>
      </c>
      <c r="L157" s="31">
        <f t="shared" si="6"/>
        <v>-5.3439164907685098E-3</v>
      </c>
      <c r="M157" s="32">
        <f t="shared" si="5"/>
        <v>-3.6575145869085462E-3</v>
      </c>
      <c r="O157" s="33"/>
      <c r="P157" s="34"/>
      <c r="Q157" s="34"/>
      <c r="R157" s="34"/>
      <c r="S157" s="34"/>
    </row>
    <row r="158" spans="2:19" x14ac:dyDescent="0.2">
      <c r="B158" s="24" t="d">
        <v>2024-03-26</v>
      </c>
      <c r="C158" s="25">
        <v>125.03569</v>
      </c>
      <c r="D158" s="26">
        <v>27.195122000000001</v>
      </c>
      <c r="E158" s="26">
        <v>17.389999</v>
      </c>
      <c r="F158" s="27">
        <v>70.720000999999996</v>
      </c>
      <c r="G158" s="28">
        <v>29.763698999999999</v>
      </c>
      <c r="I158" s="30">
        <f t="shared" si="6"/>
        <v>-2.4692031292994207E-3</v>
      </c>
      <c r="J158" s="31">
        <f t="shared" si="6"/>
        <v>-3.6363880747700004E-4</v>
      </c>
      <c r="K158" s="31">
        <f t="shared" si="6"/>
        <v>1.72650402598798E-3</v>
      </c>
      <c r="L158" s="31">
        <f t="shared" si="6"/>
        <v>-2.8240205355578268E-3</v>
      </c>
      <c r="M158" s="32">
        <f t="shared" si="5"/>
        <v>-1.3333534523812993E-3</v>
      </c>
      <c r="O158" s="33"/>
      <c r="P158" s="34"/>
      <c r="Q158" s="34"/>
      <c r="R158" s="34"/>
      <c r="S158" s="34"/>
    </row>
    <row r="159" spans="2:19" x14ac:dyDescent="0.2">
      <c r="B159" s="24" t="d">
        <v>2024-03-27</v>
      </c>
      <c r="C159" s="25">
        <v>125.943123</v>
      </c>
      <c r="D159" s="26">
        <v>27.294014000000001</v>
      </c>
      <c r="E159" s="26">
        <v>17.540001</v>
      </c>
      <c r="F159" s="27">
        <v>70.790001000000004</v>
      </c>
      <c r="G159" s="28">
        <v>29.992038999999998</v>
      </c>
      <c r="I159" s="30">
        <f t="shared" si="6"/>
        <v>7.2311837265499682E-3</v>
      </c>
      <c r="J159" s="31">
        <f t="shared" si="6"/>
        <v>3.6297917654025159E-3</v>
      </c>
      <c r="K159" s="31">
        <f t="shared" si="6"/>
        <v>8.5887730947010726E-3</v>
      </c>
      <c r="L159" s="31">
        <f t="shared" si="6"/>
        <v>9.8932944272747073E-4</v>
      </c>
      <c r="M159" s="32">
        <f t="shared" si="5"/>
        <v>7.6424831836979538E-3</v>
      </c>
      <c r="O159" s="33"/>
      <c r="P159" s="34"/>
      <c r="Q159" s="34"/>
      <c r="R159" s="34"/>
      <c r="S159" s="34"/>
    </row>
    <row r="160" spans="2:19" x14ac:dyDescent="0.2">
      <c r="B160" s="24" t="d">
        <v>2024-03-28</v>
      </c>
      <c r="C160" s="25">
        <v>125.77359800000001</v>
      </c>
      <c r="D160" s="26">
        <v>27.313793</v>
      </c>
      <c r="E160" s="26">
        <v>17.780000999999999</v>
      </c>
      <c r="F160" s="27">
        <v>70.610000999999997</v>
      </c>
      <c r="G160" s="28">
        <v>29.972185</v>
      </c>
      <c r="I160" s="30">
        <f t="shared" si="6"/>
        <v>-1.3469508498041235E-3</v>
      </c>
      <c r="J160" s="31">
        <f t="shared" si="6"/>
        <v>7.244019473234887E-4</v>
      </c>
      <c r="K160" s="31">
        <f t="shared" si="6"/>
        <v>1.3590242372148424E-2</v>
      </c>
      <c r="L160" s="31">
        <f t="shared" si="6"/>
        <v>-2.5459702218315742E-3</v>
      </c>
      <c r="M160" s="32">
        <f t="shared" si="5"/>
        <v>-6.6219486891048714E-4</v>
      </c>
      <c r="O160" s="33"/>
      <c r="P160" s="34"/>
      <c r="Q160" s="34"/>
      <c r="R160" s="34"/>
      <c r="S160" s="34"/>
    </row>
    <row r="161" spans="2:19" x14ac:dyDescent="0.2">
      <c r="B161" s="24" t="d">
        <v>2024-04-01</v>
      </c>
      <c r="C161" s="25">
        <v>125.853371</v>
      </c>
      <c r="D161" s="26">
        <v>27.007227</v>
      </c>
      <c r="E161" s="26">
        <v>17.940000999999999</v>
      </c>
      <c r="F161" s="27">
        <v>70.919998000000007</v>
      </c>
      <c r="G161" s="28">
        <v>30.061534999999999</v>
      </c>
      <c r="I161" s="30">
        <f t="shared" si="6"/>
        <v>6.3405765279924906E-4</v>
      </c>
      <c r="J161" s="31">
        <f t="shared" si="6"/>
        <v>-1.1287315841694835E-2</v>
      </c>
      <c r="K161" s="31">
        <f t="shared" si="6"/>
        <v>8.9586260432820489E-3</v>
      </c>
      <c r="L161" s="31">
        <f t="shared" si="6"/>
        <v>4.3806613146618991E-3</v>
      </c>
      <c r="M161" s="32">
        <f t="shared" si="5"/>
        <v>2.9766626480566523E-3</v>
      </c>
      <c r="O161" s="33"/>
      <c r="P161" s="34"/>
      <c r="Q161" s="34"/>
      <c r="R161" s="34"/>
      <c r="S161" s="34"/>
    </row>
    <row r="162" spans="2:19" x14ac:dyDescent="0.2">
      <c r="B162" s="24" t="d">
        <v>2024-04-02</v>
      </c>
      <c r="C162" s="25">
        <v>124.965889</v>
      </c>
      <c r="D162" s="26">
        <v>27.036895999999999</v>
      </c>
      <c r="E162" s="26">
        <v>18.219999000000001</v>
      </c>
      <c r="F162" s="27">
        <v>70.25</v>
      </c>
      <c r="G162" s="28">
        <v>29.763698999999999</v>
      </c>
      <c r="I162" s="30">
        <f t="shared" si="6"/>
        <v>-7.0766950171725152E-3</v>
      </c>
      <c r="J162" s="31">
        <f t="shared" si="6"/>
        <v>1.0979548314812948E-3</v>
      </c>
      <c r="K162" s="31">
        <f t="shared" si="6"/>
        <v>1.5486924575060365E-2</v>
      </c>
      <c r="L162" s="31">
        <f t="shared" si="6"/>
        <v>-9.4921447913620897E-3</v>
      </c>
      <c r="M162" s="32">
        <f t="shared" si="5"/>
        <v>-9.9569509628442548E-3</v>
      </c>
      <c r="O162" s="33"/>
      <c r="P162" s="34"/>
      <c r="Q162" s="34"/>
      <c r="R162" s="34"/>
      <c r="S162" s="34"/>
    </row>
    <row r="163" spans="2:19" x14ac:dyDescent="0.2">
      <c r="B163" s="24" t="d">
        <v>2024-04-03</v>
      </c>
      <c r="C163" s="25">
        <v>124.746506</v>
      </c>
      <c r="D163" s="26">
        <v>27.066566000000002</v>
      </c>
      <c r="E163" s="26">
        <v>18.329999999999998</v>
      </c>
      <c r="F163" s="27">
        <v>70.199996999999996</v>
      </c>
      <c r="G163" s="28">
        <v>29.783553999999999</v>
      </c>
      <c r="I163" s="30">
        <f t="shared" si="6"/>
        <v>-1.7570858382315133E-3</v>
      </c>
      <c r="J163" s="31">
        <f t="shared" si="6"/>
        <v>1.0967875946377933E-3</v>
      </c>
      <c r="K163" s="31">
        <f t="shared" si="6"/>
        <v>6.0192249045447127E-3</v>
      </c>
      <c r="L163" s="31">
        <f t="shared" si="6"/>
        <v>-7.120399171334571E-4</v>
      </c>
      <c r="M163" s="32">
        <f t="shared" si="5"/>
        <v>6.6686537952663114E-4</v>
      </c>
      <c r="O163" s="33"/>
      <c r="P163" s="34"/>
      <c r="Q163" s="34"/>
      <c r="R163" s="34"/>
      <c r="S163" s="34"/>
    </row>
    <row r="164" spans="2:19" x14ac:dyDescent="0.2">
      <c r="B164" s="24" t="d">
        <v>2024-04-04</v>
      </c>
      <c r="C164" s="25">
        <v>123.350464</v>
      </c>
      <c r="D164" s="26">
        <v>27.125897999999999</v>
      </c>
      <c r="E164" s="26">
        <v>18.27</v>
      </c>
      <c r="F164" s="27">
        <v>69.220000999999996</v>
      </c>
      <c r="G164" s="28">
        <v>29.575071000000001</v>
      </c>
      <c r="I164" s="30">
        <f t="shared" si="6"/>
        <v>-1.1254121601242919E-2</v>
      </c>
      <c r="J164" s="31">
        <f t="shared" si="6"/>
        <v>2.1896780226321796E-3</v>
      </c>
      <c r="K164" s="31">
        <f t="shared" si="6"/>
        <v>-3.2786914616982354E-3</v>
      </c>
      <c r="L164" s="31">
        <f t="shared" si="6"/>
        <v>-1.4058415642832002E-2</v>
      </c>
      <c r="M164" s="32">
        <f t="shared" si="5"/>
        <v>-7.024551437537426E-3</v>
      </c>
      <c r="O164" s="33"/>
      <c r="P164" s="34"/>
      <c r="Q164" s="34"/>
      <c r="R164" s="34"/>
      <c r="S164" s="34"/>
    </row>
    <row r="165" spans="2:19" x14ac:dyDescent="0.2">
      <c r="B165" s="24" t="d">
        <v>2024-04-05</v>
      </c>
      <c r="C165" s="25">
        <v>125.075577</v>
      </c>
      <c r="D165" s="26">
        <v>27.056674999999998</v>
      </c>
      <c r="E165" s="26">
        <v>18.57</v>
      </c>
      <c r="F165" s="27">
        <v>70.290001000000004</v>
      </c>
      <c r="G165" s="28">
        <v>29.872906</v>
      </c>
      <c r="I165" s="30">
        <f t="shared" si="6"/>
        <v>1.3888565973567368E-2</v>
      </c>
      <c r="J165" s="31">
        <f t="shared" si="6"/>
        <v>-2.5551772029238189E-3</v>
      </c>
      <c r="K165" s="31">
        <f t="shared" si="6"/>
        <v>1.6287004974699058E-2</v>
      </c>
      <c r="L165" s="31">
        <f t="shared" si="6"/>
        <v>1.5339702760699073E-2</v>
      </c>
      <c r="M165" s="32">
        <f t="shared" si="5"/>
        <v>1.0020105207087179E-2</v>
      </c>
      <c r="O165" s="33"/>
      <c r="P165" s="34"/>
      <c r="Q165" s="34"/>
      <c r="R165" s="34"/>
      <c r="S165" s="34"/>
    </row>
    <row r="166" spans="2:19" x14ac:dyDescent="0.2">
      <c r="B166" s="24" t="d">
        <v>2024-04-08</v>
      </c>
      <c r="C166" s="25">
        <v>125.015747</v>
      </c>
      <c r="D166" s="26">
        <v>27.027007999999999</v>
      </c>
      <c r="E166" s="26">
        <v>18.649999999999999</v>
      </c>
      <c r="F166" s="27">
        <v>70.199996999999996</v>
      </c>
      <c r="G166" s="28">
        <v>29.912617000000001</v>
      </c>
      <c r="I166" s="30">
        <f t="shared" si="6"/>
        <v>-4.7846522769733659E-4</v>
      </c>
      <c r="J166" s="31">
        <f t="shared" si="6"/>
        <v>-1.0970777628272243E-3</v>
      </c>
      <c r="K166" s="31">
        <f t="shared" si="6"/>
        <v>4.2987707252099975E-3</v>
      </c>
      <c r="L166" s="31">
        <f t="shared" si="6"/>
        <v>-1.2812871178670426E-3</v>
      </c>
      <c r="M166" s="32">
        <f t="shared" si="5"/>
        <v>1.328448890213289E-3</v>
      </c>
      <c r="O166" s="33"/>
      <c r="P166" s="34"/>
      <c r="Q166" s="34"/>
      <c r="R166" s="34"/>
      <c r="S166" s="34"/>
    </row>
    <row r="167" spans="2:19" x14ac:dyDescent="0.2">
      <c r="B167" s="24" t="d">
        <v>2024-04-09</v>
      </c>
      <c r="C167" s="25">
        <v>125.075577</v>
      </c>
      <c r="D167" s="26">
        <v>27.13579</v>
      </c>
      <c r="E167" s="26">
        <v>18.760000000000002</v>
      </c>
      <c r="F167" s="27">
        <v>70.330001999999993</v>
      </c>
      <c r="G167" s="28">
        <v>29.962254999999999</v>
      </c>
      <c r="I167" s="30">
        <f t="shared" si="6"/>
        <v>4.7846522769729453E-4</v>
      </c>
      <c r="J167" s="31">
        <f t="shared" si="6"/>
        <v>4.0168584447134274E-3</v>
      </c>
      <c r="K167" s="31">
        <f t="shared" si="6"/>
        <v>5.8807974882541603E-3</v>
      </c>
      <c r="L167" s="31">
        <f t="shared" si="6"/>
        <v>1.8502104605712774E-3</v>
      </c>
      <c r="M167" s="32">
        <f t="shared" si="5"/>
        <v>1.6580582041790723E-3</v>
      </c>
      <c r="O167" s="33"/>
      <c r="P167" s="34"/>
      <c r="Q167" s="34"/>
      <c r="R167" s="34"/>
      <c r="S167" s="34"/>
    </row>
    <row r="168" spans="2:19" x14ac:dyDescent="0.2">
      <c r="B168" s="24" t="d">
        <v>2024-04-10</v>
      </c>
      <c r="C168" s="25">
        <v>124.776421</v>
      </c>
      <c r="D168" s="26">
        <v>26.888559000000001</v>
      </c>
      <c r="E168" s="26">
        <v>18.59</v>
      </c>
      <c r="F168" s="27">
        <v>70.349997999999999</v>
      </c>
      <c r="G168" s="28">
        <v>29.813338999999999</v>
      </c>
      <c r="I168" s="30">
        <f t="shared" si="6"/>
        <v>-2.3946668055653876E-3</v>
      </c>
      <c r="J168" s="31">
        <f t="shared" si="6"/>
        <v>-9.1526406322121803E-3</v>
      </c>
      <c r="K168" s="31">
        <f t="shared" si="6"/>
        <v>-9.1031418447261141E-3</v>
      </c>
      <c r="L168" s="31">
        <f t="shared" si="6"/>
        <v>2.8427637382244715E-4</v>
      </c>
      <c r="M168" s="32">
        <f t="shared" si="5"/>
        <v>-4.9825120290778501E-3</v>
      </c>
      <c r="O168" s="33"/>
      <c r="P168" s="34"/>
      <c r="Q168" s="34"/>
      <c r="R168" s="34"/>
      <c r="S168" s="34"/>
    </row>
    <row r="169" spans="2:19" x14ac:dyDescent="0.2">
      <c r="B169" s="24" t="d">
        <v>2024-04-11</v>
      </c>
      <c r="C169" s="25">
        <v>125.82345599999999</v>
      </c>
      <c r="D169" s="26">
        <v>26.849003</v>
      </c>
      <c r="E169" s="26">
        <v>18.969999000000001</v>
      </c>
      <c r="F169" s="27">
        <v>71.589995999999999</v>
      </c>
      <c r="G169" s="28">
        <v>29.912617000000001</v>
      </c>
      <c r="I169" s="30">
        <f t="shared" si="6"/>
        <v>8.3562777856857132E-3</v>
      </c>
      <c r="J169" s="31">
        <f t="shared" si="6"/>
        <v>-1.4721921007248948E-3</v>
      </c>
      <c r="K169" s="31">
        <f t="shared" si="6"/>
        <v>2.0234929498756108E-2</v>
      </c>
      <c r="L169" s="31">
        <f t="shared" si="6"/>
        <v>1.7472588403251211E-2</v>
      </c>
      <c r="M169" s="32">
        <f t="shared" si="5"/>
        <v>3.324453824898729E-3</v>
      </c>
      <c r="O169" s="33"/>
      <c r="P169" s="34"/>
      <c r="Q169" s="34"/>
      <c r="R169" s="34"/>
      <c r="S169" s="34"/>
    </row>
    <row r="170" spans="2:19" x14ac:dyDescent="0.2">
      <c r="B170" s="24" t="d">
        <v>2024-04-12</v>
      </c>
      <c r="C170" s="25">
        <v>124.95591</v>
      </c>
      <c r="D170" s="26">
        <v>26.977561999999999</v>
      </c>
      <c r="E170" s="26">
        <v>18.709999</v>
      </c>
      <c r="F170" s="27">
        <v>70.839995999999999</v>
      </c>
      <c r="G170" s="28">
        <v>29.644566000000001</v>
      </c>
      <c r="I170" s="30">
        <f t="shared" si="6"/>
        <v>-6.9188264938383152E-3</v>
      </c>
      <c r="J170" s="31">
        <f t="shared" si="6"/>
        <v>4.7767954151423124E-3</v>
      </c>
      <c r="K170" s="31">
        <f t="shared" si="6"/>
        <v>-1.380064439346622E-2</v>
      </c>
      <c r="L170" s="31">
        <f t="shared" si="6"/>
        <v>-1.0531587085009323E-2</v>
      </c>
      <c r="M170" s="32">
        <f t="shared" si="5"/>
        <v>-9.0015274884987159E-3</v>
      </c>
      <c r="O170" s="33"/>
      <c r="P170" s="34"/>
      <c r="Q170" s="34"/>
      <c r="R170" s="34"/>
      <c r="S170" s="34"/>
    </row>
    <row r="171" spans="2:19" x14ac:dyDescent="0.2">
      <c r="B171" s="24" t="d">
        <v>2024-04-15</v>
      </c>
      <c r="C171" s="25">
        <v>123.450188</v>
      </c>
      <c r="D171" s="26">
        <v>26.809446000000001</v>
      </c>
      <c r="E171" s="26">
        <v>19.100000000000001</v>
      </c>
      <c r="F171" s="27">
        <v>69.730002999999996</v>
      </c>
      <c r="G171" s="28">
        <v>29.406298</v>
      </c>
      <c r="I171" s="30">
        <f t="shared" si="6"/>
        <v>-1.2123216408183129E-2</v>
      </c>
      <c r="J171" s="31">
        <f t="shared" si="6"/>
        <v>-6.2511953615860946E-3</v>
      </c>
      <c r="K171" s="31">
        <f t="shared" si="6"/>
        <v>2.0630248213941778E-2</v>
      </c>
      <c r="L171" s="31">
        <f t="shared" si="6"/>
        <v>-1.5793072193349918E-2</v>
      </c>
      <c r="M171" s="32">
        <f t="shared" si="5"/>
        <v>-8.0699680562393104E-3</v>
      </c>
      <c r="O171" s="33"/>
      <c r="P171" s="34"/>
      <c r="Q171" s="34"/>
      <c r="R171" s="34"/>
      <c r="S171" s="34"/>
    </row>
    <row r="172" spans="2:19" x14ac:dyDescent="0.2">
      <c r="B172" s="24" t="d">
        <v>2024-04-16</v>
      </c>
      <c r="C172" s="25">
        <v>123.649612</v>
      </c>
      <c r="D172" s="26">
        <v>26.789667000000001</v>
      </c>
      <c r="E172" s="26">
        <v>19.120000999999998</v>
      </c>
      <c r="F172" s="27">
        <v>70.040001000000004</v>
      </c>
      <c r="G172" s="28">
        <v>29.297091000000002</v>
      </c>
      <c r="I172" s="30">
        <f t="shared" si="6"/>
        <v>1.6141173995111919E-3</v>
      </c>
      <c r="J172" s="31">
        <f t="shared" si="6"/>
        <v>-7.3803463493107965E-4</v>
      </c>
      <c r="K172" s="31">
        <f t="shared" si="6"/>
        <v>1.0466248719246674E-3</v>
      </c>
      <c r="L172" s="31">
        <f t="shared" si="6"/>
        <v>4.4358374391993303E-3</v>
      </c>
      <c r="M172" s="32">
        <f t="shared" si="5"/>
        <v>-3.7206412727178399E-3</v>
      </c>
      <c r="O172" s="33"/>
      <c r="P172" s="34"/>
      <c r="Q172" s="34"/>
      <c r="R172" s="34"/>
      <c r="S172" s="34"/>
    </row>
    <row r="173" spans="2:19" x14ac:dyDescent="0.2">
      <c r="B173" s="24" t="d">
        <v>2024-04-17</v>
      </c>
      <c r="C173" s="25">
        <v>122.35328699999999</v>
      </c>
      <c r="D173" s="26">
        <v>26.858892000000001</v>
      </c>
      <c r="E173" s="26">
        <v>18.940000999999999</v>
      </c>
      <c r="F173" s="27">
        <v>68.819999999999993</v>
      </c>
      <c r="G173" s="28">
        <v>29.177955999999998</v>
      </c>
      <c r="I173" s="30">
        <f t="shared" si="6"/>
        <v>-1.0539200995837774E-2</v>
      </c>
      <c r="J173" s="31">
        <f t="shared" si="6"/>
        <v>2.5806858454304198E-3</v>
      </c>
      <c r="K173" s="31">
        <f t="shared" si="6"/>
        <v>-9.4588193682678557E-3</v>
      </c>
      <c r="L173" s="31">
        <f t="shared" si="6"/>
        <v>-1.757212132587254E-2</v>
      </c>
      <c r="M173" s="32">
        <f t="shared" si="5"/>
        <v>-4.0747351545622305E-3</v>
      </c>
      <c r="O173" s="33"/>
      <c r="P173" s="34"/>
      <c r="Q173" s="34"/>
      <c r="R173" s="34"/>
      <c r="S173" s="34"/>
    </row>
    <row r="174" spans="2:19" x14ac:dyDescent="0.2">
      <c r="B174" s="24" t="d">
        <v>2024-04-18</v>
      </c>
      <c r="C174" s="25">
        <v>122.06411</v>
      </c>
      <c r="D174" s="26">
        <v>26.779779000000001</v>
      </c>
      <c r="E174" s="26">
        <v>19</v>
      </c>
      <c r="F174" s="27">
        <v>68.400002000000001</v>
      </c>
      <c r="G174" s="28">
        <v>29.118389000000001</v>
      </c>
      <c r="I174" s="30">
        <f t="shared" si="6"/>
        <v>-2.3662565633922488E-3</v>
      </c>
      <c r="J174" s="31">
        <f t="shared" si="6"/>
        <v>-2.9498515117059262E-3</v>
      </c>
      <c r="K174" s="31">
        <f t="shared" si="6"/>
        <v>3.1628386101992438E-3</v>
      </c>
      <c r="L174" s="31">
        <f t="shared" si="6"/>
        <v>-6.121546501063768E-3</v>
      </c>
      <c r="M174" s="32">
        <f t="shared" si="5"/>
        <v>-2.0435936671734365E-3</v>
      </c>
      <c r="O174" s="33"/>
      <c r="P174" s="34"/>
      <c r="Q174" s="34"/>
      <c r="R174" s="34"/>
      <c r="S174" s="34"/>
    </row>
    <row r="175" spans="2:19" x14ac:dyDescent="0.2">
      <c r="B175" s="24" t="d">
        <v>2024-04-19</v>
      </c>
      <c r="C175" s="25">
        <v>120.827614</v>
      </c>
      <c r="D175" s="26">
        <v>26.829225999999998</v>
      </c>
      <c r="E175" s="26">
        <v>19.07</v>
      </c>
      <c r="F175" s="27">
        <v>66.910004000000001</v>
      </c>
      <c r="G175" s="28">
        <v>29.019110000000001</v>
      </c>
      <c r="I175" s="30">
        <f t="shared" si="6"/>
        <v>-1.0181546421456028E-2</v>
      </c>
      <c r="J175" s="31">
        <f t="shared" si="6"/>
        <v>1.8447279154847616E-3</v>
      </c>
      <c r="K175" s="31">
        <f t="shared" si="6"/>
        <v>3.6774404458871832E-3</v>
      </c>
      <c r="L175" s="31">
        <f t="shared" si="6"/>
        <v>-2.2024361291750179E-2</v>
      </c>
      <c r="M175" s="32">
        <f t="shared" si="5"/>
        <v>-3.4153205146508336E-3</v>
      </c>
      <c r="O175" s="33"/>
      <c r="P175" s="34"/>
      <c r="Q175" s="34"/>
      <c r="R175" s="34"/>
      <c r="S175" s="34"/>
    </row>
    <row r="176" spans="2:19" x14ac:dyDescent="0.2">
      <c r="B176" s="24" t="d">
        <v>2024-04-22</v>
      </c>
      <c r="C176" s="25">
        <v>121.605408</v>
      </c>
      <c r="D176" s="26">
        <v>26.799558999999999</v>
      </c>
      <c r="E176" s="26">
        <v>18.59</v>
      </c>
      <c r="F176" s="27">
        <v>67.319999999999993</v>
      </c>
      <c r="G176" s="28">
        <v>29.177955999999998</v>
      </c>
      <c r="I176" s="30">
        <f t="shared" si="6"/>
        <v>6.4165901347395145E-3</v>
      </c>
      <c r="J176" s="31">
        <f t="shared" si="6"/>
        <v>-1.1063835597335387E-3</v>
      </c>
      <c r="K176" s="31">
        <f t="shared" si="6"/>
        <v>-2.5492617878975065E-2</v>
      </c>
      <c r="L176" s="31">
        <f t="shared" si="6"/>
        <v>6.1088767460849942E-3</v>
      </c>
      <c r="M176" s="32">
        <f t="shared" si="5"/>
        <v>5.4589141818242636E-3</v>
      </c>
      <c r="O176" s="33"/>
      <c r="P176" s="34"/>
      <c r="Q176" s="34"/>
      <c r="R176" s="34"/>
      <c r="S176" s="34"/>
    </row>
    <row r="177" spans="2:19" x14ac:dyDescent="0.2">
      <c r="B177" s="24" t="d">
        <v>2024-04-23</v>
      </c>
      <c r="C177" s="25">
        <v>122.562698</v>
      </c>
      <c r="D177" s="26">
        <v>26.76989</v>
      </c>
      <c r="E177" s="26">
        <v>18.530000999999999</v>
      </c>
      <c r="F177" s="27">
        <v>68.160004000000001</v>
      </c>
      <c r="G177" s="28">
        <v>29.416224</v>
      </c>
      <c r="I177" s="30">
        <f t="shared" si="6"/>
        <v>7.8412772302026666E-3</v>
      </c>
      <c r="J177" s="31">
        <f t="shared" si="6"/>
        <v>-1.1076837110481324E-3</v>
      </c>
      <c r="K177" s="31">
        <f t="shared" si="6"/>
        <v>-3.2327074695450652E-3</v>
      </c>
      <c r="L177" s="31">
        <f t="shared" si="6"/>
        <v>1.2400571883899352E-2</v>
      </c>
      <c r="M177" s="32">
        <f t="shared" si="5"/>
        <v>8.132866210333399E-3</v>
      </c>
      <c r="O177" s="33"/>
      <c r="P177" s="34"/>
      <c r="Q177" s="34"/>
      <c r="R177" s="34"/>
      <c r="S177" s="34"/>
    </row>
    <row r="178" spans="2:19" x14ac:dyDescent="0.2">
      <c r="B178" s="24" t="d">
        <v>2024-04-24</v>
      </c>
      <c r="C178" s="25">
        <v>122.94162</v>
      </c>
      <c r="D178" s="26">
        <v>26.746089999999999</v>
      </c>
      <c r="E178" s="26">
        <v>18.5</v>
      </c>
      <c r="F178" s="27">
        <v>68.589995999999999</v>
      </c>
      <c r="G178" s="28">
        <v>29.426151000000001</v>
      </c>
      <c r="I178" s="30">
        <f t="shared" si="6"/>
        <v>3.0868890940806888E-3</v>
      </c>
      <c r="J178" s="31">
        <f t="shared" si="6"/>
        <v>-8.8945401239307628E-4</v>
      </c>
      <c r="K178" s="31">
        <f t="shared" si="6"/>
        <v>-1.6203621795285192E-3</v>
      </c>
      <c r="L178" s="31">
        <f t="shared" si="6"/>
        <v>6.2887519871846556E-3</v>
      </c>
      <c r="M178" s="32">
        <f t="shared" si="5"/>
        <v>3.3740990550373855E-4</v>
      </c>
      <c r="O178" s="33"/>
      <c r="P178" s="34"/>
      <c r="Q178" s="34"/>
      <c r="R178" s="34"/>
      <c r="S178" s="34"/>
    </row>
    <row r="179" spans="2:19" x14ac:dyDescent="0.2">
      <c r="B179" s="24" t="d">
        <v>2024-04-25</v>
      </c>
      <c r="C179" s="25">
        <v>122.084053</v>
      </c>
      <c r="D179" s="26">
        <v>26.637004999999998</v>
      </c>
      <c r="E179" s="26">
        <v>18.620000999999998</v>
      </c>
      <c r="F179" s="27">
        <v>68.010002</v>
      </c>
      <c r="G179" s="28">
        <v>29.277232999999999</v>
      </c>
      <c r="I179" s="30">
        <f t="shared" si="6"/>
        <v>-6.9998420252967101E-3</v>
      </c>
      <c r="J179" s="31">
        <f t="shared" si="6"/>
        <v>-4.086880006992648E-3</v>
      </c>
      <c r="K179" s="31">
        <f t="shared" si="6"/>
        <v>6.4655934703332389E-3</v>
      </c>
      <c r="L179" s="31">
        <f t="shared" si="6"/>
        <v>-8.4919105987023794E-3</v>
      </c>
      <c r="M179" s="32">
        <f t="shared" si="5"/>
        <v>-5.0735855174800989E-3</v>
      </c>
      <c r="O179" s="33"/>
      <c r="P179" s="34"/>
      <c r="Q179" s="34"/>
      <c r="R179" s="34"/>
      <c r="S179" s="34"/>
    </row>
    <row r="180" spans="2:19" x14ac:dyDescent="0.2">
      <c r="B180" s="24" t="d">
        <v>2024-04-26</v>
      </c>
      <c r="C180" s="25">
        <v>123.320549</v>
      </c>
      <c r="D180" s="26">
        <v>26.716339000000001</v>
      </c>
      <c r="E180" s="26">
        <v>18.670000000000002</v>
      </c>
      <c r="F180" s="27">
        <v>69.169998000000007</v>
      </c>
      <c r="G180" s="28">
        <v>29.505572999999998</v>
      </c>
      <c r="I180" s="30">
        <f t="shared" si="6"/>
        <v>1.0077288314332139E-2</v>
      </c>
      <c r="J180" s="31">
        <f t="shared" si="6"/>
        <v>2.9739113810800257E-3</v>
      </c>
      <c r="K180" s="31">
        <f t="shared" si="6"/>
        <v>2.6816319990189438E-3</v>
      </c>
      <c r="L180" s="31">
        <f t="shared" si="6"/>
        <v>1.6912431103236859E-2</v>
      </c>
      <c r="M180" s="32">
        <f t="shared" si="5"/>
        <v>7.7689774963167566E-3</v>
      </c>
      <c r="O180" s="33"/>
      <c r="P180" s="34"/>
      <c r="Q180" s="34"/>
      <c r="R180" s="34"/>
      <c r="S180" s="34"/>
    </row>
    <row r="181" spans="2:19" x14ac:dyDescent="0.2">
      <c r="B181" s="24" t="d">
        <v>2024-04-29</v>
      </c>
      <c r="C181" s="25">
        <v>123.649612</v>
      </c>
      <c r="D181" s="26">
        <v>26.855177000000001</v>
      </c>
      <c r="E181" s="26">
        <v>18.649999999999999</v>
      </c>
      <c r="F181" s="27">
        <v>69.400002000000001</v>
      </c>
      <c r="G181" s="28">
        <v>29.604852999999999</v>
      </c>
      <c r="I181" s="30">
        <f t="shared" si="6"/>
        <v>2.6648012326278649E-3</v>
      </c>
      <c r="J181" s="31">
        <f t="shared" si="6"/>
        <v>5.18328847892048E-3</v>
      </c>
      <c r="K181" s="31">
        <f t="shared" si="6"/>
        <v>-1.0718114638068336E-3</v>
      </c>
      <c r="L181" s="31">
        <f t="shared" si="6"/>
        <v>3.3196826329782818E-3</v>
      </c>
      <c r="M181" s="32">
        <f t="shared" si="5"/>
        <v>3.3591398361699438E-3</v>
      </c>
      <c r="O181" s="33"/>
      <c r="P181" s="34"/>
      <c r="Q181" s="34"/>
      <c r="R181" s="34"/>
      <c r="S181" s="34"/>
    </row>
    <row r="182" spans="2:19" x14ac:dyDescent="0.2">
      <c r="B182" s="24" t="d">
        <v>2024-04-30</v>
      </c>
      <c r="C182" s="25">
        <v>122.712273</v>
      </c>
      <c r="D182" s="26">
        <v>26.726257</v>
      </c>
      <c r="E182" s="26">
        <v>18.27</v>
      </c>
      <c r="F182" s="27">
        <v>68.610000999999997</v>
      </c>
      <c r="G182" s="28">
        <v>29.356656999999998</v>
      </c>
      <c r="I182" s="30">
        <f t="shared" si="6"/>
        <v>-7.609484908666973E-3</v>
      </c>
      <c r="J182" s="31">
        <f t="shared" si="6"/>
        <v>-4.8121238703051732E-3</v>
      </c>
      <c r="K182" s="31">
        <f t="shared" si="6"/>
        <v>-2.0585775699909145E-2</v>
      </c>
      <c r="L182" s="31">
        <f t="shared" si="6"/>
        <v>-1.144858505326803E-2</v>
      </c>
      <c r="M182" s="32">
        <f t="shared" si="5"/>
        <v>-8.4189657282621819E-3</v>
      </c>
      <c r="O182" s="33"/>
      <c r="P182" s="34"/>
      <c r="Q182" s="34"/>
      <c r="R182" s="34"/>
      <c r="S182" s="34"/>
    </row>
    <row r="183" spans="2:19" x14ac:dyDescent="0.2">
      <c r="B183" s="24" t="d">
        <v>2024-05-01</v>
      </c>
      <c r="C183" s="25">
        <v>122.20372</v>
      </c>
      <c r="D183" s="26">
        <v>26.805592000000001</v>
      </c>
      <c r="E183" s="26">
        <v>18.459999</v>
      </c>
      <c r="F183" s="27">
        <v>68.059997999999993</v>
      </c>
      <c r="G183" s="28">
        <v>29.297091000000002</v>
      </c>
      <c r="I183" s="30">
        <f t="shared" si="6"/>
        <v>-4.1528829919549601E-3</v>
      </c>
      <c r="J183" s="31">
        <f t="shared" si="6"/>
        <v>2.9640320506409486E-3</v>
      </c>
      <c r="K183" s="31">
        <f t="shared" si="6"/>
        <v>1.0345804513608302E-2</v>
      </c>
      <c r="L183" s="31">
        <f t="shared" si="6"/>
        <v>-8.0486715910110217E-3</v>
      </c>
      <c r="M183" s="32">
        <f t="shared" si="5"/>
        <v>-2.0311070480192243E-3</v>
      </c>
      <c r="O183" s="33"/>
      <c r="P183" s="34"/>
      <c r="Q183" s="34"/>
      <c r="R183" s="34"/>
      <c r="S183" s="34"/>
    </row>
    <row r="184" spans="2:19" x14ac:dyDescent="0.2">
      <c r="B184" s="24" t="d">
        <v>2024-05-02</v>
      </c>
      <c r="C184" s="25">
        <v>122.502861</v>
      </c>
      <c r="D184" s="26">
        <v>26.914677000000001</v>
      </c>
      <c r="E184" s="26">
        <v>18.370000999999998</v>
      </c>
      <c r="F184" s="27">
        <v>68.419998000000007</v>
      </c>
      <c r="G184" s="28">
        <v>29.465864</v>
      </c>
      <c r="I184" s="30">
        <f t="shared" si="6"/>
        <v>2.4448966414194742E-3</v>
      </c>
      <c r="J184" s="31">
        <f t="shared" si="6"/>
        <v>4.0612287303871918E-3</v>
      </c>
      <c r="K184" s="31">
        <f t="shared" si="6"/>
        <v>-4.8872212399095763E-3</v>
      </c>
      <c r="L184" s="31">
        <f t="shared" si="6"/>
        <v>5.2755106313162126E-3</v>
      </c>
      <c r="M184" s="32">
        <f t="shared" si="5"/>
        <v>5.74421296781238E-3</v>
      </c>
      <c r="O184" s="33"/>
      <c r="P184" s="34"/>
      <c r="Q184" s="34"/>
      <c r="R184" s="34"/>
      <c r="S184" s="34"/>
    </row>
    <row r="185" spans="2:19" x14ac:dyDescent="0.2">
      <c r="B185" s="24" t="d">
        <v>2024-05-03</v>
      </c>
      <c r="C185" s="25">
        <v>124.138229</v>
      </c>
      <c r="D185" s="26">
        <v>27.023765999999998</v>
      </c>
      <c r="E185" s="26">
        <v>18.360001</v>
      </c>
      <c r="F185" s="27">
        <v>69.860000999999997</v>
      </c>
      <c r="G185" s="28">
        <v>29.753771</v>
      </c>
      <c r="I185" s="30">
        <f t="shared" si="6"/>
        <v>1.3261309918528088E-2</v>
      </c>
      <c r="J185" s="31">
        <f t="shared" si="6"/>
        <v>4.0449498603194077E-3</v>
      </c>
      <c r="K185" s="31">
        <f t="shared" si="6"/>
        <v>-5.4451400504021408E-4</v>
      </c>
      <c r="L185" s="31">
        <f t="shared" si="6"/>
        <v>2.0828103374789343E-2</v>
      </c>
      <c r="M185" s="32">
        <f t="shared" si="5"/>
        <v>9.7234394757855936E-3</v>
      </c>
      <c r="O185" s="33"/>
      <c r="P185" s="34"/>
      <c r="Q185" s="34"/>
      <c r="R185" s="34"/>
      <c r="S185" s="34"/>
    </row>
    <row r="186" spans="2:19" x14ac:dyDescent="0.2">
      <c r="B186" s="24" t="d">
        <v>2024-05-06</v>
      </c>
      <c r="C186" s="25">
        <v>125.284981</v>
      </c>
      <c r="D186" s="26">
        <v>27.152685000000002</v>
      </c>
      <c r="E186" s="26">
        <v>18.559999000000001</v>
      </c>
      <c r="F186" s="27">
        <v>70.599997999999999</v>
      </c>
      <c r="G186" s="28">
        <v>30.021822</v>
      </c>
      <c r="I186" s="30">
        <f t="shared" si="6"/>
        <v>9.1952956594772792E-3</v>
      </c>
      <c r="J186" s="31">
        <f t="shared" si="6"/>
        <v>4.7592354596275666E-3</v>
      </c>
      <c r="K186" s="31">
        <f t="shared" si="6"/>
        <v>1.0834233820168857E-2</v>
      </c>
      <c r="L186" s="31">
        <f t="shared" si="6"/>
        <v>1.0536862477555432E-2</v>
      </c>
      <c r="M186" s="32">
        <f t="shared" si="5"/>
        <v>8.9686369737387011E-3</v>
      </c>
      <c r="O186" s="33"/>
      <c r="P186" s="34"/>
      <c r="Q186" s="34"/>
      <c r="R186" s="34"/>
      <c r="S186" s="34"/>
    </row>
    <row r="187" spans="2:19" x14ac:dyDescent="0.2">
      <c r="B187" s="24" t="d">
        <v>2024-05-07</v>
      </c>
      <c r="C187" s="25">
        <v>126.042839</v>
      </c>
      <c r="D187" s="26">
        <v>27.202272000000001</v>
      </c>
      <c r="E187" s="26">
        <v>18.5</v>
      </c>
      <c r="F187" s="27">
        <v>70.940002000000007</v>
      </c>
      <c r="G187" s="28">
        <v>30.180668000000001</v>
      </c>
      <c r="I187" s="30">
        <f t="shared" si="6"/>
        <v>6.0308508386636922E-3</v>
      </c>
      <c r="J187" s="31">
        <f t="shared" si="6"/>
        <v>1.8245627075514368E-3</v>
      </c>
      <c r="K187" s="31">
        <f t="shared" si="6"/>
        <v>-3.2379413944636361E-3</v>
      </c>
      <c r="L187" s="31">
        <f t="shared" si="6"/>
        <v>4.8043613677304729E-3</v>
      </c>
      <c r="M187" s="32">
        <f t="shared" si="5"/>
        <v>5.277069723241162E-3</v>
      </c>
      <c r="O187" s="33"/>
      <c r="P187" s="34"/>
      <c r="Q187" s="34"/>
      <c r="R187" s="34"/>
      <c r="S187" s="34"/>
    </row>
    <row r="188" spans="2:19" x14ac:dyDescent="0.2">
      <c r="B188" s="24" t="d">
        <v>2024-05-08</v>
      </c>
      <c r="C188" s="25">
        <v>126.072746</v>
      </c>
      <c r="D188" s="26">
        <v>27.103102</v>
      </c>
      <c r="E188" s="26">
        <v>18.41</v>
      </c>
      <c r="F188" s="27">
        <v>70.949996999999996</v>
      </c>
      <c r="G188" s="28">
        <v>30.150887000000001</v>
      </c>
      <c r="I188" s="30">
        <f t="shared" si="6"/>
        <v>2.3724832513044453E-4</v>
      </c>
      <c r="J188" s="31">
        <f t="shared" si="6"/>
        <v>-3.6523129456365834E-3</v>
      </c>
      <c r="K188" s="31">
        <f t="shared" si="6"/>
        <v>-4.8767368392925968E-3</v>
      </c>
      <c r="L188" s="31">
        <f t="shared" si="6"/>
        <v>1.4088378443816765E-4</v>
      </c>
      <c r="M188" s="32">
        <f t="shared" si="5"/>
        <v>-9.872446489682747E-4</v>
      </c>
      <c r="O188" s="33"/>
      <c r="P188" s="34"/>
      <c r="Q188" s="34"/>
      <c r="R188" s="34"/>
      <c r="S188" s="34"/>
    </row>
    <row r="189" spans="2:19" x14ac:dyDescent="0.2">
      <c r="B189" s="24" t="d">
        <v>2024-05-09</v>
      </c>
      <c r="C189" s="25">
        <v>126.232292</v>
      </c>
      <c r="D189" s="26">
        <v>27.122935999999999</v>
      </c>
      <c r="E189" s="26">
        <v>18.700001</v>
      </c>
      <c r="F189" s="27">
        <v>70.699996999999996</v>
      </c>
      <c r="G189" s="28">
        <v>30.230308999999998</v>
      </c>
      <c r="I189" s="30">
        <f t="shared" si="6"/>
        <v>1.2647073758863868E-3</v>
      </c>
      <c r="J189" s="31">
        <f t="shared" si="6"/>
        <v>7.3153051987641057E-4</v>
      </c>
      <c r="K189" s="31">
        <f t="shared" si="6"/>
        <v>1.5629582091488889E-2</v>
      </c>
      <c r="L189" s="31">
        <f t="shared" si="6"/>
        <v>-3.5298308530412178E-3</v>
      </c>
      <c r="M189" s="32">
        <f t="shared" si="5"/>
        <v>2.6306880639942864E-3</v>
      </c>
      <c r="O189" s="33"/>
      <c r="P189" s="34"/>
      <c r="Q189" s="34"/>
      <c r="R189" s="34"/>
      <c r="S189" s="34"/>
    </row>
    <row r="190" spans="2:19" x14ac:dyDescent="0.2">
      <c r="B190" s="24" t="d">
        <v>2024-05-10</v>
      </c>
      <c r="C190" s="25">
        <v>126.431732</v>
      </c>
      <c r="D190" s="26">
        <v>27.023765999999998</v>
      </c>
      <c r="E190" s="26">
        <v>18.84</v>
      </c>
      <c r="F190" s="27">
        <v>70.900002000000001</v>
      </c>
      <c r="G190" s="28">
        <v>30.230308999999998</v>
      </c>
      <c r="I190" s="30">
        <f t="shared" si="6"/>
        <v>1.5786975784236141E-3</v>
      </c>
      <c r="J190" s="31">
        <f t="shared" si="6"/>
        <v>-3.6630157414187328E-3</v>
      </c>
      <c r="K190" s="31">
        <f t="shared" si="6"/>
        <v>7.4586918117416287E-3</v>
      </c>
      <c r="L190" s="31">
        <f t="shared" si="6"/>
        <v>2.8249312771146278E-3</v>
      </c>
      <c r="M190" s="32">
        <f t="shared" si="5"/>
        <v>0</v>
      </c>
      <c r="O190" s="33"/>
      <c r="P190" s="34"/>
      <c r="Q190" s="34"/>
      <c r="R190" s="34"/>
      <c r="S190" s="34"/>
    </row>
    <row r="191" spans="2:19" x14ac:dyDescent="0.2">
      <c r="B191" s="24" t="d">
        <v>2024-05-13</v>
      </c>
      <c r="C191" s="25">
        <v>126.361931</v>
      </c>
      <c r="D191" s="26">
        <v>27.063433</v>
      </c>
      <c r="E191" s="26">
        <v>18.670000000000002</v>
      </c>
      <c r="F191" s="27">
        <v>71.080001999999993</v>
      </c>
      <c r="G191" s="28">
        <v>30.200524999999999</v>
      </c>
      <c r="I191" s="30">
        <f t="shared" si="6"/>
        <v>-5.5223695836008606E-4</v>
      </c>
      <c r="J191" s="31">
        <f t="shared" si="6"/>
        <v>1.466779860860406E-3</v>
      </c>
      <c r="K191" s="31">
        <f t="shared" si="6"/>
        <v>-9.0643115945856952E-3</v>
      </c>
      <c r="L191" s="31">
        <f t="shared" si="6"/>
        <v>2.5355696769341204E-3</v>
      </c>
      <c r="M191" s="32">
        <f t="shared" si="5"/>
        <v>-9.8572203758202134E-4</v>
      </c>
      <c r="O191" s="33"/>
      <c r="P191" s="34"/>
      <c r="Q191" s="34"/>
      <c r="R191" s="34"/>
      <c r="S191" s="34"/>
    </row>
    <row r="192" spans="2:19" x14ac:dyDescent="0.2">
      <c r="B192" s="24" t="d">
        <v>2024-05-14</v>
      </c>
      <c r="C192" s="25">
        <v>126.77076700000001</v>
      </c>
      <c r="D192" s="26">
        <v>27.053518</v>
      </c>
      <c r="E192" s="26">
        <v>18.790001</v>
      </c>
      <c r="F192" s="27">
        <v>71.459998999999996</v>
      </c>
      <c r="G192" s="28">
        <v>30.319659999999999</v>
      </c>
      <c r="I192" s="30">
        <f t="shared" si="6"/>
        <v>3.2302137078506197E-3</v>
      </c>
      <c r="J192" s="31">
        <f t="shared" si="6"/>
        <v>-3.6642863013251742E-4</v>
      </c>
      <c r="K192" s="31">
        <f t="shared" si="6"/>
        <v>6.4069090915390755E-3</v>
      </c>
      <c r="L192" s="31">
        <f t="shared" si="6"/>
        <v>5.3318071776607906E-3</v>
      </c>
      <c r="M192" s="32">
        <f t="shared" si="5"/>
        <v>3.9370386552977079E-3</v>
      </c>
      <c r="O192" s="33"/>
      <c r="P192" s="34"/>
      <c r="Q192" s="34"/>
      <c r="R192" s="34"/>
      <c r="S192" s="34"/>
    </row>
    <row r="193" spans="2:19" x14ac:dyDescent="0.2">
      <c r="B193" s="24" t="d">
        <v>2024-05-15</v>
      </c>
      <c r="C193" s="25">
        <v>127.93746899999999</v>
      </c>
      <c r="D193" s="26">
        <v>27.222104999999999</v>
      </c>
      <c r="E193" s="26">
        <v>19.010000000000002</v>
      </c>
      <c r="F193" s="27">
        <v>72.290001000000004</v>
      </c>
      <c r="G193" s="28">
        <v>30.547999999999998</v>
      </c>
      <c r="I193" s="30">
        <f t="shared" si="6"/>
        <v>9.1611498559687251E-3</v>
      </c>
      <c r="J193" s="31">
        <f t="shared" si="6"/>
        <v>6.212274787908827E-3</v>
      </c>
      <c r="K193" s="31">
        <f t="shared" si="6"/>
        <v>1.1640289855167513E-2</v>
      </c>
      <c r="L193" s="31">
        <f t="shared" si="6"/>
        <v>1.1547982243956693E-2</v>
      </c>
      <c r="M193" s="32">
        <f t="shared" si="5"/>
        <v>7.5028700351576017E-3</v>
      </c>
      <c r="O193" s="33"/>
      <c r="P193" s="34"/>
      <c r="Q193" s="34"/>
      <c r="R193" s="34"/>
      <c r="S193" s="34"/>
    </row>
    <row r="194" spans="2:19" x14ac:dyDescent="0.2">
      <c r="B194" s="24" t="d">
        <v>2024-05-16</v>
      </c>
      <c r="C194" s="25">
        <v>127.748001</v>
      </c>
      <c r="D194" s="26">
        <v>27.271688000000001</v>
      </c>
      <c r="E194" s="26">
        <v>18.969999000000001</v>
      </c>
      <c r="F194" s="27">
        <v>72.169998000000007</v>
      </c>
      <c r="G194" s="28">
        <v>30.498360000000002</v>
      </c>
      <c r="I194" s="30">
        <f t="shared" si="6"/>
        <v>-1.4820399037897213E-3</v>
      </c>
      <c r="J194" s="31">
        <f t="shared" si="6"/>
        <v>1.8197673882992516E-3</v>
      </c>
      <c r="K194" s="31">
        <f t="shared" si="6"/>
        <v>-2.1064252682291645E-3</v>
      </c>
      <c r="L194" s="31">
        <f t="shared" si="6"/>
        <v>-1.6614014735419856E-3</v>
      </c>
      <c r="M194" s="32">
        <f t="shared" si="5"/>
        <v>-1.6263053502596166E-3</v>
      </c>
      <c r="O194" s="33"/>
      <c r="P194" s="34"/>
      <c r="Q194" s="34"/>
      <c r="R194" s="34"/>
      <c r="S194" s="34"/>
    </row>
    <row r="195" spans="2:19" x14ac:dyDescent="0.2">
      <c r="B195" s="24" t="d">
        <v>2024-05-17</v>
      </c>
      <c r="C195" s="25">
        <v>127.837746</v>
      </c>
      <c r="D195" s="26">
        <v>27.202272000000001</v>
      </c>
      <c r="E195" s="26">
        <v>19.239999999999998</v>
      </c>
      <c r="F195" s="27">
        <v>72.099997999999999</v>
      </c>
      <c r="G195" s="28">
        <v>30.577781999999999</v>
      </c>
      <c r="I195" s="30">
        <f t="shared" si="6"/>
        <v>7.0226923638559203E-4</v>
      </c>
      <c r="J195" s="31">
        <f t="shared" si="6"/>
        <v>-2.5485952397571064E-3</v>
      </c>
      <c r="K195" s="31">
        <f t="shared" si="6"/>
        <v>1.4132714005451684E-2</v>
      </c>
      <c r="L195" s="31">
        <f t="shared" si="6"/>
        <v>-9.704028201837783E-4</v>
      </c>
      <c r="M195" s="32">
        <f t="shared" si="5"/>
        <v>2.6007551284769927E-3</v>
      </c>
      <c r="O195" s="33"/>
      <c r="P195" s="34"/>
      <c r="Q195" s="34"/>
      <c r="R195" s="34"/>
      <c r="S195" s="34"/>
    </row>
    <row r="196" spans="2:19" x14ac:dyDescent="0.2">
      <c r="B196" s="24" t="d">
        <v>2024-05-21</v>
      </c>
      <c r="C196" s="25">
        <v>128.67536899999999</v>
      </c>
      <c r="D196" s="26">
        <v>27.241938000000001</v>
      </c>
      <c r="E196" s="26">
        <v>19.32</v>
      </c>
      <c r="F196" s="27">
        <v>72.970000999999996</v>
      </c>
      <c r="G196" s="28">
        <v>30.657205999999999</v>
      </c>
      <c r="I196" s="30">
        <f t="shared" si="6"/>
        <v>6.5308627763614319E-3</v>
      </c>
      <c r="J196" s="31">
        <f t="shared" si="6"/>
        <v>1.4571248997194966E-3</v>
      </c>
      <c r="K196" s="31">
        <f t="shared" si="6"/>
        <v>4.1493835468116181E-3</v>
      </c>
      <c r="L196" s="31">
        <f t="shared" si="6"/>
        <v>1.1994394930138551E-2</v>
      </c>
      <c r="M196" s="32">
        <f t="shared" si="5"/>
        <v>2.5940739806615269E-3</v>
      </c>
      <c r="O196" s="33"/>
      <c r="P196" s="34"/>
      <c r="Q196" s="34"/>
      <c r="R196" s="34"/>
      <c r="S196" s="34"/>
    </row>
    <row r="197" spans="2:19" x14ac:dyDescent="0.2">
      <c r="B197" s="24" t="d">
        <v>2024-05-22</v>
      </c>
      <c r="C197" s="25">
        <v>128.63548299999999</v>
      </c>
      <c r="D197" s="26">
        <v>27.237960999999999</v>
      </c>
      <c r="E197" s="26">
        <v>18.950001</v>
      </c>
      <c r="F197" s="27">
        <v>73.129997000000003</v>
      </c>
      <c r="G197" s="28">
        <v>30.557928</v>
      </c>
      <c r="I197" s="30">
        <f t="shared" si="6"/>
        <v>-3.1002190548471217E-4</v>
      </c>
      <c r="J197" s="31">
        <f t="shared" si="6"/>
        <v>-1.4599880249657556E-4</v>
      </c>
      <c r="K197" s="31">
        <f t="shared" si="6"/>
        <v>-1.9336844485489481E-2</v>
      </c>
      <c r="L197" s="31">
        <f t="shared" si="6"/>
        <v>2.1902267782324069E-3</v>
      </c>
      <c r="M197" s="32">
        <f t="shared" si="5"/>
        <v>-3.2435798324120242E-3</v>
      </c>
      <c r="O197" s="33"/>
      <c r="P197" s="34"/>
      <c r="Q197" s="34"/>
      <c r="R197" s="34"/>
      <c r="S197" s="34"/>
    </row>
    <row r="198" spans="2:19" x14ac:dyDescent="0.2">
      <c r="B198" s="24" t="d">
        <v>2024-05-23</v>
      </c>
      <c r="C198" s="25">
        <v>128.14686599999999</v>
      </c>
      <c r="D198" s="26">
        <v>27.158403</v>
      </c>
      <c r="E198" s="26">
        <v>18.610001</v>
      </c>
      <c r="F198" s="27">
        <v>73.069999999999993</v>
      </c>
      <c r="G198" s="28">
        <v>30.418935999999999</v>
      </c>
      <c r="I198" s="30">
        <f t="shared" si="6"/>
        <v>-3.8056945240618266E-3</v>
      </c>
      <c r="J198" s="31">
        <f t="shared" si="6"/>
        <v>-2.9251240662765601E-3</v>
      </c>
      <c r="K198" s="31">
        <f t="shared" si="6"/>
        <v>-1.8104859910173278E-2</v>
      </c>
      <c r="L198" s="31">
        <f t="shared" si="6"/>
        <v>-8.2075245689664433E-4</v>
      </c>
      <c r="M198" s="32">
        <f t="shared" si="5"/>
        <v>-4.558851721989954E-3</v>
      </c>
      <c r="O198" s="33"/>
      <c r="P198" s="34"/>
      <c r="Q198" s="34"/>
      <c r="R198" s="34"/>
      <c r="S198" s="34"/>
    </row>
    <row r="199" spans="2:19" x14ac:dyDescent="0.2">
      <c r="B199" s="24" t="d">
        <v>2024-05-24</v>
      </c>
      <c r="C199" s="25">
        <v>128.41610700000001</v>
      </c>
      <c r="D199" s="26">
        <v>27.188237999999998</v>
      </c>
      <c r="E199" s="26">
        <v>18.629999000000002</v>
      </c>
      <c r="F199" s="27">
        <v>73.379997000000003</v>
      </c>
      <c r="G199" s="28">
        <v>30.518215000000001</v>
      </c>
      <c r="I199" s="30">
        <f t="shared" si="6"/>
        <v>2.0988305185871106E-3</v>
      </c>
      <c r="J199" s="31">
        <f t="shared" si="6"/>
        <v>1.0979520517991131E-3</v>
      </c>
      <c r="K199" s="31">
        <f t="shared" si="6"/>
        <v>1.074006547921273E-3</v>
      </c>
      <c r="L199" s="31">
        <f t="shared" si="6"/>
        <v>4.2334922409344418E-3</v>
      </c>
      <c r="M199" s="32">
        <f t="shared" si="5"/>
        <v>3.2584092367230564E-3</v>
      </c>
      <c r="O199" s="33"/>
      <c r="P199" s="34"/>
      <c r="Q199" s="34"/>
      <c r="R199" s="34"/>
      <c r="S199" s="34"/>
    </row>
    <row r="200" spans="2:19" x14ac:dyDescent="0.2">
      <c r="B200" s="24" t="d">
        <v>2024-05-27</v>
      </c>
      <c r="C200" s="25">
        <v>128.55571</v>
      </c>
      <c r="D200" s="26">
        <v>27.16835</v>
      </c>
      <c r="E200" s="26">
        <v>18.719999000000001</v>
      </c>
      <c r="F200" s="27">
        <v>73.559997999999993</v>
      </c>
      <c r="G200" s="28">
        <v>30.716774000000001</v>
      </c>
      <c r="I200" s="30">
        <f t="shared" si="6"/>
        <v>1.0865239259590716E-3</v>
      </c>
      <c r="J200" s="31">
        <f t="shared" si="6"/>
        <v>-7.3176045882257328E-4</v>
      </c>
      <c r="K200" s="31">
        <f t="shared" si="6"/>
        <v>4.81928669401082E-3</v>
      </c>
      <c r="L200" s="31">
        <f t="shared" si="6"/>
        <v>2.4499945033694928E-3</v>
      </c>
      <c r="M200" s="32">
        <f t="shared" si="6"/>
        <v>6.4851712770473361E-3</v>
      </c>
      <c r="O200" s="33"/>
      <c r="P200" s="34"/>
      <c r="Q200" s="34"/>
      <c r="R200" s="34"/>
      <c r="S200" s="34"/>
    </row>
    <row r="201" spans="2:19" x14ac:dyDescent="0.2">
      <c r="B201" s="24" t="d">
        <v>2024-05-28</v>
      </c>
      <c r="C201" s="25">
        <v>128.28646900000001</v>
      </c>
      <c r="D201" s="26">
        <v>27.039072000000001</v>
      </c>
      <c r="E201" s="26">
        <v>18.82</v>
      </c>
      <c r="F201" s="27">
        <v>73.550003000000004</v>
      </c>
      <c r="G201" s="28">
        <v>30.428864999999998</v>
      </c>
      <c r="I201" s="30">
        <f t="shared" si="6"/>
        <v>-2.0965489365444671E-3</v>
      </c>
      <c r="J201" s="31">
        <f t="shared" si="6"/>
        <v>-4.7697617900444907E-3</v>
      </c>
      <c r="K201" s="31">
        <f t="shared" ref="K201:M252" si="7">LN(E201/E200)</f>
        <v>5.3277165265923875E-3</v>
      </c>
      <c r="L201" s="31">
        <f t="shared" si="7"/>
        <v>-1.3588471140546171E-4</v>
      </c>
      <c r="M201" s="32">
        <f t="shared" si="7"/>
        <v>-9.4172252494896524E-3</v>
      </c>
      <c r="O201" s="33"/>
      <c r="P201" s="34"/>
      <c r="Q201" s="34"/>
      <c r="R201" s="34"/>
      <c r="S201" s="34"/>
    </row>
    <row r="202" spans="2:19" x14ac:dyDescent="0.2">
      <c r="B202" s="24" t="d">
        <v>2024-05-29</v>
      </c>
      <c r="C202" s="25">
        <v>127.967384</v>
      </c>
      <c r="D202" s="26">
        <v>26.939627000000002</v>
      </c>
      <c r="E202" s="26">
        <v>18.639999</v>
      </c>
      <c r="F202" s="27">
        <v>73.410004000000001</v>
      </c>
      <c r="G202" s="28">
        <v>30.190595999999999</v>
      </c>
      <c r="I202" s="30">
        <f t="shared" ref="I202:J252" si="8">LN(C202/C201)</f>
        <v>-2.4903833536817732E-3</v>
      </c>
      <c r="J202" s="31">
        <f t="shared" si="8"/>
        <v>-3.6846057556172767E-3</v>
      </c>
      <c r="K202" s="31">
        <f t="shared" si="7"/>
        <v>-9.6103785478585842E-3</v>
      </c>
      <c r="L202" s="31">
        <f t="shared" si="7"/>
        <v>-1.905267224847145E-3</v>
      </c>
      <c r="M202" s="32">
        <f t="shared" si="7"/>
        <v>-7.8611793347078563E-3</v>
      </c>
      <c r="O202" s="33"/>
      <c r="P202" s="34"/>
      <c r="Q202" s="34"/>
      <c r="R202" s="34"/>
      <c r="S202" s="34"/>
    </row>
    <row r="203" spans="2:19" x14ac:dyDescent="0.2">
      <c r="B203" s="24" t="d">
        <v>2024-05-30</v>
      </c>
      <c r="C203" s="25">
        <v>126.890434</v>
      </c>
      <c r="D203" s="26">
        <v>27.039072000000001</v>
      </c>
      <c r="E203" s="26">
        <v>18.649999999999999</v>
      </c>
      <c r="F203" s="27">
        <v>72.580001999999993</v>
      </c>
      <c r="G203" s="28">
        <v>30.200524999999999</v>
      </c>
      <c r="I203" s="30">
        <f t="shared" si="8"/>
        <v>-8.4514292611355575E-3</v>
      </c>
      <c r="J203" s="31">
        <f t="shared" si="8"/>
        <v>3.684605755617167E-3</v>
      </c>
      <c r="K203" s="31">
        <f t="shared" si="7"/>
        <v>5.3639048044949701E-4</v>
      </c>
      <c r="L203" s="31">
        <f t="shared" si="7"/>
        <v>-1.1370791270453519E-2</v>
      </c>
      <c r="M203" s="32">
        <f t="shared" si="7"/>
        <v>3.2882317549500758E-4</v>
      </c>
      <c r="O203" s="33"/>
      <c r="P203" s="34"/>
      <c r="Q203" s="34"/>
      <c r="R203" s="34"/>
      <c r="S203" s="34"/>
    </row>
    <row r="204" spans="2:19" x14ac:dyDescent="0.2">
      <c r="B204" s="24" t="d">
        <v>2024-05-31</v>
      </c>
      <c r="C204" s="25">
        <v>127.468796</v>
      </c>
      <c r="D204" s="26">
        <v>27.208127999999999</v>
      </c>
      <c r="E204" s="26">
        <v>18.57</v>
      </c>
      <c r="F204" s="27">
        <v>72.050003000000004</v>
      </c>
      <c r="G204" s="28">
        <v>30.359369000000001</v>
      </c>
      <c r="I204" s="30">
        <f t="shared" si="8"/>
        <v>4.5476077022692865E-3</v>
      </c>
      <c r="J204" s="31">
        <f t="shared" si="8"/>
        <v>6.2328211332974021E-3</v>
      </c>
      <c r="K204" s="31">
        <f t="shared" si="7"/>
        <v>-4.2987707252100582E-3</v>
      </c>
      <c r="L204" s="31">
        <f t="shared" si="7"/>
        <v>-7.3290652574424546E-3</v>
      </c>
      <c r="M204" s="32">
        <f t="shared" si="7"/>
        <v>5.245860049539414E-3</v>
      </c>
      <c r="O204" s="33"/>
      <c r="P204" s="34"/>
      <c r="Q204" s="34"/>
      <c r="R204" s="34"/>
      <c r="S204" s="34"/>
    </row>
    <row r="205" spans="2:19" x14ac:dyDescent="0.2">
      <c r="B205" s="24" t="d">
        <v>2024-06-03</v>
      </c>
      <c r="C205" s="25">
        <v>127.688171</v>
      </c>
      <c r="D205" s="26">
        <v>27.377185999999998</v>
      </c>
      <c r="E205" s="26">
        <v>18.690000999999999</v>
      </c>
      <c r="F205" s="27">
        <v>72.410004000000001</v>
      </c>
      <c r="G205" s="28">
        <v>30.349442</v>
      </c>
      <c r="I205" s="30">
        <f t="shared" si="8"/>
        <v>1.7195301906352968E-3</v>
      </c>
      <c r="J205" s="31">
        <f t="shared" si="8"/>
        <v>6.1942866372867939E-3</v>
      </c>
      <c r="K205" s="31">
        <f t="shared" si="7"/>
        <v>6.4412996074033543E-3</v>
      </c>
      <c r="L205" s="31">
        <f t="shared" si="7"/>
        <v>4.9841025584348468E-3</v>
      </c>
      <c r="M205" s="32">
        <f t="shared" si="7"/>
        <v>-3.2703655120101691E-4</v>
      </c>
      <c r="O205" s="33"/>
      <c r="P205" s="34"/>
      <c r="Q205" s="34"/>
      <c r="R205" s="34"/>
      <c r="S205" s="34"/>
    </row>
    <row r="206" spans="2:19" x14ac:dyDescent="0.2">
      <c r="B206" s="24" t="d">
        <v>2024-06-04</v>
      </c>
      <c r="C206" s="25">
        <v>128.22663900000001</v>
      </c>
      <c r="D206" s="26">
        <v>27.526351999999999</v>
      </c>
      <c r="E206" s="26">
        <v>18.530000999999999</v>
      </c>
      <c r="F206" s="27">
        <v>72.889999000000003</v>
      </c>
      <c r="G206" s="28">
        <v>30.329585999999999</v>
      </c>
      <c r="I206" s="30">
        <f t="shared" si="8"/>
        <v>4.2081878312315215E-3</v>
      </c>
      <c r="J206" s="31">
        <f t="shared" si="8"/>
        <v>5.4337615553969338E-3</v>
      </c>
      <c r="K206" s="31">
        <f t="shared" si="7"/>
        <v>-8.5975807082102028E-3</v>
      </c>
      <c r="L206" s="31">
        <f t="shared" si="7"/>
        <v>6.6069750331017611E-3</v>
      </c>
      <c r="M206" s="32">
        <f t="shared" si="7"/>
        <v>-6.5446007832311182E-4</v>
      </c>
      <c r="O206" s="33"/>
      <c r="P206" s="34"/>
      <c r="Q206" s="34"/>
      <c r="R206" s="34"/>
      <c r="S206" s="34"/>
    </row>
    <row r="207" spans="2:19" x14ac:dyDescent="0.2">
      <c r="B207" s="24" t="d">
        <v>2024-06-05</v>
      </c>
      <c r="C207" s="25">
        <v>129.871994</v>
      </c>
      <c r="D207" s="26">
        <v>27.655629999999999</v>
      </c>
      <c r="E207" s="26">
        <v>18.739999999999998</v>
      </c>
      <c r="F207" s="27">
        <v>74.430000000000007</v>
      </c>
      <c r="G207" s="28">
        <v>30.637350000000001</v>
      </c>
      <c r="I207" s="30">
        <f t="shared" si="8"/>
        <v>1.2749988407087633E-2</v>
      </c>
      <c r="J207" s="31">
        <f t="shared" si="8"/>
        <v>4.685523492629017E-3</v>
      </c>
      <c r="K207" s="31">
        <f t="shared" si="7"/>
        <v>1.1269182546468406E-2</v>
      </c>
      <c r="L207" s="31">
        <f t="shared" si="7"/>
        <v>2.0907644697000956E-2</v>
      </c>
      <c r="M207" s="32">
        <f t="shared" si="7"/>
        <v>1.009618112571575E-2</v>
      </c>
      <c r="O207" s="33"/>
      <c r="P207" s="34"/>
      <c r="Q207" s="34"/>
      <c r="R207" s="34"/>
      <c r="S207" s="34"/>
    </row>
    <row r="208" spans="2:19" x14ac:dyDescent="0.2">
      <c r="B208" s="24" t="d">
        <v>2024-06-06</v>
      </c>
      <c r="C208" s="25">
        <v>129.652603</v>
      </c>
      <c r="D208" s="26">
        <v>27.625796999999999</v>
      </c>
      <c r="E208" s="26">
        <v>18.91</v>
      </c>
      <c r="F208" s="27">
        <v>74.300003000000004</v>
      </c>
      <c r="G208" s="28">
        <v>30.637350000000001</v>
      </c>
      <c r="I208" s="30">
        <f t="shared" si="8"/>
        <v>-1.6907149056170042E-3</v>
      </c>
      <c r="J208" s="31">
        <f t="shared" si="8"/>
        <v>-1.0793137773409934E-3</v>
      </c>
      <c r="K208" s="31">
        <f t="shared" si="7"/>
        <v>9.0306058600899894E-3</v>
      </c>
      <c r="L208" s="31">
        <f t="shared" si="7"/>
        <v>-1.7480942712560618E-3</v>
      </c>
      <c r="M208" s="32">
        <f t="shared" si="7"/>
        <v>0</v>
      </c>
      <c r="O208" s="33"/>
      <c r="P208" s="34"/>
      <c r="Q208" s="34"/>
      <c r="R208" s="34"/>
      <c r="S208" s="34"/>
    </row>
    <row r="209" spans="2:19" x14ac:dyDescent="0.2">
      <c r="B209" s="24" t="d">
        <v>2024-06-07</v>
      </c>
      <c r="C209" s="25">
        <v>130.390503</v>
      </c>
      <c r="D209" s="26">
        <v>27.496517000000001</v>
      </c>
      <c r="E209" s="26">
        <v>18.25</v>
      </c>
      <c r="F209" s="27">
        <v>74.709998999999996</v>
      </c>
      <c r="G209" s="28">
        <v>30.617495000000002</v>
      </c>
      <c r="I209" s="30">
        <f t="shared" si="8"/>
        <v>5.6752281718689358E-3</v>
      </c>
      <c r="J209" s="31">
        <f t="shared" si="8"/>
        <v>-4.6906679947701464E-3</v>
      </c>
      <c r="K209" s="31">
        <f t="shared" si="7"/>
        <v>-3.5525802641865577E-2</v>
      </c>
      <c r="L209" s="31">
        <f t="shared" si="7"/>
        <v>5.5029465020573695E-3</v>
      </c>
      <c r="M209" s="32">
        <f t="shared" si="7"/>
        <v>-6.4827527342062709E-4</v>
      </c>
      <c r="O209" s="33"/>
      <c r="P209" s="34"/>
      <c r="Q209" s="34"/>
      <c r="R209" s="34"/>
      <c r="S209" s="34"/>
    </row>
    <row r="210" spans="2:19" x14ac:dyDescent="0.2">
      <c r="B210" s="24" t="d">
        <v>2024-06-10</v>
      </c>
      <c r="C210" s="25">
        <v>130.76944</v>
      </c>
      <c r="D210" s="26">
        <v>27.446795000000002</v>
      </c>
      <c r="E210" s="26">
        <v>18.379999000000002</v>
      </c>
      <c r="F210" s="27">
        <v>75</v>
      </c>
      <c r="G210" s="28">
        <v>30.706844</v>
      </c>
      <c r="I210" s="30">
        <f t="shared" si="8"/>
        <v>2.9019554957548321E-3</v>
      </c>
      <c r="J210" s="31">
        <f t="shared" si="8"/>
        <v>-1.8099387082306975E-3</v>
      </c>
      <c r="K210" s="31">
        <f t="shared" si="7"/>
        <v>7.0979824920749286E-3</v>
      </c>
      <c r="L210" s="31">
        <f t="shared" si="7"/>
        <v>3.8741749336897997E-3</v>
      </c>
      <c r="M210" s="32">
        <f t="shared" si="7"/>
        <v>2.9139837356940623E-3</v>
      </c>
      <c r="O210" s="33"/>
      <c r="P210" s="34"/>
      <c r="Q210" s="34"/>
      <c r="R210" s="34"/>
      <c r="S210" s="34"/>
    </row>
    <row r="211" spans="2:19" x14ac:dyDescent="0.2">
      <c r="B211" s="24" t="d">
        <v>2024-06-11</v>
      </c>
      <c r="C211" s="25">
        <v>131.01873800000001</v>
      </c>
      <c r="D211" s="26">
        <v>27.496517000000001</v>
      </c>
      <c r="E211" s="26">
        <v>18.459999</v>
      </c>
      <c r="F211" s="27">
        <v>75.519997000000004</v>
      </c>
      <c r="G211" s="28">
        <v>30.547999999999998</v>
      </c>
      <c r="I211" s="30">
        <f t="shared" si="8"/>
        <v>1.9045785586165875E-3</v>
      </c>
      <c r="J211" s="31">
        <f t="shared" si="8"/>
        <v>1.8099387082306888E-3</v>
      </c>
      <c r="K211" s="31">
        <f t="shared" si="7"/>
        <v>4.3431123829482084E-3</v>
      </c>
      <c r="L211" s="31">
        <f t="shared" si="7"/>
        <v>6.9093685763578919E-3</v>
      </c>
      <c r="M211" s="32">
        <f t="shared" si="7"/>
        <v>-5.1863443175492662E-3</v>
      </c>
      <c r="O211" s="33"/>
      <c r="P211" s="34"/>
      <c r="Q211" s="34"/>
      <c r="R211" s="34"/>
      <c r="S211" s="34"/>
    </row>
    <row r="212" spans="2:19" x14ac:dyDescent="0.2">
      <c r="B212" s="24" t="d">
        <v>2024-06-12</v>
      </c>
      <c r="C212" s="25">
        <v>131.926163</v>
      </c>
      <c r="D212" s="26">
        <v>27.595963000000001</v>
      </c>
      <c r="E212" s="26">
        <v>18.469999000000001</v>
      </c>
      <c r="F212" s="27">
        <v>76.370002999999997</v>
      </c>
      <c r="G212" s="28">
        <v>30.756482999999999</v>
      </c>
      <c r="I212" s="30">
        <f t="shared" si="8"/>
        <v>6.9020437276997868E-3</v>
      </c>
      <c r="J212" s="31">
        <f t="shared" si="8"/>
        <v>3.6101518032313653E-3</v>
      </c>
      <c r="K212" s="31">
        <f t="shared" si="7"/>
        <v>5.4156516577196954E-4</v>
      </c>
      <c r="L212" s="31">
        <f t="shared" si="7"/>
        <v>1.1192506070064381E-2</v>
      </c>
      <c r="M212" s="32">
        <f t="shared" si="7"/>
        <v>6.8015842733148372E-3</v>
      </c>
      <c r="O212" s="33"/>
      <c r="P212" s="34"/>
      <c r="Q212" s="34"/>
      <c r="R212" s="34"/>
      <c r="S212" s="34"/>
    </row>
    <row r="213" spans="2:19" x14ac:dyDescent="0.2">
      <c r="B213" s="24" t="d">
        <v>2024-06-13</v>
      </c>
      <c r="C213" s="25">
        <v>132.37489299999999</v>
      </c>
      <c r="D213" s="26">
        <v>27.774965000000002</v>
      </c>
      <c r="E213" s="26">
        <v>18.34</v>
      </c>
      <c r="F213" s="27">
        <v>76.839995999999999</v>
      </c>
      <c r="G213" s="28">
        <v>30.587709</v>
      </c>
      <c r="I213" s="30">
        <f t="shared" si="8"/>
        <v>3.3956007437105028E-3</v>
      </c>
      <c r="J213" s="31">
        <f t="shared" si="8"/>
        <v>6.4655814899490039E-3</v>
      </c>
      <c r="K213" s="31">
        <f t="shared" si="7"/>
        <v>-7.0632732409767326E-3</v>
      </c>
      <c r="L213" s="31">
        <f t="shared" si="7"/>
        <v>6.1352976614012277E-3</v>
      </c>
      <c r="M213" s="32">
        <f t="shared" si="7"/>
        <v>-5.5025396974473081E-3</v>
      </c>
      <c r="O213" s="33"/>
      <c r="P213" s="34"/>
      <c r="Q213" s="34"/>
      <c r="R213" s="34"/>
      <c r="S213" s="34"/>
    </row>
    <row r="214" spans="2:19" x14ac:dyDescent="0.2">
      <c r="B214" s="24" t="d">
        <v>2024-06-14</v>
      </c>
      <c r="C214" s="25">
        <v>132.285156</v>
      </c>
      <c r="D214" s="26">
        <v>27.834631000000002</v>
      </c>
      <c r="E214" s="26">
        <v>18.579999999999998</v>
      </c>
      <c r="F214" s="27">
        <v>77.190002000000007</v>
      </c>
      <c r="G214" s="28">
        <v>30.448720999999999</v>
      </c>
      <c r="I214" s="30">
        <f t="shared" si="8"/>
        <v>-6.7813033193277162E-4</v>
      </c>
      <c r="J214" s="31">
        <f t="shared" si="8"/>
        <v>2.14588945749724E-3</v>
      </c>
      <c r="K214" s="31">
        <f t="shared" si="7"/>
        <v>1.3001266557373502E-2</v>
      </c>
      <c r="L214" s="31">
        <f t="shared" si="7"/>
        <v>4.5446550277204976E-3</v>
      </c>
      <c r="M214" s="32">
        <f t="shared" si="7"/>
        <v>-4.5542716123341811E-3</v>
      </c>
      <c r="O214" s="33"/>
      <c r="P214" s="34"/>
      <c r="Q214" s="34"/>
      <c r="R214" s="34"/>
      <c r="S214" s="34"/>
    </row>
    <row r="215" spans="2:19" x14ac:dyDescent="0.2">
      <c r="B215" s="24" t="d">
        <v>2024-06-17</v>
      </c>
      <c r="C215" s="25">
        <v>133.21250900000001</v>
      </c>
      <c r="D215" s="26">
        <v>27.784908000000001</v>
      </c>
      <c r="E215" s="26">
        <v>18.450001</v>
      </c>
      <c r="F215" s="27">
        <v>78.029999000000004</v>
      </c>
      <c r="G215" s="28">
        <v>30.587709</v>
      </c>
      <c r="I215" s="30">
        <f t="shared" si="8"/>
        <v>6.9857998287149656E-3</v>
      </c>
      <c r="J215" s="31">
        <f t="shared" si="8"/>
        <v>-1.7879692690854223E-3</v>
      </c>
      <c r="K215" s="31">
        <f t="shared" si="7"/>
        <v>-7.0213086986156007E-3</v>
      </c>
      <c r="L215" s="31">
        <f t="shared" si="7"/>
        <v>1.0823414441231768E-2</v>
      </c>
      <c r="M215" s="32">
        <f t="shared" si="7"/>
        <v>4.5542716123340501E-3</v>
      </c>
      <c r="O215" s="33"/>
      <c r="P215" s="34"/>
      <c r="Q215" s="34"/>
      <c r="R215" s="34"/>
      <c r="S215" s="34"/>
    </row>
    <row r="216" spans="2:19" x14ac:dyDescent="0.2">
      <c r="B216" s="24" t="d">
        <v>2024-06-18</v>
      </c>
      <c r="C216" s="25">
        <v>133.46180699999999</v>
      </c>
      <c r="D216" s="26">
        <v>27.874409</v>
      </c>
      <c r="E216" s="26">
        <v>18.530000999999999</v>
      </c>
      <c r="F216" s="27">
        <v>78.010002</v>
      </c>
      <c r="G216" s="28">
        <v>30.647278</v>
      </c>
      <c r="I216" s="30">
        <f t="shared" si="8"/>
        <v>1.8696819128452503E-3</v>
      </c>
      <c r="J216" s="31">
        <f t="shared" si="8"/>
        <v>3.2160321745006259E-3</v>
      </c>
      <c r="K216" s="31">
        <f t="shared" si="7"/>
        <v>4.3266695767308324E-3</v>
      </c>
      <c r="L216" s="31">
        <f t="shared" si="7"/>
        <v>-2.5630607512588878E-4</v>
      </c>
      <c r="M216" s="32">
        <f t="shared" si="7"/>
        <v>1.9455877010506233E-3</v>
      </c>
      <c r="O216" s="33"/>
      <c r="P216" s="34"/>
      <c r="Q216" s="34"/>
      <c r="R216" s="34"/>
      <c r="S216" s="34"/>
    </row>
    <row r="217" spans="2:19" x14ac:dyDescent="0.2">
      <c r="B217" s="24" t="d">
        <v>2024-06-19</v>
      </c>
      <c r="C217" s="25">
        <v>133.711105</v>
      </c>
      <c r="D217" s="26">
        <v>27.844576</v>
      </c>
      <c r="E217" s="26">
        <v>18.5</v>
      </c>
      <c r="F217" s="27">
        <v>78.099997999999999</v>
      </c>
      <c r="G217" s="28">
        <v>30.677060999999998</v>
      </c>
      <c r="I217" s="30">
        <f t="shared" si="8"/>
        <v>1.8661927250469643E-3</v>
      </c>
      <c r="J217" s="31">
        <f t="shared" si="8"/>
        <v>-1.070837986398275E-3</v>
      </c>
      <c r="K217" s="31">
        <f t="shared" si="7"/>
        <v>-1.6203621795285192E-3</v>
      </c>
      <c r="L217" s="31">
        <f t="shared" si="7"/>
        <v>1.152981999485171E-3</v>
      </c>
      <c r="M217" s="32">
        <f t="shared" si="7"/>
        <v>9.7132730094745805E-4</v>
      </c>
      <c r="O217" s="33"/>
      <c r="P217" s="34"/>
      <c r="Q217" s="34"/>
      <c r="R217" s="34"/>
      <c r="S217" s="34"/>
    </row>
    <row r="218" spans="2:19" x14ac:dyDescent="0.2">
      <c r="B218" s="24" t="d">
        <v>2024-06-20</v>
      </c>
      <c r="C218" s="25">
        <v>132.783737</v>
      </c>
      <c r="D218" s="26">
        <v>27.784908000000001</v>
      </c>
      <c r="E218" s="26">
        <v>18.780000999999999</v>
      </c>
      <c r="F218" s="27">
        <v>77.260002</v>
      </c>
      <c r="G218" s="28">
        <v>30.567855999999999</v>
      </c>
      <c r="I218" s="30">
        <f t="shared" si="8"/>
        <v>-6.9597725523817058E-3</v>
      </c>
      <c r="J218" s="31">
        <f t="shared" si="8"/>
        <v>-2.1451941881024208E-3</v>
      </c>
      <c r="K218" s="31">
        <f t="shared" si="7"/>
        <v>1.5021794943972527E-2</v>
      </c>
      <c r="L218" s="31">
        <f t="shared" si="7"/>
        <v>-1.0813648112693785E-2</v>
      </c>
      <c r="M218" s="32">
        <f t="shared" si="7"/>
        <v>-3.5661772791893412E-3</v>
      </c>
      <c r="O218" s="33"/>
      <c r="P218" s="34"/>
      <c r="Q218" s="34"/>
      <c r="R218" s="34"/>
      <c r="S218" s="34"/>
    </row>
    <row r="219" spans="2:19" x14ac:dyDescent="0.2">
      <c r="B219" s="24" t="d">
        <v>2024-06-21</v>
      </c>
      <c r="C219" s="25">
        <v>132.73387099999999</v>
      </c>
      <c r="D219" s="26">
        <v>27.774965000000002</v>
      </c>
      <c r="E219" s="26">
        <v>18.5</v>
      </c>
      <c r="F219" s="27">
        <v>77.160004000000001</v>
      </c>
      <c r="G219" s="28">
        <v>30.498360000000002</v>
      </c>
      <c r="I219" s="30">
        <f t="shared" si="8"/>
        <v>-3.7561351175093369E-4</v>
      </c>
      <c r="J219" s="31">
        <f t="shared" si="8"/>
        <v>-3.5792018841171837E-4</v>
      </c>
      <c r="K219" s="31">
        <f t="shared" si="7"/>
        <v>-1.5021794943972575E-2</v>
      </c>
      <c r="L219" s="31">
        <f t="shared" si="7"/>
        <v>-1.2951432468927631E-3</v>
      </c>
      <c r="M219" s="32">
        <f t="shared" si="7"/>
        <v>-2.2760876489360945E-3</v>
      </c>
      <c r="O219" s="33"/>
      <c r="P219" s="34"/>
      <c r="Q219" s="34"/>
      <c r="R219" s="34"/>
      <c r="S219" s="34"/>
    </row>
    <row r="220" spans="2:19" x14ac:dyDescent="0.2">
      <c r="B220" s="24" t="d">
        <v>2024-06-24</v>
      </c>
      <c r="C220" s="25">
        <v>131.956085</v>
      </c>
      <c r="D220" s="26">
        <v>27.784908000000001</v>
      </c>
      <c r="E220" s="26">
        <v>18.579999999999998</v>
      </c>
      <c r="F220" s="27">
        <v>76.040001000000004</v>
      </c>
      <c r="G220" s="28">
        <v>30.547999999999998</v>
      </c>
      <c r="I220" s="30">
        <f t="shared" si="8"/>
        <v>-5.8769758430215497E-3</v>
      </c>
      <c r="J220" s="31">
        <f t="shared" si="8"/>
        <v>3.5792018841186257E-4</v>
      </c>
      <c r="K220" s="31">
        <f t="shared" si="7"/>
        <v>4.3150013014132795E-3</v>
      </c>
      <c r="L220" s="31">
        <f t="shared" si="7"/>
        <v>-1.462170910665719E-2</v>
      </c>
      <c r="M220" s="32">
        <f t="shared" si="7"/>
        <v>1.6263053502595507E-3</v>
      </c>
      <c r="O220" s="33"/>
      <c r="P220" s="34"/>
      <c r="Q220" s="34"/>
      <c r="R220" s="34"/>
      <c r="S220" s="34"/>
    </row>
    <row r="221" spans="2:19" x14ac:dyDescent="0.2">
      <c r="B221" s="24" t="d">
        <v>2024-06-25</v>
      </c>
      <c r="C221" s="25">
        <v>132.50453200000001</v>
      </c>
      <c r="D221" s="26">
        <v>27.742027</v>
      </c>
      <c r="E221" s="26">
        <v>18.510000000000002</v>
      </c>
      <c r="F221" s="27">
        <v>76.819999999999993</v>
      </c>
      <c r="G221" s="28">
        <v>30.6</v>
      </c>
      <c r="I221" s="30">
        <f t="shared" si="8"/>
        <v>4.1476707758885227E-3</v>
      </c>
      <c r="J221" s="31">
        <f t="shared" si="8"/>
        <v>-1.5445119931236059E-3</v>
      </c>
      <c r="K221" s="31">
        <f t="shared" si="7"/>
        <v>-3.7746068002861193E-3</v>
      </c>
      <c r="L221" s="31">
        <f t="shared" si="7"/>
        <v>1.0205492146557121E-2</v>
      </c>
      <c r="M221" s="32">
        <f t="shared" si="7"/>
        <v>1.7007919321975211E-3</v>
      </c>
      <c r="O221" s="33"/>
      <c r="P221" s="34"/>
      <c r="Q221" s="34"/>
      <c r="R221" s="34"/>
      <c r="S221" s="34"/>
    </row>
    <row r="222" spans="2:19" x14ac:dyDescent="0.2">
      <c r="B222" s="24" t="d">
        <v>2024-06-26</v>
      </c>
      <c r="C222" s="25">
        <v>133.15267900000001</v>
      </c>
      <c r="D222" s="26">
        <v>27.542589</v>
      </c>
      <c r="E222" s="26">
        <v>18.329999999999998</v>
      </c>
      <c r="F222" s="27">
        <v>77.360000999999997</v>
      </c>
      <c r="G222" s="28">
        <v>30.639999</v>
      </c>
      <c r="I222" s="30">
        <f t="shared" si="8"/>
        <v>4.8795836078346037E-3</v>
      </c>
      <c r="J222" s="31">
        <f t="shared" si="8"/>
        <v>-7.2149859976118882E-3</v>
      </c>
      <c r="K222" s="31">
        <f t="shared" si="7"/>
        <v>-9.7720647337927145E-3</v>
      </c>
      <c r="L222" s="31">
        <f t="shared" si="7"/>
        <v>7.0048411538570698E-3</v>
      </c>
      <c r="M222" s="32">
        <f t="shared" si="7"/>
        <v>1.3063032769790759E-3</v>
      </c>
      <c r="O222" s="33"/>
      <c r="P222" s="34"/>
      <c r="Q222" s="34"/>
      <c r="R222" s="34"/>
      <c r="S222" s="34"/>
    </row>
    <row r="223" spans="2:19" x14ac:dyDescent="0.2">
      <c r="B223" s="24" t="d">
        <v>2024-06-27</v>
      </c>
      <c r="C223" s="25">
        <v>133.04299900000001</v>
      </c>
      <c r="D223" s="26">
        <v>27.542589</v>
      </c>
      <c r="E223" s="26">
        <v>18.510000000000002</v>
      </c>
      <c r="F223" s="27">
        <v>77.375</v>
      </c>
      <c r="G223" s="28">
        <v>30.709999</v>
      </c>
      <c r="I223" s="30">
        <f t="shared" si="8"/>
        <v>-8.2405549955378481E-4</v>
      </c>
      <c r="J223" s="31">
        <f t="shared" si="8"/>
        <v>0</v>
      </c>
      <c r="K223" s="31">
        <f t="shared" si="7"/>
        <v>9.7720647337927423E-3</v>
      </c>
      <c r="L223" s="31">
        <f t="shared" si="7"/>
        <v>1.9386693314431887E-4</v>
      </c>
      <c r="M223" s="32">
        <f t="shared" si="7"/>
        <v>2.2819896547330129E-3</v>
      </c>
      <c r="O223" s="33"/>
      <c r="P223" s="34"/>
      <c r="Q223" s="34"/>
      <c r="R223" s="34"/>
      <c r="S223" s="34"/>
    </row>
    <row r="224" spans="2:19" x14ac:dyDescent="0.2">
      <c r="B224" s="24" t="d">
        <v>2024-06-28</v>
      </c>
      <c r="C224" s="25">
        <v>132.46000699999999</v>
      </c>
      <c r="D224" s="26">
        <v>27.562532000000001</v>
      </c>
      <c r="E224" s="26">
        <v>18.540001</v>
      </c>
      <c r="F224" s="27">
        <v>76.970000999999996</v>
      </c>
      <c r="G224" s="28">
        <v>30.639999</v>
      </c>
      <c r="I224" s="30">
        <f t="shared" si="8"/>
        <v>-4.3916108202327686E-3</v>
      </c>
      <c r="J224" s="31">
        <f t="shared" si="8"/>
        <v>7.2381660755988886E-4</v>
      </c>
      <c r="K224" s="31">
        <f t="shared" si="7"/>
        <v>1.6194874897339274E-3</v>
      </c>
      <c r="L224" s="31">
        <f t="shared" si="7"/>
        <v>-5.2479824664593954E-3</v>
      </c>
      <c r="M224" s="32">
        <f t="shared" si="7"/>
        <v>-2.2819896547330507E-3</v>
      </c>
      <c r="O224" s="33"/>
      <c r="P224" s="34"/>
      <c r="Q224" s="34"/>
      <c r="R224" s="34"/>
      <c r="S224" s="34"/>
    </row>
    <row r="225" spans="2:19" x14ac:dyDescent="0.2">
      <c r="B225" s="24" t="d">
        <v>2024-07-02</v>
      </c>
      <c r="C225" s="25">
        <v>133.529999</v>
      </c>
      <c r="D225" s="26">
        <v>27.333178</v>
      </c>
      <c r="E225" s="26">
        <v>18.59</v>
      </c>
      <c r="F225" s="27">
        <v>78.175003000000004</v>
      </c>
      <c r="G225" s="28">
        <v>30.790001</v>
      </c>
      <c r="I225" s="30">
        <f t="shared" si="8"/>
        <v>8.04539830394479E-3</v>
      </c>
      <c r="J225" s="31">
        <f t="shared" si="8"/>
        <v>-8.3560385509570088E-3</v>
      </c>
      <c r="K225" s="31">
        <f t="shared" si="7"/>
        <v>2.6931876582124291E-3</v>
      </c>
      <c r="L225" s="31">
        <f t="shared" si="7"/>
        <v>1.553419318104318E-2</v>
      </c>
      <c r="M225" s="32">
        <f t="shared" si="7"/>
        <v>4.8836821791714384E-3</v>
      </c>
      <c r="O225" s="33"/>
      <c r="P225" s="34"/>
      <c r="Q225" s="34"/>
      <c r="R225" s="34"/>
      <c r="S225" s="34"/>
    </row>
    <row r="226" spans="2:19" x14ac:dyDescent="0.2">
      <c r="B226" s="24" t="d">
        <v>2024-07-03</v>
      </c>
      <c r="C226" s="25">
        <v>133.929993</v>
      </c>
      <c r="D226" s="26">
        <v>27.393008999999999</v>
      </c>
      <c r="E226" s="26">
        <v>18.719999000000001</v>
      </c>
      <c r="F226" s="27">
        <v>79.410004000000001</v>
      </c>
      <c r="G226" s="28">
        <v>31.030000999999999</v>
      </c>
      <c r="I226" s="30">
        <f t="shared" si="8"/>
        <v>2.9910589260013173E-3</v>
      </c>
      <c r="J226" s="31">
        <f t="shared" si="8"/>
        <v>2.1865592001821432E-3</v>
      </c>
      <c r="K226" s="31">
        <f t="shared" si="7"/>
        <v>6.9686158972886211E-3</v>
      </c>
      <c r="L226" s="31">
        <f t="shared" si="7"/>
        <v>1.5674413559263967E-2</v>
      </c>
      <c r="M226" s="32">
        <f t="shared" si="7"/>
        <v>7.7645162726797832E-3</v>
      </c>
      <c r="O226" s="33"/>
      <c r="P226" s="34"/>
      <c r="Q226" s="34"/>
      <c r="R226" s="34"/>
      <c r="S226" s="34"/>
    </row>
    <row r="227" spans="2:19" x14ac:dyDescent="0.2">
      <c r="B227" s="24" t="d">
        <v>2024-07-04</v>
      </c>
      <c r="C227" s="25">
        <v>133.63000500000001</v>
      </c>
      <c r="D227" s="26">
        <v>27.353121000000002</v>
      </c>
      <c r="E227" s="26">
        <v>18.82</v>
      </c>
      <c r="F227" s="27">
        <v>78.730002999999996</v>
      </c>
      <c r="G227" s="28">
        <v>31.09</v>
      </c>
      <c r="I227" s="30">
        <f t="shared" si="8"/>
        <v>-2.2423989232035748E-3</v>
      </c>
      <c r="J227" s="31">
        <f t="shared" si="8"/>
        <v>-1.4571991502696734E-3</v>
      </c>
      <c r="K227" s="31">
        <f t="shared" si="7"/>
        <v>5.3277165265923875E-3</v>
      </c>
      <c r="L227" s="31">
        <f t="shared" si="7"/>
        <v>-8.6000399773174478E-3</v>
      </c>
      <c r="M227" s="32">
        <f t="shared" si="7"/>
        <v>1.9317133834969847E-3</v>
      </c>
      <c r="O227" s="33"/>
      <c r="P227" s="34"/>
      <c r="Q227" s="34"/>
      <c r="R227" s="34"/>
      <c r="S227" s="34"/>
    </row>
    <row r="228" spans="2:19" x14ac:dyDescent="0.2">
      <c r="B228" s="24" t="d">
        <v>2024-07-05</v>
      </c>
      <c r="C228" s="25">
        <v>134.509995</v>
      </c>
      <c r="D228" s="26">
        <v>27.552558999999999</v>
      </c>
      <c r="E228" s="26">
        <v>19.040001</v>
      </c>
      <c r="F228" s="27">
        <v>79.430000000000007</v>
      </c>
      <c r="G228" s="28">
        <v>31.059999000000001</v>
      </c>
      <c r="I228" s="30">
        <f t="shared" si="8"/>
        <v>6.5636843388154056E-3</v>
      </c>
      <c r="J228" s="31">
        <f t="shared" si="8"/>
        <v>7.2647812446706289E-3</v>
      </c>
      <c r="K228" s="31">
        <f t="shared" si="7"/>
        <v>1.1621947726992619E-2</v>
      </c>
      <c r="L228" s="31">
        <f t="shared" si="7"/>
        <v>8.8518153437500743E-3</v>
      </c>
      <c r="M228" s="32">
        <f t="shared" si="7"/>
        <v>-9.6543854587208277E-4</v>
      </c>
      <c r="O228" s="33"/>
      <c r="P228" s="34"/>
      <c r="Q228" s="34"/>
      <c r="R228" s="34"/>
      <c r="S228" s="34"/>
    </row>
    <row r="229" spans="2:19" x14ac:dyDescent="0.2">
      <c r="B229" s="24" t="d">
        <v>2024-07-08</v>
      </c>
      <c r="C229" s="25">
        <v>134.80999800000001</v>
      </c>
      <c r="D229" s="26">
        <v>27.602421</v>
      </c>
      <c r="E229" s="26">
        <v>18.780000999999999</v>
      </c>
      <c r="F229" s="27">
        <v>79.629997000000003</v>
      </c>
      <c r="G229" s="28">
        <v>31.08</v>
      </c>
      <c r="I229" s="30">
        <f t="shared" si="8"/>
        <v>2.2278563187460004E-3</v>
      </c>
      <c r="J229" s="31">
        <f t="shared" si="8"/>
        <v>1.8080693197139943E-3</v>
      </c>
      <c r="K229" s="31">
        <f t="shared" si="7"/>
        <v>-1.3749554855974568E-2</v>
      </c>
      <c r="L229" s="31">
        <f t="shared" si="7"/>
        <v>2.5147379500686596E-3</v>
      </c>
      <c r="M229" s="32">
        <f t="shared" si="7"/>
        <v>6.4373997465621722E-4</v>
      </c>
      <c r="O229" s="33"/>
      <c r="P229" s="34"/>
      <c r="Q229" s="34"/>
      <c r="R229" s="34"/>
      <c r="S229" s="34"/>
    </row>
    <row r="230" spans="2:19" x14ac:dyDescent="0.2">
      <c r="B230" s="24" t="d">
        <v>2024-07-09</v>
      </c>
      <c r="C230" s="25">
        <v>134.78999300000001</v>
      </c>
      <c r="D230" s="26">
        <v>27.562532000000001</v>
      </c>
      <c r="E230" s="26">
        <v>18.850000000000001</v>
      </c>
      <c r="F230" s="27">
        <v>79.680000000000007</v>
      </c>
      <c r="G230" s="28">
        <v>30.99</v>
      </c>
      <c r="I230" s="30">
        <f t="shared" si="8"/>
        <v>-1.4840504973695335E-4</v>
      </c>
      <c r="J230" s="31">
        <f t="shared" si="8"/>
        <v>-1.4461720633400072E-3</v>
      </c>
      <c r="K230" s="31">
        <f t="shared" si="7"/>
        <v>3.7203868657681239E-3</v>
      </c>
      <c r="L230" s="31">
        <f t="shared" si="7"/>
        <v>6.2774468123339832E-4</v>
      </c>
      <c r="M230" s="32">
        <f t="shared" si="7"/>
        <v>-2.8999536997898717E-3</v>
      </c>
      <c r="O230" s="33"/>
      <c r="P230" s="34"/>
      <c r="Q230" s="34"/>
      <c r="R230" s="34"/>
      <c r="S230" s="34"/>
    </row>
    <row r="231" spans="2:19" x14ac:dyDescent="0.2">
      <c r="B231" s="24" t="d">
        <v>2024-07-10</v>
      </c>
      <c r="C231" s="25">
        <v>136.08000200000001</v>
      </c>
      <c r="D231" s="26">
        <v>27.582476</v>
      </c>
      <c r="E231" s="26">
        <v>18.91</v>
      </c>
      <c r="F231" s="27">
        <v>80.5</v>
      </c>
      <c r="G231" s="28">
        <v>31.35</v>
      </c>
      <c r="I231" s="30">
        <f t="shared" si="8"/>
        <v>9.525002967302092E-3</v>
      </c>
      <c r="J231" s="31">
        <f t="shared" si="8"/>
        <v>7.2332933090036829E-4</v>
      </c>
      <c r="K231" s="31">
        <f t="shared" si="7"/>
        <v>3.1779687763461928E-3</v>
      </c>
      <c r="L231" s="31">
        <f t="shared" si="7"/>
        <v>1.023857114817491E-2</v>
      </c>
      <c r="M231" s="32">
        <f t="shared" si="7"/>
        <v>1.154969527927301E-2</v>
      </c>
      <c r="O231" s="33"/>
      <c r="P231" s="34"/>
      <c r="Q231" s="34"/>
      <c r="R231" s="34"/>
      <c r="S231" s="34"/>
    </row>
    <row r="232" spans="2:19" x14ac:dyDescent="0.2">
      <c r="B232" s="24" t="d">
        <v>2024-07-11</v>
      </c>
      <c r="C232" s="25">
        <v>135.050003</v>
      </c>
      <c r="D232" s="26">
        <v>27.662251999999999</v>
      </c>
      <c r="E232" s="26">
        <v>19.239999999999998</v>
      </c>
      <c r="F232" s="27">
        <v>78.830001999999993</v>
      </c>
      <c r="G232" s="28">
        <v>31.42</v>
      </c>
      <c r="I232" s="30">
        <f t="shared" si="8"/>
        <v>-7.5978603322240526E-3</v>
      </c>
      <c r="J232" s="31">
        <f t="shared" si="8"/>
        <v>2.8880965963535158E-3</v>
      </c>
      <c r="K232" s="31">
        <f t="shared" si="7"/>
        <v>1.7300562567194231E-2</v>
      </c>
      <c r="L232" s="31">
        <f t="shared" si="7"/>
        <v>-2.0963523981649607E-2</v>
      </c>
      <c r="M232" s="32">
        <f t="shared" si="7"/>
        <v>2.230365748545504E-3</v>
      </c>
      <c r="O232" s="33"/>
      <c r="P232" s="34"/>
      <c r="Q232" s="34"/>
      <c r="R232" s="34"/>
      <c r="S232" s="34"/>
    </row>
    <row r="233" spans="2:19" x14ac:dyDescent="0.2">
      <c r="B233" s="24" t="d">
        <v>2024-07-12</v>
      </c>
      <c r="C233" s="25">
        <v>135.64999399999999</v>
      </c>
      <c r="D233" s="26">
        <v>27.712112000000001</v>
      </c>
      <c r="E233" s="26">
        <v>19.200001</v>
      </c>
      <c r="F233" s="27">
        <v>79.180000000000007</v>
      </c>
      <c r="G233" s="28">
        <v>31.610001</v>
      </c>
      <c r="I233" s="30">
        <f t="shared" si="8"/>
        <v>4.4328924208423687E-3</v>
      </c>
      <c r="J233" s="31">
        <f t="shared" si="8"/>
        <v>1.8008338109194214E-3</v>
      </c>
      <c r="K233" s="31">
        <f t="shared" si="7"/>
        <v>-2.0811141204924695E-3</v>
      </c>
      <c r="L233" s="31">
        <f t="shared" si="7"/>
        <v>4.4300812351165727E-3</v>
      </c>
      <c r="M233" s="32">
        <f t="shared" si="7"/>
        <v>6.0289250356091954E-3</v>
      </c>
      <c r="O233" s="33"/>
      <c r="P233" s="34"/>
      <c r="Q233" s="34"/>
      <c r="R233" s="34"/>
      <c r="S233" s="34"/>
    </row>
    <row r="234" spans="2:19" x14ac:dyDescent="0.2">
      <c r="B234" s="24" t="d">
        <v>2024-07-15</v>
      </c>
      <c r="C234" s="25">
        <v>136.53999300000001</v>
      </c>
      <c r="D234" s="26">
        <v>27.712112000000001</v>
      </c>
      <c r="E234" s="26">
        <v>19.260000000000002</v>
      </c>
      <c r="F234" s="27">
        <v>79.480002999999996</v>
      </c>
      <c r="G234" s="28">
        <v>31.709999</v>
      </c>
      <c r="I234" s="30">
        <f t="shared" si="8"/>
        <v>6.5395658496432999E-3</v>
      </c>
      <c r="J234" s="31">
        <f t="shared" si="8"/>
        <v>0</v>
      </c>
      <c r="K234" s="31">
        <f t="shared" si="7"/>
        <v>3.1200752529117206E-3</v>
      </c>
      <c r="L234" s="31">
        <f t="shared" si="7"/>
        <v>3.7817137509753413E-3</v>
      </c>
      <c r="M234" s="32">
        <f t="shared" si="7"/>
        <v>3.1584991513781955E-3</v>
      </c>
      <c r="O234" s="33"/>
      <c r="P234" s="34"/>
      <c r="Q234" s="34"/>
      <c r="R234" s="34"/>
      <c r="S234" s="34"/>
    </row>
    <row r="235" spans="2:19" x14ac:dyDescent="0.2">
      <c r="B235" s="24" t="d">
        <v>2024-07-16</v>
      </c>
      <c r="C235" s="25">
        <v>137.33999600000001</v>
      </c>
      <c r="D235" s="26">
        <v>27.821804</v>
      </c>
      <c r="E235" s="26">
        <v>19.629999000000002</v>
      </c>
      <c r="F235" s="27">
        <v>79.680000000000007</v>
      </c>
      <c r="G235" s="28">
        <v>31.950001</v>
      </c>
      <c r="I235" s="30">
        <f t="shared" si="8"/>
        <v>5.8420133446251141E-3</v>
      </c>
      <c r="J235" s="31">
        <f t="shared" si="8"/>
        <v>3.950455885565092E-3</v>
      </c>
      <c r="K235" s="31">
        <f t="shared" si="7"/>
        <v>1.9028550975953913E-2</v>
      </c>
      <c r="L235" s="31">
        <f t="shared" si="7"/>
        <v>2.5131578473827788E-3</v>
      </c>
      <c r="M235" s="32">
        <f t="shared" si="7"/>
        <v>7.5401551079854788E-3</v>
      </c>
      <c r="O235" s="33"/>
      <c r="P235" s="34"/>
      <c r="Q235" s="34"/>
      <c r="R235" s="34"/>
      <c r="S235" s="34"/>
    </row>
    <row r="236" spans="2:19" x14ac:dyDescent="0.2">
      <c r="B236" s="24" t="d">
        <v>2024-07-17</v>
      </c>
      <c r="C236" s="25">
        <v>135.759995</v>
      </c>
      <c r="D236" s="26">
        <v>27.821804</v>
      </c>
      <c r="E236" s="26">
        <v>19.559999000000001</v>
      </c>
      <c r="F236" s="27">
        <v>77.510002</v>
      </c>
      <c r="G236" s="28">
        <v>31.68</v>
      </c>
      <c r="I236" s="30">
        <f t="shared" si="8"/>
        <v>-1.1570989971459457E-2</v>
      </c>
      <c r="J236" s="31">
        <f t="shared" si="8"/>
        <v>0</v>
      </c>
      <c r="K236" s="31">
        <f t="shared" si="7"/>
        <v>-3.5723438640077919E-3</v>
      </c>
      <c r="L236" s="31">
        <f t="shared" si="7"/>
        <v>-2.7611627179801038E-2</v>
      </c>
      <c r="M236" s="32">
        <f t="shared" si="7"/>
        <v>-8.4866451762227839E-3</v>
      </c>
      <c r="O236" s="33"/>
      <c r="P236" s="34"/>
      <c r="Q236" s="34"/>
      <c r="R236" s="34"/>
      <c r="S236" s="34"/>
    </row>
    <row r="237" spans="2:19" x14ac:dyDescent="0.2">
      <c r="B237" s="24" t="d">
        <v>2024-07-18</v>
      </c>
      <c r="C237" s="25">
        <v>134.929993</v>
      </c>
      <c r="D237" s="26">
        <v>27.771944000000001</v>
      </c>
      <c r="E237" s="26">
        <v>19.43</v>
      </c>
      <c r="F237" s="27">
        <v>77.260002</v>
      </c>
      <c r="G237" s="28">
        <v>31.469999000000001</v>
      </c>
      <c r="I237" s="30">
        <f t="shared" si="8"/>
        <v>-6.1325105323281285E-3</v>
      </c>
      <c r="J237" s="31">
        <f t="shared" si="8"/>
        <v>-1.7937273582826882E-3</v>
      </c>
      <c r="K237" s="31">
        <f t="shared" si="7"/>
        <v>-6.6683500925769574E-3</v>
      </c>
      <c r="L237" s="31">
        <f t="shared" si="7"/>
        <v>-3.2306029717903712E-3</v>
      </c>
      <c r="M237" s="32">
        <f t="shared" si="7"/>
        <v>-6.6508876462049293E-3</v>
      </c>
      <c r="O237" s="33"/>
      <c r="P237" s="34"/>
      <c r="Q237" s="34"/>
      <c r="R237" s="34"/>
      <c r="S237" s="34"/>
    </row>
    <row r="238" spans="2:19" x14ac:dyDescent="0.2">
      <c r="B238" s="24" t="d">
        <v>2024-07-19</v>
      </c>
      <c r="C238" s="25">
        <v>134.16000399999999</v>
      </c>
      <c r="D238" s="26">
        <v>27.752001</v>
      </c>
      <c r="E238" s="26">
        <v>19.09</v>
      </c>
      <c r="F238" s="27">
        <v>76.620002999999997</v>
      </c>
      <c r="G238" s="28">
        <v>31.290001</v>
      </c>
      <c r="I238" s="30">
        <f t="shared" si="8"/>
        <v>-5.722926233843688E-3</v>
      </c>
      <c r="J238" s="31">
        <f t="shared" si="8"/>
        <v>-7.1835676869177524E-4</v>
      </c>
      <c r="K238" s="31">
        <f t="shared" si="7"/>
        <v>-1.7653625651692418E-2</v>
      </c>
      <c r="L238" s="31">
        <f t="shared" si="7"/>
        <v>-8.3182046979815641E-3</v>
      </c>
      <c r="M238" s="32">
        <f t="shared" si="7"/>
        <v>-5.7360896601375642E-3</v>
      </c>
      <c r="O238" s="33"/>
      <c r="P238" s="34"/>
      <c r="Q238" s="34"/>
      <c r="R238" s="34"/>
      <c r="S238" s="34"/>
    </row>
    <row r="239" spans="2:19" x14ac:dyDescent="0.2">
      <c r="B239" s="24" t="d">
        <v>2024-07-22</v>
      </c>
      <c r="C239" s="25">
        <v>135.83999600000001</v>
      </c>
      <c r="D239" s="26">
        <v>27.692169</v>
      </c>
      <c r="E239" s="26">
        <v>19.110001</v>
      </c>
      <c r="F239" s="27">
        <v>77.940002000000007</v>
      </c>
      <c r="G239" s="28">
        <v>31.67</v>
      </c>
      <c r="I239" s="30">
        <f t="shared" si="8"/>
        <v>1.2444545786530281E-2</v>
      </c>
      <c r="J239" s="31">
        <f t="shared" si="8"/>
        <v>-2.1582800581431316E-3</v>
      </c>
      <c r="K239" s="31">
        <f t="shared" si="7"/>
        <v>1.0471728431477624E-3</v>
      </c>
      <c r="L239" s="31">
        <f t="shared" si="7"/>
        <v>1.7081147144557635E-2</v>
      </c>
      <c r="M239" s="32">
        <f t="shared" si="7"/>
        <v>1.2071270910665953E-2</v>
      </c>
      <c r="O239" s="33"/>
      <c r="P239" s="34"/>
      <c r="Q239" s="34"/>
      <c r="R239" s="34"/>
      <c r="S239" s="34"/>
    </row>
    <row r="240" spans="2:19" x14ac:dyDescent="0.2">
      <c r="B240" s="24" t="d">
        <v>2024-07-23</v>
      </c>
      <c r="C240" s="25">
        <v>135.770004</v>
      </c>
      <c r="D240" s="26">
        <v>27.742027</v>
      </c>
      <c r="E240" s="26">
        <v>19.170000000000002</v>
      </c>
      <c r="F240" s="27">
        <v>77.760002</v>
      </c>
      <c r="G240" s="28">
        <v>31.605</v>
      </c>
      <c r="I240" s="30">
        <f t="shared" si="8"/>
        <v>-5.1538604285040286E-4</v>
      </c>
      <c r="J240" s="31">
        <f t="shared" si="8"/>
        <v>1.7988179514313886E-3</v>
      </c>
      <c r="K240" s="31">
        <f t="shared" si="7"/>
        <v>3.13474647674918E-3</v>
      </c>
      <c r="L240" s="31">
        <f t="shared" si="7"/>
        <v>-2.3121396989797256E-3</v>
      </c>
      <c r="M240" s="32">
        <f t="shared" si="7"/>
        <v>-2.0545246262864132E-3</v>
      </c>
      <c r="O240" s="33"/>
      <c r="P240" s="34"/>
      <c r="Q240" s="34"/>
      <c r="R240" s="34"/>
      <c r="S240" s="34"/>
    </row>
    <row r="241" spans="2:19" x14ac:dyDescent="0.2">
      <c r="B241" s="24" t="d">
        <v>2024-07-24</v>
      </c>
      <c r="C241" s="25">
        <v>132.990005</v>
      </c>
      <c r="D241" s="26">
        <v>27.742027</v>
      </c>
      <c r="E241" s="26">
        <v>19.079999999999998</v>
      </c>
      <c r="F241" s="27">
        <v>75.129997000000003</v>
      </c>
      <c r="G241" s="28">
        <v>31.200001</v>
      </c>
      <c r="I241" s="30">
        <f t="shared" si="8"/>
        <v>-2.068833205189597E-2</v>
      </c>
      <c r="J241" s="31">
        <f t="shared" si="8"/>
        <v>0</v>
      </c>
      <c r="K241" s="31">
        <f t="shared" si="7"/>
        <v>-4.7058910374128396E-3</v>
      </c>
      <c r="L241" s="31">
        <f t="shared" si="7"/>
        <v>-3.4407279422066096E-2</v>
      </c>
      <c r="M241" s="32">
        <f t="shared" si="7"/>
        <v>-1.2897209057543844E-2</v>
      </c>
      <c r="O241" s="33"/>
      <c r="P241" s="34"/>
      <c r="Q241" s="34"/>
      <c r="R241" s="34"/>
      <c r="S241" s="34"/>
    </row>
    <row r="242" spans="2:19" x14ac:dyDescent="0.2">
      <c r="B242" s="24" t="d">
        <v>2024-07-25</v>
      </c>
      <c r="C242" s="25">
        <v>132.429993</v>
      </c>
      <c r="D242" s="26">
        <v>27.752001</v>
      </c>
      <c r="E242" s="26">
        <v>18.809999000000001</v>
      </c>
      <c r="F242" s="27">
        <v>74.410004000000001</v>
      </c>
      <c r="G242" s="28">
        <v>31.09</v>
      </c>
      <c r="I242" s="30">
        <f t="shared" si="8"/>
        <v>-4.2198239411250903E-3</v>
      </c>
      <c r="J242" s="31">
        <f t="shared" si="8"/>
        <v>3.5946210671165357E-4</v>
      </c>
      <c r="K242" s="31">
        <f t="shared" si="7"/>
        <v>-1.4252075870413789E-2</v>
      </c>
      <c r="L242" s="31">
        <f t="shared" si="7"/>
        <v>-9.6295112848978556E-3</v>
      </c>
      <c r="M242" s="32">
        <f t="shared" si="7"/>
        <v>-3.5319027960557282E-3</v>
      </c>
      <c r="O242" s="33"/>
      <c r="P242" s="34"/>
      <c r="Q242" s="34"/>
      <c r="R242" s="34"/>
      <c r="S242" s="34"/>
    </row>
    <row r="243" spans="2:19" x14ac:dyDescent="0.2">
      <c r="B243" s="24" t="d">
        <v>2024-07-26</v>
      </c>
      <c r="C243" s="25">
        <v>133.970001</v>
      </c>
      <c r="D243" s="26">
        <v>27.85</v>
      </c>
      <c r="E243" s="26">
        <v>19.010000000000002</v>
      </c>
      <c r="F243" s="27">
        <v>74.970000999999996</v>
      </c>
      <c r="G243" s="28">
        <v>31.459999</v>
      </c>
      <c r="I243" s="30">
        <f t="shared" si="8"/>
        <v>1.1561750672494313E-2</v>
      </c>
      <c r="J243" s="31">
        <f t="shared" si="8"/>
        <v>3.5250206724060599E-3</v>
      </c>
      <c r="K243" s="31">
        <f t="shared" si="7"/>
        <v>1.057656635061123E-2</v>
      </c>
      <c r="L243" s="31">
        <f t="shared" si="7"/>
        <v>7.4976516882553192E-3</v>
      </c>
      <c r="M243" s="32">
        <f t="shared" si="7"/>
        <v>1.1830641773073441E-2</v>
      </c>
      <c r="O243" s="33"/>
      <c r="P243" s="34"/>
      <c r="Q243" s="34"/>
      <c r="R243" s="34"/>
      <c r="S243" s="34"/>
    </row>
    <row r="244" spans="2:19" x14ac:dyDescent="0.2">
      <c r="B244" s="24" t="d">
        <v>2024-07-29</v>
      </c>
      <c r="C244" s="25">
        <v>134.300003</v>
      </c>
      <c r="D244" s="26">
        <v>27.93</v>
      </c>
      <c r="E244" s="26">
        <v>18.989999999999998</v>
      </c>
      <c r="F244" s="27">
        <v>75.480002999999996</v>
      </c>
      <c r="G244" s="28">
        <v>31.42</v>
      </c>
      <c r="I244" s="30">
        <f t="shared" si="8"/>
        <v>2.4602241139887186E-3</v>
      </c>
      <c r="J244" s="31">
        <f t="shared" si="8"/>
        <v>2.8684135837922075E-3</v>
      </c>
      <c r="K244" s="31">
        <f t="shared" si="7"/>
        <v>-1.0526316761434844E-3</v>
      </c>
      <c r="L244" s="31">
        <f t="shared" si="7"/>
        <v>6.7797133923372787E-3</v>
      </c>
      <c r="M244" s="32">
        <f t="shared" si="7"/>
        <v>-1.2722330162606506E-3</v>
      </c>
      <c r="O244" s="33"/>
      <c r="P244" s="34"/>
      <c r="Q244" s="34"/>
      <c r="R244" s="34"/>
      <c r="S244" s="34"/>
    </row>
    <row r="245" spans="2:19" x14ac:dyDescent="0.2">
      <c r="B245" s="24" t="d">
        <v>2024-07-30</v>
      </c>
      <c r="C245" s="25">
        <v>133.60000600000001</v>
      </c>
      <c r="D245" s="26">
        <v>28.030000999999999</v>
      </c>
      <c r="E245" s="26">
        <v>19.16</v>
      </c>
      <c r="F245" s="27">
        <v>74.5</v>
      </c>
      <c r="G245" s="28">
        <v>31.4</v>
      </c>
      <c r="I245" s="30">
        <f t="shared" si="8"/>
        <v>-5.2258198545168111E-3</v>
      </c>
      <c r="J245" s="31">
        <f t="shared" si="8"/>
        <v>3.5740208956720975E-3</v>
      </c>
      <c r="K245" s="31">
        <f t="shared" si="7"/>
        <v>8.9122477185199812E-3</v>
      </c>
      <c r="L245" s="31">
        <f t="shared" si="7"/>
        <v>-1.3068634860462724E-2</v>
      </c>
      <c r="M245" s="32">
        <f t="shared" si="7"/>
        <v>-6.3673991326754003E-4</v>
      </c>
      <c r="O245" s="33"/>
      <c r="P245" s="34"/>
      <c r="Q245" s="34"/>
      <c r="R245" s="34"/>
      <c r="S245" s="34"/>
    </row>
    <row r="246" spans="2:19" x14ac:dyDescent="0.2">
      <c r="B246" s="24" t="d">
        <v>2024-07-31</v>
      </c>
      <c r="C246" s="25">
        <v>135.300003</v>
      </c>
      <c r="D246" s="26">
        <v>28.16</v>
      </c>
      <c r="E246" s="26">
        <v>19.510000000000002</v>
      </c>
      <c r="F246" s="27">
        <v>76.339995999999999</v>
      </c>
      <c r="G246" s="28">
        <v>31.75</v>
      </c>
      <c r="I246" s="30">
        <f t="shared" si="8"/>
        <v>1.2644251336967199E-2</v>
      </c>
      <c r="J246" s="31">
        <f t="shared" si="8"/>
        <v>4.6271304370841789E-3</v>
      </c>
      <c r="K246" s="31">
        <f t="shared" si="7"/>
        <v>1.8102382092305431E-2</v>
      </c>
      <c r="L246" s="31">
        <f t="shared" si="7"/>
        <v>2.4397869534397928E-2</v>
      </c>
      <c r="M246" s="32">
        <f t="shared" si="7"/>
        <v>1.1084832424492914E-2</v>
      </c>
      <c r="O246" s="33"/>
      <c r="P246" s="34"/>
      <c r="Q246" s="34"/>
      <c r="R246" s="34"/>
      <c r="S246" s="34"/>
    </row>
    <row r="247" spans="2:19" x14ac:dyDescent="0.2">
      <c r="B247" s="24" t="d">
        <v>2024-08-01</v>
      </c>
      <c r="C247" s="25">
        <v>133.979996</v>
      </c>
      <c r="D247" s="26">
        <v>28.299999</v>
      </c>
      <c r="E247" s="26">
        <v>19.420000000000002</v>
      </c>
      <c r="F247" s="27">
        <v>74.849997999999999</v>
      </c>
      <c r="G247" s="28">
        <v>31.290001</v>
      </c>
      <c r="I247" s="30">
        <f t="shared" si="8"/>
        <v>-9.8040521247722921E-3</v>
      </c>
      <c r="J247" s="31">
        <f t="shared" si="8"/>
        <v>4.9592380236605478E-3</v>
      </c>
      <c r="K247" s="31">
        <f t="shared" si="7"/>
        <v>-4.6236917718409775E-3</v>
      </c>
      <c r="L247" s="31">
        <f t="shared" si="7"/>
        <v>-1.9710910774381661E-2</v>
      </c>
      <c r="M247" s="32">
        <f t="shared" si="7"/>
        <v>-1.4594135698818029E-2</v>
      </c>
      <c r="O247" s="33"/>
      <c r="P247" s="34"/>
      <c r="Q247" s="34"/>
      <c r="R247" s="34"/>
      <c r="S247" s="34"/>
    </row>
    <row r="248" spans="2:19" x14ac:dyDescent="0.2">
      <c r="B248" s="24" t="d">
        <v>2024-08-02</v>
      </c>
      <c r="C248" s="25">
        <v>131.470001</v>
      </c>
      <c r="D248" s="26">
        <v>28.49</v>
      </c>
      <c r="E248" s="26">
        <v>19.41</v>
      </c>
      <c r="F248" s="27">
        <v>73.019997000000004</v>
      </c>
      <c r="G248" s="28">
        <v>30.66</v>
      </c>
      <c r="I248" s="30">
        <f t="shared" si="8"/>
        <v>-1.8911808910107984E-2</v>
      </c>
      <c r="J248" s="31">
        <f t="shared" si="8"/>
        <v>6.691379196314619E-3</v>
      </c>
      <c r="K248" s="31">
        <f t="shared" si="7"/>
        <v>-5.1506568226002299E-4</v>
      </c>
      <c r="L248" s="31">
        <f t="shared" si="7"/>
        <v>-2.4752749002674407E-2</v>
      </c>
      <c r="M248" s="32">
        <f t="shared" si="7"/>
        <v>-2.0339716196214587E-2</v>
      </c>
      <c r="O248" s="33"/>
      <c r="P248" s="34"/>
      <c r="Q248" s="34"/>
      <c r="R248" s="34"/>
      <c r="S248" s="34"/>
    </row>
    <row r="249" spans="2:19" x14ac:dyDescent="0.2">
      <c r="B249" s="24" t="d">
        <v>2024-08-06</v>
      </c>
      <c r="C249" s="25">
        <v>128.10000600000001</v>
      </c>
      <c r="D249" s="26">
        <v>28.25</v>
      </c>
      <c r="E249" s="26">
        <v>18.98</v>
      </c>
      <c r="F249" s="27">
        <v>71.169998000000007</v>
      </c>
      <c r="G249" s="28">
        <v>29.99</v>
      </c>
      <c r="I249" s="30">
        <f t="shared" si="8"/>
        <v>-2.5967440573715774E-2</v>
      </c>
      <c r="J249" s="31">
        <f t="shared" si="8"/>
        <v>-8.4596909173669174E-3</v>
      </c>
      <c r="K249" s="31">
        <f t="shared" si="7"/>
        <v>-2.2402603999137054E-2</v>
      </c>
      <c r="L249" s="31">
        <f t="shared" si="7"/>
        <v>-2.5661981933404517E-2</v>
      </c>
      <c r="M249" s="32">
        <f t="shared" si="7"/>
        <v>-2.209488068275043E-2</v>
      </c>
      <c r="O249" s="33"/>
      <c r="P249" s="34"/>
      <c r="Q249" s="34"/>
      <c r="R249" s="34"/>
      <c r="S249" s="34"/>
    </row>
    <row r="250" spans="2:19" x14ac:dyDescent="0.2">
      <c r="B250" s="24" t="d">
        <v>2024-08-07</v>
      </c>
      <c r="C250" s="25">
        <v>126.879997</v>
      </c>
      <c r="D250" s="26">
        <v>28.200001</v>
      </c>
      <c r="E250" s="26">
        <v>18.959999</v>
      </c>
      <c r="F250" s="27">
        <v>70.169998000000007</v>
      </c>
      <c r="G250" s="28">
        <v>29.83</v>
      </c>
      <c r="I250" s="30">
        <f t="shared" si="8"/>
        <v>-9.5695214989458526E-3</v>
      </c>
      <c r="J250" s="31">
        <f t="shared" si="8"/>
        <v>-1.7714441873898001E-3</v>
      </c>
      <c r="K250" s="31">
        <f t="shared" si="7"/>
        <v>-1.0543490975235491E-3</v>
      </c>
      <c r="L250" s="31">
        <f t="shared" si="7"/>
        <v>-1.4150512447463029E-2</v>
      </c>
      <c r="M250" s="32">
        <f t="shared" si="7"/>
        <v>-5.3493942342606E-3</v>
      </c>
      <c r="O250" s="33"/>
      <c r="P250" s="34"/>
      <c r="Q250" s="34"/>
      <c r="R250" s="34"/>
      <c r="S250" s="34"/>
    </row>
    <row r="251" spans="2:19" x14ac:dyDescent="0.2">
      <c r="B251" s="24" t="d">
        <v>2024-08-08</v>
      </c>
      <c r="C251" s="25">
        <v>129.69000199999999</v>
      </c>
      <c r="D251" s="26">
        <v>28.139999</v>
      </c>
      <c r="E251" s="26">
        <v>19.260000000000002</v>
      </c>
      <c r="F251" s="27">
        <v>72.099997999999999</v>
      </c>
      <c r="G251" s="28">
        <v>30.42</v>
      </c>
      <c r="I251" s="30">
        <f t="shared" si="8"/>
        <v>2.1905268526890134E-2</v>
      </c>
      <c r="J251" s="31">
        <f t="shared" si="8"/>
        <v>-2.1299972554204992E-3</v>
      </c>
      <c r="K251" s="31">
        <f t="shared" si="7"/>
        <v>1.5698962285721162E-2</v>
      </c>
      <c r="L251" s="31">
        <f t="shared" si="7"/>
        <v>2.7133175789663944E-2</v>
      </c>
      <c r="M251" s="32">
        <f t="shared" si="7"/>
        <v>1.9585688304489712E-2</v>
      </c>
      <c r="O251" s="33"/>
      <c r="P251" s="34"/>
      <c r="Q251" s="34"/>
      <c r="R251" s="34"/>
      <c r="S251" s="34"/>
    </row>
    <row r="252" spans="2:19" x14ac:dyDescent="0.2">
      <c r="B252" s="24" t="d">
        <v>2024-08-09</v>
      </c>
      <c r="C252" s="35">
        <v>130.220001</v>
      </c>
      <c r="D252" s="36">
        <v>28.290001</v>
      </c>
      <c r="E252" s="36">
        <v>19.299999</v>
      </c>
      <c r="F252" s="37">
        <v>72.699996999999996</v>
      </c>
      <c r="G252" s="38">
        <v>30.530000999999999</v>
      </c>
      <c r="I252" s="39">
        <f t="shared" si="8"/>
        <v>4.0783327189884405E-3</v>
      </c>
      <c r="J252" s="40">
        <f t="shared" si="8"/>
        <v>5.3164045120151805E-3</v>
      </c>
      <c r="K252" s="40">
        <f t="shared" si="7"/>
        <v>2.0746377273875303E-3</v>
      </c>
      <c r="L252" s="40">
        <f t="shared" si="7"/>
        <v>8.2873267223462898E-3</v>
      </c>
      <c r="M252" s="41">
        <f t="shared" si="7"/>
        <v>3.6095526703065119E-3</v>
      </c>
      <c r="O252" s="33"/>
      <c r="P252" s="31"/>
      <c r="Q252" s="31"/>
      <c r="R252" s="31"/>
      <c r="S252" s="31"/>
    </row>
    <row r="253" spans="2:19" x14ac:dyDescent="0.2">
      <c r="B253" s="42"/>
      <c r="C253" s="43"/>
      <c r="D253" s="44"/>
      <c r="E253" s="45"/>
      <c r="F253" s="43"/>
      <c r="I253" s="46"/>
      <c r="J253" s="43"/>
      <c r="O253" s="46"/>
      <c r="P253" s="43"/>
    </row>
    <row r="254" spans="2:19" x14ac:dyDescent="0.2">
      <c r="D254" s="47"/>
      <c r="I254" s="46"/>
      <c r="J254" s="43"/>
      <c r="O254" s="46"/>
      <c r="P254" s="43"/>
    </row>
    <row r="255" spans="2:19" x14ac:dyDescent="0.2">
      <c r="D255" s="47"/>
      <c r="I255" s="46"/>
      <c r="J255" s="43"/>
      <c r="O255" s="46"/>
      <c r="P255" s="43"/>
    </row>
    <row r="256" spans="2:19" x14ac:dyDescent="0.2">
      <c r="D256" s="47"/>
      <c r="I256" s="46"/>
      <c r="J256" s="43"/>
      <c r="O256" s="46"/>
      <c r="P256" s="43"/>
    </row>
    <row r="257" spans="4:16" x14ac:dyDescent="0.2">
      <c r="D257" s="47"/>
      <c r="I257" s="46"/>
      <c r="J257" s="43"/>
      <c r="O257" s="46"/>
      <c r="P257" s="43"/>
    </row>
    <row r="258" spans="4:16" x14ac:dyDescent="0.2">
      <c r="D258" s="47"/>
      <c r="I258" s="46"/>
      <c r="J258" s="43"/>
      <c r="O258" s="46"/>
      <c r="P258" s="43"/>
    </row>
    <row r="259" spans="4:16" x14ac:dyDescent="0.2">
      <c r="D259" s="47"/>
      <c r="I259" s="46"/>
      <c r="J259" s="43"/>
      <c r="O259" s="46"/>
      <c r="P259" s="43"/>
    </row>
    <row r="260" spans="4:16" x14ac:dyDescent="0.2">
      <c r="D260" s="47"/>
      <c r="I260" s="46"/>
      <c r="J260" s="43"/>
      <c r="O260" s="46"/>
      <c r="P260" s="43"/>
    </row>
    <row r="261" spans="4:16" x14ac:dyDescent="0.2">
      <c r="D261" s="47"/>
      <c r="I261" s="46"/>
      <c r="J261" s="43"/>
      <c r="O261" s="46"/>
      <c r="P261" s="43"/>
    </row>
    <row r="262" spans="4:16" x14ac:dyDescent="0.2">
      <c r="D262" s="47"/>
      <c r="I262" s="46"/>
      <c r="J262" s="43"/>
      <c r="O262" s="46"/>
      <c r="P262" s="43"/>
    </row>
  </sheetData>
  <mergeCells count="3">
    <mergeCell ref="C1:G1"/>
    <mergeCell ref="I1:M1"/>
    <mergeCell ref="O1:S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2024-08-13T16:32:04Z</dcterms:created>
  <dcterms:modified xsi:type="dcterms:W3CDTF">2024-08-13T19:38:31Z</dcterms:modified>
</cp:coreProperties>
</file>