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-20" yWindow="0" windowWidth="27520" windowHeight="17540" activeTab="2"/>
  </bookViews>
  <sheets>
    <sheet name="Report" sheetId="1" r:id="rId1"/>
    <sheet name="Standard Curve" sheetId="2" r:id="rId2"/>
    <sheet name="Quan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3" l="1"/>
  <c r="E41" i="3"/>
  <c r="F41" i="3"/>
  <c r="H41" i="3"/>
  <c r="D55" i="3"/>
  <c r="E55" i="3"/>
  <c r="F55" i="3"/>
  <c r="H55" i="3"/>
  <c r="D20" i="3"/>
  <c r="E20" i="3"/>
  <c r="F20" i="3"/>
  <c r="H20" i="3"/>
  <c r="D10" i="3"/>
  <c r="E10" i="3"/>
  <c r="F10" i="3"/>
  <c r="H10" i="3"/>
  <c r="D40" i="3"/>
  <c r="E40" i="3"/>
  <c r="F40" i="3"/>
  <c r="H40" i="3"/>
  <c r="D56" i="3"/>
  <c r="E56" i="3"/>
  <c r="F56" i="3"/>
  <c r="H56" i="3"/>
  <c r="D24" i="3"/>
  <c r="E24" i="3"/>
  <c r="F24" i="3"/>
  <c r="H24" i="3"/>
  <c r="D62" i="3"/>
  <c r="E62" i="3"/>
  <c r="F62" i="3"/>
  <c r="H62" i="3"/>
  <c r="D69" i="3"/>
  <c r="E69" i="3"/>
  <c r="F69" i="3"/>
  <c r="H69" i="3"/>
  <c r="D61" i="3"/>
  <c r="E61" i="3"/>
  <c r="F61" i="3"/>
  <c r="H61" i="3"/>
  <c r="D15" i="3"/>
  <c r="E15" i="3"/>
  <c r="F15" i="3"/>
  <c r="H15" i="3"/>
  <c r="D64" i="3"/>
  <c r="E64" i="3"/>
  <c r="F64" i="3"/>
  <c r="H64" i="3"/>
  <c r="D18" i="3"/>
  <c r="E18" i="3"/>
  <c r="F18" i="3"/>
  <c r="H18" i="3"/>
  <c r="D59" i="3"/>
  <c r="E59" i="3"/>
  <c r="F59" i="3"/>
  <c r="H59" i="3"/>
  <c r="D71" i="3"/>
  <c r="E71" i="3"/>
  <c r="F71" i="3"/>
  <c r="H71" i="3"/>
  <c r="D8" i="3"/>
  <c r="E8" i="3"/>
  <c r="F8" i="3"/>
  <c r="H8" i="3"/>
  <c r="D75" i="3"/>
  <c r="E75" i="3"/>
  <c r="F75" i="3"/>
  <c r="H75" i="3"/>
  <c r="D57" i="3"/>
  <c r="E57" i="3"/>
  <c r="F57" i="3"/>
  <c r="H57" i="3"/>
  <c r="D67" i="3"/>
  <c r="E67" i="3"/>
  <c r="F67" i="3"/>
  <c r="H67" i="3"/>
  <c r="D9" i="3"/>
  <c r="E9" i="3"/>
  <c r="F9" i="3"/>
  <c r="H9" i="3"/>
  <c r="D74" i="3"/>
  <c r="E74" i="3"/>
  <c r="F74" i="3"/>
  <c r="H74" i="3"/>
  <c r="D27" i="3"/>
  <c r="E27" i="3"/>
  <c r="F27" i="3"/>
  <c r="H27" i="3"/>
  <c r="D6" i="3"/>
  <c r="E6" i="3"/>
  <c r="F6" i="3"/>
  <c r="H6" i="3"/>
  <c r="D30" i="3"/>
  <c r="E30" i="3"/>
  <c r="F30" i="3"/>
  <c r="H30" i="3"/>
  <c r="D78" i="3"/>
  <c r="E78" i="3"/>
  <c r="F78" i="3"/>
  <c r="H78" i="3"/>
  <c r="D5" i="3"/>
  <c r="E5" i="3"/>
  <c r="F5" i="3"/>
  <c r="H5" i="3"/>
  <c r="D35" i="3"/>
  <c r="E35" i="3"/>
  <c r="F35" i="3"/>
  <c r="H35" i="3"/>
  <c r="D73" i="3"/>
  <c r="E73" i="3"/>
  <c r="F73" i="3"/>
  <c r="H73" i="3"/>
  <c r="D23" i="3"/>
  <c r="E23" i="3"/>
  <c r="F23" i="3"/>
  <c r="H23" i="3"/>
  <c r="D42" i="3"/>
  <c r="E42" i="3"/>
  <c r="F42" i="3"/>
  <c r="H42" i="3"/>
  <c r="D58" i="3"/>
  <c r="E58" i="3"/>
  <c r="F58" i="3"/>
  <c r="H58" i="3"/>
  <c r="D37" i="3"/>
  <c r="E37" i="3"/>
  <c r="F37" i="3"/>
  <c r="H37" i="3"/>
  <c r="D70" i="3"/>
  <c r="E70" i="3"/>
  <c r="F70" i="3"/>
  <c r="H70" i="3"/>
  <c r="D31" i="3"/>
  <c r="E31" i="3"/>
  <c r="F31" i="3"/>
  <c r="H31" i="3"/>
  <c r="D79" i="3"/>
  <c r="E79" i="3"/>
  <c r="F79" i="3"/>
  <c r="H79" i="3"/>
  <c r="D60" i="3"/>
  <c r="E60" i="3"/>
  <c r="F60" i="3"/>
  <c r="H60" i="3"/>
  <c r="D43" i="3"/>
  <c r="E43" i="3"/>
  <c r="F43" i="3"/>
  <c r="H43" i="3"/>
  <c r="D39" i="3"/>
  <c r="E39" i="3"/>
  <c r="F39" i="3"/>
  <c r="H39" i="3"/>
  <c r="D36" i="3"/>
  <c r="E36" i="3"/>
  <c r="F36" i="3"/>
  <c r="H36" i="3"/>
  <c r="D7" i="3"/>
  <c r="E7" i="3"/>
  <c r="F7" i="3"/>
  <c r="H7" i="3"/>
  <c r="D45" i="3"/>
  <c r="E45" i="3"/>
  <c r="F45" i="3"/>
  <c r="H45" i="3"/>
  <c r="D11" i="3"/>
  <c r="E11" i="3"/>
  <c r="F11" i="3"/>
  <c r="H11" i="3"/>
  <c r="D44" i="3"/>
  <c r="E44" i="3"/>
  <c r="F44" i="3"/>
  <c r="H44" i="3"/>
  <c r="D19" i="3"/>
  <c r="E19" i="3"/>
  <c r="F19" i="3"/>
  <c r="H19" i="3"/>
  <c r="D68" i="3"/>
  <c r="E68" i="3"/>
  <c r="F68" i="3"/>
  <c r="H68" i="3"/>
  <c r="D2" i="3"/>
  <c r="E2" i="3"/>
  <c r="F2" i="3"/>
  <c r="H2" i="3"/>
  <c r="D46" i="3"/>
  <c r="E46" i="3"/>
  <c r="F46" i="3"/>
  <c r="H46" i="3"/>
  <c r="D16" i="3"/>
  <c r="E16" i="3"/>
  <c r="F16" i="3"/>
  <c r="H16" i="3"/>
  <c r="D81" i="3"/>
  <c r="E81" i="3"/>
  <c r="F81" i="3"/>
  <c r="H81" i="3"/>
  <c r="D53" i="3"/>
  <c r="E53" i="3"/>
  <c r="F53" i="3"/>
  <c r="H53" i="3"/>
  <c r="D21" i="3"/>
  <c r="E21" i="3"/>
  <c r="F21" i="3"/>
  <c r="H21" i="3"/>
  <c r="D14" i="3"/>
  <c r="E14" i="3"/>
  <c r="F14" i="3"/>
  <c r="H14" i="3"/>
  <c r="D80" i="3"/>
  <c r="E80" i="3"/>
  <c r="F80" i="3"/>
  <c r="H80" i="3"/>
  <c r="D76" i="3"/>
  <c r="E76" i="3"/>
  <c r="F76" i="3"/>
  <c r="H76" i="3"/>
  <c r="D49" i="3"/>
  <c r="E49" i="3"/>
  <c r="F49" i="3"/>
  <c r="H49" i="3"/>
  <c r="D22" i="3"/>
  <c r="E22" i="3"/>
  <c r="F22" i="3"/>
  <c r="H22" i="3"/>
  <c r="D28" i="3"/>
  <c r="E28" i="3"/>
  <c r="F28" i="3"/>
  <c r="H28" i="3"/>
  <c r="D48" i="3"/>
  <c r="E48" i="3"/>
  <c r="F48" i="3"/>
  <c r="H48" i="3"/>
  <c r="D34" i="3"/>
  <c r="E34" i="3"/>
  <c r="F34" i="3"/>
  <c r="H34" i="3"/>
  <c r="D4" i="3"/>
  <c r="E4" i="3"/>
  <c r="F4" i="3"/>
  <c r="H4" i="3"/>
  <c r="D25" i="3"/>
  <c r="E25" i="3"/>
  <c r="F25" i="3"/>
  <c r="H25" i="3"/>
  <c r="D47" i="3"/>
  <c r="E47" i="3"/>
  <c r="F47" i="3"/>
  <c r="H47" i="3"/>
  <c r="D32" i="3"/>
  <c r="E32" i="3"/>
  <c r="F32" i="3"/>
  <c r="H32" i="3"/>
  <c r="D3" i="3"/>
  <c r="E3" i="3"/>
  <c r="F3" i="3"/>
  <c r="H3" i="3"/>
  <c r="D66" i="3"/>
  <c r="E66" i="3"/>
  <c r="F66" i="3"/>
  <c r="H66" i="3"/>
  <c r="D52" i="3"/>
  <c r="E52" i="3"/>
  <c r="F52" i="3"/>
  <c r="H52" i="3"/>
  <c r="D77" i="3"/>
  <c r="E77" i="3"/>
  <c r="F77" i="3"/>
  <c r="H77" i="3"/>
  <c r="D63" i="3"/>
  <c r="E63" i="3"/>
  <c r="F63" i="3"/>
  <c r="H63" i="3"/>
  <c r="D26" i="3"/>
  <c r="E26" i="3"/>
  <c r="F26" i="3"/>
  <c r="H26" i="3"/>
  <c r="D65" i="3"/>
  <c r="E65" i="3"/>
  <c r="F65" i="3"/>
  <c r="H65" i="3"/>
  <c r="D54" i="3"/>
  <c r="E54" i="3"/>
  <c r="F54" i="3"/>
  <c r="H54" i="3"/>
  <c r="D72" i="3"/>
  <c r="E72" i="3"/>
  <c r="F72" i="3"/>
  <c r="H72" i="3"/>
  <c r="D29" i="3"/>
  <c r="E29" i="3"/>
  <c r="F29" i="3"/>
  <c r="H29" i="3"/>
  <c r="D51" i="3"/>
  <c r="E51" i="3"/>
  <c r="F51" i="3"/>
  <c r="H51" i="3"/>
  <c r="D17" i="3"/>
  <c r="E17" i="3"/>
  <c r="F17" i="3"/>
  <c r="H17" i="3"/>
  <c r="D38" i="3"/>
  <c r="E38" i="3"/>
  <c r="F38" i="3"/>
  <c r="H38" i="3"/>
  <c r="D13" i="3"/>
  <c r="E13" i="3"/>
  <c r="F13" i="3"/>
  <c r="H13" i="3"/>
  <c r="D50" i="3"/>
  <c r="E50" i="3"/>
  <c r="F50" i="3"/>
  <c r="H50" i="3"/>
  <c r="D12" i="3"/>
  <c r="E12" i="3"/>
  <c r="F12" i="3"/>
  <c r="H12" i="3"/>
  <c r="D33" i="3"/>
  <c r="E33" i="3"/>
  <c r="F33" i="3"/>
  <c r="H33" i="3"/>
  <c r="F3" i="2"/>
  <c r="F4" i="2"/>
  <c r="F5" i="2"/>
  <c r="F6" i="2"/>
  <c r="F7" i="2"/>
  <c r="F8" i="2"/>
  <c r="F9" i="2"/>
  <c r="F2" i="2"/>
  <c r="D3" i="2"/>
  <c r="D4" i="2"/>
  <c r="D5" i="2"/>
  <c r="D6" i="2"/>
  <c r="D7" i="2"/>
  <c r="D8" i="2"/>
  <c r="D9" i="2"/>
  <c r="D2" i="2"/>
  <c r="A10" i="1"/>
  <c r="A18" i="1"/>
  <c r="A26" i="1"/>
  <c r="A34" i="1"/>
  <c r="A42" i="1"/>
  <c r="A50" i="1"/>
  <c r="A58" i="1"/>
  <c r="A66" i="1"/>
  <c r="A74" i="1"/>
  <c r="A82" i="1"/>
  <c r="A90" i="1"/>
  <c r="A3" i="1"/>
  <c r="A11" i="1"/>
  <c r="A19" i="1"/>
  <c r="A27" i="1"/>
  <c r="A35" i="1"/>
  <c r="A43" i="1"/>
  <c r="A51" i="1"/>
  <c r="A59" i="1"/>
  <c r="A67" i="1"/>
  <c r="A75" i="1"/>
  <c r="A83" i="1"/>
  <c r="A91" i="1"/>
  <c r="A4" i="1"/>
  <c r="A12" i="1"/>
  <c r="A20" i="1"/>
  <c r="A28" i="1"/>
  <c r="A36" i="1"/>
  <c r="A44" i="1"/>
  <c r="A52" i="1"/>
  <c r="A60" i="1"/>
  <c r="A68" i="1"/>
  <c r="A76" i="1"/>
  <c r="A84" i="1"/>
  <c r="A92" i="1"/>
  <c r="A5" i="1"/>
  <c r="A13" i="1"/>
  <c r="A21" i="1"/>
  <c r="A29" i="1"/>
  <c r="A37" i="1"/>
  <c r="A45" i="1"/>
  <c r="A53" i="1"/>
  <c r="A61" i="1"/>
  <c r="A69" i="1"/>
  <c r="A77" i="1"/>
  <c r="A85" i="1"/>
  <c r="A93" i="1"/>
  <c r="A6" i="1"/>
  <c r="A14" i="1"/>
  <c r="A22" i="1"/>
  <c r="A30" i="1"/>
  <c r="A38" i="1"/>
  <c r="A46" i="1"/>
  <c r="A54" i="1"/>
  <c r="A62" i="1"/>
  <c r="A70" i="1"/>
  <c r="A78" i="1"/>
  <c r="A86" i="1"/>
  <c r="A94" i="1"/>
  <c r="A7" i="1"/>
  <c r="A15" i="1"/>
  <c r="A23" i="1"/>
  <c r="A31" i="1"/>
  <c r="A39" i="1"/>
  <c r="A47" i="1"/>
  <c r="A55" i="1"/>
  <c r="A63" i="1"/>
  <c r="A71" i="1"/>
  <c r="A79" i="1"/>
  <c r="A87" i="1"/>
  <c r="A95" i="1"/>
  <c r="A8" i="1"/>
  <c r="A16" i="1"/>
  <c r="A24" i="1"/>
  <c r="A32" i="1"/>
  <c r="A40" i="1"/>
  <c r="A48" i="1"/>
  <c r="A56" i="1"/>
  <c r="A64" i="1"/>
  <c r="A72" i="1"/>
  <c r="A80" i="1"/>
  <c r="A88" i="1"/>
  <c r="A96" i="1"/>
  <c r="A9" i="1"/>
  <c r="A17" i="1"/>
  <c r="A25" i="1"/>
  <c r="A33" i="1"/>
  <c r="A41" i="1"/>
  <c r="A49" i="1"/>
  <c r="A57" i="1"/>
  <c r="A65" i="1"/>
  <c r="A73" i="1"/>
  <c r="A81" i="1"/>
  <c r="A89" i="1"/>
  <c r="A97" i="1"/>
  <c r="A2" i="1"/>
</calcChain>
</file>

<file path=xl/sharedStrings.xml><?xml version="1.0" encoding="utf-8"?>
<sst xmlns="http://schemas.openxmlformats.org/spreadsheetml/2006/main" count="381" uniqueCount="161">
  <si>
    <t>Well</t>
  </si>
  <si>
    <t>Well Type</t>
  </si>
  <si>
    <t>Threshold (dR)</t>
  </si>
  <si>
    <t>Ct (dR)</t>
  </si>
  <si>
    <t>RSq (dR)</t>
  </si>
  <si>
    <t>Unknown</t>
  </si>
  <si>
    <t>A</t>
  </si>
  <si>
    <t>B</t>
  </si>
  <si>
    <t>C</t>
  </si>
  <si>
    <t>D</t>
  </si>
  <si>
    <t>E</t>
  </si>
  <si>
    <t>F</t>
  </si>
  <si>
    <t>G</t>
  </si>
  <si>
    <t>H</t>
  </si>
  <si>
    <t>X</t>
  </si>
  <si>
    <t>Y</t>
  </si>
  <si>
    <t>Coord</t>
  </si>
  <si>
    <t>Std 1</t>
  </si>
  <si>
    <t>Std 2</t>
  </si>
  <si>
    <t>Std 3</t>
  </si>
  <si>
    <t>Std 4</t>
  </si>
  <si>
    <t>Std 5</t>
  </si>
  <si>
    <t>Std 6</t>
  </si>
  <si>
    <t>Std 7</t>
  </si>
  <si>
    <t>NTC</t>
  </si>
  <si>
    <t>Std #</t>
  </si>
  <si>
    <t>Quant</t>
  </si>
  <si>
    <t>Ct Dup 1</t>
  </si>
  <si>
    <t>Ct Dup 2</t>
  </si>
  <si>
    <t>Ct Avg</t>
  </si>
  <si>
    <t>Log Quant</t>
  </si>
  <si>
    <t>3A</t>
  </si>
  <si>
    <t>3B</t>
  </si>
  <si>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</si>
  <si>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</si>
  <si>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</si>
  <si>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</si>
  <si>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</si>
  <si>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</si>
  <si>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</si>
  <si>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</si>
  <si>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</si>
  <si>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</si>
  <si>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</si>
  <si>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</si>
  <si>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</si>
  <si>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</si>
  <si>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</si>
  <si>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</si>
  <si>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</si>
  <si>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</si>
  <si>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</si>
  <si>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</si>
  <si>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</si>
  <si>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</si>
  <si>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</si>
  <si>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</si>
  <si>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</si>
  <si>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</si>
  <si>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</si>
  <si>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</si>
  <si>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</si>
  <si>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</si>
  <si>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</si>
  <si>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</si>
  <si>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</si>
  <si>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</si>
  <si>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</si>
  <si>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</si>
  <si>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</si>
  <si>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</si>
  <si>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</si>
  <si>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</si>
  <si>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</si>
  <si>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</si>
  <si>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</si>
  <si>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</si>
  <si>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</si>
  <si>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</si>
  <si>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</si>
  <si>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</si>
  <si>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</si>
  <si>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</si>
  <si>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</si>
  <si>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</si>
  <si>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</si>
  <si>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</si>
  <si>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</si>
  <si>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</si>
  <si>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</si>
  <si>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</si>
  <si>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</si>
  <si>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</si>
  <si>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</si>
  <si>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</si>
  <si>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</si>
  <si>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</si>
  <si>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</si>
  <si>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</si>
  <si>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</si>
  <si>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</si>
  <si>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</si>
  <si>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</si>
  <si>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</si>
  <si>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</si>
  <si>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</si>
  <si>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</si>
  <si>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</si>
  <si>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</si>
  <si>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</si>
  <si>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</si>
  <si>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Sample</t>
  </si>
  <si>
    <t>Ct</t>
  </si>
  <si>
    <t>Quant Log</t>
  </si>
  <si>
    <t>SM-HAV4H</t>
  </si>
  <si>
    <t>SM-HAV4I</t>
  </si>
  <si>
    <t>SM-HAV4J</t>
  </si>
  <si>
    <t>SM-HAV4K</t>
  </si>
  <si>
    <t>SM-HAV4L</t>
  </si>
  <si>
    <t>SM-HAV4M</t>
  </si>
  <si>
    <t>SM-HAV4N</t>
  </si>
  <si>
    <t>SM-HAV4O</t>
  </si>
  <si>
    <t>SM-HAV4P</t>
  </si>
  <si>
    <t>SM-HAV4Q</t>
  </si>
  <si>
    <t>SM-HAV4R</t>
  </si>
  <si>
    <t>SM-HAV4S</t>
  </si>
  <si>
    <t>SM-HAV4T</t>
  </si>
  <si>
    <t>SM-HAV4U</t>
  </si>
  <si>
    <t>SM-HAV4V</t>
  </si>
  <si>
    <t>SM-HAV4W</t>
  </si>
  <si>
    <t>SM-HAV4X</t>
  </si>
  <si>
    <t>SM-HAV4Y</t>
  </si>
  <si>
    <t>SM-HAV4Z</t>
  </si>
  <si>
    <t>SM-HAV51</t>
  </si>
  <si>
    <t>SM-HAV52</t>
  </si>
  <si>
    <t>SM-HAV53</t>
  </si>
  <si>
    <t>SM-HAV54</t>
  </si>
  <si>
    <t>SM-HAV55</t>
  </si>
  <si>
    <t>SM-HAV56</t>
  </si>
  <si>
    <t>SM-HAV57</t>
  </si>
  <si>
    <t>SM-HAV58</t>
  </si>
  <si>
    <t>SM-HAV59</t>
  </si>
  <si>
    <t>SM-HAV5A</t>
  </si>
  <si>
    <t>SM-HAV5B</t>
  </si>
  <si>
    <t>SM-HAV5C</t>
  </si>
  <si>
    <t>SM-HAV5D</t>
  </si>
  <si>
    <t>SM-HAV5E</t>
  </si>
  <si>
    <t>SM-HAV5F</t>
  </si>
  <si>
    <t>SM-HAV5G</t>
  </si>
  <si>
    <t>SM-HAV5H</t>
  </si>
  <si>
    <t>SM-HAV5I</t>
  </si>
  <si>
    <t>SM-HAV5J</t>
  </si>
  <si>
    <t>SM-HAV5K</t>
  </si>
  <si>
    <t>SM-HAV5L</t>
  </si>
  <si>
    <t>SM-HAV5M</t>
  </si>
  <si>
    <t>SM-HAV5N</t>
  </si>
  <si>
    <t>SM-HAV5O</t>
  </si>
  <si>
    <t>SM-HAV5P</t>
  </si>
  <si>
    <t>Original Quant</t>
  </si>
  <si>
    <t>Dilution Adjusted Quant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</si>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</sst>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33" borderId="10" xfId="0" applyFill="1" applyBorder="1" applyAlignment="1">
      <alignment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wrapText="1"/>
    </xf>
    <xf numFmtId="0" fontId="0" fillId="0" borderId="10" xfId="0" applyFont="1" applyBorder="1" applyAlignment="1">
      <alignment vertical="center"/>
    </xf>
    <xf numFmtId="0" fontId="0" fillId="33" borderId="10" xfId="0" applyFont="1" applyFill="1" applyBorder="1" applyAlignment="1">
      <alignment horizontal="center" vertical="center"/>
    </xf>
    <xf numFmtId="0" fontId="0" fillId="33" borderId="10" xfId="0" applyFont="1" applyFill="1" applyBorder="1" applyAlignment="1">
      <alignment wrapText="1"/>
    </xf>
    <xf numFmtId="0" fontId="0" fillId="33" borderId="10" xfId="0" applyFont="1" applyFill="1" applyBorder="1" applyAlignment="1">
      <alignment vertical="center"/>
    </xf>
    <xf numFmtId="0" fontId="16" fillId="0" borderId="12" xfId="0" applyNumberFormat="1" applyFont="1" applyBorder="1" applyAlignment="1">
      <alignment horizontal="center" vertical="center"/>
    </xf>
    <xf numFmtId="0" fontId="0" fillId="0" borderId="12" xfId="0" applyNumberFormat="1" applyFont="1" applyBorder="1" applyAlignment="1">
      <alignment vertical="center"/>
    </xf>
    <xf numFmtId="0" fontId="0" fillId="33" borderId="12" xfId="0" applyNumberFormat="1" applyFont="1" applyFill="1" applyBorder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right" wrapText="1"/>
    </xf>
    <xf numFmtId="0" fontId="0" fillId="33" borderId="13" xfId="0" applyFont="1" applyFill="1" applyBorder="1" applyAlignment="1">
      <alignment horizontal="right" wrapText="1"/>
    </xf>
    <xf numFmtId="0" fontId="0" fillId="0" borderId="14" xfId="0" applyBorder="1" applyAlignment="1">
      <alignment vertical="center"/>
    </xf>
    <xf numFmtId="0" fontId="0" fillId="33" borderId="14" xfId="0" applyFill="1" applyBorder="1" applyAlignment="1">
      <alignment vertical="center"/>
    </xf>
    <xf numFmtId="0" fontId="0" fillId="33" borderId="15" xfId="0" applyFill="1" applyBorder="1" applyAlignment="1">
      <alignment vertical="center"/>
    </xf>
    <xf numFmtId="0" fontId="0" fillId="0" borderId="16" xfId="0" applyBorder="1" applyAlignment="1">
      <alignment vertical="center"/>
    </xf>
    <xf numFmtId="0" fontId="16" fillId="0" borderId="11" xfId="0" applyFont="1" applyBorder="1" applyAlignment="1">
      <alignment horizontal="center" vertical="center"/>
    </xf>
    <xf numFmtId="0" fontId="16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220955037655469"/>
                  <c:y val="0.0221509115669338"/>
                </c:manualLayout>
              </c:layout>
              <c:numFmt formatCode="General" sourceLinked="0"/>
            </c:trendlineLbl>
          </c:trendline>
          <c:xVal>
            <c:numRef>
              <c:f>'Standard Curve'!$D$2:$D$8</c:f>
              <c:numCache>
                <c:formatCode>General</c:formatCode>
                <c:ptCount val="7"/>
                <c:pt idx="0">
                  <c:v>10.495</c:v>
                </c:pt>
                <c:pt idx="1">
                  <c:v>13.335</c:v>
                </c:pt>
                <c:pt idx="2">
                  <c:v>16.72</c:v>
                </c:pt>
                <c:pt idx="3">
                  <c:v>21.955</c:v>
                </c:pt>
                <c:pt idx="4">
                  <c:v>25.665</c:v>
                </c:pt>
                <c:pt idx="5">
                  <c:v>28.4</c:v>
                </c:pt>
                <c:pt idx="6">
                  <c:v>30.245</c:v>
                </c:pt>
              </c:numCache>
            </c:numRef>
          </c:xVal>
          <c:yVal>
            <c:numRef>
              <c:f>'Standard Curve'!$F$2:$F$8</c:f>
              <c:numCache>
                <c:formatCode>General</c:formatCode>
                <c:ptCount val="7"/>
                <c:pt idx="0">
                  <c:v>1.301029995663981</c:v>
                </c:pt>
                <c:pt idx="1">
                  <c:v>0.301029995663981</c:v>
                </c:pt>
                <c:pt idx="2">
                  <c:v>-0.698970004336019</c:v>
                </c:pt>
                <c:pt idx="3">
                  <c:v>-1.698970004336019</c:v>
                </c:pt>
                <c:pt idx="4">
                  <c:v>-2.698970004336019</c:v>
                </c:pt>
                <c:pt idx="5">
                  <c:v>-3.698970004336019</c:v>
                </c:pt>
                <c:pt idx="6">
                  <c:v>-4.698970004336019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802040"/>
        <c:axId val="2046247944"/>
      </c:scatterChart>
      <c:valAx>
        <c:axId val="204680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Ct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6247944"/>
        <c:crosses val="autoZero"/>
        <c:crossBetween val="midCat"/>
      </c:valAx>
      <c:valAx>
        <c:axId val="2046247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 of Standard</a:t>
                </a:r>
                <a:r>
                  <a:rPr lang="en-US" baseline="0"/>
                  <a:t> Quant.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6802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Quant!$F$1</c:f>
              <c:strCache>
                <c:ptCount val="1"/>
                <c:pt idx="0">
                  <c:v>Dilution Adjusted Quant</c:v>
                </c:pt>
              </c:strCache>
            </c:strRef>
          </c:tx>
          <c:invertIfNegative val="0"/>
          <c:val>
            <c:numRef>
              <c:f>Quant!$F$2:$F$81</c:f>
              <c:numCache>
                <c:formatCode>General</c:formatCode>
                <c:ptCount val="80"/>
                <c:pt idx="0">
                  <c:v>1.00721690043553E-5</c:v>
                </c:pt>
                <c:pt idx="1">
                  <c:v>3.8885349285606E-5</c:v>
                </c:pt>
                <c:pt idx="2">
                  <c:v>0.014963493672809</c:v>
                </c:pt>
                <c:pt idx="3">
                  <c:v>0.258773621846022</c:v>
                </c:pt>
                <c:pt idx="4">
                  <c:v>0.320295623356297</c:v>
                </c:pt>
                <c:pt idx="5">
                  <c:v>2.047198734127856</c:v>
                </c:pt>
                <c:pt idx="6">
                  <c:v>2.10081594172461</c:v>
                </c:pt>
                <c:pt idx="7">
                  <c:v>2.344806473022203</c:v>
                </c:pt>
                <c:pt idx="8">
                  <c:v>2.485249552881173</c:v>
                </c:pt>
                <c:pt idx="9">
                  <c:v>2.864995896942351</c:v>
                </c:pt>
                <c:pt idx="10">
                  <c:v>3.26546474996107</c:v>
                </c:pt>
                <c:pt idx="11">
                  <c:v>3.438753140303873</c:v>
                </c:pt>
                <c:pt idx="12">
                  <c:v>4.743184349332345</c:v>
                </c:pt>
                <c:pt idx="13">
                  <c:v>5.259954705027741</c:v>
                </c:pt>
                <c:pt idx="14">
                  <c:v>5.611151624132343</c:v>
                </c:pt>
                <c:pt idx="15">
                  <c:v>5.693076242696965</c:v>
                </c:pt>
                <c:pt idx="16">
                  <c:v>5.870850270694198</c:v>
                </c:pt>
                <c:pt idx="17">
                  <c:v>6.426862438921784</c:v>
                </c:pt>
                <c:pt idx="18">
                  <c:v>6.724314297083841</c:v>
                </c:pt>
                <c:pt idx="19">
                  <c:v>9.410484946935676</c:v>
                </c:pt>
                <c:pt idx="20">
                  <c:v>9.782593428974902</c:v>
                </c:pt>
                <c:pt idx="21">
                  <c:v>13.42755699084293</c:v>
                </c:pt>
                <c:pt idx="22">
                  <c:v>16.09136938308898</c:v>
                </c:pt>
                <c:pt idx="23">
                  <c:v>18.07669391398624</c:v>
                </c:pt>
                <c:pt idx="24">
                  <c:v>18.19390842000004</c:v>
                </c:pt>
                <c:pt idx="25">
                  <c:v>18.31188297873619</c:v>
                </c:pt>
                <c:pt idx="26">
                  <c:v>20.83881428881579</c:v>
                </c:pt>
                <c:pt idx="27">
                  <c:v>21.38459375475987</c:v>
                </c:pt>
                <c:pt idx="28">
                  <c:v>21.80328864796237</c:v>
                </c:pt>
                <c:pt idx="29">
                  <c:v>24.06068569780131</c:v>
                </c:pt>
                <c:pt idx="30">
                  <c:v>26.98690028333634</c:v>
                </c:pt>
                <c:pt idx="31">
                  <c:v>27.16189114176469</c:v>
                </c:pt>
                <c:pt idx="32">
                  <c:v>28.41901389304437</c:v>
                </c:pt>
                <c:pt idx="33">
                  <c:v>29.78098103269131</c:v>
                </c:pt>
                <c:pt idx="34">
                  <c:v>37.2823264028193</c:v>
                </c:pt>
                <c:pt idx="35">
                  <c:v>37.52407577873645</c:v>
                </c:pt>
                <c:pt idx="36">
                  <c:v>38.25877006757251</c:v>
                </c:pt>
                <c:pt idx="37">
                  <c:v>38.31880880932619</c:v>
                </c:pt>
                <c:pt idx="38">
                  <c:v>40.02948514911446</c:v>
                </c:pt>
                <c:pt idx="39">
                  <c:v>42.42706646091651</c:v>
                </c:pt>
                <c:pt idx="40">
                  <c:v>47.97069431085233</c:v>
                </c:pt>
                <c:pt idx="41">
                  <c:v>49.30432301588294</c:v>
                </c:pt>
                <c:pt idx="42">
                  <c:v>50.51635474122547</c:v>
                </c:pt>
                <c:pt idx="43">
                  <c:v>53.54205111520457</c:v>
                </c:pt>
                <c:pt idx="44">
                  <c:v>53.88923324387796</c:v>
                </c:pt>
                <c:pt idx="45">
                  <c:v>56.74897272988856</c:v>
                </c:pt>
                <c:pt idx="46">
                  <c:v>65.8444242240957</c:v>
                </c:pt>
                <c:pt idx="47">
                  <c:v>65.8444242240957</c:v>
                </c:pt>
                <c:pt idx="48">
                  <c:v>67.13361047119713</c:v>
                </c:pt>
                <c:pt idx="49">
                  <c:v>68.0070606239262</c:v>
                </c:pt>
                <c:pt idx="50">
                  <c:v>70.69618921181684</c:v>
                </c:pt>
                <c:pt idx="51">
                  <c:v>71.1546037280416</c:v>
                </c:pt>
                <c:pt idx="52">
                  <c:v>77.39163188820502</c:v>
                </c:pt>
                <c:pt idx="53">
                  <c:v>79.93353216504671</c:v>
                </c:pt>
                <c:pt idx="54">
                  <c:v>82.5589202410183</c:v>
                </c:pt>
                <c:pt idx="55">
                  <c:v>85.82345704894201</c:v>
                </c:pt>
                <c:pt idx="56">
                  <c:v>92.7448929632118</c:v>
                </c:pt>
                <c:pt idx="57">
                  <c:v>100.8744092392603</c:v>
                </c:pt>
                <c:pt idx="58">
                  <c:v>105.708765249368</c:v>
                </c:pt>
                <c:pt idx="59">
                  <c:v>109.0096648319265</c:v>
                </c:pt>
                <c:pt idx="60">
                  <c:v>111.1439952989099</c:v>
                </c:pt>
                <c:pt idx="61">
                  <c:v>111.8646850758875</c:v>
                </c:pt>
                <c:pt idx="62">
                  <c:v>114.794479796093</c:v>
                </c:pt>
                <c:pt idx="63">
                  <c:v>116.2880275914014</c:v>
                </c:pt>
                <c:pt idx="64">
                  <c:v>116.2880275914014</c:v>
                </c:pt>
                <c:pt idx="65">
                  <c:v>117.0420727599652</c:v>
                </c:pt>
                <c:pt idx="66">
                  <c:v>119.3336719699583</c:v>
                </c:pt>
                <c:pt idx="67">
                  <c:v>120.2959482806631</c:v>
                </c:pt>
                <c:pt idx="68">
                  <c:v>121.0759819649348</c:v>
                </c:pt>
                <c:pt idx="69">
                  <c:v>121.6701390365726</c:v>
                </c:pt>
                <c:pt idx="70">
                  <c:v>126.4812078605173</c:v>
                </c:pt>
                <c:pt idx="71">
                  <c:v>126.4812078605173</c:v>
                </c:pt>
                <c:pt idx="72">
                  <c:v>144.1607390229814</c:v>
                </c:pt>
                <c:pt idx="73">
                  <c:v>156.7970905978262</c:v>
                </c:pt>
                <c:pt idx="74">
                  <c:v>177.2845951729479</c:v>
                </c:pt>
                <c:pt idx="75">
                  <c:v>211.0862769209176</c:v>
                </c:pt>
                <c:pt idx="76">
                  <c:v>241.7725549743388</c:v>
                </c:pt>
                <c:pt idx="77">
                  <c:v>276.919794083626</c:v>
                </c:pt>
                <c:pt idx="78">
                  <c:v>295.4091887600272</c:v>
                </c:pt>
                <c:pt idx="79">
                  <c:v>358.619581989735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101272"/>
        <c:axId val="2085104216"/>
      </c:barChart>
      <c:catAx>
        <c:axId val="208510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5104216"/>
        <c:crosses val="autoZero"/>
        <c:auto val="1"/>
        <c:lblAlgn val="ctr"/>
        <c:lblOffset val="100"/>
        <c:noMultiLvlLbl val="0"/>
      </c:catAx>
      <c:valAx>
        <c:axId val="2085104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Conc.</a:t>
                </a:r>
                <a:r>
                  <a:rPr lang="en-US" baseline="0"/>
                  <a:t> (ng/uL)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10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0</xdr:row>
      <xdr:rowOff>95249</xdr:rowOff>
    </xdr:from>
    <xdr:to>
      <xdr:col>20</xdr:col>
      <xdr:colOff>19050</xdr:colOff>
      <xdr:row>28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76199</xdr:rowOff>
    </xdr:from>
    <xdr:to>
      <xdr:col>23</xdr:col>
      <xdr:colOff>352425</xdr:colOff>
      <xdr:row>22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workbookViewId="0">
      <selection sqref="A1:G97"/>
    </sheetView>
  </sheetViews>
  <sheetFormatPr baseColWidth="10" defaultColWidth="8.83203125" defaultRowHeight="14" x14ac:dyDescent="0"/>
  <cols>
    <col min="1" max="1" width="6.33203125" style="4" bestFit="1" customWidth="1"/>
    <col min="2" max="2" width="3" style="4" bestFit="1" customWidth="1"/>
    <col min="3" max="3" width="2.33203125" style="4" bestFit="1" customWidth="1"/>
    <col min="4" max="4" width="10" style="3" bestFit="1" customWidth="1"/>
    <col min="5" max="5" width="14.1640625" style="3" bestFit="1" customWidth="1"/>
    <col min="6" max="6" width="7" style="3" bestFit="1" customWidth="1"/>
    <col min="7" max="7" width="8.5" style="3" bestFit="1" customWidth="1"/>
    <col min="9" max="16384" width="8.83203125" style="3"/>
  </cols>
  <sheetData>
    <row r="1" spans="1:8" s="2" customFormat="1">
      <c r="A1" s="2" t="s">
        <v>16</v>
      </c>
      <c r="B1" s="2" t="s">
        <v>14</v>
      </c>
      <c r="C1" s="2" t="s">
        <v>15</v>
      </c>
      <c r="D1" s="2" t="s">
        <v>1</v>
      </c>
      <c r="E1" s="2" t="s">
        <v>2</v>
      </c>
      <c r="F1" s="2" t="s">
        <v>3</v>
      </c>
      <c r="G1" s="2" t="s">
        <v>4</v>
      </c>
    </row>
    <row r="2" spans="1:8">
      <c r="A2" s="4" t="str">
        <f t="shared" ref="A2:A33" si="0">CONCATENATE(B2,C2)</f>
        <v>1A</v>
      </c>
      <c r="B2" s="4">
        <v>1</v>
      </c>
      <c r="C2" s="4" t="s">
        <v>6</v>
      </c>
      <c r="D2" s="3" t="s">
        <v>17</v>
      </c>
      <c r="E2" s="3">
        <v>3109.6689999999999</v>
      </c>
      <c r="F2" s="3">
        <v>10.43</v>
      </c>
      <c r="G2" s="3">
        <v>0.41799999999999998</v>
      </c>
      <c r="H2" s="3"/>
    </row>
    <row r="3" spans="1:8">
      <c r="A3" s="4" t="str">
        <f t="shared" si="0"/>
        <v>1B</v>
      </c>
      <c r="B3" s="4">
        <v>1</v>
      </c>
      <c r="C3" s="4" t="s">
        <v>7</v>
      </c>
      <c r="D3" s="3" t="s">
        <v>18</v>
      </c>
      <c r="E3" s="3">
        <v>3109.6689999999999</v>
      </c>
      <c r="F3" s="3">
        <v>13.54</v>
      </c>
      <c r="G3" s="3">
        <v>0.41799999999999998</v>
      </c>
      <c r="H3" s="3"/>
    </row>
    <row r="4" spans="1:8">
      <c r="A4" s="4" t="str">
        <f t="shared" si="0"/>
        <v>1C</v>
      </c>
      <c r="B4" s="4">
        <v>1</v>
      </c>
      <c r="C4" s="4" t="s">
        <v>8</v>
      </c>
      <c r="D4" s="3" t="s">
        <v>19</v>
      </c>
      <c r="E4" s="3">
        <v>3109.6689999999999</v>
      </c>
      <c r="F4" s="3">
        <v>16.809999999999999</v>
      </c>
      <c r="G4" s="3">
        <v>0.41799999999999998</v>
      </c>
      <c r="H4" s="3"/>
    </row>
    <row r="5" spans="1:8">
      <c r="A5" s="4" t="str">
        <f t="shared" si="0"/>
        <v>1D</v>
      </c>
      <c r="B5" s="4">
        <v>1</v>
      </c>
      <c r="C5" s="4" t="s">
        <v>9</v>
      </c>
      <c r="D5" s="3" t="s">
        <v>20</v>
      </c>
      <c r="E5" s="3">
        <v>3109.6689999999999</v>
      </c>
      <c r="F5" s="3">
        <v>22.03</v>
      </c>
      <c r="G5" s="3">
        <v>0.41799999999999998</v>
      </c>
      <c r="H5" s="3"/>
    </row>
    <row r="6" spans="1:8">
      <c r="A6" s="4" t="str">
        <f t="shared" si="0"/>
        <v>1E</v>
      </c>
      <c r="B6" s="4">
        <v>1</v>
      </c>
      <c r="C6" s="4" t="s">
        <v>10</v>
      </c>
      <c r="D6" s="3" t="s">
        <v>21</v>
      </c>
      <c r="E6" s="3">
        <v>3109.6689999999999</v>
      </c>
      <c r="F6" s="3">
        <v>25.67</v>
      </c>
      <c r="G6" s="3">
        <v>0.41799999999999998</v>
      </c>
      <c r="H6" s="3"/>
    </row>
    <row r="7" spans="1:8">
      <c r="A7" s="4" t="str">
        <f t="shared" si="0"/>
        <v>1F</v>
      </c>
      <c r="B7" s="4">
        <v>1</v>
      </c>
      <c r="C7" s="4" t="s">
        <v>11</v>
      </c>
      <c r="D7" s="3" t="s">
        <v>22</v>
      </c>
      <c r="E7" s="3">
        <v>3109.6689999999999</v>
      </c>
      <c r="F7" s="3">
        <v>28.42</v>
      </c>
      <c r="G7" s="3">
        <v>0.41799999999999998</v>
      </c>
      <c r="H7" s="3"/>
    </row>
    <row r="8" spans="1:8">
      <c r="A8" s="4" t="str">
        <f t="shared" si="0"/>
        <v>1G</v>
      </c>
      <c r="B8" s="4">
        <v>1</v>
      </c>
      <c r="C8" s="4" t="s">
        <v>12</v>
      </c>
      <c r="D8" s="3" t="s">
        <v>23</v>
      </c>
      <c r="E8" s="3">
        <v>3109.6689999999999</v>
      </c>
      <c r="F8" s="3">
        <v>29.84</v>
      </c>
      <c r="G8" s="3">
        <v>0.41799999999999998</v>
      </c>
      <c r="H8" s="3"/>
    </row>
    <row r="9" spans="1:8">
      <c r="A9" s="4" t="str">
        <f t="shared" si="0"/>
        <v>1H</v>
      </c>
      <c r="B9" s="4">
        <v>1</v>
      </c>
      <c r="C9" s="4" t="s">
        <v>13</v>
      </c>
      <c r="D9" s="3" t="s">
        <v>24</v>
      </c>
      <c r="E9" s="3">
        <v>3109.6689999999999</v>
      </c>
      <c r="F9" s="3">
        <v>31.29</v>
      </c>
      <c r="G9" s="3">
        <v>0.41799999999999998</v>
      </c>
      <c r="H9" s="3"/>
    </row>
    <row r="10" spans="1:8">
      <c r="A10" s="4" t="str">
        <f t="shared" si="0"/>
        <v>2A</v>
      </c>
      <c r="B10" s="4">
        <v>2</v>
      </c>
      <c r="C10" s="4" t="s">
        <v>6</v>
      </c>
      <c r="D10" s="3" t="s">
        <v>17</v>
      </c>
      <c r="E10" s="3">
        <v>3109.6689999999999</v>
      </c>
      <c r="F10" s="3">
        <v>10.56</v>
      </c>
      <c r="G10" s="3">
        <v>0.41799999999999998</v>
      </c>
      <c r="H10" s="3"/>
    </row>
    <row r="11" spans="1:8">
      <c r="A11" s="4" t="str">
        <f t="shared" si="0"/>
        <v>2B</v>
      </c>
      <c r="B11" s="4">
        <v>2</v>
      </c>
      <c r="C11" s="4" t="s">
        <v>7</v>
      </c>
      <c r="D11" s="3" t="s">
        <v>18</v>
      </c>
      <c r="E11" s="3">
        <v>3109.6689999999999</v>
      </c>
      <c r="F11" s="3">
        <v>13.13</v>
      </c>
      <c r="G11" s="3">
        <v>0.41799999999999998</v>
      </c>
      <c r="H11" s="3"/>
    </row>
    <row r="12" spans="1:8">
      <c r="A12" s="4" t="str">
        <f t="shared" si="0"/>
        <v>2C</v>
      </c>
      <c r="B12" s="4">
        <v>2</v>
      </c>
      <c r="C12" s="4" t="s">
        <v>8</v>
      </c>
      <c r="D12" s="3" t="s">
        <v>19</v>
      </c>
      <c r="E12" s="3">
        <v>3109.6689999999999</v>
      </c>
      <c r="F12" s="3">
        <v>16.63</v>
      </c>
      <c r="G12" s="3">
        <v>0.41799999999999998</v>
      </c>
      <c r="H12" s="3"/>
    </row>
    <row r="13" spans="1:8">
      <c r="A13" s="4" t="str">
        <f t="shared" si="0"/>
        <v>2D</v>
      </c>
      <c r="B13" s="4">
        <v>2</v>
      </c>
      <c r="C13" s="4" t="s">
        <v>9</v>
      </c>
      <c r="D13" s="3" t="s">
        <v>20</v>
      </c>
      <c r="E13" s="3">
        <v>3109.6689999999999</v>
      </c>
      <c r="F13" s="3">
        <v>21.88</v>
      </c>
      <c r="G13" s="3">
        <v>0.41799999999999998</v>
      </c>
      <c r="H13" s="3"/>
    </row>
    <row r="14" spans="1:8">
      <c r="A14" s="4" t="str">
        <f t="shared" si="0"/>
        <v>2E</v>
      </c>
      <c r="B14" s="4">
        <v>2</v>
      </c>
      <c r="C14" s="4" t="s">
        <v>10</v>
      </c>
      <c r="D14" s="3" t="s">
        <v>21</v>
      </c>
      <c r="E14" s="3">
        <v>3109.6689999999999</v>
      </c>
      <c r="F14" s="3">
        <v>25.66</v>
      </c>
      <c r="G14" s="3">
        <v>0.41799999999999998</v>
      </c>
      <c r="H14" s="3"/>
    </row>
    <row r="15" spans="1:8">
      <c r="A15" s="4" t="str">
        <f t="shared" si="0"/>
        <v>2F</v>
      </c>
      <c r="B15" s="4">
        <v>2</v>
      </c>
      <c r="C15" s="4" t="s">
        <v>11</v>
      </c>
      <c r="D15" s="3" t="s">
        <v>22</v>
      </c>
      <c r="E15" s="3">
        <v>3109.6689999999999</v>
      </c>
      <c r="F15" s="3">
        <v>28.38</v>
      </c>
      <c r="G15" s="3">
        <v>0.41799999999999998</v>
      </c>
      <c r="H15" s="3"/>
    </row>
    <row r="16" spans="1:8">
      <c r="A16" s="4" t="str">
        <f t="shared" si="0"/>
        <v>2G</v>
      </c>
      <c r="B16" s="4">
        <v>2</v>
      </c>
      <c r="C16" s="4" t="s">
        <v>12</v>
      </c>
      <c r="D16" s="3" t="s">
        <v>23</v>
      </c>
      <c r="E16" s="3">
        <v>3109.6689999999999</v>
      </c>
      <c r="F16" s="3">
        <v>30.65</v>
      </c>
      <c r="G16" s="3">
        <v>0.41799999999999998</v>
      </c>
      <c r="H16" s="3"/>
    </row>
    <row r="17" spans="1:8">
      <c r="A17" s="4" t="str">
        <f t="shared" si="0"/>
        <v>2H</v>
      </c>
      <c r="B17" s="4">
        <v>2</v>
      </c>
      <c r="C17" s="4" t="s">
        <v>13</v>
      </c>
      <c r="D17" s="3" t="s">
        <v>24</v>
      </c>
      <c r="E17" s="3">
        <v>3109.6689999999999</v>
      </c>
      <c r="F17" s="3">
        <v>30.78</v>
      </c>
      <c r="G17" s="3">
        <v>0.41799999999999998</v>
      </c>
      <c r="H17" s="3"/>
    </row>
    <row r="18" spans="1:8">
      <c r="A18" s="4" t="str">
        <f t="shared" si="0"/>
        <v>3A</v>
      </c>
      <c r="B18" s="4">
        <v>3</v>
      </c>
      <c r="C18" s="4" t="s">
        <v>6</v>
      </c>
      <c r="D18" s="3" t="s">
        <v>5</v>
      </c>
      <c r="E18" s="3">
        <v>3109.6689999999999</v>
      </c>
      <c r="F18" s="3">
        <v>12.3</v>
      </c>
      <c r="G18" s="3">
        <v>0.41799999999999998</v>
      </c>
      <c r="H18" s="3"/>
    </row>
    <row r="19" spans="1:8">
      <c r="A19" s="4" t="str">
        <f t="shared" si="0"/>
        <v>3B</v>
      </c>
      <c r="B19" s="4">
        <v>3</v>
      </c>
      <c r="C19" s="4" t="s">
        <v>7</v>
      </c>
      <c r="D19" s="3" t="s">
        <v>5</v>
      </c>
      <c r="E19" s="3">
        <v>3109.6689999999999</v>
      </c>
      <c r="F19" s="3">
        <v>16.649999999999999</v>
      </c>
      <c r="G19" s="3">
        <v>0.41799999999999998</v>
      </c>
      <c r="H19" s="3"/>
    </row>
    <row r="20" spans="1:8">
      <c r="A20" s="4" t="str">
        <f t="shared" si="0"/>
        <v>3C</v>
      </c>
      <c r="B20" s="4">
        <v>3</v>
      </c>
      <c r="C20" s="4" t="s">
        <v>8</v>
      </c>
      <c r="D20" s="3" t="s">
        <v>5</v>
      </c>
      <c r="E20" s="3">
        <v>3109.6689999999999</v>
      </c>
      <c r="F20" s="3">
        <v>11.61</v>
      </c>
      <c r="G20" s="3">
        <v>0.41799999999999998</v>
      </c>
      <c r="H20" s="3"/>
    </row>
    <row r="21" spans="1:8">
      <c r="A21" s="4" t="str">
        <f t="shared" si="0"/>
        <v>3D</v>
      </c>
      <c r="B21" s="4">
        <v>3</v>
      </c>
      <c r="C21" s="4" t="s">
        <v>9</v>
      </c>
      <c r="D21" s="3" t="s">
        <v>5</v>
      </c>
      <c r="E21" s="3">
        <v>3109.6689999999999</v>
      </c>
      <c r="F21" s="3">
        <v>10.63</v>
      </c>
      <c r="G21" s="3">
        <v>0.41799999999999998</v>
      </c>
      <c r="H21" s="3"/>
    </row>
    <row r="22" spans="1:8">
      <c r="A22" s="4" t="str">
        <f t="shared" si="0"/>
        <v>3E</v>
      </c>
      <c r="B22" s="4">
        <v>3</v>
      </c>
      <c r="C22" s="4" t="s">
        <v>10</v>
      </c>
      <c r="D22" s="3" t="s">
        <v>5</v>
      </c>
      <c r="E22" s="3">
        <v>3109.6689999999999</v>
      </c>
      <c r="F22" s="3">
        <v>10.9</v>
      </c>
      <c r="G22" s="3">
        <v>0.41799999999999998</v>
      </c>
      <c r="H22" s="3"/>
    </row>
    <row r="23" spans="1:8">
      <c r="A23" s="4" t="str">
        <f t="shared" si="0"/>
        <v>3F</v>
      </c>
      <c r="B23" s="4">
        <v>3</v>
      </c>
      <c r="C23" s="4" t="s">
        <v>11</v>
      </c>
      <c r="D23" s="3" t="s">
        <v>5</v>
      </c>
      <c r="E23" s="3">
        <v>3109.6689999999999</v>
      </c>
      <c r="F23" s="3">
        <v>16.57</v>
      </c>
      <c r="G23" s="3">
        <v>0.41799999999999998</v>
      </c>
      <c r="H23" s="3"/>
    </row>
    <row r="24" spans="1:8">
      <c r="A24" s="4" t="str">
        <f t="shared" si="0"/>
        <v>3G</v>
      </c>
      <c r="B24" s="4">
        <v>3</v>
      </c>
      <c r="C24" s="4" t="s">
        <v>12</v>
      </c>
      <c r="D24" s="3" t="s">
        <v>5</v>
      </c>
      <c r="E24" s="3">
        <v>3109.6689999999999</v>
      </c>
      <c r="F24" s="3">
        <v>14.46</v>
      </c>
      <c r="G24" s="3">
        <v>0.41799999999999998</v>
      </c>
      <c r="H24" s="3"/>
    </row>
    <row r="25" spans="1:8">
      <c r="A25" s="4" t="str">
        <f t="shared" si="0"/>
        <v>3H</v>
      </c>
      <c r="B25" s="4">
        <v>3</v>
      </c>
      <c r="C25" s="4" t="s">
        <v>13</v>
      </c>
      <c r="D25" s="3" t="s">
        <v>5</v>
      </c>
      <c r="E25" s="3">
        <v>3109.6689999999999</v>
      </c>
      <c r="F25" s="3">
        <v>16</v>
      </c>
      <c r="G25" s="3">
        <v>0.41799999999999998</v>
      </c>
      <c r="H25" s="3"/>
    </row>
    <row r="26" spans="1:8">
      <c r="A26" s="4" t="str">
        <f t="shared" si="0"/>
        <v>4A</v>
      </c>
      <c r="B26" s="4">
        <v>4</v>
      </c>
      <c r="C26" s="4" t="s">
        <v>6</v>
      </c>
      <c r="D26" s="3" t="s">
        <v>5</v>
      </c>
      <c r="E26" s="3">
        <v>3109.6689999999999</v>
      </c>
      <c r="F26" s="3">
        <v>11.77</v>
      </c>
      <c r="G26" s="3">
        <v>0.41799999999999998</v>
      </c>
      <c r="H26" s="3"/>
    </row>
    <row r="27" spans="1:8">
      <c r="A27" s="4" t="str">
        <f t="shared" si="0"/>
        <v>4B</v>
      </c>
      <c r="B27" s="4">
        <v>4</v>
      </c>
      <c r="C27" s="4" t="s">
        <v>7</v>
      </c>
      <c r="D27" s="3" t="s">
        <v>5</v>
      </c>
      <c r="E27" s="3">
        <v>3109.6689999999999</v>
      </c>
      <c r="F27" s="3">
        <v>15.79</v>
      </c>
      <c r="G27" s="3">
        <v>0.41799999999999998</v>
      </c>
      <c r="H27" s="3"/>
    </row>
    <row r="28" spans="1:8">
      <c r="A28" s="4" t="str">
        <f t="shared" si="0"/>
        <v>4C</v>
      </c>
      <c r="B28" s="4">
        <v>4</v>
      </c>
      <c r="C28" s="4" t="s">
        <v>8</v>
      </c>
      <c r="D28" s="3" t="s">
        <v>5</v>
      </c>
      <c r="E28" s="3">
        <v>3109.6689999999999</v>
      </c>
      <c r="F28" s="3">
        <v>11.7</v>
      </c>
      <c r="G28" s="3">
        <v>0.41799999999999998</v>
      </c>
      <c r="H28" s="3"/>
    </row>
    <row r="29" spans="1:8">
      <c r="A29" s="4" t="str">
        <f t="shared" si="0"/>
        <v>4D</v>
      </c>
      <c r="B29" s="4">
        <v>4</v>
      </c>
      <c r="C29" s="4" t="s">
        <v>9</v>
      </c>
      <c r="D29" s="3" t="s">
        <v>5</v>
      </c>
      <c r="E29" s="3">
        <v>3109.6689999999999</v>
      </c>
      <c r="F29" s="3">
        <v>10.58</v>
      </c>
      <c r="G29" s="3">
        <v>0.41799999999999998</v>
      </c>
      <c r="H29" s="3"/>
    </row>
    <row r="30" spans="1:8">
      <c r="A30" s="4" t="str">
        <f t="shared" si="0"/>
        <v>4E</v>
      </c>
      <c r="B30" s="4">
        <v>4</v>
      </c>
      <c r="C30" s="4" t="s">
        <v>10</v>
      </c>
      <c r="D30" s="3" t="s">
        <v>5</v>
      </c>
      <c r="E30" s="3">
        <v>3109.6689999999999</v>
      </c>
      <c r="F30" s="3">
        <v>10.88</v>
      </c>
      <c r="G30" s="3">
        <v>0.41799999999999998</v>
      </c>
      <c r="H30" s="3"/>
    </row>
    <row r="31" spans="1:8">
      <c r="A31" s="4" t="str">
        <f t="shared" si="0"/>
        <v>4F</v>
      </c>
      <c r="B31" s="4">
        <v>4</v>
      </c>
      <c r="C31" s="4" t="s">
        <v>11</v>
      </c>
      <c r="D31" s="3" t="s">
        <v>5</v>
      </c>
      <c r="E31" s="3">
        <v>3109.6689999999999</v>
      </c>
      <c r="F31" s="3">
        <v>12.84</v>
      </c>
      <c r="G31" s="3">
        <v>0.41799999999999998</v>
      </c>
      <c r="H31" s="3"/>
    </row>
    <row r="32" spans="1:8">
      <c r="A32" s="4" t="str">
        <f t="shared" si="0"/>
        <v>4G</v>
      </c>
      <c r="B32" s="4">
        <v>4</v>
      </c>
      <c r="C32" s="4" t="s">
        <v>12</v>
      </c>
      <c r="D32" s="3" t="s">
        <v>5</v>
      </c>
      <c r="E32" s="3">
        <v>3109.6689999999999</v>
      </c>
      <c r="F32" s="3">
        <v>13.11</v>
      </c>
      <c r="G32" s="3">
        <v>0.41799999999999998</v>
      </c>
      <c r="H32" s="3"/>
    </row>
    <row r="33" spans="1:8">
      <c r="A33" s="4" t="str">
        <f t="shared" si="0"/>
        <v>4H</v>
      </c>
      <c r="B33" s="4">
        <v>4</v>
      </c>
      <c r="C33" s="4" t="s">
        <v>13</v>
      </c>
      <c r="D33" s="3" t="s">
        <v>5</v>
      </c>
      <c r="E33" s="3">
        <v>3109.6689999999999</v>
      </c>
      <c r="F33" s="3">
        <v>10.119999999999999</v>
      </c>
      <c r="G33" s="3">
        <v>0.41799999999999998</v>
      </c>
      <c r="H33" s="3"/>
    </row>
    <row r="34" spans="1:8">
      <c r="A34" s="4" t="str">
        <f t="shared" ref="A34:A65" si="1">CONCATENATE(B34,C34)</f>
        <v>5A</v>
      </c>
      <c r="B34" s="4">
        <v>5</v>
      </c>
      <c r="C34" s="4" t="s">
        <v>6</v>
      </c>
      <c r="D34" s="3" t="s">
        <v>5</v>
      </c>
      <c r="E34" s="3">
        <v>3109.6689999999999</v>
      </c>
      <c r="F34" s="3">
        <v>12.67</v>
      </c>
      <c r="G34" s="3">
        <v>0.41799999999999998</v>
      </c>
      <c r="H34" s="3"/>
    </row>
    <row r="35" spans="1:8">
      <c r="A35" s="4" t="str">
        <f t="shared" si="1"/>
        <v>5B</v>
      </c>
      <c r="B35" s="4">
        <v>5</v>
      </c>
      <c r="C35" s="4" t="s">
        <v>7</v>
      </c>
      <c r="D35" s="3" t="s">
        <v>5</v>
      </c>
      <c r="E35" s="3">
        <v>3109.6689999999999</v>
      </c>
      <c r="F35" s="3">
        <v>9.92</v>
      </c>
      <c r="G35" s="3">
        <v>0.41799999999999998</v>
      </c>
      <c r="H35" s="3"/>
    </row>
    <row r="36" spans="1:8">
      <c r="A36" s="4" t="str">
        <f t="shared" si="1"/>
        <v>5C</v>
      </c>
      <c r="B36" s="4">
        <v>5</v>
      </c>
      <c r="C36" s="4" t="s">
        <v>8</v>
      </c>
      <c r="D36" s="3" t="s">
        <v>5</v>
      </c>
      <c r="E36" s="3">
        <v>3109.6689999999999</v>
      </c>
      <c r="F36" s="3">
        <v>12.45</v>
      </c>
      <c r="G36" s="3">
        <v>0.41799999999999998</v>
      </c>
      <c r="H36" s="3"/>
    </row>
    <row r="37" spans="1:8">
      <c r="A37" s="4" t="str">
        <f t="shared" si="1"/>
        <v>5D</v>
      </c>
      <c r="B37" s="4">
        <v>5</v>
      </c>
      <c r="C37" s="4" t="s">
        <v>9</v>
      </c>
      <c r="D37" s="3" t="s">
        <v>5</v>
      </c>
      <c r="E37" s="3">
        <v>3109.6689999999999</v>
      </c>
      <c r="F37" s="3">
        <v>11.07</v>
      </c>
      <c r="G37" s="3">
        <v>0.41799999999999998</v>
      </c>
      <c r="H37" s="3"/>
    </row>
    <row r="38" spans="1:8">
      <c r="A38" s="4" t="str">
        <f t="shared" si="1"/>
        <v>5E</v>
      </c>
      <c r="B38" s="4">
        <v>5</v>
      </c>
      <c r="C38" s="4" t="s">
        <v>10</v>
      </c>
      <c r="D38" s="3" t="s">
        <v>5</v>
      </c>
      <c r="E38" s="3">
        <v>3109.6689999999999</v>
      </c>
      <c r="F38" s="3">
        <v>10.68</v>
      </c>
      <c r="G38" s="3">
        <v>0.41799999999999998</v>
      </c>
      <c r="H38" s="3"/>
    </row>
    <row r="39" spans="1:8">
      <c r="A39" s="4" t="str">
        <f t="shared" si="1"/>
        <v>5F</v>
      </c>
      <c r="B39" s="4">
        <v>5</v>
      </c>
      <c r="C39" s="4" t="s">
        <v>11</v>
      </c>
      <c r="D39" s="3" t="s">
        <v>5</v>
      </c>
      <c r="E39" s="3">
        <v>3109.6689999999999</v>
      </c>
      <c r="F39" s="3">
        <v>10.050000000000001</v>
      </c>
      <c r="G39" s="3">
        <v>0.41799999999999998</v>
      </c>
      <c r="H39" s="3"/>
    </row>
    <row r="40" spans="1:8">
      <c r="A40" s="4" t="str">
        <f t="shared" si="1"/>
        <v>5G</v>
      </c>
      <c r="B40" s="4">
        <v>5</v>
      </c>
      <c r="C40" s="4" t="s">
        <v>12</v>
      </c>
      <c r="D40" s="3" t="s">
        <v>5</v>
      </c>
      <c r="E40" s="3">
        <v>3109.6689999999999</v>
      </c>
      <c r="F40" s="3">
        <v>10.15</v>
      </c>
      <c r="G40" s="3">
        <v>0.41799999999999998</v>
      </c>
      <c r="H40" s="3"/>
    </row>
    <row r="41" spans="1:8">
      <c r="A41" s="4" t="str">
        <f t="shared" si="1"/>
        <v>5H</v>
      </c>
      <c r="B41" s="4">
        <v>5</v>
      </c>
      <c r="C41" s="4" t="s">
        <v>13</v>
      </c>
      <c r="D41" s="3" t="s">
        <v>5</v>
      </c>
      <c r="E41" s="3">
        <v>3109.6689999999999</v>
      </c>
      <c r="F41" s="3">
        <v>14.84</v>
      </c>
      <c r="G41" s="3">
        <v>0.41799999999999998</v>
      </c>
      <c r="H41" s="3"/>
    </row>
    <row r="42" spans="1:8">
      <c r="A42" s="4" t="str">
        <f t="shared" si="1"/>
        <v>6A</v>
      </c>
      <c r="B42" s="4">
        <v>6</v>
      </c>
      <c r="C42" s="4" t="s">
        <v>6</v>
      </c>
      <c r="D42" s="3" t="s">
        <v>5</v>
      </c>
      <c r="E42" s="3">
        <v>3109.6689999999999</v>
      </c>
      <c r="F42" s="3">
        <v>12.92</v>
      </c>
      <c r="G42" s="3">
        <v>0.41799999999999998</v>
      </c>
      <c r="H42" s="3"/>
    </row>
    <row r="43" spans="1:8">
      <c r="A43" s="4" t="str">
        <f t="shared" si="1"/>
        <v>6B</v>
      </c>
      <c r="B43" s="4">
        <v>6</v>
      </c>
      <c r="C43" s="4" t="s">
        <v>7</v>
      </c>
      <c r="D43" s="3" t="s">
        <v>5</v>
      </c>
      <c r="E43" s="3">
        <v>3109.6689999999999</v>
      </c>
      <c r="F43" s="3">
        <v>10.11</v>
      </c>
      <c r="G43" s="3">
        <v>0.41799999999999998</v>
      </c>
      <c r="H43" s="3"/>
    </row>
    <row r="44" spans="1:8">
      <c r="A44" s="4" t="str">
        <f t="shared" si="1"/>
        <v>6C</v>
      </c>
      <c r="B44" s="4">
        <v>6</v>
      </c>
      <c r="C44" s="4" t="s">
        <v>8</v>
      </c>
      <c r="D44" s="3" t="s">
        <v>5</v>
      </c>
      <c r="E44" s="3">
        <v>3109.6689999999999</v>
      </c>
      <c r="F44" s="3">
        <v>10.199999999999999</v>
      </c>
      <c r="G44" s="3">
        <v>0.41799999999999998</v>
      </c>
      <c r="H44" s="3"/>
    </row>
    <row r="45" spans="1:8">
      <c r="A45" s="4" t="str">
        <f t="shared" si="1"/>
        <v>6D</v>
      </c>
      <c r="B45" s="4">
        <v>6</v>
      </c>
      <c r="C45" s="4" t="s">
        <v>9</v>
      </c>
      <c r="D45" s="3" t="s">
        <v>5</v>
      </c>
      <c r="E45" s="3">
        <v>3109.6689999999999</v>
      </c>
      <c r="F45" s="3">
        <v>11.27</v>
      </c>
      <c r="G45" s="3">
        <v>0.41799999999999998</v>
      </c>
      <c r="H45" s="3"/>
    </row>
    <row r="46" spans="1:8">
      <c r="A46" s="4" t="str">
        <f t="shared" si="1"/>
        <v>6E</v>
      </c>
      <c r="B46" s="4">
        <v>6</v>
      </c>
      <c r="C46" s="4" t="s">
        <v>10</v>
      </c>
      <c r="D46" s="3" t="s">
        <v>5</v>
      </c>
      <c r="E46" s="3">
        <v>3109.6689999999999</v>
      </c>
      <c r="F46" s="3">
        <v>10.82</v>
      </c>
      <c r="G46" s="3">
        <v>0.41799999999999998</v>
      </c>
      <c r="H46" s="3"/>
    </row>
    <row r="47" spans="1:8">
      <c r="A47" s="4" t="str">
        <f t="shared" si="1"/>
        <v>6F</v>
      </c>
      <c r="B47" s="4">
        <v>6</v>
      </c>
      <c r="C47" s="4" t="s">
        <v>11</v>
      </c>
      <c r="D47" s="3" t="s">
        <v>5</v>
      </c>
      <c r="E47" s="3">
        <v>3109.6689999999999</v>
      </c>
      <c r="F47" s="3">
        <v>10.050000000000001</v>
      </c>
      <c r="G47" s="3">
        <v>0.41799999999999998</v>
      </c>
      <c r="H47" s="3"/>
    </row>
    <row r="48" spans="1:8">
      <c r="A48" s="4" t="str">
        <f t="shared" si="1"/>
        <v>6G</v>
      </c>
      <c r="B48" s="4">
        <v>6</v>
      </c>
      <c r="C48" s="4" t="s">
        <v>12</v>
      </c>
      <c r="D48" s="3" t="s">
        <v>5</v>
      </c>
      <c r="E48" s="3">
        <v>3109.6689999999999</v>
      </c>
      <c r="F48" s="3">
        <v>10.07</v>
      </c>
      <c r="G48" s="3">
        <v>0.41799999999999998</v>
      </c>
      <c r="H48" s="3"/>
    </row>
    <row r="49" spans="1:8">
      <c r="A49" s="4" t="str">
        <f t="shared" si="1"/>
        <v>6H</v>
      </c>
      <c r="B49" s="4">
        <v>6</v>
      </c>
      <c r="C49" s="4" t="s">
        <v>13</v>
      </c>
      <c r="D49" s="3" t="s">
        <v>5</v>
      </c>
      <c r="E49" s="3">
        <v>3109.6689999999999</v>
      </c>
      <c r="F49" s="3">
        <v>14.67</v>
      </c>
      <c r="G49" s="3">
        <v>0.41799999999999998</v>
      </c>
      <c r="H49" s="3"/>
    </row>
    <row r="50" spans="1:8">
      <c r="A50" s="4" t="str">
        <f t="shared" si="1"/>
        <v>7A</v>
      </c>
      <c r="B50" s="4">
        <v>7</v>
      </c>
      <c r="C50" s="4" t="s">
        <v>6</v>
      </c>
      <c r="D50" s="3" t="s">
        <v>5</v>
      </c>
      <c r="E50" s="3">
        <v>3109.6689999999999</v>
      </c>
      <c r="F50" s="3">
        <v>33.119999999999997</v>
      </c>
      <c r="G50" s="3">
        <v>0.41799999999999998</v>
      </c>
      <c r="H50" s="3"/>
    </row>
    <row r="51" spans="1:8">
      <c r="A51" s="4" t="str">
        <f t="shared" si="1"/>
        <v>7B</v>
      </c>
      <c r="B51" s="4">
        <v>7</v>
      </c>
      <c r="C51" s="4" t="s">
        <v>7</v>
      </c>
      <c r="D51" s="3" t="s">
        <v>5</v>
      </c>
      <c r="E51" s="3">
        <v>3109.6689999999999</v>
      </c>
      <c r="F51" s="3">
        <v>12.31</v>
      </c>
      <c r="G51" s="3">
        <v>0.41799999999999998</v>
      </c>
      <c r="H51" s="3"/>
    </row>
    <row r="52" spans="1:8">
      <c r="A52" s="4" t="str">
        <f t="shared" si="1"/>
        <v>7C</v>
      </c>
      <c r="B52" s="4">
        <v>7</v>
      </c>
      <c r="C52" s="4" t="s">
        <v>8</v>
      </c>
      <c r="D52" s="3" t="s">
        <v>5</v>
      </c>
      <c r="E52" s="3">
        <v>3109.6689999999999</v>
      </c>
      <c r="F52" s="3">
        <v>10.27</v>
      </c>
      <c r="G52" s="3">
        <v>0.41799999999999998</v>
      </c>
      <c r="H52" s="3"/>
    </row>
    <row r="53" spans="1:8">
      <c r="A53" s="4" t="str">
        <f t="shared" si="1"/>
        <v>7D</v>
      </c>
      <c r="B53" s="4">
        <v>7</v>
      </c>
      <c r="C53" s="4" t="s">
        <v>9</v>
      </c>
      <c r="D53" s="3" t="s">
        <v>5</v>
      </c>
      <c r="E53" s="3">
        <v>3109.6689999999999</v>
      </c>
      <c r="F53" s="3">
        <v>9.98</v>
      </c>
      <c r="G53" s="3">
        <v>0.41799999999999998</v>
      </c>
      <c r="H53" s="3"/>
    </row>
    <row r="54" spans="1:8">
      <c r="A54" s="4" t="str">
        <f t="shared" si="1"/>
        <v>7E</v>
      </c>
      <c r="B54" s="4">
        <v>7</v>
      </c>
      <c r="C54" s="4" t="s">
        <v>10</v>
      </c>
      <c r="D54" s="3" t="s">
        <v>5</v>
      </c>
      <c r="E54" s="3">
        <v>3109.6689999999999</v>
      </c>
      <c r="F54" s="3">
        <v>11.16</v>
      </c>
      <c r="G54" s="3">
        <v>0.41799999999999998</v>
      </c>
      <c r="H54" s="3"/>
    </row>
    <row r="55" spans="1:8">
      <c r="A55" s="4" t="str">
        <f t="shared" si="1"/>
        <v>7F</v>
      </c>
      <c r="B55" s="4">
        <v>7</v>
      </c>
      <c r="C55" s="4" t="s">
        <v>11</v>
      </c>
      <c r="D55" s="3" t="s">
        <v>5</v>
      </c>
      <c r="E55" s="3">
        <v>3109.6689999999999</v>
      </c>
      <c r="F55" s="3">
        <v>12.93</v>
      </c>
      <c r="G55" s="3">
        <v>0.41799999999999998</v>
      </c>
      <c r="H55" s="3"/>
    </row>
    <row r="56" spans="1:8">
      <c r="A56" s="4" t="str">
        <f t="shared" si="1"/>
        <v>7G</v>
      </c>
      <c r="B56" s="4">
        <v>7</v>
      </c>
      <c r="C56" s="4" t="s">
        <v>12</v>
      </c>
      <c r="D56" s="3" t="s">
        <v>5</v>
      </c>
      <c r="E56" s="3">
        <v>3109.6689999999999</v>
      </c>
      <c r="F56" s="3">
        <v>16.260000000000002</v>
      </c>
      <c r="G56" s="3">
        <v>0.41799999999999998</v>
      </c>
      <c r="H56" s="3"/>
    </row>
    <row r="57" spans="1:8">
      <c r="A57" s="4" t="str">
        <f t="shared" si="1"/>
        <v>7H</v>
      </c>
      <c r="B57" s="4">
        <v>7</v>
      </c>
      <c r="C57" s="4" t="s">
        <v>13</v>
      </c>
      <c r="D57" s="3" t="s">
        <v>5</v>
      </c>
      <c r="E57" s="3">
        <v>3109.6689999999999</v>
      </c>
      <c r="F57" s="3">
        <v>10.66</v>
      </c>
      <c r="G57" s="3">
        <v>0.41799999999999998</v>
      </c>
      <c r="H57" s="3"/>
    </row>
    <row r="58" spans="1:8">
      <c r="A58" s="4" t="str">
        <f t="shared" si="1"/>
        <v>8A</v>
      </c>
      <c r="B58" s="4">
        <v>8</v>
      </c>
      <c r="C58" s="4" t="s">
        <v>6</v>
      </c>
      <c r="D58" s="3" t="s">
        <v>5</v>
      </c>
      <c r="E58" s="3">
        <v>3109.6689999999999</v>
      </c>
      <c r="F58" s="3">
        <v>23.91</v>
      </c>
      <c r="G58" s="3">
        <v>0.41799999999999998</v>
      </c>
      <c r="H58" s="3"/>
    </row>
    <row r="59" spans="1:8">
      <c r="A59" s="4" t="str">
        <f t="shared" si="1"/>
        <v>8B</v>
      </c>
      <c r="B59" s="4">
        <v>8</v>
      </c>
      <c r="C59" s="4" t="s">
        <v>7</v>
      </c>
      <c r="D59" s="3" t="s">
        <v>5</v>
      </c>
      <c r="E59" s="3">
        <v>3109.6689999999999</v>
      </c>
      <c r="F59" s="3">
        <v>12.23</v>
      </c>
      <c r="G59" s="3">
        <v>0.41799999999999998</v>
      </c>
      <c r="H59" s="3"/>
    </row>
    <row r="60" spans="1:8">
      <c r="A60" s="4" t="str">
        <f t="shared" si="1"/>
        <v>8C</v>
      </c>
      <c r="B60" s="4">
        <v>8</v>
      </c>
      <c r="C60" s="4" t="s">
        <v>8</v>
      </c>
      <c r="D60" s="3" t="s">
        <v>5</v>
      </c>
      <c r="E60" s="3">
        <v>3109.6689999999999</v>
      </c>
      <c r="F60" s="3">
        <v>10.52</v>
      </c>
      <c r="G60" s="3">
        <v>0.41799999999999998</v>
      </c>
      <c r="H60" s="3"/>
    </row>
    <row r="61" spans="1:8">
      <c r="A61" s="4" t="str">
        <f t="shared" si="1"/>
        <v>8D</v>
      </c>
      <c r="B61" s="4">
        <v>8</v>
      </c>
      <c r="C61" s="4" t="s">
        <v>9</v>
      </c>
      <c r="D61" s="3" t="s">
        <v>5</v>
      </c>
      <c r="E61" s="3">
        <v>3109.6689999999999</v>
      </c>
      <c r="F61" s="3">
        <v>10.039999999999999</v>
      </c>
      <c r="G61" s="3">
        <v>0.41799999999999998</v>
      </c>
      <c r="H61" s="3"/>
    </row>
    <row r="62" spans="1:8">
      <c r="A62" s="4" t="str">
        <f t="shared" si="1"/>
        <v>8E</v>
      </c>
      <c r="B62" s="4">
        <v>8</v>
      </c>
      <c r="C62" s="4" t="s">
        <v>10</v>
      </c>
      <c r="D62" s="3" t="s">
        <v>5</v>
      </c>
      <c r="E62" s="3">
        <v>3109.6689999999999</v>
      </c>
      <c r="F62" s="3">
        <v>10.93</v>
      </c>
      <c r="G62" s="3">
        <v>0.41799999999999998</v>
      </c>
      <c r="H62" s="3"/>
    </row>
    <row r="63" spans="1:8">
      <c r="A63" s="4" t="str">
        <f t="shared" si="1"/>
        <v>8F</v>
      </c>
      <c r="B63" s="4">
        <v>8</v>
      </c>
      <c r="C63" s="4" t="s">
        <v>11</v>
      </c>
      <c r="D63" s="3" t="s">
        <v>5</v>
      </c>
      <c r="E63" s="3">
        <v>3109.6689999999999</v>
      </c>
      <c r="F63" s="3">
        <v>12.71</v>
      </c>
      <c r="G63" s="3">
        <v>0.41799999999999998</v>
      </c>
      <c r="H63" s="3"/>
    </row>
    <row r="64" spans="1:8">
      <c r="A64" s="4" t="str">
        <f t="shared" si="1"/>
        <v>8G</v>
      </c>
      <c r="B64" s="4">
        <v>8</v>
      </c>
      <c r="C64" s="4" t="s">
        <v>12</v>
      </c>
      <c r="D64" s="3" t="s">
        <v>5</v>
      </c>
      <c r="E64" s="3">
        <v>3109.6689999999999</v>
      </c>
      <c r="F64" s="3">
        <v>16.09</v>
      </c>
      <c r="G64" s="3">
        <v>0.41799999999999998</v>
      </c>
      <c r="H64" s="3"/>
    </row>
    <row r="65" spans="1:8">
      <c r="A65" s="4" t="str">
        <f t="shared" si="1"/>
        <v>8H</v>
      </c>
      <c r="B65" s="4">
        <v>8</v>
      </c>
      <c r="C65" s="4" t="s">
        <v>13</v>
      </c>
      <c r="D65" s="3" t="s">
        <v>5</v>
      </c>
      <c r="E65" s="3">
        <v>3109.6689999999999</v>
      </c>
      <c r="F65" s="3">
        <v>10.79</v>
      </c>
      <c r="G65" s="3">
        <v>0.41799999999999998</v>
      </c>
      <c r="H65" s="3"/>
    </row>
    <row r="66" spans="1:8">
      <c r="A66" s="4" t="str">
        <f t="shared" ref="A66:A97" si="2">CONCATENATE(B66,C66)</f>
        <v>9A</v>
      </c>
      <c r="B66" s="4">
        <v>9</v>
      </c>
      <c r="C66" s="4" t="s">
        <v>6</v>
      </c>
      <c r="D66" s="3" t="s">
        <v>5</v>
      </c>
      <c r="E66" s="3">
        <v>3109.6689999999999</v>
      </c>
      <c r="F66" s="3">
        <v>13.88</v>
      </c>
      <c r="G66" s="3">
        <v>0.41799999999999998</v>
      </c>
      <c r="H66" s="3"/>
    </row>
    <row r="67" spans="1:8">
      <c r="A67" s="4" t="str">
        <f t="shared" si="2"/>
        <v>9B</v>
      </c>
      <c r="B67" s="4">
        <v>9</v>
      </c>
      <c r="C67" s="4" t="s">
        <v>7</v>
      </c>
      <c r="D67" s="3" t="s">
        <v>5</v>
      </c>
      <c r="E67" s="3">
        <v>3109.6689999999999</v>
      </c>
      <c r="F67" s="3">
        <v>10.93</v>
      </c>
      <c r="G67" s="3">
        <v>0.41799999999999998</v>
      </c>
      <c r="H67" s="3"/>
    </row>
    <row r="68" spans="1:8">
      <c r="A68" s="4" t="str">
        <f t="shared" si="2"/>
        <v>9C</v>
      </c>
      <c r="B68" s="4">
        <v>9</v>
      </c>
      <c r="C68" s="4" t="s">
        <v>8</v>
      </c>
      <c r="D68" s="3" t="s">
        <v>5</v>
      </c>
      <c r="E68" s="3">
        <v>3109.6689999999999</v>
      </c>
      <c r="F68" s="3">
        <v>12.91</v>
      </c>
      <c r="G68" s="3">
        <v>0.41799999999999998</v>
      </c>
      <c r="H68" s="3"/>
    </row>
    <row r="69" spans="1:8">
      <c r="A69" s="4" t="str">
        <f t="shared" si="2"/>
        <v>9D</v>
      </c>
      <c r="B69" s="4">
        <v>9</v>
      </c>
      <c r="C69" s="4" t="s">
        <v>9</v>
      </c>
      <c r="D69" s="3" t="s">
        <v>5</v>
      </c>
      <c r="E69" s="3">
        <v>3109.6689999999999</v>
      </c>
      <c r="F69" s="3">
        <v>10.47</v>
      </c>
      <c r="G69" s="3">
        <v>0.41799999999999998</v>
      </c>
      <c r="H69" s="3"/>
    </row>
    <row r="70" spans="1:8">
      <c r="A70" s="4" t="str">
        <f t="shared" si="2"/>
        <v>9E</v>
      </c>
      <c r="B70" s="4">
        <v>9</v>
      </c>
      <c r="C70" s="4" t="s">
        <v>10</v>
      </c>
      <c r="D70" s="3" t="s">
        <v>5</v>
      </c>
      <c r="E70" s="3">
        <v>3109.6689999999999</v>
      </c>
      <c r="F70" s="3">
        <v>9.68</v>
      </c>
      <c r="G70" s="3">
        <v>0.41799999999999998</v>
      </c>
      <c r="H70" s="3"/>
    </row>
    <row r="71" spans="1:8">
      <c r="A71" s="4" t="str">
        <f t="shared" si="2"/>
        <v>9F</v>
      </c>
      <c r="B71" s="4">
        <v>9</v>
      </c>
      <c r="C71" s="4" t="s">
        <v>11</v>
      </c>
      <c r="D71" s="3" t="s">
        <v>5</v>
      </c>
      <c r="E71" s="3">
        <v>3109.6689999999999</v>
      </c>
      <c r="F71" s="3">
        <v>15</v>
      </c>
      <c r="G71" s="3">
        <v>0.41799999999999998</v>
      </c>
      <c r="H71" s="3"/>
    </row>
    <row r="72" spans="1:8">
      <c r="A72" s="4" t="str">
        <f t="shared" si="2"/>
        <v>9G</v>
      </c>
      <c r="B72" s="4">
        <v>9</v>
      </c>
      <c r="C72" s="4" t="s">
        <v>12</v>
      </c>
      <c r="D72" s="3" t="s">
        <v>5</v>
      </c>
      <c r="E72" s="3">
        <v>3109.6689999999999</v>
      </c>
      <c r="F72" s="3">
        <v>9.7799999999999994</v>
      </c>
      <c r="G72" s="3">
        <v>0.41799999999999998</v>
      </c>
      <c r="H72" s="3"/>
    </row>
    <row r="73" spans="1:8">
      <c r="A73" s="4" t="str">
        <f t="shared" si="2"/>
        <v>9H</v>
      </c>
      <c r="B73" s="4">
        <v>9</v>
      </c>
      <c r="C73" s="4" t="s">
        <v>13</v>
      </c>
      <c r="D73" s="3" t="s">
        <v>5</v>
      </c>
      <c r="E73" s="3">
        <v>3109.6689999999999</v>
      </c>
      <c r="F73" s="3">
        <v>19.170000000000002</v>
      </c>
      <c r="G73" s="3">
        <v>0.41799999999999998</v>
      </c>
      <c r="H73" s="3"/>
    </row>
    <row r="74" spans="1:8">
      <c r="A74" s="4" t="str">
        <f t="shared" si="2"/>
        <v>10A</v>
      </c>
      <c r="B74" s="4">
        <v>10</v>
      </c>
      <c r="C74" s="4" t="s">
        <v>6</v>
      </c>
      <c r="D74" s="3" t="s">
        <v>5</v>
      </c>
      <c r="E74" s="3">
        <v>3109.6689999999999</v>
      </c>
      <c r="F74" s="3">
        <v>13.94</v>
      </c>
      <c r="G74" s="3">
        <v>0.41799999999999998</v>
      </c>
      <c r="H74" s="3"/>
    </row>
    <row r="75" spans="1:8">
      <c r="A75" s="4" t="str">
        <f t="shared" si="2"/>
        <v>10B</v>
      </c>
      <c r="B75" s="4">
        <v>10</v>
      </c>
      <c r="C75" s="4" t="s">
        <v>7</v>
      </c>
      <c r="D75" s="3" t="s">
        <v>5</v>
      </c>
      <c r="E75" s="3">
        <v>3109.6689999999999</v>
      </c>
      <c r="F75" s="3">
        <v>10.81</v>
      </c>
      <c r="G75" s="3">
        <v>0.41799999999999998</v>
      </c>
      <c r="H75" s="3"/>
    </row>
    <row r="76" spans="1:8">
      <c r="A76" s="4" t="str">
        <f t="shared" si="2"/>
        <v>10C</v>
      </c>
      <c r="B76" s="4">
        <v>10</v>
      </c>
      <c r="C76" s="4" t="s">
        <v>8</v>
      </c>
      <c r="D76" s="3" t="s">
        <v>5</v>
      </c>
      <c r="E76" s="3">
        <v>3109.6689999999999</v>
      </c>
      <c r="F76" s="3">
        <v>12.64</v>
      </c>
      <c r="G76" s="3">
        <v>0.41799999999999998</v>
      </c>
      <c r="H76" s="3"/>
    </row>
    <row r="77" spans="1:8">
      <c r="A77" s="4" t="str">
        <f t="shared" si="2"/>
        <v>10D</v>
      </c>
      <c r="B77" s="4">
        <v>10</v>
      </c>
      <c r="C77" s="4" t="s">
        <v>9</v>
      </c>
      <c r="D77" s="3" t="s">
        <v>5</v>
      </c>
      <c r="E77" s="3">
        <v>3109.6689999999999</v>
      </c>
      <c r="F77" s="3">
        <v>9.99</v>
      </c>
      <c r="G77" s="3">
        <v>0.41799999999999998</v>
      </c>
      <c r="H77" s="3"/>
    </row>
    <row r="78" spans="1:8">
      <c r="A78" s="4" t="str">
        <f t="shared" si="2"/>
        <v>10E</v>
      </c>
      <c r="B78" s="4">
        <v>10</v>
      </c>
      <c r="C78" s="4" t="s">
        <v>10</v>
      </c>
      <c r="D78" s="3" t="s">
        <v>5</v>
      </c>
      <c r="E78" s="3">
        <v>3109.6689999999999</v>
      </c>
      <c r="F78" s="3">
        <v>9.3800000000000008</v>
      </c>
      <c r="G78" s="3">
        <v>0.41799999999999998</v>
      </c>
      <c r="H78" s="3"/>
    </row>
    <row r="79" spans="1:8">
      <c r="A79" s="4" t="str">
        <f t="shared" si="2"/>
        <v>10F</v>
      </c>
      <c r="B79" s="4">
        <v>10</v>
      </c>
      <c r="C79" s="4" t="s">
        <v>11</v>
      </c>
      <c r="D79" s="3" t="s">
        <v>5</v>
      </c>
      <c r="E79" s="3">
        <v>3109.6689999999999</v>
      </c>
      <c r="F79" s="3">
        <v>14.74</v>
      </c>
      <c r="G79" s="3">
        <v>0.41799999999999998</v>
      </c>
      <c r="H79" s="3"/>
    </row>
    <row r="80" spans="1:8">
      <c r="A80" s="4" t="str">
        <f t="shared" si="2"/>
        <v>10G</v>
      </c>
      <c r="B80" s="4">
        <v>10</v>
      </c>
      <c r="C80" s="4" t="s">
        <v>12</v>
      </c>
      <c r="D80" s="3" t="s">
        <v>5</v>
      </c>
      <c r="E80" s="3">
        <v>3109.6689999999999</v>
      </c>
      <c r="F80" s="3">
        <v>13.56</v>
      </c>
      <c r="G80" s="3">
        <v>0.41799999999999998</v>
      </c>
      <c r="H80" s="3"/>
    </row>
    <row r="81" spans="1:8">
      <c r="A81" s="4" t="str">
        <f t="shared" si="2"/>
        <v>10H</v>
      </c>
      <c r="B81" s="4">
        <v>10</v>
      </c>
      <c r="C81" s="4" t="s">
        <v>13</v>
      </c>
      <c r="D81" s="3" t="s">
        <v>5</v>
      </c>
      <c r="E81" s="3">
        <v>3109.6689999999999</v>
      </c>
      <c r="F81" s="3">
        <v>19.5</v>
      </c>
      <c r="G81" s="3">
        <v>0.41799999999999998</v>
      </c>
      <c r="H81" s="3"/>
    </row>
    <row r="82" spans="1:8">
      <c r="A82" s="4" t="str">
        <f t="shared" si="2"/>
        <v>11A</v>
      </c>
      <c r="B82" s="4">
        <v>11</v>
      </c>
      <c r="C82" s="4" t="s">
        <v>6</v>
      </c>
      <c r="D82" s="3" t="s">
        <v>5</v>
      </c>
      <c r="E82" s="3">
        <v>3109.6689999999999</v>
      </c>
      <c r="F82" s="3">
        <v>11.24</v>
      </c>
      <c r="G82" s="3">
        <v>0.41799999999999998</v>
      </c>
      <c r="H82" s="3"/>
    </row>
    <row r="83" spans="1:8">
      <c r="A83" s="4" t="str">
        <f t="shared" si="2"/>
        <v>11B</v>
      </c>
      <c r="B83" s="4">
        <v>11</v>
      </c>
      <c r="C83" s="4" t="s">
        <v>7</v>
      </c>
      <c r="D83" s="3" t="s">
        <v>5</v>
      </c>
      <c r="E83" s="3">
        <v>3109.6689999999999</v>
      </c>
      <c r="F83" s="3">
        <v>35.21</v>
      </c>
      <c r="G83" s="3">
        <v>0.41799999999999998</v>
      </c>
      <c r="H83" s="3"/>
    </row>
    <row r="84" spans="1:8">
      <c r="A84" s="4" t="str">
        <f t="shared" si="2"/>
        <v>11C</v>
      </c>
      <c r="B84" s="4">
        <v>11</v>
      </c>
      <c r="C84" s="4" t="s">
        <v>8</v>
      </c>
      <c r="D84" s="3" t="s">
        <v>5</v>
      </c>
      <c r="E84" s="3">
        <v>3109.6689999999999</v>
      </c>
      <c r="F84" s="3">
        <v>11.06</v>
      </c>
      <c r="G84" s="3">
        <v>0.41799999999999998</v>
      </c>
      <c r="H84" s="3"/>
    </row>
    <row r="85" spans="1:8">
      <c r="A85" s="4" t="str">
        <f t="shared" si="2"/>
        <v>11D</v>
      </c>
      <c r="B85" s="4">
        <v>11</v>
      </c>
      <c r="C85" s="4" t="s">
        <v>9</v>
      </c>
      <c r="D85" s="3" t="s">
        <v>5</v>
      </c>
      <c r="E85" s="3">
        <v>3109.6689999999999</v>
      </c>
      <c r="F85" s="3">
        <v>13.23</v>
      </c>
      <c r="G85" s="3">
        <v>0.41799999999999998</v>
      </c>
      <c r="H85" s="3"/>
    </row>
    <row r="86" spans="1:8">
      <c r="A86" s="4" t="str">
        <f t="shared" si="2"/>
        <v>11E</v>
      </c>
      <c r="B86" s="4">
        <v>11</v>
      </c>
      <c r="C86" s="4" t="s">
        <v>10</v>
      </c>
      <c r="D86" s="3" t="s">
        <v>5</v>
      </c>
      <c r="E86" s="3">
        <v>3109.6689999999999</v>
      </c>
      <c r="F86" s="3">
        <v>10.01</v>
      </c>
      <c r="G86" s="3">
        <v>0.41799999999999998</v>
      </c>
      <c r="H86" s="3"/>
    </row>
    <row r="87" spans="1:8">
      <c r="A87" s="4" t="str">
        <f t="shared" si="2"/>
        <v>11F</v>
      </c>
      <c r="B87" s="4">
        <v>11</v>
      </c>
      <c r="C87" s="4" t="s">
        <v>11</v>
      </c>
      <c r="D87" s="3" t="s">
        <v>5</v>
      </c>
      <c r="E87" s="3">
        <v>3109.6689999999999</v>
      </c>
      <c r="F87" s="3">
        <v>14.53</v>
      </c>
      <c r="G87" s="3">
        <v>0.41799999999999998</v>
      </c>
      <c r="H87" s="3"/>
    </row>
    <row r="88" spans="1:8">
      <c r="A88" s="4" t="str">
        <f t="shared" si="2"/>
        <v>11G</v>
      </c>
      <c r="B88" s="4">
        <v>11</v>
      </c>
      <c r="C88" s="4" t="s">
        <v>12</v>
      </c>
      <c r="D88" s="3" t="s">
        <v>5</v>
      </c>
      <c r="E88" s="3">
        <v>3109.6689999999999</v>
      </c>
      <c r="F88" s="3">
        <v>9.92</v>
      </c>
      <c r="G88" s="3">
        <v>0.41799999999999998</v>
      </c>
      <c r="H88" s="3"/>
    </row>
    <row r="89" spans="1:8">
      <c r="A89" s="4" t="str">
        <f t="shared" si="2"/>
        <v>11H</v>
      </c>
      <c r="B89" s="4">
        <v>11</v>
      </c>
      <c r="C89" s="4" t="s">
        <v>13</v>
      </c>
      <c r="D89" s="3" t="s">
        <v>5</v>
      </c>
      <c r="E89" s="3">
        <v>3109.6689999999999</v>
      </c>
      <c r="F89" s="3">
        <v>13.39</v>
      </c>
      <c r="G89" s="3">
        <v>0.41799999999999998</v>
      </c>
      <c r="H89" s="3"/>
    </row>
    <row r="90" spans="1:8">
      <c r="A90" s="4" t="str">
        <f t="shared" si="2"/>
        <v>12A</v>
      </c>
      <c r="B90" s="4">
        <v>12</v>
      </c>
      <c r="C90" s="4" t="s">
        <v>6</v>
      </c>
      <c r="D90" s="3" t="s">
        <v>5</v>
      </c>
      <c r="E90" s="3">
        <v>3109.6689999999999</v>
      </c>
      <c r="F90" s="3">
        <v>11.34</v>
      </c>
      <c r="G90" s="3">
        <v>0.41799999999999998</v>
      </c>
      <c r="H90" s="3"/>
    </row>
    <row r="91" spans="1:8">
      <c r="A91" s="4" t="str">
        <f t="shared" si="2"/>
        <v>12B</v>
      </c>
      <c r="B91" s="4">
        <v>12</v>
      </c>
      <c r="C91" s="4" t="s">
        <v>7</v>
      </c>
      <c r="D91" s="3" t="s">
        <v>5</v>
      </c>
      <c r="E91" s="3">
        <v>3109.6689999999999</v>
      </c>
      <c r="F91" s="3">
        <v>15.78</v>
      </c>
      <c r="G91" s="3">
        <v>0.41799999999999998</v>
      </c>
      <c r="H91" s="3"/>
    </row>
    <row r="92" spans="1:8">
      <c r="A92" s="4" t="str">
        <f t="shared" si="2"/>
        <v>12C</v>
      </c>
      <c r="B92" s="4">
        <v>12</v>
      </c>
      <c r="C92" s="4" t="s">
        <v>8</v>
      </c>
      <c r="D92" s="3" t="s">
        <v>5</v>
      </c>
      <c r="E92" s="3">
        <v>3109.6689999999999</v>
      </c>
      <c r="F92" s="3">
        <v>11.42</v>
      </c>
      <c r="G92" s="3">
        <v>0.41799999999999998</v>
      </c>
      <c r="H92" s="3"/>
    </row>
    <row r="93" spans="1:8">
      <c r="A93" s="4" t="str">
        <f t="shared" si="2"/>
        <v>12D</v>
      </c>
      <c r="B93" s="4">
        <v>12</v>
      </c>
      <c r="C93" s="4" t="s">
        <v>9</v>
      </c>
      <c r="D93" s="3" t="s">
        <v>5</v>
      </c>
      <c r="E93" s="3">
        <v>3109.6689999999999</v>
      </c>
      <c r="F93" s="3">
        <v>11.81</v>
      </c>
      <c r="G93" s="3">
        <v>0.41799999999999998</v>
      </c>
      <c r="H93" s="3"/>
    </row>
    <row r="94" spans="1:8">
      <c r="A94" s="4" t="str">
        <f t="shared" si="2"/>
        <v>12E</v>
      </c>
      <c r="B94" s="4">
        <v>12</v>
      </c>
      <c r="C94" s="4" t="s">
        <v>10</v>
      </c>
      <c r="D94" s="3" t="s">
        <v>5</v>
      </c>
      <c r="E94" s="3">
        <v>3109.6689999999999</v>
      </c>
      <c r="F94" s="3">
        <v>11.25</v>
      </c>
      <c r="G94" s="3">
        <v>0.41799999999999998</v>
      </c>
      <c r="H94" s="3"/>
    </row>
    <row r="95" spans="1:8">
      <c r="A95" s="4" t="str">
        <f t="shared" si="2"/>
        <v>12F</v>
      </c>
      <c r="B95" s="4">
        <v>12</v>
      </c>
      <c r="C95" s="4" t="s">
        <v>11</v>
      </c>
      <c r="D95" s="3" t="s">
        <v>5</v>
      </c>
      <c r="E95" s="3">
        <v>3109.6689999999999</v>
      </c>
      <c r="F95" s="3">
        <v>16.3</v>
      </c>
      <c r="G95" s="3">
        <v>0.41799999999999998</v>
      </c>
      <c r="H95" s="3"/>
    </row>
    <row r="96" spans="1:8">
      <c r="A96" s="4" t="str">
        <f t="shared" si="2"/>
        <v>12G</v>
      </c>
      <c r="B96" s="4">
        <v>12</v>
      </c>
      <c r="C96" s="4" t="s">
        <v>12</v>
      </c>
      <c r="D96" s="3" t="s">
        <v>5</v>
      </c>
      <c r="E96" s="3">
        <v>3109.6689999999999</v>
      </c>
      <c r="F96" s="3">
        <v>10.4</v>
      </c>
      <c r="G96" s="3">
        <v>0.41799999999999998</v>
      </c>
      <c r="H96" s="3"/>
    </row>
    <row r="97" spans="1:8">
      <c r="A97" s="4" t="str">
        <f t="shared" si="2"/>
        <v>12H</v>
      </c>
      <c r="B97" s="4">
        <v>12</v>
      </c>
      <c r="C97" s="4" t="s">
        <v>13</v>
      </c>
      <c r="D97" s="3" t="s">
        <v>5</v>
      </c>
      <c r="E97" s="3">
        <v>3109.6689999999999</v>
      </c>
      <c r="F97" s="3">
        <v>11.8</v>
      </c>
      <c r="G97" s="3">
        <v>0.41799999999999998</v>
      </c>
      <c r="H97" s="3"/>
    </row>
    <row r="98" spans="1:8">
      <c r="H98" s="3"/>
    </row>
    <row r="99" spans="1:8">
      <c r="H99" s="3"/>
    </row>
    <row r="100" spans="1:8">
      <c r="H100" s="3"/>
    </row>
    <row r="101" spans="1:8">
      <c r="H101" s="3"/>
    </row>
    <row r="102" spans="1:8">
      <c r="H102" s="3"/>
    </row>
    <row r="103" spans="1:8">
      <c r="H103" s="3"/>
    </row>
    <row r="104" spans="1:8">
      <c r="H104" s="3"/>
    </row>
    <row r="105" spans="1:8">
      <c r="H105" s="3"/>
    </row>
    <row r="106" spans="1:8">
      <c r="H106" s="3"/>
    </row>
    <row r="107" spans="1:8">
      <c r="H107" s="3"/>
    </row>
    <row r="108" spans="1:8">
      <c r="H108" s="3"/>
    </row>
    <row r="109" spans="1:8">
      <c r="H109" s="3"/>
    </row>
    <row r="110" spans="1:8">
      <c r="H110" s="3"/>
    </row>
    <row r="111" spans="1:8">
      <c r="H111" s="3"/>
    </row>
    <row r="112" spans="1:8">
      <c r="H112" s="3"/>
    </row>
    <row r="113" spans="8:8">
      <c r="H113" s="3"/>
    </row>
    <row r="114" spans="8:8">
      <c r="H114" s="3"/>
    </row>
    <row r="115" spans="8:8">
      <c r="H115" s="3"/>
    </row>
    <row r="116" spans="8:8">
      <c r="H116" s="3"/>
    </row>
    <row r="117" spans="8:8">
      <c r="H117" s="3"/>
    </row>
    <row r="118" spans="8:8">
      <c r="H118" s="3"/>
    </row>
    <row r="119" spans="8:8">
      <c r="H119" s="3"/>
    </row>
    <row r="120" spans="8:8">
      <c r="H120" s="3"/>
    </row>
    <row r="121" spans="8:8">
      <c r="H121" s="3"/>
    </row>
  </sheetData>
  <sortState ref="D2:M97">
    <sortCondition ref="H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7" sqref="E17"/>
    </sheetView>
  </sheetViews>
  <sheetFormatPr baseColWidth="10" defaultColWidth="8.83203125" defaultRowHeight="14" x14ac:dyDescent="0"/>
  <sheetData>
    <row r="1" spans="1:6" s="1" customFormat="1">
      <c r="A1" s="29" t="s">
        <v>25</v>
      </c>
      <c r="B1" s="29" t="s">
        <v>27</v>
      </c>
      <c r="C1" s="29" t="s">
        <v>28</v>
      </c>
      <c r="D1" s="29" t="s">
        <v>29</v>
      </c>
      <c r="E1" s="29" t="s">
        <v>26</v>
      </c>
      <c r="F1" s="29" t="s">
        <v>30</v>
      </c>
    </row>
    <row r="2" spans="1:6">
      <c r="A2" s="10" t="s">
        <v>17</v>
      </c>
      <c r="B2" s="10">
        <v>10.43</v>
      </c>
      <c r="C2" s="10">
        <v>10.56</v>
      </c>
      <c r="D2" s="30">
        <f>AVERAGE(B2:C2)</f>
        <v>10.495000000000001</v>
      </c>
      <c r="E2" s="30">
        <v>20</v>
      </c>
      <c r="F2" s="30">
        <f>LOG(E2)</f>
        <v>1.3010299956639813</v>
      </c>
    </row>
    <row r="3" spans="1:6">
      <c r="A3" s="10" t="s">
        <v>18</v>
      </c>
      <c r="B3" s="10">
        <v>13.54</v>
      </c>
      <c r="C3" s="10">
        <v>13.13</v>
      </c>
      <c r="D3" s="30">
        <f t="shared" ref="D3:D9" si="0">AVERAGE(B3:C3)</f>
        <v>13.335000000000001</v>
      </c>
      <c r="E3" s="30">
        <v>2</v>
      </c>
      <c r="F3" s="30">
        <f t="shared" ref="F3:F9" si="1">LOG(E3)</f>
        <v>0.3010299956639812</v>
      </c>
    </row>
    <row r="4" spans="1:6">
      <c r="A4" s="10" t="s">
        <v>19</v>
      </c>
      <c r="B4" s="10">
        <v>16.809999999999999</v>
      </c>
      <c r="C4" s="10">
        <v>16.63</v>
      </c>
      <c r="D4" s="30">
        <f t="shared" si="0"/>
        <v>16.72</v>
      </c>
      <c r="E4" s="30">
        <v>0.2</v>
      </c>
      <c r="F4" s="30">
        <f t="shared" si="1"/>
        <v>-0.69897000433601875</v>
      </c>
    </row>
    <row r="5" spans="1:6">
      <c r="A5" s="10" t="s">
        <v>20</v>
      </c>
      <c r="B5" s="10">
        <v>22.03</v>
      </c>
      <c r="C5" s="10">
        <v>21.88</v>
      </c>
      <c r="D5" s="30">
        <f t="shared" si="0"/>
        <v>21.954999999999998</v>
      </c>
      <c r="E5" s="30">
        <v>0.02</v>
      </c>
      <c r="F5" s="30">
        <f t="shared" si="1"/>
        <v>-1.6989700043360187</v>
      </c>
    </row>
    <row r="6" spans="1:6">
      <c r="A6" s="10" t="s">
        <v>21</v>
      </c>
      <c r="B6" s="10">
        <v>25.67</v>
      </c>
      <c r="C6" s="10">
        <v>25.66</v>
      </c>
      <c r="D6" s="30">
        <f t="shared" si="0"/>
        <v>25.664999999999999</v>
      </c>
      <c r="E6" s="30">
        <v>2E-3</v>
      </c>
      <c r="F6" s="30">
        <f t="shared" si="1"/>
        <v>-2.6989700043360187</v>
      </c>
    </row>
    <row r="7" spans="1:6">
      <c r="A7" s="10" t="s">
        <v>22</v>
      </c>
      <c r="B7" s="10">
        <v>28.42</v>
      </c>
      <c r="C7" s="10">
        <v>28.38</v>
      </c>
      <c r="D7" s="30">
        <f t="shared" si="0"/>
        <v>28.4</v>
      </c>
      <c r="E7" s="30">
        <v>2.0000000000000001E-4</v>
      </c>
      <c r="F7" s="30">
        <f t="shared" si="1"/>
        <v>-3.6989700043360187</v>
      </c>
    </row>
    <row r="8" spans="1:6">
      <c r="A8" s="10" t="s">
        <v>23</v>
      </c>
      <c r="B8" s="10">
        <v>29.84</v>
      </c>
      <c r="C8" s="10">
        <v>30.65</v>
      </c>
      <c r="D8" s="30">
        <f t="shared" si="0"/>
        <v>30.244999999999997</v>
      </c>
      <c r="E8" s="30">
        <v>2.0000000000000002E-5</v>
      </c>
      <c r="F8" s="30">
        <f t="shared" si="1"/>
        <v>-4.6989700043360187</v>
      </c>
    </row>
    <row r="9" spans="1:6">
      <c r="A9" s="10" t="s">
        <v>24</v>
      </c>
      <c r="B9" s="10">
        <v>31.29</v>
      </c>
      <c r="C9" s="10">
        <v>30.78</v>
      </c>
      <c r="D9" s="30">
        <f t="shared" si="0"/>
        <v>31.035</v>
      </c>
      <c r="E9" s="30">
        <v>0</v>
      </c>
      <c r="F9" s="30" t="e">
        <f t="shared" si="1"/>
        <v>#NUM!</v>
      </c>
    </row>
    <row r="10" spans="1:6">
      <c r="A10" s="4"/>
    </row>
    <row r="11" spans="1:6">
      <c r="A11" s="4"/>
    </row>
    <row r="12" spans="1:6">
      <c r="A12" s="4"/>
    </row>
    <row r="13" spans="1:6">
      <c r="A13" s="4"/>
    </row>
    <row r="14" spans="1:6">
      <c r="A14" s="4"/>
    </row>
    <row r="15" spans="1:6">
      <c r="A15" s="4"/>
    </row>
    <row r="16" spans="1:6">
      <c r="A16" s="4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zoomScale="125" zoomScaleNormal="125" zoomScalePageLayoutView="125" workbookViewId="0">
      <selection activeCell="F5" sqref="F5"/>
    </sheetView>
  </sheetViews>
  <sheetFormatPr baseColWidth="10" defaultColWidth="8.83203125" defaultRowHeight="14" x14ac:dyDescent="0"/>
  <cols>
    <col min="1" max="1" width="5.33203125" style="5" bestFit="1" customWidth="1"/>
    <col min="2" max="2" width="11.1640625" style="5" bestFit="1" customWidth="1"/>
    <col min="3" max="3" width="6" style="5" bestFit="1" customWidth="1"/>
    <col min="4" max="4" width="9.83203125" style="5" bestFit="1" customWidth="1"/>
    <col min="5" max="5" width="12" style="6" bestFit="1" customWidth="1"/>
    <col min="6" max="6" width="22.83203125" style="5" bestFit="1" customWidth="1"/>
    <col min="7" max="7" width="14" style="5" bestFit="1" customWidth="1"/>
    <col min="8" max="8" width="8.83203125" style="5"/>
    <col min="9" max="16384" width="8.83203125" style="8"/>
  </cols>
  <sheetData>
    <row r="1" spans="1:8" s="7" customFormat="1" ht="15" thickBot="1">
      <c r="A1" s="9" t="s">
        <v>0</v>
      </c>
      <c r="B1" s="9" t="s">
        <v>111</v>
      </c>
      <c r="C1" s="9" t="s">
        <v>112</v>
      </c>
      <c r="D1" s="9" t="s">
        <v>113</v>
      </c>
      <c r="E1" s="18" t="s">
        <v>26</v>
      </c>
      <c r="F1" s="28" t="s">
        <v>159</v>
      </c>
      <c r="G1" s="21" t="s">
        <v>158</v>
      </c>
      <c r="H1" s="9" t="s">
        <v>160</v>
      </c>
    </row>
    <row r="2" spans="1:8">
      <c r="A2" s="12" t="s">
        <v>96</v>
      </c>
      <c r="B2" s="13" t="s">
        <v>147</v>
      </c>
      <c r="C2" s="14">
        <v>35.21</v>
      </c>
      <c r="D2" s="14">
        <f t="shared" ref="D2:D33" si="0">-0.2807*(C2)+4.1876</f>
        <v>-5.6958470000000005</v>
      </c>
      <c r="E2" s="19">
        <f t="shared" ref="E2:E33" si="1">10^(D2)</f>
        <v>2.0144338008710513E-6</v>
      </c>
      <c r="F2" s="27">
        <f t="shared" ref="F2:F11" si="2">E2*5</f>
        <v>1.0072169004355257E-5</v>
      </c>
      <c r="G2" s="22">
        <v>72.040000000000006</v>
      </c>
      <c r="H2" s="10">
        <f t="shared" ref="H2:H33" si="3">F2-G2</f>
        <v>-72.039989927831002</v>
      </c>
    </row>
    <row r="3" spans="1:8">
      <c r="A3" s="12" t="s">
        <v>63</v>
      </c>
      <c r="B3" s="13" t="s">
        <v>130</v>
      </c>
      <c r="C3" s="14">
        <v>33.119999999999997</v>
      </c>
      <c r="D3" s="14">
        <f t="shared" si="0"/>
        <v>-5.1091839999999991</v>
      </c>
      <c r="E3" s="19">
        <f t="shared" si="1"/>
        <v>7.7770698571211933E-6</v>
      </c>
      <c r="F3" s="24">
        <f t="shared" si="2"/>
        <v>3.8885349285605963E-5</v>
      </c>
      <c r="G3" s="22">
        <v>3.67</v>
      </c>
      <c r="H3" s="10">
        <f t="shared" si="3"/>
        <v>-3.6699611146507145</v>
      </c>
    </row>
    <row r="4" spans="1:8">
      <c r="A4" s="12" t="s">
        <v>71</v>
      </c>
      <c r="B4" s="13" t="s">
        <v>130</v>
      </c>
      <c r="C4" s="14">
        <v>23.91</v>
      </c>
      <c r="D4" s="14">
        <f t="shared" si="0"/>
        <v>-2.5239370000000001</v>
      </c>
      <c r="E4" s="19">
        <f t="shared" si="1"/>
        <v>2.9926987345618031E-3</v>
      </c>
      <c r="F4" s="24">
        <f t="shared" si="2"/>
        <v>1.4963493672809015E-2</v>
      </c>
      <c r="G4" s="22">
        <v>3.67</v>
      </c>
      <c r="H4" s="10">
        <f t="shared" si="3"/>
        <v>-3.6550365063271908</v>
      </c>
    </row>
    <row r="5" spans="1:8">
      <c r="A5" s="12" t="s">
        <v>94</v>
      </c>
      <c r="B5" s="13" t="s">
        <v>145</v>
      </c>
      <c r="C5" s="14">
        <v>19.5</v>
      </c>
      <c r="D5" s="14">
        <f t="shared" si="0"/>
        <v>-1.2860500000000004</v>
      </c>
      <c r="E5" s="19">
        <f t="shared" si="1"/>
        <v>5.1754724369204488E-2</v>
      </c>
      <c r="F5" s="24">
        <f t="shared" si="2"/>
        <v>0.25877362184602243</v>
      </c>
      <c r="G5" s="22">
        <v>9.92</v>
      </c>
      <c r="H5" s="10">
        <f t="shared" si="3"/>
        <v>-9.6612263781539767</v>
      </c>
    </row>
    <row r="6" spans="1:8">
      <c r="A6" s="12" t="s">
        <v>86</v>
      </c>
      <c r="B6" s="13" t="s">
        <v>145</v>
      </c>
      <c r="C6" s="14">
        <v>19.170000000000002</v>
      </c>
      <c r="D6" s="14">
        <f t="shared" si="0"/>
        <v>-1.1934190000000005</v>
      </c>
      <c r="E6" s="19">
        <f t="shared" si="1"/>
        <v>6.4059124671259501E-2</v>
      </c>
      <c r="F6" s="24">
        <f t="shared" si="2"/>
        <v>0.32029562335629752</v>
      </c>
      <c r="G6" s="22">
        <v>9.92</v>
      </c>
      <c r="H6" s="10">
        <f t="shared" si="3"/>
        <v>-9.599704376643702</v>
      </c>
    </row>
    <row r="7" spans="1:8">
      <c r="A7" s="12" t="s">
        <v>108</v>
      </c>
      <c r="B7" s="13" t="s">
        <v>155</v>
      </c>
      <c r="C7" s="14">
        <v>16.3</v>
      </c>
      <c r="D7" s="14">
        <f t="shared" si="0"/>
        <v>-0.38781000000000088</v>
      </c>
      <c r="E7" s="19">
        <f t="shared" si="1"/>
        <v>0.4094397468255711</v>
      </c>
      <c r="F7" s="24">
        <f t="shared" si="2"/>
        <v>2.0471987341278557</v>
      </c>
      <c r="G7" s="22">
        <v>4.46</v>
      </c>
      <c r="H7" s="10">
        <f t="shared" si="3"/>
        <v>-2.4128012658721443</v>
      </c>
    </row>
    <row r="8" spans="1:8">
      <c r="A8" s="12" t="s">
        <v>69</v>
      </c>
      <c r="B8" s="13" t="s">
        <v>136</v>
      </c>
      <c r="C8" s="14">
        <v>16.260000000000002</v>
      </c>
      <c r="D8" s="14">
        <f t="shared" si="0"/>
        <v>-0.37658200000000086</v>
      </c>
      <c r="E8" s="19">
        <f t="shared" si="1"/>
        <v>0.420163188344922</v>
      </c>
      <c r="F8" s="24">
        <f t="shared" si="2"/>
        <v>2.1008159417246102</v>
      </c>
      <c r="G8" s="22">
        <v>1.39</v>
      </c>
      <c r="H8" s="10">
        <f t="shared" si="3"/>
        <v>0.71081594172461027</v>
      </c>
    </row>
    <row r="9" spans="1:8">
      <c r="A9" s="12" t="s">
        <v>77</v>
      </c>
      <c r="B9" s="13" t="s">
        <v>136</v>
      </c>
      <c r="C9" s="14">
        <v>16.09</v>
      </c>
      <c r="D9" s="14">
        <f t="shared" si="0"/>
        <v>-0.32886300000000013</v>
      </c>
      <c r="E9" s="19">
        <f t="shared" si="1"/>
        <v>0.46896129460444058</v>
      </c>
      <c r="F9" s="24">
        <f t="shared" si="2"/>
        <v>2.3448064730222029</v>
      </c>
      <c r="G9" s="22">
        <v>1.39</v>
      </c>
      <c r="H9" s="10">
        <f t="shared" si="3"/>
        <v>0.95480647302220301</v>
      </c>
    </row>
    <row r="10" spans="1:8">
      <c r="A10" s="12" t="s">
        <v>38</v>
      </c>
      <c r="B10" s="13" t="s">
        <v>121</v>
      </c>
      <c r="C10" s="14">
        <v>16</v>
      </c>
      <c r="D10" s="14">
        <f t="shared" si="0"/>
        <v>-0.30360000000000031</v>
      </c>
      <c r="E10" s="19">
        <f t="shared" si="1"/>
        <v>0.4970499105762346</v>
      </c>
      <c r="F10" s="24">
        <f t="shared" si="2"/>
        <v>2.4852495528811729</v>
      </c>
      <c r="G10" s="22">
        <v>97.71</v>
      </c>
      <c r="H10" s="10">
        <f t="shared" si="3"/>
        <v>-95.224750447118822</v>
      </c>
    </row>
    <row r="11" spans="1:8">
      <c r="A11" s="12" t="s">
        <v>104</v>
      </c>
      <c r="B11" s="13" t="s">
        <v>155</v>
      </c>
      <c r="C11" s="14">
        <v>15.78</v>
      </c>
      <c r="D11" s="14">
        <f t="shared" si="0"/>
        <v>-0.24184599999999978</v>
      </c>
      <c r="E11" s="19">
        <f t="shared" si="1"/>
        <v>0.57299917938847023</v>
      </c>
      <c r="F11" s="24">
        <f t="shared" si="2"/>
        <v>2.864995896942351</v>
      </c>
      <c r="G11" s="22">
        <v>4.46</v>
      </c>
      <c r="H11" s="10">
        <f t="shared" si="3"/>
        <v>-1.5950041030576489</v>
      </c>
    </row>
    <row r="12" spans="1:8">
      <c r="A12" s="15" t="s">
        <v>32</v>
      </c>
      <c r="B12" s="16" t="s">
        <v>115</v>
      </c>
      <c r="C12" s="17">
        <v>16.649999999999999</v>
      </c>
      <c r="D12" s="17">
        <f t="shared" si="0"/>
        <v>-0.48605500000000035</v>
      </c>
      <c r="E12" s="20">
        <f t="shared" si="1"/>
        <v>0.32654647499610701</v>
      </c>
      <c r="F12" s="25">
        <f>E12*5*2</f>
        <v>3.2654647499610698</v>
      </c>
      <c r="G12" s="23">
        <v>137.65</v>
      </c>
      <c r="H12" s="11">
        <f t="shared" si="3"/>
        <v>-134.38453525003894</v>
      </c>
    </row>
    <row r="13" spans="1:8">
      <c r="A13" s="15" t="s">
        <v>36</v>
      </c>
      <c r="B13" s="16" t="s">
        <v>119</v>
      </c>
      <c r="C13" s="17">
        <v>16.57</v>
      </c>
      <c r="D13" s="17">
        <f t="shared" si="0"/>
        <v>-0.46359900000000032</v>
      </c>
      <c r="E13" s="20">
        <f t="shared" si="1"/>
        <v>0.34387531403038729</v>
      </c>
      <c r="F13" s="25">
        <f>E13*5*2</f>
        <v>3.4387531403038727</v>
      </c>
      <c r="G13" s="23">
        <v>132.55000000000001</v>
      </c>
      <c r="H13" s="11">
        <f t="shared" si="3"/>
        <v>-129.11124685969614</v>
      </c>
    </row>
    <row r="14" spans="1:8">
      <c r="A14" s="12" t="s">
        <v>84</v>
      </c>
      <c r="B14" s="13" t="s">
        <v>143</v>
      </c>
      <c r="C14" s="14">
        <v>15</v>
      </c>
      <c r="D14" s="14">
        <f t="shared" si="0"/>
        <v>-2.289999999999992E-2</v>
      </c>
      <c r="E14" s="19">
        <f t="shared" si="1"/>
        <v>0.94863686986646911</v>
      </c>
      <c r="F14" s="24">
        <f>E14*5</f>
        <v>4.7431843493323456</v>
      </c>
      <c r="G14" s="22">
        <v>1.78</v>
      </c>
      <c r="H14" s="10">
        <f t="shared" si="3"/>
        <v>2.9631843493323453</v>
      </c>
    </row>
    <row r="15" spans="1:8">
      <c r="A15" s="12" t="s">
        <v>54</v>
      </c>
      <c r="B15" s="13" t="s">
        <v>129</v>
      </c>
      <c r="C15" s="14">
        <v>14.84</v>
      </c>
      <c r="D15" s="14">
        <f t="shared" si="0"/>
        <v>2.2012000000000143E-2</v>
      </c>
      <c r="E15" s="19">
        <f t="shared" si="1"/>
        <v>1.0519909410055481</v>
      </c>
      <c r="F15" s="24">
        <f>E15*5</f>
        <v>5.2599547050277407</v>
      </c>
      <c r="G15" s="22">
        <v>3.86</v>
      </c>
      <c r="H15" s="10">
        <f t="shared" si="3"/>
        <v>1.3999547050277408</v>
      </c>
    </row>
    <row r="16" spans="1:8">
      <c r="A16" s="12" t="s">
        <v>92</v>
      </c>
      <c r="B16" s="13" t="s">
        <v>143</v>
      </c>
      <c r="C16" s="14">
        <v>14.74</v>
      </c>
      <c r="D16" s="14">
        <f t="shared" si="0"/>
        <v>5.0081999999999738E-2</v>
      </c>
      <c r="E16" s="19">
        <f t="shared" si="1"/>
        <v>1.1222303248264687</v>
      </c>
      <c r="F16" s="24">
        <f>E16*5</f>
        <v>5.6111516241323436</v>
      </c>
      <c r="G16" s="22">
        <v>1.78</v>
      </c>
      <c r="H16" s="10">
        <f t="shared" si="3"/>
        <v>3.8311516241323433</v>
      </c>
    </row>
    <row r="17" spans="1:8">
      <c r="A17" s="15" t="s">
        <v>40</v>
      </c>
      <c r="B17" s="16" t="s">
        <v>115</v>
      </c>
      <c r="C17" s="17">
        <v>15.79</v>
      </c>
      <c r="D17" s="17">
        <f t="shared" si="0"/>
        <v>-0.24465300000000045</v>
      </c>
      <c r="E17" s="20">
        <f t="shared" si="1"/>
        <v>0.5693076242696965</v>
      </c>
      <c r="F17" s="25">
        <f>E17*5*2</f>
        <v>5.6930762426969652</v>
      </c>
      <c r="G17" s="23">
        <v>137.65</v>
      </c>
      <c r="H17" s="11">
        <f t="shared" si="3"/>
        <v>-131.95692375730303</v>
      </c>
    </row>
    <row r="18" spans="1:8">
      <c r="A18" s="12" t="s">
        <v>62</v>
      </c>
      <c r="B18" s="13" t="s">
        <v>129</v>
      </c>
      <c r="C18" s="14">
        <v>14.67</v>
      </c>
      <c r="D18" s="14">
        <f t="shared" si="0"/>
        <v>6.9730999999999987E-2</v>
      </c>
      <c r="E18" s="19">
        <f t="shared" si="1"/>
        <v>1.1741700541388396</v>
      </c>
      <c r="F18" s="24">
        <f t="shared" ref="F18:F30" si="4">E18*5</f>
        <v>5.8708502706941976</v>
      </c>
      <c r="G18" s="22">
        <v>3.86</v>
      </c>
      <c r="H18" s="10">
        <f t="shared" si="3"/>
        <v>2.0108502706941978</v>
      </c>
    </row>
    <row r="19" spans="1:8">
      <c r="A19" s="12" t="s">
        <v>100</v>
      </c>
      <c r="B19" s="13" t="s">
        <v>151</v>
      </c>
      <c r="C19" s="14">
        <v>14.53</v>
      </c>
      <c r="D19" s="14">
        <f t="shared" si="0"/>
        <v>0.1090289999999996</v>
      </c>
      <c r="E19" s="19">
        <f t="shared" si="1"/>
        <v>1.2853724877843569</v>
      </c>
      <c r="F19" s="24">
        <f t="shared" si="4"/>
        <v>6.4268624389217841</v>
      </c>
      <c r="G19" s="22">
        <v>2.72</v>
      </c>
      <c r="H19" s="10">
        <f t="shared" si="3"/>
        <v>3.7068624389217839</v>
      </c>
    </row>
    <row r="20" spans="1:8">
      <c r="A20" s="12" t="s">
        <v>37</v>
      </c>
      <c r="B20" s="13" t="s">
        <v>120</v>
      </c>
      <c r="C20" s="14">
        <v>14.46</v>
      </c>
      <c r="D20" s="14">
        <f t="shared" si="0"/>
        <v>0.12867799999999985</v>
      </c>
      <c r="E20" s="19">
        <f t="shared" si="1"/>
        <v>1.3448628594167682</v>
      </c>
      <c r="F20" s="24">
        <f t="shared" si="4"/>
        <v>6.7243142970838408</v>
      </c>
      <c r="G20" s="22">
        <v>13.37</v>
      </c>
      <c r="H20" s="10">
        <f t="shared" si="3"/>
        <v>-6.6456857029161585</v>
      </c>
    </row>
    <row r="21" spans="1:8">
      <c r="A21" s="12" t="s">
        <v>87</v>
      </c>
      <c r="B21" s="13" t="s">
        <v>138</v>
      </c>
      <c r="C21" s="14">
        <v>13.94</v>
      </c>
      <c r="D21" s="14">
        <f t="shared" si="0"/>
        <v>0.27464200000000005</v>
      </c>
      <c r="E21" s="19">
        <f t="shared" si="1"/>
        <v>1.8820969893871353</v>
      </c>
      <c r="F21" s="24">
        <f t="shared" si="4"/>
        <v>9.4104849469356768</v>
      </c>
      <c r="G21" s="22">
        <v>12.18</v>
      </c>
      <c r="H21" s="10">
        <f t="shared" si="3"/>
        <v>-2.7695150530643229</v>
      </c>
    </row>
    <row r="22" spans="1:8">
      <c r="A22" s="12" t="s">
        <v>79</v>
      </c>
      <c r="B22" s="13" t="s">
        <v>138</v>
      </c>
      <c r="C22" s="14">
        <v>13.88</v>
      </c>
      <c r="D22" s="14">
        <f t="shared" si="0"/>
        <v>0.29148399999999963</v>
      </c>
      <c r="E22" s="19">
        <f t="shared" si="1"/>
        <v>1.9565186857949803</v>
      </c>
      <c r="F22" s="24">
        <f t="shared" si="4"/>
        <v>9.7825934289749021</v>
      </c>
      <c r="G22" s="22">
        <v>12.18</v>
      </c>
      <c r="H22" s="10">
        <f t="shared" si="3"/>
        <v>-2.3974065710250976</v>
      </c>
    </row>
    <row r="23" spans="1:8">
      <c r="A23" s="12" t="s">
        <v>102</v>
      </c>
      <c r="B23" s="13" t="s">
        <v>153</v>
      </c>
      <c r="C23" s="14">
        <v>13.39</v>
      </c>
      <c r="D23" s="14">
        <f t="shared" si="0"/>
        <v>0.4290269999999996</v>
      </c>
      <c r="E23" s="19">
        <f t="shared" si="1"/>
        <v>2.6855113981685865</v>
      </c>
      <c r="F23" s="24">
        <f t="shared" si="4"/>
        <v>13.427556990842932</v>
      </c>
      <c r="G23" s="22">
        <v>12.84</v>
      </c>
      <c r="H23" s="10">
        <f t="shared" si="3"/>
        <v>0.58755699084293234</v>
      </c>
    </row>
    <row r="24" spans="1:8">
      <c r="A24" s="12" t="s">
        <v>45</v>
      </c>
      <c r="B24" s="13" t="s">
        <v>120</v>
      </c>
      <c r="C24" s="14">
        <v>13.11</v>
      </c>
      <c r="D24" s="14">
        <f t="shared" si="0"/>
        <v>0.50762299999999971</v>
      </c>
      <c r="E24" s="19">
        <f t="shared" si="1"/>
        <v>3.2182738766177961</v>
      </c>
      <c r="F24" s="24">
        <f t="shared" si="4"/>
        <v>16.091369383088981</v>
      </c>
      <c r="G24" s="22">
        <v>13.37</v>
      </c>
      <c r="H24" s="10">
        <f t="shared" si="3"/>
        <v>2.721369383088982</v>
      </c>
    </row>
    <row r="25" spans="1:8">
      <c r="A25" s="12" t="s">
        <v>68</v>
      </c>
      <c r="B25" s="13" t="s">
        <v>135</v>
      </c>
      <c r="C25" s="14">
        <v>12.93</v>
      </c>
      <c r="D25" s="14">
        <f t="shared" si="0"/>
        <v>0.55814899999999978</v>
      </c>
      <c r="E25" s="19">
        <f t="shared" si="1"/>
        <v>3.6153387827972479</v>
      </c>
      <c r="F25" s="24">
        <f t="shared" si="4"/>
        <v>18.07669391398624</v>
      </c>
      <c r="G25" s="22">
        <v>6.31</v>
      </c>
      <c r="H25" s="10">
        <f t="shared" si="3"/>
        <v>11.766693913986241</v>
      </c>
    </row>
    <row r="26" spans="1:8">
      <c r="A26" s="12" t="s">
        <v>55</v>
      </c>
      <c r="B26" s="13" t="s">
        <v>122</v>
      </c>
      <c r="C26" s="14">
        <v>12.92</v>
      </c>
      <c r="D26" s="14">
        <f t="shared" si="0"/>
        <v>0.56095599999999957</v>
      </c>
      <c r="E26" s="19">
        <f t="shared" si="1"/>
        <v>3.6387816840000076</v>
      </c>
      <c r="F26" s="24">
        <f t="shared" si="4"/>
        <v>18.193908420000039</v>
      </c>
      <c r="G26" s="22">
        <v>5.24</v>
      </c>
      <c r="H26" s="10">
        <f t="shared" si="3"/>
        <v>12.953908420000039</v>
      </c>
    </row>
    <row r="27" spans="1:8">
      <c r="A27" s="12" t="s">
        <v>81</v>
      </c>
      <c r="B27" s="13" t="s">
        <v>140</v>
      </c>
      <c r="C27" s="14">
        <v>12.91</v>
      </c>
      <c r="D27" s="14">
        <f t="shared" si="0"/>
        <v>0.56376299999999979</v>
      </c>
      <c r="E27" s="19">
        <f t="shared" si="1"/>
        <v>3.662376595747237</v>
      </c>
      <c r="F27" s="24">
        <f t="shared" si="4"/>
        <v>18.311882978736186</v>
      </c>
      <c r="G27" s="22">
        <v>6.07</v>
      </c>
      <c r="H27" s="10">
        <f t="shared" si="3"/>
        <v>12.241882978736186</v>
      </c>
    </row>
    <row r="28" spans="1:8">
      <c r="A28" s="12" t="s">
        <v>76</v>
      </c>
      <c r="B28" s="13" t="s">
        <v>135</v>
      </c>
      <c r="C28" s="14">
        <v>12.71</v>
      </c>
      <c r="D28" s="14">
        <f t="shared" si="0"/>
        <v>0.61990299999999943</v>
      </c>
      <c r="E28" s="19">
        <f t="shared" si="1"/>
        <v>4.1677628577631589</v>
      </c>
      <c r="F28" s="24">
        <f t="shared" si="4"/>
        <v>20.838814288815794</v>
      </c>
      <c r="G28" s="22">
        <v>6.31</v>
      </c>
      <c r="H28" s="10">
        <f t="shared" si="3"/>
        <v>14.528814288815795</v>
      </c>
    </row>
    <row r="29" spans="1:8">
      <c r="A29" s="12" t="s">
        <v>47</v>
      </c>
      <c r="B29" s="13" t="s">
        <v>122</v>
      </c>
      <c r="C29" s="14">
        <v>12.67</v>
      </c>
      <c r="D29" s="14">
        <f t="shared" si="0"/>
        <v>0.63113099999999989</v>
      </c>
      <c r="E29" s="19">
        <f t="shared" si="1"/>
        <v>4.2769187509519746</v>
      </c>
      <c r="F29" s="24">
        <f t="shared" si="4"/>
        <v>21.384593754759873</v>
      </c>
      <c r="G29" s="22">
        <v>5.24</v>
      </c>
      <c r="H29" s="10">
        <f t="shared" si="3"/>
        <v>16.144593754759875</v>
      </c>
    </row>
    <row r="30" spans="1:8">
      <c r="A30" s="12" t="s">
        <v>89</v>
      </c>
      <c r="B30" s="13" t="s">
        <v>140</v>
      </c>
      <c r="C30" s="14">
        <v>12.64</v>
      </c>
      <c r="D30" s="14">
        <f t="shared" si="0"/>
        <v>0.63955199999999968</v>
      </c>
      <c r="E30" s="19">
        <f t="shared" si="1"/>
        <v>4.3606577295924733</v>
      </c>
      <c r="F30" s="24">
        <f t="shared" si="4"/>
        <v>21.803288647962368</v>
      </c>
      <c r="G30" s="22">
        <v>6.07</v>
      </c>
      <c r="H30" s="10">
        <f t="shared" si="3"/>
        <v>15.733288647962368</v>
      </c>
    </row>
    <row r="31" spans="1:8">
      <c r="A31" s="15" t="s">
        <v>93</v>
      </c>
      <c r="B31" s="16" t="s">
        <v>144</v>
      </c>
      <c r="C31" s="17">
        <v>13.56</v>
      </c>
      <c r="D31" s="17">
        <f t="shared" si="0"/>
        <v>0.38130799999999976</v>
      </c>
      <c r="E31" s="20">
        <f t="shared" si="1"/>
        <v>2.406068569780131</v>
      </c>
      <c r="F31" s="25">
        <f>E31*5*2</f>
        <v>24.060685697801311</v>
      </c>
      <c r="G31" s="23">
        <v>103.04</v>
      </c>
      <c r="H31" s="11">
        <f t="shared" si="3"/>
        <v>-78.979314302198702</v>
      </c>
    </row>
    <row r="32" spans="1:8">
      <c r="A32" s="12" t="s">
        <v>64</v>
      </c>
      <c r="B32" s="13" t="s">
        <v>131</v>
      </c>
      <c r="C32" s="14">
        <v>12.31</v>
      </c>
      <c r="D32" s="14">
        <f t="shared" si="0"/>
        <v>0.73218299999999958</v>
      </c>
      <c r="E32" s="19">
        <f t="shared" si="1"/>
        <v>5.3973800566672674</v>
      </c>
      <c r="F32" s="24">
        <f>E32*5</f>
        <v>26.986900283336336</v>
      </c>
      <c r="G32" s="22">
        <v>14.86</v>
      </c>
      <c r="H32" s="10">
        <f t="shared" si="3"/>
        <v>12.126900283336337</v>
      </c>
    </row>
    <row r="33" spans="1:8">
      <c r="A33" s="12" t="s">
        <v>31</v>
      </c>
      <c r="B33" s="13" t="s">
        <v>114</v>
      </c>
      <c r="C33" s="14">
        <v>12.3</v>
      </c>
      <c r="D33" s="14">
        <f t="shared" si="0"/>
        <v>0.73498999999999937</v>
      </c>
      <c r="E33" s="19">
        <f t="shared" si="1"/>
        <v>5.4323782283529374</v>
      </c>
      <c r="F33" s="24">
        <f>E33*5</f>
        <v>27.161891141764688</v>
      </c>
      <c r="G33" s="22">
        <v>31.85</v>
      </c>
      <c r="H33" s="10">
        <f t="shared" si="3"/>
        <v>-4.6881088582353136</v>
      </c>
    </row>
    <row r="34" spans="1:8">
      <c r="A34" s="12" t="s">
        <v>72</v>
      </c>
      <c r="B34" s="13" t="s">
        <v>131</v>
      </c>
      <c r="C34" s="14">
        <v>12.23</v>
      </c>
      <c r="D34" s="14">
        <f t="shared" ref="D34:D65" si="5">-0.2807*(C34)+4.1876</f>
        <v>0.75463899999999962</v>
      </c>
      <c r="E34" s="19">
        <f t="shared" ref="E34:E65" si="6">10^(D34)</f>
        <v>5.6838027786088734</v>
      </c>
      <c r="F34" s="24">
        <f>E34*5</f>
        <v>28.419013893044365</v>
      </c>
      <c r="G34" s="22">
        <v>14.86</v>
      </c>
      <c r="H34" s="10">
        <f t="shared" ref="H34:H65" si="7">F34-G34</f>
        <v>13.559013893044366</v>
      </c>
    </row>
    <row r="35" spans="1:8">
      <c r="A35" s="15" t="s">
        <v>98</v>
      </c>
      <c r="B35" s="16" t="s">
        <v>149</v>
      </c>
      <c r="C35" s="17">
        <v>13.23</v>
      </c>
      <c r="D35" s="17">
        <f t="shared" si="5"/>
        <v>0.47393899999999967</v>
      </c>
      <c r="E35" s="20">
        <f t="shared" si="6"/>
        <v>2.9780981032691307</v>
      </c>
      <c r="F35" s="25">
        <f>E35*5*2</f>
        <v>29.780981032691308</v>
      </c>
      <c r="G35" s="23">
        <v>111.59</v>
      </c>
      <c r="H35" s="11">
        <f t="shared" si="7"/>
        <v>-81.809018967308702</v>
      </c>
    </row>
    <row r="36" spans="1:8">
      <c r="A36" s="12" t="s">
        <v>106</v>
      </c>
      <c r="B36" s="13" t="s">
        <v>157</v>
      </c>
      <c r="C36" s="14">
        <v>11.81</v>
      </c>
      <c r="D36" s="14">
        <f t="shared" si="5"/>
        <v>0.87253299999999978</v>
      </c>
      <c r="E36" s="19">
        <f t="shared" si="6"/>
        <v>7.456465280563858</v>
      </c>
      <c r="F36" s="24">
        <f>E36*5</f>
        <v>37.282326402819294</v>
      </c>
      <c r="G36" s="22">
        <v>31.73</v>
      </c>
      <c r="H36" s="10">
        <f t="shared" si="7"/>
        <v>5.5523264028192933</v>
      </c>
    </row>
    <row r="37" spans="1:8">
      <c r="A37" s="12" t="s">
        <v>110</v>
      </c>
      <c r="B37" s="13" t="s">
        <v>157</v>
      </c>
      <c r="C37" s="14">
        <v>11.8</v>
      </c>
      <c r="D37" s="14">
        <f t="shared" si="5"/>
        <v>0.87533999999999956</v>
      </c>
      <c r="E37" s="19">
        <f t="shared" si="6"/>
        <v>7.5048151557472886</v>
      </c>
      <c r="F37" s="24">
        <f>E37*5</f>
        <v>37.524075778736446</v>
      </c>
      <c r="G37" s="22">
        <v>31.73</v>
      </c>
      <c r="H37" s="10">
        <f t="shared" si="7"/>
        <v>5.7940757787364454</v>
      </c>
    </row>
    <row r="38" spans="1:8">
      <c r="A38" s="12" t="s">
        <v>39</v>
      </c>
      <c r="B38" s="13" t="s">
        <v>114</v>
      </c>
      <c r="C38" s="14">
        <v>11.77</v>
      </c>
      <c r="D38" s="14">
        <f t="shared" si="5"/>
        <v>0.8837609999999998</v>
      </c>
      <c r="E38" s="19">
        <f t="shared" si="6"/>
        <v>7.651754013514501</v>
      </c>
      <c r="F38" s="24">
        <f>E38*5</f>
        <v>38.258770067572506</v>
      </c>
      <c r="G38" s="22">
        <v>31.85</v>
      </c>
      <c r="H38" s="10">
        <f t="shared" si="7"/>
        <v>6.4087700675725046</v>
      </c>
    </row>
    <row r="39" spans="1:8">
      <c r="A39" s="15" t="s">
        <v>44</v>
      </c>
      <c r="B39" s="16" t="s">
        <v>119</v>
      </c>
      <c r="C39" s="17">
        <v>12.84</v>
      </c>
      <c r="D39" s="17">
        <f t="shared" si="5"/>
        <v>0.5834119999999996</v>
      </c>
      <c r="E39" s="20">
        <f t="shared" si="6"/>
        <v>3.8318808809326184</v>
      </c>
      <c r="F39" s="25">
        <f>E39*5*2</f>
        <v>38.318808809326185</v>
      </c>
      <c r="G39" s="23">
        <v>132.55000000000001</v>
      </c>
      <c r="H39" s="11">
        <f t="shared" si="7"/>
        <v>-94.231191190673826</v>
      </c>
    </row>
    <row r="40" spans="1:8">
      <c r="A40" s="12" t="s">
        <v>41</v>
      </c>
      <c r="B40" s="13" t="s">
        <v>116</v>
      </c>
      <c r="C40" s="14">
        <v>11.7</v>
      </c>
      <c r="D40" s="14">
        <f t="shared" si="5"/>
        <v>0.90341000000000005</v>
      </c>
      <c r="E40" s="19">
        <f t="shared" si="6"/>
        <v>8.0058970298228918</v>
      </c>
      <c r="F40" s="24">
        <f>E40*5</f>
        <v>40.029485149114457</v>
      </c>
      <c r="G40" s="22">
        <v>18.010000000000002</v>
      </c>
      <c r="H40" s="10">
        <f t="shared" si="7"/>
        <v>22.019485149114455</v>
      </c>
    </row>
    <row r="41" spans="1:8">
      <c r="A41" s="12" t="s">
        <v>33</v>
      </c>
      <c r="B41" s="13" t="s">
        <v>116</v>
      </c>
      <c r="C41" s="14">
        <v>11.61</v>
      </c>
      <c r="D41" s="14">
        <f t="shared" si="5"/>
        <v>0.92867299999999986</v>
      </c>
      <c r="E41" s="19">
        <f t="shared" si="6"/>
        <v>8.485413292183301</v>
      </c>
      <c r="F41" s="24">
        <f>E41*5</f>
        <v>42.427066460916507</v>
      </c>
      <c r="G41" s="22">
        <v>18.010000000000002</v>
      </c>
      <c r="H41" s="10">
        <f t="shared" si="7"/>
        <v>24.417066460916505</v>
      </c>
    </row>
    <row r="42" spans="1:8">
      <c r="A42" s="12" t="s">
        <v>105</v>
      </c>
      <c r="B42" s="13" t="s">
        <v>156</v>
      </c>
      <c r="C42" s="14">
        <v>11.42</v>
      </c>
      <c r="D42" s="14">
        <f t="shared" si="5"/>
        <v>0.98200599999999971</v>
      </c>
      <c r="E42" s="19">
        <f t="shared" si="6"/>
        <v>9.5941388621704657</v>
      </c>
      <c r="F42" s="24">
        <f>E42*5</f>
        <v>47.97069431085233</v>
      </c>
      <c r="G42" s="22">
        <v>46.42</v>
      </c>
      <c r="H42" s="10">
        <f t="shared" si="7"/>
        <v>1.5506943108523288</v>
      </c>
    </row>
    <row r="43" spans="1:8">
      <c r="A43" s="15" t="s">
        <v>49</v>
      </c>
      <c r="B43" s="16" t="s">
        <v>124</v>
      </c>
      <c r="C43" s="17">
        <v>12.45</v>
      </c>
      <c r="D43" s="17">
        <f t="shared" si="5"/>
        <v>0.69288499999999997</v>
      </c>
      <c r="E43" s="20">
        <f t="shared" si="6"/>
        <v>4.9304323015882945</v>
      </c>
      <c r="F43" s="25">
        <f>E43*5*2</f>
        <v>49.304323015882943</v>
      </c>
      <c r="G43" s="23">
        <v>106.73</v>
      </c>
      <c r="H43" s="11">
        <f t="shared" si="7"/>
        <v>-57.425676984117061</v>
      </c>
    </row>
    <row r="44" spans="1:8">
      <c r="A44" s="12" t="s">
        <v>103</v>
      </c>
      <c r="B44" s="13" t="s">
        <v>154</v>
      </c>
      <c r="C44" s="14">
        <v>11.34</v>
      </c>
      <c r="D44" s="14">
        <f t="shared" si="5"/>
        <v>1.0044619999999997</v>
      </c>
      <c r="E44" s="19">
        <f t="shared" si="6"/>
        <v>10.103270948245093</v>
      </c>
      <c r="F44" s="24">
        <f t="shared" ref="F44:F59" si="8">E44*5</f>
        <v>50.51635474122547</v>
      </c>
      <c r="G44" s="22">
        <v>29.62</v>
      </c>
      <c r="H44" s="10">
        <f t="shared" si="7"/>
        <v>20.896354741225469</v>
      </c>
    </row>
    <row r="45" spans="1:8">
      <c r="A45" s="12" t="s">
        <v>107</v>
      </c>
      <c r="B45" s="13" t="s">
        <v>154</v>
      </c>
      <c r="C45" s="14">
        <v>11.25</v>
      </c>
      <c r="D45" s="14">
        <f t="shared" si="5"/>
        <v>1.0297249999999996</v>
      </c>
      <c r="E45" s="19">
        <f t="shared" si="6"/>
        <v>10.708410223040914</v>
      </c>
      <c r="F45" s="24">
        <f t="shared" si="8"/>
        <v>53.542051115204572</v>
      </c>
      <c r="G45" s="22">
        <v>29.62</v>
      </c>
      <c r="H45" s="10">
        <f t="shared" si="7"/>
        <v>23.922051115204571</v>
      </c>
    </row>
    <row r="46" spans="1:8">
      <c r="A46" s="12" t="s">
        <v>95</v>
      </c>
      <c r="B46" s="13" t="s">
        <v>146</v>
      </c>
      <c r="C46" s="14">
        <v>11.24</v>
      </c>
      <c r="D46" s="14">
        <f t="shared" si="5"/>
        <v>1.0325319999999998</v>
      </c>
      <c r="E46" s="19">
        <f t="shared" si="6"/>
        <v>10.777846648775592</v>
      </c>
      <c r="F46" s="24">
        <f t="shared" si="8"/>
        <v>53.88923324387796</v>
      </c>
      <c r="G46" s="22">
        <v>26.42</v>
      </c>
      <c r="H46" s="10">
        <f t="shared" si="7"/>
        <v>27.469233243877959</v>
      </c>
    </row>
    <row r="47" spans="1:8">
      <c r="A47" s="12" t="s">
        <v>67</v>
      </c>
      <c r="B47" s="13" t="s">
        <v>134</v>
      </c>
      <c r="C47" s="14">
        <v>11.16</v>
      </c>
      <c r="D47" s="14">
        <f t="shared" si="5"/>
        <v>1.0549879999999998</v>
      </c>
      <c r="E47" s="19">
        <f t="shared" si="6"/>
        <v>11.349794545977712</v>
      </c>
      <c r="F47" s="24">
        <f t="shared" si="8"/>
        <v>56.748972729888564</v>
      </c>
      <c r="G47" s="22">
        <v>31.65</v>
      </c>
      <c r="H47" s="10">
        <f t="shared" si="7"/>
        <v>25.098972729888565</v>
      </c>
    </row>
    <row r="48" spans="1:8">
      <c r="A48" s="12" t="s">
        <v>75</v>
      </c>
      <c r="B48" s="13" t="s">
        <v>134</v>
      </c>
      <c r="C48" s="14">
        <v>10.93</v>
      </c>
      <c r="D48" s="14">
        <f t="shared" si="5"/>
        <v>1.1195489999999997</v>
      </c>
      <c r="E48" s="19">
        <f t="shared" si="6"/>
        <v>13.168884844819143</v>
      </c>
      <c r="F48" s="24">
        <f t="shared" si="8"/>
        <v>65.844424224095718</v>
      </c>
      <c r="G48" s="22">
        <v>31.65</v>
      </c>
      <c r="H48" s="10">
        <f t="shared" si="7"/>
        <v>34.194424224095719</v>
      </c>
    </row>
    <row r="49" spans="1:8">
      <c r="A49" s="12" t="s">
        <v>80</v>
      </c>
      <c r="B49" s="13" t="s">
        <v>139</v>
      </c>
      <c r="C49" s="14">
        <v>10.93</v>
      </c>
      <c r="D49" s="14">
        <f t="shared" si="5"/>
        <v>1.1195489999999997</v>
      </c>
      <c r="E49" s="19">
        <f t="shared" si="6"/>
        <v>13.168884844819143</v>
      </c>
      <c r="F49" s="24">
        <f t="shared" si="8"/>
        <v>65.844424224095718</v>
      </c>
      <c r="G49" s="22">
        <v>27.23</v>
      </c>
      <c r="H49" s="10">
        <f t="shared" si="7"/>
        <v>38.614424224095714</v>
      </c>
    </row>
    <row r="50" spans="1:8">
      <c r="A50" s="12" t="s">
        <v>35</v>
      </c>
      <c r="B50" s="13" t="s">
        <v>118</v>
      </c>
      <c r="C50" s="14">
        <v>10.9</v>
      </c>
      <c r="D50" s="14">
        <f t="shared" si="5"/>
        <v>1.1279699999999995</v>
      </c>
      <c r="E50" s="19">
        <f t="shared" si="6"/>
        <v>13.426722094239427</v>
      </c>
      <c r="F50" s="24">
        <f t="shared" si="8"/>
        <v>67.13361047119713</v>
      </c>
      <c r="G50" s="22">
        <v>27.19</v>
      </c>
      <c r="H50" s="10">
        <f t="shared" si="7"/>
        <v>39.943610471197132</v>
      </c>
    </row>
    <row r="51" spans="1:8">
      <c r="A51" s="12" t="s">
        <v>43</v>
      </c>
      <c r="B51" s="13" t="s">
        <v>118</v>
      </c>
      <c r="C51" s="14">
        <v>10.88</v>
      </c>
      <c r="D51" s="14">
        <f t="shared" si="5"/>
        <v>1.1335839999999995</v>
      </c>
      <c r="E51" s="19">
        <f t="shared" si="6"/>
        <v>13.601412124785242</v>
      </c>
      <c r="F51" s="24">
        <f t="shared" si="8"/>
        <v>68.007060623926208</v>
      </c>
      <c r="G51" s="22">
        <v>27.19</v>
      </c>
      <c r="H51" s="10">
        <f t="shared" si="7"/>
        <v>40.81706062392621</v>
      </c>
    </row>
    <row r="52" spans="1:8">
      <c r="A52" s="12" t="s">
        <v>59</v>
      </c>
      <c r="B52" s="13" t="s">
        <v>126</v>
      </c>
      <c r="C52" s="14">
        <v>10.82</v>
      </c>
      <c r="D52" s="14">
        <f t="shared" si="5"/>
        <v>1.1504259999999995</v>
      </c>
      <c r="E52" s="19">
        <f t="shared" si="6"/>
        <v>14.13923784236337</v>
      </c>
      <c r="F52" s="24">
        <f t="shared" si="8"/>
        <v>70.696189211816844</v>
      </c>
      <c r="G52" s="22">
        <v>33.85</v>
      </c>
      <c r="H52" s="10">
        <f t="shared" si="7"/>
        <v>36.846189211816842</v>
      </c>
    </row>
    <row r="53" spans="1:8">
      <c r="A53" s="12" t="s">
        <v>88</v>
      </c>
      <c r="B53" s="13" t="s">
        <v>139</v>
      </c>
      <c r="C53" s="14">
        <v>10.81</v>
      </c>
      <c r="D53" s="14">
        <f t="shared" si="5"/>
        <v>1.1532329999999997</v>
      </c>
      <c r="E53" s="19">
        <f t="shared" si="6"/>
        <v>14.230920745608318</v>
      </c>
      <c r="F53" s="24">
        <f t="shared" si="8"/>
        <v>71.154603728041593</v>
      </c>
      <c r="G53" s="22">
        <v>27.23</v>
      </c>
      <c r="H53" s="10">
        <f t="shared" si="7"/>
        <v>43.924603728041589</v>
      </c>
    </row>
    <row r="54" spans="1:8">
      <c r="A54" s="12" t="s">
        <v>51</v>
      </c>
      <c r="B54" s="13" t="s">
        <v>126</v>
      </c>
      <c r="C54" s="14">
        <v>10.68</v>
      </c>
      <c r="D54" s="14">
        <f t="shared" si="5"/>
        <v>1.189724</v>
      </c>
      <c r="E54" s="19">
        <f t="shared" si="6"/>
        <v>15.478326377641006</v>
      </c>
      <c r="F54" s="24">
        <f t="shared" si="8"/>
        <v>77.391631888205026</v>
      </c>
      <c r="G54" s="22">
        <v>33.85</v>
      </c>
      <c r="H54" s="10">
        <f t="shared" si="7"/>
        <v>43.541631888205025</v>
      </c>
    </row>
    <row r="55" spans="1:8">
      <c r="A55" s="12" t="s">
        <v>34</v>
      </c>
      <c r="B55" s="13" t="s">
        <v>117</v>
      </c>
      <c r="C55" s="14">
        <v>10.63</v>
      </c>
      <c r="D55" s="14">
        <f t="shared" si="5"/>
        <v>1.2037589999999994</v>
      </c>
      <c r="E55" s="19">
        <f t="shared" si="6"/>
        <v>15.986706433009342</v>
      </c>
      <c r="F55" s="24">
        <f t="shared" si="8"/>
        <v>79.933532165046714</v>
      </c>
      <c r="G55" s="22">
        <v>54.29</v>
      </c>
      <c r="H55" s="10">
        <f t="shared" si="7"/>
        <v>25.643532165046715</v>
      </c>
    </row>
    <row r="56" spans="1:8">
      <c r="A56" s="12" t="s">
        <v>42</v>
      </c>
      <c r="B56" s="13" t="s">
        <v>117</v>
      </c>
      <c r="C56" s="14">
        <v>10.58</v>
      </c>
      <c r="D56" s="14">
        <f t="shared" si="5"/>
        <v>1.2177939999999996</v>
      </c>
      <c r="E56" s="19">
        <f t="shared" si="6"/>
        <v>16.511784048203662</v>
      </c>
      <c r="F56" s="24">
        <f t="shared" si="8"/>
        <v>82.558920241018313</v>
      </c>
      <c r="G56" s="22">
        <v>54.29</v>
      </c>
      <c r="H56" s="10">
        <f t="shared" si="7"/>
        <v>28.268920241018314</v>
      </c>
    </row>
    <row r="57" spans="1:8">
      <c r="A57" s="12" t="s">
        <v>73</v>
      </c>
      <c r="B57" s="13" t="s">
        <v>132</v>
      </c>
      <c r="C57" s="14">
        <v>10.52</v>
      </c>
      <c r="D57" s="14">
        <f t="shared" si="5"/>
        <v>1.2346359999999996</v>
      </c>
      <c r="E57" s="19">
        <f t="shared" si="6"/>
        <v>17.164691409788404</v>
      </c>
      <c r="F57" s="24">
        <f t="shared" si="8"/>
        <v>85.823457048942018</v>
      </c>
      <c r="G57" s="22">
        <v>42.18</v>
      </c>
      <c r="H57" s="10">
        <f t="shared" si="7"/>
        <v>43.643457048942018</v>
      </c>
    </row>
    <row r="58" spans="1:8">
      <c r="A58" s="12" t="s">
        <v>109</v>
      </c>
      <c r="B58" s="13" t="s">
        <v>156</v>
      </c>
      <c r="C58" s="14">
        <v>10.4</v>
      </c>
      <c r="D58" s="14">
        <f t="shared" si="5"/>
        <v>1.2683199999999997</v>
      </c>
      <c r="E58" s="19">
        <f t="shared" si="6"/>
        <v>18.54897859264236</v>
      </c>
      <c r="F58" s="24">
        <f t="shared" si="8"/>
        <v>92.744892963211797</v>
      </c>
      <c r="G58" s="22">
        <v>46.42</v>
      </c>
      <c r="H58" s="10">
        <f t="shared" si="7"/>
        <v>46.324892963211795</v>
      </c>
    </row>
    <row r="59" spans="1:8">
      <c r="A59" s="12" t="s">
        <v>65</v>
      </c>
      <c r="B59" s="13" t="s">
        <v>132</v>
      </c>
      <c r="C59" s="14">
        <v>10.27</v>
      </c>
      <c r="D59" s="14">
        <f t="shared" si="5"/>
        <v>1.3048109999999999</v>
      </c>
      <c r="E59" s="19">
        <f t="shared" si="6"/>
        <v>20.174881847852063</v>
      </c>
      <c r="F59" s="24">
        <f t="shared" si="8"/>
        <v>100.87440923926032</v>
      </c>
      <c r="G59" s="22">
        <v>42.18</v>
      </c>
      <c r="H59" s="10">
        <f t="shared" si="7"/>
        <v>58.694409239260317</v>
      </c>
    </row>
    <row r="60" spans="1:8">
      <c r="A60" s="15" t="s">
        <v>58</v>
      </c>
      <c r="B60" s="16" t="s">
        <v>125</v>
      </c>
      <c r="C60" s="17">
        <v>11.27</v>
      </c>
      <c r="D60" s="17">
        <f t="shared" si="5"/>
        <v>1.024111</v>
      </c>
      <c r="E60" s="20">
        <f t="shared" si="6"/>
        <v>10.570876524936789</v>
      </c>
      <c r="F60" s="25">
        <f>E60*5*2</f>
        <v>105.7087652493679</v>
      </c>
      <c r="G60" s="23">
        <v>115.66</v>
      </c>
      <c r="H60" s="11">
        <f t="shared" si="7"/>
        <v>-9.9512347506320964</v>
      </c>
    </row>
    <row r="61" spans="1:8">
      <c r="A61" s="12" t="s">
        <v>53</v>
      </c>
      <c r="B61" s="13" t="s">
        <v>128</v>
      </c>
      <c r="C61" s="14">
        <v>10.15</v>
      </c>
      <c r="D61" s="14">
        <f t="shared" si="5"/>
        <v>1.3384949999999995</v>
      </c>
      <c r="E61" s="19">
        <f t="shared" si="6"/>
        <v>21.801932966385309</v>
      </c>
      <c r="F61" s="24">
        <f t="shared" ref="F61:F68" si="9">E61*5</f>
        <v>109.00966483192654</v>
      </c>
      <c r="G61" s="22">
        <v>62.89</v>
      </c>
      <c r="H61" s="10">
        <f t="shared" si="7"/>
        <v>46.119664831926542</v>
      </c>
    </row>
    <row r="62" spans="1:8">
      <c r="A62" s="12" t="s">
        <v>46</v>
      </c>
      <c r="B62" s="13" t="s">
        <v>121</v>
      </c>
      <c r="C62" s="14">
        <v>10.119999999999999</v>
      </c>
      <c r="D62" s="14">
        <f t="shared" si="5"/>
        <v>1.3469159999999998</v>
      </c>
      <c r="E62" s="19">
        <f t="shared" si="6"/>
        <v>22.22879905978197</v>
      </c>
      <c r="F62" s="24">
        <f t="shared" si="9"/>
        <v>111.14399529890986</v>
      </c>
      <c r="G62" s="22">
        <v>97.71</v>
      </c>
      <c r="H62" s="10">
        <f t="shared" si="7"/>
        <v>13.433995298909863</v>
      </c>
    </row>
    <row r="63" spans="1:8">
      <c r="A63" s="12" t="s">
        <v>56</v>
      </c>
      <c r="B63" s="13" t="s">
        <v>123</v>
      </c>
      <c r="C63" s="14">
        <v>10.11</v>
      </c>
      <c r="D63" s="14">
        <f t="shared" si="5"/>
        <v>1.349723</v>
      </c>
      <c r="E63" s="19">
        <f t="shared" si="6"/>
        <v>22.372937015177492</v>
      </c>
      <c r="F63" s="24">
        <f t="shared" si="9"/>
        <v>111.86468507588745</v>
      </c>
      <c r="G63" s="22">
        <v>92.51</v>
      </c>
      <c r="H63" s="10">
        <f t="shared" si="7"/>
        <v>19.354685075887446</v>
      </c>
    </row>
    <row r="64" spans="1:8">
      <c r="A64" s="12" t="s">
        <v>61</v>
      </c>
      <c r="B64" s="13" t="s">
        <v>128</v>
      </c>
      <c r="C64" s="14">
        <v>10.07</v>
      </c>
      <c r="D64" s="14">
        <f t="shared" si="5"/>
        <v>1.3609509999999996</v>
      </c>
      <c r="E64" s="19">
        <f t="shared" si="6"/>
        <v>22.958895959218598</v>
      </c>
      <c r="F64" s="24">
        <f t="shared" si="9"/>
        <v>114.79447979609299</v>
      </c>
      <c r="G64" s="22">
        <v>62.89</v>
      </c>
      <c r="H64" s="10">
        <f t="shared" si="7"/>
        <v>51.904479796092986</v>
      </c>
    </row>
    <row r="65" spans="1:8">
      <c r="A65" s="12" t="s">
        <v>52</v>
      </c>
      <c r="B65" s="13" t="s">
        <v>127</v>
      </c>
      <c r="C65" s="14">
        <v>10.050000000000001</v>
      </c>
      <c r="D65" s="14">
        <f t="shared" si="5"/>
        <v>1.3665649999999996</v>
      </c>
      <c r="E65" s="19">
        <f t="shared" si="6"/>
        <v>23.257605518280275</v>
      </c>
      <c r="F65" s="24">
        <f t="shared" si="9"/>
        <v>116.28802759140137</v>
      </c>
      <c r="G65" s="22">
        <v>78.05</v>
      </c>
      <c r="H65" s="10">
        <f t="shared" si="7"/>
        <v>38.238027591401377</v>
      </c>
    </row>
    <row r="66" spans="1:8">
      <c r="A66" s="12" t="s">
        <v>60</v>
      </c>
      <c r="B66" s="13" t="s">
        <v>127</v>
      </c>
      <c r="C66" s="14">
        <v>10.050000000000001</v>
      </c>
      <c r="D66" s="14">
        <f t="shared" ref="D66:D81" si="10">-0.2807*(C66)+4.1876</f>
        <v>1.3665649999999996</v>
      </c>
      <c r="E66" s="19">
        <f t="shared" ref="E66:E81" si="11">10^(D66)</f>
        <v>23.257605518280275</v>
      </c>
      <c r="F66" s="24">
        <f t="shared" si="9"/>
        <v>116.28802759140137</v>
      </c>
      <c r="G66" s="22">
        <v>78.05</v>
      </c>
      <c r="H66" s="10">
        <f t="shared" ref="H66:H81" si="12">F66-G66</f>
        <v>38.238027591401377</v>
      </c>
    </row>
    <row r="67" spans="1:8">
      <c r="A67" s="12" t="s">
        <v>74</v>
      </c>
      <c r="B67" s="13" t="s">
        <v>133</v>
      </c>
      <c r="C67" s="14">
        <v>10.039999999999999</v>
      </c>
      <c r="D67" s="14">
        <f t="shared" si="10"/>
        <v>1.3693719999999998</v>
      </c>
      <c r="E67" s="19">
        <f t="shared" si="11"/>
        <v>23.408414551993033</v>
      </c>
      <c r="F67" s="24">
        <f t="shared" si="9"/>
        <v>117.04207275996517</v>
      </c>
      <c r="G67" s="22">
        <v>61.97</v>
      </c>
      <c r="H67" s="10">
        <f t="shared" si="12"/>
        <v>55.072072759965167</v>
      </c>
    </row>
    <row r="68" spans="1:8">
      <c r="A68" s="12" t="s">
        <v>99</v>
      </c>
      <c r="B68" s="13" t="s">
        <v>150</v>
      </c>
      <c r="C68" s="14">
        <v>10.01</v>
      </c>
      <c r="D68" s="14">
        <f t="shared" si="10"/>
        <v>1.3777929999999996</v>
      </c>
      <c r="E68" s="19">
        <f t="shared" si="11"/>
        <v>23.86673439399166</v>
      </c>
      <c r="F68" s="24">
        <f t="shared" si="9"/>
        <v>119.3336719699583</v>
      </c>
      <c r="G68" s="22">
        <v>99.89</v>
      </c>
      <c r="H68" s="10">
        <f t="shared" si="12"/>
        <v>19.443671969958302</v>
      </c>
    </row>
    <row r="69" spans="1:8">
      <c r="A69" s="15" t="s">
        <v>50</v>
      </c>
      <c r="B69" s="16" t="s">
        <v>125</v>
      </c>
      <c r="C69" s="17">
        <v>11.07</v>
      </c>
      <c r="D69" s="17">
        <f t="shared" si="10"/>
        <v>1.0802509999999996</v>
      </c>
      <c r="E69" s="20">
        <f t="shared" si="11"/>
        <v>12.029594828066308</v>
      </c>
      <c r="F69" s="25">
        <f>E69*5*2</f>
        <v>120.29594828066308</v>
      </c>
      <c r="G69" s="23">
        <v>115.66</v>
      </c>
      <c r="H69" s="11">
        <f t="shared" si="12"/>
        <v>4.6359482806630865</v>
      </c>
    </row>
    <row r="70" spans="1:8">
      <c r="A70" s="15" t="s">
        <v>97</v>
      </c>
      <c r="B70" s="16" t="s">
        <v>148</v>
      </c>
      <c r="C70" s="17">
        <v>11.06</v>
      </c>
      <c r="D70" s="17">
        <f t="shared" si="10"/>
        <v>1.0830579999999994</v>
      </c>
      <c r="E70" s="20">
        <f t="shared" si="11"/>
        <v>12.10759819649348</v>
      </c>
      <c r="F70" s="25">
        <f>E70*5*2</f>
        <v>121.07598196493481</v>
      </c>
      <c r="G70" s="23">
        <v>110.79</v>
      </c>
      <c r="H70" s="11">
        <f t="shared" si="12"/>
        <v>10.285981964934805</v>
      </c>
    </row>
    <row r="71" spans="1:8">
      <c r="A71" s="12" t="s">
        <v>66</v>
      </c>
      <c r="B71" s="13" t="s">
        <v>133</v>
      </c>
      <c r="C71" s="14">
        <v>9.98</v>
      </c>
      <c r="D71" s="14">
        <f t="shared" si="10"/>
        <v>1.3862139999999994</v>
      </c>
      <c r="E71" s="19">
        <f t="shared" si="11"/>
        <v>24.334027807314524</v>
      </c>
      <c r="F71" s="24">
        <f>E71*5</f>
        <v>121.67013903657262</v>
      </c>
      <c r="G71" s="22">
        <v>61.97</v>
      </c>
      <c r="H71" s="10">
        <f t="shared" si="12"/>
        <v>59.700139036572622</v>
      </c>
    </row>
    <row r="72" spans="1:8">
      <c r="A72" s="12" t="s">
        <v>48</v>
      </c>
      <c r="B72" s="13" t="s">
        <v>123</v>
      </c>
      <c r="C72" s="14">
        <v>9.92</v>
      </c>
      <c r="D72" s="14">
        <f t="shared" si="10"/>
        <v>1.4030559999999999</v>
      </c>
      <c r="E72" s="19">
        <f t="shared" si="11"/>
        <v>25.296241572103465</v>
      </c>
      <c r="F72" s="24">
        <f>E72*5</f>
        <v>126.48120786051733</v>
      </c>
      <c r="G72" s="22">
        <v>92.51</v>
      </c>
      <c r="H72" s="10">
        <f t="shared" si="12"/>
        <v>33.971207860517325</v>
      </c>
    </row>
    <row r="73" spans="1:8">
      <c r="A73" s="12" t="s">
        <v>101</v>
      </c>
      <c r="B73" s="13" t="s">
        <v>152</v>
      </c>
      <c r="C73" s="14">
        <v>9.92</v>
      </c>
      <c r="D73" s="14">
        <f t="shared" si="10"/>
        <v>1.4030559999999999</v>
      </c>
      <c r="E73" s="19">
        <f t="shared" si="11"/>
        <v>25.296241572103465</v>
      </c>
      <c r="F73" s="24">
        <f>E73*5</f>
        <v>126.48120786051733</v>
      </c>
      <c r="G73" s="22">
        <v>64.23</v>
      </c>
      <c r="H73" s="10">
        <f t="shared" si="12"/>
        <v>62.251207860517326</v>
      </c>
    </row>
    <row r="74" spans="1:8">
      <c r="A74" s="15" t="s">
        <v>78</v>
      </c>
      <c r="B74" s="16" t="s">
        <v>137</v>
      </c>
      <c r="C74" s="17">
        <v>10.79</v>
      </c>
      <c r="D74" s="17">
        <f t="shared" si="10"/>
        <v>1.1588469999999997</v>
      </c>
      <c r="E74" s="20">
        <f t="shared" si="11"/>
        <v>14.416073902298139</v>
      </c>
      <c r="F74" s="25">
        <f t="shared" ref="F74:F81" si="13">E74*5*2</f>
        <v>144.1607390229814</v>
      </c>
      <c r="G74" s="23">
        <v>110.97</v>
      </c>
      <c r="H74" s="11">
        <f t="shared" si="12"/>
        <v>33.190739022981404</v>
      </c>
    </row>
    <row r="75" spans="1:8">
      <c r="A75" s="15" t="s">
        <v>70</v>
      </c>
      <c r="B75" s="16" t="s">
        <v>137</v>
      </c>
      <c r="C75" s="17">
        <v>10.66</v>
      </c>
      <c r="D75" s="17">
        <f t="shared" si="10"/>
        <v>1.1953379999999996</v>
      </c>
      <c r="E75" s="20">
        <f t="shared" si="11"/>
        <v>15.679709059782621</v>
      </c>
      <c r="F75" s="25">
        <f t="shared" si="13"/>
        <v>156.79709059782621</v>
      </c>
      <c r="G75" s="23">
        <v>110.97</v>
      </c>
      <c r="H75" s="11">
        <f t="shared" si="12"/>
        <v>45.827090597826214</v>
      </c>
    </row>
    <row r="76" spans="1:8">
      <c r="A76" s="15" t="s">
        <v>82</v>
      </c>
      <c r="B76" s="16" t="s">
        <v>141</v>
      </c>
      <c r="C76" s="17">
        <v>10.47</v>
      </c>
      <c r="D76" s="17">
        <f t="shared" si="10"/>
        <v>1.2486709999999994</v>
      </c>
      <c r="E76" s="20">
        <f t="shared" si="11"/>
        <v>17.728459517294791</v>
      </c>
      <c r="F76" s="25">
        <f t="shared" si="13"/>
        <v>177.28459517294792</v>
      </c>
      <c r="G76" s="23">
        <v>101.75</v>
      </c>
      <c r="H76" s="11">
        <f t="shared" si="12"/>
        <v>75.534595172947917</v>
      </c>
    </row>
    <row r="77" spans="1:8">
      <c r="A77" s="15" t="s">
        <v>57</v>
      </c>
      <c r="B77" s="16" t="s">
        <v>124</v>
      </c>
      <c r="C77" s="17">
        <v>10.199999999999999</v>
      </c>
      <c r="D77" s="17">
        <f t="shared" si="10"/>
        <v>1.3244599999999997</v>
      </c>
      <c r="E77" s="20">
        <f t="shared" si="11"/>
        <v>21.108627692091758</v>
      </c>
      <c r="F77" s="25">
        <f t="shared" si="13"/>
        <v>211.08627692091758</v>
      </c>
      <c r="G77" s="23">
        <v>106.73</v>
      </c>
      <c r="H77" s="11">
        <f t="shared" si="12"/>
        <v>104.35627692091758</v>
      </c>
    </row>
    <row r="78" spans="1:8">
      <c r="A78" s="15" t="s">
        <v>90</v>
      </c>
      <c r="B78" s="16" t="s">
        <v>141</v>
      </c>
      <c r="C78" s="17">
        <v>9.99</v>
      </c>
      <c r="D78" s="17">
        <f t="shared" si="10"/>
        <v>1.3834069999999996</v>
      </c>
      <c r="E78" s="20">
        <f t="shared" si="11"/>
        <v>24.17725549743388</v>
      </c>
      <c r="F78" s="25">
        <f t="shared" si="13"/>
        <v>241.77255497433879</v>
      </c>
      <c r="G78" s="23">
        <v>101.75</v>
      </c>
      <c r="H78" s="11">
        <f t="shared" si="12"/>
        <v>140.02255497433879</v>
      </c>
    </row>
    <row r="79" spans="1:8">
      <c r="A79" s="15" t="s">
        <v>85</v>
      </c>
      <c r="B79" s="16" t="s">
        <v>144</v>
      </c>
      <c r="C79" s="17">
        <v>9.7799999999999994</v>
      </c>
      <c r="D79" s="17">
        <f t="shared" si="10"/>
        <v>1.4423539999999999</v>
      </c>
      <c r="E79" s="20">
        <f t="shared" si="11"/>
        <v>27.691979408362588</v>
      </c>
      <c r="F79" s="25">
        <f t="shared" si="13"/>
        <v>276.9197940836259</v>
      </c>
      <c r="G79" s="23">
        <v>103.04</v>
      </c>
      <c r="H79" s="11">
        <f t="shared" si="12"/>
        <v>173.87979408362588</v>
      </c>
    </row>
    <row r="80" spans="1:8">
      <c r="A80" s="15" t="s">
        <v>83</v>
      </c>
      <c r="B80" s="16" t="s">
        <v>142</v>
      </c>
      <c r="C80" s="17">
        <v>9.68</v>
      </c>
      <c r="D80" s="17">
        <f t="shared" si="10"/>
        <v>1.470424</v>
      </c>
      <c r="E80" s="20">
        <f t="shared" si="11"/>
        <v>29.540918876002724</v>
      </c>
      <c r="F80" s="25">
        <f t="shared" si="13"/>
        <v>295.40918876002723</v>
      </c>
      <c r="G80" s="23">
        <v>124.54</v>
      </c>
      <c r="H80" s="11">
        <f t="shared" si="12"/>
        <v>170.86918876002721</v>
      </c>
    </row>
    <row r="81" spans="1:8" ht="15" thickBot="1">
      <c r="A81" s="15" t="s">
        <v>91</v>
      </c>
      <c r="B81" s="16" t="s">
        <v>142</v>
      </c>
      <c r="C81" s="17">
        <v>9.3800000000000008</v>
      </c>
      <c r="D81" s="17">
        <f t="shared" si="10"/>
        <v>1.5546339999999996</v>
      </c>
      <c r="E81" s="20">
        <f t="shared" si="11"/>
        <v>35.861958198973497</v>
      </c>
      <c r="F81" s="26">
        <f t="shared" si="13"/>
        <v>358.61958198973497</v>
      </c>
      <c r="G81" s="23">
        <v>124.54</v>
      </c>
      <c r="H81" s="11">
        <f t="shared" si="12"/>
        <v>234.07958198973495</v>
      </c>
    </row>
  </sheetData>
  <sortState ref="A2:H81">
    <sortCondition ref="F1"/>
  </sortState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Standard Curve</vt:lpstr>
      <vt:lpstr>Quant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DuLong</dc:creator>
  <cp:lastModifiedBy>Casey DuLong</cp:lastModifiedBy>
  <dcterms:created xsi:type="dcterms:W3CDTF">2018-04-23T19:35:11Z</dcterms:created>
  <dcterms:modified xsi:type="dcterms:W3CDTF">2018-04-24T14:49:04Z</dcterms:modified>
</cp:coreProperties>
</file>