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go/Downloads/"/>
    </mc:Choice>
  </mc:AlternateContent>
  <xr:revisionPtr revIDLastSave="0" documentId="13_ncr:1_{6165DDA2-68A5-154F-82B4-9993F1FC78B7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Template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Template!$A$1:$P$34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F19" i="2"/>
  <c r="E19" i="2"/>
  <c r="D19" i="2"/>
  <c r="K19" i="2"/>
  <c r="H20" i="2" l="1"/>
  <c r="F20" i="2"/>
  <c r="G20" i="2"/>
  <c r="I20" i="2"/>
  <c r="O12" i="2"/>
  <c r="Q18" i="2"/>
  <c r="N13" i="2"/>
  <c r="N17" i="2"/>
  <c r="N16" i="2"/>
  <c r="N15" i="2"/>
  <c r="N14" i="2"/>
  <c r="N12" i="2"/>
  <c r="L17" i="2" l="1"/>
  <c r="M17" i="2" s="1"/>
  <c r="L16" i="2"/>
  <c r="L15" i="2"/>
  <c r="L14" i="2"/>
  <c r="L13" i="2"/>
  <c r="L12" i="2"/>
  <c r="M12" i="2"/>
  <c r="J12" i="2" l="1"/>
  <c r="M13" i="2" l="1"/>
  <c r="M14" i="2"/>
  <c r="M15" i="2"/>
  <c r="M16" i="2"/>
  <c r="J13" i="2" l="1"/>
  <c r="J14" i="2"/>
  <c r="J15" i="2"/>
  <c r="J16" i="2"/>
  <c r="J17" i="2"/>
  <c r="O15" i="2" l="1"/>
  <c r="O16" i="2"/>
  <c r="O13" i="2"/>
  <c r="O17" i="2"/>
  <c r="O14" i="2"/>
  <c r="H18" i="2" l="1"/>
  <c r="G18" i="2"/>
  <c r="I18" i="2"/>
  <c r="F18" i="2"/>
  <c r="D18" i="2"/>
  <c r="E18" i="2"/>
  <c r="J18" i="2"/>
  <c r="D20" i="2" l="1"/>
  <c r="E20" i="2"/>
  <c r="J19" i="2"/>
</calcChain>
</file>

<file path=xl/sharedStrings.xml><?xml version="1.0" encoding="utf-8"?>
<sst xmlns="http://schemas.openxmlformats.org/spreadsheetml/2006/main" count="58" uniqueCount="58">
  <si>
    <t>Continuous Improvement Toolkit . www.citoolkit.com</t>
  </si>
  <si>
    <t>Comments/Conclusion:</t>
  </si>
  <si>
    <t>Benchmark</t>
  </si>
  <si>
    <t>Target</t>
  </si>
  <si>
    <t>+</t>
  </si>
  <si>
    <t>Positive</t>
  </si>
  <si>
    <t>-</t>
  </si>
  <si>
    <t>Negative</t>
  </si>
  <si>
    <t>Weighted Score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</si>
  <si>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</si>
  <si>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</si>
  <si>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</si>
  <si>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</si>
  <si>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</si>
  <si>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</si>
  <si>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</si>
  <si>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</si>
  <si>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</si>
  <si>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</si>
  <si>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</si>
  <si>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</si>
  <si>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Guide:</t>
  </si>
  <si>
    <t>Fill the “How's” listing the processes or characteristics that are needed to meet the customer requirements.</t>
  </si>
  <si>
    <t>Competitive evaluation (1: low, 5: high)</t>
  </si>
  <si>
    <t>No correlation</t>
  </si>
  <si>
    <t>Desired direction of improvement (↑,0,↓)</t>
  </si>
  <si>
    <t>Correlation:</t>
  </si>
  <si>
    <t>Relationships:</t>
  </si>
  <si>
    <t>Functional Requirements (How)
→</t>
  </si>
  <si>
    <t>Customer Requirements - (What)
↓</t>
  </si>
  <si>
    <t>Fill in the “What's” the customer requirements and the importance rating per requirement.</t>
  </si>
  <si>
    <t>Fill in the matrix the impact that the 'How's' has on each 'What'.</t>
  </si>
  <si>
    <t>요구품질웨이트</t>
  </si>
  <si>
    <t>기획</t>
  </si>
  <si>
    <t>가중치</t>
  </si>
  <si>
    <t>http://www.imarket.co.kr/product/MallDisplay.do?_method=Detail&amp;sc.shopNo=0000100000&amp;sc.dispNo=&amp;sc.prdNo=1039200806&amp;utm_source=&amp;utm_medium=&amp;utm_campaign=&amp;utm_keyword=&amp;utm_content=</t>
  </si>
  <si>
    <t>http://www.imarket.co.kr/product/MallDisplay.do?_method=Detail&amp;sc.shopNo=0000100000&amp;sc.dispNo=&amp;sc.prdNo=1038896722&amp;utm_source=&amp;utm_medium=&amp;utm_campaign=&amp;utm_keyword=&amp;utm_content=</t>
  </si>
  <si>
    <t>Technical Importance %</t>
  </si>
  <si>
    <t>기획품질 
(1~5)</t>
  </si>
  <si>
    <t>레벨업율 
(기획품질/자사)</t>
  </si>
  <si>
    <t>Look at the bottom (Technical importance &amp; Priorities rank) to see which “How” should be given highest priority.</t>
  </si>
  <si>
    <t>SUM</t>
  </si>
  <si>
    <t>지역 특색 음식</t>
    <phoneticPr fontId="1" type="noConversion"/>
  </si>
  <si>
    <t>계절 체험</t>
    <phoneticPr fontId="1" type="noConversion"/>
  </si>
  <si>
    <t>가족단위 체험</t>
    <phoneticPr fontId="1" type="noConversion"/>
  </si>
  <si>
    <t>커플여행</t>
    <phoneticPr fontId="1" type="noConversion"/>
  </si>
  <si>
    <t>공연 행사</t>
    <phoneticPr fontId="1" type="noConversion"/>
  </si>
  <si>
    <t>숙박 및 편의시설</t>
    <phoneticPr fontId="1" type="noConversion"/>
  </si>
  <si>
    <t>고객 중요도</t>
    <phoneticPr fontId="1" type="noConversion"/>
  </si>
  <si>
    <t>접근성</t>
    <phoneticPr fontId="1" type="noConversion"/>
  </si>
  <si>
    <t>쾌적성</t>
    <phoneticPr fontId="1" type="noConversion"/>
  </si>
  <si>
    <t>독특성</t>
    <phoneticPr fontId="1" type="noConversion"/>
  </si>
  <si>
    <t>교육성</t>
    <phoneticPr fontId="1" type="noConversion"/>
  </si>
  <si>
    <t>체험성</t>
    <phoneticPr fontId="1" type="noConversion"/>
  </si>
  <si>
    <t>비용성</t>
    <phoneticPr fontId="1" type="noConversion"/>
  </si>
  <si>
    <t xml:space="preserve">자사 </t>
    <phoneticPr fontId="1" type="noConversion"/>
  </si>
  <si>
    <t>절대웨이트 (중요도*
레벨업율)</t>
    <phoneticPr fontId="1" type="noConversion"/>
  </si>
  <si>
    <t>http://www.imarket.co.kr/product/MallDisplay.do?_method=Detail&amp;sc.shopNo=0000100000&amp;sc.dispNo=&amp;sc.prdNo=1039091006&amp;utm_source=&amp;utm_medium=&amp;utm_campaign=&amp;utm_keyword=&amp;utm_content=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</si>
</sst>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>
    <font>
      <sz val="10"/>
      <name val="Arial"/>
    </font>
    <font>
      <sz val="8"/>
      <name val="Arial"/>
      <family val="2"/>
    </font>
    <font>
      <sz val="10"/>
      <name val="맑은 고딕"/>
      <family val="2"/>
      <scheme val="minor"/>
    </font>
    <font>
      <sz val="10"/>
      <color rgb="FF0000CC"/>
      <name val="맑은 고딕"/>
      <family val="2"/>
      <scheme val="minor"/>
    </font>
    <font>
      <sz val="9"/>
      <name val="맑은 고딕"/>
      <family val="2"/>
      <scheme val="minor"/>
    </font>
    <font>
      <b/>
      <sz val="8"/>
      <color theme="1" tint="0.249977111117893"/>
      <name val="맑은 고딕"/>
      <family val="2"/>
      <scheme val="minor"/>
    </font>
    <font>
      <sz val="8"/>
      <color theme="1" tint="0.249977111117893"/>
      <name val="맑은 고딕"/>
      <family val="2"/>
      <scheme val="minor"/>
    </font>
    <font>
      <sz val="8"/>
      <color indexed="55"/>
      <name val="맑은 고딕"/>
      <family val="2"/>
      <scheme val="minor"/>
    </font>
    <font>
      <b/>
      <sz val="10"/>
      <color theme="1" tint="0.249977111117893"/>
      <name val="맑은 고딕"/>
      <family val="2"/>
      <scheme val="minor"/>
    </font>
    <font>
      <sz val="8"/>
      <color theme="1" tint="0.499984740745262"/>
      <name val="맑은 고딕"/>
      <family val="2"/>
      <scheme val="minor"/>
    </font>
    <font>
      <b/>
      <sz val="10"/>
      <name val="맑은 고딕"/>
      <family val="2"/>
      <scheme val="minor"/>
    </font>
    <font>
      <sz val="8"/>
      <name val="맑은 고딕"/>
      <family val="2"/>
      <scheme val="minor"/>
    </font>
    <font>
      <sz val="9"/>
      <color theme="0" tint="-0.499984740745262"/>
      <name val="맑은 고딕"/>
      <family val="2"/>
      <scheme val="minor"/>
    </font>
    <font>
      <b/>
      <sz val="9"/>
      <name val="맑은 고딕"/>
      <family val="2"/>
      <scheme val="minor"/>
    </font>
    <font>
      <sz val="9"/>
      <color theme="1" tint="0.249977111117893"/>
      <name val="맑은 고딕"/>
      <family val="2"/>
      <scheme val="minor"/>
    </font>
    <font>
      <sz val="9"/>
      <color theme="1" tint="0.499984740745262"/>
      <name val="맑은 고딕"/>
      <family val="2"/>
      <scheme val="minor"/>
    </font>
    <font>
      <b/>
      <sz val="9"/>
      <color theme="1" tint="0.249977111117893"/>
      <name val="맑은 고딕"/>
      <family val="2"/>
      <scheme val="minor"/>
    </font>
    <font>
      <b/>
      <sz val="8"/>
      <name val="맑은 고딕"/>
      <family val="2"/>
      <scheme val="minor"/>
    </font>
    <font>
      <sz val="11"/>
      <name val="맑은 고딕"/>
      <family val="2"/>
      <scheme val="minor"/>
    </font>
    <font>
      <u/>
      <sz val="10"/>
      <color theme="10"/>
      <name val="Arial"/>
      <family val="2"/>
    </font>
    <font>
      <sz val="9"/>
      <name val="Calibri"/>
      <family val="2"/>
    </font>
    <font>
      <sz val="8"/>
      <color theme="1"/>
      <name val="맑은 고딕"/>
      <family val="2"/>
      <scheme val="minor"/>
    </font>
    <font>
      <sz val="10"/>
      <color theme="0" tint="-0.499984740745262"/>
      <name val="맑은 고딕"/>
      <family val="2"/>
      <scheme val="minor"/>
    </font>
    <font>
      <sz val="7"/>
      <name val="맑은 고딕"/>
      <family val="2"/>
      <scheme val="minor"/>
    </font>
    <font>
      <sz val="5"/>
      <color rgb="FF0000CC"/>
      <name val="맑은 고딕"/>
      <family val="2"/>
      <scheme val="minor"/>
    </font>
    <font>
      <u/>
      <sz val="5"/>
      <color rgb="FF0000CC"/>
      <name val="Arial"/>
      <family val="2"/>
    </font>
    <font>
      <sz val="10"/>
      <color rgb="FFC00000"/>
      <name val="맑은 고딕"/>
      <family val="2"/>
      <scheme val="minor"/>
    </font>
    <font>
      <sz val="9"/>
      <color rgb="FF0000CC"/>
      <name val="맑은 고딕"/>
      <family val="2"/>
      <scheme val="minor"/>
    </font>
    <font>
      <sz val="9"/>
      <name val="Malgun Gothic"/>
      <family val="2"/>
      <charset val="129"/>
    </font>
    <font>
      <sz val="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  <fill>
      <patternFill patternType="solid">
        <fgColor rgb="FFC3E1FF"/>
        <bgColor rgb="FF000000"/>
      </patternFill>
    </fill>
  </fills>
  <borders count="30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A6A6A6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5" fillId="4" borderId="0" xfId="0" applyFont="1" applyFill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0" fontId="5" fillId="4" borderId="11" xfId="0" quotePrefix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4" borderId="11" xfId="0" quotePrefix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2" fillId="4" borderId="0" xfId="0" applyFont="1" applyFill="1"/>
    <xf numFmtId="0" fontId="4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/>
    <xf numFmtId="0" fontId="2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right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wrapText="1"/>
    </xf>
    <xf numFmtId="0" fontId="2" fillId="4" borderId="0" xfId="0" applyFont="1" applyFill="1" applyAlignment="1">
      <alignment vertical="center"/>
    </xf>
    <xf numFmtId="0" fontId="11" fillId="4" borderId="7" xfId="0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2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right" vertical="center"/>
    </xf>
    <xf numFmtId="0" fontId="11" fillId="4" borderId="4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1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/>
    </xf>
    <xf numFmtId="0" fontId="9" fillId="4" borderId="0" xfId="0" applyFont="1" applyFill="1" applyAlignment="1">
      <alignment horizontal="center" vertical="center"/>
    </xf>
    <xf numFmtId="0" fontId="4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5" borderId="6" xfId="0" applyFont="1" applyFill="1" applyBorder="1" applyAlignment="1" applyProtection="1">
      <alignment horizontal="left" vertical="center" wrapText="1"/>
      <protection locked="0"/>
    </xf>
    <xf numFmtId="0" fontId="4" fillId="5" borderId="5" xfId="0" applyFont="1" applyFill="1" applyBorder="1" applyAlignment="1" applyProtection="1">
      <alignment horizontal="left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14" fillId="3" borderId="8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4" fillId="3" borderId="13" xfId="0" applyFont="1" applyFill="1" applyBorder="1" applyAlignment="1" applyProtection="1">
      <alignment vertical="center"/>
      <protection locked="0"/>
    </xf>
    <xf numFmtId="0" fontId="4" fillId="3" borderId="14" xfId="0" applyFont="1" applyFill="1" applyBorder="1" applyAlignment="1" applyProtection="1">
      <alignment vertical="center"/>
      <protection locked="0"/>
    </xf>
    <xf numFmtId="0" fontId="4" fillId="3" borderId="15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8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9" fillId="4" borderId="21" xfId="0" applyFont="1" applyFill="1" applyBorder="1"/>
    <xf numFmtId="0" fontId="9" fillId="4" borderId="0" xfId="0" applyFont="1" applyFill="1"/>
    <xf numFmtId="0" fontId="12" fillId="4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1" fillId="3" borderId="26" xfId="0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2" fontId="11" fillId="3" borderId="26" xfId="0" applyNumberFormat="1" applyFont="1" applyFill="1" applyBorder="1" applyAlignment="1" applyProtection="1">
      <alignment horizontal="center" vertical="center"/>
      <protection locked="0"/>
    </xf>
    <xf numFmtId="2" fontId="11" fillId="3" borderId="27" xfId="0" applyNumberFormat="1" applyFont="1" applyFill="1" applyBorder="1" applyAlignment="1" applyProtection="1">
      <alignment horizontal="center" vertical="center"/>
      <protection locked="0"/>
    </xf>
    <xf numFmtId="2" fontId="11" fillId="3" borderId="28" xfId="0" applyNumberFormat="1" applyFont="1" applyFill="1" applyBorder="1" applyAlignment="1" applyProtection="1">
      <alignment horizontal="center" vertical="center"/>
      <protection locked="0"/>
    </xf>
    <xf numFmtId="1" fontId="12" fillId="4" borderId="0" xfId="0" applyNumberFormat="1" applyFont="1" applyFill="1" applyAlignment="1">
      <alignment horizontal="center"/>
    </xf>
    <xf numFmtId="2" fontId="4" fillId="4" borderId="5" xfId="0" applyNumberFormat="1" applyFon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/>
    </xf>
    <xf numFmtId="0" fontId="24" fillId="4" borderId="0" xfId="0" applyFont="1" applyFill="1" applyAlignment="1">
      <alignment shrinkToFit="1"/>
    </xf>
    <xf numFmtId="0" fontId="25" fillId="4" borderId="0" xfId="1" applyFont="1" applyFill="1" applyBorder="1" applyAlignment="1" applyProtection="1">
      <alignment horizontal="center" shrinkToFit="1"/>
    </xf>
    <xf numFmtId="0" fontId="26" fillId="4" borderId="0" xfId="0" applyFont="1" applyFill="1" applyAlignment="1">
      <alignment horizontal="right" vertical="center"/>
    </xf>
    <xf numFmtId="0" fontId="27" fillId="0" borderId="5" xfId="0" applyFont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7" borderId="7" xfId="0" applyFont="1" applyFill="1" applyBorder="1" applyAlignment="1" applyProtection="1">
      <alignment horizontal="center" vertical="center" wrapText="1"/>
      <protection locked="0"/>
    </xf>
    <xf numFmtId="0" fontId="21" fillId="4" borderId="22" xfId="0" applyFont="1" applyFill="1" applyBorder="1" applyAlignment="1">
      <alignment horizontal="center" vertical="center"/>
    </xf>
    <xf numFmtId="0" fontId="21" fillId="4" borderId="23" xfId="0" applyFont="1" applyFill="1" applyBorder="1" applyAlignment="1">
      <alignment horizontal="center" vertical="center"/>
    </xf>
    <xf numFmtId="0" fontId="4" fillId="6" borderId="5" xfId="0" applyFont="1" applyFill="1" applyBorder="1" applyAlignment="1" applyProtection="1">
      <alignment horizontal="center" vertical="center" wrapText="1"/>
      <protection locked="0"/>
    </xf>
    <xf numFmtId="0" fontId="2" fillId="6" borderId="5" xfId="0" applyFont="1" applyFill="1" applyBorder="1" applyProtection="1">
      <protection locked="0"/>
    </xf>
    <xf numFmtId="0" fontId="28" fillId="7" borderId="20" xfId="0" applyFont="1" applyFill="1" applyBorder="1" applyAlignment="1" applyProtection="1">
      <alignment horizontal="center" vertical="center" wrapText="1"/>
      <protection locked="0"/>
    </xf>
    <xf numFmtId="0" fontId="28" fillId="7" borderId="7" xfId="0" applyFont="1" applyFill="1" applyBorder="1" applyAlignment="1" applyProtection="1">
      <alignment horizontal="center" vertical="center" wrapText="1"/>
      <protection locked="0"/>
    </xf>
    <xf numFmtId="0" fontId="21" fillId="4" borderId="22" xfId="0" applyFont="1" applyFill="1" applyBorder="1" applyAlignment="1">
      <alignment vertical="center"/>
    </xf>
    <xf numFmtId="176" fontId="11" fillId="3" borderId="29" xfId="0" applyNumberFormat="1" applyFont="1" applyFill="1" applyBorder="1" applyAlignment="1" applyProtection="1">
      <alignment horizontal="center" vertical="center"/>
      <protection locked="0"/>
    </xf>
    <xf numFmtId="176" fontId="11" fillId="3" borderId="0" xfId="0" applyNumberFormat="1" applyFont="1" applyFill="1" applyAlignment="1" applyProtection="1">
      <alignment horizontal="center" vertical="center"/>
      <protection locked="0"/>
    </xf>
    <xf numFmtId="0" fontId="29" fillId="4" borderId="25" xfId="0" applyFont="1" applyFill="1" applyBorder="1" applyAlignment="1">
      <alignment horizontal="center" vertical="center" wrapText="1"/>
    </xf>
    <xf numFmtId="2" fontId="22" fillId="4" borderId="0" xfId="0" applyNumberFormat="1" applyFont="1" applyFill="1"/>
    <xf numFmtId="0" fontId="19" fillId="4" borderId="0" xfId="1" applyFill="1" applyAlignment="1">
      <alignment shrinkToFit="1"/>
    </xf>
    <xf numFmtId="0" fontId="12" fillId="4" borderId="0" xfId="0" applyNumberFormat="1" applyFont="1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3E1FF"/>
      <color rgb="FF0000CC"/>
      <color rgb="FFFFFF99"/>
      <color rgb="FFCCFFFF"/>
      <color rgb="FF99CCFF"/>
      <color rgb="FFEAEAEA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396312</xdr:colOff>
      <xdr:row>19</xdr:row>
      <xdr:rowOff>126099</xdr:rowOff>
    </xdr:from>
    <xdr:to>
      <xdr:col>14</xdr:col>
      <xdr:colOff>757955</xdr:colOff>
      <xdr:row>43</xdr:row>
      <xdr:rowOff>144475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7D33D9-70C2-0A36-A837-B5A9AEE24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6879" y="4665673"/>
          <a:ext cx="2991714" cy="1972914"/>
        </a:xfrm>
        <a:prstGeom prst="rect">
          <a:avLst/>
        </a:prstGeom>
      </xdr:spPr>
    </xdr:pic>
    <xdr:clientData/>
  </xdr:twoCellAnchor>
  <xdr:twoCellAnchor>
    <xdr:from>
      <xdr:col>1</xdr:col>
      <xdr:colOff>558800</xdr:colOff>
      <xdr:row>4</xdr:row>
      <xdr:rowOff>27391</xdr:rowOff>
    </xdr:from>
    <xdr:to>
      <xdr:col>1</xdr:col>
      <xdr:colOff>850549</xdr:colOff>
      <xdr:row>9</xdr:row>
      <xdr:rowOff>182880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EE69AF-2129-1CAF-EF13-12BD4A30B5F6}"/>
            </a:ext>
          </a:extLst>
        </xdr:cNvPr>
        <xdr:cNvCxnSpPr>
          <a:stCxn id="2" idx="1"/>
        </xdr:cNvCxnSpPr>
      </xdr:nvCxnSpPr>
      <xdr:spPr>
        <a:xfrm flipH="1">
          <a:off x="756873" y="726474"/>
          <a:ext cx="291749" cy="9011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850549</xdr:colOff>
      <xdr:row>0</xdr:row>
      <xdr:rowOff>93211</xdr:rowOff>
    </xdr:from>
    <xdr:to>
      <xdr:col>2</xdr:col>
      <xdr:colOff>1091162</xdr:colOff>
      <xdr:row>7</xdr:row>
      <xdr:rowOff>101388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150B74-E828-4CCD-7D9E-2B9049C3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622" y="93211"/>
          <a:ext cx="1184375" cy="1266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market.co.kr/product/MallDisplay.do?_method=Detail&amp;sc.shopNo=0000100000&amp;sc.dispNo=&amp;sc.prdNo=1039091006&amp;utm_source=&amp;utm_medium=&amp;utm_campaign=&amp;utm_keyword=&amp;utm_conten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showGridLines="0" tabSelected="1" zoomScale="123" zoomScaleNormal="123" workbookViewId="0">
      <selection activeCell="I19" sqref="I19"/>
    </sheetView>
  </sheetViews>
  <sheetFormatPr baseColWidth="10" defaultColWidth="8.83203125" defaultRowHeight="15"/>
  <cols>
    <col min="1" max="1" width="2.6640625" style="7" customWidth="1"/>
    <col min="2" max="2" width="12.33203125" style="7" customWidth="1"/>
    <col min="3" max="3" width="30.6640625" style="7" customWidth="1"/>
    <col min="4" max="9" width="10.6640625" style="7" customWidth="1"/>
    <col min="10" max="10" width="8.6640625" style="7" hidden="1" customWidth="1"/>
    <col min="11" max="14" width="8.6640625" style="7" customWidth="1"/>
    <col min="15" max="15" width="10.33203125" style="7" customWidth="1"/>
    <col min="16" max="18" width="8.6640625" style="7" customWidth="1"/>
    <col min="19" max="16384" width="8.83203125" style="7"/>
  </cols>
  <sheetData>
    <row r="1" spans="1:15">
      <c r="B1" s="12"/>
      <c r="C1" s="12"/>
    </row>
    <row r="2" spans="1:15" ht="13.25" customHeight="1">
      <c r="B2" s="8"/>
      <c r="H2" s="9"/>
      <c r="I2" s="9"/>
      <c r="M2" s="10"/>
      <c r="N2" s="11"/>
    </row>
    <row r="3" spans="1:15" ht="13.25" customHeight="1">
      <c r="B3" s="12"/>
      <c r="C3" s="12"/>
      <c r="D3" s="12"/>
      <c r="E3" s="75"/>
      <c r="F3" s="13"/>
      <c r="G3" s="13"/>
      <c r="H3" s="12"/>
      <c r="K3" s="1" t="s">
        <v>26</v>
      </c>
      <c r="L3" s="5" t="s">
        <v>4</v>
      </c>
      <c r="M3" s="6"/>
      <c r="N3" s="5" t="s">
        <v>6</v>
      </c>
    </row>
    <row r="4" spans="1:15">
      <c r="B4" s="12"/>
      <c r="C4" s="12"/>
      <c r="D4" s="12"/>
      <c r="E4" s="9"/>
      <c r="F4" s="13"/>
      <c r="G4" s="13"/>
      <c r="H4" s="12"/>
      <c r="L4" s="3" t="s">
        <v>5</v>
      </c>
      <c r="M4" s="4" t="s">
        <v>24</v>
      </c>
      <c r="N4" s="3" t="s">
        <v>7</v>
      </c>
    </row>
    <row r="5" spans="1:15">
      <c r="B5" s="12"/>
      <c r="C5" s="12"/>
      <c r="D5" s="12"/>
      <c r="E5" s="9"/>
      <c r="F5" s="13"/>
      <c r="G5" s="13"/>
      <c r="H5" s="12"/>
      <c r="M5" s="14"/>
      <c r="N5" s="15"/>
    </row>
    <row r="6" spans="1:15">
      <c r="B6" s="12"/>
      <c r="C6" s="9"/>
      <c r="D6" s="12"/>
      <c r="E6" s="9"/>
      <c r="F6" s="13"/>
      <c r="G6" s="13"/>
      <c r="H6" s="12"/>
      <c r="K6" s="1" t="s">
        <v>27</v>
      </c>
      <c r="L6" s="4">
        <v>9</v>
      </c>
      <c r="M6" s="4">
        <v>3</v>
      </c>
      <c r="N6" s="4">
        <v>1</v>
      </c>
      <c r="O6" s="4"/>
    </row>
    <row r="7" spans="1:15">
      <c r="B7" s="12"/>
      <c r="C7" s="16"/>
      <c r="D7" s="12"/>
      <c r="E7" s="9"/>
      <c r="F7" s="13"/>
      <c r="G7" s="13"/>
      <c r="H7" s="12"/>
      <c r="L7" s="2" t="s">
        <v>10</v>
      </c>
      <c r="M7" s="2" t="s">
        <v>13</v>
      </c>
      <c r="N7" s="2" t="s">
        <v>11</v>
      </c>
      <c r="O7" s="2" t="s">
        <v>12</v>
      </c>
    </row>
    <row r="8" spans="1:15">
      <c r="B8" s="12"/>
      <c r="C8" s="9"/>
      <c r="D8" s="12"/>
      <c r="E8" s="9"/>
      <c r="F8" s="13"/>
      <c r="G8" s="13"/>
      <c r="H8" s="12"/>
      <c r="I8" s="9"/>
    </row>
    <row r="9" spans="1:15" hidden="1">
      <c r="B9" s="12"/>
      <c r="C9" s="17" t="s">
        <v>25</v>
      </c>
      <c r="D9" s="44"/>
      <c r="E9" s="45"/>
      <c r="F9" s="45"/>
      <c r="G9" s="45"/>
      <c r="H9" s="45"/>
      <c r="I9" s="45"/>
      <c r="M9" s="14"/>
      <c r="N9" s="15"/>
    </row>
    <row r="10" spans="1:15" ht="32">
      <c r="B10" s="18"/>
      <c r="C10" s="19" t="s">
        <v>28</v>
      </c>
      <c r="D10" s="83" t="s">
        <v>49</v>
      </c>
      <c r="E10" s="83" t="s">
        <v>50</v>
      </c>
      <c r="F10" s="83" t="s">
        <v>51</v>
      </c>
      <c r="G10" s="85" t="s">
        <v>52</v>
      </c>
      <c r="H10" s="85" t="s">
        <v>53</v>
      </c>
      <c r="I10" s="85" t="s">
        <v>54</v>
      </c>
      <c r="J10" s="58" t="s">
        <v>23</v>
      </c>
      <c r="K10" s="87"/>
      <c r="L10" s="81" t="s">
        <v>33</v>
      </c>
      <c r="M10" s="82"/>
      <c r="N10" s="77" t="s">
        <v>34</v>
      </c>
      <c r="O10" s="78"/>
    </row>
    <row r="11" spans="1:15" ht="33">
      <c r="A11" s="13"/>
      <c r="B11" s="20" t="s">
        <v>48</v>
      </c>
      <c r="C11" s="21" t="s">
        <v>29</v>
      </c>
      <c r="D11" s="84"/>
      <c r="E11" s="84"/>
      <c r="F11" s="84"/>
      <c r="G11" s="80"/>
      <c r="H11" s="86"/>
      <c r="I11" s="80"/>
      <c r="J11" s="61" t="s">
        <v>8</v>
      </c>
      <c r="K11" s="71" t="s">
        <v>55</v>
      </c>
      <c r="L11" s="71" t="s">
        <v>38</v>
      </c>
      <c r="M11" s="71" t="s">
        <v>39</v>
      </c>
      <c r="N11" s="90" t="s">
        <v>56</v>
      </c>
      <c r="O11" s="71" t="s">
        <v>32</v>
      </c>
    </row>
    <row r="12" spans="1:15" ht="15" customHeight="1">
      <c r="A12" s="13">
        <v>1</v>
      </c>
      <c r="B12" s="46">
        <v>3.8899999999999997E-2</v>
      </c>
      <c r="C12" s="38" t="s">
        <v>42</v>
      </c>
      <c r="D12" s="76">
        <v>3</v>
      </c>
      <c r="E12" s="76"/>
      <c r="F12" s="76">
        <v>9</v>
      </c>
      <c r="G12" s="76"/>
      <c r="H12" s="76">
        <v>1</v>
      </c>
      <c r="I12" s="76">
        <v>3</v>
      </c>
      <c r="J12" s="60" t="e">
        <f>(D12*B12)+(E12*B12)+(F12*B12)+(I12*B12)+(#REF!*B12)+(G12*B12)</f>
        <v>#REF!</v>
      </c>
      <c r="K12" s="62">
        <v>2.91</v>
      </c>
      <c r="L12" s="88">
        <f>(B12/K12)*10+K12</f>
        <v>3.0436769759450173</v>
      </c>
      <c r="M12" s="64">
        <f>L12/K12</f>
        <v>1.0459371051357447</v>
      </c>
      <c r="N12" s="64">
        <f>M12*B12</f>
        <v>4.0686953389780463E-2</v>
      </c>
      <c r="O12" s="66">
        <f>N12/$Q$18*100</f>
        <v>12.93969285049547</v>
      </c>
    </row>
    <row r="13" spans="1:15" ht="15" customHeight="1">
      <c r="A13" s="13">
        <v>2</v>
      </c>
      <c r="B13" s="46">
        <v>5.0299999999999997E-2</v>
      </c>
      <c r="C13" s="39" t="s">
        <v>43</v>
      </c>
      <c r="D13" s="76"/>
      <c r="E13" s="76"/>
      <c r="F13" s="76">
        <v>9</v>
      </c>
      <c r="G13" s="76">
        <v>3</v>
      </c>
      <c r="H13" s="76">
        <v>9</v>
      </c>
      <c r="I13" s="76">
        <v>1</v>
      </c>
      <c r="J13" s="60" t="e">
        <f>(D13*B13)+(E13*B13)+(F13*B13)+(I13*B13)+(#REF!*B13)+(G13*B13)</f>
        <v>#REF!</v>
      </c>
      <c r="K13" s="63">
        <v>3.68</v>
      </c>
      <c r="L13" s="89">
        <f>(B13/K13)*10+K13</f>
        <v>3.8166847826086956</v>
      </c>
      <c r="M13" s="65">
        <f>L13/K13</f>
        <v>1.0371426039697542</v>
      </c>
      <c r="N13" s="64">
        <f>M13*B13</f>
        <v>5.2168272979678632E-2</v>
      </c>
      <c r="O13" s="67">
        <f t="shared" ref="O13:O17" si="0">N13/$Q$18*100</f>
        <v>16.591102863636799</v>
      </c>
    </row>
    <row r="14" spans="1:15" ht="15" customHeight="1">
      <c r="A14" s="13">
        <v>3</v>
      </c>
      <c r="B14" s="46">
        <v>3.3300000000000003E-2</v>
      </c>
      <c r="C14" s="39" t="s">
        <v>44</v>
      </c>
      <c r="D14" s="76">
        <v>3</v>
      </c>
      <c r="E14" s="76"/>
      <c r="F14" s="76">
        <v>3</v>
      </c>
      <c r="G14" s="76">
        <v>9</v>
      </c>
      <c r="H14" s="76">
        <v>9</v>
      </c>
      <c r="I14" s="76">
        <v>9</v>
      </c>
      <c r="J14" s="60" t="e">
        <f>(D14*B14)+(E14*B14)+(F14*B14)+(I14*B14)+(#REF!*B14)+(G14*B14)</f>
        <v>#REF!</v>
      </c>
      <c r="K14" s="63">
        <v>3.23</v>
      </c>
      <c r="L14" s="89">
        <f>(B14/K14)*10+K14</f>
        <v>3.3330959752321982</v>
      </c>
      <c r="M14" s="65">
        <f>L14/K14</f>
        <v>1.03191825858582</v>
      </c>
      <c r="N14" s="64">
        <f t="shared" ref="N13:N17" si="1">M14*B14</f>
        <v>3.4362878010907809E-2</v>
      </c>
      <c r="O14" s="67">
        <f t="shared" si="0"/>
        <v>10.92844388373093</v>
      </c>
    </row>
    <row r="15" spans="1:15" ht="15" customHeight="1">
      <c r="A15" s="13">
        <v>4</v>
      </c>
      <c r="B15" s="46">
        <v>3.8199999999999998E-2</v>
      </c>
      <c r="C15" s="39" t="s">
        <v>45</v>
      </c>
      <c r="D15" s="76">
        <v>3</v>
      </c>
      <c r="E15" s="76"/>
      <c r="F15" s="76"/>
      <c r="G15" s="76"/>
      <c r="H15" s="76">
        <v>1</v>
      </c>
      <c r="I15" s="76">
        <v>1</v>
      </c>
      <c r="J15" s="60" t="e">
        <f>(D15*B15)+(E15*B15)+(F15*B15)+(I15*B15)+(#REF!*B15)+(G15*B15)</f>
        <v>#REF!</v>
      </c>
      <c r="K15" s="63">
        <v>2.6</v>
      </c>
      <c r="L15" s="89">
        <f>(B15/K15)*10+K15</f>
        <v>2.746923076923077</v>
      </c>
      <c r="M15" s="65">
        <f>L15/K15</f>
        <v>1.056508875739645</v>
      </c>
      <c r="N15" s="64">
        <f t="shared" si="1"/>
        <v>4.0358639053254437E-2</v>
      </c>
      <c r="O15" s="67">
        <f t="shared" si="0"/>
        <v>12.835278872079281</v>
      </c>
    </row>
    <row r="16" spans="1:15" ht="15" customHeight="1">
      <c r="A16" s="13">
        <v>5</v>
      </c>
      <c r="B16" s="46">
        <v>8.7300000000000003E-2</v>
      </c>
      <c r="C16" s="39" t="s">
        <v>46</v>
      </c>
      <c r="D16" s="76"/>
      <c r="E16" s="76"/>
      <c r="F16" s="76">
        <v>3</v>
      </c>
      <c r="G16" s="76"/>
      <c r="H16" s="76">
        <v>1</v>
      </c>
      <c r="I16" s="76">
        <v>1</v>
      </c>
      <c r="J16" s="60" t="e">
        <f>(D16*B16)+(E16*B16)+(F16*B16)+(I16*B16)+(#REF!*B16)+(G16*B16)</f>
        <v>#REF!</v>
      </c>
      <c r="K16" s="63">
        <v>2.88</v>
      </c>
      <c r="L16" s="89">
        <f>(B16/K16)*10+K16</f>
        <v>3.183125</v>
      </c>
      <c r="M16" s="65">
        <f>L16/K16</f>
        <v>1.1052517361111112</v>
      </c>
      <c r="N16" s="64">
        <f t="shared" si="1"/>
        <v>9.6488476562500008E-2</v>
      </c>
      <c r="O16" s="67">
        <f t="shared" si="0"/>
        <v>30.686280153986186</v>
      </c>
    </row>
    <row r="17" spans="1:17" ht="15" customHeight="1">
      <c r="A17" s="13">
        <v>6</v>
      </c>
      <c r="B17" s="46">
        <v>4.7600000000000003E-2</v>
      </c>
      <c r="C17" s="39" t="s">
        <v>47</v>
      </c>
      <c r="D17" s="76">
        <v>9</v>
      </c>
      <c r="E17" s="76">
        <v>9</v>
      </c>
      <c r="F17" s="76">
        <v>1</v>
      </c>
      <c r="G17" s="76"/>
      <c r="H17" s="76"/>
      <c r="I17" s="76">
        <v>9</v>
      </c>
      <c r="J17" s="60" t="e">
        <f>(D17*B17)+(E17*B17)+(F17*B17)+(I17*B17)+(#REF!*B17)+(G17*B17)</f>
        <v>#REF!</v>
      </c>
      <c r="K17" s="63">
        <v>2.86</v>
      </c>
      <c r="L17" s="89">
        <f>(B17/K17)*10+K17</f>
        <v>3.0264335664335662</v>
      </c>
      <c r="M17" s="65">
        <f>L17/K17</f>
        <v>1.0581935546970511</v>
      </c>
      <c r="N17" s="64">
        <f t="shared" si="1"/>
        <v>5.0370013203579637E-2</v>
      </c>
      <c r="O17" s="67">
        <f t="shared" si="0"/>
        <v>16.019201376071347</v>
      </c>
    </row>
    <row r="18" spans="1:17" ht="12.75" customHeight="1">
      <c r="B18" s="22"/>
      <c r="C18" s="23" t="s">
        <v>14</v>
      </c>
      <c r="D18" s="70">
        <f>D12*$O$12+D13*$O$13+D14*$O$14+D15*$O$15+D16*$O$16+D17*$O$17</f>
        <v>254.28305920355916</v>
      </c>
      <c r="E18" s="70">
        <f>E12*$O$12+E13*$O$13+E14*$O$14+E15*$O$15+E16*$O$16+E17*$O$17</f>
        <v>144.17281238464213</v>
      </c>
      <c r="F18" s="70">
        <f>F12*$O$12+F13*$O$13+F14*$O$14+F15*$O$15+F16*$O$16+F17*$O$17</f>
        <v>406.64053491641312</v>
      </c>
      <c r="G18" s="70">
        <f>G12*$O$12+G13*$O$13+G14*$O$14+G15*$O$15+G16*$O$16+G17*$O$17</f>
        <v>148.12930354448878</v>
      </c>
      <c r="H18" s="70">
        <f>H12*$O$12+H13*$O$13+H14*$O$14+H15*$O$15+H16*$O$16+H17*$O$17</f>
        <v>304.13717260287046</v>
      </c>
      <c r="I18" s="70">
        <f>I12*$O$12+I13*$O$13+I14*$O$14+I15*$O$15+I16*$O$16+I17*$O$17</f>
        <v>341.46054777940918</v>
      </c>
      <c r="J18" s="24" t="e">
        <f>SUM(J12:J17)</f>
        <v>#REF!</v>
      </c>
      <c r="K18" s="92" t="s">
        <v>57</v>
      </c>
      <c r="L18" s="74" t="s">
        <v>36</v>
      </c>
      <c r="M18" s="73" t="s">
        <v>35</v>
      </c>
      <c r="N18" s="59"/>
      <c r="Q18" s="91">
        <f>SUM(N12:N17)</f>
        <v>0.31443523319970096</v>
      </c>
    </row>
    <row r="19" spans="1:17" ht="12.75" customHeight="1">
      <c r="B19" s="22"/>
      <c r="C19" s="17" t="s">
        <v>37</v>
      </c>
      <c r="D19" s="69">
        <f>D18/K19</f>
        <v>0.15904386586012842</v>
      </c>
      <c r="E19" s="69">
        <f>E18/K19</f>
        <v>9.0174317964393666E-2</v>
      </c>
      <c r="F19" s="69">
        <f>F18/K19</f>
        <v>0.25433736282354608</v>
      </c>
      <c r="G19" s="69">
        <f>G18/K19</f>
        <v>9.264894467084564E-2</v>
      </c>
      <c r="H19" s="69">
        <f>H18/K19</f>
        <v>0.19022561642145214</v>
      </c>
      <c r="I19" s="69">
        <f>I18/K19</f>
        <v>0.21356989225963424</v>
      </c>
      <c r="J19" s="68">
        <f>SUM(D18:I18)</f>
        <v>1598.8234304313826</v>
      </c>
      <c r="K19" s="93">
        <f>SUM(D18:I18)</f>
        <v>1598.8234304313826</v>
      </c>
      <c r="Q19" s="72" t="s">
        <v>41</v>
      </c>
    </row>
    <row r="20" spans="1:17" ht="12.75" customHeight="1">
      <c r="B20" s="22"/>
      <c r="C20" s="17" t="s">
        <v>9</v>
      </c>
      <c r="D20" s="25">
        <f>IF(ISERROR(RANK(D18,D18:I18,0)),"",RANK(D18,D18:I18,0))</f>
        <v>4</v>
      </c>
      <c r="E20" s="25">
        <f>IF(ISERROR(RANK(E18,D18:I18,0)),"",RANK(E18,D18:I18,0))</f>
        <v>6</v>
      </c>
      <c r="F20" s="25">
        <f>IF(ISERROR(RANK(F18,D18:I18,0)),"",RANK(F18,D18:I18,0))</f>
        <v>1</v>
      </c>
      <c r="G20" s="25">
        <f>IF(ISERROR(RANK(G18,D18:I18,0)),"",RANK(G18,D18:I18,0))</f>
        <v>5</v>
      </c>
      <c r="H20" s="25">
        <f>IF(ISERROR(RANK(H18,D18:I18,0)),"",RANK(H18,D18:I18,0))</f>
        <v>3</v>
      </c>
      <c r="I20" s="25">
        <f>IF(ISERROR(RANK(I18,D18:I18,0)),"",RANK(I18,D18:I18,0))</f>
        <v>2</v>
      </c>
      <c r="J20" s="26"/>
      <c r="K20" s="26"/>
    </row>
    <row r="21" spans="1:17" ht="12.75" hidden="1" customHeight="1">
      <c r="B21" s="27"/>
      <c r="C21" s="28" t="s">
        <v>18</v>
      </c>
      <c r="D21" s="41"/>
      <c r="E21" s="41"/>
      <c r="F21" s="41"/>
      <c r="G21" s="41"/>
      <c r="H21" s="41"/>
      <c r="I21" s="41"/>
      <c r="J21" s="26"/>
      <c r="K21" s="26"/>
    </row>
    <row r="22" spans="1:17" ht="12.75" hidden="1" customHeight="1">
      <c r="B22" s="27"/>
      <c r="C22" s="29" t="s">
        <v>3</v>
      </c>
      <c r="D22" s="42"/>
      <c r="E22" s="42"/>
      <c r="F22" s="42"/>
      <c r="G22" s="42"/>
      <c r="H22" s="42"/>
      <c r="I22" s="42"/>
      <c r="J22" s="30"/>
      <c r="K22" s="30"/>
    </row>
    <row r="23" spans="1:17" ht="12.75" hidden="1" customHeight="1">
      <c r="B23" s="27"/>
      <c r="C23" s="29" t="s">
        <v>2</v>
      </c>
      <c r="D23" s="42"/>
      <c r="E23" s="42"/>
      <c r="F23" s="42"/>
      <c r="G23" s="42"/>
      <c r="H23" s="42"/>
      <c r="I23" s="42"/>
      <c r="J23" s="30"/>
      <c r="K23" s="30"/>
    </row>
    <row r="24" spans="1:17" ht="12.75" hidden="1" customHeight="1">
      <c r="B24" s="27"/>
      <c r="C24" s="29" t="s">
        <v>17</v>
      </c>
      <c r="D24" s="42"/>
      <c r="E24" s="42"/>
      <c r="F24" s="42"/>
      <c r="G24" s="42"/>
      <c r="H24" s="42"/>
      <c r="I24" s="40"/>
      <c r="J24" s="31" t="s">
        <v>15</v>
      </c>
      <c r="K24" s="31"/>
    </row>
    <row r="25" spans="1:17" ht="12.75" hidden="1" customHeight="1">
      <c r="B25" s="27"/>
      <c r="C25" s="29" t="s">
        <v>19</v>
      </c>
      <c r="D25" s="42"/>
      <c r="E25" s="42"/>
      <c r="F25" s="42"/>
      <c r="G25" s="42"/>
      <c r="H25" s="42"/>
      <c r="I25" s="42"/>
      <c r="J25" s="31" t="s">
        <v>16</v>
      </c>
      <c r="K25" s="31"/>
    </row>
    <row r="26" spans="1:17" ht="12.75" hidden="1" customHeight="1">
      <c r="B26" s="27"/>
      <c r="C26" s="32" t="s">
        <v>20</v>
      </c>
      <c r="D26" s="43"/>
      <c r="E26" s="43"/>
      <c r="F26" s="43"/>
      <c r="G26" s="43"/>
      <c r="H26" s="43"/>
      <c r="I26" s="43"/>
      <c r="J26" s="31"/>
      <c r="K26" s="31"/>
    </row>
    <row r="27" spans="1:17" ht="12.75" hidden="1" customHeight="1">
      <c r="C27" s="33"/>
      <c r="D27" s="34"/>
      <c r="E27" s="34"/>
      <c r="F27" s="34"/>
      <c r="G27" s="34"/>
      <c r="H27" s="34"/>
      <c r="I27" s="34"/>
    </row>
    <row r="28" spans="1:17" hidden="1">
      <c r="B28" s="35" t="s">
        <v>1</v>
      </c>
    </row>
    <row r="29" spans="1:17" hidden="1">
      <c r="B29" s="47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/>
    </row>
    <row r="30" spans="1:17" hidden="1">
      <c r="B30" s="54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7" hidden="1">
      <c r="B31" s="5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</row>
    <row r="32" spans="1:17" hidden="1">
      <c r="B32" s="22"/>
      <c r="C32" s="22"/>
      <c r="D32" s="22"/>
      <c r="E32" s="22"/>
      <c r="F32" s="22"/>
      <c r="G32" s="22"/>
      <c r="H32" s="22"/>
      <c r="I32" s="22"/>
    </row>
    <row r="33" spans="2:15" ht="17" hidden="1">
      <c r="B33" s="79" t="s">
        <v>0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5" spans="2:15">
      <c r="B35" s="36" t="s">
        <v>21</v>
      </c>
    </row>
    <row r="36" spans="2:15">
      <c r="B36" s="37" t="s">
        <v>30</v>
      </c>
    </row>
    <row r="37" spans="2:15">
      <c r="B37" s="37" t="s">
        <v>22</v>
      </c>
    </row>
    <row r="38" spans="2:15">
      <c r="B38" s="37" t="s">
        <v>31</v>
      </c>
    </row>
    <row r="39" spans="2:15">
      <c r="B39" s="37" t="s">
        <v>40</v>
      </c>
    </row>
  </sheetData>
  <mergeCells count="9">
    <mergeCell ref="N10:O10"/>
    <mergeCell ref="B33:O33"/>
    <mergeCell ref="G10:G11"/>
    <mergeCell ref="D10:D11"/>
    <mergeCell ref="E10:E11"/>
    <mergeCell ref="F10:F11"/>
    <mergeCell ref="I10:I11"/>
    <mergeCell ref="H10:H11"/>
    <mergeCell ref="L10:M10"/>
  </mergeCells>
  <phoneticPr fontId="1" type="noConversion"/>
  <hyperlinks>
    <hyperlink ref="K18" r:id="rId1" xr:uid="{EEDFC6B9-D8DC-544B-8326-85A075607430}"/>
  </hyperlinks>
  <printOptions horizontalCentered="1" verticalCentered="1"/>
  <pageMargins left="0.1" right="0.1" top="0.1" bottom="0.1" header="0.2" footer="0.2"/>
  <pageSetup scale="95" orientation="landscape" r:id="rId2"/>
  <headerFooter alignWithMargins="0"/>
  <ignoredErrors>
    <ignoredError sqref="L12:L17 M12:M17 N12:N17 O12:O17" unlockedFormula="1"/>
    <ignoredError sqref="G19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서문다빈</cp:lastModifiedBy>
  <cp:lastPrinted>2019-03-18T18:37:29Z</cp:lastPrinted>
  <dcterms:created xsi:type="dcterms:W3CDTF">1996-10-14T23:33:28Z</dcterms:created>
  <dcterms:modified xsi:type="dcterms:W3CDTF">2023-11-24T22:17:46Z</dcterms:modified>
</cp:coreProperties>
</file>