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jaischool\Desktop\2차 프로젝트_MML_산출문서\Re산출문서\"/>
    </mc:Choice>
  </mc:AlternateContent>
  <xr:revisionPtr revIDLastSave="0" documentId="13_ncr:1_{F921E0D5-3C4E-4068-B861-19AB9124E93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1" r:id="rId1"/>
  </sheets>
  <definedNames>
    <definedName name="_xlnm.Print_Titles" localSheetId="0">WBS!$1:$4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8" i="1" l="1"/>
  <c r="H34" i="1"/>
  <c r="H6" i="1"/>
  <c r="H9" i="1"/>
  <c r="H16" i="1"/>
  <c r="H17" i="1"/>
  <c r="H25" i="1"/>
  <c r="C43" i="1"/>
  <c r="G43" i="1"/>
  <c r="C42" i="1"/>
  <c r="G42" i="1"/>
  <c r="C39" i="1"/>
  <c r="G39" i="1"/>
  <c r="G41" i="1"/>
  <c r="C41" i="1"/>
  <c r="G40" i="1"/>
  <c r="C40" i="1"/>
  <c r="G38" i="1"/>
  <c r="C38" i="1"/>
  <c r="G37" i="1"/>
  <c r="C37" i="1"/>
  <c r="C27" i="1"/>
  <c r="C28" i="1"/>
  <c r="C29" i="1"/>
  <c r="C30" i="1"/>
  <c r="C31" i="1"/>
  <c r="C32" i="1"/>
  <c r="C33" i="1"/>
  <c r="C24" i="1"/>
  <c r="G24" i="1"/>
  <c r="C23" i="1"/>
  <c r="G23" i="1"/>
  <c r="C22" i="1"/>
  <c r="G22" i="1"/>
  <c r="C15" i="1"/>
  <c r="G15" i="1"/>
  <c r="C14" i="1"/>
  <c r="G14" i="1"/>
  <c r="G7" i="1"/>
  <c r="G8" i="1"/>
  <c r="G9" i="1"/>
  <c r="G10" i="1"/>
  <c r="G11" i="1"/>
  <c r="G12" i="1"/>
  <c r="G13" i="1"/>
  <c r="G16" i="1"/>
  <c r="G17" i="1"/>
  <c r="G18" i="1"/>
  <c r="G19" i="1"/>
  <c r="G20" i="1"/>
  <c r="G21" i="1"/>
  <c r="G25" i="1"/>
  <c r="G26" i="1"/>
  <c r="G27" i="1"/>
  <c r="G28" i="1"/>
  <c r="G29" i="1"/>
  <c r="G30" i="1"/>
  <c r="G31" i="1"/>
  <c r="G32" i="1"/>
  <c r="G33" i="1"/>
  <c r="G34" i="1"/>
  <c r="G35" i="1"/>
  <c r="G36" i="1"/>
  <c r="G6" i="1"/>
  <c r="J3" i="1"/>
  <c r="C36" i="1"/>
  <c r="C10" i="1"/>
  <c r="C11" i="1"/>
  <c r="C12" i="1"/>
  <c r="C9" i="1"/>
  <c r="C7" i="1"/>
  <c r="C13" i="1"/>
  <c r="C35" i="1"/>
  <c r="C26" i="1"/>
  <c r="C25" i="1"/>
  <c r="C17" i="1"/>
  <c r="C21" i="1"/>
  <c r="C20" i="1"/>
  <c r="C19" i="1"/>
  <c r="C18" i="1"/>
  <c r="C34" i="1"/>
  <c r="C16" i="1"/>
  <c r="C8" i="1"/>
  <c r="C6" i="1"/>
</calcChain>
</file>

<file path=xl/sharedStrings.xml><?xml version="1.0" encoding="utf-8"?>
<sst xmlns="http://schemas.openxmlformats.org/spreadsheetml/2006/main" count="130" uniqueCount="110">
  <si>
    <t>최종작성일</t>
    <phoneticPr fontId="2" type="noConversion"/>
  </si>
  <si>
    <t>WBS</t>
    <phoneticPr fontId="2" type="noConversion"/>
  </si>
  <si>
    <t>작업 이름</t>
    <phoneticPr fontId="2" type="noConversion"/>
  </si>
  <si>
    <t>기간</t>
    <phoneticPr fontId="2" type="noConversion"/>
  </si>
  <si>
    <t>시작 날짜</t>
    <phoneticPr fontId="2" type="noConversion"/>
  </si>
  <si>
    <t>담당자</t>
    <phoneticPr fontId="2" type="noConversion"/>
  </si>
  <si>
    <t>산출물</t>
    <phoneticPr fontId="2" type="noConversion"/>
  </si>
  <si>
    <t>일정관리담당자</t>
    <phoneticPr fontId="2" type="noConversion"/>
  </si>
  <si>
    <t>과제명</t>
    <phoneticPr fontId="2" type="noConversion"/>
  </si>
  <si>
    <t>과제기간</t>
    <phoneticPr fontId="2" type="noConversion"/>
  </si>
  <si>
    <t>1.1.1</t>
  </si>
  <si>
    <t>1.1.2</t>
  </si>
  <si>
    <t>WBS 수립</t>
  </si>
  <si>
    <t>WBS</t>
  </si>
  <si>
    <t>기간경과율</t>
    <phoneticPr fontId="2" type="noConversion"/>
  </si>
  <si>
    <t>예상 완료 날짜</t>
    <phoneticPr fontId="2" type="noConversion"/>
  </si>
  <si>
    <t>실제 완료 날짜</t>
    <phoneticPr fontId="2" type="noConversion"/>
  </si>
  <si>
    <t>1.2.1</t>
    <phoneticPr fontId="2" type="noConversion"/>
  </si>
  <si>
    <t>LM용일본어g2p생성_일본어숫자전처리_사용자사전</t>
    <phoneticPr fontId="2" type="noConversion"/>
  </si>
  <si>
    <t xml:space="preserve"> </t>
    <phoneticPr fontId="2" type="noConversion"/>
  </si>
  <si>
    <t>1.3.1</t>
    <phoneticPr fontId="2" type="noConversion"/>
  </si>
  <si>
    <t>1.3.1.1</t>
    <phoneticPr fontId="2" type="noConversion"/>
  </si>
  <si>
    <t>1.3.1.4</t>
  </si>
  <si>
    <t>1.3.2</t>
  </si>
  <si>
    <t>1.3.2.1</t>
  </si>
  <si>
    <t>1.3.2.2</t>
  </si>
  <si>
    <t>1.3.2.3</t>
  </si>
  <si>
    <t>1.3.2.4</t>
  </si>
  <si>
    <t>1.3.1.3</t>
  </si>
  <si>
    <t>1.4.2</t>
  </si>
  <si>
    <t>1.4.3</t>
  </si>
  <si>
    <t>1.4.1</t>
  </si>
  <si>
    <t>한국어1000시간,일본어360시간</t>
    <phoneticPr fontId="2" type="noConversion"/>
  </si>
  <si>
    <t xml:space="preserve"> </t>
    <phoneticPr fontId="2" type="noConversion"/>
  </si>
  <si>
    <t>1.3.2.5</t>
    <phoneticPr fontId="2" type="noConversion"/>
  </si>
  <si>
    <t>1.3.2.6</t>
    <phoneticPr fontId="2" type="noConversion"/>
  </si>
  <si>
    <t>1.3.2.7</t>
    <phoneticPr fontId="2" type="noConversion"/>
  </si>
  <si>
    <t>1.3.2.8</t>
    <phoneticPr fontId="2" type="noConversion"/>
  </si>
  <si>
    <t>계획율</t>
    <phoneticPr fontId="2" type="noConversion"/>
  </si>
  <si>
    <t>완료율</t>
    <phoneticPr fontId="2" type="noConversion"/>
  </si>
  <si>
    <t>(TODAY()-DATE(시작날짜))/(DATE(예상완료날짜)-DATE(시작날짜))</t>
    <phoneticPr fontId="2" type="noConversion"/>
  </si>
  <si>
    <t>팀장명</t>
    <phoneticPr fontId="2" type="noConversion"/>
  </si>
  <si>
    <t>계획률</t>
    <phoneticPr fontId="2" type="noConversion"/>
  </si>
  <si>
    <t>기관경과율</t>
    <phoneticPr fontId="2" type="noConversion"/>
  </si>
  <si>
    <t>(TODAY()-DATE(프로젝트시작날짜))/(DATE(프로젝트시작날짜)-DATE(프로젝트종료날짜))</t>
    <phoneticPr fontId="2" type="noConversion"/>
  </si>
  <si>
    <t>Song2Vec 기반 개인 플레이리스트 속 가사 분석을 통한 음악 추천 서비스</t>
    <phoneticPr fontId="2" type="noConversion"/>
  </si>
  <si>
    <t>MML(Music is My Life) WBS</t>
    <phoneticPr fontId="2" type="noConversion"/>
  </si>
  <si>
    <t>이은솔</t>
    <phoneticPr fontId="2" type="noConversion"/>
  </si>
  <si>
    <t>2023. 10. 25 ~ 2023. 12. 03</t>
    <phoneticPr fontId="2" type="noConversion"/>
  </si>
  <si>
    <t>박진수</t>
    <phoneticPr fontId="2" type="noConversion"/>
  </si>
  <si>
    <t>프로젝트 계획</t>
    <phoneticPr fontId="2" type="noConversion"/>
  </si>
  <si>
    <t>프로젝트 계획 수립</t>
    <phoneticPr fontId="2" type="noConversion"/>
  </si>
  <si>
    <t>프로젝트기획서</t>
    <phoneticPr fontId="2" type="noConversion"/>
  </si>
  <si>
    <t>스토리보드 제작</t>
    <phoneticPr fontId="2" type="noConversion"/>
  </si>
  <si>
    <t>메인 페이지 제작</t>
    <phoneticPr fontId="2" type="noConversion"/>
  </si>
  <si>
    <t>로그인/회원가입 페이지 제작</t>
    <phoneticPr fontId="2" type="noConversion"/>
  </si>
  <si>
    <t>플레이리스트 페이지 제작</t>
    <phoneticPr fontId="2" type="noConversion"/>
  </si>
  <si>
    <t>1.2.2</t>
  </si>
  <si>
    <t>1.2.3</t>
  </si>
  <si>
    <t>1.2.4</t>
  </si>
  <si>
    <t>1.2.5</t>
  </si>
  <si>
    <t>1.2.6</t>
  </si>
  <si>
    <t>선호 장르/아티스트 선택 페이지 제작</t>
    <phoneticPr fontId="2" type="noConversion"/>
  </si>
  <si>
    <t>Web 제작</t>
    <phoneticPr fontId="2" type="noConversion"/>
  </si>
  <si>
    <t>곡 정보 페이지 제작</t>
    <phoneticPr fontId="2" type="noConversion"/>
  </si>
  <si>
    <t>화면설계서, 요구사항정의서</t>
    <phoneticPr fontId="2" type="noConversion"/>
  </si>
  <si>
    <t>DB 작업</t>
    <phoneticPr fontId="2" type="noConversion"/>
  </si>
  <si>
    <t>데이터 수집 및 전처리</t>
    <phoneticPr fontId="2" type="noConversion"/>
  </si>
  <si>
    <t>데이터 크롤링 - 1차</t>
    <phoneticPr fontId="2" type="noConversion"/>
  </si>
  <si>
    <t>크롤링 데이터 병합 및 분석 - 1차</t>
    <phoneticPr fontId="2" type="noConversion"/>
  </si>
  <si>
    <t>기업 제공 데이터 분석 - 1차</t>
    <phoneticPr fontId="2" type="noConversion"/>
  </si>
  <si>
    <t>1.3.1.5</t>
  </si>
  <si>
    <t>1.3.1.6</t>
  </si>
  <si>
    <t>1.3.1.7</t>
  </si>
  <si>
    <t>데이터 크롤링 - 2차</t>
    <phoneticPr fontId="2" type="noConversion"/>
  </si>
  <si>
    <t>크롤링 데이터 병합 및 분석 - 2차</t>
    <phoneticPr fontId="2" type="noConversion"/>
  </si>
  <si>
    <t>데이터 정제 및 전처리</t>
    <phoneticPr fontId="2" type="noConversion"/>
  </si>
  <si>
    <t>1.3.1.2</t>
  </si>
  <si>
    <t>기업 제공 데이터 분석 - 2차</t>
    <phoneticPr fontId="2" type="noConversion"/>
  </si>
  <si>
    <t>MySQL DB 로드</t>
    <phoneticPr fontId="2" type="noConversion"/>
  </si>
  <si>
    <t>곡 정보 데이터 로드</t>
    <phoneticPr fontId="2" type="noConversion"/>
  </si>
  <si>
    <t>곡 태그 데이터 로드</t>
    <phoneticPr fontId="2" type="noConversion"/>
  </si>
  <si>
    <t>사용자 선호 아티스트 데이터 로드</t>
    <phoneticPr fontId="2" type="noConversion"/>
  </si>
  <si>
    <t>사용자 선호 장르 데이터 로드</t>
    <phoneticPr fontId="2" type="noConversion"/>
  </si>
  <si>
    <t>사용자 회원 정보 데이터 로드</t>
    <phoneticPr fontId="2" type="noConversion"/>
  </si>
  <si>
    <t>사용자 청취 이력 데이터 로드</t>
    <phoneticPr fontId="2" type="noConversion"/>
  </si>
  <si>
    <t>사용자 좋아요 곡 데이터 로드</t>
    <phoneticPr fontId="2" type="noConversion"/>
  </si>
  <si>
    <t>아티스트 장르 데이터 로드</t>
    <phoneticPr fontId="2" type="noConversion"/>
  </si>
  <si>
    <t>빅데이터분석정의서</t>
    <phoneticPr fontId="2" type="noConversion"/>
  </si>
  <si>
    <t>곡 정보 데이터</t>
    <phoneticPr fontId="2" type="noConversion"/>
  </si>
  <si>
    <t>DB, 빅데이터분석정의서</t>
    <phoneticPr fontId="2" type="noConversion"/>
  </si>
  <si>
    <t>테이블명세서</t>
    <phoneticPr fontId="2" type="noConversion"/>
  </si>
  <si>
    <t>알고리즘 모델링</t>
    <phoneticPr fontId="2" type="noConversion"/>
  </si>
  <si>
    <t>선호 아티스트 및 장르 기반 추천 시스템</t>
    <phoneticPr fontId="2" type="noConversion"/>
  </si>
  <si>
    <t>음악 가사 및 태그 기반 추천 시스템</t>
    <phoneticPr fontId="2" type="noConversion"/>
  </si>
  <si>
    <t>사용자 입력 상황 기반 추천 시스템</t>
    <phoneticPr fontId="2" type="noConversion"/>
  </si>
  <si>
    <t>알고리즘</t>
    <phoneticPr fontId="2" type="noConversion"/>
  </si>
  <si>
    <t>서버 작업</t>
    <phoneticPr fontId="2" type="noConversion"/>
  </si>
  <si>
    <t>1.5.1</t>
    <phoneticPr fontId="2" type="noConversion"/>
  </si>
  <si>
    <t>1.5.2</t>
  </si>
  <si>
    <t>1.5.3</t>
  </si>
  <si>
    <t>AWS EC2에 React 배포</t>
    <phoneticPr fontId="2" type="noConversion"/>
  </si>
  <si>
    <t>라우팅 및 연결</t>
    <phoneticPr fontId="2" type="noConversion"/>
  </si>
  <si>
    <t>1.5.4</t>
  </si>
  <si>
    <t>1.5.5</t>
  </si>
  <si>
    <t>알고리즘 API 배포</t>
    <phoneticPr fontId="2" type="noConversion"/>
  </si>
  <si>
    <t>Django를 이용한 DB 작업 및 회원가입 기능</t>
    <phoneticPr fontId="2" type="noConversion"/>
  </si>
  <si>
    <t>AWS RDS 및 EC2 설정</t>
    <phoneticPr fontId="2" type="noConversion"/>
  </si>
  <si>
    <t>가상환경, DB</t>
    <phoneticPr fontId="2" type="noConversion"/>
  </si>
  <si>
    <t>Web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</si>
</sst>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&quot;₩&quot;* #,##0_-;\-&quot;₩&quot;* #,##0_-;_-&quot;₩&quot;* &quot;-&quot;_-;_-@_-"/>
    <numFmt numFmtId="176" formatCode="yy&quot;-&quot;m&quot;-&quot;d;@"/>
    <numFmt numFmtId="177" formatCode="yy\-m\-d;@"/>
    <numFmt numFmtId="178" formatCode="0&quot;일&quot;"/>
    <numFmt numFmtId="179" formatCode="0_ "/>
  </numFmts>
  <fonts count="16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0"/>
      <name val="돋움"/>
      <family val="3"/>
      <charset val="129"/>
    </font>
    <font>
      <b/>
      <sz val="9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sz val="9"/>
      <color theme="1"/>
      <name val="돋움"/>
      <family val="3"/>
      <charset val="129"/>
    </font>
    <font>
      <sz val="11"/>
      <color theme="0"/>
      <name val="돋움"/>
      <family val="3"/>
      <charset val="129"/>
    </font>
    <font>
      <b/>
      <sz val="9"/>
      <color rgb="FF0070C0"/>
      <name val="돋움"/>
      <family val="3"/>
      <charset val="129"/>
    </font>
    <font>
      <b/>
      <sz val="11"/>
      <color rgb="FF0070C0"/>
      <name val="돋움"/>
      <family val="3"/>
      <charset val="129"/>
    </font>
    <font>
      <sz val="11"/>
      <color rgb="FFFF0000"/>
      <name val="돋움"/>
      <family val="3"/>
      <charset val="129"/>
    </font>
    <font>
      <b/>
      <sz val="11"/>
      <color rgb="FFFF0000"/>
      <name val="돋움"/>
      <family val="3"/>
      <charset val="129"/>
    </font>
    <font>
      <b/>
      <sz val="15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>
      <alignment vertical="center"/>
    </xf>
    <xf numFmtId="0" fontId="7" fillId="2" borderId="25" applyNumberFormat="0" applyAlignment="0" applyProtection="0">
      <alignment vertical="center"/>
    </xf>
    <xf numFmtId="0" fontId="8" fillId="0" borderId="26" applyNumberFormat="0" applyFill="0" applyAlignment="0" applyProtection="0">
      <alignment vertical="center"/>
    </xf>
    <xf numFmtId="0" fontId="1" fillId="0" borderId="0"/>
    <xf numFmtId="0" fontId="2" fillId="0" borderId="0"/>
  </cellStyleXfs>
  <cellXfs count="83">
    <xf numFmtId="0" fontId="0" fillId="0" borderId="0" xfId="0"/>
    <xf numFmtId="0" fontId="4" fillId="3" borderId="1" xfId="5" applyFont="1" applyFill="1" applyBorder="1" applyAlignment="1">
      <alignment horizontal="center" vertical="center" wrapText="1"/>
    </xf>
    <xf numFmtId="0" fontId="4" fillId="3" borderId="2" xfId="5" applyFont="1" applyFill="1" applyBorder="1" applyAlignment="1">
      <alignment horizontal="center" vertical="center" wrapText="1"/>
    </xf>
    <xf numFmtId="176" fontId="4" fillId="3" borderId="2" xfId="5" applyNumberFormat="1" applyFont="1" applyFill="1" applyBorder="1" applyAlignment="1">
      <alignment horizontal="center" vertical="center" wrapText="1"/>
    </xf>
    <xf numFmtId="0" fontId="4" fillId="3" borderId="3" xfId="5" applyFont="1" applyFill="1" applyBorder="1" applyAlignment="1">
      <alignment horizontal="center" vertical="center" wrapText="1"/>
    </xf>
    <xf numFmtId="0" fontId="6" fillId="2" borderId="4" xfId="2" applyFont="1" applyBorder="1" applyAlignment="1">
      <alignment horizontal="center" vertical="center"/>
    </xf>
    <xf numFmtId="0" fontId="6" fillId="2" borderId="5" xfId="2" applyFont="1" applyBorder="1" applyAlignment="1">
      <alignment horizontal="center" vertical="center"/>
    </xf>
    <xf numFmtId="0" fontId="6" fillId="2" borderId="6" xfId="2" applyFont="1" applyBorder="1" applyAlignment="1">
      <alignment horizontal="center" vertical="center"/>
    </xf>
    <xf numFmtId="9" fontId="4" fillId="3" borderId="2" xfId="1" applyFont="1" applyFill="1" applyBorder="1" applyAlignment="1">
      <alignment horizontal="center" vertical="center" wrapText="1"/>
    </xf>
    <xf numFmtId="0" fontId="3" fillId="0" borderId="6" xfId="4" applyFont="1" applyBorder="1" applyAlignment="1">
      <alignment horizontal="center" vertical="center"/>
    </xf>
    <xf numFmtId="10" fontId="6" fillId="0" borderId="7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177" fontId="5" fillId="0" borderId="9" xfId="0" applyNumberFormat="1" applyFont="1" applyBorder="1" applyAlignment="1">
      <alignment vertical="center"/>
    </xf>
    <xf numFmtId="9" fontId="5" fillId="0" borderId="9" xfId="1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4" borderId="11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vertical="center"/>
    </xf>
    <xf numFmtId="178" fontId="5" fillId="4" borderId="12" xfId="0" applyNumberFormat="1" applyFont="1" applyFill="1" applyBorder="1" applyAlignment="1">
      <alignment horizontal="center" vertical="center"/>
    </xf>
    <xf numFmtId="14" fontId="5" fillId="4" borderId="12" xfId="0" applyNumberFormat="1" applyFont="1" applyFill="1" applyBorder="1" applyAlignment="1">
      <alignment vertical="center"/>
    </xf>
    <xf numFmtId="9" fontId="5" fillId="4" borderId="12" xfId="1" applyFont="1" applyFill="1" applyBorder="1" applyAlignment="1">
      <alignment vertical="center"/>
    </xf>
    <xf numFmtId="0" fontId="5" fillId="4" borderId="13" xfId="0" applyFont="1" applyFill="1" applyBorder="1" applyAlignment="1">
      <alignment vertical="center"/>
    </xf>
    <xf numFmtId="0" fontId="5" fillId="0" borderId="11" xfId="0" applyFont="1" applyBorder="1" applyAlignment="1">
      <alignment horizontal="left" vertical="center"/>
    </xf>
    <xf numFmtId="0" fontId="5" fillId="0" borderId="12" xfId="0" applyFont="1" applyBorder="1" applyAlignment="1">
      <alignment vertical="center"/>
    </xf>
    <xf numFmtId="178" fontId="5" fillId="0" borderId="12" xfId="0" applyNumberFormat="1" applyFont="1" applyBorder="1" applyAlignment="1">
      <alignment horizontal="center" vertical="center"/>
    </xf>
    <xf numFmtId="14" fontId="5" fillId="0" borderId="12" xfId="0" applyNumberFormat="1" applyFont="1" applyBorder="1" applyAlignment="1">
      <alignment vertical="center"/>
    </xf>
    <xf numFmtId="9" fontId="5" fillId="0" borderId="12" xfId="1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vertical="center"/>
    </xf>
    <xf numFmtId="178" fontId="5" fillId="5" borderId="12" xfId="0" applyNumberFormat="1" applyFont="1" applyFill="1" applyBorder="1" applyAlignment="1">
      <alignment horizontal="center" vertical="center"/>
    </xf>
    <xf numFmtId="9" fontId="5" fillId="4" borderId="12" xfId="0" applyNumberFormat="1" applyFont="1" applyFill="1" applyBorder="1" applyAlignment="1">
      <alignment vertical="center"/>
    </xf>
    <xf numFmtId="9" fontId="5" fillId="0" borderId="12" xfId="0" applyNumberFormat="1" applyFont="1" applyBorder="1" applyAlignment="1">
      <alignment vertical="center"/>
    </xf>
    <xf numFmtId="177" fontId="5" fillId="4" borderId="12" xfId="0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vertical="center"/>
    </xf>
    <xf numFmtId="9" fontId="0" fillId="0" borderId="0" xfId="1" applyFont="1" applyAlignment="1">
      <alignment vertical="center"/>
    </xf>
    <xf numFmtId="0" fontId="9" fillId="5" borderId="13" xfId="0" applyFont="1" applyFill="1" applyBorder="1" applyAlignment="1">
      <alignment vertical="center"/>
    </xf>
    <xf numFmtId="0" fontId="9" fillId="0" borderId="13" xfId="0" applyFont="1" applyBorder="1" applyAlignment="1">
      <alignment vertical="center"/>
    </xf>
    <xf numFmtId="0" fontId="10" fillId="0" borderId="0" xfId="0" applyFont="1" applyAlignment="1">
      <alignment vertical="center"/>
    </xf>
    <xf numFmtId="14" fontId="5" fillId="0" borderId="15" xfId="0" applyNumberFormat="1" applyFont="1" applyBorder="1" applyAlignment="1">
      <alignment vertical="center"/>
    </xf>
    <xf numFmtId="0" fontId="5" fillId="5" borderId="11" xfId="0" applyFont="1" applyFill="1" applyBorder="1" applyAlignment="1">
      <alignment horizontal="left" vertical="center"/>
    </xf>
    <xf numFmtId="0" fontId="5" fillId="5" borderId="12" xfId="0" applyFont="1" applyFill="1" applyBorder="1" applyAlignment="1">
      <alignment vertical="center"/>
    </xf>
    <xf numFmtId="14" fontId="5" fillId="5" borderId="12" xfId="0" applyNumberFormat="1" applyFont="1" applyFill="1" applyBorder="1" applyAlignment="1">
      <alignment vertical="center"/>
    </xf>
    <xf numFmtId="9" fontId="5" fillId="5" borderId="12" xfId="0" applyNumberFormat="1" applyFont="1" applyFill="1" applyBorder="1" applyAlignment="1">
      <alignment vertical="center"/>
    </xf>
    <xf numFmtId="0" fontId="5" fillId="0" borderId="16" xfId="0" applyFont="1" applyBorder="1" applyAlignment="1">
      <alignment horizontal="left" vertical="center"/>
    </xf>
    <xf numFmtId="0" fontId="5" fillId="0" borderId="15" xfId="0" applyFont="1" applyBorder="1" applyAlignment="1">
      <alignment vertical="center"/>
    </xf>
    <xf numFmtId="178" fontId="5" fillId="0" borderId="15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4" fontId="5" fillId="6" borderId="15" xfId="0" applyNumberFormat="1" applyFont="1" applyFill="1" applyBorder="1" applyAlignment="1">
      <alignment vertical="center"/>
    </xf>
    <xf numFmtId="9" fontId="5" fillId="5" borderId="12" xfId="1" applyFont="1" applyFill="1" applyBorder="1" applyAlignment="1">
      <alignment vertical="center"/>
    </xf>
    <xf numFmtId="9" fontId="5" fillId="6" borderId="12" xfId="1" applyFont="1" applyFill="1" applyBorder="1" applyAlignment="1">
      <alignment vertical="center"/>
    </xf>
    <xf numFmtId="9" fontId="5" fillId="6" borderId="15" xfId="1" applyFont="1" applyFill="1" applyBorder="1" applyAlignment="1">
      <alignment vertical="center"/>
    </xf>
    <xf numFmtId="0" fontId="5" fillId="3" borderId="2" xfId="5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178" fontId="11" fillId="0" borderId="12" xfId="0" applyNumberFormat="1" applyFont="1" applyBorder="1" applyAlignment="1">
      <alignment horizontal="center" vertical="center"/>
    </xf>
    <xf numFmtId="14" fontId="11" fillId="0" borderId="12" xfId="0" applyNumberFormat="1" applyFont="1" applyBorder="1" applyAlignment="1">
      <alignment vertical="center"/>
    </xf>
    <xf numFmtId="9" fontId="11" fillId="0" borderId="12" xfId="0" applyNumberFormat="1" applyFont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11" fillId="0" borderId="13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9" fontId="13" fillId="0" borderId="0" xfId="0" applyNumberFormat="1" applyFont="1" applyAlignment="1">
      <alignment vertical="center"/>
    </xf>
    <xf numFmtId="179" fontId="13" fillId="0" borderId="0" xfId="0" applyNumberFormat="1" applyFont="1" applyAlignment="1">
      <alignment vertical="center"/>
    </xf>
    <xf numFmtId="0" fontId="14" fillId="0" borderId="0" xfId="0" applyFont="1" applyAlignment="1">
      <alignment vertical="center"/>
    </xf>
    <xf numFmtId="42" fontId="6" fillId="2" borderId="17" xfId="2" applyNumberFormat="1" applyFont="1" applyBorder="1" applyAlignment="1">
      <alignment horizontal="center" vertical="center"/>
    </xf>
    <xf numFmtId="42" fontId="6" fillId="2" borderId="18" xfId="2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10" fontId="0" fillId="0" borderId="0" xfId="2" applyNumberFormat="1" applyFont="1" applyFill="1" applyBorder="1" applyAlignment="1">
      <alignment horizontal="left" vertical="center"/>
    </xf>
    <xf numFmtId="0" fontId="15" fillId="0" borderId="0" xfId="3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9" fontId="5" fillId="0" borderId="15" xfId="0" applyNumberFormat="1" applyFont="1" applyBorder="1" applyAlignment="1">
      <alignment vertical="center"/>
    </xf>
    <xf numFmtId="14" fontId="5" fillId="6" borderId="12" xfId="0" applyNumberFormat="1" applyFont="1" applyFill="1" applyBorder="1" applyAlignment="1">
      <alignment vertical="center"/>
    </xf>
    <xf numFmtId="0" fontId="5" fillId="0" borderId="14" xfId="0" applyFont="1" applyBorder="1" applyAlignment="1">
      <alignment vertical="center"/>
    </xf>
  </cellXfs>
  <cellStyles count="6">
    <cellStyle name="백분율" xfId="1" builtinId="5"/>
    <cellStyle name="입력" xfId="2" builtinId="20"/>
    <cellStyle name="제목 1" xfId="3" builtinId="16"/>
    <cellStyle name="표준" xfId="0" builtinId="0"/>
    <cellStyle name="표준_WBS(v1.2)" xfId="4" xr:uid="{00000000-0005-0000-0000-000004000000}"/>
    <cellStyle name="표준_프로젝트로그(DB)_2006" xfId="5" xr:uid="{00000000-0005-0000-0000-000005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43"/>
  <sheetViews>
    <sheetView tabSelected="1" zoomScaleNormal="100" workbookViewId="0">
      <selection activeCell="N16" sqref="N16"/>
    </sheetView>
  </sheetViews>
  <sheetFormatPr defaultRowHeight="13.5" x14ac:dyDescent="0.15"/>
  <cols>
    <col min="1" max="1" width="9.109375" style="11" bestFit="1" customWidth="1"/>
    <col min="2" max="2" width="28.33203125" style="11" customWidth="1"/>
    <col min="3" max="3" width="7.109375" style="35" customWidth="1"/>
    <col min="4" max="4" width="9.21875" style="36" customWidth="1"/>
    <col min="5" max="5" width="13.44140625" style="36" customWidth="1"/>
    <col min="6" max="6" width="11.21875" style="36" bestFit="1" customWidth="1"/>
    <col min="7" max="7" width="7.88671875" style="36" bestFit="1" customWidth="1"/>
    <col min="8" max="8" width="14.109375" style="37" bestFit="1" customWidth="1"/>
    <col min="9" max="9" width="10.77734375" style="11" bestFit="1" customWidth="1"/>
    <col min="10" max="10" width="18.109375" style="11" customWidth="1"/>
    <col min="11" max="11" width="0" style="40" hidden="1" customWidth="1"/>
    <col min="12" max="12" width="0" style="63" hidden="1" customWidth="1"/>
    <col min="13" max="15" width="8.88671875" style="63"/>
    <col min="16" max="16384" width="8.88671875" style="11"/>
  </cols>
  <sheetData>
    <row r="1" spans="1:16" ht="27.75" customHeight="1" thickBot="1" x14ac:dyDescent="0.2">
      <c r="A1" s="71" t="s">
        <v>46</v>
      </c>
      <c r="B1" s="71"/>
      <c r="C1" s="71"/>
      <c r="D1" s="71"/>
      <c r="E1" s="71"/>
      <c r="F1" s="71"/>
      <c r="G1" s="71"/>
      <c r="H1" s="71"/>
      <c r="I1" s="71"/>
      <c r="J1" s="71"/>
    </row>
    <row r="2" spans="1:16" ht="26.25" customHeight="1" x14ac:dyDescent="0.15">
      <c r="A2" s="5" t="s">
        <v>8</v>
      </c>
      <c r="B2" s="74" t="s">
        <v>45</v>
      </c>
      <c r="C2" s="75"/>
      <c r="D2" s="75"/>
      <c r="E2" s="75"/>
      <c r="F2" s="75"/>
      <c r="G2" s="76"/>
      <c r="H2" s="67" t="s">
        <v>7</v>
      </c>
      <c r="I2" s="72" t="s">
        <v>49</v>
      </c>
      <c r="J2" s="73"/>
    </row>
    <row r="3" spans="1:16" ht="26.25" customHeight="1" thickBot="1" x14ac:dyDescent="0.2">
      <c r="A3" s="6" t="s">
        <v>41</v>
      </c>
      <c r="B3" s="9" t="s">
        <v>47</v>
      </c>
      <c r="C3" s="7" t="s">
        <v>9</v>
      </c>
      <c r="D3" s="77" t="s">
        <v>48</v>
      </c>
      <c r="E3" s="78"/>
      <c r="F3" s="78"/>
      <c r="G3" s="79"/>
      <c r="H3" s="68" t="s">
        <v>0</v>
      </c>
      <c r="I3" s="68" t="s">
        <v>14</v>
      </c>
      <c r="J3" s="10">
        <f ca="1">(TODAY()-DATE(2012,6,22))/(DATE(2013,6,23)-DATE(2012,6,22))</f>
        <v>11.398907103825136</v>
      </c>
    </row>
    <row r="4" spans="1:16" ht="26.25" customHeight="1" thickBot="1" x14ac:dyDescent="0.2">
      <c r="A4" s="1" t="s">
        <v>1</v>
      </c>
      <c r="B4" s="2" t="s">
        <v>2</v>
      </c>
      <c r="C4" s="2" t="s">
        <v>3</v>
      </c>
      <c r="D4" s="2" t="s">
        <v>4</v>
      </c>
      <c r="E4" s="2" t="s">
        <v>15</v>
      </c>
      <c r="F4" s="2" t="s">
        <v>16</v>
      </c>
      <c r="G4" s="54" t="s">
        <v>38</v>
      </c>
      <c r="H4" s="8" t="s">
        <v>39</v>
      </c>
      <c r="I4" s="3" t="s">
        <v>5</v>
      </c>
      <c r="J4" s="4" t="s">
        <v>6</v>
      </c>
    </row>
    <row r="5" spans="1:16" ht="18.75" customHeight="1" x14ac:dyDescent="0.15">
      <c r="A5" s="12">
        <v>1</v>
      </c>
      <c r="B5" s="13" t="s">
        <v>45</v>
      </c>
      <c r="C5" s="14"/>
      <c r="D5" s="15"/>
      <c r="E5" s="15"/>
      <c r="F5" s="15"/>
      <c r="G5" s="15"/>
      <c r="H5" s="16"/>
      <c r="I5" s="13"/>
      <c r="J5" s="17"/>
      <c r="L5" s="64"/>
    </row>
    <row r="6" spans="1:16" ht="18.75" customHeight="1" x14ac:dyDescent="0.15">
      <c r="A6" s="18">
        <v>1.1000000000000001</v>
      </c>
      <c r="B6" s="19" t="s">
        <v>50</v>
      </c>
      <c r="C6" s="20">
        <f t="shared" ref="C6:C33" si="0">E6-D6+1</f>
        <v>10</v>
      </c>
      <c r="D6" s="21">
        <v>45224</v>
      </c>
      <c r="E6" s="21">
        <v>45233</v>
      </c>
      <c r="F6" s="21"/>
      <c r="G6" s="45">
        <f t="shared" ref="G6:G36" ca="1" si="1">(TODAY()-D6)/(E6-D6)</f>
        <v>3.3333333333333335</v>
      </c>
      <c r="H6" s="22">
        <f>SUM(H7:H8)/2</f>
        <v>1</v>
      </c>
      <c r="I6" s="19"/>
      <c r="J6" s="23"/>
      <c r="L6" s="65"/>
    </row>
    <row r="7" spans="1:16" ht="18.75" customHeight="1" x14ac:dyDescent="0.15">
      <c r="A7" s="24" t="s">
        <v>10</v>
      </c>
      <c r="B7" s="25" t="s">
        <v>51</v>
      </c>
      <c r="C7" s="26">
        <f t="shared" si="0"/>
        <v>10</v>
      </c>
      <c r="D7" s="27">
        <v>45224</v>
      </c>
      <c r="E7" s="27">
        <v>45233</v>
      </c>
      <c r="F7" s="27">
        <v>45232</v>
      </c>
      <c r="G7" s="33">
        <f t="shared" ca="1" si="1"/>
        <v>3.3333333333333335</v>
      </c>
      <c r="H7" s="28">
        <v>1</v>
      </c>
      <c r="I7" s="29"/>
      <c r="J7" s="30" t="s">
        <v>52</v>
      </c>
    </row>
    <row r="8" spans="1:16" ht="18.75" customHeight="1" x14ac:dyDescent="0.15">
      <c r="A8" s="24" t="s">
        <v>11</v>
      </c>
      <c r="B8" s="25" t="s">
        <v>12</v>
      </c>
      <c r="C8" s="26">
        <f t="shared" si="0"/>
        <v>37</v>
      </c>
      <c r="D8" s="27">
        <v>45225</v>
      </c>
      <c r="E8" s="27">
        <v>45261</v>
      </c>
      <c r="F8" s="27">
        <v>45256</v>
      </c>
      <c r="G8" s="33">
        <f t="shared" ca="1" si="1"/>
        <v>0.80555555555555558</v>
      </c>
      <c r="H8" s="28">
        <v>1</v>
      </c>
      <c r="I8" s="29"/>
      <c r="J8" s="30" t="s">
        <v>13</v>
      </c>
    </row>
    <row r="9" spans="1:16" ht="18.75" customHeight="1" x14ac:dyDescent="0.15">
      <c r="A9" s="18">
        <v>1.2</v>
      </c>
      <c r="B9" s="19" t="s">
        <v>63</v>
      </c>
      <c r="C9" s="31">
        <f t="shared" si="0"/>
        <v>29</v>
      </c>
      <c r="D9" s="21">
        <v>45226</v>
      </c>
      <c r="E9" s="21">
        <v>45254</v>
      </c>
      <c r="F9" s="21"/>
      <c r="G9" s="45">
        <f t="shared" ca="1" si="1"/>
        <v>1</v>
      </c>
      <c r="H9" s="22">
        <f>SUM(H10:H15)/6</f>
        <v>1</v>
      </c>
      <c r="I9" s="32"/>
      <c r="J9" s="23"/>
      <c r="N9" s="69" t="s">
        <v>42</v>
      </c>
      <c r="O9" s="69" t="s">
        <v>40</v>
      </c>
      <c r="P9" s="69"/>
    </row>
    <row r="10" spans="1:16" ht="18.75" customHeight="1" x14ac:dyDescent="0.15">
      <c r="A10" s="24" t="s">
        <v>17</v>
      </c>
      <c r="B10" s="25" t="s">
        <v>53</v>
      </c>
      <c r="C10" s="26">
        <f t="shared" si="0"/>
        <v>8</v>
      </c>
      <c r="D10" s="27">
        <v>45226</v>
      </c>
      <c r="E10" s="27">
        <v>45233</v>
      </c>
      <c r="F10" s="27">
        <v>45232</v>
      </c>
      <c r="G10" s="33">
        <f t="shared" ca="1" si="1"/>
        <v>4</v>
      </c>
      <c r="H10" s="33">
        <v>1</v>
      </c>
      <c r="I10" s="29"/>
      <c r="J10" s="30" t="s">
        <v>65</v>
      </c>
      <c r="N10" s="69" t="s">
        <v>43</v>
      </c>
      <c r="O10" s="70" t="s">
        <v>44</v>
      </c>
      <c r="P10" s="69"/>
    </row>
    <row r="11" spans="1:16" ht="18.75" customHeight="1" x14ac:dyDescent="0.15">
      <c r="A11" s="24" t="s">
        <v>57</v>
      </c>
      <c r="B11" s="25" t="s">
        <v>54</v>
      </c>
      <c r="C11" s="26">
        <f t="shared" si="0"/>
        <v>8</v>
      </c>
      <c r="D11" s="27">
        <v>45233</v>
      </c>
      <c r="E11" s="27">
        <v>45240</v>
      </c>
      <c r="F11" s="27">
        <v>45238</v>
      </c>
      <c r="G11" s="33">
        <f t="shared" ca="1" si="1"/>
        <v>3</v>
      </c>
      <c r="H11" s="33">
        <v>1</v>
      </c>
      <c r="I11" s="29"/>
      <c r="J11" s="30" t="s">
        <v>65</v>
      </c>
      <c r="N11" s="69"/>
      <c r="O11" s="69"/>
      <c r="P11" s="69"/>
    </row>
    <row r="12" spans="1:16" ht="18.75" customHeight="1" x14ac:dyDescent="0.15">
      <c r="A12" s="24" t="s">
        <v>58</v>
      </c>
      <c r="B12" s="25" t="s">
        <v>55</v>
      </c>
      <c r="C12" s="26">
        <f t="shared" si="0"/>
        <v>4</v>
      </c>
      <c r="D12" s="27">
        <v>45237</v>
      </c>
      <c r="E12" s="27">
        <v>45240</v>
      </c>
      <c r="F12" s="27">
        <v>45240</v>
      </c>
      <c r="G12" s="33">
        <f t="shared" ca="1" si="1"/>
        <v>5.666666666666667</v>
      </c>
      <c r="H12" s="33">
        <v>1</v>
      </c>
      <c r="I12" s="29"/>
      <c r="J12" s="30" t="s">
        <v>65</v>
      </c>
    </row>
    <row r="13" spans="1:16" ht="18.75" customHeight="1" x14ac:dyDescent="0.15">
      <c r="A13" s="24" t="s">
        <v>59</v>
      </c>
      <c r="B13" s="25" t="s">
        <v>56</v>
      </c>
      <c r="C13" s="26">
        <f>E13-D13+1</f>
        <v>2</v>
      </c>
      <c r="D13" s="27">
        <v>45239</v>
      </c>
      <c r="E13" s="27">
        <v>45240</v>
      </c>
      <c r="F13" s="27">
        <v>45243</v>
      </c>
      <c r="G13" s="33">
        <f ca="1">(TODAY()-D13)/(E13-D13)</f>
        <v>15</v>
      </c>
      <c r="H13" s="33">
        <v>1</v>
      </c>
      <c r="I13" s="29"/>
      <c r="J13" s="30" t="s">
        <v>65</v>
      </c>
    </row>
    <row r="14" spans="1:16" ht="18.75" customHeight="1" x14ac:dyDescent="0.15">
      <c r="A14" s="24" t="s">
        <v>60</v>
      </c>
      <c r="B14" s="25" t="s">
        <v>62</v>
      </c>
      <c r="C14" s="26">
        <f>E14-D14+1</f>
        <v>5</v>
      </c>
      <c r="D14" s="27">
        <v>45243</v>
      </c>
      <c r="E14" s="27">
        <v>45247</v>
      </c>
      <c r="F14" s="27">
        <v>45246</v>
      </c>
      <c r="G14" s="33">
        <f ca="1">(TODAY()-D14)/(E14-D14)</f>
        <v>2.75</v>
      </c>
      <c r="H14" s="33">
        <v>1</v>
      </c>
      <c r="I14" s="29"/>
      <c r="J14" s="30" t="s">
        <v>65</v>
      </c>
    </row>
    <row r="15" spans="1:16" ht="18.75" customHeight="1" x14ac:dyDescent="0.15">
      <c r="A15" s="24" t="s">
        <v>61</v>
      </c>
      <c r="B15" s="25" t="s">
        <v>64</v>
      </c>
      <c r="C15" s="26">
        <f>E15-D15+1</f>
        <v>2</v>
      </c>
      <c r="D15" s="27">
        <v>45251</v>
      </c>
      <c r="E15" s="27">
        <v>45252</v>
      </c>
      <c r="F15" s="27">
        <v>45252</v>
      </c>
      <c r="G15" s="33">
        <f ca="1">(TODAY()-D15)/(E15-D15)</f>
        <v>3</v>
      </c>
      <c r="H15" s="33">
        <v>1</v>
      </c>
      <c r="I15" s="29"/>
      <c r="J15" s="30" t="s">
        <v>65</v>
      </c>
    </row>
    <row r="16" spans="1:16" ht="18.75" customHeight="1" x14ac:dyDescent="0.15">
      <c r="A16" s="18">
        <v>1.3</v>
      </c>
      <c r="B16" s="19" t="s">
        <v>66</v>
      </c>
      <c r="C16" s="20">
        <f t="shared" si="0"/>
        <v>281</v>
      </c>
      <c r="D16" s="21">
        <v>41083</v>
      </c>
      <c r="E16" s="21">
        <v>41363</v>
      </c>
      <c r="F16" s="34"/>
      <c r="G16" s="45">
        <f t="shared" ca="1" si="1"/>
        <v>14.896428571428572</v>
      </c>
      <c r="H16" s="22">
        <f>SUM(H17,H25)/2</f>
        <v>1</v>
      </c>
      <c r="I16" s="32"/>
      <c r="J16" s="23"/>
    </row>
    <row r="17" spans="1:15" s="62" customFormat="1" ht="18.75" customHeight="1" x14ac:dyDescent="0.15">
      <c r="A17" s="55" t="s">
        <v>20</v>
      </c>
      <c r="B17" s="56" t="s">
        <v>67</v>
      </c>
      <c r="C17" s="57">
        <f t="shared" si="0"/>
        <v>19</v>
      </c>
      <c r="D17" s="58">
        <v>45224</v>
      </c>
      <c r="E17" s="58">
        <v>45242</v>
      </c>
      <c r="F17" s="58">
        <v>45245</v>
      </c>
      <c r="G17" s="33">
        <f t="shared" ca="1" si="1"/>
        <v>1.6666666666666667</v>
      </c>
      <c r="H17" s="59">
        <f>SUM(H18:H24)/7</f>
        <v>1</v>
      </c>
      <c r="I17" s="60"/>
      <c r="J17" s="61"/>
      <c r="L17" s="66"/>
      <c r="M17" s="66"/>
      <c r="N17" s="66"/>
      <c r="O17" s="66"/>
    </row>
    <row r="18" spans="1:15" ht="18.75" customHeight="1" x14ac:dyDescent="0.15">
      <c r="A18" s="24" t="s">
        <v>21</v>
      </c>
      <c r="B18" s="25" t="s">
        <v>68</v>
      </c>
      <c r="C18" s="26">
        <f t="shared" si="0"/>
        <v>3</v>
      </c>
      <c r="D18" s="27">
        <v>45224</v>
      </c>
      <c r="E18" s="27">
        <v>45226</v>
      </c>
      <c r="F18" s="27">
        <v>45228</v>
      </c>
      <c r="G18" s="33">
        <f t="shared" ca="1" si="1"/>
        <v>15</v>
      </c>
      <c r="H18" s="33">
        <v>1</v>
      </c>
      <c r="I18" s="29"/>
      <c r="J18" s="30" t="s">
        <v>89</v>
      </c>
      <c r="K18" s="40" t="s">
        <v>18</v>
      </c>
      <c r="L18" s="63" t="s">
        <v>19</v>
      </c>
    </row>
    <row r="19" spans="1:15" ht="18.75" customHeight="1" x14ac:dyDescent="0.15">
      <c r="A19" s="24" t="s">
        <v>77</v>
      </c>
      <c r="B19" s="25" t="s">
        <v>69</v>
      </c>
      <c r="C19" s="26">
        <f t="shared" si="0"/>
        <v>4</v>
      </c>
      <c r="D19" s="27">
        <v>45226</v>
      </c>
      <c r="E19" s="27">
        <v>45229</v>
      </c>
      <c r="F19" s="27">
        <v>45229</v>
      </c>
      <c r="G19" s="33">
        <f t="shared" ca="1" si="1"/>
        <v>9.3333333333333339</v>
      </c>
      <c r="H19" s="33">
        <v>1</v>
      </c>
      <c r="I19" s="29"/>
      <c r="J19" s="30" t="s">
        <v>88</v>
      </c>
      <c r="K19" s="40" t="s">
        <v>32</v>
      </c>
      <c r="L19" s="63" t="s">
        <v>33</v>
      </c>
    </row>
    <row r="20" spans="1:15" ht="18.75" customHeight="1" x14ac:dyDescent="0.15">
      <c r="A20" s="24" t="s">
        <v>28</v>
      </c>
      <c r="B20" s="25" t="s">
        <v>70</v>
      </c>
      <c r="C20" s="26">
        <f t="shared" si="0"/>
        <v>10</v>
      </c>
      <c r="D20" s="27">
        <v>45224</v>
      </c>
      <c r="E20" s="27">
        <v>45233</v>
      </c>
      <c r="F20" s="27">
        <v>45230</v>
      </c>
      <c r="G20" s="33">
        <f t="shared" ca="1" si="1"/>
        <v>3.3333333333333335</v>
      </c>
      <c r="H20" s="33">
        <v>1</v>
      </c>
      <c r="I20" s="29"/>
      <c r="J20" s="30" t="s">
        <v>88</v>
      </c>
    </row>
    <row r="21" spans="1:15" ht="18.75" customHeight="1" x14ac:dyDescent="0.15">
      <c r="A21" s="24" t="s">
        <v>22</v>
      </c>
      <c r="B21" s="25" t="s">
        <v>78</v>
      </c>
      <c r="C21" s="26">
        <f>E21-D21+1</f>
        <v>6</v>
      </c>
      <c r="D21" s="27">
        <v>45231</v>
      </c>
      <c r="E21" s="27">
        <v>45236</v>
      </c>
      <c r="F21" s="27">
        <v>45236</v>
      </c>
      <c r="G21" s="33">
        <f ca="1">(TODAY()-D21)/(E21-D21)</f>
        <v>4.5999999999999996</v>
      </c>
      <c r="H21" s="33">
        <v>1</v>
      </c>
      <c r="I21" s="29"/>
      <c r="J21" s="30" t="s">
        <v>88</v>
      </c>
    </row>
    <row r="22" spans="1:15" ht="18.75" customHeight="1" x14ac:dyDescent="0.15">
      <c r="A22" s="24" t="s">
        <v>71</v>
      </c>
      <c r="B22" s="25" t="s">
        <v>74</v>
      </c>
      <c r="C22" s="26">
        <f t="shared" si="0"/>
        <v>5</v>
      </c>
      <c r="D22" s="27">
        <v>45231</v>
      </c>
      <c r="E22" s="27">
        <v>45235</v>
      </c>
      <c r="F22" s="27">
        <v>45236</v>
      </c>
      <c r="G22" s="33">
        <f t="shared" ca="1" si="1"/>
        <v>5.75</v>
      </c>
      <c r="H22" s="33">
        <v>1</v>
      </c>
      <c r="I22" s="29"/>
      <c r="J22" s="30" t="s">
        <v>89</v>
      </c>
    </row>
    <row r="23" spans="1:15" ht="18.75" customHeight="1" x14ac:dyDescent="0.15">
      <c r="A23" s="24" t="s">
        <v>72</v>
      </c>
      <c r="B23" s="25" t="s">
        <v>75</v>
      </c>
      <c r="C23" s="26">
        <f t="shared" si="0"/>
        <v>2</v>
      </c>
      <c r="D23" s="27">
        <v>45236</v>
      </c>
      <c r="E23" s="27">
        <v>45237</v>
      </c>
      <c r="F23" s="27">
        <v>45237</v>
      </c>
      <c r="G23" s="33">
        <f t="shared" ca="1" si="1"/>
        <v>18</v>
      </c>
      <c r="H23" s="33">
        <v>1</v>
      </c>
      <c r="I23" s="29"/>
      <c r="J23" s="30" t="s">
        <v>88</v>
      </c>
    </row>
    <row r="24" spans="1:15" ht="18.75" customHeight="1" x14ac:dyDescent="0.15">
      <c r="A24" s="24" t="s">
        <v>73</v>
      </c>
      <c r="B24" s="25" t="s">
        <v>76</v>
      </c>
      <c r="C24" s="26">
        <f t="shared" si="0"/>
        <v>6</v>
      </c>
      <c r="D24" s="27">
        <v>45237</v>
      </c>
      <c r="E24" s="27">
        <v>45242</v>
      </c>
      <c r="F24" s="27">
        <v>45245</v>
      </c>
      <c r="G24" s="33">
        <f t="shared" ca="1" si="1"/>
        <v>3.4</v>
      </c>
      <c r="H24" s="33">
        <v>1</v>
      </c>
      <c r="I24" s="29"/>
      <c r="J24" s="30" t="s">
        <v>90</v>
      </c>
    </row>
    <row r="25" spans="1:15" s="62" customFormat="1" ht="18.75" customHeight="1" x14ac:dyDescent="0.15">
      <c r="A25" s="55" t="s">
        <v>23</v>
      </c>
      <c r="B25" s="56" t="s">
        <v>79</v>
      </c>
      <c r="C25" s="57">
        <f t="shared" si="0"/>
        <v>4</v>
      </c>
      <c r="D25" s="58">
        <v>45246</v>
      </c>
      <c r="E25" s="58">
        <v>45249</v>
      </c>
      <c r="F25" s="58">
        <v>45249</v>
      </c>
      <c r="G25" s="33">
        <f t="shared" ca="1" si="1"/>
        <v>2.6666666666666665</v>
      </c>
      <c r="H25" s="59">
        <f>SUM(H26:H33)/8</f>
        <v>1</v>
      </c>
      <c r="I25" s="60"/>
      <c r="J25" s="61"/>
      <c r="L25" s="66"/>
      <c r="M25" s="66"/>
      <c r="N25" s="66"/>
      <c r="O25" s="66"/>
    </row>
    <row r="26" spans="1:15" ht="18.75" customHeight="1" x14ac:dyDescent="0.15">
      <c r="A26" s="24" t="s">
        <v>24</v>
      </c>
      <c r="B26" s="25" t="s">
        <v>80</v>
      </c>
      <c r="C26" s="26">
        <f t="shared" si="0"/>
        <v>2</v>
      </c>
      <c r="D26" s="27">
        <v>45247</v>
      </c>
      <c r="E26" s="27">
        <v>45248</v>
      </c>
      <c r="F26" s="27">
        <v>45248</v>
      </c>
      <c r="G26" s="33">
        <f t="shared" ca="1" si="1"/>
        <v>7</v>
      </c>
      <c r="H26" s="33">
        <v>1</v>
      </c>
      <c r="I26" s="29"/>
      <c r="J26" s="30" t="s">
        <v>91</v>
      </c>
      <c r="K26" s="11"/>
    </row>
    <row r="27" spans="1:15" ht="18.75" customHeight="1" x14ac:dyDescent="0.15">
      <c r="A27" s="24" t="s">
        <v>25</v>
      </c>
      <c r="B27" s="25" t="s">
        <v>81</v>
      </c>
      <c r="C27" s="26">
        <f t="shared" si="0"/>
        <v>3</v>
      </c>
      <c r="D27" s="27">
        <v>45247</v>
      </c>
      <c r="E27" s="27">
        <v>45249</v>
      </c>
      <c r="F27" s="27">
        <v>45248</v>
      </c>
      <c r="G27" s="33">
        <f t="shared" ca="1" si="1"/>
        <v>3.5</v>
      </c>
      <c r="H27" s="33">
        <v>1</v>
      </c>
      <c r="I27" s="29"/>
      <c r="J27" s="30" t="s">
        <v>91</v>
      </c>
      <c r="K27" s="11"/>
    </row>
    <row r="28" spans="1:15" ht="18.75" customHeight="1" x14ac:dyDescent="0.15">
      <c r="A28" s="24" t="s">
        <v>26</v>
      </c>
      <c r="B28" s="25" t="s">
        <v>84</v>
      </c>
      <c r="C28" s="26">
        <f t="shared" si="0"/>
        <v>2</v>
      </c>
      <c r="D28" s="27">
        <v>45246</v>
      </c>
      <c r="E28" s="27">
        <v>45247</v>
      </c>
      <c r="F28" s="27">
        <v>45247</v>
      </c>
      <c r="G28" s="33">
        <f t="shared" ca="1" si="1"/>
        <v>8</v>
      </c>
      <c r="H28" s="33">
        <v>1</v>
      </c>
      <c r="I28" s="29"/>
      <c r="J28" s="30" t="s">
        <v>91</v>
      </c>
      <c r="K28" s="11"/>
    </row>
    <row r="29" spans="1:15" ht="18.75" customHeight="1" x14ac:dyDescent="0.15">
      <c r="A29" s="24" t="s">
        <v>27</v>
      </c>
      <c r="B29" s="25" t="s">
        <v>83</v>
      </c>
      <c r="C29" s="26">
        <f t="shared" si="0"/>
        <v>2</v>
      </c>
      <c r="D29" s="27">
        <v>45247</v>
      </c>
      <c r="E29" s="27">
        <v>45248</v>
      </c>
      <c r="F29" s="27">
        <v>45248</v>
      </c>
      <c r="G29" s="33">
        <f t="shared" ca="1" si="1"/>
        <v>7</v>
      </c>
      <c r="H29" s="33">
        <v>1</v>
      </c>
      <c r="I29" s="29"/>
      <c r="J29" s="30" t="s">
        <v>91</v>
      </c>
      <c r="K29" s="11"/>
    </row>
    <row r="30" spans="1:15" ht="18.75" customHeight="1" x14ac:dyDescent="0.15">
      <c r="A30" s="24" t="s">
        <v>34</v>
      </c>
      <c r="B30" s="25" t="s">
        <v>82</v>
      </c>
      <c r="C30" s="26">
        <f t="shared" si="0"/>
        <v>2</v>
      </c>
      <c r="D30" s="27">
        <v>45247</v>
      </c>
      <c r="E30" s="27">
        <v>45248</v>
      </c>
      <c r="F30" s="27">
        <v>45249</v>
      </c>
      <c r="G30" s="33">
        <f t="shared" ca="1" si="1"/>
        <v>7</v>
      </c>
      <c r="H30" s="33">
        <v>1</v>
      </c>
      <c r="I30" s="29"/>
      <c r="J30" s="30" t="s">
        <v>91</v>
      </c>
      <c r="K30" s="11"/>
    </row>
    <row r="31" spans="1:15" ht="18.75" customHeight="1" x14ac:dyDescent="0.15">
      <c r="A31" s="24" t="s">
        <v>35</v>
      </c>
      <c r="B31" s="25" t="s">
        <v>85</v>
      </c>
      <c r="C31" s="26">
        <f t="shared" si="0"/>
        <v>3</v>
      </c>
      <c r="D31" s="27">
        <v>45247</v>
      </c>
      <c r="E31" s="27">
        <v>45249</v>
      </c>
      <c r="F31" s="27">
        <v>45248</v>
      </c>
      <c r="G31" s="33">
        <f t="shared" ca="1" si="1"/>
        <v>3.5</v>
      </c>
      <c r="H31" s="33">
        <v>1</v>
      </c>
      <c r="I31" s="29"/>
      <c r="J31" s="30" t="s">
        <v>91</v>
      </c>
      <c r="K31" s="11"/>
    </row>
    <row r="32" spans="1:15" ht="18.75" customHeight="1" x14ac:dyDescent="0.15">
      <c r="A32" s="24" t="s">
        <v>36</v>
      </c>
      <c r="B32" s="25" t="s">
        <v>86</v>
      </c>
      <c r="C32" s="26">
        <f t="shared" si="0"/>
        <v>2</v>
      </c>
      <c r="D32" s="27">
        <v>45246</v>
      </c>
      <c r="E32" s="27">
        <v>45247</v>
      </c>
      <c r="F32" s="27">
        <v>45247</v>
      </c>
      <c r="G32" s="33">
        <f t="shared" ca="1" si="1"/>
        <v>8</v>
      </c>
      <c r="H32" s="33">
        <v>1</v>
      </c>
      <c r="I32" s="29"/>
      <c r="J32" s="30" t="s">
        <v>91</v>
      </c>
      <c r="K32" s="11"/>
    </row>
    <row r="33" spans="1:11" ht="18.75" customHeight="1" x14ac:dyDescent="0.15">
      <c r="A33" s="24" t="s">
        <v>37</v>
      </c>
      <c r="B33" s="25" t="s">
        <v>87</v>
      </c>
      <c r="C33" s="26">
        <f t="shared" si="0"/>
        <v>2</v>
      </c>
      <c r="D33" s="27">
        <v>45246</v>
      </c>
      <c r="E33" s="27">
        <v>45247</v>
      </c>
      <c r="F33" s="27">
        <v>45247</v>
      </c>
      <c r="G33" s="33">
        <f t="shared" ca="1" si="1"/>
        <v>8</v>
      </c>
      <c r="H33" s="33">
        <v>1</v>
      </c>
      <c r="I33" s="29"/>
      <c r="J33" s="30" t="s">
        <v>91</v>
      </c>
      <c r="K33" s="11"/>
    </row>
    <row r="34" spans="1:11" ht="18.75" customHeight="1" x14ac:dyDescent="0.15">
      <c r="A34" s="42">
        <v>1.4</v>
      </c>
      <c r="B34" s="43" t="s">
        <v>92</v>
      </c>
      <c r="C34" s="20">
        <f>E34-D34+1</f>
        <v>22</v>
      </c>
      <c r="D34" s="44">
        <v>45226</v>
      </c>
      <c r="E34" s="44">
        <v>45247</v>
      </c>
      <c r="F34" s="44">
        <v>45252</v>
      </c>
      <c r="G34" s="45">
        <f t="shared" ca="1" si="1"/>
        <v>1.3333333333333333</v>
      </c>
      <c r="H34" s="51">
        <f>SUM(H35:H37)/3</f>
        <v>1</v>
      </c>
      <c r="I34" s="45"/>
      <c r="J34" s="38"/>
    </row>
    <row r="35" spans="1:11" ht="18.75" customHeight="1" x14ac:dyDescent="0.15">
      <c r="A35" s="24" t="s">
        <v>31</v>
      </c>
      <c r="B35" s="25" t="s">
        <v>93</v>
      </c>
      <c r="C35" s="26">
        <f>E35-D35+1</f>
        <v>22</v>
      </c>
      <c r="D35" s="27">
        <v>45226</v>
      </c>
      <c r="E35" s="27">
        <v>45247</v>
      </c>
      <c r="F35" s="27">
        <v>45247</v>
      </c>
      <c r="G35" s="33">
        <f t="shared" ca="1" si="1"/>
        <v>1.3333333333333333</v>
      </c>
      <c r="H35" s="52">
        <v>1</v>
      </c>
      <c r="I35" s="29"/>
      <c r="J35" s="39" t="s">
        <v>96</v>
      </c>
    </row>
    <row r="36" spans="1:11" ht="18.75" customHeight="1" x14ac:dyDescent="0.15">
      <c r="A36" s="24" t="s">
        <v>29</v>
      </c>
      <c r="B36" s="25" t="s">
        <v>94</v>
      </c>
      <c r="C36" s="26">
        <f>E36-D36+1</f>
        <v>14</v>
      </c>
      <c r="D36" s="27">
        <v>45233</v>
      </c>
      <c r="E36" s="27">
        <v>45246</v>
      </c>
      <c r="F36" s="81">
        <v>45246</v>
      </c>
      <c r="G36" s="33">
        <f t="shared" ca="1" si="1"/>
        <v>1.6153846153846154</v>
      </c>
      <c r="H36" s="52">
        <v>1</v>
      </c>
      <c r="I36" s="29"/>
      <c r="J36" s="30" t="s">
        <v>96</v>
      </c>
    </row>
    <row r="37" spans="1:11" ht="18.75" customHeight="1" x14ac:dyDescent="0.15">
      <c r="A37" s="24" t="s">
        <v>30</v>
      </c>
      <c r="B37" s="25" t="s">
        <v>95</v>
      </c>
      <c r="C37" s="26">
        <f>E37-D37+1</f>
        <v>5</v>
      </c>
      <c r="D37" s="27">
        <v>45250</v>
      </c>
      <c r="E37" s="27">
        <v>45254</v>
      </c>
      <c r="F37" s="81">
        <v>45252</v>
      </c>
      <c r="G37" s="33">
        <f ca="1">(TODAY()-D37)/(E37-D37)</f>
        <v>1</v>
      </c>
      <c r="H37" s="52">
        <v>1</v>
      </c>
      <c r="I37" s="29"/>
      <c r="J37" s="39" t="s">
        <v>96</v>
      </c>
    </row>
    <row r="38" spans="1:11" ht="18.75" customHeight="1" x14ac:dyDescent="0.15">
      <c r="A38" s="42">
        <v>1.5</v>
      </c>
      <c r="B38" s="43" t="s">
        <v>97</v>
      </c>
      <c r="C38" s="20">
        <f>E38-D38+1</f>
        <v>29</v>
      </c>
      <c r="D38" s="44">
        <v>45226</v>
      </c>
      <c r="E38" s="44">
        <v>45254</v>
      </c>
      <c r="F38" s="44"/>
      <c r="G38" s="45">
        <f t="shared" ref="G38:G43" ca="1" si="2">(TODAY()-D38)/(E38-D38)</f>
        <v>1</v>
      </c>
      <c r="H38" s="51">
        <f>SUM(H39:H43)/5</f>
        <v>0.6</v>
      </c>
      <c r="I38" s="45"/>
      <c r="J38" s="38"/>
    </row>
    <row r="39" spans="1:11" ht="18.75" customHeight="1" x14ac:dyDescent="0.15">
      <c r="A39" s="24" t="s">
        <v>98</v>
      </c>
      <c r="B39" s="25" t="s">
        <v>107</v>
      </c>
      <c r="C39" s="26">
        <f>E39-D39+1</f>
        <v>15</v>
      </c>
      <c r="D39" s="27">
        <v>45226</v>
      </c>
      <c r="E39" s="27">
        <v>45240</v>
      </c>
      <c r="F39" s="81">
        <v>45246</v>
      </c>
      <c r="G39" s="33">
        <f t="shared" ca="1" si="2"/>
        <v>2</v>
      </c>
      <c r="H39" s="52">
        <v>1</v>
      </c>
      <c r="I39" s="29"/>
      <c r="J39" s="30" t="s">
        <v>108</v>
      </c>
    </row>
    <row r="40" spans="1:11" ht="18.75" customHeight="1" x14ac:dyDescent="0.15">
      <c r="A40" s="24" t="s">
        <v>99</v>
      </c>
      <c r="B40" s="25" t="s">
        <v>101</v>
      </c>
      <c r="C40" s="26">
        <f>E40-D40+1</f>
        <v>5</v>
      </c>
      <c r="D40" s="27">
        <v>45243</v>
      </c>
      <c r="E40" s="27">
        <v>45247</v>
      </c>
      <c r="F40" s="27">
        <v>45250</v>
      </c>
      <c r="G40" s="33">
        <f t="shared" ca="1" si="2"/>
        <v>2.75</v>
      </c>
      <c r="H40" s="52">
        <v>1</v>
      </c>
      <c r="I40" s="29"/>
      <c r="J40" s="39" t="s">
        <v>109</v>
      </c>
    </row>
    <row r="41" spans="1:11" ht="18.75" customHeight="1" x14ac:dyDescent="0.15">
      <c r="A41" s="24" t="s">
        <v>100</v>
      </c>
      <c r="B41" s="25" t="s">
        <v>102</v>
      </c>
      <c r="C41" s="26">
        <f>E41-D41+1</f>
        <v>4</v>
      </c>
      <c r="D41" s="27">
        <v>45244</v>
      </c>
      <c r="E41" s="27">
        <v>45247</v>
      </c>
      <c r="F41" s="81">
        <v>45251</v>
      </c>
      <c r="G41" s="33">
        <f t="shared" ca="1" si="2"/>
        <v>3.3333333333333335</v>
      </c>
      <c r="H41" s="52">
        <v>1</v>
      </c>
      <c r="I41" s="29"/>
      <c r="J41" s="30" t="s">
        <v>109</v>
      </c>
    </row>
    <row r="42" spans="1:11" ht="18.75" customHeight="1" x14ac:dyDescent="0.15">
      <c r="A42" s="24" t="s">
        <v>103</v>
      </c>
      <c r="B42" s="25" t="s">
        <v>105</v>
      </c>
      <c r="C42" s="26">
        <f>E42-D42+1</f>
        <v>4</v>
      </c>
      <c r="D42" s="27">
        <v>45251</v>
      </c>
      <c r="E42" s="27">
        <v>45254</v>
      </c>
      <c r="F42" s="81"/>
      <c r="G42" s="33">
        <f t="shared" ca="1" si="2"/>
        <v>1</v>
      </c>
      <c r="H42" s="52"/>
      <c r="I42" s="29"/>
      <c r="J42" s="30"/>
    </row>
    <row r="43" spans="1:11" ht="18.75" customHeight="1" thickBot="1" x14ac:dyDescent="0.2">
      <c r="A43" s="46" t="s">
        <v>104</v>
      </c>
      <c r="B43" s="47" t="s">
        <v>106</v>
      </c>
      <c r="C43" s="48">
        <f>E43-D43+1</f>
        <v>15</v>
      </c>
      <c r="D43" s="41">
        <v>45233</v>
      </c>
      <c r="E43" s="41">
        <v>45247</v>
      </c>
      <c r="F43" s="50">
        <v>45253</v>
      </c>
      <c r="G43" s="80">
        <f t="shared" ca="1" si="2"/>
        <v>1.5</v>
      </c>
      <c r="H43" s="53"/>
      <c r="I43" s="49"/>
      <c r="J43" s="82"/>
    </row>
  </sheetData>
  <mergeCells count="4">
    <mergeCell ref="A1:J1"/>
    <mergeCell ref="I2:J2"/>
    <mergeCell ref="B2:G2"/>
    <mergeCell ref="D3:G3"/>
  </mergeCells>
  <phoneticPr fontId="2" type="noConversion"/>
  <pageMargins left="0.74803149606299213" right="0.74803149606299213" top="0.98425196850393704" bottom="0.82677165354330717" header="0.51181102362204722" footer="0.51181102362204722"/>
  <pageSetup paperSize="9" scale="86" fitToHeight="0" orientation="landscape" r:id="rId1"/>
  <headerFooter alignWithMargins="0">
    <oddHeader>&amp;RWBS</oddHeader>
    <oddFooter>&amp;L2011 - All right reserved&amp;R&amp;P/&amp;N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WBS</vt:lpstr>
      <vt:lpstr>WBS!Print_Titles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</dc:creator>
  <cp:lastModifiedBy>aischool299</cp:lastModifiedBy>
  <cp:lastPrinted>2023-07-10T03:43:32Z</cp:lastPrinted>
  <dcterms:created xsi:type="dcterms:W3CDTF">2011-01-23T00:03:35Z</dcterms:created>
  <dcterms:modified xsi:type="dcterms:W3CDTF">2023-11-24T01:44:43Z</dcterms:modified>
</cp:coreProperties>
</file>