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Form responses 1" sheetId="1" state="visible" r:id="rId2"/>
    <sheet name="Sheet1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<sst xmlns="http://schemas.openxmlformats.org/spreadsheetml/2006/main" count="191" uniqueCount="42">
  <si>
    <t>Timestamp</t>
  </si>
  <si>
    <t>Untitled Question</t>
  </si>
  <si>
    <t>Portfolio Management Game</t>
  </si>
  <si>
    <t>FORECASTING</t>
  </si>
  <si>
    <t>T0</t>
  </si>
  <si>
    <t>T1</t>
  </si>
  <si>
    <t>T2</t>
  </si>
  <si>
    <t>T3</t>
  </si>
  <si>
    <t>T4</t>
  </si>
  <si>
    <t>T5</t>
  </si>
  <si>
    <t>T6</t>
  </si>
  <si>
    <t>Plant A</t>
  </si>
  <si>
    <t>PV</t>
  </si>
  <si>
    <t>Power</t>
  </si>
  <si>
    <t>MWh</t>
  </si>
  <si>
    <t>Plant B</t>
  </si>
  <si>
    <t>Wind</t>
  </si>
  <si>
    <t>Plant C</t>
  </si>
  <si>
    <t>Coal</t>
  </si>
  <si>
    <t>ton</t>
  </si>
  <si>
    <t>Plant D</t>
  </si>
  <si>
    <t>Gas</t>
  </si>
  <si>
    <t>ASSETS</t>
  </si>
  <si>
    <t>TOTAL</t>
  </si>
  <si>
    <t>Hedging</t>
  </si>
  <si>
    <t>Sell Power</t>
  </si>
  <si>
    <t>Negative Sign</t>
  </si>
  <si>
    <t>Buy Power</t>
  </si>
  <si>
    <t>Positive Sign</t>
  </si>
  <si>
    <t>Market</t>
  </si>
  <si>
    <t>€/MWh</t>
  </si>
  <si>
    <t>€/ton</t>
  </si>
  <si>
    <t>Spark Spread = power - 2* gas</t>
  </si>
  <si>
    <t>Dark Spread = power -0.4 * coal</t>
  </si>
  <si>
    <t>Positions</t>
  </si>
  <si>
    <t>Cumm Hedges</t>
  </si>
  <si>
    <t>Net Position</t>
  </si>
  <si>
    <t>-&gt; equal to zero?</t>
  </si>
  <si>
    <t>MtM</t>
  </si>
  <si>
    <t>Asset</t>
  </si>
  <si>
    <t>€</t>
  </si>
  <si>
    <t>Hedges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</si>
</sst>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24"/>
      <color rgb="FFFFFFFF"/>
      <name val="Cambria"/>
      <family val="1"/>
      <charset val="1"/>
    </font>
    <font>
      <sz val="11"/>
      <color rgb="FFFFFFFF"/>
      <name val="Cambria"/>
      <family val="1"/>
      <charset val="1"/>
    </font>
    <font>
      <b val="true"/>
      <sz val="12"/>
      <color rgb="FFFFFFFF"/>
      <name val="Cambria"/>
      <family val="1"/>
      <charset val="1"/>
    </font>
    <font>
      <b val="true"/>
      <sz val="11"/>
      <name val="Cambria"/>
      <family val="1"/>
      <charset val="1"/>
    </font>
    <font>
      <b val="true"/>
      <i val="true"/>
      <sz val="11"/>
      <name val="Cambria"/>
      <family val="1"/>
      <charset val="1"/>
    </font>
    <font>
      <b val="true"/>
      <sz val="11"/>
      <color rgb="FF000000"/>
      <name val="Cambria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333333"/>
      </patternFill>
    </fill>
    <fill>
      <patternFill patternType="solid">
        <fgColor rgb="FF666666"/>
        <bgColor rgb="FF808080"/>
      </patternFill>
    </fill>
    <fill>
      <patternFill patternType="solid">
        <fgColor rgb="FF9FC5E8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6D9EEB"/>
        <bgColor rgb="FF969696"/>
      </patternFill>
    </fill>
    <fill>
      <patternFill patternType="solid">
        <fgColor rgb="FFEA9999"/>
        <bgColor rgb="FFFF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7376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" activeCellId="0" sqref="B1"/>
    </sheetView>
  </sheetViews>
  <sheetFormatPr defaultRowHeight="15.75"/>
  <cols>
    <col collapsed="false" hidden="false" max="2" min="1" style="0" width="21.5714285714286"/>
    <col collapsed="false" hidden="false" max="1025" min="3" style="0" width="14.4285714285714"/>
  </cols>
  <sheetData>
    <row r="1" customFormat="false" ht="13.8" hidden="false" customHeight="false" outlineLevel="0" collapsed="false">
      <c r="A1" s="0" t="s">
        <v>0</v>
      </c>
      <c r="B1" s="1" t="s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1" activeCellId="0" sqref="E71"/>
    </sheetView>
  </sheetViews>
  <sheetFormatPr defaultRowHeight="15.75"/>
  <cols>
    <col collapsed="false" hidden="false" max="4" min="1" style="0" width="14.4285714285714"/>
    <col collapsed="false" hidden="false" max="11" min="5" style="0" width="15.7397959183673"/>
    <col collapsed="false" hidden="false" max="1025" min="12" style="0" width="14.4285714285714"/>
  </cols>
  <sheetData>
    <row r="1" customFormat="false" ht="29.15" hidden="false" customHeight="false" outlineLevel="0" collapsed="false">
      <c r="A1" s="2"/>
      <c r="B1" s="2"/>
      <c r="C1" s="2"/>
      <c r="D1" s="3" t="s">
        <v>2</v>
      </c>
      <c r="E1" s="4"/>
      <c r="F1" s="4"/>
      <c r="G1" s="2"/>
      <c r="H1" s="2"/>
      <c r="I1" s="2"/>
      <c r="J1" s="2"/>
      <c r="K1" s="2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false" outlineLevel="0" collapsed="false">
      <c r="A2" s="6" t="s">
        <v>3</v>
      </c>
      <c r="B2" s="7"/>
      <c r="C2" s="7"/>
      <c r="D2" s="8"/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3.8" hidden="false" customHeight="false" outlineLevel="0" collapsed="false">
      <c r="A3" s="9" t="s">
        <v>11</v>
      </c>
      <c r="B3" s="9" t="s">
        <v>12</v>
      </c>
      <c r="C3" s="9" t="s">
        <v>13</v>
      </c>
      <c r="D3" s="9" t="s">
        <v>14</v>
      </c>
      <c r="E3" s="10" t="n">
        <v>1000000</v>
      </c>
      <c r="F3" s="11"/>
      <c r="G3" s="11"/>
      <c r="H3" s="11"/>
      <c r="I3" s="11"/>
      <c r="J3" s="11"/>
      <c r="K3" s="11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.75" hidden="false" customHeight="false" outlineLevel="0" collapsed="false">
      <c r="A4" s="5"/>
      <c r="B4" s="5"/>
      <c r="C4" s="5"/>
      <c r="D4" s="5"/>
      <c r="E4" s="12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.75" hidden="false" customHeight="false" outlineLevel="0" collapsed="false">
      <c r="A5" s="9" t="s">
        <v>15</v>
      </c>
      <c r="B5" s="9" t="s">
        <v>16</v>
      </c>
      <c r="C5" s="9" t="s">
        <v>13</v>
      </c>
      <c r="D5" s="9" t="s">
        <v>14</v>
      </c>
      <c r="E5" s="10" t="n">
        <v>4000000</v>
      </c>
      <c r="F5" s="11"/>
      <c r="G5" s="11"/>
      <c r="H5" s="11"/>
      <c r="I5" s="11"/>
      <c r="J5" s="11"/>
      <c r="K5" s="11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.75" hidden="false" customHeight="false" outlineLevel="0" collapsed="false">
      <c r="A6" s="5"/>
      <c r="B6" s="5"/>
      <c r="C6" s="5"/>
      <c r="D6" s="5"/>
      <c r="E6" s="12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.75" hidden="false" customHeight="false" outlineLevel="0" collapsed="false">
      <c r="A7" s="9" t="s">
        <v>17</v>
      </c>
      <c r="B7" s="9" t="s">
        <v>18</v>
      </c>
      <c r="C7" s="9" t="s">
        <v>13</v>
      </c>
      <c r="D7" s="9" t="s">
        <v>14</v>
      </c>
      <c r="E7" s="10" t="n">
        <v>5000000</v>
      </c>
      <c r="F7" s="11"/>
      <c r="G7" s="11"/>
      <c r="H7" s="11"/>
      <c r="I7" s="11"/>
      <c r="J7" s="11"/>
      <c r="K7" s="11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.75" hidden="false" customHeight="false" outlineLevel="0" collapsed="false">
      <c r="A8" s="5"/>
      <c r="B8" s="5"/>
      <c r="C8" s="9" t="s">
        <v>18</v>
      </c>
      <c r="D8" s="9" t="s">
        <v>19</v>
      </c>
      <c r="E8" s="10" t="n">
        <v>-2000000</v>
      </c>
      <c r="F8" s="11"/>
      <c r="G8" s="11"/>
      <c r="H8" s="11"/>
      <c r="I8" s="11"/>
      <c r="J8" s="11"/>
      <c r="K8" s="11"/>
      <c r="L8" s="13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false" outlineLevel="0" collapsed="false">
      <c r="A9" s="5"/>
      <c r="B9" s="5"/>
      <c r="C9" s="5"/>
      <c r="D9" s="5"/>
      <c r="E9" s="12"/>
      <c r="F9" s="5"/>
      <c r="G9" s="5"/>
      <c r="H9" s="5"/>
      <c r="I9" s="5"/>
      <c r="J9" s="5"/>
      <c r="K9" s="5"/>
      <c r="L9" s="13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false" outlineLevel="0" collapsed="false">
      <c r="A10" s="9" t="s">
        <v>20</v>
      </c>
      <c r="B10" s="9" t="s">
        <v>21</v>
      </c>
      <c r="C10" s="9" t="s">
        <v>13</v>
      </c>
      <c r="D10" s="9" t="s">
        <v>14</v>
      </c>
      <c r="E10" s="10" t="n">
        <v>5000000</v>
      </c>
      <c r="F10" s="11"/>
      <c r="G10" s="11"/>
      <c r="H10" s="11"/>
      <c r="I10" s="11"/>
      <c r="J10" s="11"/>
      <c r="K10" s="11"/>
      <c r="L10" s="13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.75" hidden="false" customHeight="false" outlineLevel="0" collapsed="false">
      <c r="A11" s="5"/>
      <c r="B11" s="5"/>
      <c r="C11" s="9" t="s">
        <v>21</v>
      </c>
      <c r="D11" s="9" t="s">
        <v>14</v>
      </c>
      <c r="E11" s="10" t="n">
        <v>-10000000</v>
      </c>
      <c r="F11" s="11"/>
      <c r="G11" s="11"/>
      <c r="H11" s="11"/>
      <c r="I11" s="11"/>
      <c r="J11" s="11"/>
      <c r="K11" s="11"/>
      <c r="L11" s="13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.75" hidden="false" customHeight="false" outlineLevel="0" collapsed="false">
      <c r="A12" s="5"/>
      <c r="B12" s="5"/>
      <c r="C12" s="5"/>
      <c r="D12" s="5"/>
      <c r="E12" s="12"/>
      <c r="F12" s="5"/>
      <c r="G12" s="5"/>
      <c r="H12" s="5"/>
      <c r="I12" s="5"/>
      <c r="J12" s="5"/>
      <c r="K12" s="5"/>
      <c r="L12" s="13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.75" hidden="false" customHeight="false" outlineLevel="0" collapsed="false">
      <c r="A13" s="9" t="s">
        <v>22</v>
      </c>
      <c r="B13" s="9" t="s">
        <v>23</v>
      </c>
      <c r="C13" s="9" t="s">
        <v>13</v>
      </c>
      <c r="D13" s="9" t="s">
        <v>14</v>
      </c>
      <c r="E13" s="14" t="n">
        <f aca="false">E3+E5+E7+E10</f>
        <v>15000000</v>
      </c>
      <c r="F13" s="14" t="n">
        <f aca="false">F3+F5+F7+F10</f>
        <v>0</v>
      </c>
      <c r="G13" s="14" t="n">
        <f aca="false">G3+G5+G7+G10</f>
        <v>0</v>
      </c>
      <c r="H13" s="14" t="n">
        <f aca="false">H3+H5+H7+H10</f>
        <v>0</v>
      </c>
      <c r="I13" s="14" t="n">
        <f aca="false">I3+I5+I7+I10</f>
        <v>0</v>
      </c>
      <c r="J13" s="14" t="n">
        <f aca="false">J3+J5+J7+J10</f>
        <v>0</v>
      </c>
      <c r="K13" s="14" t="n">
        <f aca="false">K3+K5+K7+K10</f>
        <v>0</v>
      </c>
      <c r="L13" s="13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.75" hidden="false" customHeight="false" outlineLevel="0" collapsed="false">
      <c r="A14" s="5"/>
      <c r="B14" s="5"/>
      <c r="C14" s="9" t="s">
        <v>18</v>
      </c>
      <c r="D14" s="9" t="s">
        <v>19</v>
      </c>
      <c r="E14" s="15" t="n">
        <f aca="false">E8</f>
        <v>-2000000</v>
      </c>
      <c r="F14" s="15" t="n">
        <f aca="false">F8</f>
        <v>0</v>
      </c>
      <c r="G14" s="14" t="n">
        <f aca="false">G8</f>
        <v>0</v>
      </c>
      <c r="H14" s="15" t="n">
        <f aca="false">H8</f>
        <v>0</v>
      </c>
      <c r="I14" s="15" t="n">
        <f aca="false">I8</f>
        <v>0</v>
      </c>
      <c r="J14" s="15" t="n">
        <f aca="false">J8</f>
        <v>0</v>
      </c>
      <c r="K14" s="15" t="n">
        <f aca="false">K8</f>
        <v>0</v>
      </c>
      <c r="L14" s="13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.75" hidden="false" customHeight="false" outlineLevel="0" collapsed="false">
      <c r="A15" s="5"/>
      <c r="B15" s="5"/>
      <c r="C15" s="9" t="s">
        <v>21</v>
      </c>
      <c r="D15" s="9" t="s">
        <v>14</v>
      </c>
      <c r="E15" s="15" t="n">
        <f aca="false">E11</f>
        <v>-10000000</v>
      </c>
      <c r="F15" s="15" t="n">
        <f aca="false">F11</f>
        <v>0</v>
      </c>
      <c r="G15" s="15" t="n">
        <f aca="false">G11</f>
        <v>0</v>
      </c>
      <c r="H15" s="15" t="n">
        <f aca="false">H11</f>
        <v>0</v>
      </c>
      <c r="I15" s="15" t="n">
        <f aca="false">I11</f>
        <v>0</v>
      </c>
      <c r="J15" s="15" t="n">
        <f aca="false">J11</f>
        <v>0</v>
      </c>
      <c r="K15" s="15" t="n">
        <f aca="false">K11</f>
        <v>0</v>
      </c>
      <c r="L15" s="13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.75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13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.75" hidden="false" customHeight="false" outlineLevel="0" collapsed="false">
      <c r="A17" s="6" t="s">
        <v>24</v>
      </c>
      <c r="B17" s="7"/>
      <c r="C17" s="7"/>
      <c r="D17" s="7"/>
      <c r="E17" s="6" t="s">
        <v>4</v>
      </c>
      <c r="F17" s="6" t="s">
        <v>5</v>
      </c>
      <c r="G17" s="6" t="s">
        <v>6</v>
      </c>
      <c r="H17" s="6" t="s">
        <v>7</v>
      </c>
      <c r="I17" s="6" t="s">
        <v>8</v>
      </c>
      <c r="J17" s="6" t="s">
        <v>9</v>
      </c>
      <c r="K17" s="6" t="s">
        <v>10</v>
      </c>
      <c r="L17" s="16" t="s">
        <v>25</v>
      </c>
      <c r="M17" s="17" t="s">
        <v>26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.75" hidden="false" customHeight="false" outlineLevel="0" collapsed="false">
      <c r="A18" s="9" t="s">
        <v>11</v>
      </c>
      <c r="B18" s="5"/>
      <c r="C18" s="9" t="s">
        <v>13</v>
      </c>
      <c r="D18" s="9" t="s">
        <v>14</v>
      </c>
      <c r="E18" s="11" t="n">
        <v>0</v>
      </c>
      <c r="F18" s="11"/>
      <c r="G18" s="11"/>
      <c r="H18" s="11"/>
      <c r="I18" s="11"/>
      <c r="J18" s="11"/>
      <c r="K18" s="11"/>
      <c r="L18" s="16" t="s">
        <v>27</v>
      </c>
      <c r="M18" s="17" t="s">
        <v>28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13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.75" hidden="false" customHeight="false" outlineLevel="0" collapsed="false">
      <c r="A20" s="9" t="s">
        <v>15</v>
      </c>
      <c r="B20" s="5"/>
      <c r="C20" s="9" t="s">
        <v>13</v>
      </c>
      <c r="D20" s="9" t="s">
        <v>14</v>
      </c>
      <c r="E20" s="11" t="n">
        <v>0</v>
      </c>
      <c r="F20" s="11"/>
      <c r="G20" s="11"/>
      <c r="H20" s="11"/>
      <c r="I20" s="11"/>
      <c r="J20" s="11"/>
      <c r="K20" s="11"/>
      <c r="L20" s="13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13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false" outlineLevel="0" collapsed="false">
      <c r="A22" s="9" t="s">
        <v>17</v>
      </c>
      <c r="B22" s="5"/>
      <c r="C22" s="9" t="s">
        <v>13</v>
      </c>
      <c r="D22" s="9" t="s">
        <v>14</v>
      </c>
      <c r="E22" s="11" t="n">
        <v>0</v>
      </c>
      <c r="F22" s="11"/>
      <c r="G22" s="11"/>
      <c r="H22" s="11"/>
      <c r="I22" s="11"/>
      <c r="J22" s="11"/>
      <c r="K22" s="11"/>
      <c r="L22" s="13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false" outlineLevel="0" collapsed="false">
      <c r="A23" s="5"/>
      <c r="B23" s="5"/>
      <c r="C23" s="9" t="s">
        <v>18</v>
      </c>
      <c r="D23" s="9" t="s">
        <v>19</v>
      </c>
      <c r="E23" s="11" t="n">
        <v>0</v>
      </c>
      <c r="F23" s="11"/>
      <c r="G23" s="11"/>
      <c r="H23" s="11"/>
      <c r="I23" s="11"/>
      <c r="J23" s="11"/>
      <c r="K23" s="11"/>
      <c r="L23" s="13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fals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13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false" outlineLevel="0" collapsed="false">
      <c r="A25" s="9" t="s">
        <v>20</v>
      </c>
      <c r="B25" s="5"/>
      <c r="C25" s="9" t="s">
        <v>13</v>
      </c>
      <c r="D25" s="9" t="s">
        <v>14</v>
      </c>
      <c r="E25" s="11" t="n">
        <v>0</v>
      </c>
      <c r="F25" s="11"/>
      <c r="G25" s="11"/>
      <c r="H25" s="11"/>
      <c r="I25" s="11"/>
      <c r="J25" s="11"/>
      <c r="K25" s="11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false" outlineLevel="0" collapsed="false">
      <c r="A26" s="5"/>
      <c r="B26" s="5"/>
      <c r="C26" s="9" t="s">
        <v>21</v>
      </c>
      <c r="D26" s="9" t="s">
        <v>14</v>
      </c>
      <c r="E26" s="11" t="n">
        <v>0</v>
      </c>
      <c r="F26" s="11"/>
      <c r="G26" s="11"/>
      <c r="H26" s="11"/>
      <c r="I26" s="11"/>
      <c r="J26" s="11"/>
      <c r="K26" s="11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fals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false" outlineLevel="0" collapsed="false">
      <c r="A28" s="9" t="s">
        <v>23</v>
      </c>
      <c r="B28" s="5"/>
      <c r="C28" s="9" t="s">
        <v>13</v>
      </c>
      <c r="D28" s="9" t="s">
        <v>14</v>
      </c>
      <c r="E28" s="18" t="n">
        <v>0</v>
      </c>
      <c r="F28" s="19" t="n">
        <f aca="false">F18+F20+F22+F25</f>
        <v>0</v>
      </c>
      <c r="G28" s="19" t="n">
        <f aca="false">G18+G20+G22+G25</f>
        <v>0</v>
      </c>
      <c r="H28" s="19" t="n">
        <f aca="false">H18+H20+H22+H25</f>
        <v>0</v>
      </c>
      <c r="I28" s="19" t="n">
        <f aca="false">I18+I20+I22+I25</f>
        <v>0</v>
      </c>
      <c r="J28" s="19" t="n">
        <f aca="false">J18+J20+J22+J25</f>
        <v>0</v>
      </c>
      <c r="K28" s="19" t="n">
        <f aca="false">K18+K20+K22+K25</f>
        <v>0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fals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false" outlineLevel="0" collapsed="false">
      <c r="A30" s="6" t="s">
        <v>29</v>
      </c>
      <c r="B30" s="7"/>
      <c r="C30" s="7"/>
      <c r="D30" s="7"/>
      <c r="E30" s="6" t="s">
        <v>4</v>
      </c>
      <c r="F30" s="6" t="s">
        <v>5</v>
      </c>
      <c r="G30" s="6" t="s">
        <v>6</v>
      </c>
      <c r="H30" s="6" t="s">
        <v>7</v>
      </c>
      <c r="I30" s="6" t="s">
        <v>8</v>
      </c>
      <c r="J30" s="6" t="s">
        <v>9</v>
      </c>
      <c r="K30" s="6" t="s">
        <v>10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false" outlineLevel="0" collapsed="false">
      <c r="A31" s="5"/>
      <c r="B31" s="5"/>
      <c r="C31" s="9" t="s">
        <v>13</v>
      </c>
      <c r="D31" s="9" t="s">
        <v>30</v>
      </c>
      <c r="E31" s="20" t="n">
        <v>72</v>
      </c>
      <c r="F31" s="20" t="n">
        <v>70</v>
      </c>
      <c r="G31" s="20" t="n">
        <v>68</v>
      </c>
      <c r="H31" s="20" t="n">
        <v>66</v>
      </c>
      <c r="I31" s="20" t="n">
        <v>70</v>
      </c>
      <c r="J31" s="20" t="n">
        <v>76</v>
      </c>
      <c r="K31" s="20" t="n">
        <v>75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false" outlineLevel="0" collapsed="false">
      <c r="A32" s="5"/>
      <c r="B32" s="5"/>
      <c r="C32" s="9" t="s">
        <v>18</v>
      </c>
      <c r="D32" s="9" t="s">
        <v>31</v>
      </c>
      <c r="E32" s="20" t="n">
        <v>52</v>
      </c>
      <c r="F32" s="20" t="n">
        <v>50</v>
      </c>
      <c r="G32" s="20" t="n">
        <v>49</v>
      </c>
      <c r="H32" s="20" t="n">
        <v>50</v>
      </c>
      <c r="I32" s="20" t="n">
        <v>49</v>
      </c>
      <c r="J32" s="20" t="n">
        <v>48</v>
      </c>
      <c r="K32" s="20" t="n">
        <v>50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false" outlineLevel="0" collapsed="false">
      <c r="A33" s="5"/>
      <c r="B33" s="5"/>
      <c r="C33" s="9" t="s">
        <v>21</v>
      </c>
      <c r="D33" s="9" t="s">
        <v>30</v>
      </c>
      <c r="E33" s="20" t="n">
        <v>30</v>
      </c>
      <c r="F33" s="20" t="n">
        <v>31</v>
      </c>
      <c r="G33" s="20" t="n">
        <v>30</v>
      </c>
      <c r="H33" s="20" t="n">
        <v>33</v>
      </c>
      <c r="I33" s="20" t="n">
        <v>32</v>
      </c>
      <c r="J33" s="20" t="n">
        <v>30</v>
      </c>
      <c r="K33" s="20" t="n">
        <v>29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false" outlineLevel="0" collapsed="false">
      <c r="A34" s="5"/>
      <c r="B34" s="5"/>
      <c r="C34" s="5"/>
      <c r="D34" s="5"/>
      <c r="E34" s="12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false" outlineLevel="0" collapsed="false">
      <c r="A35" s="9" t="s">
        <v>32</v>
      </c>
      <c r="B35" s="5"/>
      <c r="C35" s="5"/>
      <c r="D35" s="9" t="s">
        <v>30</v>
      </c>
      <c r="E35" s="21" t="n">
        <f aca="false">E31-2*E33</f>
        <v>12</v>
      </c>
      <c r="F35" s="21" t="n">
        <f aca="false">F31-2*F33</f>
        <v>8</v>
      </c>
      <c r="G35" s="21" t="n">
        <f aca="false">G31-2*G33</f>
        <v>8</v>
      </c>
      <c r="H35" s="21" t="n">
        <f aca="false">H31-2*H33</f>
        <v>0</v>
      </c>
      <c r="I35" s="21" t="n">
        <f aca="false">I31-2*I33</f>
        <v>6</v>
      </c>
      <c r="J35" s="21" t="n">
        <f aca="false">J31-2*J33</f>
        <v>16</v>
      </c>
      <c r="K35" s="21" t="n">
        <f aca="false">K31-2*K33</f>
        <v>17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false" outlineLevel="0" collapsed="false">
      <c r="A36" s="9" t="s">
        <v>33</v>
      </c>
      <c r="B36" s="5"/>
      <c r="C36" s="5"/>
      <c r="D36" s="9" t="s">
        <v>30</v>
      </c>
      <c r="E36" s="21" t="n">
        <f aca="false">E31-0.4*E32</f>
        <v>51.2</v>
      </c>
      <c r="F36" s="21" t="n">
        <f aca="false">F31-0.4*F32</f>
        <v>50</v>
      </c>
      <c r="G36" s="21" t="n">
        <f aca="false">G31-0.4*G32</f>
        <v>48.4</v>
      </c>
      <c r="H36" s="21" t="n">
        <f aca="false">H31-0.4*H32</f>
        <v>46</v>
      </c>
      <c r="I36" s="21" t="n">
        <f aca="false">I31-0.4*I32</f>
        <v>50.4</v>
      </c>
      <c r="J36" s="21" t="n">
        <f aca="false">J31-0.4*J32</f>
        <v>56.8</v>
      </c>
      <c r="K36" s="21" t="n">
        <f aca="false">K31-0.4*K32</f>
        <v>55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false" outlineLevel="0" collapsed="false">
      <c r="A38" s="6" t="s">
        <v>34</v>
      </c>
      <c r="B38" s="7"/>
      <c r="C38" s="7"/>
      <c r="D38" s="7"/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  <c r="K38" s="6" t="s">
        <v>10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false" outlineLevel="0" collapsed="false">
      <c r="A39" s="9" t="s">
        <v>35</v>
      </c>
      <c r="B39" s="9" t="s">
        <v>11</v>
      </c>
      <c r="C39" s="9" t="s">
        <v>13</v>
      </c>
      <c r="D39" s="9" t="s">
        <v>14</v>
      </c>
      <c r="E39" s="10" t="n">
        <v>0</v>
      </c>
      <c r="F39" s="22" t="n">
        <f aca="false">E39+F18</f>
        <v>0</v>
      </c>
      <c r="G39" s="22" t="n">
        <f aca="false">F39+G18</f>
        <v>0</v>
      </c>
      <c r="H39" s="22" t="n">
        <f aca="false">G39+H18</f>
        <v>0</v>
      </c>
      <c r="I39" s="22" t="n">
        <f aca="false">H39+I18</f>
        <v>0</v>
      </c>
      <c r="J39" s="22" t="n">
        <f aca="false">I39+J18</f>
        <v>0</v>
      </c>
      <c r="K39" s="22" t="n">
        <f aca="false">J39+K18</f>
        <v>0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false" outlineLevel="0" collapsed="false">
      <c r="A40" s="5"/>
      <c r="B40" s="5"/>
      <c r="C40" s="5"/>
      <c r="D40" s="5"/>
      <c r="E40" s="12"/>
      <c r="F40" s="12"/>
      <c r="G40" s="12"/>
      <c r="H40" s="12"/>
      <c r="I40" s="12"/>
      <c r="J40" s="12"/>
      <c r="K40" s="12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false" outlineLevel="0" collapsed="false">
      <c r="A41" s="5"/>
      <c r="B41" s="9" t="s">
        <v>15</v>
      </c>
      <c r="C41" s="9" t="s">
        <v>13</v>
      </c>
      <c r="D41" s="9" t="s">
        <v>14</v>
      </c>
      <c r="E41" s="10" t="n">
        <v>0</v>
      </c>
      <c r="F41" s="22" t="n">
        <f aca="false">E41+F20</f>
        <v>0</v>
      </c>
      <c r="G41" s="22" t="n">
        <f aca="false">F41+G20</f>
        <v>0</v>
      </c>
      <c r="H41" s="22" t="n">
        <f aca="false">G41+H20</f>
        <v>0</v>
      </c>
      <c r="I41" s="22" t="n">
        <f aca="false">H41+I20</f>
        <v>0</v>
      </c>
      <c r="J41" s="22" t="n">
        <f aca="false">I41+J20</f>
        <v>0</v>
      </c>
      <c r="K41" s="22" t="n">
        <f aca="false">J41+K20</f>
        <v>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false" outlineLevel="0" collapsed="false">
      <c r="A42" s="5"/>
      <c r="B42" s="5"/>
      <c r="C42" s="5"/>
      <c r="D42" s="5"/>
      <c r="E42" s="12"/>
      <c r="F42" s="12"/>
      <c r="G42" s="12"/>
      <c r="H42" s="12"/>
      <c r="I42" s="12"/>
      <c r="J42" s="12"/>
      <c r="K42" s="12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false" outlineLevel="0" collapsed="false">
      <c r="A43" s="5"/>
      <c r="B43" s="9" t="s">
        <v>17</v>
      </c>
      <c r="C43" s="9" t="s">
        <v>13</v>
      </c>
      <c r="D43" s="9" t="s">
        <v>14</v>
      </c>
      <c r="E43" s="10" t="n">
        <v>0</v>
      </c>
      <c r="F43" s="22" t="n">
        <f aca="false">E43+F22</f>
        <v>0</v>
      </c>
      <c r="G43" s="22" t="n">
        <f aca="false">F43+G22</f>
        <v>0</v>
      </c>
      <c r="H43" s="22" t="n">
        <f aca="false">G43+H22</f>
        <v>0</v>
      </c>
      <c r="I43" s="22" t="n">
        <f aca="false">H43+I22</f>
        <v>0</v>
      </c>
      <c r="J43" s="22" t="n">
        <f aca="false">I43+J22</f>
        <v>0</v>
      </c>
      <c r="K43" s="22" t="n">
        <f aca="false">J43+K22</f>
        <v>0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false" outlineLevel="0" collapsed="false">
      <c r="A44" s="5"/>
      <c r="B44" s="5"/>
      <c r="C44" s="9" t="s">
        <v>18</v>
      </c>
      <c r="D44" s="9" t="s">
        <v>19</v>
      </c>
      <c r="E44" s="10" t="n">
        <v>0</v>
      </c>
      <c r="F44" s="22" t="n">
        <f aca="false">E44+F23</f>
        <v>0</v>
      </c>
      <c r="G44" s="22" t="n">
        <f aca="false">F44+G23</f>
        <v>0</v>
      </c>
      <c r="H44" s="22" t="n">
        <f aca="false">G44+H23</f>
        <v>0</v>
      </c>
      <c r="I44" s="22" t="n">
        <f aca="false">H44+I23</f>
        <v>0</v>
      </c>
      <c r="J44" s="22" t="n">
        <f aca="false">I44+J23</f>
        <v>0</v>
      </c>
      <c r="K44" s="22" t="n">
        <f aca="false">J44+K23</f>
        <v>0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false" outlineLevel="0" collapsed="false">
      <c r="A45" s="5"/>
      <c r="B45" s="5"/>
      <c r="C45" s="5"/>
      <c r="D45" s="5"/>
      <c r="E45" s="12"/>
      <c r="F45" s="12"/>
      <c r="G45" s="12"/>
      <c r="H45" s="12"/>
      <c r="I45" s="12"/>
      <c r="J45" s="12"/>
      <c r="K45" s="12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false" outlineLevel="0" collapsed="false">
      <c r="A46" s="5"/>
      <c r="B46" s="9" t="s">
        <v>20</v>
      </c>
      <c r="C46" s="9" t="s">
        <v>13</v>
      </c>
      <c r="D46" s="9" t="s">
        <v>14</v>
      </c>
      <c r="E46" s="10" t="n">
        <v>0</v>
      </c>
      <c r="F46" s="22" t="n">
        <f aca="false">E46+F25</f>
        <v>0</v>
      </c>
      <c r="G46" s="22" t="n">
        <f aca="false">F46+G25</f>
        <v>0</v>
      </c>
      <c r="H46" s="22" t="n">
        <f aca="false">G46+H25</f>
        <v>0</v>
      </c>
      <c r="I46" s="22" t="n">
        <f aca="false">H46+I25</f>
        <v>0</v>
      </c>
      <c r="J46" s="22" t="n">
        <f aca="false">I46+J25</f>
        <v>0</v>
      </c>
      <c r="K46" s="22" t="n">
        <f aca="false">J46+K25</f>
        <v>0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false" outlineLevel="0" collapsed="false">
      <c r="A47" s="5"/>
      <c r="B47" s="5"/>
      <c r="C47" s="9" t="s">
        <v>21</v>
      </c>
      <c r="D47" s="9" t="s">
        <v>14</v>
      </c>
      <c r="E47" s="10" t="n">
        <v>0</v>
      </c>
      <c r="F47" s="22" t="n">
        <f aca="false">E47+F26</f>
        <v>0</v>
      </c>
      <c r="G47" s="22" t="n">
        <f aca="false">F47+G26</f>
        <v>0</v>
      </c>
      <c r="H47" s="22" t="n">
        <f aca="false">G47+H26</f>
        <v>0</v>
      </c>
      <c r="I47" s="22" t="n">
        <f aca="false">H47+I26</f>
        <v>0</v>
      </c>
      <c r="J47" s="22" t="n">
        <f aca="false">I47+J26</f>
        <v>0</v>
      </c>
      <c r="K47" s="22" t="n">
        <f aca="false">J47+K26</f>
        <v>0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false" outlineLevel="0" collapsed="false">
      <c r="A48" s="5"/>
      <c r="B48" s="5"/>
      <c r="C48" s="5"/>
      <c r="D48" s="5"/>
      <c r="E48" s="12"/>
      <c r="F48" s="12"/>
      <c r="G48" s="12"/>
      <c r="H48" s="12"/>
      <c r="I48" s="12"/>
      <c r="J48" s="12"/>
      <c r="K48" s="12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false" outlineLevel="0" collapsed="false">
      <c r="A49" s="5"/>
      <c r="B49" s="9" t="s">
        <v>23</v>
      </c>
      <c r="C49" s="9" t="s">
        <v>13</v>
      </c>
      <c r="D49" s="9" t="s">
        <v>14</v>
      </c>
      <c r="E49" s="14" t="n">
        <v>0</v>
      </c>
      <c r="F49" s="15" t="n">
        <f aca="false">E49+F28</f>
        <v>0</v>
      </c>
      <c r="G49" s="15" t="n">
        <f aca="false">F49+G28</f>
        <v>0</v>
      </c>
      <c r="H49" s="15" t="n">
        <f aca="false">G49+H28</f>
        <v>0</v>
      </c>
      <c r="I49" s="15" t="n">
        <f aca="false">H49+I28</f>
        <v>0</v>
      </c>
      <c r="J49" s="15" t="n">
        <f aca="false">I49+J28</f>
        <v>0</v>
      </c>
      <c r="K49" s="15" t="n">
        <f aca="false">J49+K28</f>
        <v>0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false" outlineLevel="0" collapsed="false">
      <c r="A50" s="5"/>
      <c r="B50" s="5"/>
      <c r="C50" s="9" t="s">
        <v>18</v>
      </c>
      <c r="D50" s="9" t="s">
        <v>19</v>
      </c>
      <c r="E50" s="14" t="n">
        <v>0</v>
      </c>
      <c r="F50" s="15" t="n">
        <f aca="false">F44</f>
        <v>0</v>
      </c>
      <c r="G50" s="15" t="n">
        <f aca="false">G44</f>
        <v>0</v>
      </c>
      <c r="H50" s="15" t="n">
        <f aca="false">H44</f>
        <v>0</v>
      </c>
      <c r="I50" s="15" t="n">
        <f aca="false">I44</f>
        <v>0</v>
      </c>
      <c r="J50" s="15" t="n">
        <f aca="false">J44</f>
        <v>0</v>
      </c>
      <c r="K50" s="15" t="n">
        <f aca="false">K44</f>
        <v>0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.75" hidden="false" customHeight="false" outlineLevel="0" collapsed="false">
      <c r="A51" s="23"/>
      <c r="B51" s="23"/>
      <c r="C51" s="24" t="s">
        <v>21</v>
      </c>
      <c r="D51" s="24" t="s">
        <v>14</v>
      </c>
      <c r="E51" s="25" t="n">
        <v>0</v>
      </c>
      <c r="F51" s="26" t="n">
        <f aca="false">F47</f>
        <v>0</v>
      </c>
      <c r="G51" s="26" t="n">
        <f aca="false">G47</f>
        <v>0</v>
      </c>
      <c r="H51" s="26" t="n">
        <f aca="false">H47</f>
        <v>0</v>
      </c>
      <c r="I51" s="26" t="n">
        <f aca="false">I47</f>
        <v>0</v>
      </c>
      <c r="J51" s="26" t="n">
        <f aca="false">J47</f>
        <v>0</v>
      </c>
      <c r="K51" s="26" t="n">
        <f aca="false">K47</f>
        <v>0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.75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.75" hidden="false" customHeight="false" outlineLevel="0" collapsed="false">
      <c r="A53" s="9" t="s">
        <v>36</v>
      </c>
      <c r="B53" s="9" t="s">
        <v>11</v>
      </c>
      <c r="C53" s="9" t="s">
        <v>13</v>
      </c>
      <c r="D53" s="9" t="s">
        <v>14</v>
      </c>
      <c r="E53" s="10" t="str">
        <f aca="false">E3</f>
        <v>1,000,000</v>
      </c>
      <c r="F53" s="22" t="str">
        <f aca="false">E53+F39</f>
        <v>1,000,000</v>
      </c>
      <c r="G53" s="22" t="str">
        <f aca="false">E53+G39</f>
        <v>1,000,000</v>
      </c>
      <c r="H53" s="22" t="str">
        <f aca="false">E53+H39</f>
        <v>1,000,000</v>
      </c>
      <c r="I53" s="22" t="str">
        <f aca="false">E53+I39</f>
        <v>1,000,000</v>
      </c>
      <c r="J53" s="22" t="str">
        <f aca="false">E53+J39</f>
        <v>1,000,000</v>
      </c>
      <c r="K53" s="22" t="str">
        <f aca="false">E53+K39</f>
        <v>1,000,000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.75" hidden="false" customHeight="false" outlineLevel="0" collapsed="false">
      <c r="A54" s="5"/>
      <c r="B54" s="5"/>
      <c r="C54" s="5"/>
      <c r="D54" s="5"/>
      <c r="E54" s="12"/>
      <c r="F54" s="12"/>
      <c r="G54" s="12"/>
      <c r="H54" s="12"/>
      <c r="I54" s="12"/>
      <c r="J54" s="12"/>
      <c r="K54" s="12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false" outlineLevel="0" collapsed="false">
      <c r="A55" s="5"/>
      <c r="B55" s="9" t="s">
        <v>15</v>
      </c>
      <c r="C55" s="9" t="s">
        <v>13</v>
      </c>
      <c r="D55" s="9" t="s">
        <v>14</v>
      </c>
      <c r="E55" s="10" t="str">
        <f aca="false">E5</f>
        <v>4,000,000</v>
      </c>
      <c r="F55" s="22" t="str">
        <f aca="false">E55+F41</f>
        <v>4,000,000</v>
      </c>
      <c r="G55" s="22" t="str">
        <f aca="false">E55+G41</f>
        <v>4,000,000</v>
      </c>
      <c r="H55" s="22" t="str">
        <f aca="false">E55+H41</f>
        <v>4,000,000</v>
      </c>
      <c r="I55" s="22" t="str">
        <f aca="false">E55+I41</f>
        <v>4,000,000</v>
      </c>
      <c r="J55" s="22" t="str">
        <f aca="false">E55+J41</f>
        <v>4,000,000</v>
      </c>
      <c r="K55" s="22" t="str">
        <f aca="false">E55+K41</f>
        <v>4,000,000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.75" hidden="false" customHeight="false" outlineLevel="0" collapsed="false">
      <c r="A56" s="5"/>
      <c r="B56" s="5"/>
      <c r="C56" s="5"/>
      <c r="D56" s="5"/>
      <c r="E56" s="12"/>
      <c r="F56" s="12"/>
      <c r="G56" s="12"/>
      <c r="H56" s="12"/>
      <c r="I56" s="12"/>
      <c r="J56" s="12"/>
      <c r="K56" s="12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.75" hidden="false" customHeight="false" outlineLevel="0" collapsed="false">
      <c r="A57" s="5"/>
      <c r="B57" s="9" t="s">
        <v>17</v>
      </c>
      <c r="C57" s="9" t="s">
        <v>13</v>
      </c>
      <c r="D57" s="9" t="s">
        <v>14</v>
      </c>
      <c r="E57" s="10" t="n">
        <f aca="false">E7</f>
        <v>5000000</v>
      </c>
      <c r="F57" s="22" t="n">
        <f aca="false">E57+F43</f>
        <v>5000000</v>
      </c>
      <c r="G57" s="22" t="n">
        <f aca="false">E57+G43</f>
        <v>5000000</v>
      </c>
      <c r="H57" s="22" t="n">
        <f aca="false">E57+H43</f>
        <v>5000000</v>
      </c>
      <c r="I57" s="22" t="n">
        <f aca="false">E57+I43</f>
        <v>5000000</v>
      </c>
      <c r="J57" s="22" t="n">
        <f aca="false">E57+J43</f>
        <v>5000000</v>
      </c>
      <c r="K57" s="22" t="n">
        <f aca="false">E57+K43</f>
        <v>5000000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false" outlineLevel="0" collapsed="false">
      <c r="A58" s="5"/>
      <c r="B58" s="5"/>
      <c r="C58" s="9" t="s">
        <v>18</v>
      </c>
      <c r="D58" s="9" t="s">
        <v>19</v>
      </c>
      <c r="E58" s="10" t="n">
        <f aca="false">E8</f>
        <v>-2000000</v>
      </c>
      <c r="F58" s="22" t="n">
        <f aca="false">E58+F44</f>
        <v>-2000000</v>
      </c>
      <c r="G58" s="22" t="n">
        <f aca="false">E58+G44</f>
        <v>-2000000</v>
      </c>
      <c r="H58" s="22" t="n">
        <f aca="false">E58+H44</f>
        <v>-2000000</v>
      </c>
      <c r="I58" s="22" t="n">
        <f aca="false">E58+I44</f>
        <v>-2000000</v>
      </c>
      <c r="J58" s="22" t="n">
        <f aca="false">E58+J44</f>
        <v>-2000000</v>
      </c>
      <c r="K58" s="22" t="n">
        <f aca="false">E58+K44</f>
        <v>-2000000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.75" hidden="false" customHeight="false" outlineLevel="0" collapsed="false">
      <c r="A59" s="5"/>
      <c r="B59" s="5"/>
      <c r="C59" s="5"/>
      <c r="D59" s="5"/>
      <c r="E59" s="12"/>
      <c r="F59" s="12"/>
      <c r="G59" s="12"/>
      <c r="H59" s="12"/>
      <c r="I59" s="12"/>
      <c r="J59" s="12"/>
      <c r="K59" s="12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false" outlineLevel="0" collapsed="false">
      <c r="A60" s="5"/>
      <c r="B60" s="9" t="s">
        <v>20</v>
      </c>
      <c r="C60" s="9" t="s">
        <v>13</v>
      </c>
      <c r="D60" s="9" t="s">
        <v>14</v>
      </c>
      <c r="E60" s="10" t="n">
        <f aca="false">E10</f>
        <v>5000000</v>
      </c>
      <c r="F60" s="22" t="n">
        <f aca="false">E60+F46</f>
        <v>5000000</v>
      </c>
      <c r="G60" s="22" t="n">
        <f aca="false">E60+G46</f>
        <v>5000000</v>
      </c>
      <c r="H60" s="22" t="n">
        <f aca="false">E60+H46</f>
        <v>5000000</v>
      </c>
      <c r="I60" s="22" t="n">
        <f aca="false">E60+I46</f>
        <v>5000000</v>
      </c>
      <c r="J60" s="22" t="n">
        <f aca="false">E60+J46</f>
        <v>5000000</v>
      </c>
      <c r="K60" s="22" t="n">
        <f aca="false">E60+K46</f>
        <v>5000000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false" outlineLevel="0" collapsed="false">
      <c r="A61" s="5"/>
      <c r="B61" s="5"/>
      <c r="C61" s="9" t="s">
        <v>21</v>
      </c>
      <c r="D61" s="9" t="s">
        <v>14</v>
      </c>
      <c r="E61" s="10" t="n">
        <f aca="false">E11</f>
        <v>-10000000</v>
      </c>
      <c r="F61" s="22" t="n">
        <f aca="false">E61+F47</f>
        <v>-10000000</v>
      </c>
      <c r="G61" s="22" t="n">
        <f aca="false">E61+G47</f>
        <v>-10000000</v>
      </c>
      <c r="H61" s="22" t="n">
        <f aca="false">E61+H47</f>
        <v>-10000000</v>
      </c>
      <c r="I61" s="22" t="n">
        <f aca="false">E61+I47</f>
        <v>-10000000</v>
      </c>
      <c r="J61" s="22" t="n">
        <f aca="false">E61+J47</f>
        <v>-10000000</v>
      </c>
      <c r="K61" s="22" t="n">
        <f aca="false">E61+K47</f>
        <v>-10000000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false" outlineLevel="0" collapsed="false">
      <c r="A62" s="5"/>
      <c r="B62" s="5"/>
      <c r="C62" s="5"/>
      <c r="D62" s="5"/>
      <c r="E62" s="12"/>
      <c r="F62" s="12"/>
      <c r="G62" s="12"/>
      <c r="H62" s="12"/>
      <c r="I62" s="12"/>
      <c r="J62" s="12"/>
      <c r="K62" s="12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.75" hidden="false" customHeight="false" outlineLevel="0" collapsed="false">
      <c r="A63" s="5"/>
      <c r="B63" s="9" t="s">
        <v>23</v>
      </c>
      <c r="C63" s="9" t="s">
        <v>13</v>
      </c>
      <c r="D63" s="9" t="s">
        <v>14</v>
      </c>
      <c r="E63" s="14" t="str">
        <f aca="false">E53+E55+E57+E60</f>
        <v>15,000,000</v>
      </c>
      <c r="F63" s="15" t="n">
        <f aca="false">E63+F49</f>
        <v>15000000</v>
      </c>
      <c r="G63" s="15" t="n">
        <f aca="false">E63+G49</f>
        <v>15000000</v>
      </c>
      <c r="H63" s="15" t="n">
        <f aca="false">E63+H49</f>
        <v>15000000</v>
      </c>
      <c r="I63" s="15" t="n">
        <f aca="false">E63+I49</f>
        <v>15000000</v>
      </c>
      <c r="J63" s="15" t="n">
        <f aca="false">E63+J49</f>
        <v>15000000</v>
      </c>
      <c r="K63" s="27" t="n">
        <f aca="false">E63+K49</f>
        <v>15000000</v>
      </c>
      <c r="L63" s="17" t="s">
        <v>37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false" outlineLevel="0" collapsed="false">
      <c r="A64" s="5"/>
      <c r="B64" s="5"/>
      <c r="C64" s="9" t="s">
        <v>18</v>
      </c>
      <c r="D64" s="9" t="s">
        <v>19</v>
      </c>
      <c r="E64" s="14" t="str">
        <f aca="false">E58</f>
        <v>-2,000,000</v>
      </c>
      <c r="F64" s="15" t="n">
        <f aca="false">E64+F50</f>
        <v>-2000000</v>
      </c>
      <c r="G64" s="15" t="n">
        <f aca="false">E64+G50</f>
        <v>-2000000</v>
      </c>
      <c r="H64" s="15" t="n">
        <f aca="false">E64+H50</f>
        <v>-2000000</v>
      </c>
      <c r="I64" s="15" t="n">
        <f aca="false">E64+I50</f>
        <v>-2000000</v>
      </c>
      <c r="J64" s="15" t="n">
        <f aca="false">E64+J50</f>
        <v>-2000000</v>
      </c>
      <c r="K64" s="27" t="n">
        <f aca="false">E64+K50</f>
        <v>-2000000</v>
      </c>
      <c r="L64" s="17" t="s">
        <v>37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.75" hidden="false" customHeight="false" outlineLevel="0" collapsed="false">
      <c r="A65" s="5"/>
      <c r="B65" s="5"/>
      <c r="C65" s="9" t="s">
        <v>21</v>
      </c>
      <c r="D65" s="9" t="s">
        <v>14</v>
      </c>
      <c r="E65" s="14" t="str">
        <f aca="false">E61</f>
        <v>-10,000,000</v>
      </c>
      <c r="F65" s="15" t="n">
        <f aca="false">E65+F51</f>
        <v>-10000000</v>
      </c>
      <c r="G65" s="15" t="n">
        <f aca="false">E65+G51</f>
        <v>-10000000</v>
      </c>
      <c r="H65" s="15" t="n">
        <f aca="false">E65+H51</f>
        <v>-10000000</v>
      </c>
      <c r="I65" s="15" t="n">
        <f aca="false">E65+I51</f>
        <v>-10000000</v>
      </c>
      <c r="J65" s="15" t="n">
        <f aca="false">E65+J51</f>
        <v>-10000000</v>
      </c>
      <c r="K65" s="27" t="n">
        <f aca="false">E65+K51</f>
        <v>-10000000</v>
      </c>
      <c r="L65" s="17" t="s">
        <v>37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.75" hidden="false" customHeight="false" outlineLevel="0" collapsed="false">
      <c r="A67" s="6" t="s">
        <v>34</v>
      </c>
      <c r="B67" s="7"/>
      <c r="C67" s="7"/>
      <c r="D67" s="7"/>
      <c r="E67" s="6" t="s">
        <v>4</v>
      </c>
      <c r="F67" s="6" t="s">
        <v>5</v>
      </c>
      <c r="G67" s="6" t="s">
        <v>6</v>
      </c>
      <c r="H67" s="6" t="s">
        <v>7</v>
      </c>
      <c r="I67" s="6" t="s">
        <v>8</v>
      </c>
      <c r="J67" s="6" t="s">
        <v>9</v>
      </c>
      <c r="K67" s="6" t="s">
        <v>10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.75" hidden="false" customHeight="false" outlineLevel="0" collapsed="false">
      <c r="A68" s="9" t="s">
        <v>38</v>
      </c>
      <c r="B68" s="9" t="s">
        <v>11</v>
      </c>
      <c r="C68" s="9" t="s">
        <v>39</v>
      </c>
      <c r="D68" s="9" t="s">
        <v>40</v>
      </c>
      <c r="E68" s="22" t="n">
        <f aca="false">E53*E31</f>
        <v>72000000</v>
      </c>
      <c r="F68" s="22" t="n">
        <f aca="false">F53*F31</f>
        <v>70000000</v>
      </c>
      <c r="G68" s="22" t="n">
        <f aca="false">G53*G31</f>
        <v>68000000</v>
      </c>
      <c r="H68" s="22" t="n">
        <f aca="false">H53*H31</f>
        <v>66000000</v>
      </c>
      <c r="I68" s="22" t="n">
        <f aca="false">I53*I31</f>
        <v>70000000</v>
      </c>
      <c r="J68" s="22" t="n">
        <f aca="false">J53*J31</f>
        <v>76000000</v>
      </c>
      <c r="K68" s="22" t="n">
        <f aca="false">K53*K31</f>
        <v>75000000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.75" hidden="false" customHeight="false" outlineLevel="0" collapsed="false">
      <c r="A69" s="5"/>
      <c r="B69" s="5"/>
      <c r="C69" s="9" t="s">
        <v>41</v>
      </c>
      <c r="D69" s="9" t="s">
        <v>40</v>
      </c>
      <c r="E69" s="22" t="str">
        <f aca="false">-(E18*E31)</f>
        <v>0</v>
      </c>
      <c r="F69" s="22" t="n">
        <f aca="false">E69-(F18*F31)</f>
        <v>0</v>
      </c>
      <c r="G69" s="22" t="n">
        <f aca="false">F69-(G18*G31)</f>
        <v>0</v>
      </c>
      <c r="H69" s="22" t="n">
        <f aca="false">G69-(H18*H31)</f>
        <v>0</v>
      </c>
      <c r="I69" s="22" t="n">
        <f aca="false">H69-(I18*I31)</f>
        <v>0</v>
      </c>
      <c r="J69" s="22" t="n">
        <f aca="false">I69-(J18*J31)</f>
        <v>0</v>
      </c>
      <c r="K69" s="22" t="n">
        <f aca="false">J69-(K18*K31)</f>
        <v>0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.75" hidden="false" customHeight="false" outlineLevel="0" collapsed="false">
      <c r="A70" s="5"/>
      <c r="B70" s="5"/>
      <c r="C70" s="9" t="s">
        <v>23</v>
      </c>
      <c r="D70" s="9" t="s">
        <v>40</v>
      </c>
      <c r="E70" s="22" t="n">
        <f aca="false">E68+E69</f>
        <v>72000000</v>
      </c>
      <c r="F70" s="22" t="n">
        <f aca="false">F68+F69</f>
        <v>70000000</v>
      </c>
      <c r="G70" s="22" t="n">
        <f aca="false">G68+G69</f>
        <v>68000000</v>
      </c>
      <c r="H70" s="22" t="n">
        <f aca="false">H68+H69</f>
        <v>66000000</v>
      </c>
      <c r="I70" s="22" t="n">
        <f aca="false">I68+I69</f>
        <v>70000000</v>
      </c>
      <c r="J70" s="22" t="n">
        <f aca="false">J68+J69</f>
        <v>76000000</v>
      </c>
      <c r="K70" s="22" t="n">
        <f aca="false">K68+K69</f>
        <v>75000000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.75" hidden="false" customHeight="false" outlineLevel="0" collapsed="false">
      <c r="A71" s="5"/>
      <c r="B71" s="9" t="s">
        <v>15</v>
      </c>
      <c r="C71" s="9" t="s">
        <v>39</v>
      </c>
      <c r="D71" s="9" t="s">
        <v>40</v>
      </c>
      <c r="E71" s="22" t="n">
        <f aca="false">E55*E31</f>
        <v>288000000</v>
      </c>
      <c r="F71" s="22" t="n">
        <f aca="false">F55*F31</f>
        <v>280000000</v>
      </c>
      <c r="G71" s="22" t="n">
        <f aca="false">G55*G31</f>
        <v>272000000</v>
      </c>
      <c r="H71" s="22" t="n">
        <f aca="false">H55*H31</f>
        <v>264000000</v>
      </c>
      <c r="I71" s="22" t="n">
        <f aca="false">I55*I31</f>
        <v>280000000</v>
      </c>
      <c r="J71" s="22" t="n">
        <f aca="false">J55*J31</f>
        <v>304000000</v>
      </c>
      <c r="K71" s="22" t="n">
        <f aca="false">K55*K31</f>
        <v>300000000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.75" hidden="false" customHeight="false" outlineLevel="0" collapsed="false">
      <c r="A72" s="5"/>
      <c r="B72" s="5"/>
      <c r="C72" s="9" t="s">
        <v>41</v>
      </c>
      <c r="D72" s="9" t="s">
        <v>40</v>
      </c>
      <c r="E72" s="22" t="str">
        <f aca="false">-(E20*E31)</f>
        <v>0</v>
      </c>
      <c r="F72" s="22" t="n">
        <f aca="false">E72-(F20*F31)</f>
        <v>0</v>
      </c>
      <c r="G72" s="22" t="n">
        <f aca="false">F72-(G20*G31)</f>
        <v>0</v>
      </c>
      <c r="H72" s="22" t="n">
        <f aca="false">G72-(H20*H31)</f>
        <v>0</v>
      </c>
      <c r="I72" s="22" t="n">
        <f aca="false">H72-(I20*I31)</f>
        <v>0</v>
      </c>
      <c r="J72" s="22" t="n">
        <f aca="false">I72-(J20*J31)</f>
        <v>0</v>
      </c>
      <c r="K72" s="22" t="n">
        <f aca="false">J72-(K20*K31)</f>
        <v>0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.75" hidden="false" customHeight="false" outlineLevel="0" collapsed="false">
      <c r="A73" s="5"/>
      <c r="B73" s="5"/>
      <c r="C73" s="9" t="s">
        <v>23</v>
      </c>
      <c r="D73" s="9" t="s">
        <v>40</v>
      </c>
      <c r="E73" s="22" t="n">
        <f aca="false">E71+E72</f>
        <v>288000000</v>
      </c>
      <c r="F73" s="22" t="n">
        <f aca="false">F71+F72</f>
        <v>280000000</v>
      </c>
      <c r="G73" s="22" t="n">
        <f aca="false">G71+G72</f>
        <v>272000000</v>
      </c>
      <c r="H73" s="22" t="n">
        <f aca="false">H71+H72</f>
        <v>264000000</v>
      </c>
      <c r="I73" s="22" t="n">
        <f aca="false">I71+I72</f>
        <v>280000000</v>
      </c>
      <c r="J73" s="22" t="n">
        <f aca="false">J71+J72</f>
        <v>304000000</v>
      </c>
      <c r="K73" s="22" t="n">
        <f aca="false">K71+K72</f>
        <v>300000000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false" outlineLevel="0" collapsed="false">
      <c r="A74" s="5"/>
      <c r="B74" s="9" t="s">
        <v>17</v>
      </c>
      <c r="C74" s="9" t="s">
        <v>39</v>
      </c>
      <c r="D74" s="9" t="s">
        <v>40</v>
      </c>
      <c r="E74" s="22" t="n">
        <f aca="false">E57*E31+E58*E32</f>
        <v>256000000</v>
      </c>
      <c r="F74" s="22" t="n">
        <f aca="false">F57*F31+F58*F32</f>
        <v>250000000</v>
      </c>
      <c r="G74" s="22" t="n">
        <f aca="false">G57*G31+G58*G32</f>
        <v>242000000</v>
      </c>
      <c r="H74" s="22" t="n">
        <f aca="false">H57*H31+H58*H32</f>
        <v>230000000</v>
      </c>
      <c r="I74" s="22" t="n">
        <f aca="false">I57*I31+I58*I32</f>
        <v>252000000</v>
      </c>
      <c r="J74" s="22" t="n">
        <f aca="false">J57*J31+J58*J32</f>
        <v>284000000</v>
      </c>
      <c r="K74" s="22" t="n">
        <f aca="false">K57*K31+K58*K32</f>
        <v>275000000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5.75" hidden="false" customHeight="false" outlineLevel="0" collapsed="false">
      <c r="A75" s="5"/>
      <c r="B75" s="5"/>
      <c r="C75" s="9" t="s">
        <v>41</v>
      </c>
      <c r="D75" s="9" t="s">
        <v>40</v>
      </c>
      <c r="E75" s="22" t="str">
        <f aca="false">-(E22*E31)-(E23*E32)</f>
        <v>0</v>
      </c>
      <c r="F75" s="22" t="n">
        <f aca="false">E75-(F22*F31)-(F23*F32)</f>
        <v>0</v>
      </c>
      <c r="G75" s="22" t="n">
        <f aca="false">F75-(G22*G31)-(G23*G32)</f>
        <v>0</v>
      </c>
      <c r="H75" s="22" t="n">
        <f aca="false">G75-(H22*H31)-(H23*H32)</f>
        <v>0</v>
      </c>
      <c r="I75" s="22" t="n">
        <f aca="false">H75-(I22*I31)-(I23*I32)</f>
        <v>0</v>
      </c>
      <c r="J75" s="22" t="n">
        <f aca="false">I75-(J22*J31)-(J23*J32)</f>
        <v>0</v>
      </c>
      <c r="K75" s="22" t="n">
        <f aca="false">J75-(K22*K31)-(K23*K32)</f>
        <v>0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.75" hidden="false" customHeight="false" outlineLevel="0" collapsed="false">
      <c r="A76" s="5"/>
      <c r="B76" s="5"/>
      <c r="C76" s="9" t="s">
        <v>23</v>
      </c>
      <c r="D76" s="9" t="s">
        <v>40</v>
      </c>
      <c r="E76" s="22" t="n">
        <f aca="false">E74+E75</f>
        <v>256000000</v>
      </c>
      <c r="F76" s="22" t="n">
        <f aca="false">F74+F75</f>
        <v>250000000</v>
      </c>
      <c r="G76" s="22" t="n">
        <f aca="false">G74+G75</f>
        <v>242000000</v>
      </c>
      <c r="H76" s="22" t="n">
        <f aca="false">H74+H75</f>
        <v>230000000</v>
      </c>
      <c r="I76" s="22" t="n">
        <f aca="false">I74+I75</f>
        <v>252000000</v>
      </c>
      <c r="J76" s="22" t="n">
        <f aca="false">J74+J75</f>
        <v>284000000</v>
      </c>
      <c r="K76" s="22" t="n">
        <f aca="false">K74+K75</f>
        <v>275000000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5.75" hidden="false" customHeight="false" outlineLevel="0" collapsed="false">
      <c r="A77" s="5"/>
      <c r="B77" s="9" t="s">
        <v>20</v>
      </c>
      <c r="C77" s="9" t="s">
        <v>39</v>
      </c>
      <c r="D77" s="9" t="s">
        <v>40</v>
      </c>
      <c r="E77" s="22" t="n">
        <f aca="false">E60*E31+E61*E33</f>
        <v>60000000</v>
      </c>
      <c r="F77" s="22" t="n">
        <f aca="false">F60*F31+F61*F33</f>
        <v>40000000</v>
      </c>
      <c r="G77" s="22" t="n">
        <f aca="false">G60*G31+G61*G33</f>
        <v>40000000</v>
      </c>
      <c r="H77" s="22" t="n">
        <f aca="false">H60*H31+H61*H33</f>
        <v>0</v>
      </c>
      <c r="I77" s="22" t="n">
        <f aca="false">I60*I31+I61*I33</f>
        <v>30000000</v>
      </c>
      <c r="J77" s="22" t="n">
        <f aca="false">J60*J31+J61*J33</f>
        <v>80000000</v>
      </c>
      <c r="K77" s="22" t="n">
        <f aca="false">K60*K31+K61*K33</f>
        <v>85000000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.75" hidden="false" customHeight="false" outlineLevel="0" collapsed="false">
      <c r="A78" s="5"/>
      <c r="B78" s="5"/>
      <c r="C78" s="9" t="s">
        <v>41</v>
      </c>
      <c r="D78" s="9" t="s">
        <v>40</v>
      </c>
      <c r="E78" s="22" t="str">
        <f aca="false">-(E25*E31)-(E26*E33)</f>
        <v>0</v>
      </c>
      <c r="F78" s="22" t="n">
        <f aca="false">E78-(F25*F31)-(F26*F33)</f>
        <v>0</v>
      </c>
      <c r="G78" s="22" t="n">
        <f aca="false">F78-(G25*G31)-(G26*G33)</f>
        <v>0</v>
      </c>
      <c r="H78" s="22" t="n">
        <f aca="false">G78-(H25*H31)-(H26*H33)</f>
        <v>0</v>
      </c>
      <c r="I78" s="22" t="n">
        <f aca="false">H78-(I25*I31)-(I26*I33)</f>
        <v>0</v>
      </c>
      <c r="J78" s="22" t="n">
        <f aca="false">I78-(J25*J31)-(J26*J33)</f>
        <v>0</v>
      </c>
      <c r="K78" s="22" t="n">
        <f aca="false">J78-(K25*K31)-(K26*K33)</f>
        <v>0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.75" hidden="false" customHeight="false" outlineLevel="0" collapsed="false">
      <c r="A79" s="5"/>
      <c r="B79" s="5"/>
      <c r="C79" s="9" t="s">
        <v>23</v>
      </c>
      <c r="D79" s="9" t="s">
        <v>40</v>
      </c>
      <c r="E79" s="22" t="n">
        <f aca="false">E77+E78</f>
        <v>60000000</v>
      </c>
      <c r="F79" s="22" t="n">
        <f aca="false">F77+F78</f>
        <v>40000000</v>
      </c>
      <c r="G79" s="22" t="n">
        <f aca="false">G77+G78</f>
        <v>40000000</v>
      </c>
      <c r="H79" s="22" t="n">
        <f aca="false">H77+H78</f>
        <v>0</v>
      </c>
      <c r="I79" s="22" t="n">
        <f aca="false">I77+I78</f>
        <v>30000000</v>
      </c>
      <c r="J79" s="22" t="n">
        <f aca="false">J77+J78</f>
        <v>80000000</v>
      </c>
      <c r="K79" s="22" t="n">
        <f aca="false">K77+K78</f>
        <v>85000000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.75" hidden="false" customHeight="false" outlineLevel="0" collapsed="false">
      <c r="A80" s="5"/>
      <c r="B80" s="9" t="s">
        <v>23</v>
      </c>
      <c r="C80" s="9" t="s">
        <v>39</v>
      </c>
      <c r="D80" s="9" t="s">
        <v>40</v>
      </c>
      <c r="E80" s="15" t="n">
        <f aca="false">E68+E71+E74+E77</f>
        <v>676000000</v>
      </c>
      <c r="F80" s="15" t="n">
        <f aca="false">F68+F71+F74+F77</f>
        <v>640000000</v>
      </c>
      <c r="G80" s="15" t="n">
        <f aca="false">G68+G71+G74+G77</f>
        <v>622000000</v>
      </c>
      <c r="H80" s="15" t="n">
        <f aca="false">H68+H71+H74+H77</f>
        <v>560000000</v>
      </c>
      <c r="I80" s="15" t="n">
        <f aca="false">I68+I71+I74+I77</f>
        <v>632000000</v>
      </c>
      <c r="J80" s="15" t="n">
        <f aca="false">J68+J71+J74+J77</f>
        <v>744000000</v>
      </c>
      <c r="K80" s="15" t="n">
        <f aca="false">K68+K71+K74+K77</f>
        <v>735000000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.75" hidden="false" customHeight="false" outlineLevel="0" collapsed="false">
      <c r="A81" s="5"/>
      <c r="B81" s="5"/>
      <c r="C81" s="9" t="s">
        <v>41</v>
      </c>
      <c r="D81" s="9" t="s">
        <v>40</v>
      </c>
      <c r="E81" s="15" t="n">
        <f aca="false">E69+E72+E75+E78</f>
        <v>0</v>
      </c>
      <c r="F81" s="15" t="n">
        <f aca="false">F69+F72+F75+F78</f>
        <v>0</v>
      </c>
      <c r="G81" s="15" t="n">
        <f aca="false">G69+G72+G75+G78</f>
        <v>0</v>
      </c>
      <c r="H81" s="15" t="n">
        <f aca="false">H69+H72+H75+H78</f>
        <v>0</v>
      </c>
      <c r="I81" s="15" t="n">
        <f aca="false">I69+I72+I75+I78</f>
        <v>0</v>
      </c>
      <c r="J81" s="15" t="n">
        <f aca="false">J69+J72+J75+J78</f>
        <v>0</v>
      </c>
      <c r="K81" s="15" t="n">
        <f aca="false">K69+K72+K75+K78</f>
        <v>0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.75" hidden="false" customHeight="false" outlineLevel="0" collapsed="false">
      <c r="A82" s="5"/>
      <c r="B82" s="5"/>
      <c r="C82" s="9" t="s">
        <v>23</v>
      </c>
      <c r="D82" s="9" t="s">
        <v>40</v>
      </c>
      <c r="E82" s="15" t="n">
        <f aca="false">E80+E81</f>
        <v>676000000</v>
      </c>
      <c r="F82" s="15" t="n">
        <f aca="false">F80+F81</f>
        <v>640000000</v>
      </c>
      <c r="G82" s="15" t="n">
        <f aca="false">G80+G81</f>
        <v>622000000</v>
      </c>
      <c r="H82" s="15" t="n">
        <f aca="false">H80+H81</f>
        <v>560000000</v>
      </c>
      <c r="I82" s="15" t="n">
        <f aca="false">I80+I81</f>
        <v>632000000</v>
      </c>
      <c r="J82" s="15" t="n">
        <f aca="false">J80+J81</f>
        <v>744000000</v>
      </c>
      <c r="K82" s="27" t="n">
        <f aca="false">K80+K81</f>
        <v>735000000</v>
      </c>
      <c r="L82" s="17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