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910" windowWidth="15195" windowHeight="8820" activeTab="1"/>
  </bookViews>
  <sheets>
    <sheet name="Лист1" sheetId="1" r:id="rId1"/>
    <sheet name="Лист2" sheetId="2" r:id="rId2"/>
    <sheet name="Лист3" sheetId="3" r:id="rId3"/>
  </sheets>
  <definedNames>
    <definedName name="OLE_LINK1" localSheetId="0">Лист1!$B$5</definedName>
    <definedName name="возраст">Лист2!$A$35:$A$38</definedName>
    <definedName name="возрастЮ">Лист2!$A$35:$A$39</definedName>
    <definedName name="классы">Лист2!$A$50:$A$64</definedName>
    <definedName name="классы2">Лист2!$A$50:$A$65</definedName>
    <definedName name="льготы">Лист2!$A$87:$A$88</definedName>
    <definedName name="на_срок">Лист2!$A$70:$A$83</definedName>
    <definedName name="на_срок2">Лист2!$A$69:$A$83</definedName>
    <definedName name="области">Лист2!$A$1:$B$17</definedName>
    <definedName name="области1">Лист2!$A$2:$A$17</definedName>
    <definedName name="области2">Лист2!$A$20:$A$21</definedName>
    <definedName name="случаи">Лист2!$C$48:$G$48</definedName>
    <definedName name="список_областей">Лист2!$A$1:$B$17</definedName>
    <definedName name="срок">Лист2!$A$43:$A$44</definedName>
    <definedName name="типТС">Лист2!$A$25:$A$31</definedName>
  </definedNames>
  <calcPr calcId="145621"/>
</workbook>
</file>

<file path=xl/calcChain.xml><?xml version="1.0" encoding="utf-8"?>
<calcChain xmlns="http://schemas.openxmlformats.org/spreadsheetml/2006/main">
  <c r="M70" i="2" l="1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69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50" i="2"/>
  <c r="M44" i="2" l="1"/>
  <c r="M43" i="2"/>
  <c r="L44" i="2"/>
  <c r="L43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26" i="2"/>
  <c r="M27" i="2"/>
  <c r="M28" i="2"/>
  <c r="M29" i="2"/>
  <c r="M30" i="2"/>
  <c r="M31" i="2"/>
  <c r="M25" i="2"/>
  <c r="L30" i="2"/>
  <c r="L31" i="2"/>
  <c r="L29" i="2"/>
  <c r="L28" i="2"/>
  <c r="L27" i="2"/>
  <c r="L26" i="2"/>
  <c r="L25" i="2"/>
  <c r="M39" i="2"/>
  <c r="M38" i="2"/>
  <c r="M37" i="2"/>
  <c r="M36" i="2"/>
  <c r="M35" i="2"/>
  <c r="L39" i="2"/>
  <c r="L38" i="2"/>
  <c r="L37" i="2"/>
  <c r="L36" i="2"/>
  <c r="L35" i="2"/>
  <c r="D8" i="1"/>
  <c r="D7" i="1"/>
  <c r="E4" i="1"/>
  <c r="D5" i="1"/>
  <c r="E5" i="1" s="1"/>
  <c r="D9" i="1"/>
  <c r="D10" i="1"/>
  <c r="D6" i="1"/>
  <c r="D11" i="1"/>
  <c r="D12" i="1"/>
  <c r="E6" i="1" l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<sst xmlns="http://schemas.openxmlformats.org/spreadsheetml/2006/main" count="239" uniqueCount="183">
  <si>
    <t>Наименование области, города республиканского значения, столицы</t>
  </si>
  <si>
    <t>Размер коэффициента по территории регистрации транспортного средства (для столицы, городов республиканского и областного значения)</t>
  </si>
  <si>
    <t>Алматинская область</t>
  </si>
  <si>
    <t>Южно-Казахстанская область</t>
  </si>
  <si>
    <t>Восточно-Казахстанская область</t>
  </si>
  <si>
    <t>Костанайская область</t>
  </si>
  <si>
    <t>Карагандинская область</t>
  </si>
  <si>
    <t>Северо-Казахстанская область</t>
  </si>
  <si>
    <t>Акмолинская область</t>
  </si>
  <si>
    <t>Павлодарская область</t>
  </si>
  <si>
    <t>Жамбылская область</t>
  </si>
  <si>
    <t>Актюбинская область</t>
  </si>
  <si>
    <t>Западно-Казахстанская область</t>
  </si>
  <si>
    <t>Кызылординская область</t>
  </si>
  <si>
    <t>Атырауская область</t>
  </si>
  <si>
    <t>Мангистауская область</t>
  </si>
  <si>
    <t>МРП</t>
  </si>
  <si>
    <t>Базовая страховая премия</t>
  </si>
  <si>
    <t xml:space="preserve">Коэффициенты по территории регистрации транспортного средства </t>
  </si>
  <si>
    <t>Тип транспортного средства</t>
  </si>
  <si>
    <t>Размер коэффициента по типу транспортного средства</t>
  </si>
  <si>
    <t>Легковые</t>
  </si>
  <si>
    <t>Автобусы до 16 пассажирских мест включительно</t>
  </si>
  <si>
    <t>Автобусы свыше 16 пассажирских мест</t>
  </si>
  <si>
    <t>Грузовые</t>
  </si>
  <si>
    <t>Троллейбусы, трамваи</t>
  </si>
  <si>
    <t>Мототранспорт</t>
  </si>
  <si>
    <t>Прицепы (полуприцепы)</t>
  </si>
  <si>
    <t xml:space="preserve">Коэффициенты по типу транспортного средства </t>
  </si>
  <si>
    <t>Возраст и стаж вождения</t>
  </si>
  <si>
    <t>Размер коэффициента в зависимости от возраста и стажа вождения</t>
  </si>
  <si>
    <t>Менее 25 лет/стаж вождения менее 2 лет</t>
  </si>
  <si>
    <t>Менее 25 лет/стаж вождения более 2 лет</t>
  </si>
  <si>
    <t>25 лет и старше/стаж вождения менее 2 лет</t>
  </si>
  <si>
    <t>25 лет и старше/стаж вождения более 2 лет</t>
  </si>
  <si>
    <t>Срок эксплуатации транспортного средства</t>
  </si>
  <si>
    <t>Размер коэффициента в зависимости от срока эксплуатации транспортного средства</t>
  </si>
  <si>
    <t>До 7 лет включительно</t>
  </si>
  <si>
    <t>Свыше 7 лет</t>
  </si>
  <si>
    <t>Класс на начало срока страхования</t>
  </si>
  <si>
    <t>Размер коэффициента</t>
  </si>
  <si>
    <t>Класс по окончании срока страхования с учетом наличия страховых случаев по вине страхователя (застрахованного)</t>
  </si>
  <si>
    <t>0 страховой случай</t>
  </si>
  <si>
    <t>1 страховой случай</t>
  </si>
  <si>
    <t>2 страховых случая</t>
  </si>
  <si>
    <t>3 страховых случая</t>
  </si>
  <si>
    <t>4 и более страховых случая</t>
  </si>
  <si>
    <t>М</t>
  </si>
  <si>
    <t>Срок страхования</t>
  </si>
  <si>
    <t>Размер страховой премии (в процентах от годовой страховой премии)</t>
  </si>
  <si>
    <t>5 дней</t>
  </si>
  <si>
    <t>от 6 до 15 дней включительно</t>
  </si>
  <si>
    <t>от 16 дней до 1 месяца включительно</t>
  </si>
  <si>
    <t>от 1 до 2 месяцев включительно</t>
  </si>
  <si>
    <t>от 2 до 3 месяцев включительно</t>
  </si>
  <si>
    <t>от 3 до 4 месяцев включительно</t>
  </si>
  <si>
    <t>от 4 до 5 месяцев включительно</t>
  </si>
  <si>
    <t>от 5 до 6 месяцев включительно</t>
  </si>
  <si>
    <t>от 6 до 7 месяцев включительно</t>
  </si>
  <si>
    <t>от 7 до 8 месяцев включительно</t>
  </si>
  <si>
    <t>от 8 до 9 месяцев включительно</t>
  </si>
  <si>
    <t>от 9 до 10 месяцев включительно</t>
  </si>
  <si>
    <t>от 10 до 11 месяцев включительно</t>
  </si>
  <si>
    <t>свыше 11 месяцев</t>
  </si>
  <si>
    <t>Льготники</t>
  </si>
  <si>
    <t>Расчет страховой премии, подлежащей уплате при заключении договора обязательного страхования ответственности владельцев транспортных средств</t>
  </si>
  <si>
    <t>1 год</t>
  </si>
  <si>
    <t>Поправка для:</t>
  </si>
  <si>
    <t>Иные города и населенные пункты в областях</t>
  </si>
  <si>
    <t>Столица, города республиканского и областного значения</t>
  </si>
  <si>
    <t>г. Алматы</t>
  </si>
  <si>
    <t>г. Астана</t>
  </si>
  <si>
    <t>Юридические лица</t>
  </si>
  <si>
    <t>Участники Великой Отечественной войны и лица, приравненные к ним, инвалиды I и II группы, пенсионеры</t>
  </si>
  <si>
    <t>Прочие</t>
  </si>
  <si>
    <t xml:space="preserve">Льготы для: </t>
  </si>
  <si>
    <t xml:space="preserve">Коэффициенты в зависимости от возраста и стажа вождения </t>
  </si>
  <si>
    <t>Коэффициенты в зависимости от срока эксплуатации транспортного средства</t>
  </si>
  <si>
    <t>Не учитывать</t>
  </si>
  <si>
    <t>Класс на дату расчета</t>
  </si>
  <si>
    <t>GALM</t>
  </si>
  <si>
    <t>GAST</t>
  </si>
  <si>
    <t>OAKM</t>
  </si>
  <si>
    <t>OAKT</t>
  </si>
  <si>
    <t>OALM</t>
  </si>
  <si>
    <t>OATY</t>
  </si>
  <si>
    <t>OVK</t>
  </si>
  <si>
    <t>OZHM</t>
  </si>
  <si>
    <t>OZK</t>
  </si>
  <si>
    <t>OKGD</t>
  </si>
  <si>
    <t>OKST</t>
  </si>
  <si>
    <t>OKZL</t>
  </si>
  <si>
    <t>OMNG</t>
  </si>
  <si>
    <t>OPVL</t>
  </si>
  <si>
    <t>1.32</t>
  </si>
  <si>
    <t>1.35</t>
  </si>
  <si>
    <t>1.78</t>
  </si>
  <si>
    <t>2.69</t>
  </si>
  <si>
    <t>1.96</t>
  </si>
  <si>
    <t>2.96</t>
  </si>
  <si>
    <t>2.2</t>
  </si>
  <si>
    <t>1</t>
  </si>
  <si>
    <t>1.17</t>
  </si>
  <si>
    <t>1.39</t>
  </si>
  <si>
    <t>1.95</t>
  </si>
  <si>
    <t>1.09</t>
  </si>
  <si>
    <t>1.15</t>
  </si>
  <si>
    <t>1.63</t>
  </si>
  <si>
    <t>1.33</t>
  </si>
  <si>
    <t>1.01</t>
  </si>
  <si>
    <t>OSK</t>
  </si>
  <si>
    <t>OUK</t>
  </si>
  <si>
    <t>BUS16</t>
  </si>
  <si>
    <t>BUSOVR16</t>
  </si>
  <si>
    <t>CARGO</t>
  </si>
  <si>
    <t>MOTO</t>
  </si>
  <si>
    <t>TRAILER</t>
  </si>
  <si>
    <t>TRAM</t>
  </si>
  <si>
    <t>3.26</t>
  </si>
  <si>
    <t>3.45</t>
  </si>
  <si>
    <t>3.98</t>
  </si>
  <si>
    <t>2.09</t>
  </si>
  <si>
    <t>2.33</t>
  </si>
  <si>
    <t>CAR</t>
  </si>
  <si>
    <t>OVER25_OVER2</t>
  </si>
  <si>
    <t>OVER25_UNDER2</t>
  </si>
  <si>
    <t>UNDER25_OVER2</t>
  </si>
  <si>
    <t>UNDER25_UNDER2</t>
  </si>
  <si>
    <t>LEGAL_ENTITY</t>
  </si>
  <si>
    <t>1.05</t>
  </si>
  <si>
    <t>1.1</t>
  </si>
  <si>
    <t>1.2</t>
  </si>
  <si>
    <t>UNDER7</t>
  </si>
  <si>
    <t>OVER7</t>
  </si>
  <si>
    <t>0.95</t>
  </si>
  <si>
    <t>0.9</t>
  </si>
  <si>
    <t>0.85</t>
  </si>
  <si>
    <t>0.8</t>
  </si>
  <si>
    <t>0.75</t>
  </si>
  <si>
    <t>0.7</t>
  </si>
  <si>
    <t>0.65</t>
  </si>
  <si>
    <t>0.6</t>
  </si>
  <si>
    <t>0.55</t>
  </si>
  <si>
    <t>0.5</t>
  </si>
  <si>
    <t>2.3</t>
  </si>
  <si>
    <t>1.55</t>
  </si>
  <si>
    <t>1.4</t>
  </si>
  <si>
    <t>2.45</t>
  </si>
  <si>
    <t>CLASS_0</t>
  </si>
  <si>
    <t>CLASS_1</t>
  </si>
  <si>
    <t>CLASS_2</t>
  </si>
  <si>
    <t>CLASS_3</t>
  </si>
  <si>
    <t>CLASS_4</t>
  </si>
  <si>
    <t>CLASS_5</t>
  </si>
  <si>
    <t>CLASS_6</t>
  </si>
  <si>
    <t>CLASS_7</t>
  </si>
  <si>
    <t>CLASS_8</t>
  </si>
  <si>
    <t>CLASS_9</t>
  </si>
  <si>
    <t>CLASS_10</t>
  </si>
  <si>
    <t>CLASS_11</t>
  </si>
  <si>
    <t>CLASS_12</t>
  </si>
  <si>
    <t>CLASS_13</t>
  </si>
  <si>
    <t>CLASS_M</t>
  </si>
  <si>
    <t>YEAR</t>
  </si>
  <si>
    <t>DAY5</t>
  </si>
  <si>
    <t>MONTH1_2</t>
  </si>
  <si>
    <t>OVER11MONTH</t>
  </si>
  <si>
    <t>0.1</t>
  </si>
  <si>
    <t>0.3</t>
  </si>
  <si>
    <t>0.2</t>
  </si>
  <si>
    <t>0.4</t>
  </si>
  <si>
    <t>0.15</t>
  </si>
  <si>
    <t>MONTH10_11</t>
  </si>
  <si>
    <t>DAY16_MONTH</t>
  </si>
  <si>
    <t>MONTH2_3</t>
  </si>
  <si>
    <t>MONTH3_4</t>
  </si>
  <si>
    <t>MONTH4_5</t>
  </si>
  <si>
    <t>MONTH5_6</t>
  </si>
  <si>
    <t>DAY6_15</t>
  </si>
  <si>
    <t>MONTH6_7</t>
  </si>
  <si>
    <t>MONTH7_8</t>
  </si>
  <si>
    <t>MONTH8_9</t>
  </si>
  <si>
    <t>MONTH9_10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</si>
</sst>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8"/>
      <name val="Arial Cyr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4" fontId="0" fillId="0" borderId="0" xfId="0" applyNumberFormat="1"/>
    <xf numFmtId="0" fontId="2" fillId="0" borderId="4" xfId="0" applyFont="1" applyBorder="1"/>
    <xf numFmtId="0" fontId="2" fillId="0" borderId="4" xfId="0" applyFont="1" applyFill="1" applyBorder="1" applyAlignment="1">
      <alignment vertical="top" wrapText="1"/>
    </xf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3" fontId="8" fillId="0" borderId="13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3" xfId="0" applyNumberFormat="1" applyFont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top" wrapText="1"/>
    </xf>
    <xf numFmtId="49" fontId="2" fillId="0" borderId="17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1" sqref="C11"/>
    </sheetView>
  </sheetViews>
  <sheetFormatPr defaultRowHeight="12.75" x14ac:dyDescent="0.2"/>
  <cols>
    <col min="1" max="1" width="9.140625" style="14"/>
    <col min="2" max="2" width="46.7109375" style="7" customWidth="1"/>
    <col min="3" max="3" width="32.5703125" style="7" customWidth="1"/>
    <col min="4" max="4" width="9.140625" customWidth="1"/>
    <col min="5" max="5" width="14.7109375" style="8" customWidth="1"/>
  </cols>
  <sheetData>
    <row r="1" spans="1:5" ht="67.5" customHeight="1" x14ac:dyDescent="0.2">
      <c r="A1" s="46" t="s">
        <v>65</v>
      </c>
      <c r="B1" s="46"/>
      <c r="C1" s="46"/>
      <c r="D1" s="46"/>
      <c r="E1" s="46"/>
    </row>
    <row r="2" spans="1:5" ht="13.5" thickBot="1" x14ac:dyDescent="0.25"/>
    <row r="3" spans="1:5" x14ac:dyDescent="0.2">
      <c r="A3" s="25">
        <v>1</v>
      </c>
      <c r="B3" s="15" t="s">
        <v>16</v>
      </c>
      <c r="C3" s="12"/>
      <c r="D3" s="19"/>
      <c r="E3" s="22">
        <v>2121</v>
      </c>
    </row>
    <row r="4" spans="1:5" x14ac:dyDescent="0.2">
      <c r="A4" s="26">
        <v>2</v>
      </c>
      <c r="B4" s="16" t="s">
        <v>17</v>
      </c>
      <c r="C4" s="34"/>
      <c r="D4" s="20">
        <v>1.9</v>
      </c>
      <c r="E4" s="23">
        <f t="shared" ref="E4:E9" si="0">E3*D4</f>
        <v>4029.8999999999996</v>
      </c>
    </row>
    <row r="5" spans="1:5" ht="25.5" x14ac:dyDescent="0.2">
      <c r="A5" s="27">
        <v>3</v>
      </c>
      <c r="B5" s="16" t="s">
        <v>18</v>
      </c>
      <c r="C5" s="32" t="s">
        <v>11</v>
      </c>
      <c r="D5" s="20">
        <f>VLOOKUP(C5,Лист2!A2:B17,2)</f>
        <v>1.35</v>
      </c>
      <c r="E5" s="23">
        <f t="shared" si="0"/>
        <v>5440.3649999999998</v>
      </c>
    </row>
    <row r="6" spans="1:5" ht="25.5" x14ac:dyDescent="0.2">
      <c r="A6" s="27">
        <v>4</v>
      </c>
      <c r="B6" s="17" t="s">
        <v>67</v>
      </c>
      <c r="C6" s="41" t="s">
        <v>69</v>
      </c>
      <c r="D6" s="20">
        <f>VLOOKUP(C6,Лист2!A20:B21,2)</f>
        <v>1</v>
      </c>
      <c r="E6" s="23">
        <f t="shared" si="0"/>
        <v>5440.3649999999998</v>
      </c>
    </row>
    <row r="7" spans="1:5" ht="25.5" x14ac:dyDescent="0.2">
      <c r="A7" s="27">
        <v>5</v>
      </c>
      <c r="B7" s="16" t="s">
        <v>28</v>
      </c>
      <c r="C7" s="32" t="s">
        <v>22</v>
      </c>
      <c r="D7" s="20">
        <f>VLOOKUP(C7,Лист2!A25:B31,2)</f>
        <v>3.26</v>
      </c>
      <c r="E7" s="23">
        <f t="shared" si="0"/>
        <v>17735.589899999999</v>
      </c>
    </row>
    <row r="8" spans="1:5" ht="25.5" x14ac:dyDescent="0.2">
      <c r="A8" s="27">
        <v>6</v>
      </c>
      <c r="B8" s="16" t="s">
        <v>76</v>
      </c>
      <c r="C8" s="32" t="s">
        <v>34</v>
      </c>
      <c r="D8" s="20">
        <f>VLOOKUP(C8,Лист2!A35:B39,2)</f>
        <v>1</v>
      </c>
      <c r="E8" s="23">
        <f t="shared" si="0"/>
        <v>17735.589899999999</v>
      </c>
    </row>
    <row r="9" spans="1:5" ht="25.5" x14ac:dyDescent="0.2">
      <c r="A9" s="27">
        <v>7</v>
      </c>
      <c r="B9" s="16" t="s">
        <v>77</v>
      </c>
      <c r="C9" s="32" t="s">
        <v>38</v>
      </c>
      <c r="D9" s="20">
        <f>VLOOKUP(C9,Лист2!A43:B44,2)</f>
        <v>1.1000000000000001</v>
      </c>
      <c r="E9" s="23">
        <f t="shared" si="0"/>
        <v>19509.14889</v>
      </c>
    </row>
    <row r="10" spans="1:5" x14ac:dyDescent="0.2">
      <c r="A10" s="27">
        <v>9</v>
      </c>
      <c r="B10" s="17" t="s">
        <v>79</v>
      </c>
      <c r="C10" s="32">
        <v>10</v>
      </c>
      <c r="D10" s="20">
        <f>VLOOKUP(C10,Лист2!A50:G65,2)</f>
        <v>0.65</v>
      </c>
      <c r="E10" s="23">
        <f>D10*E9</f>
        <v>12680.946778500002</v>
      </c>
    </row>
    <row r="11" spans="1:5" ht="13.5" thickBot="1" x14ac:dyDescent="0.25">
      <c r="A11" s="27">
        <v>10</v>
      </c>
      <c r="B11" s="16" t="s">
        <v>48</v>
      </c>
      <c r="C11" s="32" t="s">
        <v>66</v>
      </c>
      <c r="D11" s="20">
        <f>VLOOKUP(C11,Лист2!A69:B83,2)</f>
        <v>100</v>
      </c>
      <c r="E11" s="24">
        <f>D11/100*E10</f>
        <v>12680.946778500002</v>
      </c>
    </row>
    <row r="12" spans="1:5" ht="13.5" thickBot="1" x14ac:dyDescent="0.25">
      <c r="A12" s="27">
        <v>11</v>
      </c>
      <c r="B12" s="18" t="s">
        <v>75</v>
      </c>
      <c r="C12" s="33" t="s">
        <v>74</v>
      </c>
      <c r="D12" s="21">
        <f>VLOOKUP(C12,Лист2!A87:B88,2)</f>
        <v>1</v>
      </c>
      <c r="E12" s="40">
        <f>D12*E11</f>
        <v>12680.946778500002</v>
      </c>
    </row>
  </sheetData>
  <protectedRanges>
    <protectedRange sqref="C5:C12" name="Диапазон1"/>
  </protectedRanges>
  <mergeCells count="1">
    <mergeCell ref="A1:E1"/>
  </mergeCells>
  <phoneticPr fontId="3" type="noConversion"/>
  <dataValidations count="8">
    <dataValidation type="list" allowBlank="1" showInputMessage="1" showErrorMessage="1" sqref="C10">
      <formula1>классы2</formula1>
    </dataValidation>
    <dataValidation type="list" allowBlank="1" showInputMessage="1" showErrorMessage="1" sqref="C11">
      <formula1>на_срок2</formula1>
    </dataValidation>
    <dataValidation type="list" allowBlank="1" showInputMessage="1" showErrorMessage="1" sqref="C12">
      <formula1>льготы</formula1>
    </dataValidation>
    <dataValidation type="list" allowBlank="1" showInputMessage="1" showErrorMessage="1" sqref="C5">
      <formula1>области1</formula1>
    </dataValidation>
    <dataValidation type="list" allowBlank="1" showInputMessage="1" showErrorMessage="1" sqref="C6">
      <formula1>области2</formula1>
    </dataValidation>
    <dataValidation type="list" allowBlank="1" showInputMessage="1" showErrorMessage="1" sqref="C7">
      <formula1>типТС</formula1>
    </dataValidation>
    <dataValidation type="list" allowBlank="1" showInputMessage="1" showErrorMessage="1" sqref="C8">
      <formula1>возрастЮ</formula1>
    </dataValidation>
    <dataValidation type="list" allowBlank="1" showInputMessage="1" showErrorMessage="1" sqref="C9">
      <formula1>срок</formula1>
    </dataValidation>
  </dataValidation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48" workbookViewId="0">
      <selection activeCell="M69" sqref="M69:M83"/>
    </sheetView>
  </sheetViews>
  <sheetFormatPr defaultRowHeight="12.75" x14ac:dyDescent="0.2"/>
  <cols>
    <col min="1" max="1" width="36.140625" customWidth="1"/>
    <col min="2" max="2" width="44.28515625" customWidth="1"/>
    <col min="6" max="6" width="9.140625" style="42"/>
    <col min="10" max="10" width="18.140625" bestFit="1" customWidth="1"/>
    <col min="11" max="11" width="22.140625" style="53" customWidth="1"/>
    <col min="12" max="12" width="59.5703125" bestFit="1" customWidth="1"/>
    <col min="13" max="13" width="91.85546875" bestFit="1" customWidth="1"/>
  </cols>
  <sheetData>
    <row r="1" spans="1:13" ht="39" thickBot="1" x14ac:dyDescent="0.25">
      <c r="A1" s="5" t="s">
        <v>0</v>
      </c>
      <c r="B1" s="5" t="s">
        <v>1</v>
      </c>
    </row>
    <row r="2" spans="1:13" ht="13.5" thickBot="1" x14ac:dyDescent="0.25">
      <c r="A2" s="4" t="s">
        <v>8</v>
      </c>
      <c r="B2" s="4">
        <v>1.32</v>
      </c>
      <c r="J2" t="s">
        <v>82</v>
      </c>
      <c r="K2" s="54" t="s">
        <v>94</v>
      </c>
      <c r="L2" t="str">
        <f>J2&amp;"(""" &amp;A2&amp;"""),"</f>
        <v>OAKM("Акмолинская область"),</v>
      </c>
      <c r="M2" t="str">
        <f>"CONST_VEHICLE_TYPE_RATE.put(VehicleType." &amp;J2 &amp; ", " &amp; K2 &amp; "d);"</f>
        <v>CONST_VEHICLE_TYPE_RATE.put(VehicleType.OAKM, 1.32d);</v>
      </c>
    </row>
    <row r="3" spans="1:13" ht="13.5" thickBot="1" x14ac:dyDescent="0.25">
      <c r="A3" s="4" t="s">
        <v>11</v>
      </c>
      <c r="B3" s="4">
        <v>1.35</v>
      </c>
      <c r="J3" t="s">
        <v>83</v>
      </c>
      <c r="K3" s="54" t="s">
        <v>95</v>
      </c>
      <c r="L3" t="str">
        <f>J3&amp;"(""" &amp;A3&amp;"""),"</f>
        <v>OAKT("Актюбинская область"),</v>
      </c>
      <c r="M3" t="str">
        <f>"CONST_VEHICLE_TYPE_RATE.put(VehicleType." &amp;J3 &amp; ", " &amp; K3 &amp; "d);"</f>
        <v>CONST_VEHICLE_TYPE_RATE.put(VehicleType.OAKT, 1.35d);</v>
      </c>
    </row>
    <row r="4" spans="1:13" ht="13.5" thickBot="1" x14ac:dyDescent="0.25">
      <c r="A4" s="4" t="s">
        <v>2</v>
      </c>
      <c r="B4" s="4">
        <v>1.78</v>
      </c>
      <c r="J4" t="s">
        <v>84</v>
      </c>
      <c r="K4" s="54" t="s">
        <v>96</v>
      </c>
      <c r="L4" t="str">
        <f>J4&amp;"(""" &amp;A4&amp;"""),"</f>
        <v>OALM("Алматинская область"),</v>
      </c>
      <c r="M4" t="str">
        <f>"CONST_VEHICLE_TYPE_RATE.put(VehicleType." &amp;J4 &amp; ", " &amp; K4 &amp; "d);"</f>
        <v>CONST_VEHICLE_TYPE_RATE.put(VehicleType.OALM, 1.78d);</v>
      </c>
    </row>
    <row r="5" spans="1:13" ht="13.5" thickBot="1" x14ac:dyDescent="0.25">
      <c r="A5" s="4" t="s">
        <v>14</v>
      </c>
      <c r="B5" s="4">
        <v>2.69</v>
      </c>
      <c r="J5" t="s">
        <v>85</v>
      </c>
      <c r="K5" s="54" t="s">
        <v>97</v>
      </c>
      <c r="L5" t="str">
        <f>J5&amp;"(""" &amp;A5&amp;"""),"</f>
        <v>OATY("Атырауская область"),</v>
      </c>
      <c r="M5" t="str">
        <f>"CONST_VEHICLE_TYPE_RATE.put(VehicleType." &amp;J5 &amp; ", " &amp; K5 &amp; "d);"</f>
        <v>CONST_VEHICLE_TYPE_RATE.put(VehicleType.OATY, 2.69d);</v>
      </c>
    </row>
    <row r="6" spans="1:13" ht="13.5" thickBot="1" x14ac:dyDescent="0.25">
      <c r="A6" s="4" t="s">
        <v>4</v>
      </c>
      <c r="B6" s="4">
        <v>1.96</v>
      </c>
      <c r="J6" t="s">
        <v>86</v>
      </c>
      <c r="K6" s="54" t="s">
        <v>98</v>
      </c>
      <c r="L6" t="str">
        <f>J6&amp;"(""" &amp;A6&amp;"""),"</f>
        <v>OVK("Восточно-Казахстанская область"),</v>
      </c>
      <c r="M6" t="str">
        <f>"CONST_VEHICLE_TYPE_RATE.put(VehicleType." &amp;J6 &amp; ", " &amp; K6 &amp; "d);"</f>
        <v>CONST_VEHICLE_TYPE_RATE.put(VehicleType.OVK, 1.96d);</v>
      </c>
    </row>
    <row r="7" spans="1:13" ht="13.5" thickBot="1" x14ac:dyDescent="0.25">
      <c r="A7" s="4" t="s">
        <v>70</v>
      </c>
      <c r="B7" s="4">
        <v>2.96</v>
      </c>
      <c r="J7" t="s">
        <v>80</v>
      </c>
      <c r="K7" s="54" t="s">
        <v>99</v>
      </c>
      <c r="L7" t="str">
        <f>J7&amp;"(""" &amp;A7&amp;"""),"</f>
        <v>GALM("г. Алматы"),</v>
      </c>
      <c r="M7" t="str">
        <f>"CONST_VEHICLE_TYPE_RATE.put(VehicleType." &amp;J7 &amp; ", " &amp; K7 &amp; "d);"</f>
        <v>CONST_VEHICLE_TYPE_RATE.put(VehicleType.GALM, 2.96d);</v>
      </c>
    </row>
    <row r="8" spans="1:13" ht="13.5" thickBot="1" x14ac:dyDescent="0.25">
      <c r="A8" s="4" t="s">
        <v>71</v>
      </c>
      <c r="B8" s="4">
        <v>2.2000000000000002</v>
      </c>
      <c r="J8" t="s">
        <v>81</v>
      </c>
      <c r="K8" s="54" t="s">
        <v>100</v>
      </c>
      <c r="L8" t="str">
        <f>J8&amp;"(""" &amp;A8&amp;"""),"</f>
        <v>GAST("г. Астана"),</v>
      </c>
      <c r="M8" t="str">
        <f>"CONST_VEHICLE_TYPE_RATE.put(VehicleType." &amp;J8 &amp; ", " &amp; K8 &amp; "d);"</f>
        <v>CONST_VEHICLE_TYPE_RATE.put(VehicleType.GAST, 2.2d);</v>
      </c>
    </row>
    <row r="9" spans="1:13" ht="13.5" thickBot="1" x14ac:dyDescent="0.25">
      <c r="A9" s="4" t="s">
        <v>10</v>
      </c>
      <c r="B9" s="4">
        <v>1</v>
      </c>
      <c r="J9" t="s">
        <v>87</v>
      </c>
      <c r="K9" s="54" t="s">
        <v>101</v>
      </c>
      <c r="L9" t="str">
        <f>J9&amp;"(""" &amp;A9&amp;"""),"</f>
        <v>OZHM("Жамбылская область"),</v>
      </c>
      <c r="M9" t="str">
        <f>"CONST_VEHICLE_TYPE_RATE.put(VehicleType." &amp;J9 &amp; ", " &amp; K9 &amp; "d);"</f>
        <v>CONST_VEHICLE_TYPE_RATE.put(VehicleType.OZHM, 1d);</v>
      </c>
    </row>
    <row r="10" spans="1:13" ht="13.5" thickBot="1" x14ac:dyDescent="0.25">
      <c r="A10" s="4" t="s">
        <v>12</v>
      </c>
      <c r="B10" s="4">
        <v>1.17</v>
      </c>
      <c r="J10" t="s">
        <v>88</v>
      </c>
      <c r="K10" s="54" t="s">
        <v>102</v>
      </c>
      <c r="L10" t="str">
        <f>J10&amp;"(""" &amp;A10&amp;"""),"</f>
        <v>OZK("Западно-Казахстанская область"),</v>
      </c>
      <c r="M10" t="str">
        <f>"CONST_VEHICLE_TYPE_RATE.put(VehicleType." &amp;J10 &amp; ", " &amp; K10 &amp; "d);"</f>
        <v>CONST_VEHICLE_TYPE_RATE.put(VehicleType.OZK, 1.17d);</v>
      </c>
    </row>
    <row r="11" spans="1:13" ht="13.5" thickBot="1" x14ac:dyDescent="0.25">
      <c r="A11" s="4" t="s">
        <v>6</v>
      </c>
      <c r="B11" s="4">
        <v>1.39</v>
      </c>
      <c r="J11" t="s">
        <v>89</v>
      </c>
      <c r="K11" s="54" t="s">
        <v>103</v>
      </c>
      <c r="L11" t="str">
        <f>J11&amp;"(""" &amp;A11&amp;"""),"</f>
        <v>OKGD("Карагандинская область"),</v>
      </c>
      <c r="M11" t="str">
        <f>"CONST_VEHICLE_TYPE_RATE.put(VehicleType." &amp;J11 &amp; ", " &amp; K11 &amp; "d);"</f>
        <v>CONST_VEHICLE_TYPE_RATE.put(VehicleType.OKGD, 1.39d);</v>
      </c>
    </row>
    <row r="12" spans="1:13" ht="13.5" thickBot="1" x14ac:dyDescent="0.25">
      <c r="A12" s="4" t="s">
        <v>5</v>
      </c>
      <c r="B12" s="4">
        <v>1.95</v>
      </c>
      <c r="J12" t="s">
        <v>90</v>
      </c>
      <c r="K12" s="54" t="s">
        <v>104</v>
      </c>
      <c r="L12" t="str">
        <f>J12&amp;"(""" &amp;A12&amp;"""),"</f>
        <v>OKST("Костанайская область"),</v>
      </c>
      <c r="M12" t="str">
        <f>"CONST_VEHICLE_TYPE_RATE.put(VehicleType." &amp;J12 &amp; ", " &amp; K12 &amp; "d);"</f>
        <v>CONST_VEHICLE_TYPE_RATE.put(VehicleType.OKST, 1.95d);</v>
      </c>
    </row>
    <row r="13" spans="1:13" ht="13.5" thickBot="1" x14ac:dyDescent="0.25">
      <c r="A13" s="4" t="s">
        <v>13</v>
      </c>
      <c r="B13" s="4">
        <v>1.0900000000000001</v>
      </c>
      <c r="J13" t="s">
        <v>91</v>
      </c>
      <c r="K13" s="54" t="s">
        <v>105</v>
      </c>
      <c r="L13" t="str">
        <f>J13&amp;"(""" &amp;A13&amp;"""),"</f>
        <v>OKZL("Кызылординская область"),</v>
      </c>
      <c r="M13" t="str">
        <f>"CONST_VEHICLE_TYPE_RATE.put(VehicleType." &amp;J13 &amp; ", " &amp; K13 &amp; "d);"</f>
        <v>CONST_VEHICLE_TYPE_RATE.put(VehicleType.OKZL, 1.09d);</v>
      </c>
    </row>
    <row r="14" spans="1:13" ht="13.5" thickBot="1" x14ac:dyDescent="0.25">
      <c r="A14" s="4" t="s">
        <v>15</v>
      </c>
      <c r="B14" s="4">
        <v>1.1499999999999999</v>
      </c>
      <c r="J14" t="s">
        <v>92</v>
      </c>
      <c r="K14" s="54" t="s">
        <v>106</v>
      </c>
      <c r="L14" t="str">
        <f>J14&amp;"(""" &amp;A14&amp;"""),"</f>
        <v>OMNG("Мангистауская область"),</v>
      </c>
      <c r="M14" t="str">
        <f>"CONST_VEHICLE_TYPE_RATE.put(VehicleType." &amp;J14 &amp; ", " &amp; K14 &amp; "d);"</f>
        <v>CONST_VEHICLE_TYPE_RATE.put(VehicleType.OMNG, 1.15d);</v>
      </c>
    </row>
    <row r="15" spans="1:13" ht="13.5" thickBot="1" x14ac:dyDescent="0.25">
      <c r="A15" s="4" t="s">
        <v>9</v>
      </c>
      <c r="B15" s="4">
        <v>1.63</v>
      </c>
      <c r="J15" t="s">
        <v>93</v>
      </c>
      <c r="K15" s="54" t="s">
        <v>107</v>
      </c>
      <c r="L15" t="str">
        <f>J15&amp;"(""" &amp;A15&amp;"""),"</f>
        <v>OPVL("Павлодарская область"),</v>
      </c>
      <c r="M15" t="str">
        <f>"CONST_VEHICLE_TYPE_RATE.put(VehicleType." &amp;J15 &amp; ", " &amp; K15 &amp; "d);"</f>
        <v>CONST_VEHICLE_TYPE_RATE.put(VehicleType.OPVL, 1.63d);</v>
      </c>
    </row>
    <row r="16" spans="1:13" ht="13.5" thickBot="1" x14ac:dyDescent="0.25">
      <c r="A16" s="4" t="s">
        <v>7</v>
      </c>
      <c r="B16" s="4">
        <v>1.33</v>
      </c>
      <c r="J16" t="s">
        <v>110</v>
      </c>
      <c r="K16" s="54" t="s">
        <v>108</v>
      </c>
      <c r="L16" t="str">
        <f>J16&amp;"(""" &amp;A16&amp;"""),"</f>
        <v>OSK("Северо-Казахстанская область"),</v>
      </c>
      <c r="M16" t="str">
        <f>"CONST_VEHICLE_TYPE_RATE.put(VehicleType." &amp;J16 &amp; ", " &amp; K16 &amp; "d);"</f>
        <v>CONST_VEHICLE_TYPE_RATE.put(VehicleType.OSK, 1.33d);</v>
      </c>
    </row>
    <row r="17" spans="1:13" ht="13.5" thickBot="1" x14ac:dyDescent="0.25">
      <c r="A17" s="4" t="s">
        <v>3</v>
      </c>
      <c r="B17" s="4">
        <v>1.01</v>
      </c>
      <c r="J17" t="s">
        <v>111</v>
      </c>
      <c r="K17" s="54" t="s">
        <v>109</v>
      </c>
      <c r="L17" t="str">
        <f>J17&amp;"(""" &amp;A17&amp;"""),"</f>
        <v>OUK("Южно-Казахстанская область"),</v>
      </c>
      <c r="M17" t="str">
        <f>"CONST_VEHICLE_TYPE_RATE.put(VehicleType." &amp;J17 &amp; ", " &amp; K17 &amp; "d);"</f>
        <v>CONST_VEHICLE_TYPE_RATE.put(VehicleType.OUK, 1.01d);</v>
      </c>
    </row>
    <row r="20" spans="1:13" x14ac:dyDescent="0.2">
      <c r="A20" s="9" t="s">
        <v>68</v>
      </c>
      <c r="B20" s="10">
        <v>0.8</v>
      </c>
    </row>
    <row r="21" spans="1:13" x14ac:dyDescent="0.2">
      <c r="A21" s="9" t="s">
        <v>69</v>
      </c>
      <c r="B21" s="10">
        <v>1</v>
      </c>
    </row>
    <row r="23" spans="1:13" ht="13.5" thickBot="1" x14ac:dyDescent="0.25"/>
    <row r="24" spans="1:13" ht="26.25" thickBot="1" x14ac:dyDescent="0.25">
      <c r="A24" s="1" t="s">
        <v>19</v>
      </c>
      <c r="B24" s="1" t="s">
        <v>20</v>
      </c>
    </row>
    <row r="25" spans="1:13" ht="26.25" thickBot="1" x14ac:dyDescent="0.25">
      <c r="A25" s="4" t="s">
        <v>22</v>
      </c>
      <c r="B25" s="3">
        <v>3.26</v>
      </c>
      <c r="J25" t="s">
        <v>112</v>
      </c>
      <c r="K25" s="54" t="s">
        <v>118</v>
      </c>
      <c r="L25" t="str">
        <f>J25&amp;"(""" &amp;A25&amp;"""),"</f>
        <v>BUS16("Автобусы до 16 пассажирских мест включительно"),</v>
      </c>
      <c r="M25" t="str">
        <f>"CONST_VEHICLE_TYPE_RATE.put(VehicleType." &amp;J25 &amp; ", " &amp; K25 &amp; "d);"</f>
        <v>CONST_VEHICLE_TYPE_RATE.put(VehicleType.BUS16, 3.26d);</v>
      </c>
    </row>
    <row r="26" spans="1:13" ht="13.5" thickBot="1" x14ac:dyDescent="0.25">
      <c r="A26" s="4" t="s">
        <v>23</v>
      </c>
      <c r="B26" s="3">
        <v>3.45</v>
      </c>
      <c r="J26" t="s">
        <v>113</v>
      </c>
      <c r="K26" s="54" t="s">
        <v>119</v>
      </c>
      <c r="L26" t="str">
        <f>J26&amp;"(""" &amp;A26&amp;"""),"</f>
        <v>BUSOVR16("Автобусы свыше 16 пассажирских мест"),</v>
      </c>
      <c r="M26" t="str">
        <f>"CONST_VEHICLE_TYPE_RATE.put(VehicleType." &amp;J26 &amp; ", " &amp; K26 &amp; "d);"</f>
        <v>CONST_VEHICLE_TYPE_RATE.put(VehicleType.BUSOVR16, 3.45d);</v>
      </c>
    </row>
    <row r="27" spans="1:13" ht="13.5" thickBot="1" x14ac:dyDescent="0.25">
      <c r="A27" s="4" t="s">
        <v>24</v>
      </c>
      <c r="B27" s="3">
        <v>3.98</v>
      </c>
      <c r="J27" t="s">
        <v>114</v>
      </c>
      <c r="K27" s="54" t="s">
        <v>120</v>
      </c>
      <c r="L27" t="str">
        <f>J27&amp;"(""" &amp;A27&amp;"""),"</f>
        <v>CARGO("Грузовые"),</v>
      </c>
      <c r="M27" t="str">
        <f>"CONST_VEHICLE_TYPE_RATE.put(VehicleType." &amp;J27 &amp; ", " &amp; K27 &amp; "d);"</f>
        <v>CONST_VEHICLE_TYPE_RATE.put(VehicleType.CARGO, 3.98d);</v>
      </c>
    </row>
    <row r="28" spans="1:13" ht="13.5" thickBot="1" x14ac:dyDescent="0.25">
      <c r="A28" s="4" t="s">
        <v>21</v>
      </c>
      <c r="B28" s="3">
        <v>2.09</v>
      </c>
      <c r="J28" t="s">
        <v>123</v>
      </c>
      <c r="K28" s="54" t="s">
        <v>121</v>
      </c>
      <c r="L28" t="str">
        <f>J28&amp;"(""" &amp;A28&amp;"""),"</f>
        <v>CAR("Легковые"),</v>
      </c>
      <c r="M28" t="str">
        <f>"CONST_VEHICLE_TYPE_RATE.put(VehicleType." &amp;J28 &amp; ", " &amp; K28 &amp; "d);"</f>
        <v>CONST_VEHICLE_TYPE_RATE.put(VehicleType.CAR, 2.09d);</v>
      </c>
    </row>
    <row r="29" spans="1:13" ht="13.5" thickBot="1" x14ac:dyDescent="0.25">
      <c r="A29" s="4" t="s">
        <v>26</v>
      </c>
      <c r="B29" s="3">
        <v>1</v>
      </c>
      <c r="J29" t="s">
        <v>115</v>
      </c>
      <c r="K29" s="54" t="s">
        <v>101</v>
      </c>
      <c r="L29" t="str">
        <f>J29&amp;"(""" &amp;A29&amp;"""),"</f>
        <v>MOTO("Мототранспорт"),</v>
      </c>
      <c r="M29" t="str">
        <f>"CONST_VEHICLE_TYPE_RATE.put(VehicleType." &amp;J29 &amp; ", " &amp; K29 &amp; "d);"</f>
        <v>CONST_VEHICLE_TYPE_RATE.put(VehicleType.MOTO, 1d);</v>
      </c>
    </row>
    <row r="30" spans="1:13" ht="13.5" thickBot="1" x14ac:dyDescent="0.25">
      <c r="A30" s="4" t="s">
        <v>27</v>
      </c>
      <c r="B30" s="3">
        <v>1</v>
      </c>
      <c r="J30" t="s">
        <v>116</v>
      </c>
      <c r="K30" s="54" t="s">
        <v>101</v>
      </c>
      <c r="L30" t="str">
        <f>J30&amp;"(""" &amp;A30&amp;"""),"</f>
        <v>TRAILER("Прицепы (полуприцепы)"),</v>
      </c>
      <c r="M30" t="str">
        <f>"CONST_VEHICLE_TYPE_RATE.put(VehicleType." &amp;J30 &amp; ", " &amp; K30 &amp; "d);"</f>
        <v>CONST_VEHICLE_TYPE_RATE.put(VehicleType.TRAILER, 1d);</v>
      </c>
    </row>
    <row r="31" spans="1:13" ht="13.5" thickBot="1" x14ac:dyDescent="0.25">
      <c r="A31" s="4" t="s">
        <v>25</v>
      </c>
      <c r="B31" s="3">
        <v>2.33</v>
      </c>
      <c r="J31" t="s">
        <v>117</v>
      </c>
      <c r="K31" s="54" t="s">
        <v>122</v>
      </c>
      <c r="L31" t="str">
        <f>J31&amp;"(""" &amp;A31&amp;"""),"</f>
        <v>TRAM("Троллейбусы, трамваи"),</v>
      </c>
      <c r="M31" t="str">
        <f>"CONST_VEHICLE_TYPE_RATE.put(VehicleType." &amp;J31 &amp; ", " &amp; K31 &amp; "d);"</f>
        <v>CONST_VEHICLE_TYPE_RATE.put(VehicleType.TRAM, 2.33d);</v>
      </c>
    </row>
    <row r="33" spans="1:13" ht="13.5" thickBot="1" x14ac:dyDescent="0.25"/>
    <row r="34" spans="1:13" ht="26.25" thickBot="1" x14ac:dyDescent="0.25">
      <c r="A34" s="1" t="s">
        <v>29</v>
      </c>
      <c r="B34" s="1" t="s">
        <v>30</v>
      </c>
    </row>
    <row r="35" spans="1:13" ht="13.5" thickBot="1" x14ac:dyDescent="0.25">
      <c r="A35" s="4" t="s">
        <v>34</v>
      </c>
      <c r="B35" s="3">
        <v>1</v>
      </c>
      <c r="J35" t="s">
        <v>124</v>
      </c>
      <c r="K35" s="54" t="s">
        <v>101</v>
      </c>
      <c r="L35" t="str">
        <f>J35&amp;"(""" &amp;A35&amp;"""),"</f>
        <v>OVER25_OVER2("25 лет и старше/стаж вождения более 2 лет"),</v>
      </c>
      <c r="M35" t="str">
        <f>"CONST_DRIVER_EXPIRIENCE_CLASS_RATE.put(DriverExpirienceClassType." &amp;J35 &amp; ", " &amp; K35 &amp; "d);"</f>
        <v>CONST_DRIVER_EXPIRIENCE_CLASS_RATE.put(DriverExpirienceClassType.OVER25_OVER2, 1d);</v>
      </c>
    </row>
    <row r="36" spans="1:13" ht="13.5" thickBot="1" x14ac:dyDescent="0.25">
      <c r="A36" s="4" t="s">
        <v>33</v>
      </c>
      <c r="B36" s="3">
        <v>1.05</v>
      </c>
      <c r="J36" t="s">
        <v>125</v>
      </c>
      <c r="K36" s="54" t="s">
        <v>129</v>
      </c>
      <c r="L36" t="str">
        <f>J36&amp;"(""" &amp;A36&amp;"""),"</f>
        <v>OVER25_UNDER2("25 лет и старше/стаж вождения менее 2 лет"),</v>
      </c>
      <c r="M36" t="str">
        <f>"CONST_DRIVER_EXPIRIENCE_CLASS_RATE.put(DriverExpirienceClassType." &amp;J36 &amp; ", " &amp; K36 &amp; "d);"</f>
        <v>CONST_DRIVER_EXPIRIENCE_CLASS_RATE.put(DriverExpirienceClassType.OVER25_UNDER2, 1.05d);</v>
      </c>
    </row>
    <row r="37" spans="1:13" ht="13.5" thickBot="1" x14ac:dyDescent="0.25">
      <c r="A37" s="28" t="s">
        <v>32</v>
      </c>
      <c r="B37" s="1">
        <v>1.05</v>
      </c>
      <c r="J37" t="s">
        <v>126</v>
      </c>
      <c r="K37" s="54" t="s">
        <v>129</v>
      </c>
      <c r="L37" t="str">
        <f>J37&amp;"(""" &amp;A37&amp;"""),"</f>
        <v>UNDER25_OVER2("Менее 25 лет/стаж вождения более 2 лет"),</v>
      </c>
      <c r="M37" t="str">
        <f>"CONST_DRIVER_EXPIRIENCE_CLASS_RATE.put(DriverExpirienceClassType." &amp;J37 &amp; ", " &amp; K37 &amp; "d);"</f>
        <v>CONST_DRIVER_EXPIRIENCE_CLASS_RATE.put(DriverExpirienceClassType.UNDER25_OVER2, 1.05d);</v>
      </c>
    </row>
    <row r="38" spans="1:13" ht="13.5" thickBot="1" x14ac:dyDescent="0.25">
      <c r="A38" s="6" t="s">
        <v>31</v>
      </c>
      <c r="B38" s="3">
        <v>1.1000000000000001</v>
      </c>
      <c r="J38" t="s">
        <v>127</v>
      </c>
      <c r="K38" s="54" t="s">
        <v>130</v>
      </c>
      <c r="L38" t="str">
        <f>J38&amp;"(""" &amp;A38&amp;"""),"</f>
        <v>UNDER25_UNDER2("Менее 25 лет/стаж вождения менее 2 лет"),</v>
      </c>
      <c r="M38" t="str">
        <f>"CONST_DRIVER_EXPIRIENCE_CLASS_RATE.put(DriverExpirienceClassType." &amp;J38 &amp; ", " &amp; K38 &amp; "d);"</f>
        <v>CONST_DRIVER_EXPIRIENCE_CLASS_RATE.put(DriverExpirienceClassType.UNDER25_UNDER2, 1.1d);</v>
      </c>
    </row>
    <row r="39" spans="1:13" ht="13.5" thickBot="1" x14ac:dyDescent="0.25">
      <c r="A39" s="29" t="s">
        <v>72</v>
      </c>
      <c r="B39" s="30">
        <v>1.2</v>
      </c>
      <c r="J39" t="s">
        <v>128</v>
      </c>
      <c r="K39" s="54" t="s">
        <v>131</v>
      </c>
      <c r="L39" t="str">
        <f>J39&amp;"(""" &amp;A39&amp;"""),"</f>
        <v>LEGAL_ENTITY("Юридические лица"),</v>
      </c>
      <c r="M39" t="str">
        <f>"CONST_DRIVER_EXPIRIENCE_CLASS_RATE.put(DriverExpirienceClassType." &amp;J39 &amp; ", " &amp; K39 &amp; "d);"</f>
        <v>CONST_DRIVER_EXPIRIENCE_CLASS_RATE.put(DriverExpirienceClassType.LEGAL_ENTITY, 1.2d);</v>
      </c>
    </row>
    <row r="40" spans="1:13" x14ac:dyDescent="0.2">
      <c r="F40"/>
    </row>
    <row r="41" spans="1:13" ht="13.5" thickBot="1" x14ac:dyDescent="0.25">
      <c r="F41"/>
    </row>
    <row r="42" spans="1:13" ht="26.25" thickBot="1" x14ac:dyDescent="0.25">
      <c r="A42" s="1" t="s">
        <v>35</v>
      </c>
      <c r="B42" s="1" t="s">
        <v>36</v>
      </c>
    </row>
    <row r="43" spans="1:13" ht="13.5" thickBot="1" x14ac:dyDescent="0.25">
      <c r="A43" s="4" t="s">
        <v>37</v>
      </c>
      <c r="B43" s="3">
        <v>1</v>
      </c>
      <c r="J43" t="s">
        <v>132</v>
      </c>
      <c r="K43" s="54" t="s">
        <v>101</v>
      </c>
      <c r="L43" t="str">
        <f>J43&amp;"(""" &amp;A43&amp;"""),"</f>
        <v>UNDER7("До 7 лет включительно"),</v>
      </c>
      <c r="M43" t="str">
        <f>"CONST_VEHICLE_AGE_RATE.put(VehicleAgeType." &amp;J43 &amp; ", " &amp; K43 &amp; "d);"</f>
        <v>CONST_VEHICLE_AGE_RATE.put(VehicleAgeType.UNDER7, 1d);</v>
      </c>
    </row>
    <row r="44" spans="1:13" ht="13.5" thickBot="1" x14ac:dyDescent="0.25">
      <c r="A44" s="4" t="s">
        <v>38</v>
      </c>
      <c r="B44" s="3">
        <v>1.1000000000000001</v>
      </c>
      <c r="J44" t="s">
        <v>133</v>
      </c>
      <c r="K44" s="54" t="s">
        <v>130</v>
      </c>
      <c r="L44" t="str">
        <f>J44&amp;"(""" &amp;A44&amp;"""),"</f>
        <v>OVER7("Свыше 7 лет"),</v>
      </c>
      <c r="M44" t="str">
        <f>"CONST_VEHICLE_AGE_RATE.put(VehicleAgeType." &amp;J44 &amp; ", " &amp; K44 &amp; "d);"</f>
        <v>CONST_VEHICLE_AGE_RATE.put(VehicleAgeType.OVER7, 1.1d);</v>
      </c>
    </row>
    <row r="46" spans="1:13" ht="13.5" thickBot="1" x14ac:dyDescent="0.25"/>
    <row r="47" spans="1:13" ht="38.25" customHeight="1" thickBot="1" x14ac:dyDescent="0.25">
      <c r="A47" s="47" t="s">
        <v>39</v>
      </c>
      <c r="B47" s="47" t="s">
        <v>40</v>
      </c>
      <c r="C47" s="49" t="s">
        <v>41</v>
      </c>
      <c r="D47" s="50"/>
      <c r="E47" s="50"/>
      <c r="F47" s="50"/>
      <c r="G47" s="51"/>
      <c r="H47" s="52"/>
      <c r="I47" s="52"/>
      <c r="J47" s="52"/>
    </row>
    <row r="48" spans="1:13" ht="39" thickBot="1" x14ac:dyDescent="0.25">
      <c r="A48" s="48"/>
      <c r="B48" s="48"/>
      <c r="C48" s="3" t="s">
        <v>42</v>
      </c>
      <c r="D48" s="3" t="s">
        <v>43</v>
      </c>
      <c r="E48" s="3" t="s">
        <v>44</v>
      </c>
      <c r="F48" s="43" t="s">
        <v>45</v>
      </c>
      <c r="G48" s="3" t="s">
        <v>46</v>
      </c>
      <c r="H48" s="52"/>
      <c r="I48" s="52"/>
      <c r="J48" s="52"/>
    </row>
    <row r="49" spans="1:13" ht="13.5" thickBot="1" x14ac:dyDescent="0.25">
      <c r="A49" s="2"/>
      <c r="B49" s="3"/>
      <c r="C49" s="3">
        <v>0</v>
      </c>
      <c r="D49" s="3">
        <v>1</v>
      </c>
      <c r="E49" s="3">
        <v>2</v>
      </c>
      <c r="F49" s="43">
        <v>3</v>
      </c>
      <c r="G49" s="3">
        <v>4</v>
      </c>
      <c r="H49" s="52"/>
      <c r="I49" s="52"/>
      <c r="J49" s="52"/>
    </row>
    <row r="50" spans="1:13" ht="13.5" thickBot="1" x14ac:dyDescent="0.25">
      <c r="A50" s="6">
        <v>0</v>
      </c>
      <c r="B50" s="3">
        <v>2.2999999999999998</v>
      </c>
      <c r="C50" s="3">
        <v>1</v>
      </c>
      <c r="D50" s="3" t="s">
        <v>47</v>
      </c>
      <c r="E50" s="3" t="s">
        <v>47</v>
      </c>
      <c r="F50" s="43" t="s">
        <v>47</v>
      </c>
      <c r="G50" s="3" t="s">
        <v>47</v>
      </c>
      <c r="H50" s="52"/>
      <c r="I50" s="52"/>
      <c r="J50" s="52" t="s">
        <v>148</v>
      </c>
      <c r="K50" s="54" t="s">
        <v>144</v>
      </c>
      <c r="L50" t="str">
        <f>J50&amp;"(""" &amp;A50&amp;"""),"</f>
        <v>CLASS_0("0"),</v>
      </c>
      <c r="M50" t="str">
        <f>"CONST_INSURANCE_CLASS_TYPES_RATE.put(InsuranceClassType." &amp;J50 &amp; ", " &amp; K50 &amp; "d);"</f>
        <v>CONST_INSURANCE_CLASS_TYPES_RATE.put(InsuranceClassType.CLASS_0, 2.3d);</v>
      </c>
    </row>
    <row r="51" spans="1:13" ht="13.5" thickBot="1" x14ac:dyDescent="0.25">
      <c r="A51" s="6">
        <v>1</v>
      </c>
      <c r="B51" s="3">
        <v>1.55</v>
      </c>
      <c r="C51" s="3">
        <v>2</v>
      </c>
      <c r="D51" s="3" t="s">
        <v>47</v>
      </c>
      <c r="E51" s="3" t="s">
        <v>47</v>
      </c>
      <c r="F51" s="43" t="s">
        <v>47</v>
      </c>
      <c r="G51" s="3" t="s">
        <v>47</v>
      </c>
      <c r="H51" s="52"/>
      <c r="I51" s="52"/>
      <c r="J51" s="52" t="s">
        <v>149</v>
      </c>
      <c r="K51" s="54" t="s">
        <v>145</v>
      </c>
      <c r="L51" t="str">
        <f t="shared" ref="L51:L64" si="0">J51&amp;"(""" &amp;A51&amp;"""),"</f>
        <v>CLASS_1("1"),</v>
      </c>
      <c r="M51" t="str">
        <f t="shared" ref="M51:M64" si="1">"CONST_INSURANCE_CLASS_TYPES_RATE.put(InsuranceClassType." &amp;J51 &amp; ", " &amp; K51 &amp; "d);"</f>
        <v>CONST_INSURANCE_CLASS_TYPES_RATE.put(InsuranceClassType.CLASS_1, 1.55d);</v>
      </c>
    </row>
    <row r="52" spans="1:13" ht="13.5" thickBot="1" x14ac:dyDescent="0.25">
      <c r="A52" s="6">
        <v>2</v>
      </c>
      <c r="B52" s="3">
        <v>1.4</v>
      </c>
      <c r="C52" s="3">
        <v>3</v>
      </c>
      <c r="D52" s="3">
        <v>1</v>
      </c>
      <c r="E52" s="3" t="s">
        <v>47</v>
      </c>
      <c r="F52" s="43" t="s">
        <v>47</v>
      </c>
      <c r="G52" s="3" t="s">
        <v>47</v>
      </c>
      <c r="H52" s="52"/>
      <c r="I52" s="52"/>
      <c r="J52" s="52" t="s">
        <v>150</v>
      </c>
      <c r="K52" s="54" t="s">
        <v>146</v>
      </c>
      <c r="L52" t="str">
        <f t="shared" si="0"/>
        <v>CLASS_2("2"),</v>
      </c>
      <c r="M52" t="str">
        <f t="shared" si="1"/>
        <v>CONST_INSURANCE_CLASS_TYPES_RATE.put(InsuranceClassType.CLASS_2, 1.4d);</v>
      </c>
    </row>
    <row r="53" spans="1:13" ht="13.5" thickBot="1" x14ac:dyDescent="0.25">
      <c r="A53" s="6">
        <v>3</v>
      </c>
      <c r="B53" s="31">
        <v>1</v>
      </c>
      <c r="C53" s="3">
        <v>4</v>
      </c>
      <c r="D53" s="3">
        <v>1</v>
      </c>
      <c r="E53" s="3" t="s">
        <v>47</v>
      </c>
      <c r="F53" s="43" t="s">
        <v>47</v>
      </c>
      <c r="G53" s="3" t="s">
        <v>47</v>
      </c>
      <c r="H53" s="52"/>
      <c r="I53" s="52"/>
      <c r="J53" s="52" t="s">
        <v>151</v>
      </c>
      <c r="K53" s="54" t="s">
        <v>101</v>
      </c>
      <c r="L53" t="str">
        <f t="shared" si="0"/>
        <v>CLASS_3("3"),</v>
      </c>
      <c r="M53" t="str">
        <f t="shared" si="1"/>
        <v>CONST_INSURANCE_CLASS_TYPES_RATE.put(InsuranceClassType.CLASS_3, 1d);</v>
      </c>
    </row>
    <row r="54" spans="1:13" ht="13.5" thickBot="1" x14ac:dyDescent="0.25">
      <c r="A54" s="6">
        <v>4</v>
      </c>
      <c r="B54" s="3">
        <v>0.95</v>
      </c>
      <c r="C54" s="3">
        <v>5</v>
      </c>
      <c r="D54" s="3">
        <v>2</v>
      </c>
      <c r="E54" s="3">
        <v>1</v>
      </c>
      <c r="F54" s="43" t="s">
        <v>47</v>
      </c>
      <c r="G54" s="3" t="s">
        <v>47</v>
      </c>
      <c r="H54" s="52"/>
      <c r="I54" s="52"/>
      <c r="J54" s="52" t="s">
        <v>152</v>
      </c>
      <c r="K54" s="54" t="s">
        <v>134</v>
      </c>
      <c r="L54" t="str">
        <f t="shared" si="0"/>
        <v>CLASS_4("4"),</v>
      </c>
      <c r="M54" t="str">
        <f t="shared" si="1"/>
        <v>CONST_INSURANCE_CLASS_TYPES_RATE.put(InsuranceClassType.CLASS_4, 0.95d);</v>
      </c>
    </row>
    <row r="55" spans="1:13" ht="13.5" thickBot="1" x14ac:dyDescent="0.25">
      <c r="A55" s="6">
        <v>5</v>
      </c>
      <c r="B55" s="3">
        <v>0.9</v>
      </c>
      <c r="C55" s="3">
        <v>6</v>
      </c>
      <c r="D55" s="3">
        <v>3</v>
      </c>
      <c r="E55" s="3">
        <v>1</v>
      </c>
      <c r="F55" s="43" t="s">
        <v>47</v>
      </c>
      <c r="G55" s="3" t="s">
        <v>47</v>
      </c>
      <c r="H55" s="52"/>
      <c r="I55" s="52"/>
      <c r="J55" s="52" t="s">
        <v>153</v>
      </c>
      <c r="K55" s="54" t="s">
        <v>135</v>
      </c>
      <c r="L55" t="str">
        <f t="shared" si="0"/>
        <v>CLASS_5("5"),</v>
      </c>
      <c r="M55" t="str">
        <f t="shared" si="1"/>
        <v>CONST_INSURANCE_CLASS_TYPES_RATE.put(InsuranceClassType.CLASS_5, 0.9d);</v>
      </c>
    </row>
    <row r="56" spans="1:13" ht="13.5" thickBot="1" x14ac:dyDescent="0.25">
      <c r="A56" s="6">
        <v>6</v>
      </c>
      <c r="B56" s="3">
        <v>0.85</v>
      </c>
      <c r="C56" s="3">
        <v>7</v>
      </c>
      <c r="D56" s="3">
        <v>4</v>
      </c>
      <c r="E56" s="3">
        <v>2</v>
      </c>
      <c r="F56" s="43" t="s">
        <v>47</v>
      </c>
      <c r="G56" s="3" t="s">
        <v>47</v>
      </c>
      <c r="H56" s="52"/>
      <c r="I56" s="52"/>
      <c r="J56" s="52" t="s">
        <v>154</v>
      </c>
      <c r="K56" s="54" t="s">
        <v>136</v>
      </c>
      <c r="L56" t="str">
        <f t="shared" si="0"/>
        <v>CLASS_6("6"),</v>
      </c>
      <c r="M56" t="str">
        <f t="shared" si="1"/>
        <v>CONST_INSURANCE_CLASS_TYPES_RATE.put(InsuranceClassType.CLASS_6, 0.85d);</v>
      </c>
    </row>
    <row r="57" spans="1:13" ht="13.5" thickBot="1" x14ac:dyDescent="0.25">
      <c r="A57" s="6">
        <v>7</v>
      </c>
      <c r="B57" s="3">
        <v>0.8</v>
      </c>
      <c r="C57" s="3">
        <v>8</v>
      </c>
      <c r="D57" s="3">
        <v>4</v>
      </c>
      <c r="E57" s="3">
        <v>2</v>
      </c>
      <c r="F57" s="43" t="s">
        <v>47</v>
      </c>
      <c r="G57" s="3" t="s">
        <v>47</v>
      </c>
      <c r="H57" s="52"/>
      <c r="I57" s="52"/>
      <c r="J57" s="52" t="s">
        <v>155</v>
      </c>
      <c r="K57" s="54" t="s">
        <v>137</v>
      </c>
      <c r="L57" t="str">
        <f t="shared" si="0"/>
        <v>CLASS_7("7"),</v>
      </c>
      <c r="M57" t="str">
        <f t="shared" si="1"/>
        <v>CONST_INSURANCE_CLASS_TYPES_RATE.put(InsuranceClassType.CLASS_7, 0.8d);</v>
      </c>
    </row>
    <row r="58" spans="1:13" ht="13.5" thickBot="1" x14ac:dyDescent="0.25">
      <c r="A58" s="6">
        <v>8</v>
      </c>
      <c r="B58" s="3">
        <v>0.75</v>
      </c>
      <c r="C58" s="3">
        <v>9</v>
      </c>
      <c r="D58" s="3">
        <v>5</v>
      </c>
      <c r="E58" s="3">
        <v>2</v>
      </c>
      <c r="F58" s="43" t="s">
        <v>47</v>
      </c>
      <c r="G58" s="3" t="s">
        <v>47</v>
      </c>
      <c r="H58" s="52"/>
      <c r="I58" s="52"/>
      <c r="J58" s="52" t="s">
        <v>156</v>
      </c>
      <c r="K58" s="54" t="s">
        <v>138</v>
      </c>
      <c r="L58" t="str">
        <f t="shared" si="0"/>
        <v>CLASS_8("8"),</v>
      </c>
      <c r="M58" t="str">
        <f t="shared" si="1"/>
        <v>CONST_INSURANCE_CLASS_TYPES_RATE.put(InsuranceClassType.CLASS_8, 0.75d);</v>
      </c>
    </row>
    <row r="59" spans="1:13" ht="13.5" thickBot="1" x14ac:dyDescent="0.25">
      <c r="A59" s="6">
        <v>9</v>
      </c>
      <c r="B59" s="3">
        <v>0.7</v>
      </c>
      <c r="C59" s="3">
        <v>10</v>
      </c>
      <c r="D59" s="3">
        <v>5</v>
      </c>
      <c r="E59" s="3">
        <v>2</v>
      </c>
      <c r="F59" s="43">
        <v>1</v>
      </c>
      <c r="G59" s="3" t="s">
        <v>47</v>
      </c>
      <c r="H59" s="52"/>
      <c r="I59" s="52"/>
      <c r="J59" s="52" t="s">
        <v>157</v>
      </c>
      <c r="K59" s="54" t="s">
        <v>139</v>
      </c>
      <c r="L59" t="str">
        <f t="shared" si="0"/>
        <v>CLASS_9("9"),</v>
      </c>
      <c r="M59" t="str">
        <f t="shared" si="1"/>
        <v>CONST_INSURANCE_CLASS_TYPES_RATE.put(InsuranceClassType.CLASS_9, 0.7d);</v>
      </c>
    </row>
    <row r="60" spans="1:13" ht="13.5" thickBot="1" x14ac:dyDescent="0.25">
      <c r="A60" s="6">
        <v>10</v>
      </c>
      <c r="B60" s="3">
        <v>0.65</v>
      </c>
      <c r="C60" s="3">
        <v>11</v>
      </c>
      <c r="D60" s="3">
        <v>6</v>
      </c>
      <c r="E60" s="3">
        <v>3</v>
      </c>
      <c r="F60" s="43">
        <v>1</v>
      </c>
      <c r="G60" s="3" t="s">
        <v>47</v>
      </c>
      <c r="H60" s="52"/>
      <c r="I60" s="52"/>
      <c r="J60" s="52" t="s">
        <v>158</v>
      </c>
      <c r="K60" s="54" t="s">
        <v>140</v>
      </c>
      <c r="L60" t="str">
        <f t="shared" si="0"/>
        <v>CLASS_10("10"),</v>
      </c>
      <c r="M60" t="str">
        <f t="shared" si="1"/>
        <v>CONST_INSURANCE_CLASS_TYPES_RATE.put(InsuranceClassType.CLASS_10, 0.65d);</v>
      </c>
    </row>
    <row r="61" spans="1:13" ht="13.5" thickBot="1" x14ac:dyDescent="0.25">
      <c r="A61" s="6">
        <v>11</v>
      </c>
      <c r="B61" s="3">
        <v>0.6</v>
      </c>
      <c r="C61" s="3">
        <v>12</v>
      </c>
      <c r="D61" s="3">
        <v>6</v>
      </c>
      <c r="E61" s="3">
        <v>3</v>
      </c>
      <c r="F61" s="43">
        <v>1</v>
      </c>
      <c r="G61" s="3" t="s">
        <v>47</v>
      </c>
      <c r="H61" s="52"/>
      <c r="I61" s="52"/>
      <c r="J61" s="52" t="s">
        <v>159</v>
      </c>
      <c r="K61" s="54" t="s">
        <v>141</v>
      </c>
      <c r="L61" t="str">
        <f t="shared" si="0"/>
        <v>CLASS_11("11"),</v>
      </c>
      <c r="M61" t="str">
        <f t="shared" si="1"/>
        <v>CONST_INSURANCE_CLASS_TYPES_RATE.put(InsuranceClassType.CLASS_11, 0.6d);</v>
      </c>
    </row>
    <row r="62" spans="1:13" ht="13.5" thickBot="1" x14ac:dyDescent="0.25">
      <c r="A62" s="6">
        <v>12</v>
      </c>
      <c r="B62" s="3">
        <v>0.55000000000000004</v>
      </c>
      <c r="C62" s="3">
        <v>13</v>
      </c>
      <c r="D62" s="3">
        <v>6</v>
      </c>
      <c r="E62" s="3">
        <v>3</v>
      </c>
      <c r="F62" s="43">
        <v>1</v>
      </c>
      <c r="G62" s="3" t="s">
        <v>47</v>
      </c>
      <c r="H62" s="52"/>
      <c r="I62" s="52"/>
      <c r="J62" s="52" t="s">
        <v>160</v>
      </c>
      <c r="K62" s="54" t="s">
        <v>142</v>
      </c>
      <c r="L62" t="str">
        <f t="shared" si="0"/>
        <v>CLASS_12("12"),</v>
      </c>
      <c r="M62" t="str">
        <f t="shared" si="1"/>
        <v>CONST_INSURANCE_CLASS_TYPES_RATE.put(InsuranceClassType.CLASS_12, 0.55d);</v>
      </c>
    </row>
    <row r="63" spans="1:13" ht="13.5" thickBot="1" x14ac:dyDescent="0.25">
      <c r="A63" s="6">
        <v>13</v>
      </c>
      <c r="B63" s="3">
        <v>0.5</v>
      </c>
      <c r="C63" s="3">
        <v>13</v>
      </c>
      <c r="D63" s="3">
        <v>7</v>
      </c>
      <c r="E63" s="3">
        <v>3</v>
      </c>
      <c r="F63" s="43">
        <v>1</v>
      </c>
      <c r="G63" s="3" t="s">
        <v>47</v>
      </c>
      <c r="H63" s="52"/>
      <c r="I63" s="52"/>
      <c r="J63" s="52" t="s">
        <v>161</v>
      </c>
      <c r="K63" s="54" t="s">
        <v>143</v>
      </c>
      <c r="L63" t="str">
        <f t="shared" si="0"/>
        <v>CLASS_13("13"),</v>
      </c>
      <c r="M63" t="str">
        <f t="shared" si="1"/>
        <v>CONST_INSURANCE_CLASS_TYPES_RATE.put(InsuranceClassType.CLASS_13, 0.5d);</v>
      </c>
    </row>
    <row r="64" spans="1:13" ht="13.5" thickBot="1" x14ac:dyDescent="0.25">
      <c r="A64" s="35" t="s">
        <v>47</v>
      </c>
      <c r="B64" s="36">
        <v>2.4500000000000002</v>
      </c>
      <c r="C64" s="36">
        <v>0</v>
      </c>
      <c r="D64" s="36" t="s">
        <v>47</v>
      </c>
      <c r="E64" s="36" t="s">
        <v>47</v>
      </c>
      <c r="F64" s="44" t="s">
        <v>47</v>
      </c>
      <c r="G64" s="36" t="s">
        <v>47</v>
      </c>
      <c r="H64" s="52"/>
      <c r="I64" s="52"/>
      <c r="J64" s="52" t="s">
        <v>162</v>
      </c>
      <c r="K64" s="54" t="s">
        <v>147</v>
      </c>
      <c r="L64" t="str">
        <f t="shared" si="0"/>
        <v>CLASS_M("М"),</v>
      </c>
      <c r="M64" t="str">
        <f t="shared" si="1"/>
        <v>CONST_INSURANCE_CLASS_TYPES_RATE.put(InsuranceClassType.CLASS_M, 2.45d);</v>
      </c>
    </row>
    <row r="65" spans="1:13" ht="13.5" thickBot="1" x14ac:dyDescent="0.25">
      <c r="A65" s="37" t="s">
        <v>78</v>
      </c>
      <c r="B65" s="38">
        <v>1</v>
      </c>
      <c r="C65" s="38">
        <v>3</v>
      </c>
      <c r="D65" s="38">
        <v>3</v>
      </c>
      <c r="E65" s="38">
        <v>3</v>
      </c>
      <c r="F65" s="45">
        <v>3</v>
      </c>
      <c r="G65" s="39">
        <v>3</v>
      </c>
      <c r="H65" s="52"/>
      <c r="I65" s="52"/>
      <c r="J65" s="52"/>
      <c r="K65" s="54"/>
    </row>
    <row r="67" spans="1:13" ht="13.5" thickBot="1" x14ac:dyDescent="0.25"/>
    <row r="68" spans="1:13" ht="26.25" thickBot="1" x14ac:dyDescent="0.25">
      <c r="A68" s="1" t="s">
        <v>48</v>
      </c>
      <c r="B68" s="1" t="s">
        <v>49</v>
      </c>
    </row>
    <row r="69" spans="1:13" ht="13.5" thickBot="1" x14ac:dyDescent="0.25">
      <c r="A69" s="13" t="s">
        <v>66</v>
      </c>
      <c r="B69" s="3">
        <v>100</v>
      </c>
      <c r="J69" t="s">
        <v>163</v>
      </c>
      <c r="K69" s="53">
        <v>1</v>
      </c>
      <c r="L69" t="str">
        <f>J69&amp;"(""" &amp;A69&amp;"""),"</f>
        <v>YEAR("1 год"),</v>
      </c>
      <c r="M69" t="str">
        <f>"CONST_POLICY_TERM_RATE.put(PolicyTermClass." &amp;J69 &amp; ", " &amp; K69 &amp; "d);"</f>
        <v>CONST_POLICY_TERM_RATE.put(PolicyTermClass.YEAR, 1d);</v>
      </c>
    </row>
    <row r="70" spans="1:13" ht="13.5" thickBot="1" x14ac:dyDescent="0.25">
      <c r="A70" s="4" t="s">
        <v>50</v>
      </c>
      <c r="B70" s="3">
        <v>10</v>
      </c>
      <c r="J70" t="s">
        <v>164</v>
      </c>
      <c r="K70" s="53" t="s">
        <v>167</v>
      </c>
      <c r="L70" t="str">
        <f t="shared" ref="L70:L78" si="2">J70&amp;"(""" &amp;A70&amp;"""),"</f>
        <v>DAY5("5 дней"),</v>
      </c>
      <c r="M70" t="str">
        <f t="shared" ref="M70:M83" si="3">"CONST_POLICY_TERM_RATE.put(PolicyTermClass." &amp;J70 &amp; ", " &amp; K70 &amp; "d);"</f>
        <v>CONST_POLICY_TERM_RATE.put(PolicyTermClass.DAY5, 0.1d);</v>
      </c>
    </row>
    <row r="71" spans="1:13" ht="13.5" thickBot="1" x14ac:dyDescent="0.25">
      <c r="A71" s="4" t="s">
        <v>53</v>
      </c>
      <c r="B71" s="3">
        <v>30</v>
      </c>
      <c r="J71" t="s">
        <v>165</v>
      </c>
      <c r="K71" s="53" t="s">
        <v>168</v>
      </c>
      <c r="L71" t="str">
        <f t="shared" si="2"/>
        <v>MONTH1_2("от 1 до 2 месяцев включительно"),</v>
      </c>
      <c r="M71" t="str">
        <f t="shared" si="3"/>
        <v>CONST_POLICY_TERM_RATE.put(PolicyTermClass.MONTH1_2, 0.3d);</v>
      </c>
    </row>
    <row r="72" spans="1:13" ht="13.5" thickBot="1" x14ac:dyDescent="0.25">
      <c r="A72" s="4" t="s">
        <v>62</v>
      </c>
      <c r="B72" s="3">
        <v>95</v>
      </c>
      <c r="J72" t="s">
        <v>172</v>
      </c>
      <c r="K72" s="53" t="s">
        <v>134</v>
      </c>
      <c r="L72" t="str">
        <f t="shared" si="2"/>
        <v>MONTH10_11("от 10 до 11 месяцев включительно"),</v>
      </c>
      <c r="M72" t="str">
        <f t="shared" si="3"/>
        <v>CONST_POLICY_TERM_RATE.put(PolicyTermClass.MONTH10_11, 0.95d);</v>
      </c>
    </row>
    <row r="73" spans="1:13" ht="13.5" thickBot="1" x14ac:dyDescent="0.25">
      <c r="A73" s="4" t="s">
        <v>52</v>
      </c>
      <c r="B73" s="3">
        <v>20</v>
      </c>
      <c r="J73" t="s">
        <v>173</v>
      </c>
      <c r="K73" s="53" t="s">
        <v>169</v>
      </c>
      <c r="L73" t="str">
        <f t="shared" si="2"/>
        <v>DAY16_MONTH("от 16 дней до 1 месяца включительно"),</v>
      </c>
      <c r="M73" t="str">
        <f t="shared" si="3"/>
        <v>CONST_POLICY_TERM_RATE.put(PolicyTermClass.DAY16_MONTH, 0.2d);</v>
      </c>
    </row>
    <row r="74" spans="1:13" ht="13.5" thickBot="1" x14ac:dyDescent="0.25">
      <c r="A74" s="4" t="s">
        <v>54</v>
      </c>
      <c r="B74" s="3">
        <v>40</v>
      </c>
      <c r="J74" t="s">
        <v>174</v>
      </c>
      <c r="K74" s="53" t="s">
        <v>170</v>
      </c>
      <c r="L74" t="str">
        <f>J74&amp;"(""" &amp;A74&amp;"""),"</f>
        <v>MONTH2_3("от 2 до 3 месяцев включительно"),</v>
      </c>
      <c r="M74" t="str">
        <f t="shared" si="3"/>
        <v>CONST_POLICY_TERM_RATE.put(PolicyTermClass.MONTH2_3, 0.4d);</v>
      </c>
    </row>
    <row r="75" spans="1:13" ht="13.5" thickBot="1" x14ac:dyDescent="0.25">
      <c r="A75" s="4" t="s">
        <v>55</v>
      </c>
      <c r="B75" s="3">
        <v>50</v>
      </c>
      <c r="J75" t="s">
        <v>175</v>
      </c>
      <c r="K75" s="53" t="s">
        <v>143</v>
      </c>
      <c r="L75" t="str">
        <f t="shared" ref="L75:L83" si="4">J75&amp;"(""" &amp;A75&amp;"""),"</f>
        <v>MONTH3_4("от 3 до 4 месяцев включительно"),</v>
      </c>
      <c r="M75" t="str">
        <f t="shared" si="3"/>
        <v>CONST_POLICY_TERM_RATE.put(PolicyTermClass.MONTH3_4, 0.5d);</v>
      </c>
    </row>
    <row r="76" spans="1:13" ht="13.5" thickBot="1" x14ac:dyDescent="0.25">
      <c r="A76" s="4" t="s">
        <v>56</v>
      </c>
      <c r="B76" s="3">
        <v>60</v>
      </c>
      <c r="J76" t="s">
        <v>176</v>
      </c>
      <c r="K76" s="53" t="s">
        <v>141</v>
      </c>
      <c r="L76" t="str">
        <f t="shared" si="4"/>
        <v>MONTH4_5("от 4 до 5 месяцев включительно"),</v>
      </c>
      <c r="M76" t="str">
        <f t="shared" si="3"/>
        <v>CONST_POLICY_TERM_RATE.put(PolicyTermClass.MONTH4_5, 0.6d);</v>
      </c>
    </row>
    <row r="77" spans="1:13" ht="13.5" thickBot="1" x14ac:dyDescent="0.25">
      <c r="A77" s="4" t="s">
        <v>57</v>
      </c>
      <c r="B77" s="3">
        <v>70</v>
      </c>
      <c r="J77" t="s">
        <v>177</v>
      </c>
      <c r="K77" s="53" t="s">
        <v>139</v>
      </c>
      <c r="L77" t="str">
        <f t="shared" si="4"/>
        <v>MONTH5_6("от 5 до 6 месяцев включительно"),</v>
      </c>
      <c r="M77" t="str">
        <f t="shared" si="3"/>
        <v>CONST_POLICY_TERM_RATE.put(PolicyTermClass.MONTH5_6, 0.7d);</v>
      </c>
    </row>
    <row r="78" spans="1:13" ht="13.5" thickBot="1" x14ac:dyDescent="0.25">
      <c r="A78" s="4" t="s">
        <v>51</v>
      </c>
      <c r="B78" s="3">
        <v>15</v>
      </c>
      <c r="J78" t="s">
        <v>178</v>
      </c>
      <c r="K78" s="53" t="s">
        <v>171</v>
      </c>
      <c r="L78" t="str">
        <f t="shared" si="4"/>
        <v>DAY6_15("от 6 до 15 дней включительно"),</v>
      </c>
      <c r="M78" t="str">
        <f t="shared" si="3"/>
        <v>CONST_POLICY_TERM_RATE.put(PolicyTermClass.DAY6_15, 0.15d);</v>
      </c>
    </row>
    <row r="79" spans="1:13" ht="13.5" thickBot="1" x14ac:dyDescent="0.25">
      <c r="A79" s="4" t="s">
        <v>58</v>
      </c>
      <c r="B79" s="3">
        <v>75</v>
      </c>
      <c r="J79" t="s">
        <v>179</v>
      </c>
      <c r="K79" s="53" t="s">
        <v>138</v>
      </c>
      <c r="L79" t="str">
        <f t="shared" si="4"/>
        <v>MONTH6_7("от 6 до 7 месяцев включительно"),</v>
      </c>
      <c r="M79" t="str">
        <f t="shared" si="3"/>
        <v>CONST_POLICY_TERM_RATE.put(PolicyTermClass.MONTH6_7, 0.75d);</v>
      </c>
    </row>
    <row r="80" spans="1:13" ht="13.5" thickBot="1" x14ac:dyDescent="0.25">
      <c r="A80" s="4" t="s">
        <v>59</v>
      </c>
      <c r="B80" s="3">
        <v>80</v>
      </c>
      <c r="J80" t="s">
        <v>180</v>
      </c>
      <c r="K80" s="53" t="s">
        <v>137</v>
      </c>
      <c r="L80" t="str">
        <f t="shared" si="4"/>
        <v>MONTH7_8("от 7 до 8 месяцев включительно"),</v>
      </c>
      <c r="M80" t="str">
        <f t="shared" si="3"/>
        <v>CONST_POLICY_TERM_RATE.put(PolicyTermClass.MONTH7_8, 0.8d);</v>
      </c>
    </row>
    <row r="81" spans="1:13" ht="13.5" thickBot="1" x14ac:dyDescent="0.25">
      <c r="A81" s="4" t="s">
        <v>60</v>
      </c>
      <c r="B81" s="3">
        <v>85</v>
      </c>
      <c r="J81" t="s">
        <v>181</v>
      </c>
      <c r="K81" s="53" t="s">
        <v>136</v>
      </c>
      <c r="L81" t="str">
        <f t="shared" si="4"/>
        <v>MONTH8_9("от 8 до 9 месяцев включительно"),</v>
      </c>
      <c r="M81" t="str">
        <f t="shared" si="3"/>
        <v>CONST_POLICY_TERM_RATE.put(PolicyTermClass.MONTH8_9, 0.85d);</v>
      </c>
    </row>
    <row r="82" spans="1:13" ht="13.5" thickBot="1" x14ac:dyDescent="0.25">
      <c r="A82" s="4" t="s">
        <v>61</v>
      </c>
      <c r="B82" s="3">
        <v>90</v>
      </c>
      <c r="J82" t="s">
        <v>182</v>
      </c>
      <c r="K82" s="53" t="s">
        <v>135</v>
      </c>
      <c r="L82" t="str">
        <f t="shared" si="4"/>
        <v>MONTH9_10("от 9 до 10 месяцев включительно"),</v>
      </c>
      <c r="M82" t="str">
        <f t="shared" si="3"/>
        <v>CONST_POLICY_TERM_RATE.put(PolicyTermClass.MONTH9_10, 0.9d);</v>
      </c>
    </row>
    <row r="83" spans="1:13" ht="13.5" thickBot="1" x14ac:dyDescent="0.25">
      <c r="A83" s="4" t="s">
        <v>63</v>
      </c>
      <c r="B83" s="3">
        <v>100</v>
      </c>
      <c r="J83" t="s">
        <v>166</v>
      </c>
      <c r="K83" s="53">
        <v>1</v>
      </c>
      <c r="L83" t="str">
        <f t="shared" si="4"/>
        <v>OVER11MONTH("свыше 11 месяцев"),</v>
      </c>
      <c r="M83" t="str">
        <f t="shared" si="3"/>
        <v>CONST_POLICY_TERM_RATE.put(PolicyTermClass.OVER11MONTH, 1d);</v>
      </c>
    </row>
    <row r="86" spans="1:13" x14ac:dyDescent="0.2">
      <c r="A86" s="10" t="s">
        <v>64</v>
      </c>
      <c r="B86" s="11"/>
    </row>
    <row r="87" spans="1:13" ht="13.5" thickBot="1" x14ac:dyDescent="0.25">
      <c r="A87" s="4" t="s">
        <v>74</v>
      </c>
      <c r="B87" s="11">
        <v>1</v>
      </c>
    </row>
    <row r="88" spans="1:13" ht="39" thickBot="1" x14ac:dyDescent="0.25">
      <c r="A88" s="4" t="s">
        <v>73</v>
      </c>
      <c r="B88" s="11">
        <v>0.5</v>
      </c>
    </row>
  </sheetData>
  <mergeCells count="3">
    <mergeCell ref="A47:A48"/>
    <mergeCell ref="B47:B48"/>
    <mergeCell ref="C47:G4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15</vt:i4>
      </vt:variant>
    </vt:vector>
  </HeadingPairs>
  <TitlesOfParts>
    <vt:vector size="18" baseType="lpstr">
      <vt:lpstr>Лист1</vt:lpstr>
      <vt:lpstr>Лист2</vt:lpstr>
      <vt:lpstr>Лист3</vt:lpstr>
      <vt:lpstr>Лист1!OLE_LINK1</vt:lpstr>
      <vt:lpstr>возраст</vt:lpstr>
      <vt:lpstr>возрастЮ</vt:lpstr>
      <vt:lpstr>классы</vt:lpstr>
      <vt:lpstr>классы2</vt:lpstr>
      <vt:lpstr>льготы</vt:lpstr>
      <vt:lpstr>на_срок</vt:lpstr>
      <vt:lpstr>на_срок2</vt:lpstr>
      <vt:lpstr>области</vt:lpstr>
      <vt:lpstr>области1</vt:lpstr>
      <vt:lpstr>области2</vt:lpstr>
      <vt:lpstr>случаи</vt:lpstr>
      <vt:lpstr>список_областей</vt:lpstr>
      <vt:lpstr>срок</vt:lpstr>
      <vt:lpstr>типТС</vt:lpstr>
    </vt:vector>
  </TitlesOfParts>
  <Company>JSC Eurasia Insurance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 Eurasia Insurance Company</dc:creator>
  <cp:lastModifiedBy>Исаев Вадим</cp:lastModifiedBy>
  <cp:lastPrinted>2008-01-15T03:20:30Z</cp:lastPrinted>
  <dcterms:created xsi:type="dcterms:W3CDTF">2007-11-05T04:33:04Z</dcterms:created>
  <dcterms:modified xsi:type="dcterms:W3CDTF">2016-01-21T13:43:30Z</dcterms:modified>
</cp:coreProperties>
</file>