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dim.isaev/wrk/eurasia-projects-tree/eurasia/domain/src/excel/"/>
    </mc:Choice>
  </mc:AlternateContent>
  <xr:revisionPtr revIDLastSave="0" documentId="13_ncr:1_{3B0C6FC3-9E72-DC4D-A992-AF1D6684BA63}" xr6:coauthVersionLast="36" xr6:coauthVersionMax="36" xr10:uidLastSave="{00000000-0000-0000-0000-000000000000}"/>
  <bookViews>
    <workbookView xWindow="0" yWindow="0" windowWidth="33600" windowHeight="21000" xr2:uid="{4B081E05-BD63-A64F-9E7D-B958C93F23E5}"/>
  </bookViews>
  <sheets>
    <sheet name="POS_AND_ADDR" sheetId="1" r:id="rId1"/>
    <sheet name="PARS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S54" i="1"/>
  <c r="U54" i="1" s="1"/>
  <c r="S53" i="1"/>
  <c r="U53" i="1"/>
  <c r="S52" i="1"/>
  <c r="U52" i="1"/>
  <c r="S51" i="1"/>
  <c r="U51" i="1" s="1"/>
  <c r="S50" i="1"/>
  <c r="U50" i="1"/>
  <c r="S49" i="1"/>
  <c r="U49" i="1" s="1"/>
  <c r="S48" i="1"/>
  <c r="U48" i="1"/>
  <c r="S47" i="1"/>
  <c r="U47" i="1"/>
  <c r="S46" i="1"/>
  <c r="U46" i="1" s="1"/>
  <c r="S45" i="1"/>
  <c r="U45" i="1" s="1"/>
  <c r="S44" i="1"/>
  <c r="U44" i="1" s="1"/>
  <c r="S43" i="1"/>
  <c r="U43" i="1" s="1"/>
  <c r="S42" i="1"/>
  <c r="U42" i="1"/>
  <c r="S41" i="1"/>
  <c r="U41" i="1"/>
  <c r="S40" i="1"/>
  <c r="U40" i="1"/>
  <c r="U38" i="1"/>
  <c r="S38" i="1"/>
  <c r="S39" i="1"/>
  <c r="U39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D31" i="1"/>
  <c r="H31" i="1"/>
  <c r="L31" i="1"/>
  <c r="N31" i="1"/>
  <c r="D30" i="1"/>
  <c r="S30" i="1" s="1"/>
  <c r="H30" i="1"/>
  <c r="L30" i="1"/>
  <c r="N30" i="1"/>
  <c r="D29" i="1"/>
  <c r="S29" i="1" s="1"/>
  <c r="H29" i="1"/>
  <c r="L29" i="1"/>
  <c r="N29" i="1"/>
  <c r="D28" i="1"/>
  <c r="H28" i="1"/>
  <c r="L28" i="1"/>
  <c r="N28" i="1"/>
  <c r="D27" i="1"/>
  <c r="H27" i="1"/>
  <c r="L27" i="1"/>
  <c r="N27" i="1"/>
  <c r="D26" i="1"/>
  <c r="S26" i="1" s="1"/>
  <c r="H26" i="1"/>
  <c r="L26" i="1"/>
  <c r="N26" i="1"/>
  <c r="D25" i="1"/>
  <c r="S25" i="1" s="1"/>
  <c r="H25" i="1"/>
  <c r="L25" i="1"/>
  <c r="N25" i="1"/>
  <c r="D24" i="1"/>
  <c r="S24" i="1" s="1"/>
  <c r="H24" i="1"/>
  <c r="L24" i="1"/>
  <c r="N24" i="1"/>
  <c r="D23" i="1"/>
  <c r="H23" i="1"/>
  <c r="L23" i="1"/>
  <c r="N23" i="1"/>
  <c r="D22" i="1"/>
  <c r="S22" i="1" s="1"/>
  <c r="H22" i="1"/>
  <c r="L22" i="1"/>
  <c r="N22" i="1"/>
  <c r="D21" i="1"/>
  <c r="S21" i="1" s="1"/>
  <c r="H21" i="1"/>
  <c r="L21" i="1"/>
  <c r="N21" i="1"/>
  <c r="D20" i="1"/>
  <c r="H20" i="1"/>
  <c r="L20" i="1"/>
  <c r="N20" i="1"/>
  <c r="D19" i="1"/>
  <c r="S19" i="1" s="1"/>
  <c r="H19" i="1"/>
  <c r="L19" i="1"/>
  <c r="N19" i="1"/>
  <c r="D18" i="1"/>
  <c r="H18" i="1"/>
  <c r="L18" i="1"/>
  <c r="N18" i="1"/>
  <c r="D17" i="1"/>
  <c r="H17" i="1"/>
  <c r="L17" i="1"/>
  <c r="N17" i="1"/>
  <c r="D16" i="1"/>
  <c r="H16" i="1"/>
  <c r="L16" i="1"/>
  <c r="N16" i="1"/>
  <c r="D15" i="1"/>
  <c r="S15" i="1" s="1"/>
  <c r="H15" i="1"/>
  <c r="L15" i="1"/>
  <c r="N15" i="1"/>
  <c r="D14" i="1"/>
  <c r="S14" i="1" s="1"/>
  <c r="H14" i="1"/>
  <c r="L14" i="1"/>
  <c r="N14" i="1"/>
  <c r="D13" i="1"/>
  <c r="S13" i="1" s="1"/>
  <c r="H13" i="1"/>
  <c r="L13" i="1"/>
  <c r="N13" i="1"/>
  <c r="D12" i="1"/>
  <c r="H12" i="1"/>
  <c r="L12" i="1"/>
  <c r="N12" i="1"/>
  <c r="D11" i="1"/>
  <c r="S11" i="1" s="1"/>
  <c r="H11" i="1"/>
  <c r="L11" i="1"/>
  <c r="N11" i="1"/>
  <c r="H9" i="1"/>
  <c r="D10" i="1"/>
  <c r="H10" i="1"/>
  <c r="L10" i="1"/>
  <c r="N10" i="1"/>
  <c r="N3" i="1"/>
  <c r="N4" i="1"/>
  <c r="N5" i="1"/>
  <c r="N6" i="1"/>
  <c r="N7" i="1"/>
  <c r="N8" i="1"/>
  <c r="N9" i="1"/>
  <c r="L3" i="1"/>
  <c r="L4" i="1"/>
  <c r="L5" i="1"/>
  <c r="L6" i="1"/>
  <c r="L7" i="1"/>
  <c r="L8" i="1"/>
  <c r="L9" i="1"/>
  <c r="D9" i="1"/>
  <c r="D8" i="1"/>
  <c r="H8" i="1"/>
  <c r="D7" i="1"/>
  <c r="H7" i="1"/>
  <c r="D6" i="1"/>
  <c r="S6" i="1" s="1"/>
  <c r="H6" i="1"/>
  <c r="D5" i="1"/>
  <c r="S5" i="1" s="1"/>
  <c r="H5" i="1"/>
  <c r="D4" i="1"/>
  <c r="D3" i="1"/>
  <c r="S3" i="1" s="1"/>
  <c r="H4" i="1"/>
  <c r="H3" i="1"/>
  <c r="S17" i="1" l="1"/>
  <c r="S12" i="1"/>
  <c r="S4" i="1"/>
  <c r="S20" i="1"/>
  <c r="S27" i="1"/>
  <c r="S18" i="1"/>
  <c r="S10" i="1"/>
  <c r="S9" i="1"/>
  <c r="S28" i="1"/>
  <c r="S16" i="1"/>
  <c r="S8" i="1"/>
  <c r="S31" i="1"/>
  <c r="S23" i="1"/>
  <c r="S7" i="1"/>
</calcChain>
</file>

<file path=xl/sharedStrings.xml><?xml version="1.0" encoding="utf-8"?>
<sst xmlns="http://schemas.openxmlformats.org/spreadsheetml/2006/main" count="297" uniqueCount="161">
  <si>
    <t>ID</t>
  </si>
  <si>
    <t>IS_AVAILABLE</t>
  </si>
  <si>
    <t>NAME</t>
  </si>
  <si>
    <t>UPDATED</t>
  </si>
  <si>
    <t>ADDRESS_CITY</t>
  </si>
  <si>
    <t>ADDRESS_STREET</t>
  </si>
  <si>
    <t>POS</t>
  </si>
  <si>
    <t>POS_NAME_LOCALIZATION</t>
  </si>
  <si>
    <t>ENTITY_ID</t>
  </si>
  <si>
    <t>VALUE</t>
  </si>
  <si>
    <t>LANGUAGE</t>
  </si>
  <si>
    <t>1</t>
  </si>
  <si>
    <t>LANGUAGE2</t>
  </si>
  <si>
    <t>KAZAKH</t>
  </si>
  <si>
    <t>SQL1</t>
  </si>
  <si>
    <t>SQL2</t>
  </si>
  <si>
    <t>Головной офис АО «СК «Евразия»</t>
  </si>
  <si>
    <t>SQL3</t>
  </si>
  <si>
    <t>2019-01-26 23:00:00</t>
  </si>
  <si>
    <t>ALM</t>
  </si>
  <si>
    <t>ул. Желтоксан, 59</t>
  </si>
  <si>
    <t>пр. Райымбека, 251Г</t>
  </si>
  <si>
    <t>пр. Абая 150/230 блок 8, ЖК «Гаухартас»</t>
  </si>
  <si>
    <t>мкр. Акбулак, ул. №1, здание 3 БЦ «А-Kense»</t>
  </si>
  <si>
    <t>ул. Отеген батыра, 7/2</t>
  </si>
  <si>
    <t>пр. Рыскулова 140/4, БЦ «Нурлы Туран»</t>
  </si>
  <si>
    <t>ул. Курмангазы, 143</t>
  </si>
  <si>
    <t>ADDRESS_STREET_LOCALIZATION</t>
  </si>
  <si>
    <t>VALUE2</t>
  </si>
  <si>
    <t>ENTITY_ID2</t>
  </si>
  <si>
    <t>AST</t>
  </si>
  <si>
    <t>Управление продаж</t>
  </si>
  <si>
    <t>Алматинский филиал</t>
  </si>
  <si>
    <t>Центр страхования № 2</t>
  </si>
  <si>
    <t>Центр страхования № 3</t>
  </si>
  <si>
    <t>пр. Кабанбай батыра, 6/1 офис 101 , Бизнес Центр "Каскад"</t>
  </si>
  <si>
    <t>пр. Кабанбай батыра, 34/1, вп. 1</t>
  </si>
  <si>
    <t>9</t>
  </si>
  <si>
    <t>Астанинский филиал</t>
  </si>
  <si>
    <t>Центральный столичный филиал</t>
  </si>
  <si>
    <t>Кургальжинское шоссе, 3Б, БЦ Smart, оф. 402</t>
  </si>
  <si>
    <t>пр. Туран, 7</t>
  </si>
  <si>
    <t>AKTAU</t>
  </si>
  <si>
    <t>14</t>
  </si>
  <si>
    <t>пр. Тауелсиздик 41, БЦ «Силк Вей»</t>
  </si>
  <si>
    <t>ул. Кенесары 69, ЖК «Каминный»</t>
  </si>
  <si>
    <t>мкр 4, т/ц "Парус", зд. №75, 3 этаж</t>
  </si>
  <si>
    <t>ул. Братьев Жубановых 285, офис 61</t>
  </si>
  <si>
    <t>AKTOBE</t>
  </si>
  <si>
    <t>ул. Кулманова, 107, офис 7</t>
  </si>
  <si>
    <t>ATY</t>
  </si>
  <si>
    <t>ул. Сары Арка 39, офис 10</t>
  </si>
  <si>
    <t>KGND</t>
  </si>
  <si>
    <t>19</t>
  </si>
  <si>
    <t>ул. Дулатова, 90</t>
  </si>
  <si>
    <t>KOSTN</t>
  </si>
  <si>
    <t>ул. Баймагамбетова, 168</t>
  </si>
  <si>
    <t>RUDNI</t>
  </si>
  <si>
    <t>ул. Держинского, 15</t>
  </si>
  <si>
    <t>22</t>
  </si>
  <si>
    <t>ул. Ак. Сатпаева, 46, оф. 110</t>
  </si>
  <si>
    <t>PAVL</t>
  </si>
  <si>
    <t>ул. Интернациональная, 41 «А», 2 этаж</t>
  </si>
  <si>
    <t>PETRP</t>
  </si>
  <si>
    <t>ул. Дулатова 135, кв. 2</t>
  </si>
  <si>
    <t>SEMEI</t>
  </si>
  <si>
    <t>пр. Абулхаир хана, 2А</t>
  </si>
  <si>
    <t>URALS</t>
  </si>
  <si>
    <t>ул. Максима Горького, 67</t>
  </si>
  <si>
    <t>UKAM</t>
  </si>
  <si>
    <t>ул. Желтоксан 7, БЦ «Даркөл»</t>
  </si>
  <si>
    <t>SHYM</t>
  </si>
  <si>
    <t>ул. Б.Майлина, дом 66</t>
  </si>
  <si>
    <t>18 мкрн, д.62, кв. 1</t>
  </si>
  <si>
    <t>«Евразия» СК» АҚ-ның бас кеңсесі</t>
  </si>
  <si>
    <t>«Евразия» СК» АҚ-ның сату басқармасы</t>
  </si>
  <si>
    <t>«Евразия» СК» АҚ-ның Алматы филиалы</t>
  </si>
  <si>
    <t>«Евразия» СК» АҚ-ның № 3 сақтандыру орталығы</t>
  </si>
  <si>
    <t>«Евразия» СК» АҚ-ның № 2 сақтандыру орталығы</t>
  </si>
  <si>
    <t>«Евразия» СК» АҚ-ның Астана филиалы</t>
  </si>
  <si>
    <t>«Евразия» СК» АҚ-ның орталық астана филиалы</t>
  </si>
  <si>
    <t>Желтоқсан к.-сі, 59  - Жібек Жолы к.-сінің қиылысында</t>
  </si>
  <si>
    <t>Райымбек д.-лы, 251Г, Боткина к.-сінің қиылысында (жанында ҚазМұнайГаз жанармай бекеті)</t>
  </si>
  <si>
    <t>Абай д.-лы, 150/230,  8-ші блок ЖК Гаухартас, Тургут-Озал (ескі аты Баумана)  к.-сінің қиылысында</t>
  </si>
  <si>
    <t>Өтеген Батыр к.-сі, 7/2  (Сайран автовокзалынан төмен)</t>
  </si>
  <si>
    <t>Ақбұлақ-3 шағын ауданы, БЦ  А-Kense  2-ші қабат (Момышұлы және Рысқұлов к-ің қиылысында)</t>
  </si>
  <si>
    <t>Рысқұлова д.-лы, 140/4</t>
  </si>
  <si>
    <t>Құрманғазы к.-сі, 143</t>
  </si>
  <si>
    <t>Кургальжинское шоссе, 3Б , БЦ SMART, 4 кабат, 402 кабинет</t>
  </si>
  <si>
    <t>ул. Тишбека Аханова, 58 (бывшая ул. Театральная)</t>
  </si>
  <si>
    <t>Туран к.-сі, 7, Гаухартас к-сінің қиылысында</t>
  </si>
  <si>
    <t>Кенесары к.-сі, 69, ЖК Каминный</t>
  </si>
  <si>
    <t>Қабанбай батыр к.-сі 34/1</t>
  </si>
  <si>
    <t>Тәуелсіздік к.-сi, 41, БЦ Силк Вей</t>
  </si>
  <si>
    <t>4 шағын ауданы, 75 ғимарат, СО «Парус» 3 қабат, «Уют» құрылыс дүкенінің жанында</t>
  </si>
  <si>
    <t>8 шағын ауданы, Братьев Жубановых к.-сі, 285, офис 61, «Алтай» базарының жанында</t>
  </si>
  <si>
    <t>Құлманов к.-сі, 107, 7-кеңсе (Исатай Махамбет атындағы алаңының жанында)</t>
  </si>
  <si>
    <t>Тішбек Аханов к.-сi, 58 (бұрынғы Театральная к.-сі)</t>
  </si>
  <si>
    <t>Дулатова к.-сі, 90</t>
  </si>
  <si>
    <t>Баймағанбетов к.-сі, 168</t>
  </si>
  <si>
    <t>Держинский к.-сі, 15 (1-ші мектеп манайында)</t>
  </si>
  <si>
    <t>Сәтпаев к.-сi, 46, офис 110</t>
  </si>
  <si>
    <t>Интернациональная к.-сі, 41А, 2 қабат</t>
  </si>
  <si>
    <t>Дулатов к.-сі, 135, 2 пәтер</t>
  </si>
  <si>
    <t>Абылхаир хан к.-сі, 2А, 1 этаж, 12 офис</t>
  </si>
  <si>
    <t>М. Горький к.-сі, 67 (Аркадия Сауда уйінін жанында)</t>
  </si>
  <si>
    <t>Б. Майлин к.-сі,  66</t>
  </si>
  <si>
    <t>18 шағын ауданы,62, 1-ші пәтер</t>
  </si>
  <si>
    <t>Желтоқсан к.-сі, 7</t>
  </si>
  <si>
    <t>Қабанбай батыр д.-лы, 6/1, 10 қабат, 101 кабинет БЦ Каскад</t>
  </si>
  <si>
    <t>Сары Арка к.-сі, 39, 10 кабинет</t>
  </si>
  <si>
    <t>POS_CONTACT_PHONE</t>
  </si>
  <si>
    <t>ID2</t>
  </si>
  <si>
    <t>PHONE_NUMBER</t>
  </si>
  <si>
    <t>PHONE_TYPE</t>
  </si>
  <si>
    <t>UPDATED2</t>
  </si>
  <si>
    <t>POS_ID</t>
  </si>
  <si>
    <t>MAIN</t>
  </si>
  <si>
    <t>+7 (727) 2584336</t>
  </si>
  <si>
    <t>+7 (7172) 925179</t>
  </si>
  <si>
    <t>+7 (7172) 445845</t>
  </si>
  <si>
    <t>+7 (7172) 792926</t>
  </si>
  <si>
    <t>+7 (7172) 563891</t>
  </si>
  <si>
    <t>+7 (7172) 418300</t>
  </si>
  <si>
    <t>+7 (717) 2559313</t>
  </si>
  <si>
    <t>+7 (7292) 506062</t>
  </si>
  <si>
    <t>SQL4</t>
  </si>
  <si>
    <t>8</t>
  </si>
  <si>
    <t>10</t>
  </si>
  <si>
    <t>12</t>
  </si>
  <si>
    <t>13</t>
  </si>
  <si>
    <t>16</t>
  </si>
  <si>
    <t>FAX</t>
  </si>
  <si>
    <t>+7 (7132) 556637</t>
  </si>
  <si>
    <t>+7 (7122) 200140</t>
  </si>
  <si>
    <t>+7 (7122) 493131</t>
  </si>
  <si>
    <t>+7 (7212) 563999</t>
  </si>
  <si>
    <t>+7 (7142) 545400</t>
  </si>
  <si>
    <t>+7 (718) 2321076</t>
  </si>
  <si>
    <t>+7 (7152) 361031</t>
  </si>
  <si>
    <t>+7 (7222) 361905</t>
  </si>
  <si>
    <t>+7 (701) 4383480</t>
  </si>
  <si>
    <t>+7 (7232) 265121</t>
  </si>
  <si>
    <t>+7 (725) 2997721</t>
  </si>
  <si>
    <t>+7 (7172) 925149</t>
  </si>
  <si>
    <t>+7 (7172) 925159</t>
  </si>
  <si>
    <t>+7 (7172) 243522</t>
  </si>
  <si>
    <t>+7 (7172) 243534</t>
  </si>
  <si>
    <t>+7 (7172) 240139</t>
  </si>
  <si>
    <t>+7 (7172) 792927</t>
  </si>
  <si>
    <t>+7 (7172) 792928</t>
  </si>
  <si>
    <t>+7 (7172) 418333</t>
  </si>
  <si>
    <t>+7 (7172) 418355</t>
  </si>
  <si>
    <t>+7 (7292) 505457</t>
  </si>
  <si>
    <t>+7 (7292) 506067</t>
  </si>
  <si>
    <t>+7 (7292) 506068</t>
  </si>
  <si>
    <t>+7 (7122) 200142</t>
  </si>
  <si>
    <t>+7 (7142) 531900</t>
  </si>
  <si>
    <t>+7 (7142) 532636</t>
  </si>
  <si>
    <t>+7 (718) 2324779</t>
  </si>
  <si>
    <t>+7 (717) 2559310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</si>
</sst>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29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numFmt numFmtId="30" formatCode="@"/>
    </dxf>
    <dxf>
      <numFmt numFmtId="30" formatCode="@"/>
    </dxf>
    <dxf>
      <numFmt numFmtId="30" formatCode="@"/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04585-7C22-F046-AA99-0A7C29F16242}" name="Table1" displayName="Table1" ref="A2:U31" totalsRowShown="0" headerRowDxfId="24" dataDxfId="23">
  <autoFilter ref="A2:U31" xr:uid="{47AF64C5-CC23-AD4E-9FD4-536BA9CDFA82}"/>
  <tableColumns count="21">
    <tableColumn id="1" xr3:uid="{8F23FF31-321C-E34F-9E12-C067A44679CC}" name="ID" dataDxfId="13"/>
    <tableColumn id="2" xr3:uid="{96D96135-EB38-0C40-90AC-DBFDA4AFE69C}" name="IS_AVAILABLE" dataDxfId="28"/>
    <tableColumn id="3" xr3:uid="{6F887611-16FE-6245-B3B6-4B252F21FA50}" name="NAME" dataDxfId="27"/>
    <tableColumn id="4" xr3:uid="{6FFC573E-3575-2245-AE8B-6E5F74781201}" name="UPDATED" dataDxfId="20"/>
    <tableColumn id="5" xr3:uid="{DFC177FB-BF5E-4246-97D6-459445BDE500}" name="ADDRESS_CITY" dataDxfId="26"/>
    <tableColumn id="7" xr3:uid="{EE7915AC-38A3-DF49-8EA8-F4C489D12939}" name="ADDRESS_STREET" dataDxfId="25"/>
    <tableColumn id="8" xr3:uid="{9F48E3BA-AAFE-E54E-A02F-75C2AB60CD6B}" name="SQL1" dataDxfId="1">
      <calculatedColumnFormula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calculatedColumnFormula>
    </tableColumn>
    <tableColumn id="9" xr3:uid="{F94398A2-D198-DE40-8ED3-1CDB63AB884C}" name="ENTITY_ID" dataDxfId="15">
      <calculatedColumnFormula>Table1[ID]</calculatedColumnFormula>
    </tableColumn>
    <tableColumn id="10" xr3:uid="{5367D37A-8211-044F-BABF-105129099369}" name="VALUE" dataDxfId="22"/>
    <tableColumn id="11" xr3:uid="{B8AAA2B9-CF6F-9145-9EC4-8DC4CDE1946A}" name="LANGUAGE" dataDxfId="21"/>
    <tableColumn id="12" xr3:uid="{AC69D090-FAE7-F24A-B16C-A4F75994484B}" name="SQL2" dataDxfId="2">
      <calculatedColumnFormula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calculatedColumnFormula>
    </tableColumn>
    <tableColumn id="14" xr3:uid="{941EEB36-701A-A746-8076-ED7AEEFAC4F4}" name="ENTITY_ID2" dataDxfId="14">
      <calculatedColumnFormula>Table1[ID]</calculatedColumnFormula>
    </tableColumn>
    <tableColumn id="15" xr3:uid="{4B116686-540F-0740-A71A-8BBC283FAAC5}" name="VALUE2" dataDxfId="17"/>
    <tableColumn id="16" xr3:uid="{D2DDB47D-5AC6-6546-B5EB-E5C7CC4CC9AD}" name="LANGUAGE2" dataDxfId="16">
      <calculatedColumnFormula>Table1[[#This Row],[LANGUAGE]]</calculatedColumnFormula>
    </tableColumn>
    <tableColumn id="17" xr3:uid="{D22A1439-5AA5-0045-A0B9-C14A789F0CCD}" name="SQL3" dataDxfId="0">
      <calculatedColumnFormula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calculatedColumnFormula>
    </tableColumn>
    <tableColumn id="18" xr3:uid="{8BE689F3-2590-664B-B9B2-29E9A37810A0}" name="ID2" dataDxfId="12">
      <calculatedColumnFormula>Table1[[#This Row],[ID]]</calculatedColumnFormula>
    </tableColumn>
    <tableColumn id="19" xr3:uid="{00FC2828-143F-BE45-AA91-65C3E6D810B3}" name="PHONE_NUMBER" dataDxfId="11"/>
    <tableColumn id="20" xr3:uid="{CFA31646-7E44-B742-9F6F-4D079BC6E576}" name="PHONE_TYPE" dataDxfId="10"/>
    <tableColumn id="21" xr3:uid="{99336A0D-EA48-1F42-AD4F-6C180735BD0F}" name="UPDATED2" dataDxfId="9">
      <calculatedColumnFormula>Table1[[#This Row],[UPDATED]]</calculatedColumnFormula>
    </tableColumn>
    <tableColumn id="22" xr3:uid="{9D661006-72AA-C94C-8FA7-F3611C64E0D8}" name="POS_ID" dataDxfId="8">
      <calculatedColumnFormula>Table1[[#This Row],[ID]]</calculatedColumnFormula>
    </tableColumn>
    <tableColumn id="23" xr3:uid="{1FF6B614-B52C-2945-ABAF-CAF8D94B6C8D}" name="SQL4" dataDxfId="3">
      <calculatedColumnFormula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4D130E-2505-3748-A9EC-817E118BFFF9}" name="Table5" displayName="Table5" ref="P37:U54" totalsRowShown="0">
  <autoFilter ref="P37:U54" xr:uid="{B9CA6A59-2A4A-EB44-BB84-7ADDC320AD7A}"/>
  <tableColumns count="6">
    <tableColumn id="1" xr3:uid="{0110ED10-6B9C-DA47-858A-F3DD093A4382}" name="ID"/>
    <tableColumn id="2" xr3:uid="{D545DA7E-0C16-1842-BFE0-316CF9D40476}" name="PHONE_NUMBER" dataDxfId="7"/>
    <tableColumn id="3" xr3:uid="{8198B2BF-8CFA-7C4D-A6B2-3876BECB442B}" name="PHONE_TYPE" dataDxfId="6"/>
    <tableColumn id="4" xr3:uid="{8C8ED8D7-A768-0F4E-A790-B63EB1270CE8}" name="UPDATED">
      <calculatedColumnFormula>Table3[UPDATED]</calculatedColumnFormula>
    </tableColumn>
    <tableColumn id="5" xr3:uid="{C371C7F9-DA86-734A-A494-FFA06E8E0654}" name="POS_ID" dataDxfId="4">
      <calculatedColumnFormula>A9</calculatedColumnFormula>
    </tableColumn>
    <tableColumn id="6" xr3:uid="{55505C0C-A4B1-2949-A861-9CACC0AA2DF6}" name="SQL4" dataDxfId="5">
      <calculatedColumnFormula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79371-E9E5-244E-AB1A-3E1DF2C07B8A}" name="Table3" displayName="Table3" ref="A1:A2" totalsRowShown="0" dataDxfId="18">
  <autoFilter ref="A1:A2" xr:uid="{4E7419B2-91BE-1A44-993D-49328BAFFB58}"/>
  <tableColumns count="1">
    <tableColumn id="1" xr3:uid="{13A7F2D7-D5EC-6347-ABF0-0172A7989D88}" name="UPDATED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B3D4-5A9A-914B-AFA4-661643BFB354}">
  <dimension ref="A1:U54"/>
  <sheetViews>
    <sheetView tabSelected="1" topLeftCell="J16" workbookViewId="0">
      <selection activeCell="U33" sqref="U33"/>
    </sheetView>
  </sheetViews>
  <sheetFormatPr baseColWidth="10" defaultRowHeight="16" x14ac:dyDescent="0.2"/>
  <cols>
    <col min="1" max="1" width="5" style="4" customWidth="1"/>
    <col min="2" max="2" width="3.33203125" style="4" customWidth="1"/>
    <col min="3" max="3" width="24.83203125" style="4" customWidth="1"/>
    <col min="4" max="4" width="10.5" style="4" customWidth="1"/>
    <col min="5" max="5" width="11.5" style="4" customWidth="1"/>
    <col min="6" max="6" width="47.6640625" style="4" customWidth="1"/>
    <col min="7" max="7" width="51.83203125" style="4" customWidth="1"/>
    <col min="8" max="8" width="5.6640625" style="4" customWidth="1"/>
    <col min="9" max="9" width="7" style="4" customWidth="1"/>
    <col min="10" max="10" width="7.6640625" style="4" customWidth="1"/>
    <col min="11" max="11" width="11.33203125" style="4" customWidth="1"/>
    <col min="12" max="12" width="5.33203125" style="4" customWidth="1"/>
    <col min="13" max="13" width="36.33203125" style="4" customWidth="1"/>
    <col min="14" max="14" width="14.1640625" style="4" bestFit="1" customWidth="1"/>
    <col min="15" max="15" width="10.83203125" style="4"/>
    <col min="16" max="16" width="6.83203125" style="4" customWidth="1"/>
    <col min="17" max="17" width="18.6640625" style="4" customWidth="1"/>
    <col min="18" max="18" width="14.6640625" style="4" bestFit="1" customWidth="1"/>
    <col min="19" max="19" width="18.1640625" style="4" customWidth="1"/>
    <col min="20" max="20" width="12.1640625" style="4" customWidth="1"/>
    <col min="21" max="21" width="31.1640625" style="4" customWidth="1"/>
    <col min="22" max="16384" width="10.83203125" style="4"/>
  </cols>
  <sheetData>
    <row r="1" spans="1:21" s="7" customFormat="1" ht="19" x14ac:dyDescent="0.2">
      <c r="A1" s="7" t="s">
        <v>6</v>
      </c>
      <c r="H1" s="7" t="s">
        <v>7</v>
      </c>
      <c r="L1" s="7" t="s">
        <v>27</v>
      </c>
      <c r="P1" s="7" t="s">
        <v>111</v>
      </c>
    </row>
    <row r="2" spans="1:2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14</v>
      </c>
      <c r="H2" s="2" t="s">
        <v>8</v>
      </c>
      <c r="I2" s="2" t="s">
        <v>9</v>
      </c>
      <c r="J2" s="2" t="s">
        <v>10</v>
      </c>
      <c r="K2" s="2" t="s">
        <v>15</v>
      </c>
      <c r="L2" s="2" t="s">
        <v>29</v>
      </c>
      <c r="M2" s="2" t="s">
        <v>28</v>
      </c>
      <c r="N2" s="2" t="s">
        <v>12</v>
      </c>
      <c r="O2" s="2" t="s">
        <v>17</v>
      </c>
      <c r="P2" s="2" t="s">
        <v>112</v>
      </c>
      <c r="Q2" s="2" t="s">
        <v>113</v>
      </c>
      <c r="R2" s="2" t="s">
        <v>114</v>
      </c>
      <c r="S2" s="2" t="s">
        <v>115</v>
      </c>
      <c r="T2" s="2" t="s">
        <v>116</v>
      </c>
      <c r="U2" s="2" t="s">
        <v>126</v>
      </c>
    </row>
    <row r="3" spans="1:21" ht="34" x14ac:dyDescent="0.2">
      <c r="A3" s="6">
        <v>1</v>
      </c>
      <c r="B3" s="2" t="s">
        <v>11</v>
      </c>
      <c r="C3" s="2" t="s">
        <v>16</v>
      </c>
      <c r="D3" s="6" t="str">
        <f>Table3[UPDATED]</f>
        <v>2019-01-26 23:00:00</v>
      </c>
      <c r="E3" s="2" t="s">
        <v>19</v>
      </c>
      <c r="F3" s="2" t="s">
        <v>20</v>
      </c>
      <c r="G3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('1', '1', 'Головной офис АО «СК «Евразия»', '2019-01-26 23:00:00', 'ALM', 'ул. Желтоксан, 59');</v>
      </c>
      <c r="H3" s="6">
        <f>Table1[ID]</f>
        <v>1</v>
      </c>
      <c r="I3" s="5" t="s">
        <v>74</v>
      </c>
      <c r="J3" s="5" t="s">
        <v>13</v>
      </c>
      <c r="K3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>INSERT INTO POS_NAME_LOCALIZATION (ENTITY_ID, VALUE, LANGUAGE) VALUES ('1', '«Евразия» СК» АҚ-ның бас кеңсесі', 'KAZAKH');</v>
      </c>
      <c r="L3" s="3">
        <f>Table1[ID]</f>
        <v>1</v>
      </c>
      <c r="M3" s="2" t="s">
        <v>81</v>
      </c>
      <c r="N3" s="6" t="str">
        <f>Table1[[#This Row],[LANGUAGE]]</f>
        <v>KAZAKH</v>
      </c>
      <c r="O3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('1', 'Желтоқсан к.-сі, 59  - Жібек Жолы к.-сінің қиылысында', 'KAZAKH');</v>
      </c>
      <c r="P3" s="6">
        <f>Table1[[#This Row],[ID]]</f>
        <v>1</v>
      </c>
      <c r="Q3" s="2" t="s">
        <v>118</v>
      </c>
      <c r="R3" s="2" t="s">
        <v>117</v>
      </c>
      <c r="S3" s="6" t="str">
        <f>Table1[[#This Row],[UPDATED]]</f>
        <v>2019-01-26 23:00:00</v>
      </c>
      <c r="T3" s="6">
        <f>Table1[[#This Row],[ID]]</f>
        <v>1</v>
      </c>
      <c r="U3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('1', '+7 (727) 2584336', 'MAIN', '2019-01-26 23:00:00', '1');</v>
      </c>
    </row>
    <row r="4" spans="1:21" x14ac:dyDescent="0.2">
      <c r="A4" s="6">
        <v>2</v>
      </c>
      <c r="B4" s="2" t="s">
        <v>11</v>
      </c>
      <c r="C4" s="2" t="s">
        <v>31</v>
      </c>
      <c r="D4" s="6" t="str">
        <f>Table3[UPDATED]</f>
        <v>2019-01-26 23:00:00</v>
      </c>
      <c r="E4" s="2" t="s">
        <v>19</v>
      </c>
      <c r="F4" s="2" t="s">
        <v>21</v>
      </c>
      <c r="G4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('2', '1', 'Управление продаж', '2019-01-26 23:00:00', 'ALM', 'пр. Райымбека, 251Г');</v>
      </c>
      <c r="H4" s="6">
        <f>Table1[ID]</f>
        <v>2</v>
      </c>
      <c r="I4" s="2" t="s">
        <v>75</v>
      </c>
      <c r="J4" s="2" t="s">
        <v>13</v>
      </c>
      <c r="K4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>INSERT INTO POS_NAME_LOCALIZATION (ENTITY_ID, VALUE, LANGUAGE) VALUES ('2', '«Евразия» СК» АҚ-ның сату басқармасы', 'KAZAKH');</v>
      </c>
      <c r="L4" s="6">
        <f>Table1[ID]</f>
        <v>2</v>
      </c>
      <c r="M4" s="2" t="s">
        <v>82</v>
      </c>
      <c r="N4" s="6" t="str">
        <f>Table1[[#This Row],[LANGUAGE]]</f>
        <v>KAZAKH</v>
      </c>
      <c r="O4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('2', 'Райымбек д.-лы, 251Г, Боткина к.-сінің қиылысында (жанында ҚазМұнайГаз жанармай бекеті)', 'KAZAKH');</v>
      </c>
      <c r="P4" s="6">
        <f>Table1[[#This Row],[ID]]</f>
        <v>2</v>
      </c>
      <c r="Q4" s="2" t="s">
        <v>118</v>
      </c>
      <c r="R4" s="2" t="s">
        <v>117</v>
      </c>
      <c r="S4" s="6" t="str">
        <f>Table1[[#This Row],[UPDATED]]</f>
        <v>2019-01-26 23:00:00</v>
      </c>
      <c r="T4" s="6">
        <f>Table1[[#This Row],[ID]]</f>
        <v>2</v>
      </c>
      <c r="U4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('2', '+7 (727) 2584336', 'MAIN', '2019-01-26 23:00:00', '2');</v>
      </c>
    </row>
    <row r="5" spans="1:21" x14ac:dyDescent="0.2">
      <c r="A5" s="6">
        <v>3</v>
      </c>
      <c r="B5" s="2" t="s">
        <v>11</v>
      </c>
      <c r="C5" s="2" t="s">
        <v>32</v>
      </c>
      <c r="D5" s="6" t="str">
        <f>Table3[UPDATED]</f>
        <v>2019-01-26 23:00:00</v>
      </c>
      <c r="E5" s="2" t="s">
        <v>19</v>
      </c>
      <c r="F5" s="2" t="s">
        <v>22</v>
      </c>
      <c r="G5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('3', '1', 'Алматинский филиал', '2019-01-26 23:00:00', 'ALM', 'пр. Абая 150/230 блок 8, ЖК «Гаухартас»');</v>
      </c>
      <c r="H5" s="6">
        <f>Table1[ID]</f>
        <v>3</v>
      </c>
      <c r="I5" s="2" t="s">
        <v>76</v>
      </c>
      <c r="J5" s="2" t="s">
        <v>13</v>
      </c>
      <c r="K5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>INSERT INTO POS_NAME_LOCALIZATION (ENTITY_ID, VALUE, LANGUAGE) VALUES ('3', '«Евразия» СК» АҚ-ның Алматы филиалы', 'KAZAKH');</v>
      </c>
      <c r="L5" s="6">
        <f>Table1[ID]</f>
        <v>3</v>
      </c>
      <c r="M5" s="2" t="s">
        <v>83</v>
      </c>
      <c r="N5" s="6" t="str">
        <f>Table1[[#This Row],[LANGUAGE]]</f>
        <v>KAZAKH</v>
      </c>
      <c r="O5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('3', 'Абай д.-лы, 150/230,  8-ші блок ЖК Гаухартас, Тургут-Озал (ескі аты Баумана)  к.-сінің қиылысында', 'KAZAKH');</v>
      </c>
      <c r="P5" s="6">
        <f>Table1[[#This Row],[ID]]</f>
        <v>3</v>
      </c>
      <c r="Q5" s="2" t="s">
        <v>118</v>
      </c>
      <c r="R5" s="2" t="s">
        <v>117</v>
      </c>
      <c r="S5" s="6" t="str">
        <f>Table1[[#This Row],[UPDATED]]</f>
        <v>2019-01-26 23:00:00</v>
      </c>
      <c r="T5" s="6">
        <f>Table1[[#This Row],[ID]]</f>
        <v>3</v>
      </c>
      <c r="U5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('3', '+7 (727) 2584336', 'MAIN', '2019-01-26 23:00:00', '3');</v>
      </c>
    </row>
    <row r="6" spans="1:21" x14ac:dyDescent="0.2">
      <c r="A6" s="6">
        <v>4</v>
      </c>
      <c r="B6" s="2" t="s">
        <v>11</v>
      </c>
      <c r="C6" s="2" t="s">
        <v>33</v>
      </c>
      <c r="D6" s="6" t="str">
        <f>Table3[UPDATED]</f>
        <v>2019-01-26 23:00:00</v>
      </c>
      <c r="E6" s="2" t="s">
        <v>19</v>
      </c>
      <c r="F6" s="2" t="s">
        <v>24</v>
      </c>
      <c r="G6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('4', '1', 'Центр страхования № 2', '2019-01-26 23:00:00', 'ALM', 'ул. Отеген батыра, 7/2');</v>
      </c>
      <c r="H6" s="6">
        <f>Table1[ID]</f>
        <v>4</v>
      </c>
      <c r="I6" s="2" t="s">
        <v>78</v>
      </c>
      <c r="J6" s="2" t="s">
        <v>13</v>
      </c>
      <c r="K6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>INSERT INTO POS_NAME_LOCALIZATION (ENTITY_ID, VALUE, LANGUAGE) VALUES ('4', '«Евразия» СК» АҚ-ның № 2 сақтандыру орталығы', 'KAZAKH');</v>
      </c>
      <c r="L6" s="6">
        <f>Table1[ID]</f>
        <v>4</v>
      </c>
      <c r="M6" s="2" t="s">
        <v>84</v>
      </c>
      <c r="N6" s="6" t="str">
        <f>Table1[[#This Row],[LANGUAGE]]</f>
        <v>KAZAKH</v>
      </c>
      <c r="O6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('4', 'Өтеген Батыр к.-сі, 7/2  (Сайран автовокзалынан төмен)', 'KAZAKH');</v>
      </c>
      <c r="P6" s="6">
        <f>Table1[[#This Row],[ID]]</f>
        <v>4</v>
      </c>
      <c r="Q6" s="2" t="s">
        <v>118</v>
      </c>
      <c r="R6" s="2" t="s">
        <v>117</v>
      </c>
      <c r="S6" s="6" t="str">
        <f>Table1[[#This Row],[UPDATED]]</f>
        <v>2019-01-26 23:00:00</v>
      </c>
      <c r="T6" s="6">
        <f>Table1[[#This Row],[ID]]</f>
        <v>4</v>
      </c>
      <c r="U6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('4', '+7 (727) 2584336', 'MAIN', '2019-01-26 23:00:00', '4');</v>
      </c>
    </row>
    <row r="7" spans="1:21" x14ac:dyDescent="0.2">
      <c r="A7" s="6">
        <v>5</v>
      </c>
      <c r="B7" s="2" t="s">
        <v>11</v>
      </c>
      <c r="C7" s="2" t="s">
        <v>34</v>
      </c>
      <c r="D7" s="6" t="str">
        <f>Table3[UPDATED]</f>
        <v>2019-01-26 23:00:00</v>
      </c>
      <c r="E7" s="2" t="s">
        <v>19</v>
      </c>
      <c r="F7" s="2" t="s">
        <v>23</v>
      </c>
      <c r="G7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('5', '1', 'Центр страхования № 3', '2019-01-26 23:00:00', 'ALM', 'мкр. Акбулак, ул. №1, здание 3 БЦ «А-Kense»');</v>
      </c>
      <c r="H7" s="6">
        <f>Table1[ID]</f>
        <v>5</v>
      </c>
      <c r="I7" s="2" t="s">
        <v>77</v>
      </c>
      <c r="J7" s="2" t="s">
        <v>13</v>
      </c>
      <c r="K7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>INSERT INTO POS_NAME_LOCALIZATION (ENTITY_ID, VALUE, LANGUAGE) VALUES ('5', '«Евразия» СК» АҚ-ның № 3 сақтандыру орталығы', 'KAZAKH');</v>
      </c>
      <c r="L7" s="6">
        <f>Table1[ID]</f>
        <v>5</v>
      </c>
      <c r="M7" s="2" t="s">
        <v>85</v>
      </c>
      <c r="N7" s="6" t="str">
        <f>Table1[[#This Row],[LANGUAGE]]</f>
        <v>KAZAKH</v>
      </c>
      <c r="O7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('5', 'Ақбұлақ-3 шағын ауданы, БЦ  А-Kense  2-ші қабат (Момышұлы және Рысқұлов к-ің қиылысында)', 'KAZAKH');</v>
      </c>
      <c r="P7" s="6">
        <f>Table1[[#This Row],[ID]]</f>
        <v>5</v>
      </c>
      <c r="Q7" s="2" t="s">
        <v>118</v>
      </c>
      <c r="R7" s="2" t="s">
        <v>117</v>
      </c>
      <c r="S7" s="6" t="str">
        <f>Table1[[#This Row],[UPDATED]]</f>
        <v>2019-01-26 23:00:00</v>
      </c>
      <c r="T7" s="6">
        <f>Table1[[#This Row],[ID]]</f>
        <v>5</v>
      </c>
      <c r="U7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('5', '+7 (727) 2584336', 'MAIN', '2019-01-26 23:00:00', '5');</v>
      </c>
    </row>
    <row r="8" spans="1:21" x14ac:dyDescent="0.2">
      <c r="A8" s="6">
        <v>6</v>
      </c>
      <c r="B8" s="2" t="s">
        <v>11</v>
      </c>
      <c r="C8" s="2"/>
      <c r="D8" s="6" t="str">
        <f>Table3[UPDATED]</f>
        <v>2019-01-26 23:00:00</v>
      </c>
      <c r="E8" s="2" t="s">
        <v>19</v>
      </c>
      <c r="F8" s="2" t="s">
        <v>25</v>
      </c>
      <c r="G8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('6', '1', NULL, '2019-01-26 23:00:00', 'ALM', 'пр. Рыскулова 140/4, БЦ «Нурлы Туран»');</v>
      </c>
      <c r="H8" s="6">
        <f>Table1[ID]</f>
        <v>6</v>
      </c>
      <c r="I8" s="2"/>
      <c r="J8" s="2" t="s">
        <v>13</v>
      </c>
      <c r="K8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8" s="6">
        <f>Table1[ID]</f>
        <v>6</v>
      </c>
      <c r="M8" s="2" t="s">
        <v>86</v>
      </c>
      <c r="N8" s="6" t="str">
        <f>Table1[[#This Row],[LANGUAGE]]</f>
        <v>KAZAKH</v>
      </c>
      <c r="O8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('6', 'Рысқұлова д.-лы, 140/4', 'KAZAKH');</v>
      </c>
      <c r="P8" s="6">
        <f>Table1[[#This Row],[ID]]</f>
        <v>6</v>
      </c>
      <c r="Q8" s="2" t="s">
        <v>118</v>
      </c>
      <c r="R8" s="2" t="s">
        <v>117</v>
      </c>
      <c r="S8" s="6" t="str">
        <f>Table1[[#This Row],[UPDATED]]</f>
        <v>2019-01-26 23:00:00</v>
      </c>
      <c r="T8" s="6">
        <f>Table1[[#This Row],[ID]]</f>
        <v>6</v>
      </c>
      <c r="U8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('6', '+7 (727) 2584336', 'MAIN', '2019-01-26 23:00:00', '6');</v>
      </c>
    </row>
    <row r="9" spans="1:21" x14ac:dyDescent="0.2">
      <c r="A9" s="6">
        <v>7</v>
      </c>
      <c r="B9" s="2" t="s">
        <v>11</v>
      </c>
      <c r="C9" s="2"/>
      <c r="D9" s="6" t="str">
        <f>Table3[UPDATED]</f>
        <v>2019-01-26 23:00:00</v>
      </c>
      <c r="E9" s="2" t="s">
        <v>19</v>
      </c>
      <c r="F9" s="2" t="s">
        <v>26</v>
      </c>
      <c r="G9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('7', '1', NULL, '2019-01-26 23:00:00', 'ALM', 'ул. Курмангазы, 143');</v>
      </c>
      <c r="H9" s="6">
        <f>Table1[ID]</f>
        <v>7</v>
      </c>
      <c r="I9" s="2"/>
      <c r="J9" s="2" t="s">
        <v>13</v>
      </c>
      <c r="K9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9" s="6">
        <f>Table1[ID]</f>
        <v>7</v>
      </c>
      <c r="M9" s="2" t="s">
        <v>87</v>
      </c>
      <c r="N9" s="6" t="str">
        <f>Table1[[#This Row],[LANGUAGE]]</f>
        <v>KAZAKH</v>
      </c>
      <c r="O9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('7', 'Құрманғазы к.-сі, 143', 'KAZAKH');</v>
      </c>
      <c r="P9" s="6">
        <f>Table1[[#This Row],[ID]]</f>
        <v>7</v>
      </c>
      <c r="Q9" s="2" t="s">
        <v>118</v>
      </c>
      <c r="R9" s="2" t="s">
        <v>117</v>
      </c>
      <c r="S9" s="6" t="str">
        <f>Table1[[#This Row],[UPDATED]]</f>
        <v>2019-01-26 23:00:00</v>
      </c>
      <c r="T9" s="6">
        <f>Table1[[#This Row],[ID]]</f>
        <v>7</v>
      </c>
      <c r="U9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('7', '+7 (727) 2584336', 'MAIN', '2019-01-26 23:00:00', '7');</v>
      </c>
    </row>
    <row r="10" spans="1:21" x14ac:dyDescent="0.2">
      <c r="A10" s="6">
        <v>8</v>
      </c>
      <c r="B10" s="2" t="s">
        <v>11</v>
      </c>
      <c r="C10" s="2" t="s">
        <v>38</v>
      </c>
      <c r="D10" s="6" t="str">
        <f>Table3[UPDATED]</f>
        <v>2019-01-26 23:00:00</v>
      </c>
      <c r="E10" s="2" t="s">
        <v>30</v>
      </c>
      <c r="F10" s="2" t="s">
        <v>35</v>
      </c>
      <c r="G10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('8', '1', 'Астанинский филиал', '2019-01-26 23:00:00', 'AST', 'пр. Кабанбай батыра, 6/1 офис 101 , Бизнес Центр "Каскад"');</v>
      </c>
      <c r="H10" s="6">
        <f>Table1[ID]</f>
        <v>8</v>
      </c>
      <c r="I10" s="2" t="s">
        <v>79</v>
      </c>
      <c r="J10" s="2" t="s">
        <v>13</v>
      </c>
      <c r="K10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>INSERT INTO POS_NAME_LOCALIZATION (ENTITY_ID, VALUE, LANGUAGE) VALUES ('8', '«Евразия» СК» АҚ-ның Астана филиалы', 'KAZAKH');</v>
      </c>
      <c r="L10" s="6">
        <f>Table1[ID]</f>
        <v>8</v>
      </c>
      <c r="M10" s="2" t="s">
        <v>109</v>
      </c>
      <c r="N10" s="6" t="str">
        <f>Table1[[#This Row],[LANGUAGE]]</f>
        <v>KAZAKH</v>
      </c>
      <c r="O10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('8', 'Қабанбай батыр д.-лы, 6/1, 10 қабат, 101 кабинет БЦ Каскад', 'KAZAKH');</v>
      </c>
      <c r="P10" s="6">
        <f>Table1[[#This Row],[ID]]</f>
        <v>8</v>
      </c>
      <c r="Q10" s="2" t="s">
        <v>119</v>
      </c>
      <c r="R10" s="2" t="s">
        <v>117</v>
      </c>
      <c r="S10" s="6" t="str">
        <f>Table1[[#This Row],[UPDATED]]</f>
        <v>2019-01-26 23:00:00</v>
      </c>
      <c r="T10" s="6">
        <f>Table1[[#This Row],[ID]]</f>
        <v>8</v>
      </c>
      <c r="U10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('8', '+7 (7172) 925179', 'MAIN', '2019-01-26 23:00:00', '8');</v>
      </c>
    </row>
    <row r="11" spans="1:21" x14ac:dyDescent="0.2">
      <c r="A11" s="6">
        <v>9</v>
      </c>
      <c r="B11" s="2" t="s">
        <v>11</v>
      </c>
      <c r="C11" s="2" t="s">
        <v>39</v>
      </c>
      <c r="D11" s="6" t="str">
        <f>Table3[UPDATED]</f>
        <v>2019-01-26 23:00:00</v>
      </c>
      <c r="E11" s="2" t="s">
        <v>30</v>
      </c>
      <c r="F11" s="2" t="s">
        <v>36</v>
      </c>
      <c r="G11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('9', '1', 'Центральный столичный филиал', '2019-01-26 23:00:00', 'AST', 'пр. Кабанбай батыра, 34/1, вп. 1');</v>
      </c>
      <c r="H11" s="6">
        <f>Table1[ID]</f>
        <v>9</v>
      </c>
      <c r="I11" s="2" t="s">
        <v>80</v>
      </c>
      <c r="J11" s="2" t="s">
        <v>13</v>
      </c>
      <c r="K11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>INSERT INTO POS_NAME_LOCALIZATION (ENTITY_ID, VALUE, LANGUAGE) VALUES ('9', '«Евразия» СК» АҚ-ның орталық астана филиалы', 'KAZAKH');</v>
      </c>
      <c r="L11" s="6">
        <f>Table1[ID]</f>
        <v>9</v>
      </c>
      <c r="M11" s="2" t="s">
        <v>92</v>
      </c>
      <c r="N11" s="6" t="str">
        <f>Table1[[#This Row],[LANGUAGE]]</f>
        <v>KAZAKH</v>
      </c>
      <c r="O11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('9', 'Қабанбай батыр к.-сі 34/1', 'KAZAKH');</v>
      </c>
      <c r="P11" s="6">
        <f>Table1[[#This Row],[ID]]</f>
        <v>9</v>
      </c>
      <c r="Q11" s="2" t="s">
        <v>120</v>
      </c>
      <c r="R11" s="2" t="s">
        <v>117</v>
      </c>
      <c r="S11" s="6" t="str">
        <f>Table1[[#This Row],[UPDATED]]</f>
        <v>2019-01-26 23:00:00</v>
      </c>
      <c r="T11" s="6">
        <f>Table1[[#This Row],[ID]]</f>
        <v>9</v>
      </c>
      <c r="U11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('9', '+7 (7172) 445845', 'MAIN', '2019-01-26 23:00:00', '9');</v>
      </c>
    </row>
    <row r="12" spans="1:21" x14ac:dyDescent="0.2">
      <c r="A12" s="6">
        <v>10</v>
      </c>
      <c r="B12" s="2" t="s">
        <v>11</v>
      </c>
      <c r="C12" s="2"/>
      <c r="D12" s="6" t="str">
        <f>Table3[UPDATED]</f>
        <v>2019-01-26 23:00:00</v>
      </c>
      <c r="E12" s="2" t="s">
        <v>30</v>
      </c>
      <c r="F12" s="2" t="s">
        <v>40</v>
      </c>
      <c r="G12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('10', '1', NULL, '2019-01-26 23:00:00', 'AST', 'Кургальжинское шоссе, 3Б, БЦ Smart, оф. 402');</v>
      </c>
      <c r="H12" s="6">
        <f>Table1[ID]</f>
        <v>10</v>
      </c>
      <c r="I12" s="2"/>
      <c r="J12" s="2" t="s">
        <v>13</v>
      </c>
      <c r="K12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12" s="6">
        <f>Table1[ID]</f>
        <v>10</v>
      </c>
      <c r="M12" s="2" t="s">
        <v>88</v>
      </c>
      <c r="N12" s="6" t="str">
        <f>Table1[[#This Row],[LANGUAGE]]</f>
        <v>KAZAKH</v>
      </c>
      <c r="O12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('10', 'Кургальжинское шоссе, 3Б , БЦ SMART, 4 кабат, 402 кабинет', 'KAZAKH');</v>
      </c>
      <c r="P12" s="6">
        <f>Table1[[#This Row],[ID]]</f>
        <v>10</v>
      </c>
      <c r="Q12" s="2" t="s">
        <v>121</v>
      </c>
      <c r="R12" s="2" t="s">
        <v>117</v>
      </c>
      <c r="S12" s="6" t="str">
        <f>Table1[[#This Row],[UPDATED]]</f>
        <v>2019-01-26 23:00:00</v>
      </c>
      <c r="T12" s="6">
        <f>Table1[[#This Row],[ID]]</f>
        <v>10</v>
      </c>
      <c r="U12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('10', '+7 (7172) 792926', 'MAIN', '2019-01-26 23:00:00', '10');</v>
      </c>
    </row>
    <row r="13" spans="1:21" x14ac:dyDescent="0.2">
      <c r="A13" s="6">
        <v>11</v>
      </c>
      <c r="B13" s="2" t="s">
        <v>11</v>
      </c>
      <c r="C13" s="2"/>
      <c r="D13" s="6" t="str">
        <f>Table3[UPDATED]</f>
        <v>2019-01-26 23:00:00</v>
      </c>
      <c r="E13" s="2" t="s">
        <v>30</v>
      </c>
      <c r="F13" s="2" t="s">
        <v>41</v>
      </c>
      <c r="G13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('11', '1', NULL, '2019-01-26 23:00:00', 'AST', 'пр. Туран, 7');</v>
      </c>
      <c r="H13" s="6">
        <f>Table1[ID]</f>
        <v>11</v>
      </c>
      <c r="I13" s="2"/>
      <c r="J13" s="2" t="s">
        <v>13</v>
      </c>
      <c r="K13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13" s="6">
        <f>Table1[ID]</f>
        <v>11</v>
      </c>
      <c r="M13" s="2" t="s">
        <v>90</v>
      </c>
      <c r="N13" s="6" t="str">
        <f>Table1[[#This Row],[LANGUAGE]]</f>
        <v>KAZAKH</v>
      </c>
      <c r="O13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('11', 'Туран к.-сі, 7, Гаухартас к-сінің қиылысында', 'KAZAKH');</v>
      </c>
      <c r="P13" s="6">
        <f>Table1[[#This Row],[ID]]</f>
        <v>11</v>
      </c>
      <c r="Q13" s="2" t="s">
        <v>122</v>
      </c>
      <c r="R13" s="2" t="s">
        <v>117</v>
      </c>
      <c r="S13" s="6" t="str">
        <f>Table1[[#This Row],[UPDATED]]</f>
        <v>2019-01-26 23:00:00</v>
      </c>
      <c r="T13" s="6">
        <f>Table1[[#This Row],[ID]]</f>
        <v>11</v>
      </c>
      <c r="U13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('11', '+7 (7172) 563891', 'MAIN', '2019-01-26 23:00:00', '11');</v>
      </c>
    </row>
    <row r="14" spans="1:21" x14ac:dyDescent="0.2">
      <c r="A14" s="6">
        <v>12</v>
      </c>
      <c r="B14" s="2" t="s">
        <v>11</v>
      </c>
      <c r="C14" s="2"/>
      <c r="D14" s="6" t="str">
        <f>Table3[UPDATED]</f>
        <v>2019-01-26 23:00:00</v>
      </c>
      <c r="E14" s="2" t="s">
        <v>30</v>
      </c>
      <c r="F14" s="2" t="s">
        <v>45</v>
      </c>
      <c r="G14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('12', '1', NULL, '2019-01-26 23:00:00', 'AST', 'ул. Кенесары 69, ЖК «Каминный»');</v>
      </c>
      <c r="H14" s="6">
        <f>Table1[ID]</f>
        <v>12</v>
      </c>
      <c r="I14" s="2"/>
      <c r="J14" s="2" t="s">
        <v>13</v>
      </c>
      <c r="K14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14" s="6">
        <f>Table1[ID]</f>
        <v>12</v>
      </c>
      <c r="M14" s="2" t="s">
        <v>91</v>
      </c>
      <c r="N14" s="6" t="str">
        <f>Table1[[#This Row],[LANGUAGE]]</f>
        <v>KAZAKH</v>
      </c>
      <c r="O14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('12', 'Кенесары к.-сі, 69, ЖК Каминный', 'KAZAKH');</v>
      </c>
      <c r="P14" s="6">
        <f>Table1[[#This Row],[ID]]</f>
        <v>12</v>
      </c>
      <c r="Q14" s="2" t="s">
        <v>123</v>
      </c>
      <c r="R14" s="2" t="s">
        <v>117</v>
      </c>
      <c r="S14" s="6" t="str">
        <f>Table1[[#This Row],[UPDATED]]</f>
        <v>2019-01-26 23:00:00</v>
      </c>
      <c r="T14" s="6">
        <f>Table1[[#This Row],[ID]]</f>
        <v>12</v>
      </c>
      <c r="U14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('12', '+7 (7172) 418300', 'MAIN', '2019-01-26 23:00:00', '12');</v>
      </c>
    </row>
    <row r="15" spans="1:21" x14ac:dyDescent="0.2">
      <c r="A15" s="6">
        <v>13</v>
      </c>
      <c r="B15" s="2" t="s">
        <v>11</v>
      </c>
      <c r="C15" s="2"/>
      <c r="D15" s="6" t="str">
        <f>Table3[UPDATED]</f>
        <v>2019-01-26 23:00:00</v>
      </c>
      <c r="E15" s="2" t="s">
        <v>30</v>
      </c>
      <c r="F15" s="2" t="s">
        <v>44</v>
      </c>
      <c r="G15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('13', '1', NULL, '2019-01-26 23:00:00', 'AST', 'пр. Тауелсиздик 41, БЦ «Силк Вей»');</v>
      </c>
      <c r="H15" s="6">
        <f>Table1[ID]</f>
        <v>13</v>
      </c>
      <c r="I15" s="2"/>
      <c r="J15" s="2" t="s">
        <v>13</v>
      </c>
      <c r="K15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15" s="6">
        <f>Table1[ID]</f>
        <v>13</v>
      </c>
      <c r="M15" s="2" t="s">
        <v>93</v>
      </c>
      <c r="N15" s="6" t="str">
        <f>Table1[[#This Row],[LANGUAGE]]</f>
        <v>KAZAKH</v>
      </c>
      <c r="O15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('13', 'Тәуелсіздік к.-сi, 41, БЦ Силк Вей', 'KAZAKH');</v>
      </c>
      <c r="P15" s="6">
        <f>Table1[[#This Row],[ID]]</f>
        <v>13</v>
      </c>
      <c r="Q15" s="2" t="s">
        <v>124</v>
      </c>
      <c r="R15" s="2" t="s">
        <v>117</v>
      </c>
      <c r="S15" s="6" t="str">
        <f>Table1[[#This Row],[UPDATED]]</f>
        <v>2019-01-26 23:00:00</v>
      </c>
      <c r="T15" s="6">
        <f>Table1[[#This Row],[ID]]</f>
        <v>13</v>
      </c>
      <c r="U15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('13', '+7 (717) 2559313', 'MAIN', '2019-01-26 23:00:00', '13');</v>
      </c>
    </row>
    <row r="16" spans="1:21" x14ac:dyDescent="0.2">
      <c r="A16" s="6">
        <v>14</v>
      </c>
      <c r="B16" s="2" t="s">
        <v>11</v>
      </c>
      <c r="C16" s="2"/>
      <c r="D16" s="6" t="str">
        <f>Table3[UPDATED]</f>
        <v>2019-01-26 23:00:00</v>
      </c>
      <c r="E16" s="2" t="s">
        <v>42</v>
      </c>
      <c r="F16" s="2" t="s">
        <v>46</v>
      </c>
      <c r="G16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('14', '1', NULL, '2019-01-26 23:00:00', 'AKTAU', 'мкр 4, т/ц "Парус", зд. №75, 3 этаж');</v>
      </c>
      <c r="H16" s="6">
        <f>Table1[ID]</f>
        <v>14</v>
      </c>
      <c r="I16" s="2"/>
      <c r="J16" s="2" t="s">
        <v>13</v>
      </c>
      <c r="K16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16" s="6">
        <f>Table1[ID]</f>
        <v>14</v>
      </c>
      <c r="M16" s="2" t="s">
        <v>94</v>
      </c>
      <c r="N16" s="6" t="str">
        <f>Table1[[#This Row],[LANGUAGE]]</f>
        <v>KAZAKH</v>
      </c>
      <c r="O16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('14', '4 шағын ауданы, 75 ғимарат, СО «Парус» 3 қабат, «Уют» құрылыс дүкенінің жанында', 'KAZAKH');</v>
      </c>
      <c r="P16" s="6">
        <f>Table1[[#This Row],[ID]]</f>
        <v>14</v>
      </c>
      <c r="Q16" s="2" t="s">
        <v>125</v>
      </c>
      <c r="R16" s="2" t="s">
        <v>117</v>
      </c>
      <c r="S16" s="6" t="str">
        <f>Table1[[#This Row],[UPDATED]]</f>
        <v>2019-01-26 23:00:00</v>
      </c>
      <c r="T16" s="6">
        <f>Table1[[#This Row],[ID]]</f>
        <v>14</v>
      </c>
      <c r="U16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('14', '+7 (7292) 506062', 'MAIN', '2019-01-26 23:00:00', '14');</v>
      </c>
    </row>
    <row r="17" spans="1:21" x14ac:dyDescent="0.2">
      <c r="A17" s="6">
        <v>15</v>
      </c>
      <c r="B17" s="2" t="s">
        <v>11</v>
      </c>
      <c r="C17" s="2"/>
      <c r="D17" s="6" t="str">
        <f>Table3[UPDATED]</f>
        <v>2019-01-26 23:00:00</v>
      </c>
      <c r="E17" s="2" t="s">
        <v>48</v>
      </c>
      <c r="F17" s="2" t="s">
        <v>47</v>
      </c>
      <c r="G17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('15', '1', NULL, '2019-01-26 23:00:00', 'AKTOBE', 'ул. Братьев Жубановых 285, офис 61');</v>
      </c>
      <c r="H17" s="6">
        <f>Table1[ID]</f>
        <v>15</v>
      </c>
      <c r="I17" s="2"/>
      <c r="J17" s="2" t="s">
        <v>13</v>
      </c>
      <c r="K17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17" s="6">
        <f>Table1[ID]</f>
        <v>15</v>
      </c>
      <c r="M17" s="2" t="s">
        <v>95</v>
      </c>
      <c r="N17" s="6" t="str">
        <f>Table1[[#This Row],[LANGUAGE]]</f>
        <v>KAZAKH</v>
      </c>
      <c r="O17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('15', '8 шағын ауданы, Братьев Жубановых к.-сі, 285, офис 61, «Алтай» базарының жанында', 'KAZAKH');</v>
      </c>
      <c r="P17" s="6">
        <f>Table1[[#This Row],[ID]]</f>
        <v>15</v>
      </c>
      <c r="Q17" s="2" t="s">
        <v>133</v>
      </c>
      <c r="R17" s="2" t="s">
        <v>117</v>
      </c>
      <c r="S17" s="6" t="str">
        <f>Table1[[#This Row],[UPDATED]]</f>
        <v>2019-01-26 23:00:00</v>
      </c>
      <c r="T17" s="6">
        <f>Table1[[#This Row],[ID]]</f>
        <v>15</v>
      </c>
      <c r="U17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('15', '+7 (7132) 556637', 'MAIN', '2019-01-26 23:00:00', '15');</v>
      </c>
    </row>
    <row r="18" spans="1:21" x14ac:dyDescent="0.2">
      <c r="A18" s="6">
        <v>16</v>
      </c>
      <c r="B18" s="2" t="s">
        <v>11</v>
      </c>
      <c r="C18" s="2"/>
      <c r="D18" s="6" t="str">
        <f>Table3[UPDATED]</f>
        <v>2019-01-26 23:00:00</v>
      </c>
      <c r="E18" s="2" t="s">
        <v>50</v>
      </c>
      <c r="F18" s="2" t="s">
        <v>49</v>
      </c>
      <c r="G18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('16', '1', NULL, '2019-01-26 23:00:00', 'ATY', 'ул. Кулманова, 107, офис 7');</v>
      </c>
      <c r="H18" s="6">
        <f>Table1[ID]</f>
        <v>16</v>
      </c>
      <c r="I18" s="2"/>
      <c r="J18" s="2" t="s">
        <v>13</v>
      </c>
      <c r="K18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18" s="6">
        <f>Table1[ID]</f>
        <v>16</v>
      </c>
      <c r="M18" s="2" t="s">
        <v>96</v>
      </c>
      <c r="N18" s="6" t="str">
        <f>Table1[[#This Row],[LANGUAGE]]</f>
        <v>KAZAKH</v>
      </c>
      <c r="O18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('16', 'Құлманов к.-сі, 107, 7-кеңсе (Исатай Махамбет атындағы алаңының жанында)', 'KAZAKH');</v>
      </c>
      <c r="P18" s="6">
        <f>Table1[[#This Row],[ID]]</f>
        <v>16</v>
      </c>
      <c r="Q18" s="2" t="s">
        <v>134</v>
      </c>
      <c r="R18" s="2" t="s">
        <v>117</v>
      </c>
      <c r="S18" s="6" t="str">
        <f>Table1[[#This Row],[UPDATED]]</f>
        <v>2019-01-26 23:00:00</v>
      </c>
      <c r="T18" s="6">
        <f>Table1[[#This Row],[ID]]</f>
        <v>16</v>
      </c>
      <c r="U18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('16', '+7 (7122) 200140', 'MAIN', '2019-01-26 23:00:00', '16');</v>
      </c>
    </row>
    <row r="19" spans="1:21" x14ac:dyDescent="0.2">
      <c r="A19" s="6">
        <v>17</v>
      </c>
      <c r="B19" s="2" t="s">
        <v>11</v>
      </c>
      <c r="C19" s="2"/>
      <c r="D19" s="6" t="str">
        <f>Table3[UPDATED]</f>
        <v>2019-01-26 23:00:00</v>
      </c>
      <c r="E19" s="2" t="s">
        <v>50</v>
      </c>
      <c r="F19" s="2" t="s">
        <v>51</v>
      </c>
      <c r="G19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('17', '1', NULL, '2019-01-26 23:00:00', 'ATY', 'ул. Сары Арка 39, офис 10');</v>
      </c>
      <c r="H19" s="6">
        <f>Table1[ID]</f>
        <v>17</v>
      </c>
      <c r="I19" s="2"/>
      <c r="J19" s="2" t="s">
        <v>13</v>
      </c>
      <c r="K19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19" s="6">
        <f>Table1[ID]</f>
        <v>17</v>
      </c>
      <c r="M19" s="2" t="s">
        <v>110</v>
      </c>
      <c r="N19" s="6" t="str">
        <f>Table1[[#This Row],[LANGUAGE]]</f>
        <v>KAZAKH</v>
      </c>
      <c r="O19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('17', 'Сары Арка к.-сі, 39, 10 кабинет', 'KAZAKH');</v>
      </c>
      <c r="P19" s="6">
        <f>Table1[[#This Row],[ID]]</f>
        <v>17</v>
      </c>
      <c r="Q19" s="2" t="s">
        <v>135</v>
      </c>
      <c r="R19" s="2" t="s">
        <v>117</v>
      </c>
      <c r="S19" s="6" t="str">
        <f>Table1[[#This Row],[UPDATED]]</f>
        <v>2019-01-26 23:00:00</v>
      </c>
      <c r="T19" s="6">
        <f>Table1[[#This Row],[ID]]</f>
        <v>17</v>
      </c>
      <c r="U19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('17', '+7 (7122) 493131', 'MAIN', '2019-01-26 23:00:00', '17');</v>
      </c>
    </row>
    <row r="20" spans="1:21" x14ac:dyDescent="0.2">
      <c r="A20" s="6">
        <v>18</v>
      </c>
      <c r="B20" s="2" t="s">
        <v>11</v>
      </c>
      <c r="C20" s="2"/>
      <c r="D20" s="6" t="str">
        <f>Table3[UPDATED]</f>
        <v>2019-01-26 23:00:00</v>
      </c>
      <c r="E20" s="2" t="s">
        <v>52</v>
      </c>
      <c r="F20" s="2" t="s">
        <v>89</v>
      </c>
      <c r="G20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('18', '1', NULL, '2019-01-26 23:00:00', 'KGND', 'ул. Тишбека Аханова, 58 (бывшая ул. Театральная)');</v>
      </c>
      <c r="H20" s="6">
        <f>Table1[ID]</f>
        <v>18</v>
      </c>
      <c r="I20" s="2"/>
      <c r="J20" s="2" t="s">
        <v>13</v>
      </c>
      <c r="K20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20" s="6">
        <f>Table1[ID]</f>
        <v>18</v>
      </c>
      <c r="M20" s="2" t="s">
        <v>97</v>
      </c>
      <c r="N20" s="6" t="str">
        <f>Table1[[#This Row],[LANGUAGE]]</f>
        <v>KAZAKH</v>
      </c>
      <c r="O20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('18', 'Тішбек Аханов к.-сi, 58 (бұрынғы Театральная к.-сі)', 'KAZAKH');</v>
      </c>
      <c r="P20" s="6">
        <f>Table1[[#This Row],[ID]]</f>
        <v>18</v>
      </c>
      <c r="Q20" s="2" t="s">
        <v>136</v>
      </c>
      <c r="R20" s="2" t="s">
        <v>117</v>
      </c>
      <c r="S20" s="6" t="str">
        <f>Table1[[#This Row],[UPDATED]]</f>
        <v>2019-01-26 23:00:00</v>
      </c>
      <c r="T20" s="6">
        <f>Table1[[#This Row],[ID]]</f>
        <v>18</v>
      </c>
      <c r="U20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('18', '+7 (7212) 563999', 'MAIN', '2019-01-26 23:00:00', '18');</v>
      </c>
    </row>
    <row r="21" spans="1:21" x14ac:dyDescent="0.2">
      <c r="A21" s="6">
        <v>19</v>
      </c>
      <c r="B21" s="2" t="s">
        <v>11</v>
      </c>
      <c r="C21" s="2"/>
      <c r="D21" s="6" t="str">
        <f>Table3[UPDATED]</f>
        <v>2019-01-26 23:00:00</v>
      </c>
      <c r="E21" s="2" t="s">
        <v>55</v>
      </c>
      <c r="F21" s="2" t="s">
        <v>54</v>
      </c>
      <c r="G21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('19', '1', NULL, '2019-01-26 23:00:00', 'KOSTN', 'ул. Дулатова, 90');</v>
      </c>
      <c r="H21" s="6">
        <f>Table1[ID]</f>
        <v>19</v>
      </c>
      <c r="I21" s="2"/>
      <c r="J21" s="2" t="s">
        <v>13</v>
      </c>
      <c r="K21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21" s="6">
        <f>Table1[ID]</f>
        <v>19</v>
      </c>
      <c r="M21" s="2" t="s">
        <v>98</v>
      </c>
      <c r="N21" s="6" t="str">
        <f>Table1[[#This Row],[LANGUAGE]]</f>
        <v>KAZAKH</v>
      </c>
      <c r="O21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('19', 'Дулатова к.-сі, 90', 'KAZAKH');</v>
      </c>
      <c r="P21" s="6">
        <f>Table1[[#This Row],[ID]]</f>
        <v>19</v>
      </c>
      <c r="Q21" s="2" t="s">
        <v>137</v>
      </c>
      <c r="R21" s="2" t="s">
        <v>117</v>
      </c>
      <c r="S21" s="6" t="str">
        <f>Table1[[#This Row],[UPDATED]]</f>
        <v>2019-01-26 23:00:00</v>
      </c>
      <c r="T21" s="6">
        <f>Table1[[#This Row],[ID]]</f>
        <v>19</v>
      </c>
      <c r="U21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('19', '+7 (7142) 545400', 'MAIN', '2019-01-26 23:00:00', '19');</v>
      </c>
    </row>
    <row r="22" spans="1:21" x14ac:dyDescent="0.2">
      <c r="A22" s="6">
        <v>20</v>
      </c>
      <c r="B22" s="2" t="s">
        <v>11</v>
      </c>
      <c r="C22" s="2"/>
      <c r="D22" s="6" t="str">
        <f>Table3[UPDATED]</f>
        <v>2019-01-26 23:00:00</v>
      </c>
      <c r="E22" s="2" t="s">
        <v>55</v>
      </c>
      <c r="F22" s="2" t="s">
        <v>56</v>
      </c>
      <c r="G22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('20', '1', NULL, '2019-01-26 23:00:00', 'KOSTN', 'ул. Баймагамбетова, 168');</v>
      </c>
      <c r="H22" s="6">
        <f>Table1[ID]</f>
        <v>20</v>
      </c>
      <c r="I22" s="2"/>
      <c r="J22" s="2" t="s">
        <v>13</v>
      </c>
      <c r="K22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22" s="6">
        <f>Table1[ID]</f>
        <v>20</v>
      </c>
      <c r="M22" s="2" t="s">
        <v>99</v>
      </c>
      <c r="N22" s="6" t="str">
        <f>Table1[[#This Row],[LANGUAGE]]</f>
        <v>KAZAKH</v>
      </c>
      <c r="O22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('20', 'Баймағанбетов к.-сі, 168', 'KAZAKH');</v>
      </c>
      <c r="P22" s="6">
        <f>Table1[[#This Row],[ID]]</f>
        <v>20</v>
      </c>
      <c r="Q22" s="2"/>
      <c r="R22" s="2" t="s">
        <v>117</v>
      </c>
      <c r="S22" s="6" t="str">
        <f>Table1[[#This Row],[UPDATED]]</f>
        <v>2019-01-26 23:00:00</v>
      </c>
      <c r="T22" s="6">
        <f>Table1[[#This Row],[ID]]</f>
        <v>20</v>
      </c>
      <c r="U22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/>
      </c>
    </row>
    <row r="23" spans="1:21" x14ac:dyDescent="0.2">
      <c r="A23" s="6">
        <v>21</v>
      </c>
      <c r="B23" s="2" t="s">
        <v>11</v>
      </c>
      <c r="C23" s="2"/>
      <c r="D23" s="6" t="str">
        <f>Table3[UPDATED]</f>
        <v>2019-01-26 23:00:00</v>
      </c>
      <c r="E23" s="2" t="s">
        <v>57</v>
      </c>
      <c r="F23" s="2" t="s">
        <v>58</v>
      </c>
      <c r="G23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('21', '1', NULL, '2019-01-26 23:00:00', 'RUDNI', 'ул. Держинского, 15');</v>
      </c>
      <c r="H23" s="6">
        <f>Table1[ID]</f>
        <v>21</v>
      </c>
      <c r="I23" s="2"/>
      <c r="J23" s="2" t="s">
        <v>13</v>
      </c>
      <c r="K23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23" s="6">
        <f>Table1[ID]</f>
        <v>21</v>
      </c>
      <c r="M23" s="2" t="s">
        <v>100</v>
      </c>
      <c r="N23" s="6" t="str">
        <f>Table1[[#This Row],[LANGUAGE]]</f>
        <v>KAZAKH</v>
      </c>
      <c r="O23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('21', 'Держинский к.-сі, 15 (1-ші мектеп манайында)', 'KAZAKH');</v>
      </c>
      <c r="P23" s="6">
        <f>Table1[[#This Row],[ID]]</f>
        <v>21</v>
      </c>
      <c r="Q23" s="2"/>
      <c r="R23" s="2" t="s">
        <v>117</v>
      </c>
      <c r="S23" s="6" t="str">
        <f>Table1[[#This Row],[UPDATED]]</f>
        <v>2019-01-26 23:00:00</v>
      </c>
      <c r="T23" s="6">
        <f>Table1[[#This Row],[ID]]</f>
        <v>21</v>
      </c>
      <c r="U23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/>
      </c>
    </row>
    <row r="24" spans="1:21" x14ac:dyDescent="0.2">
      <c r="A24" s="6">
        <v>22</v>
      </c>
      <c r="B24" s="2" t="s">
        <v>11</v>
      </c>
      <c r="C24" s="2"/>
      <c r="D24" s="6" t="str">
        <f>Table3[UPDATED]</f>
        <v>2019-01-26 23:00:00</v>
      </c>
      <c r="E24" s="2" t="s">
        <v>61</v>
      </c>
      <c r="F24" s="2" t="s">
        <v>60</v>
      </c>
      <c r="G24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('22', '1', NULL, '2019-01-26 23:00:00', 'PAVL', 'ул. Ак. Сатпаева, 46, оф. 110');</v>
      </c>
      <c r="H24" s="6">
        <f>Table1[ID]</f>
        <v>22</v>
      </c>
      <c r="I24" s="2"/>
      <c r="J24" s="2" t="s">
        <v>13</v>
      </c>
      <c r="K24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24" s="6">
        <f>Table1[ID]</f>
        <v>22</v>
      </c>
      <c r="M24" s="2" t="s">
        <v>101</v>
      </c>
      <c r="N24" s="6" t="str">
        <f>Table1[[#This Row],[LANGUAGE]]</f>
        <v>KAZAKH</v>
      </c>
      <c r="O24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('22', 'Сәтпаев к.-сi, 46, офис 110', 'KAZAKH');</v>
      </c>
      <c r="P24" s="6">
        <f>Table1[[#This Row],[ID]]</f>
        <v>22</v>
      </c>
      <c r="Q24" s="2" t="s">
        <v>138</v>
      </c>
      <c r="R24" s="2" t="s">
        <v>117</v>
      </c>
      <c r="S24" s="6" t="str">
        <f>Table1[[#This Row],[UPDATED]]</f>
        <v>2019-01-26 23:00:00</v>
      </c>
      <c r="T24" s="6">
        <f>Table1[[#This Row],[ID]]</f>
        <v>22</v>
      </c>
      <c r="U24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('22', '+7 (718) 2321076', 'MAIN', '2019-01-26 23:00:00', '22');</v>
      </c>
    </row>
    <row r="25" spans="1:21" x14ac:dyDescent="0.2">
      <c r="A25" s="6">
        <v>23</v>
      </c>
      <c r="B25" s="2" t="s">
        <v>11</v>
      </c>
      <c r="C25" s="2"/>
      <c r="D25" s="6" t="str">
        <f>Table3[UPDATED]</f>
        <v>2019-01-26 23:00:00</v>
      </c>
      <c r="E25" s="2" t="s">
        <v>63</v>
      </c>
      <c r="F25" s="2" t="s">
        <v>62</v>
      </c>
      <c r="G25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('23', '1', NULL, '2019-01-26 23:00:00', 'PETRP', 'ул. Интернациональная, 41 «А», 2 этаж');</v>
      </c>
      <c r="H25" s="6">
        <f>Table1[ID]</f>
        <v>23</v>
      </c>
      <c r="I25" s="2"/>
      <c r="J25" s="2" t="s">
        <v>13</v>
      </c>
      <c r="K25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25" s="6">
        <f>Table1[ID]</f>
        <v>23</v>
      </c>
      <c r="M25" s="2" t="s">
        <v>102</v>
      </c>
      <c r="N25" s="6" t="str">
        <f>Table1[[#This Row],[LANGUAGE]]</f>
        <v>KAZAKH</v>
      </c>
      <c r="O25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('23', 'Интернациональная к.-сі, 41А, 2 қабат', 'KAZAKH');</v>
      </c>
      <c r="P25" s="6">
        <f>Table1[[#This Row],[ID]]</f>
        <v>23</v>
      </c>
      <c r="Q25" s="2" t="s">
        <v>139</v>
      </c>
      <c r="R25" s="2" t="s">
        <v>117</v>
      </c>
      <c r="S25" s="6" t="str">
        <f>Table1[[#This Row],[UPDATED]]</f>
        <v>2019-01-26 23:00:00</v>
      </c>
      <c r="T25" s="6">
        <f>Table1[[#This Row],[ID]]</f>
        <v>23</v>
      </c>
      <c r="U25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('23', '+7 (7152) 361031', 'MAIN', '2019-01-26 23:00:00', '23');</v>
      </c>
    </row>
    <row r="26" spans="1:21" x14ac:dyDescent="0.2">
      <c r="A26" s="6">
        <v>24</v>
      </c>
      <c r="B26" s="2" t="s">
        <v>11</v>
      </c>
      <c r="C26" s="2"/>
      <c r="D26" s="6" t="str">
        <f>Table3[UPDATED]</f>
        <v>2019-01-26 23:00:00</v>
      </c>
      <c r="E26" s="2" t="s">
        <v>65</v>
      </c>
      <c r="F26" s="2" t="s">
        <v>64</v>
      </c>
      <c r="G26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('24', '1', NULL, '2019-01-26 23:00:00', 'SEMEI', 'ул. Дулатова 135, кв. 2');</v>
      </c>
      <c r="H26" s="6">
        <f>Table1[ID]</f>
        <v>24</v>
      </c>
      <c r="I26" s="2"/>
      <c r="J26" s="2" t="s">
        <v>13</v>
      </c>
      <c r="K26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26" s="6">
        <f>Table1[ID]</f>
        <v>24</v>
      </c>
      <c r="M26" s="2" t="s">
        <v>103</v>
      </c>
      <c r="N26" s="6" t="str">
        <f>Table1[[#This Row],[LANGUAGE]]</f>
        <v>KAZAKH</v>
      </c>
      <c r="O26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('24', 'Дулатов к.-сі, 135, 2 пәтер', 'KAZAKH');</v>
      </c>
      <c r="P26" s="6">
        <f>Table1[[#This Row],[ID]]</f>
        <v>24</v>
      </c>
      <c r="Q26" s="2" t="s">
        <v>140</v>
      </c>
      <c r="R26" s="2" t="s">
        <v>117</v>
      </c>
      <c r="S26" s="6" t="str">
        <f>Table1[[#This Row],[UPDATED]]</f>
        <v>2019-01-26 23:00:00</v>
      </c>
      <c r="T26" s="6">
        <f>Table1[[#This Row],[ID]]</f>
        <v>24</v>
      </c>
      <c r="U26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('24', '+7 (7222) 361905', 'MAIN', '2019-01-26 23:00:00', '24');</v>
      </c>
    </row>
    <row r="27" spans="1:21" x14ac:dyDescent="0.2">
      <c r="A27" s="6">
        <v>25</v>
      </c>
      <c r="B27" s="2" t="s">
        <v>11</v>
      </c>
      <c r="C27" s="2"/>
      <c r="D27" s="6" t="str">
        <f>Table3[UPDATED]</f>
        <v>2019-01-26 23:00:00</v>
      </c>
      <c r="E27" s="2" t="s">
        <v>67</v>
      </c>
      <c r="F27" s="2" t="s">
        <v>66</v>
      </c>
      <c r="G27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('25', '1', NULL, '2019-01-26 23:00:00', 'URALS', 'пр. Абулхаир хана, 2А');</v>
      </c>
      <c r="H27" s="6">
        <f>Table1[ID]</f>
        <v>25</v>
      </c>
      <c r="I27" s="2"/>
      <c r="J27" s="2" t="s">
        <v>13</v>
      </c>
      <c r="K27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27" s="6">
        <f>Table1[ID]</f>
        <v>25</v>
      </c>
      <c r="M27" s="2" t="s">
        <v>104</v>
      </c>
      <c r="N27" s="6" t="str">
        <f>Table1[[#This Row],[LANGUAGE]]</f>
        <v>KAZAKH</v>
      </c>
      <c r="O27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('25', 'Абылхаир хан к.-сі, 2А, 1 этаж, 12 офис', 'KAZAKH');</v>
      </c>
      <c r="P27" s="6">
        <f>Table1[[#This Row],[ID]]</f>
        <v>25</v>
      </c>
      <c r="Q27" s="2" t="s">
        <v>141</v>
      </c>
      <c r="R27" s="2" t="s">
        <v>117</v>
      </c>
      <c r="S27" s="6" t="str">
        <f>Table1[[#This Row],[UPDATED]]</f>
        <v>2019-01-26 23:00:00</v>
      </c>
      <c r="T27" s="6">
        <f>Table1[[#This Row],[ID]]</f>
        <v>25</v>
      </c>
      <c r="U27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('25', '+7 (701) 4383480', 'MAIN', '2019-01-26 23:00:00', '25');</v>
      </c>
    </row>
    <row r="28" spans="1:21" x14ac:dyDescent="0.2">
      <c r="A28" s="6">
        <v>26</v>
      </c>
      <c r="B28" s="2" t="s">
        <v>11</v>
      </c>
      <c r="C28" s="2"/>
      <c r="D28" s="6" t="str">
        <f>Table3[UPDATED]</f>
        <v>2019-01-26 23:00:00</v>
      </c>
      <c r="E28" s="2" t="s">
        <v>69</v>
      </c>
      <c r="F28" s="2" t="s">
        <v>68</v>
      </c>
      <c r="G28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('26', '1', NULL, '2019-01-26 23:00:00', 'UKAM', 'ул. Максима Горького, 67');</v>
      </c>
      <c r="H28" s="6">
        <f>Table1[ID]</f>
        <v>26</v>
      </c>
      <c r="I28" s="2"/>
      <c r="J28" s="2" t="s">
        <v>13</v>
      </c>
      <c r="K28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28" s="6">
        <f>Table1[ID]</f>
        <v>26</v>
      </c>
      <c r="M28" s="2" t="s">
        <v>105</v>
      </c>
      <c r="N28" s="6" t="str">
        <f>Table1[[#This Row],[LANGUAGE]]</f>
        <v>KAZAKH</v>
      </c>
      <c r="O28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('26', 'М. Горький к.-сі, 67 (Аркадия Сауда уйінін жанында)', 'KAZAKH');</v>
      </c>
      <c r="P28" s="6">
        <f>Table1[[#This Row],[ID]]</f>
        <v>26</v>
      </c>
      <c r="Q28" s="2" t="s">
        <v>142</v>
      </c>
      <c r="R28" s="2" t="s">
        <v>117</v>
      </c>
      <c r="S28" s="6" t="str">
        <f>Table1[[#This Row],[UPDATED]]</f>
        <v>2019-01-26 23:00:00</v>
      </c>
      <c r="T28" s="6">
        <f>Table1[[#This Row],[ID]]</f>
        <v>26</v>
      </c>
      <c r="U28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('26', '+7 (7232) 265121', 'MAIN', '2019-01-26 23:00:00', '26');</v>
      </c>
    </row>
    <row r="29" spans="1:21" x14ac:dyDescent="0.2">
      <c r="A29" s="6">
        <v>27</v>
      </c>
      <c r="B29" s="2" t="s">
        <v>11</v>
      </c>
      <c r="C29" s="2"/>
      <c r="D29" s="6" t="str">
        <f>Table3[UPDATED]</f>
        <v>2019-01-26 23:00:00</v>
      </c>
      <c r="E29" s="2" t="s">
        <v>71</v>
      </c>
      <c r="F29" s="2" t="s">
        <v>70</v>
      </c>
      <c r="G29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('27', '1', NULL, '2019-01-26 23:00:00', 'SHYM', 'ул. Желтоксан 7, БЦ «Даркөл»');</v>
      </c>
      <c r="H29" s="6">
        <f>Table1[ID]</f>
        <v>27</v>
      </c>
      <c r="I29" s="2"/>
      <c r="J29" s="2" t="s">
        <v>13</v>
      </c>
      <c r="K29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29" s="6">
        <f>Table1[ID]</f>
        <v>27</v>
      </c>
      <c r="M29" s="2" t="s">
        <v>108</v>
      </c>
      <c r="N29" s="6" t="str">
        <f>Table1[[#This Row],[LANGUAGE]]</f>
        <v>KAZAKH</v>
      </c>
      <c r="O29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('27', 'Желтоқсан к.-сі, 7', 'KAZAKH');</v>
      </c>
      <c r="P29" s="6">
        <f>Table1[[#This Row],[ID]]</f>
        <v>27</v>
      </c>
      <c r="Q29" s="2" t="s">
        <v>143</v>
      </c>
      <c r="R29" s="2" t="s">
        <v>117</v>
      </c>
      <c r="S29" s="6" t="str">
        <f>Table1[[#This Row],[UPDATED]]</f>
        <v>2019-01-26 23:00:00</v>
      </c>
      <c r="T29" s="6">
        <f>Table1[[#This Row],[ID]]</f>
        <v>27</v>
      </c>
      <c r="U29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>INSERT INTO POS_CONTACT_PHONE (ID, PHONE_NUMBER, PHONE_TYPE, UPDATED, POS_ID) VALUES ('27', '+7 (725) 2997721', 'MAIN', '2019-01-26 23:00:00', '27');</v>
      </c>
    </row>
    <row r="30" spans="1:21" x14ac:dyDescent="0.2">
      <c r="A30" s="6">
        <v>28</v>
      </c>
      <c r="B30" s="2" t="s">
        <v>11</v>
      </c>
      <c r="C30" s="2"/>
      <c r="D30" s="6" t="str">
        <f>Table3[UPDATED]</f>
        <v>2019-01-26 23:00:00</v>
      </c>
      <c r="E30" s="2" t="s">
        <v>71</v>
      </c>
      <c r="F30" s="2" t="s">
        <v>72</v>
      </c>
      <c r="G30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('28', '1', NULL, '2019-01-26 23:00:00', 'SHYM', 'ул. Б.Майлина, дом 66');</v>
      </c>
      <c r="H30" s="6">
        <f>Table1[ID]</f>
        <v>28</v>
      </c>
      <c r="I30" s="2"/>
      <c r="J30" s="2" t="s">
        <v>13</v>
      </c>
      <c r="K30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30" s="6">
        <f>Table1[ID]</f>
        <v>28</v>
      </c>
      <c r="M30" s="2" t="s">
        <v>106</v>
      </c>
      <c r="N30" s="6" t="str">
        <f>Table1[[#This Row],[LANGUAGE]]</f>
        <v>KAZAKH</v>
      </c>
      <c r="O30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('28', 'Б. Майлин к.-сі,  66', 'KAZAKH');</v>
      </c>
      <c r="P30" s="6">
        <f>Table1[[#This Row],[ID]]</f>
        <v>28</v>
      </c>
      <c r="Q30" s="2"/>
      <c r="R30" s="2" t="s">
        <v>117</v>
      </c>
      <c r="S30" s="6" t="str">
        <f>Table1[[#This Row],[UPDATED]]</f>
        <v>2019-01-26 23:00:00</v>
      </c>
      <c r="T30" s="6">
        <f>Table1[[#This Row],[ID]]</f>
        <v>28</v>
      </c>
      <c r="U30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/>
      </c>
    </row>
    <row r="31" spans="1:21" x14ac:dyDescent="0.2">
      <c r="A31" s="6">
        <v>29</v>
      </c>
      <c r="B31" s="2" t="s">
        <v>11</v>
      </c>
      <c r="C31" s="2"/>
      <c r="D31" s="6" t="str">
        <f>Table3[UPDATED]</f>
        <v>2019-01-26 23:00:00</v>
      </c>
      <c r="E31" s="2" t="s">
        <v>71</v>
      </c>
      <c r="F31" s="2" t="s">
        <v>73</v>
      </c>
      <c r="G31" s="6" t="str">
        <f>"INSERT INTO "&amp;A$1&amp;" ("&amp;Table1[[#Headers],[ID]]&amp;","&amp;Table1[[#Headers],[IS_AVAILABLE]]&amp;","&amp;Table1[[#Headers],[NAME]]&amp;","&amp;Table1[[#Headers],[UPDATED]]&amp;","&amp;Table1[[#Headers],[ADDRESS_CITY]]&amp;","&amp;Table1[[#Headers],[ADDRESS_STREET]]&amp;") VALUES ('"&amp;Table1[ID]&amp;"', '"&amp;Table1[IS_AVAILABLE]&amp;"', "&amp;IF(Table1[NAME]&lt;&gt;"", ("'"&amp;Table1[NAME]&amp;"'"), "NULL")&amp;", '"&amp;Table1[UPDATED]&amp;"', '"&amp;Table1[ADDRESS_CITY]&amp;"', '"&amp;Table1[ADDRESS_STREET]&amp;"');"</f>
        <v>INSERT INTO POS (ID,IS_AVAILABLE,NAME,UPDATED,ADDRESS_CITY,ADDRESS_STREET) VALUES ('29', '1', NULL, '2019-01-26 23:00:00', 'SHYM', '18 мкрн, д.62, кв. 1');</v>
      </c>
      <c r="H31" s="6">
        <f>Table1[ID]</f>
        <v>29</v>
      </c>
      <c r="I31" s="2"/>
      <c r="J31" s="2" t="s">
        <v>13</v>
      </c>
      <c r="K31" s="6" t="str">
        <f>IF(Table1[[#This Row],[VALUE]]&lt;&gt;"", "INSERT INTO "&amp;H$1&amp;" ("&amp;Table1[[#Headers],[ENTITY_ID]]&amp;", "&amp;Table1[[#Headers],[VALUE]]&amp;", "&amp;Table1[[#Headers],[LANGUAGE]]&amp;") VALUES ('"&amp;Table1[ENTITY_ID]&amp;"', '"&amp;Table1[VALUE]&amp;"', '"&amp;Table1[LANGUAGE]&amp;"');", "")</f>
        <v/>
      </c>
      <c r="L31" s="6">
        <f>Table1[ID]</f>
        <v>29</v>
      </c>
      <c r="M31" s="2" t="s">
        <v>107</v>
      </c>
      <c r="N31" s="6" t="str">
        <f>Table1[[#This Row],[LANGUAGE]]</f>
        <v>KAZAKH</v>
      </c>
      <c r="O31" s="6" t="str">
        <f>IF(Table1[[#This Row],[VALUE2]]&lt;&gt;"", "INSERT INTO "&amp;L$1&amp;" ("&amp;Table1[[#Headers],[ENTITY_ID]]&amp;", "&amp;Table1[[#Headers],[VALUE]]&amp;", "&amp;Table1[[#Headers],[LANGUAGE]]&amp;") VALUES ('"&amp;Table1[ENTITY_ID2]&amp;"', '"&amp;Table1[VALUE2]&amp;"', '"&amp;Table1[LANGUAGE2]&amp;"');", "")</f>
        <v>INSERT INTO ADDRESS_STREET_LOCALIZATION (ENTITY_ID, VALUE, LANGUAGE) VALUES ('29', '18 шағын ауданы,62, 1-ші пәтер', 'KAZAKH');</v>
      </c>
      <c r="P31" s="6">
        <f>Table1[[#This Row],[ID]]</f>
        <v>29</v>
      </c>
      <c r="Q31" s="2"/>
      <c r="R31" s="2" t="s">
        <v>117</v>
      </c>
      <c r="S31" s="6" t="str">
        <f>Table1[[#This Row],[UPDATED]]</f>
        <v>2019-01-26 23:00:00</v>
      </c>
      <c r="T31" s="6">
        <f>Table1[[#This Row],[ID]]</f>
        <v>29</v>
      </c>
      <c r="U31" s="6" t="str">
        <f>IF(Table1[[#This Row],[PHONE_NUMBER]]&lt;&gt;"", "INSERT INTO "&amp;P$1&amp;" ("&amp;Table1[[#Headers],[ID]]&amp;", "&amp;Table1[[#Headers],[PHONE_NUMBER]]&amp;", "&amp;Table1[[#Headers],[PHONE_TYPE]]&amp;", "&amp;Table1[[#Headers],[UPDATED]]&amp;", "&amp;Table1[[#Headers],[POS_ID]]&amp;") VALUES ('"&amp;Table1[[#This Row],[ID2]]&amp;"', '"&amp;Table1[[#This Row],[PHONE_NUMBER]]&amp;"', '"&amp;Table1[[#This Row],[PHONE_TYPE]]&amp;"', '"&amp;Table1[[#This Row],[UPDATED2]]&amp;"', '"&amp;Table1[[#This Row],[POS_ID]]&amp;"');", "")</f>
        <v/>
      </c>
    </row>
    <row r="36" spans="16:21" ht="19" x14ac:dyDescent="0.2">
      <c r="P36" s="7" t="s">
        <v>111</v>
      </c>
    </row>
    <row r="37" spans="16:21" x14ac:dyDescent="0.2">
      <c r="P37" t="s">
        <v>0</v>
      </c>
      <c r="Q37" t="s">
        <v>113</v>
      </c>
      <c r="R37" t="s">
        <v>114</v>
      </c>
      <c r="S37" t="s">
        <v>3</v>
      </c>
      <c r="T37" t="s">
        <v>116</v>
      </c>
      <c r="U37" t="s">
        <v>126</v>
      </c>
    </row>
    <row r="38" spans="16:21" x14ac:dyDescent="0.2">
      <c r="P38">
        <v>30</v>
      </c>
      <c r="Q38" s="1" t="s">
        <v>144</v>
      </c>
      <c r="R38" s="1" t="s">
        <v>117</v>
      </c>
      <c r="S38" t="str">
        <f>Table3[UPDATED]</f>
        <v>2019-01-26 23:00:00</v>
      </c>
      <c r="T38" s="1" t="s">
        <v>127</v>
      </c>
      <c r="U38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('30', '+7 (7172) 925149', 'MAIN', '2019-01-26 23:00:00', '8');</v>
      </c>
    </row>
    <row r="39" spans="16:21" x14ac:dyDescent="0.2">
      <c r="P39">
        <v>31</v>
      </c>
      <c r="Q39" s="1" t="s">
        <v>145</v>
      </c>
      <c r="R39" s="1" t="s">
        <v>117</v>
      </c>
      <c r="S39" t="str">
        <f>Table3[UPDATED]</f>
        <v>2019-01-26 23:00:00</v>
      </c>
      <c r="T39" s="1" t="s">
        <v>127</v>
      </c>
      <c r="U39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('31', '+7 (7172) 925159', 'MAIN', '2019-01-26 23:00:00', '8');</v>
      </c>
    </row>
    <row r="40" spans="16:21" x14ac:dyDescent="0.2">
      <c r="P40" s="4">
        <v>32</v>
      </c>
      <c r="Q40" s="2" t="s">
        <v>146</v>
      </c>
      <c r="R40" s="2" t="s">
        <v>117</v>
      </c>
      <c r="S40" s="4" t="str">
        <f>Table3[UPDATED]</f>
        <v>2019-01-26 23:00:00</v>
      </c>
      <c r="T40" s="2" t="s">
        <v>37</v>
      </c>
      <c r="U40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('32', '+7 (7172) 243522', 'MAIN', '2019-01-26 23:00:00', '9');</v>
      </c>
    </row>
    <row r="41" spans="16:21" x14ac:dyDescent="0.2">
      <c r="P41" s="4">
        <v>33</v>
      </c>
      <c r="Q41" s="2" t="s">
        <v>147</v>
      </c>
      <c r="R41" s="2" t="s">
        <v>117</v>
      </c>
      <c r="S41" s="4" t="str">
        <f>Table3[UPDATED]</f>
        <v>2019-01-26 23:00:00</v>
      </c>
      <c r="T41" s="2" t="s">
        <v>37</v>
      </c>
      <c r="U41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('33', '+7 (7172) 243534', 'MAIN', '2019-01-26 23:00:00', '9');</v>
      </c>
    </row>
    <row r="42" spans="16:21" x14ac:dyDescent="0.2">
      <c r="P42" s="4">
        <v>34</v>
      </c>
      <c r="Q42" s="2" t="s">
        <v>148</v>
      </c>
      <c r="R42" s="2" t="s">
        <v>117</v>
      </c>
      <c r="S42" s="4" t="str">
        <f>Table3[UPDATED]</f>
        <v>2019-01-26 23:00:00</v>
      </c>
      <c r="T42" s="2">
        <v>9</v>
      </c>
      <c r="U42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('34', '+7 (7172) 240139', 'MAIN', '2019-01-26 23:00:00', '9');</v>
      </c>
    </row>
    <row r="43" spans="16:21" x14ac:dyDescent="0.2">
      <c r="P43" s="4">
        <v>35</v>
      </c>
      <c r="Q43" s="2" t="s">
        <v>149</v>
      </c>
      <c r="R43" s="2" t="s">
        <v>117</v>
      </c>
      <c r="S43" s="4" t="str">
        <f>Table3[UPDATED]</f>
        <v>2019-01-26 23:00:00</v>
      </c>
      <c r="T43" s="2" t="s">
        <v>128</v>
      </c>
      <c r="U43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('35', '+7 (7172) 792927', 'MAIN', '2019-01-26 23:00:00', '10');</v>
      </c>
    </row>
    <row r="44" spans="16:21" x14ac:dyDescent="0.2">
      <c r="P44" s="4">
        <v>36</v>
      </c>
      <c r="Q44" s="2" t="s">
        <v>150</v>
      </c>
      <c r="R44" s="2" t="s">
        <v>117</v>
      </c>
      <c r="S44" s="4" t="str">
        <f>Table3[UPDATED]</f>
        <v>2019-01-26 23:00:00</v>
      </c>
      <c r="T44" s="2" t="s">
        <v>128</v>
      </c>
      <c r="U44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('36', '+7 (7172) 792928', 'MAIN', '2019-01-26 23:00:00', '10');</v>
      </c>
    </row>
    <row r="45" spans="16:21" x14ac:dyDescent="0.2">
      <c r="P45" s="4">
        <v>37</v>
      </c>
      <c r="Q45" s="2" t="s">
        <v>151</v>
      </c>
      <c r="R45" s="2" t="s">
        <v>117</v>
      </c>
      <c r="S45" s="4" t="str">
        <f>Table3[UPDATED]</f>
        <v>2019-01-26 23:00:00</v>
      </c>
      <c r="T45" s="2" t="s">
        <v>129</v>
      </c>
      <c r="U45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('37', '+7 (7172) 418333', 'MAIN', '2019-01-26 23:00:00', '12');</v>
      </c>
    </row>
    <row r="46" spans="16:21" x14ac:dyDescent="0.2">
      <c r="P46" s="4">
        <v>38</v>
      </c>
      <c r="Q46" s="2" t="s">
        <v>152</v>
      </c>
      <c r="R46" s="2" t="s">
        <v>117</v>
      </c>
      <c r="S46" s="4" t="str">
        <f>Table3[UPDATED]</f>
        <v>2019-01-26 23:00:00</v>
      </c>
      <c r="T46" s="2" t="s">
        <v>129</v>
      </c>
      <c r="U46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('38', '+7 (7172) 418355', 'MAIN', '2019-01-26 23:00:00', '12');</v>
      </c>
    </row>
    <row r="47" spans="16:21" x14ac:dyDescent="0.2">
      <c r="P47" s="4">
        <v>39</v>
      </c>
      <c r="Q47" s="2" t="s">
        <v>160</v>
      </c>
      <c r="R47" s="2" t="s">
        <v>117</v>
      </c>
      <c r="S47" s="4" t="str">
        <f>Table3[UPDATED]</f>
        <v>2019-01-26 23:00:00</v>
      </c>
      <c r="T47" s="2" t="s">
        <v>130</v>
      </c>
      <c r="U47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('39', '+7 (717) 2559310', 'MAIN', '2019-01-26 23:00:00', '13');</v>
      </c>
    </row>
    <row r="48" spans="16:21" x14ac:dyDescent="0.2">
      <c r="P48" s="4">
        <v>40</v>
      </c>
      <c r="Q48" s="2" t="s">
        <v>153</v>
      </c>
      <c r="R48" s="2" t="s">
        <v>117</v>
      </c>
      <c r="S48" s="4" t="str">
        <f>Table3[UPDATED]</f>
        <v>2019-01-26 23:00:00</v>
      </c>
      <c r="T48" s="2" t="s">
        <v>43</v>
      </c>
      <c r="U48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('40', '+7 (7292) 505457', 'MAIN', '2019-01-26 23:00:00', '14');</v>
      </c>
    </row>
    <row r="49" spans="16:21" x14ac:dyDescent="0.2">
      <c r="P49" s="4">
        <v>41</v>
      </c>
      <c r="Q49" s="2" t="s">
        <v>154</v>
      </c>
      <c r="R49" s="2" t="s">
        <v>117</v>
      </c>
      <c r="S49" s="4" t="str">
        <f>Table3[UPDATED]</f>
        <v>2019-01-26 23:00:00</v>
      </c>
      <c r="T49" s="2" t="s">
        <v>43</v>
      </c>
      <c r="U49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('41', '+7 (7292) 506067', 'MAIN', '2019-01-26 23:00:00', '14');</v>
      </c>
    </row>
    <row r="50" spans="16:21" x14ac:dyDescent="0.2">
      <c r="P50" s="4">
        <v>42</v>
      </c>
      <c r="Q50" s="2" t="s">
        <v>155</v>
      </c>
      <c r="R50" s="2" t="s">
        <v>117</v>
      </c>
      <c r="S50" s="4" t="str">
        <f>Table3[UPDATED]</f>
        <v>2019-01-26 23:00:00</v>
      </c>
      <c r="T50" s="2" t="s">
        <v>43</v>
      </c>
      <c r="U50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('42', '+7 (7292) 506068', 'MAIN', '2019-01-26 23:00:00', '14');</v>
      </c>
    </row>
    <row r="51" spans="16:21" x14ac:dyDescent="0.2">
      <c r="P51" s="4">
        <v>43</v>
      </c>
      <c r="Q51" s="2" t="s">
        <v>156</v>
      </c>
      <c r="R51" s="2" t="s">
        <v>117</v>
      </c>
      <c r="S51" s="4" t="str">
        <f>Table3[UPDATED]</f>
        <v>2019-01-26 23:00:00</v>
      </c>
      <c r="T51" s="2" t="s">
        <v>131</v>
      </c>
      <c r="U51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('43', '+7 (7122) 200142', 'MAIN', '2019-01-26 23:00:00', '16');</v>
      </c>
    </row>
    <row r="52" spans="16:21" x14ac:dyDescent="0.2">
      <c r="P52" s="4">
        <v>44</v>
      </c>
      <c r="Q52" s="2" t="s">
        <v>157</v>
      </c>
      <c r="R52" s="2" t="s">
        <v>117</v>
      </c>
      <c r="S52" s="4" t="str">
        <f>Table3[UPDATED]</f>
        <v>2019-01-26 23:00:00</v>
      </c>
      <c r="T52" s="2" t="s">
        <v>53</v>
      </c>
      <c r="U52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('44', '+7 (7142) 531900', 'MAIN', '2019-01-26 23:00:00', '19');</v>
      </c>
    </row>
    <row r="53" spans="16:21" x14ac:dyDescent="0.2">
      <c r="P53" s="4">
        <v>45</v>
      </c>
      <c r="Q53" s="2" t="s">
        <v>158</v>
      </c>
      <c r="R53" s="2" t="s">
        <v>117</v>
      </c>
      <c r="S53" s="4" t="str">
        <f>Table3[UPDATED]</f>
        <v>2019-01-26 23:00:00</v>
      </c>
      <c r="T53" s="2" t="s">
        <v>53</v>
      </c>
      <c r="U53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('45', '+7 (7142) 532636', 'MAIN', '2019-01-26 23:00:00', '19');</v>
      </c>
    </row>
    <row r="54" spans="16:21" x14ac:dyDescent="0.2">
      <c r="P54" s="4">
        <v>46</v>
      </c>
      <c r="Q54" s="2" t="s">
        <v>159</v>
      </c>
      <c r="R54" s="2" t="s">
        <v>132</v>
      </c>
      <c r="S54" s="4" t="str">
        <f>Table3[UPDATED]</f>
        <v>2019-01-26 23:00:00</v>
      </c>
      <c r="T54" s="2" t="s">
        <v>59</v>
      </c>
      <c r="U54" s="6" t="str">
        <f>"INSERT INTO "&amp;P$36&amp;" ("&amp;Table5[[#Headers],[ID]]&amp;", "&amp;Table5[[#Headers],[PHONE_NUMBER]]&amp;", "&amp;Table5[[#Headers],[PHONE_TYPE]]&amp;", "&amp;Table5[[#Headers],[UPDATED]]&amp;", "&amp;Table5[[#Headers],[POS_ID]]&amp;") VALUES ('"&amp;Table5[[#This Row],[ID]]&amp;"', '"&amp;Table5[[#This Row],[PHONE_NUMBER]]&amp;"', '"&amp;Table5[[#This Row],[PHONE_TYPE]]&amp;"', '"&amp;Table5[[#This Row],[UPDATED]]&amp;"', '"&amp;Table5[[#This Row],[POS_ID]]&amp;"');"</f>
        <v>INSERT INTO POS_CONTACT_PHONE (ID, PHONE_NUMBER, PHONE_TYPE, UPDATED, POS_ID) VALUES ('46', '+7 (718) 2324779', 'FAX', '2019-01-26 23:00:00', '22');</v>
      </c>
    </row>
  </sheetData>
  <pageMargins left="0.7" right="0.7" top="0.75" bottom="0.75" header="0.3" footer="0.3"/>
  <ignoredErrors>
    <ignoredError sqref="T38:T39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29CC-BF26-D542-B9C7-4159816F7BFF}">
  <dimension ref="A1:A2"/>
  <sheetViews>
    <sheetView workbookViewId="0">
      <selection activeCell="A2" sqref="A2"/>
    </sheetView>
  </sheetViews>
  <sheetFormatPr baseColWidth="10" defaultRowHeight="16" x14ac:dyDescent="0.2"/>
  <cols>
    <col min="1" max="1" width="19.6640625" customWidth="1"/>
  </cols>
  <sheetData>
    <row r="1" spans="1:1" x14ac:dyDescent="0.2">
      <c r="A1" t="s">
        <v>3</v>
      </c>
    </row>
    <row r="2" spans="1:1" x14ac:dyDescent="0.2">
      <c r="A2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42FC-E458-9349-9E02-DCAB3512114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POS_AND_ADDR</vt:lpstr>
      <vt:lpstr>PARS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2019-01-26T19:50:21Z</dcterms:created>
  <dcterms:modified xsi:type="dcterms:W3CDTF">2019-01-26T22:08:45Z</dcterms:modified>
</cp:coreProperties>
</file>