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CASE APRIL 2025 " sheetId="1" r:id="rId4"/>
    <sheet state="visible" name="CLAIM TEAM INDRA DEC 2024-2025" sheetId="2" r:id="rId5"/>
    <sheet state="visible" name="CLAIM TEAM AZIMI DEC 2024-2025" sheetId="3" r:id="rId6"/>
    <sheet state="visible" name="ED 0125-0325" sheetId="4" r:id="rId7"/>
  </sheets>
  <definedNames/>
  <calcPr/>
</workbook>
</file>

<file path=xl/sharedStrings.xml><?xml version="1.0" encoding="utf-8"?>
<sst xmlns="http://schemas.openxmlformats.org/spreadsheetml/2006/main" count="528" uniqueCount="283">
  <si>
    <t xml:space="preserve">LIST CASE </t>
  </si>
  <si>
    <t xml:space="preserve">NO </t>
  </si>
  <si>
    <t>NO CASE</t>
  </si>
  <si>
    <t>INVOICE NO.</t>
  </si>
  <si>
    <t xml:space="preserve">E.FORM DETAILS ID </t>
  </si>
  <si>
    <t>AGENT NAME</t>
  </si>
  <si>
    <t>CLIENT NAME</t>
  </si>
  <si>
    <t>DESCRIPTION</t>
  </si>
  <si>
    <t>PURCHASE PRICE (RM)</t>
  </si>
  <si>
    <t>AMOUNT (RM) 3.24%</t>
  </si>
  <si>
    <t>ED PAID</t>
  </si>
  <si>
    <t>ED PENDING</t>
  </si>
  <si>
    <t>TAX</t>
  </si>
  <si>
    <t>TOTAL AMOUNT</t>
  </si>
  <si>
    <t>% COMMISSION</t>
  </si>
  <si>
    <t>TOTAL COMMISSION</t>
  </si>
  <si>
    <t>OVERIDING LEADER</t>
  </si>
  <si>
    <t>OVERIDING HOA 4%</t>
  </si>
  <si>
    <t xml:space="preserve">PROFIT PROPER </t>
  </si>
  <si>
    <t>STATUS</t>
  </si>
  <si>
    <t>PROPER/SEL/4/2025/94</t>
  </si>
  <si>
    <t xml:space="preserve">AZHARIN </t>
  </si>
  <si>
    <t>P : MOHD HAFIZZUDIN BIN MD ZAHIR, ADNIZAR AKBAR
V : HEMANCHALI A/P RAMAN</t>
  </si>
  <si>
    <t>EARNEST DEPOSIT</t>
  </si>
  <si>
    <t>FULL ED</t>
  </si>
  <si>
    <t>SETTLE</t>
  </si>
  <si>
    <t>PROPER/SEL/4/2025/95</t>
  </si>
  <si>
    <t>SUEHENDRA BIN SUATAU</t>
  </si>
  <si>
    <t>P : HARIDAS A/L RAMAN
V : KHAIRUNNISA BINTI MUSA</t>
  </si>
  <si>
    <t>IN PROGRESS</t>
  </si>
  <si>
    <t>PROPER/SEL/4/2025/96</t>
  </si>
  <si>
    <t>SUJAINI BIN SAMIRAN</t>
  </si>
  <si>
    <t>P : MUHAMMAD FITRI BIN HAIRUDIN
V : NOOR HAINUM BINTI JAMAL/ZAINAL BIN MAZLAN</t>
  </si>
  <si>
    <t>PROPER/SEL/4/2025/TA26/97</t>
  </si>
  <si>
    <t>YAAKUB BIN ARSAD</t>
  </si>
  <si>
    <t>T : SHAHRULNIZAM BIN SHAARANI
O : WAN JAZILAH BINTI WAN JAAFAR</t>
  </si>
  <si>
    <t>DEPOSIT RENTAL</t>
  </si>
  <si>
    <t>RENTAL</t>
  </si>
  <si>
    <t>PROPER/SEL/4/2025/98</t>
  </si>
  <si>
    <t>PA : TENGKU MOHD SHAHRIR ROHAIZAD BIN TENGKU HAMAT</t>
  </si>
  <si>
    <t>REFER CASE MAC 9639
P: NORHAYATI BINTI MOHAMAD NOOR
V : MUHAMMAD NASH FA’IS BIN NASIR</t>
  </si>
  <si>
    <t>VA :  MOHD RIDUWAN BIN ABD RAHIM</t>
  </si>
  <si>
    <t>PROPER/SEL/4/2025/99</t>
  </si>
  <si>
    <t>PA : MOHD ZUKRI BIN MOHAMED</t>
  </si>
  <si>
    <t>SERENE HEIGHT, SEMENYIH SELANGOR</t>
  </si>
  <si>
    <t>VA : SULAIMAN</t>
  </si>
  <si>
    <t>PROPER/SEL/4/2025/100</t>
  </si>
  <si>
    <t>MOHD ZUKRI BIN MOHAMED</t>
  </si>
  <si>
    <t>TINGKAT 2,JLN DESA MEWAH,TAMAN DESA MEWAH SEMENYIH, SELANGOR</t>
  </si>
  <si>
    <t xml:space="preserve">EARNEST DEPOSIT </t>
  </si>
  <si>
    <t>PROPER/SEL/4/2025/TA27/101</t>
  </si>
  <si>
    <t>T : SITI ZARINAH BINTI ABDULLAH @ ZAKARIA
O : JAGATHISWARY A/P SICKAN</t>
  </si>
  <si>
    <t>PROPER/SEL/4/2025/TA28/102</t>
  </si>
  <si>
    <t>T : AMIRUL IZHA BIN SHARUDDIN
O : HUDA BINTI HARON</t>
  </si>
  <si>
    <t>PROPER/SEL/4/2025/103</t>
  </si>
  <si>
    <t>NURUL SHUHADA PAUZAI</t>
  </si>
  <si>
    <t>P : SURIYATI BINTI RAZALI/AMIRUL SHAFIQ BIN MUHAMAD
V : EARWEENA BINTI SULMAN</t>
  </si>
  <si>
    <t>PROPER/SEL/4/2025/104</t>
  </si>
  <si>
    <t>P : MOHD HANIFF BIN AHMAD
V : SHAHARIN BIN MAT RASUL</t>
  </si>
  <si>
    <t>PROPER/SEL/4/2025/105</t>
  </si>
  <si>
    <t xml:space="preserve">PA : SUJAINI BIN SAMIRAN
</t>
  </si>
  <si>
    <t>P : SYAHRIL NASUTION BIN IRWAN SYAH
V : SITI HAWA SALLEH/MD YUSOD BIN JALAL</t>
  </si>
  <si>
    <t>VA : NORULMIZAN BIN YUNUS</t>
  </si>
  <si>
    <t>PROPER/PER/4/2025/106</t>
  </si>
  <si>
    <t>AZHARIN BIN SHAARI</t>
  </si>
  <si>
    <t>P : ISA BIN AHMAD 
V : AZNI BIN KULOP MOHAMED</t>
  </si>
  <si>
    <t>PROPER/SEL/4/2025/107</t>
  </si>
  <si>
    <t xml:space="preserve">PA : NORULMIZAN BIN YUNUS
</t>
  </si>
  <si>
    <t>P : MUHAMMAD FAIZ BIN BAKAR
V : SOLEHOZULHAIRY BIN JOHARI</t>
  </si>
  <si>
    <t>VA : SUEHENDRA SUATAU</t>
  </si>
  <si>
    <t>PROPER/SEL/4/2025/108</t>
  </si>
  <si>
    <t>P : KAMARULNIZAM BIN ZAMRI
V : BASIRAN BIN PARINO/ NURLIZA BINTI AJIS @ SAMAD</t>
  </si>
  <si>
    <t>EARNEST DEPSOIT</t>
  </si>
  <si>
    <t>VA : ROSMAN HAFIFI</t>
  </si>
  <si>
    <t>PROPER/SEL/4/2025/109</t>
  </si>
  <si>
    <t>MOHD RIDUWAN BIN ABD RAHIM</t>
  </si>
  <si>
    <t>P : THASARATHAN A/L SELVARAJU
V : NOR FAZLIYATUN BINTI SOBIREN</t>
  </si>
  <si>
    <t>PROPER/SEL/4/2025/110</t>
  </si>
  <si>
    <t xml:space="preserve">PA : TENGKU MOHD SHAHRIR ROHAIZAD BIN TENGKU HAMAT
</t>
  </si>
  <si>
    <t xml:space="preserve">P : MUHAMMAD ZIKRI IKHWAN BIN MAT DAUD
V : THIRUSELVAM A/L FALANIANDY </t>
  </si>
  <si>
    <t>VA : MOHD RIDUWAN BIN ABD RAHIM</t>
  </si>
  <si>
    <t>PROPER/SEL/4/2025/111</t>
  </si>
  <si>
    <t>P : MOHAMAD IBRAHIM BIN ALKHARIB SHAH
V : AZIZUL AZMAR BIN ZAKARIA</t>
  </si>
  <si>
    <t>DATE</t>
  </si>
  <si>
    <t xml:space="preserve">TEAM </t>
  </si>
  <si>
    <t>ACCOUNT NO</t>
  </si>
  <si>
    <t>CLIENT</t>
  </si>
  <si>
    <t xml:space="preserve">COMMISSION </t>
  </si>
  <si>
    <t>8%(1.08)  50%COA</t>
  </si>
  <si>
    <t xml:space="preserve">COMMISSION AGENT (RM) </t>
  </si>
  <si>
    <t xml:space="preserve">TEAM LEADER </t>
  </si>
  <si>
    <t>HOA (INDRA)</t>
  </si>
  <si>
    <t>PROPER</t>
  </si>
  <si>
    <t>PROPER/SEL/11/2024/TA13/43</t>
  </si>
  <si>
    <t>NORULAMIZAN BIN YUNUS</t>
  </si>
  <si>
    <t>MBB : 162375747479</t>
  </si>
  <si>
    <t>COA MAXXAN</t>
  </si>
  <si>
    <t>-</t>
  </si>
  <si>
    <t>10% + 1%</t>
  </si>
  <si>
    <t>PROPER/SEL/12/2024/49</t>
  </si>
  <si>
    <t>SUJAINI (MIZAN LEADER)</t>
  </si>
  <si>
    <t>MIZAN LEADER</t>
  </si>
  <si>
    <t>MAYBANK
1621 0623 1781</t>
  </si>
  <si>
    <t>VENDOR:
 KAMARIAH BINTI KAMARUDDIN (NO. 6, JALAN RUMBIA 31, TAMAN DATO’ HORMAT, 42500 TELOK PANGLIMA GARANG, SELANGOR)</t>
  </si>
  <si>
    <t>PROPER/SEL/1/2025/64</t>
  </si>
  <si>
    <t>CIMB: 7007190097</t>
  </si>
  <si>
    <t>P:MAHANI BINTI HASSAN V:MUHAMAD FEKTRI BIN ABDUL AZIZ</t>
  </si>
  <si>
    <t>PROPER/PER/2/2025/66</t>
  </si>
  <si>
    <t>ABDUL RAHMAN BIN ABDULLAH</t>
  </si>
  <si>
    <t xml:space="preserve">INDRA </t>
  </si>
  <si>
    <t>CIMB : 7613056411</t>
  </si>
  <si>
    <t>P:HASBULLAH BIN HASHIM
V:NOR HAFINA BINTI ZULKIFLI</t>
  </si>
  <si>
    <t>10%+1%</t>
  </si>
  <si>
    <t>PROPER/N9/3/2025/TA25/93</t>
  </si>
  <si>
    <t>T : NURMAISARAH BINTI NORAZMI
O : NURHAFIZAH BINTI ZAKARIA</t>
  </si>
  <si>
    <t>PAYMENT DONE</t>
  </si>
  <si>
    <t>PROPER/SEL/2/2025/77</t>
  </si>
  <si>
    <t>TENGKU MOHD SHAHRIR ROHAIZAD (HAFIFI LEADER)</t>
  </si>
  <si>
    <t>HAFIFI LEADER</t>
  </si>
  <si>
    <t>MBB : 512754598000</t>
  </si>
  <si>
    <t>P: NUR AZELLA BINTI MOHD SAIPUL BAHRI
V : SUHAILIZAM BIN JUMAAT</t>
  </si>
  <si>
    <t>PROPER/SEL/5/2025/TA29/103</t>
  </si>
  <si>
    <t xml:space="preserve">T : NOOR ATIKAH BINTI SUNAR
O : MOHD ZAHIR HANAFFI BIN JAINI </t>
  </si>
  <si>
    <t>PROPER/SEL/2/2025/80</t>
  </si>
  <si>
    <t xml:space="preserve">MOHD RIDUWAN BIN ABD RAHIM </t>
  </si>
  <si>
    <t>INDRA</t>
  </si>
  <si>
    <t>PBB : 6890541934</t>
  </si>
  <si>
    <t>P : MUHAMMAD ALIF AIMAN BIN IDRUS
V: WAN ZALEHA BINTI OTHAMAN</t>
  </si>
  <si>
    <t>MAXXAN REALTY</t>
  </si>
  <si>
    <t>PBB : 32076-53310</t>
  </si>
  <si>
    <t>notes :</t>
  </si>
  <si>
    <t>dah selaras RENTAL utk semua agent 
-80% agent
-10% HOA
-2% - IP(jika ada tolak dr HOA)
-10% PROPER</t>
  </si>
  <si>
    <t xml:space="preserve">NO ACCOUNT </t>
  </si>
  <si>
    <t>TEAM LEADER</t>
  </si>
  <si>
    <t>IP 2%</t>
  </si>
  <si>
    <t>HOA (AZIMI)</t>
  </si>
  <si>
    <t>PROPER/SEL/12/2024/TA15/52</t>
  </si>
  <si>
    <t>YA'AKUB BIN ARSAD</t>
  </si>
  <si>
    <t>MAYBANK
5645 5733 4669</t>
  </si>
  <si>
    <t>NUR 'AMIRAH BINTI AZHAR</t>
  </si>
  <si>
    <t>MOHD HALARAZIMI BIN JAMPAR</t>
  </si>
  <si>
    <t>Maybank no : 566010555551</t>
  </si>
  <si>
    <t>PROPER/SEL/12/2024/48</t>
  </si>
  <si>
    <t>Lee Yeen Kee (M) Sendirian Berhad</t>
  </si>
  <si>
    <t>-%</t>
  </si>
  <si>
    <t xml:space="preserve">Mohd izzulfitri bin ibrahim
</t>
  </si>
  <si>
    <t>Cimb : 
7604913184</t>
  </si>
  <si>
    <t>10+1%</t>
  </si>
  <si>
    <t xml:space="preserve">IP </t>
  </si>
  <si>
    <t>Nuraini binti mohd ali</t>
  </si>
  <si>
    <t>Maybank : 155015088146</t>
  </si>
  <si>
    <t>PROPER/PER/1/2025/61</t>
  </si>
  <si>
    <t xml:space="preserve">SHAHRUL ZAMAN </t>
  </si>
  <si>
    <t>Mbb : 162834021094</t>
  </si>
  <si>
    <t xml:space="preserve">V: ROSLI BIN SAYUTI P : WAN SHAFAWI BIN WAN MANSOR 
</t>
  </si>
  <si>
    <t>PROPER/SEL/1/2025/TA17/63</t>
  </si>
  <si>
    <t xml:space="preserve">MOHD HALARAZIMI BIN JAMPAR
</t>
  </si>
  <si>
    <t>Mbb : 566010555551</t>
  </si>
  <si>
    <t>T : RAJA KHAIRUL NIZAM BIN RAJA ISHAK
O : RAZALI BIN BASRI</t>
  </si>
  <si>
    <t>PROPER/SEL/12/2024/TA16/56</t>
  </si>
  <si>
    <t>T: ZAMRI BIN NGAH O : SURIATI BINTI MUDA</t>
  </si>
  <si>
    <t>NIK ISKANDAR ARIFF</t>
  </si>
  <si>
    <t>MBB : 162740197370</t>
  </si>
  <si>
    <t>PROPER/SEL/1/2025/TA18/66</t>
  </si>
  <si>
    <t>BSN  : 1010041000068784</t>
  </si>
  <si>
    <t>T : DANIEL SHAFIQ BIN MOHD SHUKRI
O : UMMU HAIMAN BEE BINTI DAULATGUN</t>
  </si>
  <si>
    <t>MBB :
5645 5733 4669</t>
  </si>
  <si>
    <t>PROPER/N9/12/2024/47</t>
  </si>
  <si>
    <t xml:space="preserve">Purchaser 1: Roziati Binti Nuskan. 
Purchase 2: Mohd Astarolhelmi Bin Othman. </t>
  </si>
  <si>
    <t>Mohd izzulfitri bin ibrahim</t>
  </si>
  <si>
    <t>Cimb : 7604913184</t>
  </si>
  <si>
    <t>PROPER/N9/1/2025/60</t>
  </si>
  <si>
    <t>TERMIZI BIN ABDUL SHUKOR</t>
  </si>
  <si>
    <t>RHB :  15505600083253</t>
  </si>
  <si>
    <t>P : MOHAMAD SAIFUL ANNUAR BIN MOHAMAT SARIF
V : KATEMAN BIN KINAN</t>
  </si>
  <si>
    <t>PROPER/SEL/2/2025/TA19/67</t>
  </si>
  <si>
    <t>T : MUHAMMAD SUFFIAN BIN MOHD NGALI (RAMSMARK TOBACCO COMPANY)
O : TAN ZI FU</t>
  </si>
  <si>
    <t>PROPER/SEL/2/2025/TA20/71</t>
  </si>
  <si>
    <t>T : IMRAN HAZEEQ BIN MD ZAKIR NEWTON 
O : HANIZAR BIN YAMANI</t>
  </si>
  <si>
    <t>PROPER/SEL/2/2025/TA21/72</t>
  </si>
  <si>
    <t>T : SHAHAB KHAN
O : MOHD UMAR BIN RAHMAN</t>
  </si>
  <si>
    <t>MOHD AIDI BIN TALIB</t>
  </si>
  <si>
    <t>MBB : 112026788857</t>
  </si>
  <si>
    <t>PROPER/SEL/2/2025/TA22/86</t>
  </si>
  <si>
    <t xml:space="preserve">T : IDEA SOLUTION SDN BHD
O : MOHD FARIUS BIN BUJANG </t>
  </si>
  <si>
    <t>PROPER/SEL/3/2025/TA23/90</t>
  </si>
  <si>
    <t>MBB : 5645 5733 4669</t>
  </si>
  <si>
    <t>T : MUHAMMAD NASTAIN AFHAM BIN IDRIS
O : MUHD ZAKI AZRE BIN REDZUAN</t>
  </si>
  <si>
    <t>PROPER/SEL/3/2025/TA24/91</t>
  </si>
  <si>
    <t>MOHD SYUJA BIN SAEDIN</t>
  </si>
  <si>
    <t>Maybank : 162496024030</t>
  </si>
  <si>
    <t>T : ABDULLAH ELHASSAN ABDULLAH ELZAIN
O : MOHD SYUJA BIN SAEDIN</t>
  </si>
  <si>
    <t>PROPER/PAH/2/2025/70</t>
  </si>
  <si>
    <t>NUR IZZATI BINTI HAMIDON</t>
  </si>
  <si>
    <t>MBB : 156020323760</t>
  </si>
  <si>
    <t>P: IZHAN BIN RAZALI 
V: AMINAH BINTI TEH MOHAMED</t>
  </si>
  <si>
    <t>PROPER/PAH/2/2025/83</t>
  </si>
  <si>
    <t>P : SYAFIQ DANIAL BIN JAFFAR
V : MOHD ZAPRI</t>
  </si>
  <si>
    <t>PROPER/SEL/3/2025/92</t>
  </si>
  <si>
    <t>NOR HAYATI BINTI HAJI JAHARI</t>
  </si>
  <si>
    <t xml:space="preserve">MBB : 514075339888
</t>
  </si>
  <si>
    <t>P : MEGAT HAFIZUDDIN BIN MEGAT HISYAMUDDIN
V : NCT PLATINUM SDN BHD</t>
  </si>
  <si>
    <t>PROPER/SEL/4/2024/TA28/102</t>
  </si>
  <si>
    <t>PROPER/SEL/10/2024/38</t>
  </si>
  <si>
    <t>P : MUHAMMAD FARID HAZIQ BIN MOHD HALIM
V : MOHD HALIM BIN MAHFODZ</t>
  </si>
  <si>
    <t xml:space="preserve">notes </t>
  </si>
  <si>
    <t>TEAM INDRA</t>
  </si>
  <si>
    <t>Bil</t>
  </si>
  <si>
    <t>NAME</t>
  </si>
  <si>
    <t>REN No</t>
  </si>
  <si>
    <t>NO.CASE</t>
  </si>
  <si>
    <t>TOTAL ED (RM) 3.24%</t>
  </si>
  <si>
    <t>ED-CONVERTED (RM)</t>
  </si>
  <si>
    <t xml:space="preserve">COMMISSION AGENT </t>
  </si>
  <si>
    <t xml:space="preserve">REMARKS </t>
  </si>
  <si>
    <t xml:space="preserve">(HOA) SUEHENDRA BIN SUATAU </t>
  </si>
  <si>
    <t>REN 27316</t>
  </si>
  <si>
    <t>65/ID28</t>
  </si>
  <si>
    <t>79/ID32</t>
  </si>
  <si>
    <t>COA - VENDORAGENT</t>
  </si>
  <si>
    <t>77/ID25</t>
  </si>
  <si>
    <t>(TL) NORULAMIZAN BIN YUNUS</t>
  </si>
  <si>
    <t>REN 47916</t>
  </si>
  <si>
    <t>93/ID58</t>
  </si>
  <si>
    <t>73/ID4</t>
  </si>
  <si>
    <t>COA- PURCHASERAGENT</t>
  </si>
  <si>
    <t>81/1D51</t>
  </si>
  <si>
    <t>87/ID54</t>
  </si>
  <si>
    <t>COA-PURCHASERAGENT</t>
  </si>
  <si>
    <t>TA101</t>
  </si>
  <si>
    <t>REN 53241</t>
  </si>
  <si>
    <t>76/ID22</t>
  </si>
  <si>
    <t>89/ID56</t>
  </si>
  <si>
    <t>96/ID64</t>
  </si>
  <si>
    <t>REN 77039</t>
  </si>
  <si>
    <t>80/ID46</t>
  </si>
  <si>
    <t>82/ID57</t>
  </si>
  <si>
    <t>COA-VENDORAGENT</t>
  </si>
  <si>
    <t>TENGKU MOHD SHAHRIR ROHAIZAD TENGKU HAMAT</t>
  </si>
  <si>
    <t>REN 77117</t>
  </si>
  <si>
    <t>75/ID11</t>
  </si>
  <si>
    <t xml:space="preserve">COA-PURCHASERAGENT </t>
  </si>
  <si>
    <t>(TL) ROSMAN HAFIFI BIN ROSLI</t>
  </si>
  <si>
    <t>REN 53503</t>
  </si>
  <si>
    <t>TEAM AZIMI</t>
  </si>
  <si>
    <t>NO. CASE</t>
  </si>
  <si>
    <t>REMARKS</t>
  </si>
  <si>
    <t xml:space="preserve">(HOA) MOHD HALARAZIMI BIN JAMPAR </t>
  </si>
  <si>
    <t>REN 04011</t>
  </si>
  <si>
    <t>DEV - 1.9%</t>
  </si>
  <si>
    <t>COA</t>
  </si>
  <si>
    <t>RENTAL -COA</t>
  </si>
  <si>
    <t>RENTAL - COA</t>
  </si>
  <si>
    <t>REN 18290</t>
  </si>
  <si>
    <t>REN 63456</t>
  </si>
  <si>
    <t>TA102</t>
  </si>
  <si>
    <t>REN 74157</t>
  </si>
  <si>
    <t>MOHD IZZULFITRI BIN IBRAHIM</t>
  </si>
  <si>
    <t>REN 73670</t>
  </si>
  <si>
    <t>REN 74328</t>
  </si>
  <si>
    <t>RENT- COA</t>
  </si>
  <si>
    <t>REN 53753</t>
  </si>
  <si>
    <t xml:space="preserve">YA'AKUB BIN ARSAD </t>
  </si>
  <si>
    <t>REN 76561</t>
  </si>
  <si>
    <t>RENT-COA</t>
  </si>
  <si>
    <t>REN 361339</t>
  </si>
  <si>
    <t>SHAHRUL ZAMAN LUKMAN</t>
  </si>
  <si>
    <t>REN 53786</t>
  </si>
  <si>
    <t>NIK ISKANDAR ARIFF B MAT DAHAN@ABDULLAH</t>
  </si>
  <si>
    <t>REN 37347</t>
  </si>
  <si>
    <t>MOHAMAD SYAHMI ASYRAF BIN BUANG</t>
  </si>
  <si>
    <t>REN 18790</t>
  </si>
  <si>
    <t>MOHD AZMI BIN MOHAMED MOKHTAR</t>
  </si>
  <si>
    <t>REN 02399</t>
  </si>
  <si>
    <t>TOTAL CLOSER</t>
  </si>
  <si>
    <t>TOTAL (ED CLAIMED)</t>
  </si>
  <si>
    <t>TOP CLOSER Q1</t>
  </si>
  <si>
    <t xml:space="preserve">1) MOHD HALARAZIMI BIN JAMPAR </t>
  </si>
  <si>
    <t>2) MOHD IZZULFITRI BIN IBRAHIM</t>
  </si>
  <si>
    <t xml:space="preserve">3) SUEHENDRA BIN SUATAU </t>
  </si>
  <si>
    <t xml:space="preserve">TOP ACTIVE PLAYER Q1 </t>
  </si>
  <si>
    <t>2) NORULAMIZAN BIN YUNUS</t>
  </si>
  <si>
    <t>3) SUJAINI BIN SAMIRAN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</si>
</sst>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-m"/>
    <numFmt numFmtId="165" formatCode="dd/mm/yyyy"/>
    <numFmt numFmtId="166" formatCode="#,##0.00;(#,##0.00)"/>
    <numFmt numFmtId="167" formatCode="d/m/yyyy"/>
  </numFmts>
  <fonts count="13">
    <font>
      <sz val="10.0"/>
      <color rgb="FF000000"/>
      <name val="Arial"/>
      <scheme val="minor"/>
    </font>
    <font>
      <color theme="1"/>
      <name val="Arial"/>
      <scheme val="minor"/>
    </font>
    <font>
      <sz val="13.0"/>
      <color theme="1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/>
    <font>
      <color theme="1"/>
      <name val="Arial"/>
    </font>
    <font>
      <b/>
      <sz val="12.0"/>
      <color theme="1"/>
      <name val="Arial"/>
    </font>
    <font>
      <sz val="11.0"/>
      <color theme="1"/>
      <name val="Trebuchet MS"/>
    </font>
    <font>
      <b/>
      <sz val="11.0"/>
      <color theme="1"/>
      <name val="Trebuchet MS"/>
    </font>
    <font>
      <b/>
      <color theme="1"/>
      <name val="Arial"/>
    </font>
    <font>
      <b/>
      <sz val="11.0"/>
      <color theme="1"/>
      <name val="Arial"/>
    </font>
    <font>
      <b/>
      <sz val="13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C27BA0"/>
        <bgColor rgb="FFC27BA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FF9900"/>
        <bgColor rgb="FFFF9900"/>
      </patternFill>
    </fill>
    <fill>
      <patternFill patternType="solid">
        <fgColor rgb="FF3C78D8"/>
        <bgColor rgb="FF3C78D8"/>
      </patternFill>
    </fill>
    <fill>
      <patternFill patternType="solid">
        <fgColor rgb="FFF3F3F3"/>
        <bgColor rgb="FFF3F3F3"/>
      </patternFill>
    </fill>
    <fill>
      <patternFill patternType="solid">
        <fgColor rgb="FF4A86E8"/>
        <bgColor rgb="FF4A86E8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19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horizontal="center" readingOrder="0" shrinkToFit="0" vertical="center" wrapText="1"/>
    </xf>
    <xf borderId="1" fillId="2" fontId="3" numFmtId="9" xfId="0" applyAlignment="1" applyBorder="1" applyFont="1" applyNumberFormat="1">
      <alignment horizontal="center" readingOrder="0" shrinkToFit="0" vertical="center" wrapText="1"/>
    </xf>
    <xf borderId="1" fillId="3" fontId="1" numFmtId="0" xfId="0" applyAlignment="1" applyBorder="1" applyFill="1" applyFont="1">
      <alignment readingOrder="0"/>
    </xf>
    <xf borderId="1" fillId="3" fontId="1" numFmtId="0" xfId="0" applyBorder="1" applyFont="1"/>
    <xf borderId="1" fillId="3" fontId="1" numFmtId="4" xfId="0" applyAlignment="1" applyBorder="1" applyFont="1" applyNumberFormat="1">
      <alignment horizontal="right" readingOrder="0"/>
    </xf>
    <xf borderId="1" fillId="3" fontId="1" numFmtId="4" xfId="0" applyAlignment="1" applyBorder="1" applyFont="1" applyNumberFormat="1">
      <alignment readingOrder="0"/>
    </xf>
    <xf borderId="1" fillId="3" fontId="1" numFmtId="2" xfId="0" applyBorder="1" applyFont="1" applyNumberFormat="1"/>
    <xf borderId="1" fillId="3" fontId="1" numFmtId="9" xfId="0" applyAlignment="1" applyBorder="1" applyFont="1" applyNumberFormat="1">
      <alignment horizontal="center" readingOrder="0"/>
    </xf>
    <xf borderId="0" fillId="4" fontId="1" numFmtId="0" xfId="0" applyFill="1" applyFont="1"/>
    <xf borderId="1" fillId="0" fontId="1" numFmtId="0" xfId="0" applyAlignment="1" applyBorder="1" applyFont="1">
      <alignment readingOrder="0"/>
    </xf>
    <xf borderId="1" fillId="0" fontId="1" numFmtId="4" xfId="0" applyAlignment="1" applyBorder="1" applyFont="1" applyNumberFormat="1">
      <alignment horizontal="right" readingOrder="0"/>
    </xf>
    <xf borderId="1" fillId="0" fontId="1" numFmtId="4" xfId="0" applyAlignment="1" applyBorder="1" applyFont="1" applyNumberFormat="1">
      <alignment readingOrder="0"/>
    </xf>
    <xf borderId="1" fillId="0" fontId="1" numFmtId="0" xfId="0" applyBorder="1" applyFont="1"/>
    <xf borderId="1" fillId="0" fontId="1" numFmtId="9" xfId="0" applyAlignment="1" applyBorder="1" applyFont="1" applyNumberFormat="1">
      <alignment horizontal="center" readingOrder="0"/>
    </xf>
    <xf borderId="1" fillId="0" fontId="1" numFmtId="4" xfId="0" applyBorder="1" applyFont="1" applyNumberFormat="1"/>
    <xf borderId="1" fillId="0" fontId="1" numFmtId="4" xfId="0" applyAlignment="1" applyBorder="1" applyFont="1" applyNumberFormat="1">
      <alignment horizontal="right"/>
    </xf>
    <xf borderId="1" fillId="4" fontId="1" numFmtId="0" xfId="0" applyAlignment="1" applyBorder="1" applyFont="1">
      <alignment readingOrder="0"/>
    </xf>
    <xf borderId="1" fillId="4" fontId="1" numFmtId="0" xfId="0" applyBorder="1" applyFont="1"/>
    <xf borderId="1" fillId="4" fontId="1" numFmtId="4" xfId="0" applyAlignment="1" applyBorder="1" applyFont="1" applyNumberFormat="1">
      <alignment horizontal="right" readingOrder="0"/>
    </xf>
    <xf borderId="1" fillId="4" fontId="1" numFmtId="4" xfId="0" applyAlignment="1" applyBorder="1" applyFont="1" applyNumberFormat="1">
      <alignment readingOrder="0"/>
    </xf>
    <xf borderId="1" fillId="4" fontId="1" numFmtId="2" xfId="0" applyBorder="1" applyFont="1" applyNumberFormat="1"/>
    <xf borderId="1" fillId="4" fontId="1" numFmtId="9" xfId="0" applyAlignment="1" applyBorder="1" applyFont="1" applyNumberFormat="1">
      <alignment horizontal="center" readingOrder="0"/>
    </xf>
    <xf borderId="0" fillId="0" fontId="1" numFmtId="164" xfId="0" applyAlignment="1" applyFont="1" applyNumberFormat="1">
      <alignment readingOrder="0"/>
    </xf>
    <xf borderId="1" fillId="5" fontId="4" numFmtId="0" xfId="0" applyAlignment="1" applyBorder="1" applyFill="1" applyFont="1">
      <alignment horizontal="center" shrinkToFit="0" vertical="center" wrapText="1"/>
    </xf>
    <xf borderId="1" fillId="5" fontId="4" numFmtId="0" xfId="0" applyAlignment="1" applyBorder="1" applyFont="1">
      <alignment horizontal="center" readingOrder="0" shrinkToFit="0" vertical="center" wrapText="1"/>
    </xf>
    <xf borderId="1" fillId="5" fontId="4" numFmtId="9" xfId="0" applyAlignment="1" applyBorder="1" applyFont="1" applyNumberFormat="1">
      <alignment horizontal="center" readingOrder="0" shrinkToFit="0" vertical="center" wrapText="1"/>
    </xf>
    <xf borderId="2" fillId="5" fontId="4" numFmtId="0" xfId="0" applyAlignment="1" applyBorder="1" applyFont="1">
      <alignment horizontal="center" readingOrder="0" shrinkToFit="0" vertical="center" wrapText="1"/>
    </xf>
    <xf borderId="3" fillId="0" fontId="5" numFmtId="0" xfId="0" applyBorder="1" applyFont="1"/>
    <xf borderId="4" fillId="0" fontId="5" numFmtId="0" xfId="0" applyBorder="1" applyFont="1"/>
    <xf borderId="3" fillId="5" fontId="4" numFmtId="0" xfId="0" applyAlignment="1" applyBorder="1" applyFont="1">
      <alignment horizontal="center" readingOrder="0" shrinkToFit="0" vertical="center" wrapText="1"/>
    </xf>
    <xf borderId="1" fillId="0" fontId="4" numFmtId="165" xfId="0" applyAlignment="1" applyBorder="1" applyFont="1" applyNumberForma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4" fontId="4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1" fillId="4" fontId="4" numFmtId="4" xfId="0" applyAlignment="1" applyBorder="1" applyFont="1" applyNumberFormat="1">
      <alignment horizontal="right" readingOrder="0" shrinkToFit="0" vertical="center" wrapText="1"/>
    </xf>
    <xf borderId="1" fillId="4" fontId="4" numFmtId="4" xfId="0" applyAlignment="1" applyBorder="1" applyFont="1" applyNumberFormat="1">
      <alignment horizontal="left" readingOrder="0" shrinkToFit="0" vertical="center" wrapText="1"/>
    </xf>
    <xf borderId="1" fillId="4" fontId="4" numFmtId="4" xfId="0" applyAlignment="1" applyBorder="1" applyFont="1" applyNumberFormat="1">
      <alignment horizontal="center" readingOrder="0" shrinkToFit="0" vertical="center" wrapText="1"/>
    </xf>
    <xf borderId="1" fillId="4" fontId="4" numFmtId="166" xfId="0" applyAlignment="1" applyBorder="1" applyFont="1" applyNumberFormat="1">
      <alignment horizontal="right" readingOrder="0" shrinkToFit="0" vertical="center" wrapText="1"/>
    </xf>
    <xf borderId="1" fillId="4" fontId="4" numFmtId="9" xfId="0" applyAlignment="1" applyBorder="1" applyFont="1" applyNumberFormat="1">
      <alignment horizontal="center" readingOrder="0" shrinkToFit="0" vertical="center" wrapText="1"/>
    </xf>
    <xf borderId="1" fillId="3" fontId="4" numFmtId="166" xfId="0" applyAlignment="1" applyBorder="1" applyFont="1" applyNumberFormat="1">
      <alignment horizontal="right" shrinkToFit="0" vertical="center" wrapText="1"/>
    </xf>
    <xf borderId="5" fillId="4" fontId="4" numFmtId="2" xfId="0" applyAlignment="1" applyBorder="1" applyFont="1" applyNumberFormat="1">
      <alignment horizontal="center" readingOrder="0" shrinkToFit="0" vertical="center" wrapText="1"/>
    </xf>
    <xf borderId="5" fillId="4" fontId="4" numFmtId="2" xfId="0" applyAlignment="1" applyBorder="1" applyFont="1" applyNumberFormat="1">
      <alignment horizontal="right" readingOrder="0" shrinkToFit="0" vertical="center" wrapText="1"/>
    </xf>
    <xf borderId="5" fillId="4" fontId="4" numFmtId="9" xfId="0" applyAlignment="1" applyBorder="1" applyFont="1" applyNumberFormat="1">
      <alignment horizontal="center" readingOrder="0" shrinkToFit="0" vertical="center" wrapText="1"/>
    </xf>
    <xf borderId="5" fillId="3" fontId="4" numFmtId="2" xfId="0" applyAlignment="1" applyBorder="1" applyFont="1" applyNumberFormat="1">
      <alignment horizontal="right" shrinkToFit="0" vertical="center" wrapText="1"/>
    </xf>
    <xf borderId="1" fillId="4" fontId="4" numFmtId="2" xfId="0" applyAlignment="1" applyBorder="1" applyFont="1" applyNumberFormat="1">
      <alignment horizontal="left" readingOrder="0" shrinkToFit="0" vertical="center" wrapText="1"/>
    </xf>
    <xf borderId="1" fillId="4" fontId="4" numFmtId="2" xfId="0" applyAlignment="1" applyBorder="1" applyFont="1" applyNumberFormat="1">
      <alignment horizontal="right" shrinkToFit="0" vertical="center" wrapText="1"/>
    </xf>
    <xf borderId="1" fillId="3" fontId="4" numFmtId="2" xfId="0" applyAlignment="1" applyBorder="1" applyFont="1" applyNumberFormat="1">
      <alignment horizontal="right" shrinkToFit="0" vertical="center" wrapText="1"/>
    </xf>
    <xf borderId="1" fillId="4" fontId="4" numFmtId="2" xfId="0" applyAlignment="1" applyBorder="1" applyFont="1" applyNumberFormat="1">
      <alignment horizontal="center" shrinkToFit="0" vertical="center" wrapText="1"/>
    </xf>
    <xf borderId="1" fillId="0" fontId="4" numFmtId="167" xfId="0" applyAlignment="1" applyBorder="1" applyFont="1" applyNumberForma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4" fontId="4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horizontal="left" readingOrder="0" shrinkToFit="0" wrapText="1"/>
    </xf>
    <xf borderId="1" fillId="4" fontId="4" numFmtId="4" xfId="0" applyAlignment="1" applyBorder="1" applyFont="1" applyNumberFormat="1">
      <alignment horizontal="right" readingOrder="0" shrinkToFit="0" wrapText="1"/>
    </xf>
    <xf borderId="1" fillId="0" fontId="4" numFmtId="0" xfId="0" applyAlignment="1" applyBorder="1" applyFont="1">
      <alignment horizontal="center" shrinkToFit="0" wrapText="1"/>
    </xf>
    <xf borderId="1" fillId="4" fontId="4" numFmtId="2" xfId="0" applyAlignment="1" applyBorder="1" applyFont="1" applyNumberFormat="1">
      <alignment horizontal="center" readingOrder="0" shrinkToFit="0" wrapText="1"/>
    </xf>
    <xf borderId="1" fillId="4" fontId="4" numFmtId="166" xfId="0" applyAlignment="1" applyBorder="1" applyFont="1" applyNumberFormat="1">
      <alignment horizontal="right" shrinkToFit="0" wrapText="1"/>
    </xf>
    <xf borderId="1" fillId="4" fontId="4" numFmtId="9" xfId="0" applyAlignment="1" applyBorder="1" applyFont="1" applyNumberFormat="1">
      <alignment horizontal="center" readingOrder="0" shrinkToFit="0" wrapText="1"/>
    </xf>
    <xf borderId="1" fillId="3" fontId="4" numFmtId="166" xfId="0" applyAlignment="1" applyBorder="1" applyFont="1" applyNumberFormat="1">
      <alignment horizontal="right" shrinkToFit="0" wrapText="1"/>
    </xf>
    <xf borderId="1" fillId="4" fontId="4" numFmtId="2" xfId="0" applyAlignment="1" applyBorder="1" applyFont="1" applyNumberFormat="1">
      <alignment horizontal="right" readingOrder="0" shrinkToFit="0" wrapText="1"/>
    </xf>
    <xf borderId="1" fillId="3" fontId="4" numFmtId="2" xfId="0" applyAlignment="1" applyBorder="1" applyFont="1" applyNumberFormat="1">
      <alignment horizontal="right" shrinkToFit="0" wrapText="1"/>
    </xf>
    <xf borderId="1" fillId="4" fontId="4" numFmtId="2" xfId="0" applyAlignment="1" applyBorder="1" applyFont="1" applyNumberFormat="1">
      <alignment horizontal="right" shrinkToFit="0" wrapText="1"/>
    </xf>
    <xf borderId="1" fillId="4" fontId="4" numFmtId="2" xfId="0" applyAlignment="1" applyBorder="1" applyFont="1" applyNumberFormat="1">
      <alignment horizontal="right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4" fontId="4" numFmtId="2" xfId="0" applyAlignment="1" applyBorder="1" applyFont="1" applyNumberFormat="1">
      <alignment horizontal="center" readingOrder="0" shrinkToFit="0" vertical="center" wrapText="1"/>
    </xf>
    <xf borderId="0" fillId="3" fontId="1" numFmtId="0" xfId="0" applyFont="1"/>
    <xf borderId="0" fillId="0" fontId="1" numFmtId="0" xfId="0" applyAlignment="1" applyFont="1">
      <alignment readingOrder="0"/>
    </xf>
    <xf borderId="1" fillId="0" fontId="4" numFmtId="2" xfId="0" applyAlignment="1" applyBorder="1" applyFont="1" applyNumberFormat="1">
      <alignment horizontal="right" readingOrder="0" shrinkToFit="0" vertical="center" wrapText="1"/>
    </xf>
    <xf borderId="1" fillId="0" fontId="4" numFmtId="2" xfId="0" applyAlignment="1" applyBorder="1" applyFont="1" applyNumberFormat="1">
      <alignment horizontal="center" readingOrder="0" shrinkToFit="0" vertical="center" wrapText="1"/>
    </xf>
    <xf borderId="1" fillId="0" fontId="4" numFmtId="166" xfId="0" applyAlignment="1" applyBorder="1" applyFont="1" applyNumberFormat="1">
      <alignment horizontal="right" readingOrder="0" shrinkToFit="0" vertical="center" wrapText="1"/>
    </xf>
    <xf borderId="1" fillId="0" fontId="4" numFmtId="9" xfId="0" applyAlignment="1" applyBorder="1" applyFont="1" applyNumberFormat="1">
      <alignment horizontal="center" readingOrder="0" shrinkToFit="0" vertical="center" wrapText="1"/>
    </xf>
    <xf borderId="1" fillId="0" fontId="4" numFmtId="2" xfId="0" applyAlignment="1" applyBorder="1" applyFont="1" applyNumberFormat="1">
      <alignment horizontal="right" shrinkToFit="0" vertical="center" wrapText="1"/>
    </xf>
    <xf borderId="1" fillId="4" fontId="4" numFmtId="0" xfId="0" applyAlignment="1" applyBorder="1" applyFont="1">
      <alignment horizontal="right" readingOrder="0" shrinkToFit="0" vertical="center" wrapText="1"/>
    </xf>
    <xf borderId="1" fillId="0" fontId="4" numFmtId="2" xfId="0" applyAlignment="1" applyBorder="1" applyFont="1" applyNumberFormat="1">
      <alignment horizontal="center" shrinkToFit="0" vertical="center" wrapText="1"/>
    </xf>
    <xf borderId="1" fillId="4" fontId="4" numFmtId="9" xfId="0" applyAlignment="1" applyBorder="1" applyFont="1" applyNumberFormat="1">
      <alignment horizontal="right" readingOrder="0" shrinkToFit="0" vertical="center" wrapText="1"/>
    </xf>
    <xf borderId="1" fillId="0" fontId="4" numFmtId="0" xfId="0" applyAlignment="1" applyBorder="1" applyFont="1">
      <alignment horizontal="right" readingOrder="0" shrinkToFit="0" vertical="center" wrapText="1"/>
    </xf>
    <xf borderId="1" fillId="0" fontId="4" numFmtId="166" xfId="0" applyAlignment="1" applyBorder="1" applyFont="1" applyNumberFormat="1">
      <alignment horizontal="right" shrinkToFit="0" vertical="center" wrapText="1"/>
    </xf>
    <xf borderId="0" fillId="6" fontId="1" numFmtId="0" xfId="0" applyAlignment="1" applyFill="1" applyFont="1">
      <alignment readingOrder="0"/>
    </xf>
    <xf borderId="4" fillId="5" fontId="4" numFmtId="0" xfId="0" applyAlignment="1" applyBorder="1" applyFont="1">
      <alignment horizontal="center" readingOrder="0" shrinkToFit="0" vertical="center" wrapText="1"/>
    </xf>
    <xf borderId="1" fillId="0" fontId="4" numFmtId="167" xfId="0" applyAlignment="1" applyBorder="1" applyFont="1" applyNumberFormat="1">
      <alignment horizontal="center" readingOrder="0" shrinkToFit="0" vertical="center" wrapText="1"/>
    </xf>
    <xf borderId="5" fillId="4" fontId="4" numFmtId="2" xfId="0" applyAlignment="1" applyBorder="1" applyFont="1" applyNumberFormat="1">
      <alignment horizontal="right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1" fillId="4" fontId="4" numFmtId="166" xfId="0" applyAlignment="1" applyBorder="1" applyFont="1" applyNumberFormat="1">
      <alignment horizontal="right" shrinkToFit="0" vertical="center" wrapText="1"/>
    </xf>
    <xf borderId="1" fillId="0" fontId="1" numFmtId="167" xfId="0" applyAlignment="1" applyBorder="1" applyFont="1" applyNumberFormat="1">
      <alignment readingOrder="0"/>
    </xf>
    <xf borderId="1" fillId="0" fontId="1" numFmtId="2" xfId="0" applyAlignment="1" applyBorder="1" applyFont="1" applyNumberFormat="1">
      <alignment readingOrder="0"/>
    </xf>
    <xf borderId="1" fillId="0" fontId="1" numFmtId="0" xfId="0" applyAlignment="1" applyBorder="1" applyFont="1">
      <alignment horizontal="right"/>
    </xf>
    <xf borderId="1" fillId="0" fontId="1" numFmtId="2" xfId="0" applyAlignment="1" applyBorder="1" applyFont="1" applyNumberFormat="1">
      <alignment horizontal="right"/>
    </xf>
    <xf borderId="1" fillId="0" fontId="1" numFmtId="2" xfId="0" applyBorder="1" applyFont="1" applyNumberFormat="1"/>
    <xf borderId="1" fillId="0" fontId="1" numFmtId="2" xfId="0" applyAlignment="1" applyBorder="1" applyFont="1" applyNumberFormat="1">
      <alignment horizontal="right" readingOrder="0"/>
    </xf>
    <xf borderId="1" fillId="0" fontId="1" numFmtId="0" xfId="0" applyAlignment="1" applyBorder="1" applyFont="1">
      <alignment horizontal="right" readingOrder="0"/>
    </xf>
    <xf borderId="1" fillId="0" fontId="1" numFmtId="0" xfId="0" applyAlignment="1" applyBorder="1" applyFont="1">
      <alignment horizontal="center" readingOrder="0"/>
    </xf>
    <xf borderId="1" fillId="0" fontId="1" numFmtId="9" xfId="0" applyAlignment="1" applyBorder="1" applyFont="1" applyNumberFormat="1">
      <alignment horizontal="right" readingOrder="0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left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horizontal="left" vertical="bottom"/>
    </xf>
    <xf borderId="0" fillId="0" fontId="7" numFmtId="0" xfId="0" applyAlignment="1" applyFont="1">
      <alignment vertical="bottom"/>
    </xf>
    <xf borderId="1" fillId="7" fontId="8" numFmtId="0" xfId="0" applyAlignment="1" applyBorder="1" applyFill="1" applyFont="1">
      <alignment horizontal="center" vertical="bottom"/>
    </xf>
    <xf borderId="1" fillId="7" fontId="8" numFmtId="0" xfId="0" applyAlignment="1" applyBorder="1" applyFont="1">
      <alignment horizontal="right" readingOrder="0" vertical="bottom"/>
    </xf>
    <xf borderId="1" fillId="7" fontId="8" numFmtId="0" xfId="0" applyAlignment="1" applyBorder="1" applyFont="1">
      <alignment horizontal="center" readingOrder="0" vertical="bottom"/>
    </xf>
    <xf borderId="1" fillId="7" fontId="6" numFmtId="0" xfId="0" applyAlignment="1" applyBorder="1" applyFont="1">
      <alignment horizontal="right" vertical="bottom"/>
    </xf>
    <xf borderId="1" fillId="7" fontId="6" numFmtId="0" xfId="0" applyAlignment="1" applyBorder="1" applyFont="1">
      <alignment horizontal="center" readingOrder="0" vertical="bottom"/>
    </xf>
    <xf borderId="1" fillId="4" fontId="8" numFmtId="0" xfId="0" applyAlignment="1" applyBorder="1" applyFont="1">
      <alignment horizontal="center" vertical="bottom"/>
    </xf>
    <xf borderId="1" fillId="4" fontId="8" numFmtId="0" xfId="0" applyAlignment="1" applyBorder="1" applyFont="1">
      <alignment vertical="bottom"/>
    </xf>
    <xf borderId="1" fillId="4" fontId="8" numFmtId="4" xfId="0" applyAlignment="1" applyBorder="1" applyFont="1" applyNumberFormat="1">
      <alignment horizontal="right" readingOrder="0" vertical="bottom"/>
    </xf>
    <xf borderId="1" fillId="4" fontId="6" numFmtId="2" xfId="0" applyAlignment="1" applyBorder="1" applyFont="1" applyNumberFormat="1">
      <alignment vertical="bottom"/>
    </xf>
    <xf borderId="1" fillId="4" fontId="8" numFmtId="2" xfId="0" applyAlignment="1" applyBorder="1" applyFont="1" applyNumberFormat="1">
      <alignment horizontal="right" readingOrder="0" vertical="bottom"/>
    </xf>
    <xf borderId="1" fillId="4" fontId="6" numFmtId="0" xfId="0" applyAlignment="1" applyBorder="1" applyFont="1">
      <alignment horizontal="right" vertical="bottom"/>
    </xf>
    <xf borderId="1" fillId="4" fontId="6" numFmtId="0" xfId="0" applyAlignment="1" applyBorder="1" applyFont="1">
      <alignment horizontal="left" vertical="bottom"/>
    </xf>
    <xf borderId="1" fillId="4" fontId="6" numFmtId="0" xfId="0" applyAlignment="1" applyBorder="1" applyFont="1">
      <alignment vertical="bottom"/>
    </xf>
    <xf borderId="1" fillId="4" fontId="8" numFmtId="0" xfId="0" applyAlignment="1" applyBorder="1" applyFont="1">
      <alignment horizontal="center" readingOrder="0" vertical="bottom"/>
    </xf>
    <xf borderId="1" fillId="4" fontId="6" numFmtId="2" xfId="0" applyAlignment="1" applyBorder="1" applyFont="1" applyNumberFormat="1">
      <alignment readingOrder="0" vertical="bottom"/>
    </xf>
    <xf borderId="1" fillId="4" fontId="6" numFmtId="0" xfId="0" applyAlignment="1" applyBorder="1" applyFont="1">
      <alignment horizontal="left" readingOrder="0" vertical="bottom"/>
    </xf>
    <xf borderId="0" fillId="4" fontId="6" numFmtId="0" xfId="0" applyAlignment="1" applyFont="1">
      <alignment vertical="bottom"/>
    </xf>
    <xf borderId="0" fillId="4" fontId="8" numFmtId="0" xfId="0" applyAlignment="1" applyFont="1">
      <alignment horizontal="center" readingOrder="0" vertical="bottom"/>
    </xf>
    <xf borderId="1" fillId="3" fontId="9" numFmtId="4" xfId="0" applyAlignment="1" applyBorder="1" applyFont="1" applyNumberFormat="1">
      <alignment horizontal="right" readingOrder="0" vertical="bottom"/>
    </xf>
    <xf borderId="1" fillId="3" fontId="10" numFmtId="2" xfId="0" applyAlignment="1" applyBorder="1" applyFont="1" applyNumberFormat="1">
      <alignment readingOrder="0" vertical="bottom"/>
    </xf>
    <xf borderId="1" fillId="3" fontId="10" numFmtId="2" xfId="0" applyAlignment="1" applyBorder="1" applyFont="1" applyNumberFormat="1">
      <alignment vertical="bottom"/>
    </xf>
    <xf borderId="1" fillId="3" fontId="10" numFmtId="0" xfId="0" applyAlignment="1" applyBorder="1" applyFont="1">
      <alignment vertical="bottom"/>
    </xf>
    <xf borderId="1" fillId="4" fontId="10" numFmtId="0" xfId="0" applyAlignment="1" applyBorder="1" applyFont="1">
      <alignment horizontal="left" vertical="bottom"/>
    </xf>
    <xf borderId="0" fillId="8" fontId="6" numFmtId="0" xfId="0" applyAlignment="1" applyFill="1" applyFont="1">
      <alignment vertical="bottom"/>
    </xf>
    <xf borderId="0" fillId="8" fontId="8" numFmtId="0" xfId="0" applyAlignment="1" applyFont="1">
      <alignment horizontal="center" readingOrder="0" vertical="bottom"/>
    </xf>
    <xf borderId="0" fillId="8" fontId="9" numFmtId="4" xfId="0" applyAlignment="1" applyFont="1" applyNumberFormat="1">
      <alignment horizontal="right" readingOrder="0" vertical="bottom"/>
    </xf>
    <xf borderId="0" fillId="8" fontId="10" numFmtId="2" xfId="0" applyAlignment="1" applyFont="1" applyNumberFormat="1">
      <alignment readingOrder="0" vertical="bottom"/>
    </xf>
    <xf borderId="0" fillId="8" fontId="10" numFmtId="2" xfId="0" applyAlignment="1" applyFont="1" applyNumberFormat="1">
      <alignment vertical="bottom"/>
    </xf>
    <xf borderId="0" fillId="8" fontId="10" numFmtId="0" xfId="0" applyAlignment="1" applyFont="1">
      <alignment vertical="bottom"/>
    </xf>
    <xf borderId="0" fillId="8" fontId="10" numFmtId="0" xfId="0" applyAlignment="1" applyFont="1">
      <alignment horizontal="left" vertical="bottom"/>
    </xf>
    <xf borderId="0" fillId="8" fontId="1" numFmtId="0" xfId="0" applyFont="1"/>
    <xf borderId="1" fillId="4" fontId="8" numFmtId="2" xfId="0" applyAlignment="1" applyBorder="1" applyFont="1" applyNumberFormat="1">
      <alignment horizontal="right" vertical="bottom"/>
    </xf>
    <xf borderId="1" fillId="4" fontId="10" numFmtId="0" xfId="0" applyAlignment="1" applyBorder="1" applyFont="1">
      <alignment vertical="bottom"/>
    </xf>
    <xf borderId="1" fillId="4" fontId="10" numFmtId="0" xfId="0" applyAlignment="1" applyBorder="1" applyFont="1">
      <alignment horizontal="right" vertical="bottom"/>
    </xf>
    <xf borderId="1" fillId="3" fontId="9" numFmtId="2" xfId="0" applyAlignment="1" applyBorder="1" applyFont="1" applyNumberFormat="1">
      <alignment horizontal="right" vertical="bottom"/>
    </xf>
    <xf borderId="1" fillId="3" fontId="10" numFmtId="0" xfId="0" applyAlignment="1" applyBorder="1" applyFont="1">
      <alignment horizontal="right" vertical="bottom"/>
    </xf>
    <xf borderId="0" fillId="4" fontId="8" numFmtId="4" xfId="0" applyAlignment="1" applyFont="1" applyNumberFormat="1">
      <alignment horizontal="right" readingOrder="0" vertical="bottom"/>
    </xf>
    <xf borderId="0" fillId="4" fontId="8" numFmtId="2" xfId="0" applyAlignment="1" applyFont="1" applyNumberFormat="1">
      <alignment horizontal="right" vertical="bottom"/>
    </xf>
    <xf borderId="0" fillId="4" fontId="6" numFmtId="0" xfId="0" applyAlignment="1" applyFont="1">
      <alignment horizontal="right" vertical="bottom"/>
    </xf>
    <xf borderId="0" fillId="4" fontId="6" numFmtId="0" xfId="0" applyAlignment="1" applyFont="1">
      <alignment horizontal="left" vertical="bottom"/>
    </xf>
    <xf borderId="1" fillId="4" fontId="6" numFmtId="2" xfId="0" applyAlignment="1" applyBorder="1" applyFont="1" applyNumberFormat="1">
      <alignment horizontal="right" vertical="bottom"/>
    </xf>
    <xf borderId="1" fillId="4" fontId="6" numFmtId="2" xfId="0" applyAlignment="1" applyBorder="1" applyFont="1" applyNumberFormat="1">
      <alignment horizontal="left" vertical="bottom"/>
    </xf>
    <xf borderId="0" fillId="4" fontId="8" numFmtId="0" xfId="0" applyAlignment="1" applyFont="1">
      <alignment horizontal="center" vertical="bottom"/>
    </xf>
    <xf borderId="4" fillId="3" fontId="9" numFmtId="4" xfId="0" applyAlignment="1" applyBorder="1" applyFont="1" applyNumberFormat="1">
      <alignment horizontal="right" readingOrder="0" vertical="bottom"/>
    </xf>
    <xf borderId="1" fillId="3" fontId="10" numFmtId="2" xfId="0" applyAlignment="1" applyBorder="1" applyFont="1" applyNumberFormat="1">
      <alignment horizontal="right" readingOrder="0" vertical="bottom"/>
    </xf>
    <xf borderId="0" fillId="4" fontId="9" numFmtId="4" xfId="0" applyAlignment="1" applyFont="1" applyNumberFormat="1">
      <alignment horizontal="right" readingOrder="0" vertical="bottom"/>
    </xf>
    <xf borderId="0" fillId="4" fontId="9" numFmtId="2" xfId="0" applyAlignment="1" applyFont="1" applyNumberFormat="1">
      <alignment horizontal="right" vertical="bottom"/>
    </xf>
    <xf borderId="0" fillId="4" fontId="10" numFmtId="2" xfId="0" applyAlignment="1" applyFont="1" applyNumberFormat="1">
      <alignment readingOrder="0" vertical="bottom"/>
    </xf>
    <xf borderId="0" fillId="4" fontId="10" numFmtId="2" xfId="0" applyAlignment="1" applyFont="1" applyNumberFormat="1">
      <alignment horizontal="right" readingOrder="0" vertical="bottom"/>
    </xf>
    <xf borderId="1" fillId="3" fontId="9" numFmtId="2" xfId="0" applyAlignment="1" applyBorder="1" applyFont="1" applyNumberFormat="1">
      <alignment horizontal="right" readingOrder="0" vertical="bottom"/>
    </xf>
    <xf borderId="0" fillId="4" fontId="9" numFmtId="2" xfId="0" applyAlignment="1" applyFont="1" applyNumberFormat="1">
      <alignment horizontal="right" readingOrder="0" vertical="bottom"/>
    </xf>
    <xf borderId="1" fillId="3" fontId="10" numFmtId="4" xfId="0" applyAlignment="1" applyBorder="1" applyFont="1" applyNumberFormat="1">
      <alignment horizontal="right" vertical="bottom"/>
    </xf>
    <xf borderId="1" fillId="3" fontId="11" numFmtId="2" xfId="0" applyAlignment="1" applyBorder="1" applyFont="1" applyNumberFormat="1">
      <alignment horizontal="right" vertical="bottom"/>
    </xf>
    <xf borderId="1" fillId="0" fontId="11" numFmtId="0" xfId="0" applyAlignment="1" applyBorder="1" applyFont="1">
      <alignment horizontal="left" vertical="bottom"/>
    </xf>
    <xf borderId="1" fillId="7" fontId="6" numFmtId="0" xfId="0" applyAlignment="1" applyBorder="1" applyFont="1">
      <alignment horizontal="left" readingOrder="0" vertical="bottom"/>
    </xf>
    <xf borderId="1" fillId="4" fontId="6" numFmtId="2" xfId="0" applyAlignment="1" applyBorder="1" applyFont="1" applyNumberFormat="1">
      <alignment horizontal="right" readingOrder="0" vertical="bottom"/>
    </xf>
    <xf borderId="0" fillId="8" fontId="8" numFmtId="0" xfId="0" applyAlignment="1" applyFont="1">
      <alignment horizontal="center" vertical="bottom"/>
    </xf>
    <xf borderId="0" fillId="8" fontId="9" numFmtId="2" xfId="0" applyAlignment="1" applyFont="1" applyNumberFormat="1">
      <alignment horizontal="right" readingOrder="0" vertical="bottom"/>
    </xf>
    <xf borderId="0" fillId="8" fontId="9" numFmtId="2" xfId="0" applyAlignment="1" applyFont="1" applyNumberFormat="1">
      <alignment horizontal="right" vertical="bottom"/>
    </xf>
    <xf borderId="0" fillId="8" fontId="10" numFmtId="0" xfId="0" applyAlignment="1" applyFont="1">
      <alignment horizontal="right" vertical="bottom"/>
    </xf>
    <xf borderId="0" fillId="8" fontId="6" numFmtId="0" xfId="0" applyAlignment="1" applyFont="1">
      <alignment horizontal="left" readingOrder="0" vertical="bottom"/>
    </xf>
    <xf borderId="0" fillId="4" fontId="8" numFmtId="0" xfId="0" applyAlignment="1" applyFont="1">
      <alignment vertical="bottom"/>
    </xf>
    <xf borderId="0" fillId="4" fontId="10" numFmtId="2" xfId="0" applyAlignment="1" applyFont="1" applyNumberFormat="1">
      <alignment vertical="bottom"/>
    </xf>
    <xf borderId="0" fillId="4" fontId="10" numFmtId="0" xfId="0" applyAlignment="1" applyFont="1">
      <alignment horizontal="right" vertical="bottom"/>
    </xf>
    <xf borderId="0" fillId="4" fontId="6" numFmtId="0" xfId="0" applyAlignment="1" applyFont="1">
      <alignment horizontal="left" readingOrder="0" vertical="bottom"/>
    </xf>
    <xf borderId="6" fillId="4" fontId="8" numFmtId="0" xfId="0" applyAlignment="1" applyBorder="1" applyFont="1">
      <alignment horizontal="center" vertical="bottom"/>
    </xf>
    <xf borderId="1" fillId="4" fontId="6" numFmtId="0" xfId="0" applyAlignment="1" applyBorder="1" applyFont="1">
      <alignment readingOrder="0" vertical="bottom"/>
    </xf>
    <xf borderId="0" fillId="4" fontId="10" numFmtId="0" xfId="0" applyAlignment="1" applyFont="1">
      <alignment vertical="bottom"/>
    </xf>
    <xf borderId="1" fillId="4" fontId="6" numFmtId="0" xfId="0" applyAlignment="1" applyBorder="1" applyFont="1">
      <alignment horizontal="center" vertical="bottom"/>
    </xf>
    <xf borderId="0" fillId="4" fontId="6" numFmtId="0" xfId="0" applyAlignment="1" applyFont="1">
      <alignment horizontal="center" vertical="bottom"/>
    </xf>
    <xf borderId="1" fillId="3" fontId="10" numFmtId="2" xfId="0" applyAlignment="1" applyBorder="1" applyFont="1" applyNumberFormat="1">
      <alignment horizontal="right" vertical="bottom"/>
    </xf>
    <xf borderId="0" fillId="4" fontId="10" numFmtId="2" xfId="0" applyAlignment="1" applyFont="1" applyNumberFormat="1">
      <alignment horizontal="right" vertical="bottom"/>
    </xf>
    <xf borderId="1" fillId="8" fontId="8" numFmtId="0" xfId="0" applyAlignment="1" applyBorder="1" applyFont="1">
      <alignment horizontal="center" vertical="bottom"/>
    </xf>
    <xf borderId="1" fillId="8" fontId="8" numFmtId="0" xfId="0" applyAlignment="1" applyBorder="1" applyFont="1">
      <alignment vertical="bottom"/>
    </xf>
    <xf borderId="1" fillId="8" fontId="8" numFmtId="2" xfId="0" applyAlignment="1" applyBorder="1" applyFont="1" applyNumberFormat="1">
      <alignment horizontal="right" readingOrder="0" vertical="bottom"/>
    </xf>
    <xf borderId="1" fillId="8" fontId="6" numFmtId="2" xfId="0" applyAlignment="1" applyBorder="1" applyFont="1" applyNumberFormat="1">
      <alignment vertical="bottom"/>
    </xf>
    <xf borderId="1" fillId="8" fontId="8" numFmtId="2" xfId="0" applyAlignment="1" applyBorder="1" applyFont="1" applyNumberFormat="1">
      <alignment horizontal="right" vertical="bottom"/>
    </xf>
    <xf borderId="1" fillId="8" fontId="6" numFmtId="0" xfId="0" applyAlignment="1" applyBorder="1" applyFont="1">
      <alignment horizontal="right" vertical="bottom"/>
    </xf>
    <xf borderId="1" fillId="8" fontId="6" numFmtId="0" xfId="0" applyAlignment="1" applyBorder="1" applyFont="1">
      <alignment horizontal="left" vertical="bottom"/>
    </xf>
    <xf borderId="2" fillId="4" fontId="6" numFmtId="0" xfId="0" applyAlignment="1" applyBorder="1" applyFont="1">
      <alignment horizontal="left" vertical="bottom"/>
    </xf>
    <xf borderId="0" fillId="0" fontId="11" numFmtId="0" xfId="0" applyAlignment="1" applyFont="1">
      <alignment horizontal="right" vertical="bottom"/>
    </xf>
    <xf borderId="0" fillId="0" fontId="11" numFmtId="0" xfId="0" applyAlignment="1" applyFont="1">
      <alignment horizontal="left" vertical="bottom"/>
    </xf>
    <xf borderId="0" fillId="0" fontId="12" numFmtId="0" xfId="0" applyAlignment="1" applyFont="1">
      <alignment readingOrder="0"/>
    </xf>
    <xf borderId="0" fillId="4" fontId="8" numFmtId="2" xfId="0" applyAlignment="1" applyFont="1" applyNumberFormat="1">
      <alignment horizontal="right" readingOrder="0" vertical="bottom"/>
    </xf>
    <xf borderId="0" fillId="4" fontId="6" numFmtId="2" xfId="0" applyAlignment="1" applyFont="1" applyNumberFormat="1">
      <alignment vertical="bottom"/>
    </xf>
    <xf borderId="0" fillId="4" fontId="11" numFmtId="0" xfId="0" applyAlignment="1" applyFont="1">
      <alignment horizontal="right" vertical="bottom"/>
    </xf>
    <xf borderId="0" fillId="4" fontId="11" numFmtId="0" xfId="0" applyAlignment="1" applyFont="1">
      <alignment horizontal="left" vertical="bottom"/>
    </xf>
    <xf borderId="0" fillId="4" fontId="6" numFmtId="2" xfId="0" applyAlignment="1" applyFont="1" applyNumberFormat="1">
      <alignment readingOrder="0" vertical="bottom"/>
    </xf>
    <xf borderId="1" fillId="4" fontId="8" numFmtId="0" xfId="0" applyAlignment="1" applyBorder="1" applyFont="1">
      <alignment horizontal="right" vertical="bottom"/>
    </xf>
    <xf borderId="0" fillId="4" fontId="6" numFmtId="2" xfId="0" applyAlignment="1" applyFont="1" applyNumberFormat="1">
      <alignment horizontal="right" vertical="bottom"/>
    </xf>
    <xf borderId="0" fillId="9" fontId="1" numFmtId="0" xfId="0" applyAlignment="1" applyFill="1" applyFont="1">
      <alignment readingOrder="0"/>
    </xf>
    <xf borderId="0" fillId="4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5.75"/>
    <col customWidth="1" min="2" max="2" width="28.13"/>
    <col customWidth="1" min="3" max="3" width="9.88"/>
    <col customWidth="1" min="4" max="4" width="12.25"/>
    <col customWidth="1" min="5" max="5" width="35.88"/>
    <col customWidth="1" min="6" max="6" width="53.0"/>
    <col customWidth="1" min="7" max="8" width="17.38"/>
    <col customWidth="1" min="13" max="13" width="8.0"/>
    <col customWidth="1" min="14" max="15" width="11.88"/>
    <col customWidth="1" min="16" max="18" width="15.75"/>
  </cols>
  <sheetData>
    <row r="1">
      <c r="O1" s="1"/>
    </row>
    <row r="2">
      <c r="A2" s="2" t="s">
        <v>0</v>
      </c>
      <c r="O2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4">
        <v>0.5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</row>
    <row r="4">
      <c r="A4" s="5">
        <v>108.0</v>
      </c>
      <c r="B4" s="5" t="s">
        <v>20</v>
      </c>
      <c r="C4" s="5">
        <v>98.0</v>
      </c>
      <c r="D4" s="6"/>
      <c r="E4" s="5" t="s">
        <v>21</v>
      </c>
      <c r="F4" s="5" t="s">
        <v>22</v>
      </c>
      <c r="G4" s="5" t="s">
        <v>23</v>
      </c>
      <c r="H4" s="7">
        <v>590000.0</v>
      </c>
      <c r="I4" s="8">
        <v>17700.0</v>
      </c>
      <c r="J4" s="8">
        <v>17700.0</v>
      </c>
      <c r="K4" s="7" t="s">
        <v>24</v>
      </c>
      <c r="L4" s="6"/>
      <c r="M4" s="9">
        <f>N4*8%</f>
        <v>1311.111111</v>
      </c>
      <c r="N4" s="9">
        <f>I4/1.08</f>
        <v>16388.88889</v>
      </c>
      <c r="O4" s="10">
        <v>0.9</v>
      </c>
      <c r="P4" s="6">
        <f>N4*90%</f>
        <v>14750</v>
      </c>
      <c r="Q4" s="6"/>
      <c r="R4" s="6"/>
      <c r="S4" s="9">
        <f>N4*10%</f>
        <v>1638.888889</v>
      </c>
      <c r="T4" s="5" t="s">
        <v>25</v>
      </c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</row>
    <row r="5">
      <c r="A5" s="12">
        <v>109.0</v>
      </c>
      <c r="B5" s="12" t="s">
        <v>26</v>
      </c>
      <c r="C5" s="12"/>
      <c r="D5" s="12">
        <v>63.0</v>
      </c>
      <c r="E5" s="12" t="s">
        <v>27</v>
      </c>
      <c r="F5" s="12" t="s">
        <v>28</v>
      </c>
      <c r="G5" s="12" t="s">
        <v>23</v>
      </c>
      <c r="H5" s="13">
        <v>510000.0</v>
      </c>
      <c r="I5" s="14">
        <f t="shared" ref="I5:I6" si="1">H5*3.24%</f>
        <v>16524</v>
      </c>
      <c r="J5" s="8">
        <v>1000.0</v>
      </c>
      <c r="K5" s="13">
        <f t="shared" ref="K5:K6" si="2">I5-J5</f>
        <v>15524</v>
      </c>
      <c r="L5" s="15"/>
      <c r="M5" s="15"/>
      <c r="N5" s="15"/>
      <c r="O5" s="16">
        <v>0.9</v>
      </c>
      <c r="P5" s="15"/>
      <c r="Q5" s="15"/>
      <c r="R5" s="15"/>
      <c r="S5" s="15"/>
      <c r="T5" s="12" t="s">
        <v>29</v>
      </c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</row>
    <row r="6">
      <c r="A6" s="12">
        <v>110.0</v>
      </c>
      <c r="B6" s="12" t="s">
        <v>30</v>
      </c>
      <c r="C6" s="12"/>
      <c r="D6" s="12">
        <v>64.0</v>
      </c>
      <c r="E6" s="12" t="s">
        <v>31</v>
      </c>
      <c r="F6" s="12" t="s">
        <v>32</v>
      </c>
      <c r="G6" s="12" t="s">
        <v>23</v>
      </c>
      <c r="H6" s="13">
        <v>310000.0</v>
      </c>
      <c r="I6" s="14">
        <f t="shared" si="1"/>
        <v>10044</v>
      </c>
      <c r="J6" s="8">
        <v>500.0</v>
      </c>
      <c r="K6" s="13">
        <f t="shared" si="2"/>
        <v>9544</v>
      </c>
      <c r="L6" s="15"/>
      <c r="M6" s="15"/>
      <c r="N6" s="15"/>
      <c r="O6" s="16">
        <v>0.75</v>
      </c>
      <c r="P6" s="15"/>
      <c r="Q6" s="15"/>
      <c r="R6" s="15"/>
      <c r="S6" s="15"/>
      <c r="T6" s="12" t="s">
        <v>29</v>
      </c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>
      <c r="A7" s="5">
        <v>111.0</v>
      </c>
      <c r="B7" s="5" t="s">
        <v>33</v>
      </c>
      <c r="C7" s="6"/>
      <c r="D7" s="6"/>
      <c r="E7" s="5" t="s">
        <v>34</v>
      </c>
      <c r="F7" s="5" t="s">
        <v>35</v>
      </c>
      <c r="G7" s="5" t="s">
        <v>36</v>
      </c>
      <c r="H7" s="7" t="s">
        <v>37</v>
      </c>
      <c r="I7" s="8">
        <v>2400.0</v>
      </c>
      <c r="J7" s="8">
        <v>2400.0</v>
      </c>
      <c r="K7" s="7" t="s">
        <v>24</v>
      </c>
      <c r="L7" s="6"/>
      <c r="M7" s="9">
        <f t="shared" ref="M7:M9" si="3">N7*8%</f>
        <v>177.7777778</v>
      </c>
      <c r="N7" s="9">
        <f>I7/1.08</f>
        <v>2222.222222</v>
      </c>
      <c r="O7" s="10">
        <v>0.7</v>
      </c>
      <c r="P7" s="9">
        <f>N7*70%</f>
        <v>1555.555556</v>
      </c>
      <c r="Q7" s="9">
        <f>N7*15%</f>
        <v>333.3333333</v>
      </c>
      <c r="R7" s="9">
        <f>N7*4%</f>
        <v>88.88888889</v>
      </c>
      <c r="S7" s="9">
        <f>N7*11%</f>
        <v>244.4444444</v>
      </c>
      <c r="T7" s="5" t="s">
        <v>25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>
      <c r="A8" s="12">
        <v>112.0</v>
      </c>
      <c r="B8" s="12" t="s">
        <v>38</v>
      </c>
      <c r="C8" s="15"/>
      <c r="D8" s="15"/>
      <c r="E8" s="12" t="s">
        <v>39</v>
      </c>
      <c r="F8" s="12" t="s">
        <v>40</v>
      </c>
      <c r="G8" s="12" t="s">
        <v>23</v>
      </c>
      <c r="H8" s="13">
        <v>340000.0</v>
      </c>
      <c r="I8" s="17">
        <f>H8*3.24%</f>
        <v>11016</v>
      </c>
      <c r="J8" s="8">
        <v>1000.0</v>
      </c>
      <c r="K8" s="18">
        <f>I8-J8</f>
        <v>10016</v>
      </c>
      <c r="L8" s="15">
        <f>I8/2</f>
        <v>5508</v>
      </c>
      <c r="M8" s="15">
        <f t="shared" si="3"/>
        <v>408</v>
      </c>
      <c r="N8" s="15">
        <f t="shared" ref="N8:N9" si="4">L8/1.08</f>
        <v>5100</v>
      </c>
      <c r="O8" s="16">
        <v>0.65</v>
      </c>
      <c r="P8" s="15"/>
      <c r="Q8" s="15"/>
      <c r="R8" s="15"/>
      <c r="S8" s="15"/>
      <c r="T8" s="12" t="s">
        <v>29</v>
      </c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</row>
    <row r="9">
      <c r="A9" s="12"/>
      <c r="B9" s="12"/>
      <c r="C9" s="15"/>
      <c r="D9" s="15"/>
      <c r="E9" s="12" t="s">
        <v>41</v>
      </c>
      <c r="F9" s="12"/>
      <c r="G9" s="12"/>
      <c r="H9" s="13"/>
      <c r="I9" s="17"/>
      <c r="J9" s="14"/>
      <c r="K9" s="18"/>
      <c r="L9" s="15">
        <f>I8/2</f>
        <v>5508</v>
      </c>
      <c r="M9" s="15">
        <f t="shared" si="3"/>
        <v>408</v>
      </c>
      <c r="N9" s="15">
        <f t="shared" si="4"/>
        <v>5100</v>
      </c>
      <c r="O9" s="16">
        <v>0.65</v>
      </c>
      <c r="P9" s="15"/>
      <c r="Q9" s="15"/>
      <c r="R9" s="15"/>
      <c r="S9" s="15"/>
      <c r="T9" s="12" t="s">
        <v>29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</row>
    <row r="10">
      <c r="A10" s="12">
        <v>113.0</v>
      </c>
      <c r="B10" s="12" t="s">
        <v>42</v>
      </c>
      <c r="C10" s="15"/>
      <c r="D10" s="15"/>
      <c r="E10" s="12" t="s">
        <v>43</v>
      </c>
      <c r="F10" s="12" t="s">
        <v>44</v>
      </c>
      <c r="G10" s="12" t="s">
        <v>23</v>
      </c>
      <c r="H10" s="13">
        <v>330000.0</v>
      </c>
      <c r="I10" s="17">
        <f>H10*3.24%</f>
        <v>10692</v>
      </c>
      <c r="J10" s="17"/>
      <c r="K10" s="18"/>
      <c r="L10" s="15"/>
      <c r="M10" s="15"/>
      <c r="N10" s="15"/>
      <c r="O10" s="16">
        <v>0.7</v>
      </c>
      <c r="P10" s="15"/>
      <c r="Q10" s="15"/>
      <c r="R10" s="15"/>
      <c r="S10" s="15"/>
      <c r="T10" s="12" t="s">
        <v>29</v>
      </c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</row>
    <row r="11">
      <c r="A11" s="12"/>
      <c r="B11" s="12"/>
      <c r="C11" s="15"/>
      <c r="D11" s="15"/>
      <c r="E11" s="12" t="s">
        <v>45</v>
      </c>
      <c r="F11" s="12"/>
      <c r="G11" s="15"/>
      <c r="H11" s="18"/>
      <c r="I11" s="17"/>
      <c r="J11" s="17"/>
      <c r="K11" s="18"/>
      <c r="L11" s="15"/>
      <c r="M11" s="15"/>
      <c r="N11" s="15"/>
      <c r="O11" s="16">
        <v>0.7</v>
      </c>
      <c r="P11" s="15"/>
      <c r="Q11" s="15"/>
      <c r="R11" s="15"/>
      <c r="S11" s="15"/>
      <c r="T11" s="12" t="s">
        <v>29</v>
      </c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</row>
    <row r="12">
      <c r="A12" s="12">
        <v>114.0</v>
      </c>
      <c r="B12" s="12" t="s">
        <v>46</v>
      </c>
      <c r="C12" s="15"/>
      <c r="D12" s="15"/>
      <c r="E12" s="12" t="s">
        <v>47</v>
      </c>
      <c r="F12" s="12" t="s">
        <v>48</v>
      </c>
      <c r="G12" s="12" t="s">
        <v>49</v>
      </c>
      <c r="H12" s="13">
        <v>90000.0</v>
      </c>
      <c r="I12" s="17">
        <f>H12*3.24%</f>
        <v>2916</v>
      </c>
      <c r="J12" s="17"/>
      <c r="K12" s="18"/>
      <c r="L12" s="15"/>
      <c r="M12" s="15"/>
      <c r="N12" s="15"/>
      <c r="O12" s="16">
        <v>0.7</v>
      </c>
      <c r="P12" s="15"/>
      <c r="Q12" s="15"/>
      <c r="R12" s="15"/>
      <c r="S12" s="15"/>
      <c r="T12" s="12" t="s">
        <v>29</v>
      </c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</row>
    <row r="13">
      <c r="A13" s="5">
        <v>115.0</v>
      </c>
      <c r="B13" s="5" t="s">
        <v>50</v>
      </c>
      <c r="C13" s="6"/>
      <c r="D13" s="6"/>
      <c r="E13" s="5" t="s">
        <v>34</v>
      </c>
      <c r="F13" s="5" t="s">
        <v>51</v>
      </c>
      <c r="G13" s="5" t="s">
        <v>36</v>
      </c>
      <c r="H13" s="7" t="s">
        <v>37</v>
      </c>
      <c r="I13" s="8">
        <v>1800.0</v>
      </c>
      <c r="J13" s="8">
        <v>1800.0</v>
      </c>
      <c r="K13" s="7" t="s">
        <v>24</v>
      </c>
      <c r="L13" s="6"/>
      <c r="M13" s="9">
        <f t="shared" ref="M13:M14" si="5">N13*8%</f>
        <v>133.3333333</v>
      </c>
      <c r="N13" s="9">
        <f t="shared" ref="N13:N14" si="6">I13/1.08</f>
        <v>1666.666667</v>
      </c>
      <c r="O13" s="10">
        <v>0.7</v>
      </c>
      <c r="P13" s="9">
        <f t="shared" ref="P13:P14" si="7">N13*70%</f>
        <v>1166.666667</v>
      </c>
      <c r="Q13" s="9">
        <f t="shared" ref="Q13:Q14" si="8">N13*15%</f>
        <v>250</v>
      </c>
      <c r="R13" s="9">
        <f t="shared" ref="R13:R14" si="9">N13*4%</f>
        <v>66.66666667</v>
      </c>
      <c r="S13" s="9">
        <f t="shared" ref="S13:S14" si="10">N13*11%</f>
        <v>183.3333333</v>
      </c>
      <c r="T13" s="5" t="s">
        <v>25</v>
      </c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</row>
    <row r="14">
      <c r="A14" s="5">
        <v>116.0</v>
      </c>
      <c r="B14" s="5" t="s">
        <v>52</v>
      </c>
      <c r="C14" s="6"/>
      <c r="D14" s="5">
        <v>61.0</v>
      </c>
      <c r="E14" s="5" t="s">
        <v>34</v>
      </c>
      <c r="F14" s="5" t="s">
        <v>53</v>
      </c>
      <c r="G14" s="5" t="s">
        <v>36</v>
      </c>
      <c r="H14" s="7" t="s">
        <v>37</v>
      </c>
      <c r="I14" s="8">
        <v>4000.0</v>
      </c>
      <c r="J14" s="8">
        <v>4000.0</v>
      </c>
      <c r="K14" s="7" t="s">
        <v>24</v>
      </c>
      <c r="L14" s="6"/>
      <c r="M14" s="9">
        <f t="shared" si="5"/>
        <v>296.2962963</v>
      </c>
      <c r="N14" s="9">
        <f t="shared" si="6"/>
        <v>3703.703704</v>
      </c>
      <c r="O14" s="10">
        <v>0.7</v>
      </c>
      <c r="P14" s="9">
        <f t="shared" si="7"/>
        <v>2592.592593</v>
      </c>
      <c r="Q14" s="9">
        <f t="shared" si="8"/>
        <v>555.5555556</v>
      </c>
      <c r="R14" s="9">
        <f t="shared" si="9"/>
        <v>148.1481481</v>
      </c>
      <c r="S14" s="9">
        <f t="shared" si="10"/>
        <v>407.4074074</v>
      </c>
      <c r="T14" s="5" t="s">
        <v>25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</row>
    <row r="15">
      <c r="A15" s="19">
        <v>117.0</v>
      </c>
      <c r="B15" s="19" t="s">
        <v>54</v>
      </c>
      <c r="C15" s="20"/>
      <c r="D15" s="19">
        <v>65.0</v>
      </c>
      <c r="E15" s="19" t="s">
        <v>55</v>
      </c>
      <c r="F15" s="19" t="s">
        <v>56</v>
      </c>
      <c r="G15" s="19" t="s">
        <v>49</v>
      </c>
      <c r="H15" s="21">
        <v>235000.0</v>
      </c>
      <c r="I15" s="22">
        <f t="shared" ref="I15:I17" si="11">H15*3.24%</f>
        <v>7614</v>
      </c>
      <c r="J15" s="8">
        <v>1000.0</v>
      </c>
      <c r="K15" s="21">
        <f>I15-J15</f>
        <v>6614</v>
      </c>
      <c r="L15" s="20"/>
      <c r="M15" s="23"/>
      <c r="N15" s="23"/>
      <c r="O15" s="24">
        <v>0.8</v>
      </c>
      <c r="P15" s="23"/>
      <c r="Q15" s="23"/>
      <c r="R15" s="23"/>
      <c r="S15" s="20"/>
      <c r="T15" s="19" t="s">
        <v>29</v>
      </c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</row>
    <row r="16">
      <c r="A16" s="19">
        <v>118.0</v>
      </c>
      <c r="B16" s="19" t="s">
        <v>57</v>
      </c>
      <c r="C16" s="20"/>
      <c r="D16" s="19">
        <v>66.0</v>
      </c>
      <c r="E16" s="19" t="s">
        <v>55</v>
      </c>
      <c r="F16" s="19" t="s">
        <v>58</v>
      </c>
      <c r="G16" s="19" t="s">
        <v>49</v>
      </c>
      <c r="H16" s="21">
        <v>200000.0</v>
      </c>
      <c r="I16" s="22">
        <f t="shared" si="11"/>
        <v>6480</v>
      </c>
      <c r="J16" s="22"/>
      <c r="K16" s="21"/>
      <c r="L16" s="20"/>
      <c r="M16" s="23"/>
      <c r="N16" s="23"/>
      <c r="O16" s="24">
        <v>0.8</v>
      </c>
      <c r="P16" s="23"/>
      <c r="Q16" s="23"/>
      <c r="R16" s="23"/>
      <c r="S16" s="20"/>
      <c r="T16" s="19" t="s">
        <v>29</v>
      </c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</row>
    <row r="17">
      <c r="A17" s="19">
        <v>119.0</v>
      </c>
      <c r="B17" s="19" t="s">
        <v>59</v>
      </c>
      <c r="C17" s="20"/>
      <c r="D17" s="19">
        <v>67.0</v>
      </c>
      <c r="E17" s="19" t="s">
        <v>60</v>
      </c>
      <c r="F17" s="19" t="s">
        <v>61</v>
      </c>
      <c r="G17" s="19" t="s">
        <v>49</v>
      </c>
      <c r="H17" s="21">
        <v>250000.0</v>
      </c>
      <c r="I17" s="22">
        <f t="shared" si="11"/>
        <v>8100</v>
      </c>
      <c r="J17" s="22"/>
      <c r="K17" s="21"/>
      <c r="L17" s="20">
        <f>I17/2</f>
        <v>4050</v>
      </c>
      <c r="M17" s="23">
        <f t="shared" ref="M17:M18" si="12">N17*8%</f>
        <v>300</v>
      </c>
      <c r="N17" s="23">
        <f t="shared" ref="N17:N18" si="13">L17/1.08</f>
        <v>3750</v>
      </c>
      <c r="O17" s="24">
        <v>0.75</v>
      </c>
      <c r="P17" s="23"/>
      <c r="Q17" s="23"/>
      <c r="R17" s="23"/>
      <c r="S17" s="20"/>
      <c r="T17" s="19" t="s">
        <v>29</v>
      </c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</row>
    <row r="18">
      <c r="A18" s="19"/>
      <c r="B18" s="19"/>
      <c r="C18" s="20"/>
      <c r="D18" s="19"/>
      <c r="E18" s="19" t="s">
        <v>62</v>
      </c>
      <c r="F18" s="19"/>
      <c r="G18" s="19"/>
      <c r="H18" s="21"/>
      <c r="I18" s="22"/>
      <c r="J18" s="22"/>
      <c r="K18" s="21"/>
      <c r="L18" s="20">
        <f>I17/2</f>
        <v>4050</v>
      </c>
      <c r="M18" s="23">
        <f t="shared" si="12"/>
        <v>300</v>
      </c>
      <c r="N18" s="23">
        <f t="shared" si="13"/>
        <v>3750</v>
      </c>
      <c r="O18" s="24">
        <v>0.85</v>
      </c>
      <c r="P18" s="23"/>
      <c r="Q18" s="23"/>
      <c r="R18" s="23"/>
      <c r="S18" s="20"/>
      <c r="T18" s="19" t="s">
        <v>29</v>
      </c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</row>
    <row r="19">
      <c r="A19" s="19">
        <v>120.0</v>
      </c>
      <c r="B19" s="19" t="s">
        <v>63</v>
      </c>
      <c r="C19" s="20"/>
      <c r="D19" s="19">
        <v>68.0</v>
      </c>
      <c r="E19" s="19" t="s">
        <v>64</v>
      </c>
      <c r="F19" s="19" t="s">
        <v>65</v>
      </c>
      <c r="G19" s="19" t="s">
        <v>49</v>
      </c>
      <c r="H19" s="21">
        <v>230000.0</v>
      </c>
      <c r="I19" s="22">
        <f t="shared" ref="I19:I20" si="14">H19*3.24%</f>
        <v>7452</v>
      </c>
      <c r="J19" s="22"/>
      <c r="K19" s="21"/>
      <c r="L19" s="20"/>
      <c r="M19" s="23"/>
      <c r="N19" s="23"/>
      <c r="O19" s="24">
        <v>0.9</v>
      </c>
      <c r="P19" s="23"/>
      <c r="Q19" s="23"/>
      <c r="R19" s="23"/>
      <c r="S19" s="20"/>
      <c r="T19" s="19" t="s">
        <v>29</v>
      </c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</row>
    <row r="20">
      <c r="A20" s="19">
        <v>121.0</v>
      </c>
      <c r="B20" s="19" t="s">
        <v>66</v>
      </c>
      <c r="C20" s="19"/>
      <c r="D20" s="19">
        <v>69.0</v>
      </c>
      <c r="E20" s="19" t="s">
        <v>67</v>
      </c>
      <c r="F20" s="19" t="s">
        <v>68</v>
      </c>
      <c r="G20" s="19" t="s">
        <v>49</v>
      </c>
      <c r="H20" s="21">
        <v>260000.0</v>
      </c>
      <c r="I20" s="22">
        <f t="shared" si="14"/>
        <v>8424</v>
      </c>
      <c r="J20" s="8">
        <v>500.0</v>
      </c>
      <c r="K20" s="21">
        <f>I20-J20</f>
        <v>7924</v>
      </c>
      <c r="L20" s="20">
        <f>I20/2</f>
        <v>4212</v>
      </c>
      <c r="M20" s="23">
        <f t="shared" ref="M20:M23" si="15">N20*8%</f>
        <v>312</v>
      </c>
      <c r="N20" s="23">
        <f t="shared" ref="N20:N23" si="16">L20/1.08</f>
        <v>3900</v>
      </c>
      <c r="O20" s="24">
        <v>0.85</v>
      </c>
      <c r="P20" s="23"/>
      <c r="Q20" s="23"/>
      <c r="R20" s="23"/>
      <c r="S20" s="20"/>
      <c r="T20" s="19" t="s">
        <v>29</v>
      </c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</row>
    <row r="21">
      <c r="A21" s="19"/>
      <c r="B21" s="19"/>
      <c r="C21" s="19"/>
      <c r="D21" s="19"/>
      <c r="E21" s="19" t="s">
        <v>69</v>
      </c>
      <c r="F21" s="19"/>
      <c r="G21" s="19"/>
      <c r="H21" s="21"/>
      <c r="I21" s="22"/>
      <c r="J21" s="22"/>
      <c r="K21" s="21"/>
      <c r="L21" s="20">
        <f>I20/2</f>
        <v>4212</v>
      </c>
      <c r="M21" s="23">
        <f t="shared" si="15"/>
        <v>312</v>
      </c>
      <c r="N21" s="23">
        <f t="shared" si="16"/>
        <v>3900</v>
      </c>
      <c r="O21" s="24">
        <v>0.9</v>
      </c>
      <c r="P21" s="23"/>
      <c r="Q21" s="23"/>
      <c r="R21" s="23"/>
      <c r="S21" s="20"/>
      <c r="T21" s="19" t="s">
        <v>29</v>
      </c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</row>
    <row r="22">
      <c r="A22" s="19">
        <v>122.0</v>
      </c>
      <c r="B22" s="19" t="s">
        <v>70</v>
      </c>
      <c r="C22" s="19"/>
      <c r="D22" s="19">
        <v>70.0</v>
      </c>
      <c r="E22" s="19" t="s">
        <v>67</v>
      </c>
      <c r="F22" s="19" t="s">
        <v>71</v>
      </c>
      <c r="G22" s="19" t="s">
        <v>72</v>
      </c>
      <c r="H22" s="21">
        <v>300000.0</v>
      </c>
      <c r="I22" s="22">
        <f>H22*3.24%</f>
        <v>9720</v>
      </c>
      <c r="J22" s="8">
        <v>500.0</v>
      </c>
      <c r="K22" s="21">
        <f>I22-J22</f>
        <v>9220</v>
      </c>
      <c r="L22" s="20">
        <f>I22/2</f>
        <v>4860</v>
      </c>
      <c r="M22" s="23">
        <f t="shared" si="15"/>
        <v>360</v>
      </c>
      <c r="N22" s="23">
        <f t="shared" si="16"/>
        <v>4500</v>
      </c>
      <c r="O22" s="24">
        <v>0.85</v>
      </c>
      <c r="P22" s="23"/>
      <c r="Q22" s="23"/>
      <c r="R22" s="23"/>
      <c r="S22" s="20"/>
      <c r="T22" s="19" t="s">
        <v>29</v>
      </c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</row>
    <row r="23">
      <c r="A23" s="19"/>
      <c r="B23" s="19"/>
      <c r="C23" s="19"/>
      <c r="D23" s="19"/>
      <c r="E23" s="19" t="s">
        <v>73</v>
      </c>
      <c r="F23" s="19"/>
      <c r="G23" s="19"/>
      <c r="H23" s="21"/>
      <c r="I23" s="22"/>
      <c r="J23" s="22"/>
      <c r="K23" s="21"/>
      <c r="L23" s="20">
        <f>I22/2</f>
        <v>4860</v>
      </c>
      <c r="M23" s="23">
        <f t="shared" si="15"/>
        <v>360</v>
      </c>
      <c r="N23" s="23">
        <f t="shared" si="16"/>
        <v>4500</v>
      </c>
      <c r="O23" s="24">
        <v>0.85</v>
      </c>
      <c r="P23" s="23"/>
      <c r="Q23" s="23"/>
      <c r="R23" s="23"/>
      <c r="S23" s="20"/>
      <c r="T23" s="19" t="s">
        <v>29</v>
      </c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</row>
    <row r="24">
      <c r="A24" s="19">
        <v>123.0</v>
      </c>
      <c r="B24" s="19" t="s">
        <v>74</v>
      </c>
      <c r="C24" s="19"/>
      <c r="D24" s="19">
        <v>71.0</v>
      </c>
      <c r="E24" s="19" t="s">
        <v>75</v>
      </c>
      <c r="F24" s="19" t="s">
        <v>76</v>
      </c>
      <c r="G24" s="19" t="s">
        <v>49</v>
      </c>
      <c r="H24" s="21">
        <v>310000.0</v>
      </c>
      <c r="I24" s="22">
        <f>H24*3.24%</f>
        <v>10044</v>
      </c>
      <c r="J24" s="8">
        <v>1000.0</v>
      </c>
      <c r="K24" s="21">
        <f t="shared" ref="K24:K25" si="17">I24-J24</f>
        <v>9044</v>
      </c>
      <c r="L24" s="20"/>
      <c r="M24" s="23"/>
      <c r="N24" s="23"/>
      <c r="O24" s="24">
        <v>0.65</v>
      </c>
      <c r="P24" s="23"/>
      <c r="Q24" s="23"/>
      <c r="R24" s="23"/>
      <c r="S24" s="20"/>
      <c r="T24" s="19" t="s">
        <v>29</v>
      </c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</row>
    <row r="25">
      <c r="A25" s="19">
        <v>124.0</v>
      </c>
      <c r="B25" s="19" t="s">
        <v>77</v>
      </c>
      <c r="C25" s="19"/>
      <c r="D25" s="19">
        <v>73.0</v>
      </c>
      <c r="E25" s="19" t="s">
        <v>78</v>
      </c>
      <c r="F25" s="19" t="s">
        <v>79</v>
      </c>
      <c r="G25" s="19" t="s">
        <v>49</v>
      </c>
      <c r="H25" s="21">
        <v>240000.0</v>
      </c>
      <c r="I25" s="22">
        <v>7776.0</v>
      </c>
      <c r="J25" s="8">
        <v>1000.0</v>
      </c>
      <c r="K25" s="21">
        <f t="shared" si="17"/>
        <v>6776</v>
      </c>
      <c r="L25" s="20"/>
      <c r="M25" s="23"/>
      <c r="N25" s="23"/>
      <c r="O25" s="24">
        <v>0.65</v>
      </c>
      <c r="P25" s="23"/>
      <c r="Q25" s="23"/>
      <c r="R25" s="23"/>
      <c r="S25" s="20"/>
      <c r="T25" s="19" t="s">
        <v>29</v>
      </c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</row>
    <row r="26">
      <c r="A26" s="19"/>
      <c r="B26" s="19"/>
      <c r="C26" s="19"/>
      <c r="D26" s="19"/>
      <c r="E26" s="19" t="s">
        <v>80</v>
      </c>
      <c r="F26" s="19"/>
      <c r="G26" s="19"/>
      <c r="H26" s="21"/>
      <c r="I26" s="22"/>
      <c r="J26" s="8"/>
      <c r="K26" s="21"/>
      <c r="L26" s="20"/>
      <c r="M26" s="23"/>
      <c r="N26" s="23"/>
      <c r="O26" s="24">
        <v>0.65</v>
      </c>
      <c r="P26" s="23"/>
      <c r="Q26" s="23"/>
      <c r="R26" s="23"/>
      <c r="S26" s="20"/>
      <c r="T26" s="19" t="s">
        <v>29</v>
      </c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</row>
    <row r="27">
      <c r="A27" s="19">
        <v>125.0</v>
      </c>
      <c r="B27" s="19" t="s">
        <v>81</v>
      </c>
      <c r="C27" s="19"/>
      <c r="D27" s="19">
        <v>74.0</v>
      </c>
      <c r="E27" s="19" t="s">
        <v>78</v>
      </c>
      <c r="F27" s="19" t="s">
        <v>82</v>
      </c>
      <c r="G27" s="19" t="s">
        <v>49</v>
      </c>
      <c r="H27" s="21">
        <v>127000.0</v>
      </c>
      <c r="I27" s="22">
        <v>4114.8</v>
      </c>
      <c r="J27" s="8">
        <v>4114.8</v>
      </c>
      <c r="K27" s="21" t="s">
        <v>24</v>
      </c>
      <c r="L27" s="20">
        <f>I27/2</f>
        <v>2057.4</v>
      </c>
      <c r="M27" s="23">
        <f t="shared" ref="M27:M28" si="18">N27*8%</f>
        <v>152.4</v>
      </c>
      <c r="N27" s="23">
        <f t="shared" ref="N27:N28" si="19">L27/1.08</f>
        <v>1905</v>
      </c>
      <c r="O27" s="24">
        <v>0.65</v>
      </c>
      <c r="P27" s="23"/>
      <c r="Q27" s="23"/>
      <c r="R27" s="23"/>
      <c r="S27" s="20"/>
      <c r="T27" s="19" t="s">
        <v>29</v>
      </c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</row>
    <row r="28">
      <c r="A28" s="19"/>
      <c r="B28" s="19"/>
      <c r="C28" s="19"/>
      <c r="D28" s="19"/>
      <c r="E28" s="19" t="s">
        <v>80</v>
      </c>
      <c r="F28" s="19"/>
      <c r="G28" s="19"/>
      <c r="H28" s="21"/>
      <c r="I28" s="19"/>
      <c r="J28" s="8"/>
      <c r="K28" s="21"/>
      <c r="L28" s="20">
        <f>I27/2</f>
        <v>2057.4</v>
      </c>
      <c r="M28" s="23">
        <f t="shared" si="18"/>
        <v>152.4</v>
      </c>
      <c r="N28" s="23">
        <f t="shared" si="19"/>
        <v>1905</v>
      </c>
      <c r="O28" s="24">
        <v>0.65</v>
      </c>
      <c r="P28" s="23"/>
      <c r="Q28" s="23"/>
      <c r="R28" s="23"/>
      <c r="S28" s="20"/>
      <c r="T28" s="19" t="s">
        <v>29</v>
      </c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</row>
    <row r="29">
      <c r="O29" s="1"/>
    </row>
    <row r="30">
      <c r="O30" s="1"/>
    </row>
    <row r="31">
      <c r="O31" s="1"/>
    </row>
    <row r="32">
      <c r="O32" s="1"/>
    </row>
    <row r="33">
      <c r="O33" s="1"/>
    </row>
    <row r="34">
      <c r="O34" s="1"/>
    </row>
    <row r="35">
      <c r="O35" s="1"/>
    </row>
    <row r="36">
      <c r="O36" s="1"/>
    </row>
    <row r="37">
      <c r="O37" s="1"/>
    </row>
    <row r="38">
      <c r="O38" s="1"/>
    </row>
    <row r="39">
      <c r="O39" s="1"/>
    </row>
    <row r="40">
      <c r="O40" s="1"/>
    </row>
    <row r="41">
      <c r="O41" s="1"/>
    </row>
    <row r="42">
      <c r="O42" s="1"/>
    </row>
    <row r="43">
      <c r="O43" s="1"/>
    </row>
    <row r="44">
      <c r="O44" s="1"/>
    </row>
    <row r="45">
      <c r="O45" s="1"/>
    </row>
    <row r="46">
      <c r="O46" s="1"/>
    </row>
    <row r="47">
      <c r="O47" s="1"/>
    </row>
    <row r="48">
      <c r="O48" s="1"/>
    </row>
    <row r="49">
      <c r="O49" s="1"/>
    </row>
    <row r="50">
      <c r="O50" s="1"/>
    </row>
    <row r="51">
      <c r="O51" s="1"/>
    </row>
    <row r="52">
      <c r="O52" s="1"/>
    </row>
    <row r="53">
      <c r="O53" s="1"/>
    </row>
    <row r="54">
      <c r="O54" s="1"/>
    </row>
    <row r="55">
      <c r="O55" s="1"/>
    </row>
    <row r="56">
      <c r="O56" s="1"/>
    </row>
    <row r="57">
      <c r="O57" s="1"/>
    </row>
    <row r="58">
      <c r="O58" s="1"/>
    </row>
    <row r="59">
      <c r="O59" s="1"/>
    </row>
    <row r="60">
      <c r="O60" s="1"/>
    </row>
    <row r="61">
      <c r="O61" s="1"/>
    </row>
    <row r="62">
      <c r="O62" s="1"/>
    </row>
    <row r="63">
      <c r="O63" s="1"/>
    </row>
    <row r="64">
      <c r="O64" s="1"/>
    </row>
    <row r="65">
      <c r="O65" s="1"/>
    </row>
    <row r="66">
      <c r="O66" s="1"/>
    </row>
    <row r="67">
      <c r="O67" s="1"/>
    </row>
    <row r="68">
      <c r="O68" s="1"/>
    </row>
    <row r="69">
      <c r="O69" s="1"/>
    </row>
    <row r="70">
      <c r="O70" s="1"/>
    </row>
    <row r="71">
      <c r="O71" s="1"/>
    </row>
    <row r="72">
      <c r="O72" s="1"/>
    </row>
    <row r="73">
      <c r="O73" s="1"/>
    </row>
    <row r="74">
      <c r="O74" s="1"/>
    </row>
    <row r="75">
      <c r="O75" s="1"/>
    </row>
    <row r="76">
      <c r="O76" s="1"/>
    </row>
    <row r="77">
      <c r="O77" s="1"/>
    </row>
    <row r="78">
      <c r="O78" s="1"/>
    </row>
    <row r="79">
      <c r="O79" s="1"/>
    </row>
    <row r="80">
      <c r="O80" s="1"/>
    </row>
    <row r="81">
      <c r="O81" s="1"/>
    </row>
    <row r="82">
      <c r="O82" s="1"/>
    </row>
    <row r="83">
      <c r="O83" s="1"/>
    </row>
    <row r="84">
      <c r="O84" s="1"/>
    </row>
    <row r="85">
      <c r="O85" s="1"/>
    </row>
    <row r="86">
      <c r="O86" s="1"/>
    </row>
    <row r="87">
      <c r="O87" s="1"/>
    </row>
    <row r="88">
      <c r="O88" s="1"/>
    </row>
    <row r="89">
      <c r="O89" s="1"/>
    </row>
    <row r="90">
      <c r="O90" s="1"/>
    </row>
    <row r="91">
      <c r="O91" s="1"/>
    </row>
    <row r="92">
      <c r="O92" s="1"/>
    </row>
    <row r="93">
      <c r="O93" s="1"/>
    </row>
    <row r="94">
      <c r="O94" s="1"/>
    </row>
    <row r="95">
      <c r="O95" s="1"/>
    </row>
    <row r="96">
      <c r="O96" s="1"/>
    </row>
    <row r="97">
      <c r="O97" s="1"/>
    </row>
    <row r="98">
      <c r="O98" s="1"/>
    </row>
    <row r="99">
      <c r="O99" s="1"/>
    </row>
    <row r="100">
      <c r="O100" s="1"/>
    </row>
    <row r="101">
      <c r="O101" s="1"/>
    </row>
    <row r="102">
      <c r="O102" s="1"/>
    </row>
    <row r="103">
      <c r="O103" s="1"/>
    </row>
    <row r="104">
      <c r="O104" s="1"/>
    </row>
    <row r="105">
      <c r="O105" s="1"/>
    </row>
    <row r="106">
      <c r="O106" s="1"/>
    </row>
    <row r="107">
      <c r="O107" s="1"/>
    </row>
    <row r="108">
      <c r="O108" s="1"/>
    </row>
    <row r="109">
      <c r="O109" s="1"/>
    </row>
    <row r="110">
      <c r="O110" s="1"/>
    </row>
    <row r="111">
      <c r="O111" s="1"/>
    </row>
    <row r="112">
      <c r="O112" s="1"/>
    </row>
    <row r="113">
      <c r="O113" s="1"/>
    </row>
    <row r="114">
      <c r="O114" s="1"/>
    </row>
    <row r="115">
      <c r="O115" s="1"/>
    </row>
    <row r="116">
      <c r="O116" s="1"/>
    </row>
    <row r="117">
      <c r="O117" s="1"/>
    </row>
    <row r="118">
      <c r="O118" s="1"/>
    </row>
    <row r="119">
      <c r="O119" s="1"/>
    </row>
    <row r="120">
      <c r="O120" s="1"/>
    </row>
    <row r="121">
      <c r="O121" s="1"/>
    </row>
    <row r="122">
      <c r="O122" s="1"/>
    </row>
    <row r="123">
      <c r="O123" s="1"/>
    </row>
    <row r="124">
      <c r="O124" s="1"/>
    </row>
    <row r="125">
      <c r="O125" s="1"/>
    </row>
    <row r="126">
      <c r="O126" s="1"/>
    </row>
    <row r="127">
      <c r="O127" s="1"/>
    </row>
    <row r="128">
      <c r="O128" s="1"/>
    </row>
    <row r="129">
      <c r="O129" s="1"/>
    </row>
    <row r="130">
      <c r="O130" s="1"/>
    </row>
    <row r="131">
      <c r="O131" s="1"/>
    </row>
    <row r="132">
      <c r="O132" s="1"/>
    </row>
    <row r="133">
      <c r="O133" s="1"/>
    </row>
    <row r="134">
      <c r="O134" s="1"/>
    </row>
    <row r="135">
      <c r="O135" s="1"/>
    </row>
    <row r="136">
      <c r="O136" s="1"/>
    </row>
    <row r="137">
      <c r="O137" s="1"/>
    </row>
    <row r="138">
      <c r="O138" s="1"/>
    </row>
    <row r="139">
      <c r="O139" s="1"/>
    </row>
    <row r="140">
      <c r="O140" s="1"/>
    </row>
    <row r="141">
      <c r="O141" s="1"/>
    </row>
    <row r="142">
      <c r="O142" s="1"/>
    </row>
    <row r="143">
      <c r="O143" s="1"/>
    </row>
    <row r="144">
      <c r="O144" s="1"/>
    </row>
    <row r="145">
      <c r="O145" s="1"/>
    </row>
    <row r="146">
      <c r="O146" s="1"/>
    </row>
    <row r="147">
      <c r="O147" s="1"/>
    </row>
    <row r="148">
      <c r="O148" s="1"/>
    </row>
    <row r="149">
      <c r="O149" s="1"/>
    </row>
    <row r="150">
      <c r="O150" s="1"/>
    </row>
    <row r="151">
      <c r="O151" s="1"/>
    </row>
    <row r="152">
      <c r="O152" s="1"/>
    </row>
    <row r="153">
      <c r="O153" s="1"/>
    </row>
    <row r="154">
      <c r="O154" s="1"/>
    </row>
    <row r="155">
      <c r="O155" s="1"/>
    </row>
    <row r="156">
      <c r="O156" s="1"/>
    </row>
    <row r="157">
      <c r="O157" s="1"/>
    </row>
    <row r="158">
      <c r="O158" s="1"/>
    </row>
    <row r="159">
      <c r="O159" s="1"/>
    </row>
    <row r="160">
      <c r="O160" s="1"/>
    </row>
    <row r="161">
      <c r="O161" s="1"/>
    </row>
    <row r="162">
      <c r="O162" s="1"/>
    </row>
    <row r="163">
      <c r="O163" s="1"/>
    </row>
    <row r="164">
      <c r="O164" s="1"/>
    </row>
    <row r="165">
      <c r="O165" s="1"/>
    </row>
    <row r="166">
      <c r="O166" s="1"/>
    </row>
    <row r="167">
      <c r="O167" s="1"/>
    </row>
    <row r="168">
      <c r="O168" s="1"/>
    </row>
    <row r="169">
      <c r="O169" s="1"/>
    </row>
    <row r="170">
      <c r="O170" s="1"/>
    </row>
    <row r="171">
      <c r="O171" s="1"/>
    </row>
    <row r="172">
      <c r="O172" s="1"/>
    </row>
    <row r="173">
      <c r="O173" s="1"/>
    </row>
    <row r="174">
      <c r="O174" s="1"/>
    </row>
    <row r="175">
      <c r="O175" s="1"/>
    </row>
    <row r="176">
      <c r="O176" s="1"/>
    </row>
    <row r="177">
      <c r="O177" s="1"/>
    </row>
    <row r="178">
      <c r="O178" s="1"/>
    </row>
    <row r="179">
      <c r="O179" s="1"/>
    </row>
    <row r="180">
      <c r="O180" s="1"/>
    </row>
    <row r="181">
      <c r="O181" s="1"/>
    </row>
    <row r="182">
      <c r="O182" s="1"/>
    </row>
    <row r="183">
      <c r="O183" s="1"/>
    </row>
    <row r="184">
      <c r="O184" s="1"/>
    </row>
    <row r="185">
      <c r="O185" s="1"/>
    </row>
    <row r="186">
      <c r="O186" s="1"/>
    </row>
    <row r="187">
      <c r="O187" s="1"/>
    </row>
    <row r="188">
      <c r="O188" s="1"/>
    </row>
    <row r="189">
      <c r="O189" s="1"/>
    </row>
    <row r="190">
      <c r="O190" s="1"/>
    </row>
    <row r="191">
      <c r="O191" s="1"/>
    </row>
    <row r="192">
      <c r="O192" s="1"/>
    </row>
    <row r="193">
      <c r="O193" s="1"/>
    </row>
    <row r="194">
      <c r="O194" s="1"/>
    </row>
    <row r="195">
      <c r="O195" s="1"/>
    </row>
    <row r="196">
      <c r="O196" s="1"/>
    </row>
    <row r="197">
      <c r="O197" s="1"/>
    </row>
    <row r="198">
      <c r="O198" s="1"/>
    </row>
    <row r="199">
      <c r="O199" s="1"/>
    </row>
    <row r="200">
      <c r="O200" s="1"/>
    </row>
    <row r="201">
      <c r="O201" s="1"/>
    </row>
    <row r="202">
      <c r="O202" s="1"/>
    </row>
    <row r="203">
      <c r="O203" s="1"/>
    </row>
    <row r="204">
      <c r="O204" s="1"/>
    </row>
    <row r="205">
      <c r="O205" s="1"/>
    </row>
    <row r="206">
      <c r="O206" s="1"/>
    </row>
    <row r="207">
      <c r="O207" s="1"/>
    </row>
    <row r="208">
      <c r="O208" s="1"/>
    </row>
    <row r="209">
      <c r="O209" s="1"/>
    </row>
    <row r="210">
      <c r="O210" s="1"/>
    </row>
    <row r="211">
      <c r="O211" s="1"/>
    </row>
    <row r="212">
      <c r="O212" s="1"/>
    </row>
    <row r="213">
      <c r="O213" s="1"/>
    </row>
    <row r="214">
      <c r="O214" s="1"/>
    </row>
    <row r="215">
      <c r="O215" s="1"/>
    </row>
    <row r="216">
      <c r="O216" s="1"/>
    </row>
    <row r="217">
      <c r="O217" s="1"/>
    </row>
    <row r="218">
      <c r="O218" s="1"/>
    </row>
    <row r="219">
      <c r="O219" s="1"/>
    </row>
    <row r="220">
      <c r="O220" s="1"/>
    </row>
    <row r="221">
      <c r="O221" s="1"/>
    </row>
    <row r="222">
      <c r="O222" s="1"/>
    </row>
    <row r="223">
      <c r="O223" s="1"/>
    </row>
    <row r="224">
      <c r="O224" s="1"/>
    </row>
    <row r="225">
      <c r="O225" s="1"/>
    </row>
    <row r="226">
      <c r="O226" s="1"/>
    </row>
    <row r="227">
      <c r="O227" s="1"/>
    </row>
    <row r="228">
      <c r="O228" s="1"/>
    </row>
    <row r="229">
      <c r="O229" s="1"/>
    </row>
    <row r="230">
      <c r="O230" s="1"/>
    </row>
    <row r="231">
      <c r="O231" s="1"/>
    </row>
    <row r="232">
      <c r="O232" s="1"/>
    </row>
    <row r="233">
      <c r="O233" s="1"/>
    </row>
    <row r="234">
      <c r="O234" s="1"/>
    </row>
    <row r="235">
      <c r="O235" s="1"/>
    </row>
    <row r="236">
      <c r="O236" s="1"/>
    </row>
    <row r="237">
      <c r="O237" s="1"/>
    </row>
    <row r="238">
      <c r="O238" s="1"/>
    </row>
    <row r="239">
      <c r="O239" s="1"/>
    </row>
    <row r="240">
      <c r="O240" s="1"/>
    </row>
    <row r="241">
      <c r="O241" s="1"/>
    </row>
    <row r="242">
      <c r="O242" s="1"/>
    </row>
    <row r="243">
      <c r="O243" s="1"/>
    </row>
    <row r="244">
      <c r="O244" s="1"/>
    </row>
    <row r="245">
      <c r="O245" s="1"/>
    </row>
    <row r="246">
      <c r="O246" s="1"/>
    </row>
    <row r="247">
      <c r="O247" s="1"/>
    </row>
    <row r="248">
      <c r="O248" s="1"/>
    </row>
    <row r="249">
      <c r="O249" s="1"/>
    </row>
    <row r="250">
      <c r="O250" s="1"/>
    </row>
    <row r="251">
      <c r="O251" s="1"/>
    </row>
    <row r="252">
      <c r="O252" s="1"/>
    </row>
    <row r="253">
      <c r="O253" s="1"/>
    </row>
    <row r="254">
      <c r="O254" s="1"/>
    </row>
    <row r="255">
      <c r="O255" s="1"/>
    </row>
    <row r="256">
      <c r="O256" s="1"/>
    </row>
    <row r="257">
      <c r="O257" s="1"/>
    </row>
    <row r="258">
      <c r="O258" s="1"/>
    </row>
    <row r="259">
      <c r="O259" s="1"/>
    </row>
    <row r="260">
      <c r="O260" s="1"/>
    </row>
    <row r="261">
      <c r="O261" s="1"/>
    </row>
    <row r="262">
      <c r="O262" s="1"/>
    </row>
    <row r="263">
      <c r="O263" s="1"/>
    </row>
    <row r="264">
      <c r="O264" s="1"/>
    </row>
    <row r="265">
      <c r="O265" s="1"/>
    </row>
    <row r="266">
      <c r="O266" s="1"/>
    </row>
    <row r="267">
      <c r="O267" s="1"/>
    </row>
    <row r="268">
      <c r="O268" s="1"/>
    </row>
    <row r="269">
      <c r="O269" s="1"/>
    </row>
    <row r="270">
      <c r="O270" s="1"/>
    </row>
    <row r="271">
      <c r="O271" s="1"/>
    </row>
    <row r="272">
      <c r="O272" s="1"/>
    </row>
    <row r="273">
      <c r="O273" s="1"/>
    </row>
    <row r="274">
      <c r="O274" s="1"/>
    </row>
    <row r="275">
      <c r="O275" s="1"/>
    </row>
    <row r="276">
      <c r="O276" s="1"/>
    </row>
    <row r="277">
      <c r="O277" s="1"/>
    </row>
    <row r="278">
      <c r="O278" s="1"/>
    </row>
    <row r="279">
      <c r="O279" s="1"/>
    </row>
    <row r="280">
      <c r="O280" s="1"/>
    </row>
    <row r="281">
      <c r="O281" s="1"/>
    </row>
    <row r="282">
      <c r="O282" s="1"/>
    </row>
    <row r="283">
      <c r="O283" s="1"/>
    </row>
    <row r="284">
      <c r="O284" s="1"/>
    </row>
    <row r="285">
      <c r="O285" s="1"/>
    </row>
    <row r="286">
      <c r="O286" s="1"/>
    </row>
    <row r="287">
      <c r="O287" s="1"/>
    </row>
    <row r="288">
      <c r="O288" s="1"/>
    </row>
    <row r="289">
      <c r="O289" s="1"/>
    </row>
    <row r="290">
      <c r="O290" s="1"/>
    </row>
    <row r="291">
      <c r="O291" s="1"/>
    </row>
    <row r="292">
      <c r="O292" s="1"/>
    </row>
    <row r="293">
      <c r="O293" s="1"/>
    </row>
    <row r="294">
      <c r="O294" s="1"/>
    </row>
    <row r="295">
      <c r="O295" s="1"/>
    </row>
    <row r="296">
      <c r="O296" s="1"/>
    </row>
    <row r="297">
      <c r="O297" s="1"/>
    </row>
    <row r="298">
      <c r="O298" s="1"/>
    </row>
    <row r="299">
      <c r="O299" s="1"/>
    </row>
    <row r="300">
      <c r="O300" s="1"/>
    </row>
    <row r="301">
      <c r="O301" s="1"/>
    </row>
    <row r="302">
      <c r="O302" s="1"/>
    </row>
    <row r="303">
      <c r="O303" s="1"/>
    </row>
    <row r="304">
      <c r="O304" s="1"/>
    </row>
    <row r="305">
      <c r="O305" s="1"/>
    </row>
    <row r="306">
      <c r="O306" s="1"/>
    </row>
    <row r="307">
      <c r="O307" s="1"/>
    </row>
    <row r="308">
      <c r="O308" s="1"/>
    </row>
    <row r="309">
      <c r="O309" s="1"/>
    </row>
    <row r="310">
      <c r="O310" s="1"/>
    </row>
    <row r="311">
      <c r="O311" s="1"/>
    </row>
    <row r="312">
      <c r="O312" s="1"/>
    </row>
    <row r="313">
      <c r="O313" s="1"/>
    </row>
    <row r="314">
      <c r="O314" s="1"/>
    </row>
    <row r="315">
      <c r="O315" s="1"/>
    </row>
    <row r="316">
      <c r="O316" s="1"/>
    </row>
    <row r="317">
      <c r="O317" s="1"/>
    </row>
    <row r="318">
      <c r="O318" s="1"/>
    </row>
    <row r="319">
      <c r="O319" s="1"/>
    </row>
    <row r="320">
      <c r="O320" s="1"/>
    </row>
    <row r="321">
      <c r="O321" s="1"/>
    </row>
    <row r="322">
      <c r="O322" s="1"/>
    </row>
    <row r="323">
      <c r="O323" s="1"/>
    </row>
    <row r="324">
      <c r="O324" s="1"/>
    </row>
    <row r="325">
      <c r="O325" s="1"/>
    </row>
    <row r="326">
      <c r="O326" s="1"/>
    </row>
    <row r="327">
      <c r="O327" s="1"/>
    </row>
    <row r="328">
      <c r="O328" s="1"/>
    </row>
    <row r="329">
      <c r="O329" s="1"/>
    </row>
    <row r="330">
      <c r="O330" s="1"/>
    </row>
    <row r="331">
      <c r="O331" s="1"/>
    </row>
    <row r="332">
      <c r="O332" s="1"/>
    </row>
    <row r="333">
      <c r="O333" s="1"/>
    </row>
    <row r="334">
      <c r="O334" s="1"/>
    </row>
    <row r="335">
      <c r="O335" s="1"/>
    </row>
    <row r="336">
      <c r="O336" s="1"/>
    </row>
    <row r="337">
      <c r="O337" s="1"/>
    </row>
    <row r="338">
      <c r="O338" s="1"/>
    </row>
    <row r="339">
      <c r="O339" s="1"/>
    </row>
    <row r="340">
      <c r="O340" s="1"/>
    </row>
    <row r="341">
      <c r="O341" s="1"/>
    </row>
    <row r="342">
      <c r="O342" s="1"/>
    </row>
    <row r="343">
      <c r="O343" s="1"/>
    </row>
    <row r="344">
      <c r="O344" s="1"/>
    </row>
    <row r="345">
      <c r="O345" s="1"/>
    </row>
    <row r="346">
      <c r="O346" s="1"/>
    </row>
    <row r="347">
      <c r="O347" s="1"/>
    </row>
    <row r="348">
      <c r="O348" s="1"/>
    </row>
    <row r="349">
      <c r="O349" s="1"/>
    </row>
    <row r="350">
      <c r="O350" s="1"/>
    </row>
    <row r="351">
      <c r="O351" s="1"/>
    </row>
    <row r="352">
      <c r="O352" s="1"/>
    </row>
    <row r="353">
      <c r="O353" s="1"/>
    </row>
    <row r="354">
      <c r="O354" s="1"/>
    </row>
    <row r="355">
      <c r="O355" s="1"/>
    </row>
    <row r="356">
      <c r="O356" s="1"/>
    </row>
    <row r="357">
      <c r="O357" s="1"/>
    </row>
    <row r="358">
      <c r="O358" s="1"/>
    </row>
    <row r="359">
      <c r="O359" s="1"/>
    </row>
    <row r="360">
      <c r="O360" s="1"/>
    </row>
    <row r="361">
      <c r="O361" s="1"/>
    </row>
    <row r="362">
      <c r="O362" s="1"/>
    </row>
    <row r="363">
      <c r="O363" s="1"/>
    </row>
    <row r="364">
      <c r="O364" s="1"/>
    </row>
    <row r="365">
      <c r="O365" s="1"/>
    </row>
    <row r="366">
      <c r="O366" s="1"/>
    </row>
    <row r="367">
      <c r="O367" s="1"/>
    </row>
    <row r="368">
      <c r="O368" s="1"/>
    </row>
    <row r="369">
      <c r="O369" s="1"/>
    </row>
    <row r="370">
      <c r="O370" s="1"/>
    </row>
    <row r="371">
      <c r="O371" s="1"/>
    </row>
    <row r="372">
      <c r="O372" s="1"/>
    </row>
    <row r="373">
      <c r="O373" s="1"/>
    </row>
    <row r="374">
      <c r="O374" s="1"/>
    </row>
    <row r="375">
      <c r="O375" s="1"/>
    </row>
    <row r="376">
      <c r="O376" s="1"/>
    </row>
    <row r="377">
      <c r="O377" s="1"/>
    </row>
    <row r="378">
      <c r="O378" s="1"/>
    </row>
    <row r="379">
      <c r="O379" s="1"/>
    </row>
    <row r="380">
      <c r="O380" s="1"/>
    </row>
    <row r="381">
      <c r="O381" s="1"/>
    </row>
    <row r="382">
      <c r="O382" s="1"/>
    </row>
    <row r="383">
      <c r="O383" s="1"/>
    </row>
    <row r="384">
      <c r="O384" s="1"/>
    </row>
    <row r="385">
      <c r="O385" s="1"/>
    </row>
    <row r="386">
      <c r="O386" s="1"/>
    </row>
    <row r="387">
      <c r="O387" s="1"/>
    </row>
    <row r="388">
      <c r="O388" s="1"/>
    </row>
    <row r="389">
      <c r="O389" s="1"/>
    </row>
    <row r="390">
      <c r="O390" s="1"/>
    </row>
    <row r="391">
      <c r="O391" s="1"/>
    </row>
    <row r="392">
      <c r="O392" s="1"/>
    </row>
    <row r="393">
      <c r="O393" s="1"/>
    </row>
    <row r="394">
      <c r="O394" s="1"/>
    </row>
    <row r="395">
      <c r="O395" s="1"/>
    </row>
    <row r="396">
      <c r="O396" s="1"/>
    </row>
    <row r="397">
      <c r="O397" s="1"/>
    </row>
    <row r="398">
      <c r="O398" s="1"/>
    </row>
    <row r="399">
      <c r="O399" s="1"/>
    </row>
    <row r="400">
      <c r="O400" s="1"/>
    </row>
    <row r="401">
      <c r="O401" s="1"/>
    </row>
    <row r="402">
      <c r="O402" s="1"/>
    </row>
    <row r="403">
      <c r="O403" s="1"/>
    </row>
    <row r="404">
      <c r="O404" s="1"/>
    </row>
    <row r="405">
      <c r="O405" s="1"/>
    </row>
    <row r="406">
      <c r="O406" s="1"/>
    </row>
    <row r="407">
      <c r="O407" s="1"/>
    </row>
    <row r="408">
      <c r="O408" s="1"/>
    </row>
    <row r="409">
      <c r="O409" s="1"/>
    </row>
    <row r="410">
      <c r="O410" s="1"/>
    </row>
    <row r="411">
      <c r="O411" s="1"/>
    </row>
    <row r="412">
      <c r="O412" s="1"/>
    </row>
    <row r="413">
      <c r="O413" s="1"/>
    </row>
    <row r="414">
      <c r="O414" s="1"/>
    </row>
    <row r="415">
      <c r="O415" s="1"/>
    </row>
    <row r="416">
      <c r="O416" s="1"/>
    </row>
    <row r="417">
      <c r="O417" s="1"/>
    </row>
    <row r="418">
      <c r="O418" s="1"/>
    </row>
    <row r="419">
      <c r="O419" s="1"/>
    </row>
    <row r="420">
      <c r="O420" s="1"/>
    </row>
    <row r="421">
      <c r="O421" s="1"/>
    </row>
    <row r="422">
      <c r="O422" s="1"/>
    </row>
    <row r="423">
      <c r="O423" s="1"/>
    </row>
    <row r="424">
      <c r="O424" s="1"/>
    </row>
    <row r="425">
      <c r="O425" s="1"/>
    </row>
    <row r="426">
      <c r="O426" s="1"/>
    </row>
    <row r="427">
      <c r="O427" s="1"/>
    </row>
    <row r="428">
      <c r="O428" s="1"/>
    </row>
    <row r="429">
      <c r="O429" s="1"/>
    </row>
    <row r="430">
      <c r="O430" s="1"/>
    </row>
    <row r="431">
      <c r="O431" s="1"/>
    </row>
    <row r="432">
      <c r="O432" s="1"/>
    </row>
    <row r="433">
      <c r="O433" s="1"/>
    </row>
    <row r="434">
      <c r="O434" s="1"/>
    </row>
    <row r="435">
      <c r="O435" s="1"/>
    </row>
    <row r="436">
      <c r="O436" s="1"/>
    </row>
    <row r="437">
      <c r="O437" s="1"/>
    </row>
    <row r="438">
      <c r="O438" s="1"/>
    </row>
    <row r="439">
      <c r="O439" s="1"/>
    </row>
    <row r="440">
      <c r="O440" s="1"/>
    </row>
    <row r="441">
      <c r="O441" s="1"/>
    </row>
    <row r="442">
      <c r="O442" s="1"/>
    </row>
    <row r="443">
      <c r="O443" s="1"/>
    </row>
    <row r="444">
      <c r="O444" s="1"/>
    </row>
    <row r="445">
      <c r="O445" s="1"/>
    </row>
    <row r="446">
      <c r="O446" s="1"/>
    </row>
    <row r="447">
      <c r="O447" s="1"/>
    </row>
    <row r="448">
      <c r="O448" s="1"/>
    </row>
    <row r="449">
      <c r="O449" s="1"/>
    </row>
    <row r="450">
      <c r="O450" s="1"/>
    </row>
    <row r="451">
      <c r="O451" s="1"/>
    </row>
    <row r="452">
      <c r="O452" s="1"/>
    </row>
    <row r="453">
      <c r="O453" s="1"/>
    </row>
    <row r="454">
      <c r="O454" s="1"/>
    </row>
    <row r="455">
      <c r="O455" s="1"/>
    </row>
    <row r="456">
      <c r="O456" s="1"/>
    </row>
    <row r="457">
      <c r="O457" s="1"/>
    </row>
    <row r="458">
      <c r="O458" s="1"/>
    </row>
    <row r="459">
      <c r="O459" s="1"/>
    </row>
    <row r="460">
      <c r="O460" s="1"/>
    </row>
    <row r="461">
      <c r="O461" s="1"/>
    </row>
    <row r="462">
      <c r="O462" s="1"/>
    </row>
    <row r="463">
      <c r="O463" s="1"/>
    </row>
    <row r="464">
      <c r="O464" s="1"/>
    </row>
    <row r="465">
      <c r="O465" s="1"/>
    </row>
    <row r="466">
      <c r="O466" s="1"/>
    </row>
    <row r="467">
      <c r="O467" s="1"/>
    </row>
    <row r="468">
      <c r="O468" s="1"/>
    </row>
    <row r="469">
      <c r="O469" s="1"/>
    </row>
    <row r="470">
      <c r="O470" s="1"/>
    </row>
    <row r="471">
      <c r="O471" s="1"/>
    </row>
    <row r="472">
      <c r="O472" s="1"/>
    </row>
    <row r="473">
      <c r="O473" s="1"/>
    </row>
    <row r="474">
      <c r="O474" s="1"/>
    </row>
    <row r="475">
      <c r="O475" s="1"/>
    </row>
    <row r="476">
      <c r="O476" s="1"/>
    </row>
    <row r="477">
      <c r="O477" s="1"/>
    </row>
    <row r="478">
      <c r="O478" s="1"/>
    </row>
    <row r="479">
      <c r="O479" s="1"/>
    </row>
    <row r="480">
      <c r="O480" s="1"/>
    </row>
    <row r="481">
      <c r="O481" s="1"/>
    </row>
    <row r="482">
      <c r="O482" s="1"/>
    </row>
    <row r="483">
      <c r="O483" s="1"/>
    </row>
    <row r="484">
      <c r="O484" s="1"/>
    </row>
    <row r="485">
      <c r="O485" s="1"/>
    </row>
    <row r="486">
      <c r="O486" s="1"/>
    </row>
    <row r="487">
      <c r="O487" s="1"/>
    </row>
    <row r="488">
      <c r="O488" s="1"/>
    </row>
    <row r="489">
      <c r="O489" s="1"/>
    </row>
    <row r="490">
      <c r="O490" s="1"/>
    </row>
    <row r="491">
      <c r="O491" s="1"/>
    </row>
    <row r="492">
      <c r="O492" s="1"/>
    </row>
    <row r="493">
      <c r="O493" s="1"/>
    </row>
    <row r="494">
      <c r="O494" s="1"/>
    </row>
    <row r="495">
      <c r="O495" s="1"/>
    </row>
    <row r="496">
      <c r="O496" s="1"/>
    </row>
    <row r="497">
      <c r="O497" s="1"/>
    </row>
    <row r="498">
      <c r="O498" s="1"/>
    </row>
    <row r="499">
      <c r="O499" s="1"/>
    </row>
    <row r="500">
      <c r="O500" s="1"/>
    </row>
    <row r="501">
      <c r="O501" s="1"/>
    </row>
    <row r="502">
      <c r="O502" s="1"/>
    </row>
    <row r="503">
      <c r="O503" s="1"/>
    </row>
    <row r="504">
      <c r="O504" s="1"/>
    </row>
    <row r="505">
      <c r="O505" s="1"/>
    </row>
    <row r="506">
      <c r="O506" s="1"/>
    </row>
    <row r="507">
      <c r="O507" s="1"/>
    </row>
    <row r="508">
      <c r="O508" s="1"/>
    </row>
    <row r="509">
      <c r="O509" s="1"/>
    </row>
    <row r="510">
      <c r="O510" s="1"/>
    </row>
    <row r="511">
      <c r="O511" s="1"/>
    </row>
    <row r="512">
      <c r="O512" s="1"/>
    </row>
    <row r="513">
      <c r="O513" s="1"/>
    </row>
    <row r="514">
      <c r="O514" s="1"/>
    </row>
    <row r="515">
      <c r="O515" s="1"/>
    </row>
    <row r="516">
      <c r="O516" s="1"/>
    </row>
    <row r="517">
      <c r="O517" s="1"/>
    </row>
    <row r="518">
      <c r="O518" s="1"/>
    </row>
    <row r="519">
      <c r="O519" s="1"/>
    </row>
    <row r="520">
      <c r="O520" s="1"/>
    </row>
    <row r="521">
      <c r="O521" s="1"/>
    </row>
    <row r="522">
      <c r="O522" s="1"/>
    </row>
    <row r="523">
      <c r="O523" s="1"/>
    </row>
    <row r="524">
      <c r="O524" s="1"/>
    </row>
    <row r="525">
      <c r="O525" s="1"/>
    </row>
    <row r="526">
      <c r="O526" s="1"/>
    </row>
    <row r="527">
      <c r="O527" s="1"/>
    </row>
    <row r="528">
      <c r="O528" s="1"/>
    </row>
    <row r="529">
      <c r="O529" s="1"/>
    </row>
    <row r="530">
      <c r="O530" s="1"/>
    </row>
    <row r="531">
      <c r="O531" s="1"/>
    </row>
    <row r="532">
      <c r="O532" s="1"/>
    </row>
    <row r="533">
      <c r="O533" s="1"/>
    </row>
    <row r="534">
      <c r="O534" s="1"/>
    </row>
    <row r="535">
      <c r="O535" s="1"/>
    </row>
    <row r="536">
      <c r="O536" s="1"/>
    </row>
    <row r="537">
      <c r="O537" s="1"/>
    </row>
    <row r="538">
      <c r="O538" s="1"/>
    </row>
    <row r="539">
      <c r="O539" s="1"/>
    </row>
    <row r="540">
      <c r="O540" s="1"/>
    </row>
    <row r="541">
      <c r="O541" s="1"/>
    </row>
    <row r="542">
      <c r="O542" s="1"/>
    </row>
    <row r="543">
      <c r="O543" s="1"/>
    </row>
    <row r="544">
      <c r="O544" s="1"/>
    </row>
    <row r="545">
      <c r="O545" s="1"/>
    </row>
    <row r="546">
      <c r="O546" s="1"/>
    </row>
    <row r="547">
      <c r="O547" s="1"/>
    </row>
    <row r="548">
      <c r="O548" s="1"/>
    </row>
    <row r="549">
      <c r="O549" s="1"/>
    </row>
    <row r="550">
      <c r="O550" s="1"/>
    </row>
    <row r="551">
      <c r="O551" s="1"/>
    </row>
    <row r="552">
      <c r="O552" s="1"/>
    </row>
    <row r="553">
      <c r="O553" s="1"/>
    </row>
    <row r="554">
      <c r="O554" s="1"/>
    </row>
    <row r="555">
      <c r="O555" s="1"/>
    </row>
    <row r="556">
      <c r="O556" s="1"/>
    </row>
    <row r="557">
      <c r="O557" s="1"/>
    </row>
    <row r="558">
      <c r="O558" s="1"/>
    </row>
    <row r="559">
      <c r="O559" s="1"/>
    </row>
    <row r="560">
      <c r="O560" s="1"/>
    </row>
    <row r="561">
      <c r="O561" s="1"/>
    </row>
    <row r="562">
      <c r="O562" s="1"/>
    </row>
    <row r="563">
      <c r="O563" s="1"/>
    </row>
    <row r="564">
      <c r="O564" s="1"/>
    </row>
    <row r="565">
      <c r="O565" s="1"/>
    </row>
    <row r="566">
      <c r="O566" s="1"/>
    </row>
    <row r="567">
      <c r="O567" s="1"/>
    </row>
    <row r="568">
      <c r="O568" s="1"/>
    </row>
    <row r="569">
      <c r="O569" s="1"/>
    </row>
    <row r="570">
      <c r="O570" s="1"/>
    </row>
    <row r="571">
      <c r="O571" s="1"/>
    </row>
    <row r="572">
      <c r="O572" s="1"/>
    </row>
    <row r="573">
      <c r="O573" s="1"/>
    </row>
    <row r="574">
      <c r="O574" s="1"/>
    </row>
    <row r="575">
      <c r="O575" s="1"/>
    </row>
    <row r="576">
      <c r="O576" s="1"/>
    </row>
    <row r="577">
      <c r="O577" s="1"/>
    </row>
    <row r="578">
      <c r="O578" s="1"/>
    </row>
    <row r="579">
      <c r="O579" s="1"/>
    </row>
    <row r="580">
      <c r="O580" s="1"/>
    </row>
    <row r="581">
      <c r="O581" s="1"/>
    </row>
    <row r="582">
      <c r="O582" s="1"/>
    </row>
    <row r="583">
      <c r="O583" s="1"/>
    </row>
    <row r="584">
      <c r="O584" s="1"/>
    </row>
    <row r="585">
      <c r="O585" s="1"/>
    </row>
    <row r="586">
      <c r="O586" s="1"/>
    </row>
    <row r="587">
      <c r="O587" s="1"/>
    </row>
    <row r="588">
      <c r="O588" s="1"/>
    </row>
    <row r="589">
      <c r="O589" s="1"/>
    </row>
    <row r="590">
      <c r="O590" s="1"/>
    </row>
    <row r="591">
      <c r="O591" s="1"/>
    </row>
    <row r="592">
      <c r="O592" s="1"/>
    </row>
    <row r="593">
      <c r="O593" s="1"/>
    </row>
    <row r="594">
      <c r="O594" s="1"/>
    </row>
    <row r="595">
      <c r="O595" s="1"/>
    </row>
    <row r="596">
      <c r="O596" s="1"/>
    </row>
    <row r="597">
      <c r="O597" s="1"/>
    </row>
    <row r="598">
      <c r="O598" s="1"/>
    </row>
    <row r="599">
      <c r="O599" s="1"/>
    </row>
    <row r="600">
      <c r="O600" s="1"/>
    </row>
    <row r="601">
      <c r="O601" s="1"/>
    </row>
    <row r="602">
      <c r="O602" s="1"/>
    </row>
    <row r="603">
      <c r="O603" s="1"/>
    </row>
    <row r="604">
      <c r="O604" s="1"/>
    </row>
    <row r="605">
      <c r="O605" s="1"/>
    </row>
    <row r="606">
      <c r="O606" s="1"/>
    </row>
    <row r="607">
      <c r="O607" s="1"/>
    </row>
    <row r="608">
      <c r="O608" s="1"/>
    </row>
    <row r="609">
      <c r="O609" s="1"/>
    </row>
    <row r="610">
      <c r="O610" s="1"/>
    </row>
    <row r="611">
      <c r="O611" s="1"/>
    </row>
    <row r="612">
      <c r="O612" s="1"/>
    </row>
    <row r="613">
      <c r="O613" s="1"/>
    </row>
    <row r="614">
      <c r="O614" s="1"/>
    </row>
    <row r="615">
      <c r="O615" s="1"/>
    </row>
    <row r="616">
      <c r="O616" s="1"/>
    </row>
    <row r="617">
      <c r="O617" s="1"/>
    </row>
    <row r="618">
      <c r="O618" s="1"/>
    </row>
    <row r="619">
      <c r="O619" s="1"/>
    </row>
    <row r="620">
      <c r="O620" s="1"/>
    </row>
    <row r="621">
      <c r="O621" s="1"/>
    </row>
    <row r="622">
      <c r="O622" s="1"/>
    </row>
    <row r="623">
      <c r="O623" s="1"/>
    </row>
    <row r="624">
      <c r="O624" s="1"/>
    </row>
    <row r="625">
      <c r="O625" s="1"/>
    </row>
    <row r="626">
      <c r="O626" s="1"/>
    </row>
    <row r="627">
      <c r="O627" s="1"/>
    </row>
    <row r="628">
      <c r="O628" s="1"/>
    </row>
    <row r="629">
      <c r="O629" s="1"/>
    </row>
    <row r="630">
      <c r="O630" s="1"/>
    </row>
    <row r="631">
      <c r="O631" s="1"/>
    </row>
    <row r="632">
      <c r="O632" s="1"/>
    </row>
    <row r="633">
      <c r="O633" s="1"/>
    </row>
    <row r="634">
      <c r="O634" s="1"/>
    </row>
    <row r="635">
      <c r="O635" s="1"/>
    </row>
    <row r="636">
      <c r="O636" s="1"/>
    </row>
    <row r="637">
      <c r="O637" s="1"/>
    </row>
    <row r="638">
      <c r="O638" s="1"/>
    </row>
    <row r="639">
      <c r="O639" s="1"/>
    </row>
    <row r="640">
      <c r="O640" s="1"/>
    </row>
    <row r="641">
      <c r="O641" s="1"/>
    </row>
    <row r="642">
      <c r="O642" s="1"/>
    </row>
    <row r="643">
      <c r="O643" s="1"/>
    </row>
    <row r="644">
      <c r="O644" s="1"/>
    </row>
    <row r="645">
      <c r="O645" s="1"/>
    </row>
    <row r="646">
      <c r="O646" s="1"/>
    </row>
    <row r="647">
      <c r="O647" s="1"/>
    </row>
    <row r="648">
      <c r="O648" s="1"/>
    </row>
    <row r="649">
      <c r="O649" s="1"/>
    </row>
    <row r="650">
      <c r="O650" s="1"/>
    </row>
    <row r="651">
      <c r="O651" s="1"/>
    </row>
    <row r="652">
      <c r="O652" s="1"/>
    </row>
    <row r="653">
      <c r="O653" s="1"/>
    </row>
    <row r="654">
      <c r="O654" s="1"/>
    </row>
    <row r="655">
      <c r="O655" s="1"/>
    </row>
    <row r="656">
      <c r="O656" s="1"/>
    </row>
    <row r="657">
      <c r="O657" s="1"/>
    </row>
    <row r="658">
      <c r="O658" s="1"/>
    </row>
    <row r="659">
      <c r="O659" s="1"/>
    </row>
    <row r="660">
      <c r="O660" s="1"/>
    </row>
    <row r="661">
      <c r="O661" s="1"/>
    </row>
    <row r="662">
      <c r="O662" s="1"/>
    </row>
    <row r="663">
      <c r="O663" s="1"/>
    </row>
    <row r="664">
      <c r="O664" s="1"/>
    </row>
    <row r="665">
      <c r="O665" s="1"/>
    </row>
    <row r="666">
      <c r="O666" s="1"/>
    </row>
    <row r="667">
      <c r="O667" s="1"/>
    </row>
    <row r="668">
      <c r="O668" s="1"/>
    </row>
    <row r="669">
      <c r="O669" s="1"/>
    </row>
    <row r="670">
      <c r="O670" s="1"/>
    </row>
    <row r="671">
      <c r="O671" s="1"/>
    </row>
    <row r="672">
      <c r="O672" s="1"/>
    </row>
    <row r="673">
      <c r="O673" s="1"/>
    </row>
    <row r="674">
      <c r="O674" s="1"/>
    </row>
    <row r="675">
      <c r="O675" s="1"/>
    </row>
    <row r="676">
      <c r="O676" s="1"/>
    </row>
    <row r="677">
      <c r="O677" s="1"/>
    </row>
    <row r="678">
      <c r="O678" s="1"/>
    </row>
    <row r="679">
      <c r="O679" s="1"/>
    </row>
    <row r="680">
      <c r="O680" s="1"/>
    </row>
    <row r="681">
      <c r="O681" s="1"/>
    </row>
    <row r="682">
      <c r="O682" s="1"/>
    </row>
    <row r="683">
      <c r="O683" s="1"/>
    </row>
    <row r="684">
      <c r="O684" s="1"/>
    </row>
    <row r="685">
      <c r="O685" s="1"/>
    </row>
    <row r="686">
      <c r="O686" s="1"/>
    </row>
    <row r="687">
      <c r="O687" s="1"/>
    </row>
    <row r="688">
      <c r="O688" s="1"/>
    </row>
    <row r="689">
      <c r="O689" s="1"/>
    </row>
    <row r="690">
      <c r="O690" s="1"/>
    </row>
    <row r="691">
      <c r="O691" s="1"/>
    </row>
    <row r="692">
      <c r="O692" s="1"/>
    </row>
    <row r="693">
      <c r="O693" s="1"/>
    </row>
    <row r="694">
      <c r="O694" s="1"/>
    </row>
    <row r="695">
      <c r="O695" s="1"/>
    </row>
    <row r="696">
      <c r="O696" s="1"/>
    </row>
    <row r="697">
      <c r="O697" s="1"/>
    </row>
    <row r="698">
      <c r="O698" s="1"/>
    </row>
    <row r="699">
      <c r="O699" s="1"/>
    </row>
    <row r="700">
      <c r="O700" s="1"/>
    </row>
    <row r="701">
      <c r="O701" s="1"/>
    </row>
    <row r="702">
      <c r="O702" s="1"/>
    </row>
    <row r="703">
      <c r="O703" s="1"/>
    </row>
    <row r="704">
      <c r="O704" s="1"/>
    </row>
    <row r="705">
      <c r="O705" s="1"/>
    </row>
    <row r="706">
      <c r="O706" s="1"/>
    </row>
    <row r="707">
      <c r="O707" s="1"/>
    </row>
    <row r="708">
      <c r="O708" s="1"/>
    </row>
    <row r="709">
      <c r="O709" s="1"/>
    </row>
    <row r="710">
      <c r="O710" s="1"/>
    </row>
    <row r="711">
      <c r="O711" s="1"/>
    </row>
    <row r="712">
      <c r="O712" s="1"/>
    </row>
    <row r="713">
      <c r="O713" s="1"/>
    </row>
    <row r="714">
      <c r="O714" s="1"/>
    </row>
    <row r="715">
      <c r="O715" s="1"/>
    </row>
    <row r="716">
      <c r="O716" s="1"/>
    </row>
    <row r="717">
      <c r="O717" s="1"/>
    </row>
    <row r="718">
      <c r="O718" s="1"/>
    </row>
    <row r="719">
      <c r="O719" s="1"/>
    </row>
    <row r="720">
      <c r="O720" s="1"/>
    </row>
    <row r="721">
      <c r="O721" s="1"/>
    </row>
    <row r="722">
      <c r="O722" s="1"/>
    </row>
    <row r="723">
      <c r="O723" s="1"/>
    </row>
    <row r="724">
      <c r="O724" s="1"/>
    </row>
    <row r="725">
      <c r="O725" s="1"/>
    </row>
    <row r="726">
      <c r="O726" s="1"/>
    </row>
    <row r="727">
      <c r="O727" s="1"/>
    </row>
    <row r="728">
      <c r="O728" s="1"/>
    </row>
    <row r="729">
      <c r="O729" s="1"/>
    </row>
    <row r="730">
      <c r="O730" s="1"/>
    </row>
    <row r="731">
      <c r="O731" s="1"/>
    </row>
    <row r="732">
      <c r="O732" s="1"/>
    </row>
    <row r="733">
      <c r="O733" s="1"/>
    </row>
    <row r="734">
      <c r="O734" s="1"/>
    </row>
    <row r="735">
      <c r="O735" s="1"/>
    </row>
    <row r="736">
      <c r="O736" s="1"/>
    </row>
    <row r="737">
      <c r="O737" s="1"/>
    </row>
    <row r="738">
      <c r="O738" s="1"/>
    </row>
    <row r="739">
      <c r="O739" s="1"/>
    </row>
    <row r="740">
      <c r="O740" s="1"/>
    </row>
    <row r="741">
      <c r="O741" s="1"/>
    </row>
    <row r="742">
      <c r="O742" s="1"/>
    </row>
    <row r="743">
      <c r="O743" s="1"/>
    </row>
    <row r="744">
      <c r="O744" s="1"/>
    </row>
    <row r="745">
      <c r="O745" s="1"/>
    </row>
    <row r="746">
      <c r="O746" s="1"/>
    </row>
    <row r="747">
      <c r="O747" s="1"/>
    </row>
    <row r="748">
      <c r="O748" s="1"/>
    </row>
    <row r="749">
      <c r="O749" s="1"/>
    </row>
    <row r="750">
      <c r="O750" s="1"/>
    </row>
    <row r="751">
      <c r="O751" s="1"/>
    </row>
    <row r="752">
      <c r="O752" s="1"/>
    </row>
    <row r="753">
      <c r="O753" s="1"/>
    </row>
    <row r="754">
      <c r="O754" s="1"/>
    </row>
    <row r="755">
      <c r="O755" s="1"/>
    </row>
    <row r="756">
      <c r="O756" s="1"/>
    </row>
    <row r="757">
      <c r="O757" s="1"/>
    </row>
    <row r="758">
      <c r="O758" s="1"/>
    </row>
    <row r="759">
      <c r="O759" s="1"/>
    </row>
    <row r="760">
      <c r="O760" s="1"/>
    </row>
    <row r="761">
      <c r="O761" s="1"/>
    </row>
    <row r="762">
      <c r="O762" s="1"/>
    </row>
    <row r="763">
      <c r="O763" s="1"/>
    </row>
    <row r="764">
      <c r="O764" s="1"/>
    </row>
    <row r="765">
      <c r="O765" s="1"/>
    </row>
    <row r="766">
      <c r="O766" s="1"/>
    </row>
    <row r="767">
      <c r="O767" s="1"/>
    </row>
    <row r="768">
      <c r="O768" s="1"/>
    </row>
    <row r="769">
      <c r="O769" s="1"/>
    </row>
    <row r="770">
      <c r="O770" s="1"/>
    </row>
    <row r="771">
      <c r="O771" s="1"/>
    </row>
    <row r="772">
      <c r="O772" s="1"/>
    </row>
    <row r="773">
      <c r="O773" s="1"/>
    </row>
    <row r="774">
      <c r="O774" s="1"/>
    </row>
    <row r="775">
      <c r="O775" s="1"/>
    </row>
    <row r="776">
      <c r="O776" s="1"/>
    </row>
    <row r="777">
      <c r="O777" s="1"/>
    </row>
    <row r="778">
      <c r="O778" s="1"/>
    </row>
    <row r="779">
      <c r="O779" s="1"/>
    </row>
    <row r="780">
      <c r="O780" s="1"/>
    </row>
    <row r="781">
      <c r="O781" s="1"/>
    </row>
    <row r="782">
      <c r="O782" s="1"/>
    </row>
    <row r="783">
      <c r="O783" s="1"/>
    </row>
    <row r="784">
      <c r="O784" s="1"/>
    </row>
    <row r="785">
      <c r="O785" s="1"/>
    </row>
    <row r="786">
      <c r="O786" s="1"/>
    </row>
    <row r="787">
      <c r="O787" s="1"/>
    </row>
    <row r="788">
      <c r="O788" s="1"/>
    </row>
    <row r="789">
      <c r="O789" s="1"/>
    </row>
    <row r="790">
      <c r="O790" s="1"/>
    </row>
    <row r="791">
      <c r="O791" s="1"/>
    </row>
    <row r="792">
      <c r="O792" s="1"/>
    </row>
    <row r="793">
      <c r="O793" s="1"/>
    </row>
    <row r="794">
      <c r="O794" s="1"/>
    </row>
    <row r="795">
      <c r="O795" s="1"/>
    </row>
    <row r="796">
      <c r="O796" s="1"/>
    </row>
    <row r="797">
      <c r="O797" s="1"/>
    </row>
    <row r="798">
      <c r="O798" s="1"/>
    </row>
    <row r="799">
      <c r="O799" s="1"/>
    </row>
    <row r="800">
      <c r="O800" s="1"/>
    </row>
    <row r="801">
      <c r="O801" s="1"/>
    </row>
    <row r="802">
      <c r="O802" s="1"/>
    </row>
    <row r="803">
      <c r="O803" s="1"/>
    </row>
    <row r="804">
      <c r="O804" s="1"/>
    </row>
    <row r="805">
      <c r="O805" s="1"/>
    </row>
    <row r="806">
      <c r="O806" s="1"/>
    </row>
    <row r="807">
      <c r="O807" s="1"/>
    </row>
    <row r="808">
      <c r="O808" s="1"/>
    </row>
    <row r="809">
      <c r="O809" s="1"/>
    </row>
    <row r="810">
      <c r="O810" s="1"/>
    </row>
    <row r="811">
      <c r="O811" s="1"/>
    </row>
    <row r="812">
      <c r="O812" s="1"/>
    </row>
    <row r="813">
      <c r="O813" s="1"/>
    </row>
    <row r="814">
      <c r="O814" s="1"/>
    </row>
    <row r="815">
      <c r="O815" s="1"/>
    </row>
    <row r="816">
      <c r="O816" s="1"/>
    </row>
    <row r="817">
      <c r="O817" s="1"/>
    </row>
    <row r="818">
      <c r="O818" s="1"/>
    </row>
    <row r="819">
      <c r="O819" s="1"/>
    </row>
    <row r="820">
      <c r="O820" s="1"/>
    </row>
    <row r="821">
      <c r="O821" s="1"/>
    </row>
    <row r="822">
      <c r="O822" s="1"/>
    </row>
    <row r="823">
      <c r="O823" s="1"/>
    </row>
    <row r="824">
      <c r="O824" s="1"/>
    </row>
    <row r="825">
      <c r="O825" s="1"/>
    </row>
    <row r="826">
      <c r="O826" s="1"/>
    </row>
    <row r="827">
      <c r="O827" s="1"/>
    </row>
    <row r="828">
      <c r="O828" s="1"/>
    </row>
    <row r="829">
      <c r="O829" s="1"/>
    </row>
    <row r="830">
      <c r="O830" s="1"/>
    </row>
    <row r="831">
      <c r="O831" s="1"/>
    </row>
    <row r="832">
      <c r="O832" s="1"/>
    </row>
    <row r="833">
      <c r="O833" s="1"/>
    </row>
    <row r="834">
      <c r="O834" s="1"/>
    </row>
    <row r="835">
      <c r="O835" s="1"/>
    </row>
    <row r="836">
      <c r="O836" s="1"/>
    </row>
    <row r="837">
      <c r="O837" s="1"/>
    </row>
    <row r="838">
      <c r="O838" s="1"/>
    </row>
    <row r="839">
      <c r="O839" s="1"/>
    </row>
    <row r="840">
      <c r="O840" s="1"/>
    </row>
    <row r="841">
      <c r="O841" s="1"/>
    </row>
    <row r="842">
      <c r="O842" s="1"/>
    </row>
    <row r="843">
      <c r="O843" s="1"/>
    </row>
    <row r="844">
      <c r="O844" s="1"/>
    </row>
    <row r="845">
      <c r="O845" s="1"/>
    </row>
    <row r="846">
      <c r="O846" s="1"/>
    </row>
    <row r="847">
      <c r="O847" s="1"/>
    </row>
    <row r="848">
      <c r="O848" s="1"/>
    </row>
    <row r="849">
      <c r="O849" s="1"/>
    </row>
    <row r="850">
      <c r="O850" s="1"/>
    </row>
    <row r="851">
      <c r="O851" s="1"/>
    </row>
    <row r="852">
      <c r="O852" s="1"/>
    </row>
    <row r="853">
      <c r="O853" s="1"/>
    </row>
    <row r="854">
      <c r="O854" s="1"/>
    </row>
    <row r="855">
      <c r="O855" s="1"/>
    </row>
    <row r="856">
      <c r="O856" s="1"/>
    </row>
    <row r="857">
      <c r="O857" s="1"/>
    </row>
    <row r="858">
      <c r="O858" s="1"/>
    </row>
    <row r="859">
      <c r="O859" s="1"/>
    </row>
    <row r="860">
      <c r="O860" s="1"/>
    </row>
    <row r="861">
      <c r="O861" s="1"/>
    </row>
    <row r="862">
      <c r="O862" s="1"/>
    </row>
    <row r="863">
      <c r="O863" s="1"/>
    </row>
    <row r="864">
      <c r="O864" s="1"/>
    </row>
    <row r="865">
      <c r="O865" s="1"/>
    </row>
    <row r="866">
      <c r="O866" s="1"/>
    </row>
    <row r="867">
      <c r="O867" s="1"/>
    </row>
    <row r="868">
      <c r="O868" s="1"/>
    </row>
    <row r="869">
      <c r="O869" s="1"/>
    </row>
    <row r="870">
      <c r="O870" s="1"/>
    </row>
    <row r="871">
      <c r="O871" s="1"/>
    </row>
    <row r="872">
      <c r="O872" s="1"/>
    </row>
    <row r="873">
      <c r="O873" s="1"/>
    </row>
    <row r="874">
      <c r="O874" s="1"/>
    </row>
    <row r="875">
      <c r="O875" s="1"/>
    </row>
    <row r="876">
      <c r="O876" s="1"/>
    </row>
    <row r="877">
      <c r="O877" s="1"/>
    </row>
    <row r="878">
      <c r="O878" s="1"/>
    </row>
    <row r="879">
      <c r="O879" s="1"/>
    </row>
    <row r="880">
      <c r="O880" s="1"/>
    </row>
    <row r="881">
      <c r="O881" s="1"/>
    </row>
    <row r="882">
      <c r="O882" s="1"/>
    </row>
    <row r="883">
      <c r="O883" s="1"/>
    </row>
    <row r="884">
      <c r="O884" s="1"/>
    </row>
    <row r="885">
      <c r="O885" s="1"/>
    </row>
    <row r="886">
      <c r="O886" s="1"/>
    </row>
    <row r="887">
      <c r="O887" s="1"/>
    </row>
    <row r="888">
      <c r="O888" s="1"/>
    </row>
    <row r="889">
      <c r="O889" s="1"/>
    </row>
    <row r="890">
      <c r="O890" s="1"/>
    </row>
    <row r="891">
      <c r="O891" s="1"/>
    </row>
    <row r="892">
      <c r="O892" s="1"/>
    </row>
    <row r="893">
      <c r="O893" s="1"/>
    </row>
    <row r="894">
      <c r="O894" s="1"/>
    </row>
    <row r="895">
      <c r="O895" s="1"/>
    </row>
    <row r="896">
      <c r="O896" s="1"/>
    </row>
    <row r="897">
      <c r="O897" s="1"/>
    </row>
    <row r="898">
      <c r="O898" s="1"/>
    </row>
    <row r="899">
      <c r="O899" s="1"/>
    </row>
    <row r="900">
      <c r="O900" s="1"/>
    </row>
    <row r="901">
      <c r="O901" s="1"/>
    </row>
    <row r="902">
      <c r="O902" s="1"/>
    </row>
    <row r="903">
      <c r="O903" s="1"/>
    </row>
    <row r="904">
      <c r="O904" s="1"/>
    </row>
    <row r="905">
      <c r="O905" s="1"/>
    </row>
    <row r="906">
      <c r="O906" s="1"/>
    </row>
    <row r="907">
      <c r="O907" s="1"/>
    </row>
    <row r="908">
      <c r="O908" s="1"/>
    </row>
    <row r="909">
      <c r="O909" s="1"/>
    </row>
    <row r="910">
      <c r="O910" s="1"/>
    </row>
    <row r="911">
      <c r="O911" s="1"/>
    </row>
    <row r="912">
      <c r="O912" s="1"/>
    </row>
    <row r="913">
      <c r="O913" s="1"/>
    </row>
    <row r="914">
      <c r="O914" s="1"/>
    </row>
    <row r="915">
      <c r="O915" s="1"/>
    </row>
    <row r="916">
      <c r="O916" s="1"/>
    </row>
    <row r="917">
      <c r="O917" s="1"/>
    </row>
    <row r="918">
      <c r="O918" s="1"/>
    </row>
    <row r="919">
      <c r="O919" s="1"/>
    </row>
    <row r="920">
      <c r="O920" s="1"/>
    </row>
    <row r="921">
      <c r="O921" s="1"/>
    </row>
    <row r="922">
      <c r="O922" s="1"/>
    </row>
    <row r="923">
      <c r="O923" s="1"/>
    </row>
    <row r="924">
      <c r="O924" s="1"/>
    </row>
    <row r="925">
      <c r="O925" s="1"/>
    </row>
    <row r="926">
      <c r="O926" s="1"/>
    </row>
    <row r="927">
      <c r="O927" s="1"/>
    </row>
    <row r="928">
      <c r="O928" s="1"/>
    </row>
    <row r="929">
      <c r="O929" s="1"/>
    </row>
    <row r="930">
      <c r="O930" s="1"/>
    </row>
    <row r="931">
      <c r="O931" s="1"/>
    </row>
    <row r="932">
      <c r="O932" s="1"/>
    </row>
    <row r="933">
      <c r="O933" s="1"/>
    </row>
    <row r="934">
      <c r="O934" s="1"/>
    </row>
    <row r="935">
      <c r="O935" s="1"/>
    </row>
    <row r="936">
      <c r="O936" s="1"/>
    </row>
    <row r="937">
      <c r="O937" s="1"/>
    </row>
    <row r="938">
      <c r="O938" s="1"/>
    </row>
    <row r="939">
      <c r="O939" s="1"/>
    </row>
    <row r="940">
      <c r="O940" s="1"/>
    </row>
    <row r="941">
      <c r="O941" s="1"/>
    </row>
    <row r="942">
      <c r="O942" s="1"/>
    </row>
    <row r="943">
      <c r="O943" s="1"/>
    </row>
    <row r="944">
      <c r="O944" s="1"/>
    </row>
    <row r="945">
      <c r="O945" s="1"/>
    </row>
    <row r="946">
      <c r="O946" s="1"/>
    </row>
    <row r="947">
      <c r="O947" s="1"/>
    </row>
    <row r="948">
      <c r="O948" s="1"/>
    </row>
    <row r="949">
      <c r="O949" s="1"/>
    </row>
    <row r="950">
      <c r="O950" s="1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75"/>
  <cols>
    <col customWidth="1" min="1" max="1" width="12.13"/>
    <col customWidth="1" min="2" max="2" width="29.13"/>
    <col customWidth="1" min="3" max="4" width="27.5"/>
    <col customWidth="1" min="5" max="5" width="20.5"/>
    <col customWidth="1" min="6" max="6" width="27.0"/>
    <col customWidth="1" min="7" max="7" width="15.38"/>
    <col customWidth="1" min="8" max="8" width="10.75"/>
    <col customWidth="1" min="9" max="9" width="11.25"/>
    <col customWidth="1" min="10" max="10" width="11.75"/>
    <col customWidth="1" min="11" max="11" width="9.38"/>
    <col customWidth="1" min="12" max="12" width="11.63"/>
    <col customWidth="1" min="13" max="14" width="8.13"/>
    <col customWidth="1" min="15" max="16" width="8.0"/>
    <col customWidth="1" min="17" max="17" width="9.0"/>
    <col customWidth="1" min="18" max="18" width="10.75"/>
    <col customWidth="1" min="19" max="19" width="7.63"/>
    <col customWidth="1" min="20" max="20" width="12.88"/>
    <col customWidth="1" min="21" max="21" width="11.75"/>
    <col customWidth="1" min="22" max="31" width="7.63"/>
  </cols>
  <sheetData>
    <row r="2">
      <c r="A2" s="25"/>
      <c r="B2" s="25"/>
    </row>
    <row r="3">
      <c r="A3" s="26" t="s">
        <v>83</v>
      </c>
      <c r="B3" s="27" t="s">
        <v>2</v>
      </c>
      <c r="C3" s="26" t="s">
        <v>5</v>
      </c>
      <c r="D3" s="27" t="s">
        <v>84</v>
      </c>
      <c r="E3" s="27" t="s">
        <v>85</v>
      </c>
      <c r="F3" s="26" t="s">
        <v>86</v>
      </c>
      <c r="G3" s="27" t="s">
        <v>87</v>
      </c>
      <c r="H3" s="28">
        <v>0.5</v>
      </c>
      <c r="I3" s="27" t="s">
        <v>88</v>
      </c>
      <c r="J3" s="29" t="s">
        <v>89</v>
      </c>
      <c r="K3" s="30"/>
      <c r="L3" s="31"/>
      <c r="M3" s="29" t="s">
        <v>90</v>
      </c>
      <c r="N3" s="31"/>
      <c r="O3" s="32" t="s">
        <v>91</v>
      </c>
      <c r="P3" s="31"/>
      <c r="Q3" s="32" t="s">
        <v>92</v>
      </c>
      <c r="R3" s="31"/>
    </row>
    <row r="4">
      <c r="A4" s="33">
        <v>45628.0</v>
      </c>
      <c r="B4" s="34" t="s">
        <v>93</v>
      </c>
      <c r="C4" s="35" t="s">
        <v>94</v>
      </c>
      <c r="D4" s="35"/>
      <c r="E4" s="35" t="s">
        <v>95</v>
      </c>
      <c r="F4" s="36" t="s">
        <v>96</v>
      </c>
      <c r="G4" s="37">
        <v>600.0</v>
      </c>
      <c r="H4" s="38"/>
      <c r="I4" s="39" t="s">
        <v>97</v>
      </c>
      <c r="J4" s="40">
        <v>600.0</v>
      </c>
      <c r="K4" s="41">
        <v>0.85</v>
      </c>
      <c r="L4" s="42">
        <f t="shared" ref="L4:L12" si="1">J4*K4</f>
        <v>510</v>
      </c>
      <c r="M4" s="43" t="s">
        <v>97</v>
      </c>
      <c r="N4" s="44" t="s">
        <v>97</v>
      </c>
      <c r="O4" s="45">
        <v>0.04</v>
      </c>
      <c r="P4" s="46">
        <f>J4*4%</f>
        <v>24</v>
      </c>
      <c r="Q4" s="47" t="s">
        <v>98</v>
      </c>
      <c r="R4" s="48">
        <f t="shared" ref="R4:R5" si="2">J4*11%</f>
        <v>66</v>
      </c>
    </row>
    <row r="5">
      <c r="A5" s="33">
        <v>45646.0</v>
      </c>
      <c r="B5" s="34" t="s">
        <v>99</v>
      </c>
      <c r="C5" s="35" t="s">
        <v>100</v>
      </c>
      <c r="D5" s="35" t="s">
        <v>101</v>
      </c>
      <c r="E5" s="35" t="s">
        <v>102</v>
      </c>
      <c r="F5" s="36" t="s">
        <v>103</v>
      </c>
      <c r="G5" s="37">
        <v>5751.0</v>
      </c>
      <c r="H5" s="38"/>
      <c r="I5" s="39">
        <f>G5-J5</f>
        <v>426</v>
      </c>
      <c r="J5" s="40">
        <f t="shared" ref="J5:J8" si="3">G5/1.08</f>
        <v>5325</v>
      </c>
      <c r="K5" s="41">
        <v>0.75</v>
      </c>
      <c r="L5" s="42">
        <f t="shared" si="1"/>
        <v>3993.75</v>
      </c>
      <c r="M5" s="41">
        <v>0.1</v>
      </c>
      <c r="N5" s="49">
        <f>J5*M5</f>
        <v>532.5</v>
      </c>
      <c r="O5" s="41">
        <v>0.04</v>
      </c>
      <c r="P5" s="49">
        <f>J5*O5</f>
        <v>213</v>
      </c>
      <c r="Q5" s="47" t="s">
        <v>98</v>
      </c>
      <c r="R5" s="48">
        <f t="shared" si="2"/>
        <v>585.75</v>
      </c>
    </row>
    <row r="6">
      <c r="A6" s="33">
        <v>45685.0</v>
      </c>
      <c r="B6" s="34" t="s">
        <v>104</v>
      </c>
      <c r="C6" s="35" t="s">
        <v>27</v>
      </c>
      <c r="D6" s="35"/>
      <c r="E6" s="35" t="s">
        <v>105</v>
      </c>
      <c r="F6" s="36" t="s">
        <v>106</v>
      </c>
      <c r="G6" s="37">
        <v>11113.0</v>
      </c>
      <c r="H6" s="39"/>
      <c r="I6" s="39">
        <f t="shared" ref="I6:I12" si="4">J6*8%</f>
        <v>823.1851852</v>
      </c>
      <c r="J6" s="40">
        <f t="shared" si="3"/>
        <v>10289.81481</v>
      </c>
      <c r="K6" s="41">
        <v>0.9</v>
      </c>
      <c r="L6" s="42">
        <f t="shared" si="1"/>
        <v>9260.833333</v>
      </c>
      <c r="M6" s="50"/>
      <c r="N6" s="48"/>
      <c r="O6" s="50"/>
      <c r="P6" s="48"/>
      <c r="Q6" s="41">
        <v>0.1</v>
      </c>
      <c r="R6" s="48">
        <f>J6*10%</f>
        <v>1028.981481</v>
      </c>
    </row>
    <row r="7">
      <c r="A7" s="51">
        <v>45693.0</v>
      </c>
      <c r="B7" s="52" t="s">
        <v>107</v>
      </c>
      <c r="C7" s="53" t="s">
        <v>108</v>
      </c>
      <c r="D7" s="53" t="s">
        <v>109</v>
      </c>
      <c r="E7" s="53" t="s">
        <v>110</v>
      </c>
      <c r="F7" s="54" t="s">
        <v>111</v>
      </c>
      <c r="G7" s="55">
        <v>5800.0</v>
      </c>
      <c r="H7" s="56"/>
      <c r="I7" s="57">
        <f t="shared" si="4"/>
        <v>429.6296296</v>
      </c>
      <c r="J7" s="58">
        <f t="shared" si="3"/>
        <v>5370.37037</v>
      </c>
      <c r="K7" s="59">
        <v>0.85</v>
      </c>
      <c r="L7" s="60">
        <f t="shared" si="1"/>
        <v>4564.814815</v>
      </c>
      <c r="M7" s="57" t="s">
        <v>97</v>
      </c>
      <c r="N7" s="61" t="s">
        <v>97</v>
      </c>
      <c r="O7" s="59">
        <v>0.04</v>
      </c>
      <c r="P7" s="62">
        <f t="shared" ref="P7:P9" si="5">J7*4%</f>
        <v>214.8148148</v>
      </c>
      <c r="Q7" s="61" t="s">
        <v>112</v>
      </c>
      <c r="R7" s="63">
        <f t="shared" ref="R7:R9" si="6">J7*11%</f>
        <v>590.7407407</v>
      </c>
    </row>
    <row r="8">
      <c r="A8" s="33">
        <v>45754.0</v>
      </c>
      <c r="B8" s="34" t="s">
        <v>113</v>
      </c>
      <c r="C8" s="35" t="s">
        <v>94</v>
      </c>
      <c r="D8" s="35"/>
      <c r="E8" s="35" t="s">
        <v>95</v>
      </c>
      <c r="F8" s="36" t="s">
        <v>114</v>
      </c>
      <c r="G8" s="64">
        <v>700.0</v>
      </c>
      <c r="H8" s="65"/>
      <c r="I8" s="66">
        <f t="shared" si="4"/>
        <v>51.85185185</v>
      </c>
      <c r="J8" s="40">
        <f t="shared" si="3"/>
        <v>648.1481481</v>
      </c>
      <c r="K8" s="41">
        <v>0.85</v>
      </c>
      <c r="L8" s="42">
        <f t="shared" si="1"/>
        <v>550.9259259</v>
      </c>
      <c r="M8" s="50"/>
      <c r="N8" s="48"/>
      <c r="O8" s="41">
        <v>0.04</v>
      </c>
      <c r="P8" s="49">
        <f t="shared" si="5"/>
        <v>25.92592593</v>
      </c>
      <c r="Q8" s="64" t="s">
        <v>98</v>
      </c>
      <c r="R8" s="48">
        <f t="shared" si="6"/>
        <v>71.2962963</v>
      </c>
      <c r="T8" s="67"/>
      <c r="U8" s="68" t="s">
        <v>115</v>
      </c>
    </row>
    <row r="9">
      <c r="A9" s="33">
        <v>45772.0</v>
      </c>
      <c r="B9" s="34" t="s">
        <v>116</v>
      </c>
      <c r="C9" s="35" t="s">
        <v>117</v>
      </c>
      <c r="D9" s="35" t="s">
        <v>118</v>
      </c>
      <c r="E9" s="35" t="s">
        <v>119</v>
      </c>
      <c r="F9" s="36" t="s">
        <v>120</v>
      </c>
      <c r="G9" s="69">
        <v>8100.0</v>
      </c>
      <c r="H9" s="70">
        <f>G9/2</f>
        <v>4050</v>
      </c>
      <c r="I9" s="70">
        <f t="shared" si="4"/>
        <v>300</v>
      </c>
      <c r="J9" s="71">
        <f t="shared" ref="J9:J10" si="7">H9/1.08</f>
        <v>3750</v>
      </c>
      <c r="K9" s="72">
        <v>0.65</v>
      </c>
      <c r="L9" s="42">
        <f t="shared" si="1"/>
        <v>2437.5</v>
      </c>
      <c r="M9" s="72">
        <v>0.2</v>
      </c>
      <c r="N9" s="49">
        <f>J9*M9</f>
        <v>750</v>
      </c>
      <c r="O9" s="72">
        <v>0.04</v>
      </c>
      <c r="P9" s="49">
        <f t="shared" si="5"/>
        <v>150</v>
      </c>
      <c r="Q9" s="69" t="s">
        <v>98</v>
      </c>
      <c r="R9" s="73">
        <f t="shared" si="6"/>
        <v>412.5</v>
      </c>
    </row>
    <row r="10">
      <c r="A10" s="33">
        <v>45772.0</v>
      </c>
      <c r="B10" s="34" t="s">
        <v>116</v>
      </c>
      <c r="C10" s="35" t="s">
        <v>27</v>
      </c>
      <c r="D10" s="35"/>
      <c r="E10" s="35" t="s">
        <v>105</v>
      </c>
      <c r="F10" s="36" t="s">
        <v>120</v>
      </c>
      <c r="G10" s="74"/>
      <c r="H10" s="75">
        <f>G9/2</f>
        <v>4050</v>
      </c>
      <c r="I10" s="66">
        <f t="shared" si="4"/>
        <v>300</v>
      </c>
      <c r="J10" s="40">
        <f t="shared" si="7"/>
        <v>3750</v>
      </c>
      <c r="K10" s="41">
        <v>0.9</v>
      </c>
      <c r="L10" s="42">
        <f t="shared" si="1"/>
        <v>3375</v>
      </c>
      <c r="M10" s="66" t="s">
        <v>97</v>
      </c>
      <c r="N10" s="64" t="s">
        <v>97</v>
      </c>
      <c r="O10" s="66" t="s">
        <v>97</v>
      </c>
      <c r="P10" s="64" t="s">
        <v>97</v>
      </c>
      <c r="Q10" s="76">
        <v>0.1</v>
      </c>
      <c r="R10" s="48">
        <f>J10*10%</f>
        <v>375</v>
      </c>
    </row>
    <row r="11">
      <c r="A11" s="33">
        <v>45800.0</v>
      </c>
      <c r="B11" s="34" t="s">
        <v>121</v>
      </c>
      <c r="C11" s="35" t="s">
        <v>117</v>
      </c>
      <c r="D11" s="35" t="s">
        <v>118</v>
      </c>
      <c r="E11" s="35" t="s">
        <v>119</v>
      </c>
      <c r="F11" s="36" t="s">
        <v>122</v>
      </c>
      <c r="G11" s="77">
        <v>1500.0</v>
      </c>
      <c r="H11" s="65"/>
      <c r="I11" s="66">
        <f t="shared" si="4"/>
        <v>111.1111111</v>
      </c>
      <c r="J11" s="40">
        <f>G11/1.08</f>
        <v>1388.888889</v>
      </c>
      <c r="K11" s="41">
        <v>0.8</v>
      </c>
      <c r="L11" s="42">
        <f t="shared" si="1"/>
        <v>1111.111111</v>
      </c>
      <c r="M11" s="41"/>
      <c r="N11" s="48">
        <f t="shared" ref="N11:N12" si="8">J11*M11</f>
        <v>0</v>
      </c>
      <c r="O11" s="41">
        <v>0.04</v>
      </c>
      <c r="P11" s="48">
        <f t="shared" ref="P11:P12" si="9">J11*4%</f>
        <v>55.55555556</v>
      </c>
      <c r="Q11" s="64" t="s">
        <v>112</v>
      </c>
      <c r="R11" s="48">
        <f t="shared" ref="R11:R12" si="10">J11*11%</f>
        <v>152.7777778</v>
      </c>
    </row>
    <row r="12">
      <c r="A12" s="33">
        <v>45803.0</v>
      </c>
      <c r="B12" s="34" t="s">
        <v>123</v>
      </c>
      <c r="C12" s="35" t="s">
        <v>124</v>
      </c>
      <c r="D12" s="35" t="s">
        <v>125</v>
      </c>
      <c r="E12" s="35" t="s">
        <v>126</v>
      </c>
      <c r="F12" s="35" t="s">
        <v>127</v>
      </c>
      <c r="G12" s="37">
        <v>5994.0</v>
      </c>
      <c r="H12" s="39">
        <f>G12/2</f>
        <v>2997</v>
      </c>
      <c r="I12" s="39">
        <f t="shared" si="4"/>
        <v>222</v>
      </c>
      <c r="J12" s="40">
        <f>H12/1.08</f>
        <v>2775</v>
      </c>
      <c r="K12" s="41">
        <v>0.65</v>
      </c>
      <c r="L12" s="42">
        <f t="shared" si="1"/>
        <v>1803.75</v>
      </c>
      <c r="M12" s="41">
        <v>0.2</v>
      </c>
      <c r="N12" s="49">
        <f t="shared" si="8"/>
        <v>555</v>
      </c>
      <c r="O12" s="41">
        <v>0.04</v>
      </c>
      <c r="P12" s="49">
        <f t="shared" si="9"/>
        <v>111</v>
      </c>
      <c r="Q12" s="64" t="s">
        <v>112</v>
      </c>
      <c r="R12" s="48">
        <f t="shared" si="10"/>
        <v>305.25</v>
      </c>
    </row>
    <row r="13">
      <c r="A13" s="33"/>
      <c r="B13" s="33" t="str">
        <f>B12</f>
        <v>PROPER/SEL/2/2025/80</v>
      </c>
      <c r="C13" s="35" t="s">
        <v>128</v>
      </c>
      <c r="D13" s="35"/>
      <c r="E13" s="35" t="s">
        <v>129</v>
      </c>
      <c r="F13" s="36"/>
      <c r="G13" s="77"/>
      <c r="H13" s="70">
        <f>G12/2</f>
        <v>2997</v>
      </c>
      <c r="I13" s="70"/>
      <c r="J13" s="71"/>
      <c r="K13" s="72"/>
      <c r="L13" s="78"/>
      <c r="M13" s="75"/>
      <c r="N13" s="73"/>
      <c r="O13" s="75"/>
      <c r="P13" s="73"/>
      <c r="Q13" s="73"/>
      <c r="R13" s="73"/>
    </row>
    <row r="14">
      <c r="M14" s="68"/>
      <c r="N14" s="68"/>
      <c r="O14" s="68"/>
      <c r="P14" s="68"/>
      <c r="Q14" s="68"/>
      <c r="R14" s="68"/>
    </row>
    <row r="15"/>
    <row r="16"/>
    <row r="17"/>
    <row r="18"/>
    <row r="19"/>
    <row r="20">
      <c r="B20" s="68" t="s">
        <v>130</v>
      </c>
      <c r="C20" s="79" t="s">
        <v>131</v>
      </c>
      <c r="D20" s="79"/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</sheetData>
  <mergeCells count="4">
    <mergeCell ref="J3:L3"/>
    <mergeCell ref="M3:N3"/>
    <mergeCell ref="O3:P3"/>
    <mergeCell ref="Q3:R3"/>
  </mergeCells>
  <printOptions/>
  <pageMargins bottom="0.75" footer="0.0" header="0.0" left="0.7" right="0.7" top="0.75"/>
  <pageSetup fitToHeight="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75"/>
  <cols>
    <col customWidth="1" min="1" max="1" width="12.13"/>
    <col customWidth="1" min="2" max="2" width="24.88"/>
    <col customWidth="1" min="3" max="3" width="38.13"/>
    <col customWidth="1" min="4" max="4" width="39.75"/>
    <col customWidth="1" min="5" max="5" width="44.5"/>
    <col customWidth="1" min="6" max="6" width="15.38"/>
    <col customWidth="1" min="7" max="7" width="10.75"/>
    <col customWidth="1" min="8" max="8" width="11.25"/>
    <col customWidth="1" min="9" max="9" width="11.75"/>
    <col customWidth="1" min="10" max="10" width="9.38"/>
    <col customWidth="1" min="11" max="11" width="11.63"/>
    <col customWidth="1" min="12" max="14" width="8.13"/>
    <col customWidth="1" min="15" max="16" width="8.0"/>
    <col customWidth="1" min="17" max="17" width="9.0"/>
    <col customWidth="1" min="18" max="18" width="10.75"/>
    <col customWidth="1" min="19" max="19" width="11.75"/>
    <col customWidth="1" min="20" max="29" width="7.63"/>
  </cols>
  <sheetData>
    <row r="2">
      <c r="A2" s="25"/>
    </row>
    <row r="3">
      <c r="A3" s="26" t="s">
        <v>83</v>
      </c>
      <c r="B3" s="27" t="s">
        <v>2</v>
      </c>
      <c r="C3" s="26" t="s">
        <v>5</v>
      </c>
      <c r="D3" s="27" t="s">
        <v>132</v>
      </c>
      <c r="E3" s="26" t="s">
        <v>86</v>
      </c>
      <c r="F3" s="27" t="s">
        <v>87</v>
      </c>
      <c r="G3" s="28">
        <v>0.5</v>
      </c>
      <c r="H3" s="27" t="s">
        <v>88</v>
      </c>
      <c r="I3" s="29" t="s">
        <v>89</v>
      </c>
      <c r="J3" s="30"/>
      <c r="K3" s="31"/>
      <c r="L3" s="29" t="s">
        <v>133</v>
      </c>
      <c r="M3" s="31"/>
      <c r="N3" s="80" t="s">
        <v>134</v>
      </c>
      <c r="O3" s="32" t="s">
        <v>135</v>
      </c>
      <c r="P3" s="31"/>
      <c r="Q3" s="32" t="s">
        <v>92</v>
      </c>
      <c r="R3" s="31"/>
    </row>
    <row r="4">
      <c r="A4" s="81">
        <v>45660.0</v>
      </c>
      <c r="B4" s="35" t="s">
        <v>136</v>
      </c>
      <c r="C4" s="35" t="s">
        <v>137</v>
      </c>
      <c r="D4" s="35" t="s">
        <v>138</v>
      </c>
      <c r="E4" s="36" t="s">
        <v>139</v>
      </c>
      <c r="F4" s="37">
        <v>1500.0</v>
      </c>
      <c r="G4" s="37">
        <v>750.0</v>
      </c>
      <c r="H4" s="37">
        <v>55.56</v>
      </c>
      <c r="I4" s="40">
        <v>694.44</v>
      </c>
      <c r="J4" s="41">
        <v>0.7</v>
      </c>
      <c r="K4" s="42">
        <f t="shared" ref="K4:K7" si="1">I4*J4</f>
        <v>486.108</v>
      </c>
      <c r="L4" s="45">
        <v>0.15</v>
      </c>
      <c r="M4" s="44">
        <f>I4*L4</f>
        <v>104.166</v>
      </c>
      <c r="N4" s="44"/>
      <c r="O4" s="45">
        <v>0.04</v>
      </c>
      <c r="P4" s="82">
        <f>I4*4%</f>
        <v>27.7776</v>
      </c>
      <c r="Q4" s="64" t="s">
        <v>98</v>
      </c>
      <c r="R4" s="48">
        <f>I4*11%</f>
        <v>76.3884</v>
      </c>
    </row>
    <row r="5">
      <c r="A5" s="81"/>
      <c r="B5" s="35"/>
      <c r="C5" s="35" t="s">
        <v>140</v>
      </c>
      <c r="D5" s="35" t="s">
        <v>141</v>
      </c>
      <c r="E5" s="36"/>
      <c r="F5" s="37"/>
      <c r="G5" s="37">
        <v>750.0</v>
      </c>
      <c r="H5" s="37">
        <v>55.56</v>
      </c>
      <c r="I5" s="40">
        <v>694.44</v>
      </c>
      <c r="J5" s="41">
        <v>0.9</v>
      </c>
      <c r="K5" s="42">
        <f t="shared" si="1"/>
        <v>624.996</v>
      </c>
      <c r="L5" s="43" t="s">
        <v>97</v>
      </c>
      <c r="M5" s="44" t="s">
        <v>97</v>
      </c>
      <c r="N5" s="44"/>
      <c r="O5" s="45"/>
      <c r="P5" s="82"/>
      <c r="Q5" s="76">
        <v>0.1</v>
      </c>
      <c r="R5" s="48">
        <f>I5*Q5</f>
        <v>69.444</v>
      </c>
    </row>
    <row r="6">
      <c r="A6" s="81">
        <v>45660.0</v>
      </c>
      <c r="B6" s="35" t="s">
        <v>142</v>
      </c>
      <c r="C6" s="35" t="s">
        <v>140</v>
      </c>
      <c r="D6" s="35" t="s">
        <v>141</v>
      </c>
      <c r="E6" s="36" t="s">
        <v>143</v>
      </c>
      <c r="F6" s="37">
        <v>25000.0</v>
      </c>
      <c r="G6" s="37">
        <v>12500.0</v>
      </c>
      <c r="H6" s="37">
        <f t="shared" ref="H6:H8" si="2">G6-I6</f>
        <v>925.93</v>
      </c>
      <c r="I6" s="40">
        <v>11574.07</v>
      </c>
      <c r="J6" s="41">
        <v>0.9</v>
      </c>
      <c r="K6" s="42">
        <f t="shared" si="1"/>
        <v>10416.663</v>
      </c>
      <c r="L6" s="83" t="s">
        <v>144</v>
      </c>
      <c r="M6" s="64" t="s">
        <v>97</v>
      </c>
      <c r="N6" s="48"/>
      <c r="O6" s="83" t="s">
        <v>144</v>
      </c>
      <c r="P6" s="64" t="s">
        <v>97</v>
      </c>
      <c r="Q6" s="76">
        <v>0.1</v>
      </c>
      <c r="R6" s="48">
        <f>I6*10%</f>
        <v>1157.407</v>
      </c>
      <c r="T6" s="67"/>
      <c r="U6" s="68" t="s">
        <v>115</v>
      </c>
    </row>
    <row r="7">
      <c r="A7" s="34"/>
      <c r="B7" s="35"/>
      <c r="C7" s="35" t="s">
        <v>145</v>
      </c>
      <c r="D7" s="35" t="s">
        <v>146</v>
      </c>
      <c r="E7" s="36"/>
      <c r="F7" s="37"/>
      <c r="G7" s="37">
        <v>12500.0</v>
      </c>
      <c r="H7" s="37">
        <f t="shared" si="2"/>
        <v>925.9259259</v>
      </c>
      <c r="I7" s="40">
        <f t="shared" ref="I7:I8" si="3">G7/1.08</f>
        <v>11574.07407</v>
      </c>
      <c r="J7" s="41">
        <v>0.7</v>
      </c>
      <c r="K7" s="42">
        <f t="shared" si="1"/>
        <v>8101.851852</v>
      </c>
      <c r="L7" s="41">
        <v>0.13</v>
      </c>
      <c r="M7" s="64">
        <f>I7*L7</f>
        <v>1504.62963</v>
      </c>
      <c r="N7" s="48"/>
      <c r="O7" s="41">
        <v>0.04</v>
      </c>
      <c r="P7" s="64">
        <f>I7*4%</f>
        <v>462.962963</v>
      </c>
      <c r="Q7" s="74" t="s">
        <v>147</v>
      </c>
      <c r="R7" s="48">
        <f>I7*11%</f>
        <v>1273.148148</v>
      </c>
    </row>
    <row r="8">
      <c r="A8" s="34"/>
      <c r="B8" s="35" t="s">
        <v>148</v>
      </c>
      <c r="C8" s="35" t="s">
        <v>149</v>
      </c>
      <c r="D8" s="35" t="s">
        <v>150</v>
      </c>
      <c r="E8" s="36"/>
      <c r="F8" s="37"/>
      <c r="G8" s="37">
        <v>12500.0</v>
      </c>
      <c r="H8" s="37">
        <f t="shared" si="2"/>
        <v>925.9259259</v>
      </c>
      <c r="I8" s="40">
        <f t="shared" si="3"/>
        <v>11574.07407</v>
      </c>
      <c r="J8" s="41">
        <v>0.02</v>
      </c>
      <c r="K8" s="84"/>
      <c r="L8" s="41"/>
      <c r="M8" s="64"/>
      <c r="N8" s="49">
        <f>I8*2%</f>
        <v>231.4814815</v>
      </c>
      <c r="O8" s="41"/>
      <c r="P8" s="64"/>
      <c r="Q8" s="74"/>
      <c r="R8" s="48"/>
    </row>
    <row r="9">
      <c r="A9" s="85">
        <v>45678.0</v>
      </c>
      <c r="B9" s="12" t="s">
        <v>151</v>
      </c>
      <c r="C9" s="12" t="s">
        <v>152</v>
      </c>
      <c r="D9" s="12" t="s">
        <v>153</v>
      </c>
      <c r="E9" s="12" t="s">
        <v>154</v>
      </c>
      <c r="F9" s="86">
        <v>4760.0</v>
      </c>
      <c r="G9" s="87"/>
      <c r="H9" s="88">
        <f t="shared" ref="H9:H16" si="4">I9*8%</f>
        <v>352.5925926</v>
      </c>
      <c r="I9" s="89">
        <f t="shared" ref="I9:I10" si="5">F9/1.08</f>
        <v>4407.407407</v>
      </c>
      <c r="J9" s="16">
        <v>0.8</v>
      </c>
      <c r="K9" s="9">
        <f t="shared" ref="K9:K16" si="6">I9*J9</f>
        <v>3525.925926</v>
      </c>
      <c r="L9" s="16">
        <v>0.05</v>
      </c>
      <c r="M9" s="90">
        <f>I9*L9</f>
        <v>220.3703704</v>
      </c>
      <c r="N9" s="12"/>
      <c r="O9" s="16">
        <v>0.04</v>
      </c>
      <c r="P9" s="86">
        <f>I9*4%</f>
        <v>176.2962963</v>
      </c>
      <c r="Q9" s="91" t="s">
        <v>147</v>
      </c>
      <c r="R9" s="88">
        <f>I9*11%</f>
        <v>484.8148148</v>
      </c>
    </row>
    <row r="10">
      <c r="A10" s="85">
        <v>45678.0</v>
      </c>
      <c r="B10" s="12" t="s">
        <v>155</v>
      </c>
      <c r="C10" s="12" t="s">
        <v>156</v>
      </c>
      <c r="D10" s="12" t="s">
        <v>157</v>
      </c>
      <c r="E10" s="12" t="s">
        <v>158</v>
      </c>
      <c r="F10" s="12">
        <v>2800.0</v>
      </c>
      <c r="G10" s="87"/>
      <c r="H10" s="88">
        <f t="shared" si="4"/>
        <v>207.4074074</v>
      </c>
      <c r="I10" s="89">
        <f t="shared" si="5"/>
        <v>2592.592593</v>
      </c>
      <c r="J10" s="16">
        <v>0.9</v>
      </c>
      <c r="K10" s="9">
        <f t="shared" si="6"/>
        <v>2333.333333</v>
      </c>
      <c r="L10" s="92" t="s">
        <v>97</v>
      </c>
      <c r="M10" s="91" t="s">
        <v>97</v>
      </c>
      <c r="N10" s="15"/>
      <c r="O10" s="12" t="s">
        <v>97</v>
      </c>
      <c r="P10" s="12" t="s">
        <v>97</v>
      </c>
      <c r="Q10" s="93">
        <v>0.1</v>
      </c>
      <c r="R10" s="89">
        <f t="shared" ref="R10:R11" si="7">I10*10%</f>
        <v>259.2592593</v>
      </c>
    </row>
    <row r="11">
      <c r="A11" s="85">
        <v>45688.0</v>
      </c>
      <c r="B11" s="12" t="s">
        <v>159</v>
      </c>
      <c r="C11" s="12" t="s">
        <v>140</v>
      </c>
      <c r="D11" s="12" t="s">
        <v>157</v>
      </c>
      <c r="E11" s="12" t="s">
        <v>160</v>
      </c>
      <c r="F11" s="12">
        <v>1100.0</v>
      </c>
      <c r="G11" s="91">
        <v>550.0</v>
      </c>
      <c r="H11" s="88">
        <f t="shared" si="4"/>
        <v>40.74074074</v>
      </c>
      <c r="I11" s="89">
        <f t="shared" ref="I11:I16" si="8">G11/1.08</f>
        <v>509.2592593</v>
      </c>
      <c r="J11" s="16">
        <v>0.9</v>
      </c>
      <c r="K11" s="9">
        <f t="shared" si="6"/>
        <v>458.3333333</v>
      </c>
      <c r="L11" s="92" t="s">
        <v>97</v>
      </c>
      <c r="M11" s="91" t="s">
        <v>97</v>
      </c>
      <c r="N11" s="15"/>
      <c r="O11" s="15"/>
      <c r="P11" s="15"/>
      <c r="Q11" s="93">
        <v>0.1</v>
      </c>
      <c r="R11" s="89">
        <f t="shared" si="7"/>
        <v>50.92592593</v>
      </c>
    </row>
    <row r="12">
      <c r="A12" s="15"/>
      <c r="B12" s="15"/>
      <c r="C12" s="12" t="s">
        <v>161</v>
      </c>
      <c r="D12" s="12" t="s">
        <v>162</v>
      </c>
      <c r="E12" s="15"/>
      <c r="F12" s="15"/>
      <c r="G12" s="91">
        <v>550.0</v>
      </c>
      <c r="H12" s="88">
        <f t="shared" si="4"/>
        <v>40.74074074</v>
      </c>
      <c r="I12" s="89">
        <f t="shared" si="8"/>
        <v>509.2592593</v>
      </c>
      <c r="J12" s="16">
        <v>0.8</v>
      </c>
      <c r="K12" s="9">
        <f t="shared" si="6"/>
        <v>407.4074074</v>
      </c>
      <c r="L12" s="16">
        <v>0.05</v>
      </c>
      <c r="M12" s="88">
        <f t="shared" ref="M12:M14" si="9">I12*L12</f>
        <v>25.46296296</v>
      </c>
      <c r="N12" s="15"/>
      <c r="O12" s="16">
        <v>0.04</v>
      </c>
      <c r="P12" s="89">
        <f t="shared" ref="P12:P14" si="10">I12*4%</f>
        <v>20.37037037</v>
      </c>
      <c r="Q12" s="91" t="s">
        <v>147</v>
      </c>
      <c r="R12" s="89">
        <f t="shared" ref="R12:R14" si="11">I12*11%</f>
        <v>56.01851852</v>
      </c>
    </row>
    <row r="13">
      <c r="A13" s="85">
        <v>45688.0</v>
      </c>
      <c r="B13" s="12" t="s">
        <v>163</v>
      </c>
      <c r="C13" s="12" t="s">
        <v>47</v>
      </c>
      <c r="D13" s="12" t="s">
        <v>164</v>
      </c>
      <c r="E13" s="12" t="s">
        <v>165</v>
      </c>
      <c r="F13" s="12">
        <v>2006.0</v>
      </c>
      <c r="G13" s="91">
        <v>1003.0</v>
      </c>
      <c r="H13" s="88">
        <f t="shared" si="4"/>
        <v>74.2962963</v>
      </c>
      <c r="I13" s="89">
        <f t="shared" si="8"/>
        <v>928.7037037</v>
      </c>
      <c r="J13" s="16">
        <v>0.7</v>
      </c>
      <c r="K13" s="9">
        <f t="shared" si="6"/>
        <v>650.0925926</v>
      </c>
      <c r="L13" s="16">
        <v>0.15</v>
      </c>
      <c r="M13" s="88">
        <f t="shared" si="9"/>
        <v>139.3055556</v>
      </c>
      <c r="N13" s="15"/>
      <c r="O13" s="16">
        <v>0.04</v>
      </c>
      <c r="P13" s="89">
        <f t="shared" si="10"/>
        <v>37.14814815</v>
      </c>
      <c r="Q13" s="91" t="s">
        <v>147</v>
      </c>
      <c r="R13" s="89">
        <f t="shared" si="11"/>
        <v>102.1574074</v>
      </c>
    </row>
    <row r="14">
      <c r="A14" s="15"/>
      <c r="B14" s="15"/>
      <c r="C14" s="12" t="s">
        <v>137</v>
      </c>
      <c r="D14" s="12" t="s">
        <v>166</v>
      </c>
      <c r="E14" s="15"/>
      <c r="F14" s="15"/>
      <c r="G14" s="91">
        <v>1003.0</v>
      </c>
      <c r="H14" s="88">
        <f t="shared" si="4"/>
        <v>74.2962963</v>
      </c>
      <c r="I14" s="89">
        <f t="shared" si="8"/>
        <v>928.7037037</v>
      </c>
      <c r="J14" s="16">
        <v>0.7</v>
      </c>
      <c r="K14" s="9">
        <f t="shared" si="6"/>
        <v>650.0925926</v>
      </c>
      <c r="L14" s="16">
        <v>0.15</v>
      </c>
      <c r="M14" s="88">
        <f t="shared" si="9"/>
        <v>139.3055556</v>
      </c>
      <c r="N14" s="15"/>
      <c r="O14" s="16">
        <v>0.04</v>
      </c>
      <c r="P14" s="89">
        <f t="shared" si="10"/>
        <v>37.14814815</v>
      </c>
      <c r="Q14" s="91" t="s">
        <v>147</v>
      </c>
      <c r="R14" s="89">
        <f t="shared" si="11"/>
        <v>102.1574074</v>
      </c>
    </row>
    <row r="15">
      <c r="A15" s="85">
        <v>45702.0</v>
      </c>
      <c r="B15" s="12" t="s">
        <v>167</v>
      </c>
      <c r="C15" s="12" t="s">
        <v>140</v>
      </c>
      <c r="D15" s="12" t="s">
        <v>157</v>
      </c>
      <c r="E15" s="12" t="s">
        <v>168</v>
      </c>
      <c r="F15" s="37">
        <v>11002.5</v>
      </c>
      <c r="G15" s="87">
        <f>F15*50%</f>
        <v>5501.25</v>
      </c>
      <c r="H15" s="87">
        <f t="shared" si="4"/>
        <v>407.5</v>
      </c>
      <c r="I15" s="15">
        <f t="shared" si="8"/>
        <v>5093.75</v>
      </c>
      <c r="J15" s="16">
        <v>0.9</v>
      </c>
      <c r="K15" s="9">
        <f t="shared" si="6"/>
        <v>4584.375</v>
      </c>
      <c r="L15" s="92" t="s">
        <v>97</v>
      </c>
      <c r="M15" s="91" t="s">
        <v>97</v>
      </c>
      <c r="N15" s="15"/>
      <c r="O15" s="15"/>
      <c r="P15" s="15"/>
      <c r="Q15" s="93">
        <v>0.1</v>
      </c>
      <c r="R15" s="89">
        <f>I15*10%</f>
        <v>509.375</v>
      </c>
    </row>
    <row r="16">
      <c r="A16" s="15"/>
      <c r="B16" s="15"/>
      <c r="C16" s="12" t="s">
        <v>169</v>
      </c>
      <c r="D16" s="12" t="s">
        <v>170</v>
      </c>
      <c r="E16" s="15"/>
      <c r="F16" s="15"/>
      <c r="G16" s="87">
        <f>F15*50%</f>
        <v>5501.25</v>
      </c>
      <c r="H16" s="87">
        <f t="shared" si="4"/>
        <v>407.5</v>
      </c>
      <c r="I16" s="15">
        <f t="shared" si="8"/>
        <v>5093.75</v>
      </c>
      <c r="J16" s="16">
        <v>0.7</v>
      </c>
      <c r="K16" s="9">
        <f t="shared" si="6"/>
        <v>3565.625</v>
      </c>
      <c r="L16" s="16">
        <v>0.13</v>
      </c>
      <c r="M16" s="90">
        <f>I16*L16</f>
        <v>662.1875</v>
      </c>
      <c r="N16" s="15"/>
      <c r="O16" s="16">
        <v>0.04</v>
      </c>
      <c r="P16" s="15">
        <f>I16*4%</f>
        <v>203.75</v>
      </c>
      <c r="Q16" s="91" t="s">
        <v>147</v>
      </c>
      <c r="R16" s="89">
        <f>I16*11%</f>
        <v>560.3125</v>
      </c>
    </row>
    <row r="17">
      <c r="A17" s="15"/>
      <c r="B17" s="15"/>
      <c r="C17" s="12" t="s">
        <v>149</v>
      </c>
      <c r="D17" s="12" t="s">
        <v>150</v>
      </c>
      <c r="E17" s="15"/>
      <c r="F17" s="15"/>
      <c r="G17" s="87"/>
      <c r="H17" s="87"/>
      <c r="I17" s="15"/>
      <c r="J17" s="16">
        <v>0.02</v>
      </c>
      <c r="K17" s="15"/>
      <c r="L17" s="94"/>
      <c r="M17" s="88"/>
      <c r="N17" s="89">
        <f>I16*2%</f>
        <v>101.875</v>
      </c>
      <c r="O17" s="16"/>
      <c r="P17" s="15"/>
      <c r="Q17" s="91"/>
      <c r="R17" s="15"/>
    </row>
    <row r="18">
      <c r="A18" s="85">
        <v>45706.0</v>
      </c>
      <c r="B18" s="12" t="s">
        <v>171</v>
      </c>
      <c r="C18" s="12" t="s">
        <v>172</v>
      </c>
      <c r="D18" s="12" t="s">
        <v>173</v>
      </c>
      <c r="E18" s="12" t="s">
        <v>174</v>
      </c>
      <c r="F18" s="86">
        <v>7776.0</v>
      </c>
      <c r="G18" s="87"/>
      <c r="H18" s="87">
        <f t="shared" ref="H18:H32" si="12">I18*8%</f>
        <v>576</v>
      </c>
      <c r="I18" s="15">
        <f>F18/1.08</f>
        <v>7200</v>
      </c>
      <c r="J18" s="16">
        <v>0.85</v>
      </c>
      <c r="K18" s="6">
        <f t="shared" ref="K18:K32" si="13">I18*J18</f>
        <v>6120</v>
      </c>
      <c r="L18" s="92" t="s">
        <v>144</v>
      </c>
      <c r="M18" s="91" t="s">
        <v>97</v>
      </c>
      <c r="N18" s="15"/>
      <c r="O18" s="16">
        <v>0.04</v>
      </c>
      <c r="P18" s="15">
        <f t="shared" ref="P18:P22" si="14">I18*4%</f>
        <v>288</v>
      </c>
      <c r="Q18" s="91" t="s">
        <v>147</v>
      </c>
      <c r="R18" s="15">
        <f t="shared" ref="R18:R22" si="15">I18*11%</f>
        <v>792</v>
      </c>
    </row>
    <row r="19">
      <c r="A19" s="85">
        <v>45706.0</v>
      </c>
      <c r="B19" s="12" t="s">
        <v>175</v>
      </c>
      <c r="C19" s="12" t="s">
        <v>137</v>
      </c>
      <c r="D19" s="12" t="s">
        <v>166</v>
      </c>
      <c r="E19" s="12" t="s">
        <v>176</v>
      </c>
      <c r="F19" s="12">
        <v>600.0</v>
      </c>
      <c r="G19" s="87"/>
      <c r="H19" s="88">
        <f t="shared" si="12"/>
        <v>44.44444444</v>
      </c>
      <c r="I19" s="89">
        <f>600/1.08</f>
        <v>555.5555556</v>
      </c>
      <c r="J19" s="16">
        <v>0.7</v>
      </c>
      <c r="K19" s="9">
        <f t="shared" si="13"/>
        <v>388.8888889</v>
      </c>
      <c r="L19" s="16">
        <v>0.15</v>
      </c>
      <c r="M19" s="88">
        <f t="shared" ref="M19:M21" si="16">I19*L19</f>
        <v>83.33333333</v>
      </c>
      <c r="N19" s="15"/>
      <c r="O19" s="16">
        <v>0.04</v>
      </c>
      <c r="P19" s="89">
        <f t="shared" si="14"/>
        <v>22.22222222</v>
      </c>
      <c r="Q19" s="91" t="s">
        <v>147</v>
      </c>
      <c r="R19" s="89">
        <f t="shared" si="15"/>
        <v>61.11111111</v>
      </c>
    </row>
    <row r="20">
      <c r="A20" s="85">
        <v>45706.0</v>
      </c>
      <c r="B20" s="12" t="s">
        <v>177</v>
      </c>
      <c r="C20" s="12" t="s">
        <v>47</v>
      </c>
      <c r="D20" s="12" t="s">
        <v>164</v>
      </c>
      <c r="E20" s="12" t="s">
        <v>178</v>
      </c>
      <c r="F20" s="12">
        <v>1100.0</v>
      </c>
      <c r="G20" s="87"/>
      <c r="H20" s="88">
        <f t="shared" si="12"/>
        <v>81.48148148</v>
      </c>
      <c r="I20" s="89">
        <f>F20/1.08</f>
        <v>1018.518519</v>
      </c>
      <c r="J20" s="16">
        <v>0.7</v>
      </c>
      <c r="K20" s="9">
        <f t="shared" si="13"/>
        <v>712.962963</v>
      </c>
      <c r="L20" s="16">
        <v>0.15</v>
      </c>
      <c r="M20" s="88">
        <f t="shared" si="16"/>
        <v>152.7777778</v>
      </c>
      <c r="N20" s="15"/>
      <c r="O20" s="16">
        <v>0.04</v>
      </c>
      <c r="P20" s="89">
        <f t="shared" si="14"/>
        <v>40.74074074</v>
      </c>
      <c r="Q20" s="91" t="s">
        <v>147</v>
      </c>
      <c r="R20" s="89">
        <f t="shared" si="15"/>
        <v>112.037037</v>
      </c>
    </row>
    <row r="21">
      <c r="A21" s="85">
        <v>45712.0</v>
      </c>
      <c r="B21" s="12" t="s">
        <v>179</v>
      </c>
      <c r="C21" s="12" t="s">
        <v>47</v>
      </c>
      <c r="D21" s="12" t="s">
        <v>164</v>
      </c>
      <c r="E21" s="12" t="s">
        <v>180</v>
      </c>
      <c r="F21" s="12">
        <v>1100.0</v>
      </c>
      <c r="G21" s="91">
        <v>550.0</v>
      </c>
      <c r="H21" s="88">
        <f t="shared" si="12"/>
        <v>40.74074074</v>
      </c>
      <c r="I21" s="89">
        <f t="shared" ref="I21:I22" si="17">G21/1.08</f>
        <v>509.2592593</v>
      </c>
      <c r="J21" s="16">
        <v>0.7</v>
      </c>
      <c r="K21" s="9">
        <f t="shared" si="13"/>
        <v>356.4814815</v>
      </c>
      <c r="L21" s="16">
        <v>0.15</v>
      </c>
      <c r="M21" s="88">
        <f t="shared" si="16"/>
        <v>76.38888889</v>
      </c>
      <c r="N21" s="15"/>
      <c r="O21" s="16">
        <v>0.04</v>
      </c>
      <c r="P21" s="89">
        <f t="shared" si="14"/>
        <v>20.37037037</v>
      </c>
      <c r="Q21" s="91" t="s">
        <v>147</v>
      </c>
      <c r="R21" s="89">
        <f t="shared" si="15"/>
        <v>56.01851852</v>
      </c>
    </row>
    <row r="22">
      <c r="A22" s="85"/>
      <c r="B22" s="15"/>
      <c r="C22" s="12" t="s">
        <v>181</v>
      </c>
      <c r="D22" s="12" t="s">
        <v>182</v>
      </c>
      <c r="E22" s="15"/>
      <c r="F22" s="15"/>
      <c r="G22" s="91">
        <v>550.0</v>
      </c>
      <c r="H22" s="88">
        <f t="shared" si="12"/>
        <v>40.74074074</v>
      </c>
      <c r="I22" s="89">
        <f t="shared" si="17"/>
        <v>509.2592593</v>
      </c>
      <c r="J22" s="16">
        <v>0.85</v>
      </c>
      <c r="K22" s="9">
        <f t="shared" si="13"/>
        <v>432.8703704</v>
      </c>
      <c r="L22" s="92" t="s">
        <v>97</v>
      </c>
      <c r="M22" s="91" t="s">
        <v>97</v>
      </c>
      <c r="N22" s="15"/>
      <c r="O22" s="16">
        <v>0.04</v>
      </c>
      <c r="P22" s="89">
        <f t="shared" si="14"/>
        <v>20.37037037</v>
      </c>
      <c r="Q22" s="91" t="s">
        <v>147</v>
      </c>
      <c r="R22" s="89">
        <f t="shared" si="15"/>
        <v>56.01851852</v>
      </c>
    </row>
    <row r="23">
      <c r="A23" s="85">
        <v>45713.0</v>
      </c>
      <c r="B23" s="12" t="s">
        <v>183</v>
      </c>
      <c r="C23" s="12" t="s">
        <v>140</v>
      </c>
      <c r="D23" s="12" t="s">
        <v>157</v>
      </c>
      <c r="E23" s="12" t="s">
        <v>184</v>
      </c>
      <c r="F23" s="12">
        <v>1200.0</v>
      </c>
      <c r="G23" s="87"/>
      <c r="H23" s="88">
        <f t="shared" si="12"/>
        <v>88.88888889</v>
      </c>
      <c r="I23" s="89">
        <f t="shared" ref="I23:I32" si="18">F23/1.08</f>
        <v>1111.111111</v>
      </c>
      <c r="J23" s="16">
        <v>0.9</v>
      </c>
      <c r="K23" s="6">
        <f t="shared" si="13"/>
        <v>1000</v>
      </c>
      <c r="L23" s="92" t="s">
        <v>97</v>
      </c>
      <c r="M23" s="91" t="s">
        <v>97</v>
      </c>
      <c r="N23" s="15"/>
      <c r="O23" s="92" t="s">
        <v>144</v>
      </c>
      <c r="P23" s="12" t="s">
        <v>97</v>
      </c>
      <c r="Q23" s="93">
        <v>0.1</v>
      </c>
      <c r="R23" s="89">
        <f>I23*10%</f>
        <v>111.1111111</v>
      </c>
    </row>
    <row r="24">
      <c r="A24" s="85">
        <v>45740.0</v>
      </c>
      <c r="B24" s="12" t="s">
        <v>185</v>
      </c>
      <c r="C24" s="12" t="s">
        <v>137</v>
      </c>
      <c r="D24" s="12" t="s">
        <v>186</v>
      </c>
      <c r="E24" s="12" t="s">
        <v>187</v>
      </c>
      <c r="F24" s="12">
        <v>1800.0</v>
      </c>
      <c r="G24" s="87"/>
      <c r="H24" s="88">
        <f t="shared" si="12"/>
        <v>133.3333333</v>
      </c>
      <c r="I24" s="89">
        <f t="shared" si="18"/>
        <v>1666.666667</v>
      </c>
      <c r="J24" s="16">
        <v>0.7</v>
      </c>
      <c r="K24" s="9">
        <f t="shared" si="13"/>
        <v>1166.666667</v>
      </c>
      <c r="L24" s="16">
        <v>0.15</v>
      </c>
      <c r="M24" s="87">
        <f t="shared" ref="M24:M31" si="19">I24*L24</f>
        <v>250</v>
      </c>
      <c r="N24" s="15"/>
      <c r="O24" s="16">
        <v>0.04</v>
      </c>
      <c r="P24" s="89">
        <f t="shared" ref="P24:P31" si="20">I24*4%</f>
        <v>66.66666667</v>
      </c>
      <c r="Q24" s="91" t="s">
        <v>147</v>
      </c>
      <c r="R24" s="89">
        <f t="shared" ref="R24:R31" si="21">I24*11%</f>
        <v>183.3333333</v>
      </c>
    </row>
    <row r="25">
      <c r="A25" s="85">
        <v>45741.0</v>
      </c>
      <c r="B25" s="12" t="s">
        <v>188</v>
      </c>
      <c r="C25" s="12" t="s">
        <v>189</v>
      </c>
      <c r="D25" s="12" t="s">
        <v>190</v>
      </c>
      <c r="E25" s="12" t="s">
        <v>191</v>
      </c>
      <c r="F25" s="12">
        <v>1200.0</v>
      </c>
      <c r="G25" s="87"/>
      <c r="H25" s="88">
        <f t="shared" si="12"/>
        <v>88.88888889</v>
      </c>
      <c r="I25" s="89">
        <f t="shared" si="18"/>
        <v>1111.111111</v>
      </c>
      <c r="J25" s="16">
        <v>0.8</v>
      </c>
      <c r="K25" s="9">
        <f t="shared" si="13"/>
        <v>888.8888889</v>
      </c>
      <c r="L25" s="16">
        <v>0.05</v>
      </c>
      <c r="M25" s="88">
        <f t="shared" si="19"/>
        <v>55.55555556</v>
      </c>
      <c r="N25" s="15"/>
      <c r="O25" s="16">
        <v>0.04</v>
      </c>
      <c r="P25" s="89">
        <f t="shared" si="20"/>
        <v>44.44444444</v>
      </c>
      <c r="Q25" s="91" t="s">
        <v>147</v>
      </c>
      <c r="R25" s="89">
        <f t="shared" si="21"/>
        <v>122.2222222</v>
      </c>
    </row>
    <row r="26">
      <c r="A26" s="85">
        <v>45741.0</v>
      </c>
      <c r="B26" s="12" t="s">
        <v>192</v>
      </c>
      <c r="C26" s="12" t="s">
        <v>193</v>
      </c>
      <c r="D26" s="12" t="s">
        <v>194</v>
      </c>
      <c r="E26" s="12" t="s">
        <v>195</v>
      </c>
      <c r="F26" s="12">
        <v>3337.2</v>
      </c>
      <c r="G26" s="87"/>
      <c r="H26" s="87">
        <f t="shared" si="12"/>
        <v>247.2</v>
      </c>
      <c r="I26" s="15">
        <f t="shared" si="18"/>
        <v>3090</v>
      </c>
      <c r="J26" s="16">
        <v>0.7</v>
      </c>
      <c r="K26" s="6">
        <f t="shared" si="13"/>
        <v>2163</v>
      </c>
      <c r="L26" s="16">
        <v>0.15</v>
      </c>
      <c r="M26" s="88">
        <f t="shared" si="19"/>
        <v>463.5</v>
      </c>
      <c r="N26" s="15"/>
      <c r="O26" s="16">
        <v>0.04</v>
      </c>
      <c r="P26" s="15">
        <f t="shared" si="20"/>
        <v>123.6</v>
      </c>
      <c r="Q26" s="91" t="s">
        <v>147</v>
      </c>
      <c r="R26" s="15">
        <f t="shared" si="21"/>
        <v>339.9</v>
      </c>
    </row>
    <row r="27">
      <c r="A27" s="85">
        <v>45743.0</v>
      </c>
      <c r="B27" s="12" t="s">
        <v>196</v>
      </c>
      <c r="C27" s="12" t="s">
        <v>193</v>
      </c>
      <c r="D27" s="12" t="s">
        <v>194</v>
      </c>
      <c r="E27" s="12" t="s">
        <v>197</v>
      </c>
      <c r="F27" s="86">
        <v>4860.0</v>
      </c>
      <c r="G27" s="87"/>
      <c r="H27" s="87">
        <f t="shared" si="12"/>
        <v>360</v>
      </c>
      <c r="I27" s="15">
        <f t="shared" si="18"/>
        <v>4500</v>
      </c>
      <c r="J27" s="16">
        <v>0.7</v>
      </c>
      <c r="K27" s="6">
        <f t="shared" si="13"/>
        <v>3150</v>
      </c>
      <c r="L27" s="16">
        <v>0.15</v>
      </c>
      <c r="M27" s="87">
        <f t="shared" si="19"/>
        <v>675</v>
      </c>
      <c r="N27" s="15"/>
      <c r="O27" s="16">
        <v>0.04</v>
      </c>
      <c r="P27" s="15">
        <f t="shared" si="20"/>
        <v>180</v>
      </c>
      <c r="Q27" s="91" t="s">
        <v>147</v>
      </c>
      <c r="R27" s="15">
        <f t="shared" si="21"/>
        <v>495</v>
      </c>
    </row>
    <row r="28">
      <c r="A28" s="85">
        <v>45743.0</v>
      </c>
      <c r="B28" s="12" t="s">
        <v>198</v>
      </c>
      <c r="C28" s="12" t="s">
        <v>199</v>
      </c>
      <c r="D28" s="12" t="s">
        <v>200</v>
      </c>
      <c r="E28" s="12" t="s">
        <v>201</v>
      </c>
      <c r="F28" s="12">
        <v>856.98</v>
      </c>
      <c r="G28" s="87"/>
      <c r="H28" s="87">
        <f t="shared" si="12"/>
        <v>63.48</v>
      </c>
      <c r="I28" s="15">
        <f t="shared" si="18"/>
        <v>793.5</v>
      </c>
      <c r="J28" s="16">
        <v>0.8</v>
      </c>
      <c r="K28" s="6">
        <f t="shared" si="13"/>
        <v>634.8</v>
      </c>
      <c r="L28" s="16">
        <v>0.05</v>
      </c>
      <c r="M28" s="88">
        <f t="shared" si="19"/>
        <v>39.675</v>
      </c>
      <c r="N28" s="15"/>
      <c r="O28" s="16">
        <v>0.04</v>
      </c>
      <c r="P28" s="15">
        <f t="shared" si="20"/>
        <v>31.74</v>
      </c>
      <c r="Q28" s="91" t="s">
        <v>147</v>
      </c>
      <c r="R28" s="89">
        <f t="shared" si="21"/>
        <v>87.285</v>
      </c>
    </row>
    <row r="29">
      <c r="A29" s="85">
        <v>45763.0</v>
      </c>
      <c r="B29" s="12" t="s">
        <v>33</v>
      </c>
      <c r="C29" s="12" t="s">
        <v>34</v>
      </c>
      <c r="D29" s="12" t="s">
        <v>186</v>
      </c>
      <c r="E29" s="12" t="s">
        <v>35</v>
      </c>
      <c r="F29" s="12">
        <v>2400.0</v>
      </c>
      <c r="G29" s="87"/>
      <c r="H29" s="88">
        <f t="shared" si="12"/>
        <v>177.7777778</v>
      </c>
      <c r="I29" s="89">
        <f t="shared" si="18"/>
        <v>2222.222222</v>
      </c>
      <c r="J29" s="16">
        <v>0.7</v>
      </c>
      <c r="K29" s="9">
        <f t="shared" si="13"/>
        <v>1555.555556</v>
      </c>
      <c r="L29" s="16">
        <v>0.15</v>
      </c>
      <c r="M29" s="88">
        <f t="shared" si="19"/>
        <v>333.3333333</v>
      </c>
      <c r="N29" s="15"/>
      <c r="O29" s="16">
        <v>0.04</v>
      </c>
      <c r="P29" s="89">
        <f t="shared" si="20"/>
        <v>88.88888889</v>
      </c>
      <c r="Q29" s="91" t="s">
        <v>147</v>
      </c>
      <c r="R29" s="89">
        <f t="shared" si="21"/>
        <v>244.4444444</v>
      </c>
    </row>
    <row r="30">
      <c r="A30" s="85">
        <v>45776.0</v>
      </c>
      <c r="B30" s="12" t="s">
        <v>50</v>
      </c>
      <c r="C30" s="12" t="s">
        <v>34</v>
      </c>
      <c r="D30" s="12" t="str">
        <f>D29</f>
        <v>MBB : 5645 5733 4669</v>
      </c>
      <c r="E30" s="12" t="s">
        <v>51</v>
      </c>
      <c r="F30" s="12">
        <v>1800.0</v>
      </c>
      <c r="G30" s="87"/>
      <c r="H30" s="88">
        <f t="shared" si="12"/>
        <v>133.3333333</v>
      </c>
      <c r="I30" s="89">
        <f t="shared" si="18"/>
        <v>1666.666667</v>
      </c>
      <c r="J30" s="16">
        <v>0.7</v>
      </c>
      <c r="K30" s="9">
        <f t="shared" si="13"/>
        <v>1166.666667</v>
      </c>
      <c r="L30" s="16">
        <v>0.15</v>
      </c>
      <c r="M30" s="88">
        <f t="shared" si="19"/>
        <v>250</v>
      </c>
      <c r="N30" s="15"/>
      <c r="O30" s="16">
        <v>0.04</v>
      </c>
      <c r="P30" s="89">
        <f t="shared" si="20"/>
        <v>66.66666667</v>
      </c>
      <c r="Q30" s="91" t="s">
        <v>147</v>
      </c>
      <c r="R30" s="89">
        <f t="shared" si="21"/>
        <v>183.3333333</v>
      </c>
    </row>
    <row r="31">
      <c r="A31" s="85">
        <v>45785.0</v>
      </c>
      <c r="B31" s="12" t="s">
        <v>202</v>
      </c>
      <c r="C31" s="12" t="s">
        <v>34</v>
      </c>
      <c r="D31" s="12" t="s">
        <v>186</v>
      </c>
      <c r="E31" s="12" t="s">
        <v>53</v>
      </c>
      <c r="F31" s="12">
        <v>4000.0</v>
      </c>
      <c r="G31" s="87"/>
      <c r="H31" s="88">
        <f t="shared" si="12"/>
        <v>296.2962963</v>
      </c>
      <c r="I31" s="89">
        <f t="shared" si="18"/>
        <v>3703.703704</v>
      </c>
      <c r="J31" s="16">
        <v>0.7</v>
      </c>
      <c r="K31" s="9">
        <f t="shared" si="13"/>
        <v>2592.592593</v>
      </c>
      <c r="L31" s="16">
        <v>0.15</v>
      </c>
      <c r="M31" s="88">
        <f t="shared" si="19"/>
        <v>555.5555556</v>
      </c>
      <c r="N31" s="15"/>
      <c r="O31" s="16">
        <v>0.04</v>
      </c>
      <c r="P31" s="89">
        <f t="shared" si="20"/>
        <v>148.1481481</v>
      </c>
      <c r="Q31" s="91" t="s">
        <v>147</v>
      </c>
      <c r="R31" s="89">
        <f t="shared" si="21"/>
        <v>407.4074074</v>
      </c>
    </row>
    <row r="32">
      <c r="A32" s="85">
        <v>45792.0</v>
      </c>
      <c r="B32" s="12" t="s">
        <v>203</v>
      </c>
      <c r="C32" s="12" t="s">
        <v>140</v>
      </c>
      <c r="D32" s="12" t="s">
        <v>157</v>
      </c>
      <c r="E32" s="12" t="s">
        <v>204</v>
      </c>
      <c r="F32" s="12">
        <v>2100.0</v>
      </c>
      <c r="G32" s="87"/>
      <c r="H32" s="88">
        <f t="shared" si="12"/>
        <v>155.5555556</v>
      </c>
      <c r="I32" s="89">
        <f t="shared" si="18"/>
        <v>1944.444444</v>
      </c>
      <c r="J32" s="16">
        <v>0.9</v>
      </c>
      <c r="K32" s="6">
        <f t="shared" si="13"/>
        <v>1750</v>
      </c>
      <c r="L32" s="92" t="s">
        <v>97</v>
      </c>
      <c r="M32" s="91" t="s">
        <v>97</v>
      </c>
      <c r="N32" s="15"/>
      <c r="O32" s="12" t="s">
        <v>97</v>
      </c>
      <c r="P32" s="12" t="s">
        <v>97</v>
      </c>
      <c r="Q32" s="93">
        <v>0.1</v>
      </c>
      <c r="R32" s="89">
        <f>I32*10%</f>
        <v>194.4444444</v>
      </c>
    </row>
    <row r="33"/>
    <row r="34"/>
    <row r="35"/>
    <row r="36"/>
    <row r="37"/>
    <row r="38"/>
    <row r="39"/>
    <row r="40">
      <c r="A40" s="79" t="s">
        <v>205</v>
      </c>
      <c r="B40" s="79" t="s">
        <v>131</v>
      </c>
    </row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</sheetData>
  <mergeCells count="4">
    <mergeCell ref="I3:K3"/>
    <mergeCell ref="L3:M3"/>
    <mergeCell ref="O3:P3"/>
    <mergeCell ref="Q3:R3"/>
  </mergeCells>
  <printOptions/>
  <pageMargins bottom="0.75" footer="0.0" header="0.0" left="0.7" right="0.7" top="0.75"/>
  <pageSetup fitToHeight="0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50.0"/>
    <col customWidth="1" min="5" max="5" width="30.13"/>
    <col customWidth="1" min="6" max="6" width="20.75"/>
    <col customWidth="1" min="7" max="7" width="20.88"/>
    <col customWidth="1" min="8" max="8" width="23.5"/>
    <col customWidth="1" min="9" max="9" width="24.63"/>
  </cols>
  <sheetData>
    <row r="1">
      <c r="E1" s="95"/>
      <c r="I1" s="96"/>
    </row>
    <row r="2">
      <c r="E2" s="95"/>
      <c r="I2" s="96"/>
    </row>
    <row r="3">
      <c r="A3" s="97"/>
      <c r="B3" s="97"/>
      <c r="C3" s="97"/>
      <c r="D3" s="97"/>
      <c r="E3" s="98"/>
      <c r="F3" s="97"/>
      <c r="G3" s="97"/>
      <c r="H3" s="97"/>
      <c r="I3" s="99"/>
    </row>
    <row r="4">
      <c r="A4" s="100" t="s">
        <v>206</v>
      </c>
      <c r="B4" s="97"/>
      <c r="C4" s="97"/>
      <c r="D4" s="97"/>
      <c r="E4" s="98"/>
      <c r="F4" s="97"/>
      <c r="G4" s="97"/>
      <c r="H4" s="97"/>
      <c r="I4" s="99"/>
    </row>
    <row r="5">
      <c r="A5" s="97"/>
      <c r="B5" s="97"/>
      <c r="C5" s="97"/>
      <c r="D5" s="97"/>
      <c r="E5" s="98"/>
      <c r="F5" s="97"/>
      <c r="G5" s="97"/>
      <c r="H5" s="97"/>
      <c r="I5" s="99"/>
    </row>
    <row r="6">
      <c r="A6" s="101" t="s">
        <v>207</v>
      </c>
      <c r="B6" s="101" t="s">
        <v>208</v>
      </c>
      <c r="C6" s="101" t="s">
        <v>209</v>
      </c>
      <c r="D6" s="101" t="s">
        <v>210</v>
      </c>
      <c r="E6" s="102" t="s">
        <v>8</v>
      </c>
      <c r="F6" s="103" t="s">
        <v>211</v>
      </c>
      <c r="G6" s="101" t="s">
        <v>212</v>
      </c>
      <c r="H6" s="104" t="s">
        <v>213</v>
      </c>
      <c r="I6" s="105" t="s">
        <v>214</v>
      </c>
    </row>
    <row r="7">
      <c r="A7" s="106">
        <v>1.0</v>
      </c>
      <c r="B7" s="107" t="s">
        <v>215</v>
      </c>
      <c r="C7" s="107" t="s">
        <v>216</v>
      </c>
      <c r="D7" s="106" t="s">
        <v>217</v>
      </c>
      <c r="E7" s="108">
        <v>343000.0</v>
      </c>
      <c r="F7" s="109">
        <f>G7</f>
        <v>11113.2</v>
      </c>
      <c r="G7" s="110">
        <v>11113.2</v>
      </c>
      <c r="H7" s="111">
        <v>9260.83</v>
      </c>
      <c r="I7" s="112"/>
    </row>
    <row r="8">
      <c r="A8" s="113"/>
      <c r="B8" s="113"/>
      <c r="C8" s="113"/>
      <c r="D8" s="114" t="s">
        <v>218</v>
      </c>
      <c r="E8" s="108">
        <v>340000.0</v>
      </c>
      <c r="F8" s="115">
        <v>5508.0</v>
      </c>
      <c r="G8" s="109"/>
      <c r="H8" s="113"/>
      <c r="I8" s="116" t="s">
        <v>219</v>
      </c>
    </row>
    <row r="9">
      <c r="A9" s="113"/>
      <c r="B9" s="113"/>
      <c r="C9" s="113"/>
      <c r="D9" s="114" t="s">
        <v>220</v>
      </c>
      <c r="E9" s="108">
        <v>250000.0</v>
      </c>
      <c r="F9" s="115">
        <v>4050.0</v>
      </c>
      <c r="G9" s="109"/>
      <c r="H9" s="113"/>
      <c r="I9" s="116" t="s">
        <v>219</v>
      </c>
    </row>
    <row r="10">
      <c r="A10" s="117"/>
      <c r="B10" s="117"/>
      <c r="C10" s="117"/>
      <c r="D10" s="118"/>
      <c r="E10" s="119">
        <f t="shared" ref="E10:H10" si="1">SUM(E7:E9)</f>
        <v>933000</v>
      </c>
      <c r="F10" s="120">
        <f t="shared" si="1"/>
        <v>20671.2</v>
      </c>
      <c r="G10" s="121">
        <f t="shared" si="1"/>
        <v>11113.2</v>
      </c>
      <c r="H10" s="122">
        <f t="shared" si="1"/>
        <v>9260.83</v>
      </c>
      <c r="I10" s="123"/>
    </row>
    <row r="11">
      <c r="A11" s="124"/>
      <c r="B11" s="124"/>
      <c r="C11" s="124"/>
      <c r="D11" s="125"/>
      <c r="E11" s="126"/>
      <c r="F11" s="127"/>
      <c r="G11" s="128"/>
      <c r="H11" s="129"/>
      <c r="I11" s="130"/>
      <c r="J11" s="131"/>
      <c r="K11" s="131"/>
      <c r="L11" s="131"/>
      <c r="M11" s="131"/>
      <c r="N11" s="131"/>
      <c r="O11" s="131"/>
      <c r="P11" s="131"/>
      <c r="Q11" s="131"/>
      <c r="R11" s="131"/>
      <c r="S11" s="131"/>
      <c r="T11" s="131"/>
      <c r="U11" s="131"/>
      <c r="V11" s="131"/>
      <c r="W11" s="131"/>
      <c r="X11" s="131"/>
      <c r="Y11" s="131"/>
    </row>
    <row r="12">
      <c r="A12" s="106">
        <v>2.0</v>
      </c>
      <c r="B12" s="107" t="s">
        <v>221</v>
      </c>
      <c r="C12" s="107" t="s">
        <v>222</v>
      </c>
      <c r="D12" s="106" t="s">
        <v>223</v>
      </c>
      <c r="E12" s="110">
        <v>700.0</v>
      </c>
      <c r="F12" s="115">
        <v>700.0</v>
      </c>
      <c r="G12" s="132">
        <v>700.0</v>
      </c>
      <c r="H12" s="111">
        <v>550.93</v>
      </c>
      <c r="I12" s="112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>
      <c r="A13" s="113"/>
      <c r="B13" s="113"/>
      <c r="C13" s="113"/>
      <c r="D13" s="106" t="s">
        <v>224</v>
      </c>
      <c r="E13" s="108">
        <v>350000.0</v>
      </c>
      <c r="F13" s="132">
        <f>E13*3.24%</f>
        <v>11340</v>
      </c>
      <c r="G13" s="109"/>
      <c r="H13" s="111"/>
      <c r="I13" s="116" t="s">
        <v>37</v>
      </c>
    </row>
    <row r="14">
      <c r="A14" s="113"/>
      <c r="B14" s="113"/>
      <c r="C14" s="113"/>
      <c r="D14" s="106" t="s">
        <v>218</v>
      </c>
      <c r="E14" s="108">
        <v>340000.0</v>
      </c>
      <c r="F14" s="110">
        <v>5508.0</v>
      </c>
      <c r="G14" s="113"/>
      <c r="H14" s="111"/>
      <c r="I14" s="116" t="s">
        <v>225</v>
      </c>
    </row>
    <row r="15">
      <c r="A15" s="113"/>
      <c r="B15" s="113"/>
      <c r="C15" s="113"/>
      <c r="D15" s="106" t="s">
        <v>226</v>
      </c>
      <c r="E15" s="108">
        <v>280000.0</v>
      </c>
      <c r="F15" s="132">
        <f>E15*3.24%</f>
        <v>9072</v>
      </c>
      <c r="G15" s="113"/>
      <c r="H15" s="111"/>
      <c r="I15" s="112"/>
    </row>
    <row r="16">
      <c r="A16" s="113"/>
      <c r="B16" s="113"/>
      <c r="C16" s="113"/>
      <c r="D16" s="106" t="s">
        <v>227</v>
      </c>
      <c r="E16" s="108">
        <v>400000.0</v>
      </c>
      <c r="F16" s="110">
        <v>6480.0</v>
      </c>
      <c r="G16" s="113"/>
      <c r="H16" s="111"/>
      <c r="I16" s="116" t="s">
        <v>228</v>
      </c>
    </row>
    <row r="17">
      <c r="A17" s="113"/>
      <c r="B17" s="113"/>
      <c r="C17" s="113"/>
      <c r="D17" s="114" t="s">
        <v>229</v>
      </c>
      <c r="E17" s="108">
        <v>700.0</v>
      </c>
      <c r="F17" s="110">
        <v>700.0</v>
      </c>
      <c r="G17" s="133"/>
      <c r="H17" s="134"/>
      <c r="I17" s="112"/>
    </row>
    <row r="18">
      <c r="A18" s="113"/>
      <c r="B18" s="113"/>
      <c r="C18" s="113"/>
      <c r="D18" s="114"/>
      <c r="E18" s="119">
        <f t="shared" ref="E18:H18" si="2">SUM(E12:E17)</f>
        <v>1371400</v>
      </c>
      <c r="F18" s="135">
        <f t="shared" si="2"/>
        <v>33800</v>
      </c>
      <c r="G18" s="121">
        <f t="shared" si="2"/>
        <v>700</v>
      </c>
      <c r="H18" s="136">
        <f t="shared" si="2"/>
        <v>550.93</v>
      </c>
      <c r="I18" s="112"/>
    </row>
    <row r="19">
      <c r="A19" s="117"/>
      <c r="B19" s="117"/>
      <c r="C19" s="117"/>
      <c r="D19" s="118"/>
      <c r="E19" s="137"/>
      <c r="F19" s="138"/>
      <c r="G19" s="117"/>
      <c r="H19" s="139"/>
      <c r="I19" s="140"/>
    </row>
    <row r="20">
      <c r="A20" s="106">
        <v>3.0</v>
      </c>
      <c r="B20" s="107" t="s">
        <v>31</v>
      </c>
      <c r="C20" s="107" t="s">
        <v>230</v>
      </c>
      <c r="D20" s="106" t="s">
        <v>231</v>
      </c>
      <c r="E20" s="108">
        <v>205000.0</v>
      </c>
      <c r="F20" s="132">
        <f t="shared" ref="F20:F22" si="3">E20*3.24%</f>
        <v>6642</v>
      </c>
      <c r="G20" s="113"/>
      <c r="H20" s="111"/>
      <c r="I20" s="112"/>
    </row>
    <row r="21">
      <c r="A21" s="113"/>
      <c r="B21" s="113"/>
      <c r="C21" s="113"/>
      <c r="D21" s="106" t="s">
        <v>232</v>
      </c>
      <c r="E21" s="108">
        <v>190000.0</v>
      </c>
      <c r="F21" s="132">
        <f t="shared" si="3"/>
        <v>6156</v>
      </c>
      <c r="G21" s="109"/>
      <c r="H21" s="141"/>
      <c r="I21" s="142"/>
    </row>
    <row r="22">
      <c r="A22" s="113"/>
      <c r="B22" s="113"/>
      <c r="C22" s="113"/>
      <c r="D22" s="106" t="s">
        <v>233</v>
      </c>
      <c r="E22" s="108">
        <v>310000.0</v>
      </c>
      <c r="F22" s="132">
        <f t="shared" si="3"/>
        <v>10044</v>
      </c>
      <c r="G22" s="113"/>
      <c r="H22" s="111"/>
      <c r="I22" s="112"/>
    </row>
    <row r="23">
      <c r="A23" s="117"/>
      <c r="B23" s="117"/>
      <c r="C23" s="117"/>
      <c r="D23" s="143"/>
      <c r="E23" s="144">
        <f t="shared" ref="E23:F23" si="4">SUM(E20:E22)</f>
        <v>705000</v>
      </c>
      <c r="F23" s="135">
        <f t="shared" si="4"/>
        <v>22842</v>
      </c>
      <c r="G23" s="120">
        <v>0.0</v>
      </c>
      <c r="H23" s="145">
        <v>0.0</v>
      </c>
      <c r="I23" s="112"/>
    </row>
    <row r="24">
      <c r="A24" s="117"/>
      <c r="B24" s="117"/>
      <c r="C24" s="117"/>
      <c r="D24" s="143"/>
      <c r="E24" s="146"/>
      <c r="F24" s="147"/>
      <c r="G24" s="148"/>
      <c r="H24" s="149"/>
      <c r="I24" s="140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>
      <c r="A25" s="106">
        <v>4.0</v>
      </c>
      <c r="B25" s="107" t="s">
        <v>124</v>
      </c>
      <c r="C25" s="107" t="s">
        <v>234</v>
      </c>
      <c r="D25" s="106" t="s">
        <v>235</v>
      </c>
      <c r="E25" s="108">
        <v>185000.0</v>
      </c>
      <c r="F25" s="110">
        <v>2997.0</v>
      </c>
      <c r="G25" s="109"/>
      <c r="H25" s="111"/>
      <c r="I25" s="116" t="s">
        <v>228</v>
      </c>
    </row>
    <row r="26">
      <c r="A26" s="113"/>
      <c r="B26" s="113"/>
      <c r="C26" s="113"/>
      <c r="D26" s="106" t="s">
        <v>236</v>
      </c>
      <c r="E26" s="108">
        <v>250000.0</v>
      </c>
      <c r="F26" s="110">
        <v>8100.0</v>
      </c>
      <c r="G26" s="109"/>
      <c r="H26" s="111"/>
      <c r="I26" s="116" t="s">
        <v>228</v>
      </c>
    </row>
    <row r="27">
      <c r="A27" s="113"/>
      <c r="B27" s="113"/>
      <c r="C27" s="113"/>
      <c r="D27" s="114">
        <v>98.0</v>
      </c>
      <c r="E27" s="108">
        <v>340000.0</v>
      </c>
      <c r="F27" s="110">
        <v>5508.0</v>
      </c>
      <c r="G27" s="109"/>
      <c r="H27" s="111"/>
      <c r="I27" s="116" t="s">
        <v>237</v>
      </c>
    </row>
    <row r="28">
      <c r="A28" s="117"/>
      <c r="B28" s="117"/>
      <c r="C28" s="117"/>
      <c r="D28" s="118"/>
      <c r="E28" s="119">
        <f t="shared" ref="E28:F28" si="5">SUM(E25:E27)</f>
        <v>775000</v>
      </c>
      <c r="F28" s="135">
        <f t="shared" si="5"/>
        <v>16605</v>
      </c>
      <c r="G28" s="120">
        <v>0.0</v>
      </c>
      <c r="H28" s="145">
        <v>0.0</v>
      </c>
      <c r="I28" s="112"/>
    </row>
    <row r="29">
      <c r="A29" s="117"/>
      <c r="B29" s="117"/>
      <c r="C29" s="117"/>
      <c r="D29" s="118"/>
      <c r="E29" s="146"/>
      <c r="F29" s="147"/>
      <c r="G29" s="148"/>
      <c r="H29" s="149"/>
      <c r="I29" s="140"/>
    </row>
    <row r="30">
      <c r="A30" s="106">
        <v>5.0</v>
      </c>
      <c r="B30" s="107" t="s">
        <v>238</v>
      </c>
      <c r="C30" s="107" t="s">
        <v>239</v>
      </c>
      <c r="D30" s="106" t="s">
        <v>240</v>
      </c>
      <c r="E30" s="108">
        <v>240000.0</v>
      </c>
      <c r="F30" s="109">
        <f>E30*3.24%</f>
        <v>7776</v>
      </c>
      <c r="G30" s="113"/>
      <c r="H30" s="113"/>
      <c r="I30" s="112"/>
    </row>
    <row r="31">
      <c r="A31" s="113"/>
      <c r="B31" s="113"/>
      <c r="C31" s="113"/>
      <c r="D31" s="106" t="s">
        <v>220</v>
      </c>
      <c r="E31" s="108">
        <v>250000.0</v>
      </c>
      <c r="F31" s="110">
        <v>4050.0</v>
      </c>
      <c r="G31" s="113"/>
      <c r="H31" s="111"/>
      <c r="I31" s="116" t="s">
        <v>241</v>
      </c>
    </row>
    <row r="32">
      <c r="A32" s="113"/>
      <c r="B32" s="113"/>
      <c r="C32" s="113"/>
      <c r="D32" s="114">
        <v>98.0</v>
      </c>
      <c r="E32" s="108">
        <v>340000.0</v>
      </c>
      <c r="F32" s="110">
        <v>5508.0</v>
      </c>
      <c r="G32" s="113"/>
      <c r="H32" s="111"/>
      <c r="I32" s="116" t="s">
        <v>241</v>
      </c>
    </row>
    <row r="33">
      <c r="A33" s="117"/>
      <c r="B33" s="117"/>
      <c r="C33" s="117"/>
      <c r="D33" s="118"/>
      <c r="E33" s="119">
        <f t="shared" ref="E33:F33" si="6">SUM(E30:E32)</f>
        <v>830000</v>
      </c>
      <c r="F33" s="150">
        <f t="shared" si="6"/>
        <v>17334</v>
      </c>
      <c r="G33" s="120">
        <v>0.0</v>
      </c>
      <c r="H33" s="145">
        <v>0.0</v>
      </c>
      <c r="I33" s="112"/>
    </row>
    <row r="34">
      <c r="A34" s="117"/>
      <c r="B34" s="117"/>
      <c r="C34" s="117"/>
      <c r="D34" s="118"/>
      <c r="E34" s="146"/>
      <c r="F34" s="151"/>
      <c r="G34" s="148"/>
      <c r="H34" s="149"/>
      <c r="I34" s="140"/>
    </row>
    <row r="35">
      <c r="A35" s="106">
        <v>6.0</v>
      </c>
      <c r="B35" s="107" t="s">
        <v>242</v>
      </c>
      <c r="C35" s="107" t="s">
        <v>243</v>
      </c>
      <c r="D35" s="106">
        <v>85.0</v>
      </c>
      <c r="E35" s="108">
        <v>230000.0</v>
      </c>
      <c r="F35" s="109">
        <f>E35*3.24%</f>
        <v>7452</v>
      </c>
      <c r="G35" s="113"/>
      <c r="H35" s="113"/>
      <c r="I35" s="112"/>
    </row>
    <row r="36">
      <c r="A36" s="117"/>
      <c r="B36" s="117"/>
      <c r="C36" s="117"/>
      <c r="D36" s="117"/>
      <c r="E36" s="152">
        <f t="shared" ref="E36:F36" si="7">E35</f>
        <v>230000</v>
      </c>
      <c r="F36" s="121">
        <f t="shared" si="7"/>
        <v>7452</v>
      </c>
      <c r="G36" s="120">
        <v>0.0</v>
      </c>
      <c r="H36" s="153">
        <f>H33</f>
        <v>0</v>
      </c>
      <c r="I36" s="154"/>
    </row>
    <row r="37">
      <c r="A37" s="97"/>
      <c r="B37" s="97"/>
      <c r="C37" s="97"/>
      <c r="D37" s="97"/>
      <c r="E37" s="98"/>
      <c r="F37" s="97"/>
      <c r="G37" s="97"/>
      <c r="H37" s="97"/>
      <c r="I37" s="99"/>
    </row>
    <row r="38">
      <c r="A38" s="100" t="s">
        <v>244</v>
      </c>
      <c r="B38" s="97"/>
      <c r="C38" s="97"/>
      <c r="D38" s="97"/>
      <c r="E38" s="98"/>
      <c r="F38" s="97"/>
      <c r="G38" s="97"/>
      <c r="H38" s="97"/>
      <c r="I38" s="99"/>
    </row>
    <row r="39">
      <c r="A39" s="97"/>
      <c r="B39" s="97"/>
      <c r="C39" s="97"/>
      <c r="D39" s="97"/>
      <c r="E39" s="98"/>
      <c r="F39" s="97"/>
      <c r="G39" s="97"/>
      <c r="H39" s="97"/>
      <c r="I39" s="99"/>
    </row>
    <row r="40">
      <c r="A40" s="101" t="s">
        <v>207</v>
      </c>
      <c r="B40" s="101" t="s">
        <v>208</v>
      </c>
      <c r="C40" s="101" t="s">
        <v>209</v>
      </c>
      <c r="D40" s="101" t="s">
        <v>245</v>
      </c>
      <c r="E40" s="102" t="s">
        <v>8</v>
      </c>
      <c r="F40" s="103" t="s">
        <v>211</v>
      </c>
      <c r="G40" s="101" t="s">
        <v>212</v>
      </c>
      <c r="H40" s="104" t="s">
        <v>213</v>
      </c>
      <c r="I40" s="155" t="s">
        <v>246</v>
      </c>
    </row>
    <row r="41">
      <c r="A41" s="106">
        <v>1.0</v>
      </c>
      <c r="B41" s="107" t="s">
        <v>247</v>
      </c>
      <c r="C41" s="107" t="s">
        <v>248</v>
      </c>
      <c r="D41" s="106">
        <v>57.0</v>
      </c>
      <c r="E41" s="110">
        <v>1000.0</v>
      </c>
      <c r="F41" s="110">
        <v>1000.0</v>
      </c>
      <c r="G41" s="109"/>
      <c r="H41" s="111"/>
      <c r="I41" s="116" t="s">
        <v>37</v>
      </c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>
      <c r="A42" s="113"/>
      <c r="B42" s="113"/>
      <c r="C42" s="113"/>
      <c r="D42" s="106">
        <v>64.0</v>
      </c>
      <c r="E42" s="110">
        <v>2800.0</v>
      </c>
      <c r="F42" s="115">
        <v>2800.0</v>
      </c>
      <c r="G42" s="132">
        <v>2800.0</v>
      </c>
      <c r="H42" s="111">
        <v>2333.33</v>
      </c>
      <c r="I42" s="116" t="s">
        <v>37</v>
      </c>
    </row>
    <row r="43">
      <c r="A43" s="113"/>
      <c r="B43" s="113"/>
      <c r="C43" s="113"/>
      <c r="D43" s="106">
        <v>69.0</v>
      </c>
      <c r="E43" s="110">
        <v>1.25E7</v>
      </c>
      <c r="F43" s="110">
        <v>23845.0</v>
      </c>
      <c r="G43" s="109"/>
      <c r="H43" s="111"/>
      <c r="I43" s="116" t="s">
        <v>249</v>
      </c>
    </row>
    <row r="44">
      <c r="A44" s="113"/>
      <c r="B44" s="113"/>
      <c r="C44" s="113"/>
      <c r="D44" s="106">
        <v>84.0</v>
      </c>
      <c r="E44" s="110">
        <v>681120.0</v>
      </c>
      <c r="F44" s="156">
        <v>12941.28</v>
      </c>
      <c r="G44" s="109"/>
      <c r="H44" s="113"/>
      <c r="I44" s="116" t="s">
        <v>249</v>
      </c>
    </row>
    <row r="45">
      <c r="A45" s="113"/>
      <c r="B45" s="113"/>
      <c r="C45" s="113"/>
      <c r="D45" s="106">
        <v>86.0</v>
      </c>
      <c r="E45" s="110">
        <v>1200.0</v>
      </c>
      <c r="F45" s="115">
        <v>1200.0</v>
      </c>
      <c r="G45" s="132">
        <v>1200.0</v>
      </c>
      <c r="H45" s="111">
        <v>1000.0</v>
      </c>
      <c r="I45" s="116" t="s">
        <v>37</v>
      </c>
    </row>
    <row r="46">
      <c r="A46" s="113"/>
      <c r="B46" s="113"/>
      <c r="C46" s="113"/>
      <c r="D46" s="106">
        <v>48.0</v>
      </c>
      <c r="E46" s="110">
        <v>1180000.0</v>
      </c>
      <c r="F46" s="115">
        <v>12500.0</v>
      </c>
      <c r="G46" s="132">
        <v>12500.0</v>
      </c>
      <c r="H46" s="111">
        <v>10416.66</v>
      </c>
      <c r="I46" s="116" t="s">
        <v>250</v>
      </c>
    </row>
    <row r="47">
      <c r="A47" s="113"/>
      <c r="B47" s="113"/>
      <c r="C47" s="113"/>
      <c r="D47" s="106">
        <v>56.0</v>
      </c>
      <c r="E47" s="110">
        <v>1100.0</v>
      </c>
      <c r="F47" s="115">
        <v>550.0</v>
      </c>
      <c r="G47" s="132">
        <v>550.0</v>
      </c>
      <c r="H47" s="111">
        <v>458.33</v>
      </c>
      <c r="I47" s="116" t="s">
        <v>251</v>
      </c>
    </row>
    <row r="48">
      <c r="A48" s="113"/>
      <c r="B48" s="113"/>
      <c r="C48" s="113"/>
      <c r="D48" s="106">
        <v>47.0</v>
      </c>
      <c r="E48" s="110">
        <v>440100.0</v>
      </c>
      <c r="F48" s="115">
        <v>5501.25</v>
      </c>
      <c r="G48" s="132">
        <v>5501.25</v>
      </c>
      <c r="H48" s="111">
        <v>4584.38</v>
      </c>
      <c r="I48" s="116" t="s">
        <v>250</v>
      </c>
    </row>
    <row r="49">
      <c r="A49" s="113"/>
      <c r="B49" s="113"/>
      <c r="C49" s="113"/>
      <c r="D49" s="106">
        <v>52.0</v>
      </c>
      <c r="E49" s="110">
        <v>1500.0</v>
      </c>
      <c r="F49" s="115">
        <v>750.0</v>
      </c>
      <c r="G49" s="132">
        <v>750.0</v>
      </c>
      <c r="H49" s="111">
        <v>625.0</v>
      </c>
      <c r="I49" s="116" t="s">
        <v>252</v>
      </c>
    </row>
    <row r="50">
      <c r="A50" s="117"/>
      <c r="B50" s="117"/>
      <c r="C50" s="117"/>
      <c r="D50" s="143"/>
      <c r="E50" s="150">
        <f t="shared" ref="E50:F50" si="8">SUM(E41:E49)</f>
        <v>14808820</v>
      </c>
      <c r="F50" s="121">
        <f t="shared" si="8"/>
        <v>61087.53</v>
      </c>
      <c r="G50" s="135">
        <f t="shared" ref="G50:H50" si="9">SUM(G42:G49)</f>
        <v>23301.25</v>
      </c>
      <c r="H50" s="136">
        <f t="shared" si="9"/>
        <v>19417.7</v>
      </c>
      <c r="I50" s="116"/>
    </row>
    <row r="51">
      <c r="A51" s="124"/>
      <c r="B51" s="124"/>
      <c r="C51" s="124"/>
      <c r="D51" s="157"/>
      <c r="E51" s="158"/>
      <c r="F51" s="128"/>
      <c r="G51" s="159"/>
      <c r="H51" s="160"/>
      <c r="I51" s="161"/>
      <c r="J51" s="131"/>
      <c r="K51" s="131"/>
      <c r="L51" s="131"/>
      <c r="M51" s="131"/>
      <c r="N51" s="131"/>
      <c r="O51" s="131"/>
      <c r="P51" s="131"/>
      <c r="Q51" s="131"/>
      <c r="R51" s="131"/>
      <c r="S51" s="131"/>
      <c r="T51" s="131"/>
      <c r="U51" s="131"/>
      <c r="V51" s="131"/>
      <c r="W51" s="131"/>
      <c r="X51" s="131"/>
      <c r="Y51" s="131"/>
    </row>
    <row r="52">
      <c r="A52" s="106">
        <v>2.0</v>
      </c>
      <c r="B52" s="107" t="s">
        <v>181</v>
      </c>
      <c r="C52" s="107" t="s">
        <v>253</v>
      </c>
      <c r="D52" s="106">
        <v>72.0</v>
      </c>
      <c r="E52" s="110">
        <v>1100.0</v>
      </c>
      <c r="F52" s="115">
        <v>550.0</v>
      </c>
      <c r="G52" s="132">
        <v>550.0</v>
      </c>
      <c r="H52" s="111">
        <v>432.87</v>
      </c>
      <c r="I52" s="112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>
      <c r="A53" s="143"/>
      <c r="B53" s="162"/>
      <c r="C53" s="162"/>
      <c r="D53" s="143"/>
      <c r="E53" s="150">
        <f t="shared" ref="E53:H53" si="10">E52</f>
        <v>1100</v>
      </c>
      <c r="F53" s="121">
        <f t="shared" si="10"/>
        <v>550</v>
      </c>
      <c r="G53" s="135">
        <f t="shared" si="10"/>
        <v>550</v>
      </c>
      <c r="H53" s="136">
        <f t="shared" si="10"/>
        <v>432.87</v>
      </c>
      <c r="I53" s="116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>
      <c r="A54" s="143"/>
      <c r="B54" s="162"/>
      <c r="C54" s="162"/>
      <c r="D54" s="143"/>
      <c r="E54" s="151"/>
      <c r="F54" s="163"/>
      <c r="G54" s="147"/>
      <c r="H54" s="164"/>
      <c r="I54" s="165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>
      <c r="A55" s="106">
        <v>3.0</v>
      </c>
      <c r="B55" s="107" t="s">
        <v>189</v>
      </c>
      <c r="C55" s="107" t="s">
        <v>254</v>
      </c>
      <c r="D55" s="106">
        <v>91.0</v>
      </c>
      <c r="E55" s="110">
        <v>1200.0</v>
      </c>
      <c r="F55" s="115">
        <v>1200.0</v>
      </c>
      <c r="G55" s="132">
        <v>1200.0</v>
      </c>
      <c r="H55" s="111">
        <v>888.89</v>
      </c>
      <c r="I55" s="116" t="s">
        <v>37</v>
      </c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>
      <c r="A56" s="106"/>
      <c r="B56" s="107"/>
      <c r="C56" s="107"/>
      <c r="D56" s="114" t="s">
        <v>255</v>
      </c>
      <c r="E56" s="110">
        <v>1200.0</v>
      </c>
      <c r="F56" s="115">
        <v>1200.0</v>
      </c>
      <c r="G56" s="132"/>
      <c r="H56" s="111"/>
      <c r="I56" s="116" t="s">
        <v>37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>
      <c r="A57" s="166"/>
      <c r="B57" s="162"/>
      <c r="C57" s="162"/>
      <c r="D57" s="118"/>
      <c r="E57" s="150">
        <f t="shared" ref="E57:H57" si="11">SUM(E55:E56)</f>
        <v>2400</v>
      </c>
      <c r="F57" s="121">
        <f t="shared" si="11"/>
        <v>2400</v>
      </c>
      <c r="G57" s="135">
        <f t="shared" si="11"/>
        <v>1200</v>
      </c>
      <c r="H57" s="136">
        <f t="shared" si="11"/>
        <v>888.89</v>
      </c>
      <c r="I57" s="112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>
      <c r="A58" s="143"/>
      <c r="B58" s="162"/>
      <c r="C58" s="162"/>
      <c r="D58" s="118"/>
      <c r="E58" s="151"/>
      <c r="F58" s="163"/>
      <c r="G58" s="147"/>
      <c r="H58" s="164"/>
      <c r="I58" s="140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>
      <c r="A59" s="106">
        <v>4.0</v>
      </c>
      <c r="B59" s="107" t="s">
        <v>193</v>
      </c>
      <c r="C59" s="107" t="s">
        <v>256</v>
      </c>
      <c r="D59" s="106">
        <v>70.0</v>
      </c>
      <c r="E59" s="110">
        <v>103000.0</v>
      </c>
      <c r="F59" s="109">
        <f t="shared" ref="F59:F60" si="12">E59*3.24%</f>
        <v>3337.2</v>
      </c>
      <c r="G59" s="132">
        <v>3337.2</v>
      </c>
      <c r="H59" s="111">
        <v>2163.0</v>
      </c>
      <c r="I59" s="112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>
      <c r="A60" s="113"/>
      <c r="B60" s="113"/>
      <c r="C60" s="113"/>
      <c r="D60" s="106">
        <v>83.0</v>
      </c>
      <c r="E60" s="110">
        <v>150000.0</v>
      </c>
      <c r="F60" s="109">
        <f t="shared" si="12"/>
        <v>4860</v>
      </c>
      <c r="G60" s="132">
        <v>4860.0</v>
      </c>
      <c r="H60" s="111">
        <v>3150.0</v>
      </c>
      <c r="I60" s="112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>
      <c r="A61" s="117"/>
      <c r="B61" s="117"/>
      <c r="C61" s="117"/>
      <c r="D61" s="143"/>
      <c r="E61" s="150">
        <f t="shared" ref="E61:H61" si="13">SUM(E59:E60)</f>
        <v>253000</v>
      </c>
      <c r="F61" s="121">
        <f t="shared" si="13"/>
        <v>8197.2</v>
      </c>
      <c r="G61" s="135">
        <f t="shared" si="13"/>
        <v>8197.2</v>
      </c>
      <c r="H61" s="136">
        <f t="shared" si="13"/>
        <v>5313</v>
      </c>
      <c r="I61" s="112"/>
    </row>
    <row r="62">
      <c r="A62" s="117"/>
      <c r="B62" s="117"/>
      <c r="C62" s="117"/>
      <c r="D62" s="143"/>
      <c r="E62" s="151"/>
      <c r="F62" s="163"/>
      <c r="G62" s="147"/>
      <c r="H62" s="164"/>
      <c r="I62" s="140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>
      <c r="A63" s="106">
        <v>5.0</v>
      </c>
      <c r="B63" s="107" t="s">
        <v>257</v>
      </c>
      <c r="C63" s="107" t="s">
        <v>258</v>
      </c>
      <c r="D63" s="106">
        <v>47.0</v>
      </c>
      <c r="E63" s="110">
        <v>440100.0</v>
      </c>
      <c r="F63" s="115">
        <v>5501.25</v>
      </c>
      <c r="G63" s="132">
        <v>5501.25</v>
      </c>
      <c r="H63" s="111">
        <v>3565.63</v>
      </c>
      <c r="I63" s="112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>
      <c r="A64" s="113"/>
      <c r="B64" s="113"/>
      <c r="C64" s="113"/>
      <c r="D64" s="106">
        <v>48.0</v>
      </c>
      <c r="E64" s="110">
        <v>1180000.0</v>
      </c>
      <c r="F64" s="115">
        <v>12500.0</v>
      </c>
      <c r="G64" s="132">
        <v>12500.0</v>
      </c>
      <c r="H64" s="111">
        <v>8101.85</v>
      </c>
      <c r="I64" s="112"/>
    </row>
    <row r="65">
      <c r="A65" s="117"/>
      <c r="B65" s="117"/>
      <c r="C65" s="117"/>
      <c r="D65" s="143"/>
      <c r="E65" s="150">
        <f t="shared" ref="E65:H65" si="14">SUM(E63:E64)</f>
        <v>1620100</v>
      </c>
      <c r="F65" s="120">
        <f t="shared" si="14"/>
        <v>18001.25</v>
      </c>
      <c r="G65" s="135">
        <f t="shared" si="14"/>
        <v>18001.25</v>
      </c>
      <c r="H65" s="136">
        <f t="shared" si="14"/>
        <v>11667.48</v>
      </c>
      <c r="I65" s="112"/>
    </row>
    <row r="66">
      <c r="A66" s="117"/>
      <c r="B66" s="117"/>
      <c r="C66" s="117"/>
      <c r="D66" s="143"/>
      <c r="E66" s="151"/>
      <c r="F66" s="148"/>
      <c r="G66" s="147"/>
      <c r="H66" s="164"/>
      <c r="I66" s="140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>
      <c r="A67" s="106">
        <v>6.0</v>
      </c>
      <c r="B67" s="107" t="s">
        <v>47</v>
      </c>
      <c r="C67" s="107" t="s">
        <v>259</v>
      </c>
      <c r="D67" s="106">
        <v>66.0</v>
      </c>
      <c r="E67" s="110">
        <v>2006.0</v>
      </c>
      <c r="F67" s="115">
        <v>1003.0</v>
      </c>
      <c r="G67" s="132">
        <v>1003.0</v>
      </c>
      <c r="H67" s="111">
        <v>650.09</v>
      </c>
      <c r="I67" s="116" t="s">
        <v>260</v>
      </c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>
      <c r="A68" s="113"/>
      <c r="B68" s="113"/>
      <c r="C68" s="113"/>
      <c r="D68" s="106">
        <v>71.0</v>
      </c>
      <c r="E68" s="110">
        <v>1100.0</v>
      </c>
      <c r="F68" s="115">
        <v>1100.0</v>
      </c>
      <c r="G68" s="132">
        <v>1100.0</v>
      </c>
      <c r="H68" s="111">
        <v>712.96</v>
      </c>
      <c r="I68" s="116" t="s">
        <v>37</v>
      </c>
    </row>
    <row r="69">
      <c r="A69" s="113"/>
      <c r="B69" s="113"/>
      <c r="C69" s="113"/>
      <c r="D69" s="106">
        <v>72.0</v>
      </c>
      <c r="E69" s="110">
        <v>1100.0</v>
      </c>
      <c r="F69" s="115">
        <v>550.0</v>
      </c>
      <c r="G69" s="132">
        <v>550.0</v>
      </c>
      <c r="H69" s="111">
        <v>356.48</v>
      </c>
      <c r="I69" s="116" t="s">
        <v>37</v>
      </c>
    </row>
    <row r="70">
      <c r="A70" s="113"/>
      <c r="B70" s="113"/>
      <c r="C70" s="113"/>
      <c r="D70" s="114">
        <v>99.0</v>
      </c>
      <c r="E70" s="110">
        <v>330000.0</v>
      </c>
      <c r="F70" s="109">
        <f t="shared" ref="F70:F71" si="15">E70*3.24%</f>
        <v>10692</v>
      </c>
      <c r="G70" s="132"/>
      <c r="H70" s="111"/>
      <c r="I70" s="112"/>
    </row>
    <row r="71">
      <c r="A71" s="113"/>
      <c r="B71" s="113"/>
      <c r="C71" s="113"/>
      <c r="D71" s="114">
        <v>100.0</v>
      </c>
      <c r="E71" s="110">
        <v>90000.0</v>
      </c>
      <c r="F71" s="109">
        <f t="shared" si="15"/>
        <v>2916</v>
      </c>
      <c r="G71" s="132"/>
      <c r="H71" s="111"/>
      <c r="I71" s="112"/>
    </row>
    <row r="72">
      <c r="A72" s="117"/>
      <c r="B72" s="117"/>
      <c r="C72" s="117"/>
      <c r="D72" s="118"/>
      <c r="E72" s="150">
        <f t="shared" ref="E72:H72" si="16">SUM(E67:E71)</f>
        <v>424206</v>
      </c>
      <c r="F72" s="121">
        <f t="shared" si="16"/>
        <v>16261</v>
      </c>
      <c r="G72" s="135">
        <f t="shared" si="16"/>
        <v>2653</v>
      </c>
      <c r="H72" s="136">
        <f t="shared" si="16"/>
        <v>1719.53</v>
      </c>
      <c r="I72" s="112"/>
    </row>
    <row r="73">
      <c r="A73" s="117"/>
      <c r="B73" s="117"/>
      <c r="C73" s="117"/>
      <c r="D73" s="118"/>
      <c r="E73" s="151"/>
      <c r="F73" s="163"/>
      <c r="G73" s="147"/>
      <c r="H73" s="164"/>
      <c r="I73" s="140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>
      <c r="A74" s="106">
        <v>7.0</v>
      </c>
      <c r="B74" s="107" t="s">
        <v>199</v>
      </c>
      <c r="C74" s="107" t="s">
        <v>261</v>
      </c>
      <c r="D74" s="106">
        <v>92.0</v>
      </c>
      <c r="E74" s="110">
        <v>345000.0</v>
      </c>
      <c r="F74" s="167">
        <v>856.98</v>
      </c>
      <c r="G74" s="132">
        <v>856.98</v>
      </c>
      <c r="H74" s="111">
        <v>634.8</v>
      </c>
      <c r="I74" s="112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>
      <c r="A75" s="143"/>
      <c r="B75" s="162"/>
      <c r="C75" s="162"/>
      <c r="D75" s="143"/>
      <c r="E75" s="150">
        <f t="shared" ref="E75:H75" si="17">E74</f>
        <v>345000</v>
      </c>
      <c r="F75" s="122">
        <f t="shared" si="17"/>
        <v>856.98</v>
      </c>
      <c r="G75" s="135">
        <f t="shared" si="17"/>
        <v>856.98</v>
      </c>
      <c r="H75" s="136">
        <f t="shared" si="17"/>
        <v>634.8</v>
      </c>
      <c r="I75" s="112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>
      <c r="A76" s="143"/>
      <c r="B76" s="162"/>
      <c r="C76" s="162"/>
      <c r="D76" s="143"/>
      <c r="E76" s="151"/>
      <c r="F76" s="168"/>
      <c r="G76" s="147"/>
      <c r="H76" s="164"/>
      <c r="I76" s="140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>
      <c r="A77" s="106">
        <v>8.0</v>
      </c>
      <c r="B77" s="107" t="s">
        <v>262</v>
      </c>
      <c r="C77" s="113" t="s">
        <v>263</v>
      </c>
      <c r="D77" s="169">
        <v>66.0</v>
      </c>
      <c r="E77" s="156">
        <v>2006.0</v>
      </c>
      <c r="F77" s="115">
        <v>1003.0</v>
      </c>
      <c r="G77" s="141">
        <v>1003.0</v>
      </c>
      <c r="H77" s="111">
        <v>650.09</v>
      </c>
      <c r="I77" s="116" t="s">
        <v>264</v>
      </c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>
      <c r="A78" s="113"/>
      <c r="B78" s="113"/>
      <c r="C78" s="113"/>
      <c r="D78" s="169">
        <v>67.0</v>
      </c>
      <c r="E78" s="156">
        <v>600.0</v>
      </c>
      <c r="F78" s="115">
        <v>600.0</v>
      </c>
      <c r="G78" s="141">
        <v>600.0</v>
      </c>
      <c r="H78" s="111">
        <v>388.89</v>
      </c>
      <c r="I78" s="116" t="s">
        <v>37</v>
      </c>
    </row>
    <row r="79">
      <c r="A79" s="113"/>
      <c r="B79" s="113"/>
      <c r="C79" s="113"/>
      <c r="D79" s="169">
        <v>90.0</v>
      </c>
      <c r="E79" s="156">
        <v>1800.0</v>
      </c>
      <c r="F79" s="167">
        <v>1800.0</v>
      </c>
      <c r="G79" s="141">
        <v>1800.0</v>
      </c>
      <c r="H79" s="111">
        <v>1166.67</v>
      </c>
      <c r="I79" s="116" t="s">
        <v>37</v>
      </c>
    </row>
    <row r="80">
      <c r="A80" s="113"/>
      <c r="B80" s="113"/>
      <c r="C80" s="113"/>
      <c r="D80" s="169">
        <v>52.0</v>
      </c>
      <c r="E80" s="156">
        <v>1500.0</v>
      </c>
      <c r="F80" s="167">
        <v>750.0</v>
      </c>
      <c r="G80" s="141">
        <v>750.0</v>
      </c>
      <c r="H80" s="111">
        <v>486.11</v>
      </c>
      <c r="I80" s="116" t="s">
        <v>37</v>
      </c>
    </row>
    <row r="81">
      <c r="A81" s="117"/>
      <c r="B81" s="117"/>
      <c r="C81" s="117"/>
      <c r="D81" s="170"/>
      <c r="E81" s="145">
        <f t="shared" ref="E81:H81" si="18">SUM(E77:E80)</f>
        <v>5906</v>
      </c>
      <c r="F81" s="121">
        <f t="shared" si="18"/>
        <v>4153</v>
      </c>
      <c r="G81" s="171">
        <f t="shared" si="18"/>
        <v>4153</v>
      </c>
      <c r="H81" s="136">
        <f t="shared" si="18"/>
        <v>2691.76</v>
      </c>
      <c r="I81" s="112"/>
    </row>
    <row r="82">
      <c r="A82" s="117"/>
      <c r="B82" s="117"/>
      <c r="C82" s="117"/>
      <c r="D82" s="170"/>
      <c r="E82" s="149"/>
      <c r="F82" s="168"/>
      <c r="G82" s="172"/>
      <c r="H82" s="164"/>
      <c r="I82" s="140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>
      <c r="A83" s="106">
        <v>9.0</v>
      </c>
      <c r="B83" s="107" t="s">
        <v>172</v>
      </c>
      <c r="C83" s="107" t="s">
        <v>265</v>
      </c>
      <c r="D83" s="106">
        <v>60.0</v>
      </c>
      <c r="E83" s="110">
        <v>240000.0</v>
      </c>
      <c r="F83" s="113">
        <f>E83*3.24%</f>
        <v>7776</v>
      </c>
      <c r="G83" s="132">
        <v>7776.0</v>
      </c>
      <c r="H83" s="111">
        <v>6120.0</v>
      </c>
      <c r="I83" s="112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>
      <c r="A84" s="106"/>
      <c r="B84" s="107"/>
      <c r="C84" s="107"/>
      <c r="D84" s="106"/>
      <c r="E84" s="150">
        <f t="shared" ref="E84:H84" si="19">E83</f>
        <v>240000</v>
      </c>
      <c r="F84" s="121">
        <f t="shared" si="19"/>
        <v>7776</v>
      </c>
      <c r="G84" s="135">
        <f t="shared" si="19"/>
        <v>7776</v>
      </c>
      <c r="H84" s="136">
        <f t="shared" si="19"/>
        <v>6120</v>
      </c>
      <c r="I84" s="112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>
      <c r="A85" s="143"/>
      <c r="B85" s="162"/>
      <c r="C85" s="162"/>
      <c r="D85" s="143"/>
      <c r="E85" s="151"/>
      <c r="F85" s="163"/>
      <c r="G85" s="147"/>
      <c r="H85" s="164"/>
      <c r="I85" s="140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>
      <c r="A86" s="106">
        <v>10.0</v>
      </c>
      <c r="B86" s="107" t="s">
        <v>266</v>
      </c>
      <c r="C86" s="107" t="s">
        <v>267</v>
      </c>
      <c r="D86" s="106">
        <v>61.0</v>
      </c>
      <c r="E86" s="110">
        <v>190000.0</v>
      </c>
      <c r="F86" s="115">
        <v>4760.0</v>
      </c>
      <c r="G86" s="132">
        <v>4760.0</v>
      </c>
      <c r="H86" s="111">
        <v>3525.93</v>
      </c>
      <c r="I86" s="112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>
      <c r="A87" s="143"/>
      <c r="B87" s="162"/>
      <c r="C87" s="162"/>
      <c r="D87" s="143"/>
      <c r="E87" s="135">
        <f t="shared" ref="E87:H87" si="20">E86</f>
        <v>190000</v>
      </c>
      <c r="F87" s="121">
        <f t="shared" si="20"/>
        <v>4760</v>
      </c>
      <c r="G87" s="135">
        <f t="shared" si="20"/>
        <v>4760</v>
      </c>
      <c r="H87" s="136">
        <f t="shared" si="20"/>
        <v>3525.93</v>
      </c>
      <c r="I87" s="112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>
      <c r="A88" s="143"/>
      <c r="B88" s="162"/>
      <c r="C88" s="162"/>
      <c r="D88" s="143"/>
      <c r="E88" s="147"/>
      <c r="F88" s="168"/>
      <c r="G88" s="147"/>
      <c r="H88" s="164"/>
      <c r="I88" s="140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>
      <c r="A89" s="106">
        <v>11.0</v>
      </c>
      <c r="B89" s="107" t="s">
        <v>268</v>
      </c>
      <c r="C89" s="107" t="s">
        <v>269</v>
      </c>
      <c r="D89" s="106">
        <v>56.0</v>
      </c>
      <c r="E89" s="110">
        <v>1100.0</v>
      </c>
      <c r="F89" s="115">
        <v>550.0</v>
      </c>
      <c r="G89" s="132">
        <v>550.0</v>
      </c>
      <c r="H89" s="111">
        <v>407.41</v>
      </c>
      <c r="I89" s="112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>
      <c r="A90" s="143"/>
      <c r="B90" s="162"/>
      <c r="C90" s="162"/>
      <c r="D90" s="143"/>
      <c r="E90" s="150">
        <f t="shared" ref="E90:H90" si="21">E89</f>
        <v>1100</v>
      </c>
      <c r="F90" s="121">
        <f t="shared" si="21"/>
        <v>550</v>
      </c>
      <c r="G90" s="135">
        <f t="shared" si="21"/>
        <v>550</v>
      </c>
      <c r="H90" s="136">
        <f t="shared" si="21"/>
        <v>407.41</v>
      </c>
      <c r="I90" s="112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>
      <c r="A91" s="143"/>
      <c r="B91" s="162"/>
      <c r="C91" s="162"/>
      <c r="D91" s="143"/>
      <c r="E91" s="151"/>
      <c r="F91" s="168"/>
      <c r="G91" s="147"/>
      <c r="H91" s="164"/>
      <c r="I91" s="140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>
      <c r="A92" s="173">
        <v>12.0</v>
      </c>
      <c r="B92" s="174" t="s">
        <v>270</v>
      </c>
      <c r="C92" s="174" t="s">
        <v>271</v>
      </c>
      <c r="D92" s="173">
        <v>96.0</v>
      </c>
      <c r="E92" s="175">
        <v>260000.0</v>
      </c>
      <c r="F92" s="176">
        <f>E92*3.24%</f>
        <v>8424</v>
      </c>
      <c r="G92" s="177">
        <v>8424.0</v>
      </c>
      <c r="H92" s="178">
        <v>6240.0</v>
      </c>
      <c r="I92" s="179"/>
      <c r="J92" s="131"/>
      <c r="K92" s="131"/>
      <c r="L92" s="131"/>
      <c r="M92" s="131"/>
      <c r="N92" s="131"/>
      <c r="O92" s="131"/>
      <c r="P92" s="131"/>
      <c r="Q92" s="131"/>
      <c r="R92" s="131"/>
      <c r="S92" s="131"/>
      <c r="T92" s="131"/>
      <c r="U92" s="131"/>
      <c r="V92" s="131"/>
      <c r="W92" s="131"/>
      <c r="X92" s="131"/>
      <c r="Y92" s="131"/>
    </row>
    <row r="93">
      <c r="A93" s="143"/>
      <c r="B93" s="162"/>
      <c r="C93" s="162"/>
      <c r="D93" s="143"/>
      <c r="E93" s="150">
        <f t="shared" ref="E93:H93" si="22">E92</f>
        <v>260000</v>
      </c>
      <c r="F93" s="121">
        <f t="shared" si="22"/>
        <v>8424</v>
      </c>
      <c r="G93" s="135">
        <f t="shared" si="22"/>
        <v>8424</v>
      </c>
      <c r="H93" s="136">
        <f t="shared" si="22"/>
        <v>6240</v>
      </c>
      <c r="I93" s="180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>
      <c r="A94" s="143"/>
      <c r="B94" s="162"/>
      <c r="C94" s="162"/>
      <c r="D94" s="143"/>
      <c r="E94" s="151"/>
      <c r="F94" s="163"/>
      <c r="G94" s="147"/>
      <c r="H94" s="164"/>
      <c r="I94" s="140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>
      <c r="A95" s="106">
        <v>13.0</v>
      </c>
      <c r="B95" s="107" t="s">
        <v>272</v>
      </c>
      <c r="C95" s="107" t="s">
        <v>273</v>
      </c>
      <c r="D95" s="106">
        <v>51.0</v>
      </c>
      <c r="E95" s="110">
        <v>310000.0</v>
      </c>
      <c r="F95" s="132">
        <f>E95*3.24%</f>
        <v>10044</v>
      </c>
      <c r="G95" s="109"/>
      <c r="H95" s="111"/>
      <c r="I95" s="112"/>
    </row>
    <row r="96">
      <c r="A96" s="106"/>
      <c r="B96" s="107"/>
      <c r="C96" s="107"/>
      <c r="D96" s="106"/>
      <c r="E96" s="150">
        <f t="shared" ref="E96:F96" si="23">E95</f>
        <v>310000</v>
      </c>
      <c r="F96" s="135">
        <f t="shared" si="23"/>
        <v>10044</v>
      </c>
      <c r="G96" s="120">
        <v>0.0</v>
      </c>
      <c r="H96" s="145">
        <v>0.0</v>
      </c>
      <c r="I96" s="112"/>
    </row>
    <row r="97">
      <c r="A97" s="97"/>
      <c r="B97" s="97"/>
      <c r="C97" s="97"/>
      <c r="D97" s="97"/>
      <c r="E97" s="98"/>
      <c r="F97" s="97"/>
      <c r="G97" s="97"/>
      <c r="H97" s="181"/>
      <c r="I97" s="182"/>
    </row>
    <row r="98">
      <c r="A98" s="97"/>
      <c r="B98" s="97"/>
      <c r="C98" s="97"/>
      <c r="D98" s="97"/>
      <c r="E98" s="98"/>
      <c r="F98" s="97"/>
      <c r="G98" s="97"/>
      <c r="H98" s="97"/>
      <c r="I98" s="99"/>
    </row>
    <row r="99">
      <c r="A99" s="97"/>
      <c r="B99" s="97"/>
      <c r="C99" s="97"/>
      <c r="D99" s="97"/>
      <c r="E99" s="98"/>
      <c r="F99" s="97"/>
      <c r="G99" s="97"/>
      <c r="H99" s="97"/>
      <c r="I99" s="99"/>
    </row>
    <row r="100">
      <c r="A100" s="183" t="s">
        <v>206</v>
      </c>
      <c r="E100" s="95"/>
      <c r="I100" s="96"/>
    </row>
    <row r="101">
      <c r="E101" s="95"/>
      <c r="I101" s="96"/>
    </row>
    <row r="102">
      <c r="A102" s="101" t="s">
        <v>207</v>
      </c>
      <c r="B102" s="101" t="s">
        <v>208</v>
      </c>
      <c r="C102" s="101" t="s">
        <v>209</v>
      </c>
      <c r="D102" s="103" t="s">
        <v>274</v>
      </c>
      <c r="E102" s="102" t="s">
        <v>275</v>
      </c>
      <c r="F102" s="118"/>
      <c r="G102" s="143"/>
      <c r="H102" s="139"/>
      <c r="I102" s="140"/>
    </row>
    <row r="103">
      <c r="A103" s="106">
        <v>1.0</v>
      </c>
      <c r="B103" s="107" t="s">
        <v>215</v>
      </c>
      <c r="C103" s="107" t="s">
        <v>216</v>
      </c>
      <c r="D103" s="132">
        <f t="shared" ref="D103:E103" si="24">F10</f>
        <v>20671.2</v>
      </c>
      <c r="E103" s="108">
        <f t="shared" si="24"/>
        <v>11113.2</v>
      </c>
      <c r="F103" s="117"/>
      <c r="G103" s="184"/>
      <c r="H103" s="139"/>
      <c r="I103" s="140"/>
    </row>
    <row r="104">
      <c r="A104" s="106">
        <v>2.0</v>
      </c>
      <c r="B104" s="107" t="s">
        <v>221</v>
      </c>
      <c r="C104" s="107" t="s">
        <v>222</v>
      </c>
      <c r="D104" s="132">
        <f t="shared" ref="D104:E104" si="25">F18</f>
        <v>33800</v>
      </c>
      <c r="E104" s="110">
        <f t="shared" si="25"/>
        <v>700</v>
      </c>
      <c r="F104" s="117"/>
      <c r="G104" s="138"/>
      <c r="H104" s="139"/>
      <c r="I104" s="140"/>
    </row>
    <row r="105">
      <c r="A105" s="106">
        <v>3.0</v>
      </c>
      <c r="B105" s="107" t="s">
        <v>31</v>
      </c>
      <c r="C105" s="107" t="s">
        <v>230</v>
      </c>
      <c r="D105" s="132">
        <f>F23</f>
        <v>22842</v>
      </c>
      <c r="E105" s="108">
        <v>0.0</v>
      </c>
      <c r="F105" s="138"/>
      <c r="G105" s="117"/>
      <c r="H105" s="139"/>
      <c r="I105" s="140"/>
    </row>
    <row r="106">
      <c r="A106" s="106">
        <v>4.0</v>
      </c>
      <c r="B106" s="107" t="s">
        <v>124</v>
      </c>
      <c r="C106" s="107" t="s">
        <v>234</v>
      </c>
      <c r="D106" s="132">
        <f>F28</f>
        <v>16605</v>
      </c>
      <c r="E106" s="108">
        <v>0.0</v>
      </c>
      <c r="F106" s="138"/>
      <c r="G106" s="185"/>
      <c r="H106" s="139"/>
      <c r="I106" s="140"/>
    </row>
    <row r="107">
      <c r="A107" s="106">
        <v>5.0</v>
      </c>
      <c r="B107" s="107" t="s">
        <v>238</v>
      </c>
      <c r="C107" s="107" t="s">
        <v>239</v>
      </c>
      <c r="D107" s="132">
        <f>F33</f>
        <v>17334</v>
      </c>
      <c r="E107" s="108">
        <v>0.0</v>
      </c>
      <c r="F107" s="185"/>
      <c r="G107" s="117"/>
      <c r="H107" s="117"/>
      <c r="I107" s="140"/>
    </row>
    <row r="108">
      <c r="A108" s="106">
        <v>6.0</v>
      </c>
      <c r="B108" s="107" t="s">
        <v>242</v>
      </c>
      <c r="C108" s="107" t="s">
        <v>243</v>
      </c>
      <c r="D108" s="132">
        <f>F36</f>
        <v>7452</v>
      </c>
      <c r="E108" s="108">
        <v>0.0</v>
      </c>
      <c r="F108" s="117"/>
      <c r="G108" s="117"/>
      <c r="H108" s="117"/>
      <c r="I108" s="140"/>
    </row>
    <row r="109">
      <c r="A109" s="117"/>
      <c r="B109" s="117"/>
      <c r="C109" s="117"/>
      <c r="D109" s="117"/>
      <c r="E109" s="139"/>
      <c r="F109" s="117"/>
      <c r="G109" s="117"/>
      <c r="H109" s="186"/>
      <c r="I109" s="187"/>
    </row>
    <row r="110">
      <c r="A110" s="97"/>
      <c r="B110" s="97"/>
      <c r="C110" s="97"/>
      <c r="D110" s="97"/>
      <c r="E110" s="98"/>
      <c r="F110" s="97"/>
      <c r="G110" s="97"/>
      <c r="H110" s="97"/>
      <c r="I110" s="99"/>
    </row>
    <row r="111">
      <c r="A111" s="100" t="s">
        <v>244</v>
      </c>
      <c r="B111" s="97"/>
      <c r="C111" s="97"/>
      <c r="D111" s="97"/>
      <c r="E111" s="98"/>
      <c r="F111" s="97"/>
      <c r="G111" s="97"/>
      <c r="H111" s="97"/>
      <c r="I111" s="99"/>
    </row>
    <row r="112">
      <c r="A112" s="97"/>
      <c r="B112" s="97"/>
      <c r="C112" s="97"/>
      <c r="D112" s="97"/>
      <c r="E112" s="98"/>
      <c r="F112" s="97"/>
      <c r="G112" s="97"/>
      <c r="H112" s="97"/>
      <c r="I112" s="99"/>
    </row>
    <row r="113">
      <c r="A113" s="101" t="s">
        <v>207</v>
      </c>
      <c r="B113" s="101" t="s">
        <v>208</v>
      </c>
      <c r="C113" s="101" t="s">
        <v>209</v>
      </c>
      <c r="D113" s="103" t="s">
        <v>274</v>
      </c>
      <c r="E113" s="102" t="s">
        <v>275</v>
      </c>
      <c r="F113" s="118"/>
      <c r="G113" s="143"/>
      <c r="H113" s="139"/>
      <c r="I113" s="140"/>
    </row>
    <row r="114">
      <c r="A114" s="106">
        <v>1.0</v>
      </c>
      <c r="B114" s="107" t="s">
        <v>247</v>
      </c>
      <c r="C114" s="107" t="s">
        <v>248</v>
      </c>
      <c r="D114" s="132">
        <f t="shared" ref="D114:E114" si="26">F50</f>
        <v>61087.53</v>
      </c>
      <c r="E114" s="110">
        <f t="shared" si="26"/>
        <v>23301.25</v>
      </c>
      <c r="F114" s="138"/>
      <c r="G114" s="185"/>
      <c r="H114" s="139"/>
      <c r="I114" s="140"/>
    </row>
    <row r="115">
      <c r="A115" s="106">
        <v>2.0</v>
      </c>
      <c r="B115" s="107" t="s">
        <v>181</v>
      </c>
      <c r="C115" s="107" t="s">
        <v>253</v>
      </c>
      <c r="D115" s="132">
        <f t="shared" ref="D115:E115" si="27">F53</f>
        <v>550</v>
      </c>
      <c r="E115" s="110">
        <f t="shared" si="27"/>
        <v>550</v>
      </c>
      <c r="F115" s="185"/>
      <c r="G115" s="138"/>
      <c r="H115" s="139"/>
      <c r="I115" s="140"/>
    </row>
    <row r="116">
      <c r="A116" s="106">
        <v>3.0</v>
      </c>
      <c r="B116" s="107" t="s">
        <v>189</v>
      </c>
      <c r="C116" s="107" t="s">
        <v>254</v>
      </c>
      <c r="D116" s="132">
        <f t="shared" ref="D116:E116" si="28">F57</f>
        <v>2400</v>
      </c>
      <c r="E116" s="110">
        <f t="shared" si="28"/>
        <v>1200</v>
      </c>
      <c r="F116" s="185"/>
      <c r="G116" s="138"/>
      <c r="H116" s="139"/>
      <c r="I116" s="140"/>
    </row>
    <row r="117">
      <c r="A117" s="106">
        <v>4.0</v>
      </c>
      <c r="B117" s="107" t="s">
        <v>193</v>
      </c>
      <c r="C117" s="107" t="s">
        <v>256</v>
      </c>
      <c r="D117" s="132">
        <f t="shared" ref="D117:E117" si="29">F61</f>
        <v>8197.2</v>
      </c>
      <c r="E117" s="108">
        <f t="shared" si="29"/>
        <v>8197.2</v>
      </c>
      <c r="F117" s="185"/>
      <c r="G117" s="138"/>
      <c r="H117" s="139"/>
      <c r="I117" s="140"/>
    </row>
    <row r="118">
      <c r="A118" s="106">
        <v>5.0</v>
      </c>
      <c r="B118" s="107" t="s">
        <v>257</v>
      </c>
      <c r="C118" s="107" t="s">
        <v>258</v>
      </c>
      <c r="D118" s="132">
        <f t="shared" ref="D118:E118" si="30">F65</f>
        <v>18001.25</v>
      </c>
      <c r="E118" s="108">
        <f t="shared" si="30"/>
        <v>18001.25</v>
      </c>
      <c r="F118" s="188"/>
      <c r="G118" s="138"/>
      <c r="H118" s="139"/>
      <c r="I118" s="140"/>
    </row>
    <row r="119">
      <c r="A119" s="106">
        <v>6.0</v>
      </c>
      <c r="B119" s="107" t="s">
        <v>47</v>
      </c>
      <c r="C119" s="107" t="s">
        <v>259</v>
      </c>
      <c r="D119" s="132">
        <f t="shared" ref="D119:E119" si="31">F72</f>
        <v>16261</v>
      </c>
      <c r="E119" s="110">
        <f t="shared" si="31"/>
        <v>2653</v>
      </c>
      <c r="F119" s="185"/>
      <c r="G119" s="138"/>
      <c r="H119" s="139"/>
      <c r="I119" s="140"/>
    </row>
    <row r="120">
      <c r="A120" s="106">
        <v>7.0</v>
      </c>
      <c r="B120" s="107" t="s">
        <v>199</v>
      </c>
      <c r="C120" s="107" t="s">
        <v>261</v>
      </c>
      <c r="D120" s="189">
        <f t="shared" ref="D120:E120" si="32">F75</f>
        <v>856.98</v>
      </c>
      <c r="E120" s="110">
        <f t="shared" si="32"/>
        <v>856.98</v>
      </c>
      <c r="F120" s="117"/>
      <c r="G120" s="138"/>
      <c r="H120" s="139"/>
      <c r="I120" s="140"/>
    </row>
    <row r="121" ht="27.0" customHeight="1">
      <c r="A121" s="106">
        <v>8.0</v>
      </c>
      <c r="B121" s="107" t="s">
        <v>262</v>
      </c>
      <c r="C121" s="113" t="s">
        <v>263</v>
      </c>
      <c r="D121" s="141">
        <f t="shared" ref="D121:E121" si="33">F81</f>
        <v>4153</v>
      </c>
      <c r="E121" s="156">
        <f t="shared" si="33"/>
        <v>4153</v>
      </c>
      <c r="F121" s="117"/>
      <c r="G121" s="190"/>
      <c r="H121" s="139"/>
      <c r="I121" s="140"/>
    </row>
    <row r="122">
      <c r="A122" s="106">
        <v>9.0</v>
      </c>
      <c r="B122" s="107" t="s">
        <v>172</v>
      </c>
      <c r="C122" s="107" t="s">
        <v>265</v>
      </c>
      <c r="D122" s="132">
        <f t="shared" ref="D122:E122" si="34">F84</f>
        <v>7776</v>
      </c>
      <c r="E122" s="108">
        <f t="shared" si="34"/>
        <v>7776</v>
      </c>
      <c r="F122" s="117"/>
      <c r="G122" s="138"/>
      <c r="H122" s="139"/>
      <c r="I122" s="140"/>
    </row>
    <row r="123">
      <c r="A123" s="106">
        <v>10.0</v>
      </c>
      <c r="B123" s="107" t="s">
        <v>266</v>
      </c>
      <c r="C123" s="107" t="s">
        <v>267</v>
      </c>
      <c r="D123" s="132">
        <f t="shared" ref="D123:E123" si="35">F87</f>
        <v>4760</v>
      </c>
      <c r="E123" s="132">
        <f t="shared" si="35"/>
        <v>4760</v>
      </c>
      <c r="F123" s="117"/>
      <c r="G123" s="138"/>
      <c r="H123" s="139"/>
      <c r="I123" s="140"/>
    </row>
    <row r="124">
      <c r="A124" s="106">
        <v>11.0</v>
      </c>
      <c r="B124" s="107" t="s">
        <v>268</v>
      </c>
      <c r="C124" s="107" t="s">
        <v>269</v>
      </c>
      <c r="D124" s="132">
        <f t="shared" ref="D124:E124" si="36">F90</f>
        <v>550</v>
      </c>
      <c r="E124" s="110">
        <f t="shared" si="36"/>
        <v>550</v>
      </c>
      <c r="F124" s="117"/>
      <c r="G124" s="138"/>
      <c r="H124" s="139"/>
      <c r="I124" s="140"/>
    </row>
    <row r="125">
      <c r="A125" s="106">
        <v>12.0</v>
      </c>
      <c r="B125" s="107" t="s">
        <v>270</v>
      </c>
      <c r="C125" s="107" t="s">
        <v>271</v>
      </c>
      <c r="D125" s="132">
        <f t="shared" ref="D125:E125" si="37">F93</f>
        <v>8424</v>
      </c>
      <c r="E125" s="108">
        <f t="shared" si="37"/>
        <v>8424</v>
      </c>
      <c r="F125" s="185"/>
      <c r="G125" s="138"/>
      <c r="H125" s="139"/>
      <c r="I125" s="140"/>
    </row>
    <row r="126">
      <c r="A126" s="106">
        <v>13.0</v>
      </c>
      <c r="B126" s="107" t="s">
        <v>272</v>
      </c>
      <c r="C126" s="107" t="s">
        <v>273</v>
      </c>
      <c r="D126" s="132">
        <f t="shared" ref="D126:E126" si="38">F96</f>
        <v>10044</v>
      </c>
      <c r="E126" s="108">
        <f t="shared" si="38"/>
        <v>0</v>
      </c>
      <c r="F126" s="138"/>
      <c r="G126" s="185"/>
      <c r="H126" s="139"/>
      <c r="I126" s="140"/>
    </row>
    <row r="127">
      <c r="E127" s="95"/>
      <c r="I127" s="96"/>
    </row>
    <row r="128">
      <c r="E128" s="95"/>
      <c r="I128" s="96"/>
    </row>
    <row r="129">
      <c r="E129" s="95"/>
      <c r="I129" s="96"/>
    </row>
    <row r="130">
      <c r="B130" s="68"/>
      <c r="E130" s="95"/>
      <c r="I130" s="96"/>
    </row>
    <row r="131">
      <c r="B131" s="191" t="s">
        <v>276</v>
      </c>
      <c r="C131" s="68" t="s">
        <v>277</v>
      </c>
      <c r="E131" s="95"/>
      <c r="I131" s="96"/>
    </row>
    <row r="132">
      <c r="B132" s="192"/>
      <c r="C132" s="68" t="s">
        <v>278</v>
      </c>
      <c r="E132" s="95"/>
      <c r="I132" s="96"/>
    </row>
    <row r="133">
      <c r="B133" s="192"/>
      <c r="C133" s="68" t="s">
        <v>279</v>
      </c>
      <c r="E133" s="95"/>
      <c r="I133" s="96"/>
    </row>
    <row r="134">
      <c r="B134" s="192"/>
      <c r="E134" s="95"/>
      <c r="I134" s="96"/>
    </row>
    <row r="135">
      <c r="B135" s="192"/>
      <c r="E135" s="95"/>
      <c r="I135" s="96"/>
    </row>
    <row r="136">
      <c r="B136" s="191" t="s">
        <v>280</v>
      </c>
      <c r="C136" s="68" t="s">
        <v>277</v>
      </c>
      <c r="E136" s="95"/>
      <c r="I136" s="96"/>
    </row>
    <row r="137">
      <c r="B137" s="192"/>
      <c r="C137" s="68" t="s">
        <v>281</v>
      </c>
      <c r="E137" s="95"/>
      <c r="I137" s="96"/>
    </row>
    <row r="138">
      <c r="C138" s="68" t="s">
        <v>282</v>
      </c>
      <c r="E138" s="95"/>
      <c r="I138" s="96"/>
    </row>
    <row r="139">
      <c r="E139" s="95"/>
      <c r="I139" s="96"/>
    </row>
    <row r="140">
      <c r="E140" s="95"/>
      <c r="I140" s="96"/>
    </row>
    <row r="141">
      <c r="E141" s="95"/>
      <c r="I141" s="96"/>
    </row>
    <row r="142">
      <c r="E142" s="95"/>
      <c r="I142" s="96"/>
    </row>
    <row r="143">
      <c r="E143" s="95"/>
      <c r="I143" s="96"/>
    </row>
    <row r="144">
      <c r="E144" s="95"/>
      <c r="I144" s="96"/>
    </row>
    <row r="145">
      <c r="E145" s="95"/>
      <c r="I145" s="96"/>
    </row>
    <row r="146">
      <c r="E146" s="95"/>
      <c r="I146" s="96"/>
    </row>
    <row r="147">
      <c r="E147" s="95"/>
      <c r="I147" s="96"/>
    </row>
    <row r="148">
      <c r="E148" s="95"/>
      <c r="I148" s="96"/>
    </row>
    <row r="149">
      <c r="E149" s="95"/>
      <c r="I149" s="96"/>
    </row>
    <row r="150">
      <c r="E150" s="95"/>
      <c r="I150" s="96"/>
    </row>
    <row r="151">
      <c r="E151" s="95"/>
      <c r="I151" s="96"/>
    </row>
    <row r="152">
      <c r="E152" s="95"/>
      <c r="I152" s="96"/>
    </row>
    <row r="153">
      <c r="E153" s="95"/>
      <c r="I153" s="96"/>
    </row>
    <row r="154">
      <c r="E154" s="95"/>
      <c r="I154" s="96"/>
    </row>
    <row r="155">
      <c r="E155" s="95"/>
      <c r="I155" s="96"/>
    </row>
    <row r="156">
      <c r="E156" s="95"/>
      <c r="I156" s="96"/>
    </row>
    <row r="157">
      <c r="E157" s="95"/>
      <c r="I157" s="96"/>
    </row>
    <row r="158">
      <c r="E158" s="95"/>
      <c r="I158" s="96"/>
    </row>
    <row r="159">
      <c r="E159" s="95"/>
      <c r="I159" s="96"/>
    </row>
    <row r="160">
      <c r="E160" s="95"/>
      <c r="I160" s="96"/>
    </row>
    <row r="161">
      <c r="E161" s="95"/>
      <c r="I161" s="96"/>
    </row>
    <row r="162">
      <c r="E162" s="95"/>
      <c r="I162" s="96"/>
    </row>
    <row r="163">
      <c r="E163" s="95"/>
      <c r="I163" s="96"/>
    </row>
    <row r="164">
      <c r="E164" s="95"/>
      <c r="I164" s="96"/>
    </row>
    <row r="165">
      <c r="E165" s="95"/>
      <c r="I165" s="96"/>
    </row>
    <row r="166">
      <c r="E166" s="95"/>
      <c r="I166" s="96"/>
    </row>
    <row r="167">
      <c r="E167" s="95"/>
      <c r="I167" s="96"/>
    </row>
    <row r="168">
      <c r="E168" s="95"/>
      <c r="I168" s="96"/>
    </row>
    <row r="169">
      <c r="E169" s="95"/>
      <c r="I169" s="96"/>
    </row>
    <row r="170">
      <c r="E170" s="95"/>
      <c r="I170" s="96"/>
    </row>
    <row r="171">
      <c r="E171" s="95"/>
      <c r="I171" s="96"/>
    </row>
    <row r="172">
      <c r="E172" s="95"/>
      <c r="I172" s="96"/>
    </row>
    <row r="173">
      <c r="E173" s="95"/>
      <c r="I173" s="96"/>
    </row>
    <row r="174">
      <c r="E174" s="95"/>
      <c r="I174" s="96"/>
    </row>
    <row r="175">
      <c r="E175" s="95"/>
      <c r="I175" s="96"/>
    </row>
    <row r="176">
      <c r="E176" s="95"/>
      <c r="I176" s="96"/>
    </row>
    <row r="177">
      <c r="E177" s="95"/>
      <c r="I177" s="96"/>
    </row>
    <row r="178">
      <c r="E178" s="95"/>
      <c r="I178" s="96"/>
    </row>
    <row r="179">
      <c r="E179" s="95"/>
      <c r="I179" s="96"/>
    </row>
    <row r="180">
      <c r="E180" s="95"/>
      <c r="I180" s="96"/>
    </row>
    <row r="181">
      <c r="E181" s="95"/>
      <c r="I181" s="96"/>
    </row>
    <row r="182">
      <c r="E182" s="95"/>
      <c r="I182" s="96"/>
    </row>
    <row r="183">
      <c r="E183" s="95"/>
      <c r="I183" s="96"/>
    </row>
    <row r="184">
      <c r="E184" s="95"/>
      <c r="I184" s="96"/>
    </row>
    <row r="185">
      <c r="E185" s="95"/>
      <c r="I185" s="96"/>
    </row>
    <row r="186">
      <c r="E186" s="95"/>
      <c r="I186" s="96"/>
    </row>
    <row r="187">
      <c r="E187" s="95"/>
      <c r="I187" s="96"/>
    </row>
    <row r="188">
      <c r="E188" s="95"/>
      <c r="I188" s="96"/>
    </row>
    <row r="189">
      <c r="E189" s="95"/>
      <c r="I189" s="96"/>
    </row>
    <row r="190">
      <c r="E190" s="95"/>
      <c r="I190" s="96"/>
    </row>
    <row r="191">
      <c r="E191" s="95"/>
      <c r="I191" s="96"/>
    </row>
    <row r="192">
      <c r="E192" s="95"/>
      <c r="I192" s="96"/>
    </row>
    <row r="193">
      <c r="E193" s="95"/>
      <c r="I193" s="96"/>
    </row>
    <row r="194">
      <c r="E194" s="95"/>
      <c r="I194" s="96"/>
    </row>
    <row r="195">
      <c r="E195" s="95"/>
      <c r="I195" s="96"/>
    </row>
    <row r="196">
      <c r="E196" s="95"/>
      <c r="I196" s="96"/>
    </row>
    <row r="197">
      <c r="E197" s="95"/>
      <c r="I197" s="96"/>
    </row>
    <row r="198">
      <c r="E198" s="95"/>
      <c r="I198" s="96"/>
    </row>
    <row r="199">
      <c r="E199" s="95"/>
      <c r="I199" s="96"/>
    </row>
    <row r="200">
      <c r="E200" s="95"/>
      <c r="I200" s="96"/>
    </row>
    <row r="201">
      <c r="E201" s="95"/>
      <c r="I201" s="96"/>
    </row>
    <row r="202">
      <c r="E202" s="95"/>
      <c r="I202" s="96"/>
    </row>
    <row r="203">
      <c r="E203" s="95"/>
      <c r="I203" s="96"/>
    </row>
    <row r="204">
      <c r="E204" s="95"/>
      <c r="I204" s="96"/>
    </row>
    <row r="205">
      <c r="E205" s="95"/>
      <c r="I205" s="96"/>
    </row>
    <row r="206">
      <c r="E206" s="95"/>
      <c r="I206" s="96"/>
    </row>
    <row r="207">
      <c r="E207" s="95"/>
      <c r="I207" s="96"/>
    </row>
    <row r="208">
      <c r="E208" s="95"/>
      <c r="I208" s="96"/>
    </row>
    <row r="209">
      <c r="E209" s="95"/>
      <c r="I209" s="96"/>
    </row>
    <row r="210">
      <c r="E210" s="95"/>
      <c r="I210" s="96"/>
    </row>
    <row r="211">
      <c r="E211" s="95"/>
      <c r="I211" s="96"/>
    </row>
    <row r="212">
      <c r="E212" s="95"/>
      <c r="I212" s="96"/>
    </row>
    <row r="213">
      <c r="E213" s="95"/>
      <c r="I213" s="96"/>
    </row>
    <row r="214">
      <c r="E214" s="95"/>
      <c r="I214" s="96"/>
    </row>
    <row r="215">
      <c r="E215" s="95"/>
      <c r="I215" s="96"/>
    </row>
    <row r="216">
      <c r="E216" s="95"/>
      <c r="I216" s="96"/>
    </row>
    <row r="217">
      <c r="E217" s="95"/>
      <c r="I217" s="96"/>
    </row>
    <row r="218">
      <c r="E218" s="95"/>
      <c r="I218" s="96"/>
    </row>
    <row r="219">
      <c r="E219" s="95"/>
      <c r="I219" s="96"/>
    </row>
    <row r="220">
      <c r="E220" s="95"/>
      <c r="I220" s="96"/>
    </row>
    <row r="221">
      <c r="E221" s="95"/>
      <c r="I221" s="96"/>
    </row>
    <row r="222">
      <c r="E222" s="95"/>
      <c r="I222" s="96"/>
    </row>
    <row r="223">
      <c r="E223" s="95"/>
      <c r="I223" s="96"/>
    </row>
    <row r="224">
      <c r="E224" s="95"/>
      <c r="I224" s="96"/>
    </row>
    <row r="225">
      <c r="E225" s="95"/>
      <c r="I225" s="96"/>
    </row>
    <row r="226">
      <c r="E226" s="95"/>
      <c r="I226" s="96"/>
    </row>
    <row r="227">
      <c r="E227" s="95"/>
      <c r="I227" s="96"/>
    </row>
    <row r="228">
      <c r="E228" s="95"/>
      <c r="I228" s="96"/>
    </row>
    <row r="229">
      <c r="E229" s="95"/>
      <c r="I229" s="96"/>
    </row>
    <row r="230">
      <c r="E230" s="95"/>
      <c r="I230" s="96"/>
    </row>
    <row r="231">
      <c r="E231" s="95"/>
      <c r="I231" s="96"/>
    </row>
    <row r="232">
      <c r="E232" s="95"/>
      <c r="I232" s="96"/>
    </row>
    <row r="233">
      <c r="E233" s="95"/>
      <c r="I233" s="96"/>
    </row>
    <row r="234">
      <c r="E234" s="95"/>
      <c r="I234" s="96"/>
    </row>
    <row r="235">
      <c r="E235" s="95"/>
      <c r="I235" s="96"/>
    </row>
    <row r="236">
      <c r="E236" s="95"/>
      <c r="I236" s="96"/>
    </row>
    <row r="237">
      <c r="E237" s="95"/>
      <c r="I237" s="96"/>
    </row>
    <row r="238">
      <c r="E238" s="95"/>
      <c r="I238" s="96"/>
    </row>
    <row r="239">
      <c r="E239" s="95"/>
      <c r="I239" s="96"/>
    </row>
    <row r="240">
      <c r="E240" s="95"/>
      <c r="I240" s="96"/>
    </row>
    <row r="241">
      <c r="E241" s="95"/>
      <c r="I241" s="96"/>
    </row>
    <row r="242">
      <c r="E242" s="95"/>
      <c r="I242" s="96"/>
    </row>
    <row r="243">
      <c r="E243" s="95"/>
      <c r="I243" s="96"/>
    </row>
    <row r="244">
      <c r="E244" s="95"/>
      <c r="I244" s="96"/>
    </row>
    <row r="245">
      <c r="E245" s="95"/>
      <c r="I245" s="96"/>
    </row>
    <row r="246">
      <c r="E246" s="95"/>
      <c r="I246" s="96"/>
    </row>
    <row r="247">
      <c r="E247" s="95"/>
      <c r="I247" s="96"/>
    </row>
    <row r="248">
      <c r="E248" s="95"/>
      <c r="I248" s="96"/>
    </row>
    <row r="249">
      <c r="E249" s="95"/>
      <c r="I249" s="96"/>
    </row>
    <row r="250">
      <c r="E250" s="95"/>
      <c r="I250" s="96"/>
    </row>
    <row r="251">
      <c r="E251" s="95"/>
      <c r="I251" s="96"/>
    </row>
    <row r="252">
      <c r="E252" s="95"/>
      <c r="I252" s="96"/>
    </row>
    <row r="253">
      <c r="E253" s="95"/>
      <c r="I253" s="96"/>
    </row>
    <row r="254">
      <c r="E254" s="95"/>
      <c r="I254" s="96"/>
    </row>
    <row r="255">
      <c r="E255" s="95"/>
      <c r="I255" s="96"/>
    </row>
    <row r="256">
      <c r="E256" s="95"/>
      <c r="I256" s="96"/>
    </row>
    <row r="257">
      <c r="E257" s="95"/>
      <c r="I257" s="96"/>
    </row>
    <row r="258">
      <c r="E258" s="95"/>
      <c r="I258" s="96"/>
    </row>
    <row r="259">
      <c r="E259" s="95"/>
      <c r="I259" s="96"/>
    </row>
    <row r="260">
      <c r="E260" s="95"/>
      <c r="I260" s="96"/>
    </row>
    <row r="261">
      <c r="E261" s="95"/>
      <c r="I261" s="96"/>
    </row>
    <row r="262">
      <c r="E262" s="95"/>
      <c r="I262" s="96"/>
    </row>
    <row r="263">
      <c r="E263" s="95"/>
      <c r="I263" s="96"/>
    </row>
    <row r="264">
      <c r="E264" s="95"/>
      <c r="I264" s="96"/>
    </row>
    <row r="265">
      <c r="E265" s="95"/>
      <c r="I265" s="96"/>
    </row>
    <row r="266">
      <c r="E266" s="95"/>
      <c r="I266" s="96"/>
    </row>
    <row r="267">
      <c r="E267" s="95"/>
      <c r="I267" s="96"/>
    </row>
    <row r="268">
      <c r="E268" s="95"/>
      <c r="I268" s="96"/>
    </row>
    <row r="269">
      <c r="E269" s="95"/>
      <c r="I269" s="96"/>
    </row>
    <row r="270">
      <c r="E270" s="95"/>
      <c r="I270" s="96"/>
    </row>
    <row r="271">
      <c r="E271" s="95"/>
      <c r="I271" s="96"/>
    </row>
    <row r="272">
      <c r="E272" s="95"/>
      <c r="I272" s="96"/>
    </row>
    <row r="273">
      <c r="E273" s="95"/>
      <c r="I273" s="96"/>
    </row>
    <row r="274">
      <c r="E274" s="95"/>
      <c r="I274" s="96"/>
    </row>
    <row r="275">
      <c r="E275" s="95"/>
      <c r="I275" s="96"/>
    </row>
    <row r="276">
      <c r="E276" s="95"/>
      <c r="I276" s="96"/>
    </row>
    <row r="277">
      <c r="E277" s="95"/>
      <c r="I277" s="96"/>
    </row>
    <row r="278">
      <c r="E278" s="95"/>
      <c r="I278" s="96"/>
    </row>
    <row r="279">
      <c r="E279" s="95"/>
      <c r="I279" s="96"/>
    </row>
    <row r="280">
      <c r="E280" s="95"/>
      <c r="I280" s="96"/>
    </row>
    <row r="281">
      <c r="E281" s="95"/>
      <c r="I281" s="96"/>
    </row>
    <row r="282">
      <c r="E282" s="95"/>
      <c r="I282" s="96"/>
    </row>
    <row r="283">
      <c r="E283" s="95"/>
      <c r="I283" s="96"/>
    </row>
    <row r="284">
      <c r="E284" s="95"/>
      <c r="I284" s="96"/>
    </row>
    <row r="285">
      <c r="E285" s="95"/>
      <c r="I285" s="96"/>
    </row>
    <row r="286">
      <c r="E286" s="95"/>
      <c r="I286" s="96"/>
    </row>
    <row r="287">
      <c r="E287" s="95"/>
      <c r="I287" s="96"/>
    </row>
    <row r="288">
      <c r="E288" s="95"/>
      <c r="I288" s="96"/>
    </row>
    <row r="289">
      <c r="E289" s="95"/>
      <c r="I289" s="96"/>
    </row>
    <row r="290">
      <c r="E290" s="95"/>
      <c r="I290" s="96"/>
    </row>
    <row r="291">
      <c r="E291" s="95"/>
      <c r="I291" s="96"/>
    </row>
    <row r="292">
      <c r="E292" s="95"/>
      <c r="I292" s="96"/>
    </row>
    <row r="293">
      <c r="E293" s="95"/>
      <c r="I293" s="96"/>
    </row>
    <row r="294">
      <c r="E294" s="95"/>
      <c r="I294" s="96"/>
    </row>
    <row r="295">
      <c r="E295" s="95"/>
      <c r="I295" s="96"/>
    </row>
    <row r="296">
      <c r="E296" s="95"/>
      <c r="I296" s="96"/>
    </row>
    <row r="297">
      <c r="E297" s="95"/>
      <c r="I297" s="96"/>
    </row>
    <row r="298">
      <c r="E298" s="95"/>
      <c r="I298" s="96"/>
    </row>
    <row r="299">
      <c r="E299" s="95"/>
      <c r="I299" s="96"/>
    </row>
    <row r="300">
      <c r="E300" s="95"/>
      <c r="I300" s="96"/>
    </row>
    <row r="301">
      <c r="E301" s="95"/>
      <c r="I301" s="96"/>
    </row>
    <row r="302">
      <c r="E302" s="95"/>
      <c r="I302" s="96"/>
    </row>
    <row r="303">
      <c r="E303" s="95"/>
      <c r="I303" s="96"/>
    </row>
    <row r="304">
      <c r="E304" s="95"/>
      <c r="I304" s="96"/>
    </row>
    <row r="305">
      <c r="E305" s="95"/>
      <c r="I305" s="96"/>
    </row>
    <row r="306">
      <c r="E306" s="95"/>
      <c r="I306" s="96"/>
    </row>
    <row r="307">
      <c r="E307" s="95"/>
      <c r="I307" s="96"/>
    </row>
    <row r="308">
      <c r="E308" s="95"/>
      <c r="I308" s="96"/>
    </row>
    <row r="309">
      <c r="E309" s="95"/>
      <c r="I309" s="96"/>
    </row>
    <row r="310">
      <c r="E310" s="95"/>
      <c r="I310" s="96"/>
    </row>
    <row r="311">
      <c r="E311" s="95"/>
      <c r="I311" s="96"/>
    </row>
    <row r="312">
      <c r="E312" s="95"/>
      <c r="I312" s="96"/>
    </row>
    <row r="313">
      <c r="E313" s="95"/>
      <c r="I313" s="96"/>
    </row>
    <row r="314">
      <c r="E314" s="95"/>
      <c r="I314" s="96"/>
    </row>
    <row r="315">
      <c r="E315" s="95"/>
      <c r="I315" s="96"/>
    </row>
    <row r="316">
      <c r="E316" s="95"/>
      <c r="I316" s="96"/>
    </row>
    <row r="317">
      <c r="E317" s="95"/>
      <c r="I317" s="96"/>
    </row>
    <row r="318">
      <c r="E318" s="95"/>
      <c r="I318" s="96"/>
    </row>
    <row r="319">
      <c r="E319" s="95"/>
      <c r="I319" s="96"/>
    </row>
    <row r="320">
      <c r="E320" s="95"/>
      <c r="I320" s="96"/>
    </row>
    <row r="321">
      <c r="E321" s="95"/>
      <c r="I321" s="96"/>
    </row>
    <row r="322">
      <c r="E322" s="95"/>
      <c r="I322" s="96"/>
    </row>
    <row r="323">
      <c r="E323" s="95"/>
      <c r="I323" s="96"/>
    </row>
    <row r="324">
      <c r="E324" s="95"/>
      <c r="I324" s="96"/>
    </row>
    <row r="325">
      <c r="E325" s="95"/>
      <c r="I325" s="96"/>
    </row>
    <row r="326">
      <c r="E326" s="95"/>
      <c r="I326" s="96"/>
    </row>
    <row r="327">
      <c r="E327" s="95"/>
      <c r="I327" s="96"/>
    </row>
    <row r="328">
      <c r="E328" s="95"/>
      <c r="I328" s="96"/>
    </row>
    <row r="329">
      <c r="E329" s="95"/>
      <c r="I329" s="96"/>
    </row>
    <row r="330">
      <c r="E330" s="95"/>
      <c r="I330" s="96"/>
    </row>
    <row r="331">
      <c r="E331" s="95"/>
      <c r="I331" s="96"/>
    </row>
    <row r="332">
      <c r="E332" s="95"/>
      <c r="I332" s="96"/>
    </row>
    <row r="333">
      <c r="E333" s="95"/>
      <c r="I333" s="96"/>
    </row>
    <row r="334">
      <c r="E334" s="95"/>
      <c r="I334" s="96"/>
    </row>
    <row r="335">
      <c r="E335" s="95"/>
      <c r="I335" s="96"/>
    </row>
    <row r="336">
      <c r="E336" s="95"/>
      <c r="I336" s="96"/>
    </row>
    <row r="337">
      <c r="E337" s="95"/>
      <c r="I337" s="96"/>
    </row>
    <row r="338">
      <c r="E338" s="95"/>
      <c r="I338" s="96"/>
    </row>
    <row r="339">
      <c r="E339" s="95"/>
      <c r="I339" s="96"/>
    </row>
    <row r="340">
      <c r="E340" s="95"/>
      <c r="I340" s="96"/>
    </row>
    <row r="341">
      <c r="E341" s="95"/>
      <c r="I341" s="96"/>
    </row>
    <row r="342">
      <c r="E342" s="95"/>
      <c r="I342" s="96"/>
    </row>
    <row r="343">
      <c r="E343" s="95"/>
      <c r="I343" s="96"/>
    </row>
    <row r="344">
      <c r="E344" s="95"/>
      <c r="I344" s="96"/>
    </row>
    <row r="345">
      <c r="E345" s="95"/>
      <c r="I345" s="96"/>
    </row>
    <row r="346">
      <c r="E346" s="95"/>
      <c r="I346" s="96"/>
    </row>
    <row r="347">
      <c r="E347" s="95"/>
      <c r="I347" s="96"/>
    </row>
    <row r="348">
      <c r="E348" s="95"/>
      <c r="I348" s="96"/>
    </row>
    <row r="349">
      <c r="E349" s="95"/>
      <c r="I349" s="96"/>
    </row>
    <row r="350">
      <c r="E350" s="95"/>
      <c r="I350" s="96"/>
    </row>
    <row r="351">
      <c r="E351" s="95"/>
      <c r="I351" s="96"/>
    </row>
    <row r="352">
      <c r="E352" s="95"/>
      <c r="I352" s="96"/>
    </row>
    <row r="353">
      <c r="E353" s="95"/>
      <c r="I353" s="96"/>
    </row>
    <row r="354">
      <c r="E354" s="95"/>
      <c r="I354" s="96"/>
    </row>
    <row r="355">
      <c r="E355" s="95"/>
      <c r="I355" s="96"/>
    </row>
    <row r="356">
      <c r="E356" s="95"/>
      <c r="I356" s="96"/>
    </row>
    <row r="357">
      <c r="E357" s="95"/>
      <c r="I357" s="96"/>
    </row>
    <row r="358">
      <c r="E358" s="95"/>
      <c r="I358" s="96"/>
    </row>
    <row r="359">
      <c r="E359" s="95"/>
      <c r="I359" s="96"/>
    </row>
    <row r="360">
      <c r="E360" s="95"/>
      <c r="I360" s="96"/>
    </row>
    <row r="361">
      <c r="E361" s="95"/>
      <c r="I361" s="96"/>
    </row>
    <row r="362">
      <c r="E362" s="95"/>
      <c r="I362" s="96"/>
    </row>
    <row r="363">
      <c r="E363" s="95"/>
      <c r="I363" s="96"/>
    </row>
    <row r="364">
      <c r="E364" s="95"/>
      <c r="I364" s="96"/>
    </row>
    <row r="365">
      <c r="E365" s="95"/>
      <c r="I365" s="96"/>
    </row>
    <row r="366">
      <c r="E366" s="95"/>
      <c r="I366" s="96"/>
    </row>
    <row r="367">
      <c r="E367" s="95"/>
      <c r="I367" s="96"/>
    </row>
    <row r="368">
      <c r="E368" s="95"/>
      <c r="I368" s="96"/>
    </row>
    <row r="369">
      <c r="E369" s="95"/>
      <c r="I369" s="96"/>
    </row>
    <row r="370">
      <c r="E370" s="95"/>
      <c r="I370" s="96"/>
    </row>
    <row r="371">
      <c r="E371" s="95"/>
      <c r="I371" s="96"/>
    </row>
    <row r="372">
      <c r="E372" s="95"/>
      <c r="I372" s="96"/>
    </row>
    <row r="373">
      <c r="E373" s="95"/>
      <c r="I373" s="96"/>
    </row>
    <row r="374">
      <c r="E374" s="95"/>
      <c r="I374" s="96"/>
    </row>
    <row r="375">
      <c r="E375" s="95"/>
      <c r="I375" s="96"/>
    </row>
    <row r="376">
      <c r="E376" s="95"/>
      <c r="I376" s="96"/>
    </row>
    <row r="377">
      <c r="E377" s="95"/>
      <c r="I377" s="96"/>
    </row>
    <row r="378">
      <c r="E378" s="95"/>
      <c r="I378" s="96"/>
    </row>
    <row r="379">
      <c r="E379" s="95"/>
      <c r="I379" s="96"/>
    </row>
    <row r="380">
      <c r="E380" s="95"/>
      <c r="I380" s="96"/>
    </row>
    <row r="381">
      <c r="E381" s="95"/>
      <c r="I381" s="96"/>
    </row>
    <row r="382">
      <c r="E382" s="95"/>
      <c r="I382" s="96"/>
    </row>
    <row r="383">
      <c r="E383" s="95"/>
      <c r="I383" s="96"/>
    </row>
    <row r="384">
      <c r="E384" s="95"/>
      <c r="I384" s="96"/>
    </row>
    <row r="385">
      <c r="E385" s="95"/>
      <c r="I385" s="96"/>
    </row>
    <row r="386">
      <c r="E386" s="95"/>
      <c r="I386" s="96"/>
    </row>
    <row r="387">
      <c r="E387" s="95"/>
      <c r="I387" s="96"/>
    </row>
    <row r="388">
      <c r="E388" s="95"/>
      <c r="I388" s="96"/>
    </row>
    <row r="389">
      <c r="E389" s="95"/>
      <c r="I389" s="96"/>
    </row>
    <row r="390">
      <c r="E390" s="95"/>
      <c r="I390" s="96"/>
    </row>
    <row r="391">
      <c r="E391" s="95"/>
      <c r="I391" s="96"/>
    </row>
    <row r="392">
      <c r="E392" s="95"/>
      <c r="I392" s="96"/>
    </row>
    <row r="393">
      <c r="E393" s="95"/>
      <c r="I393" s="96"/>
    </row>
    <row r="394">
      <c r="E394" s="95"/>
      <c r="I394" s="96"/>
    </row>
    <row r="395">
      <c r="E395" s="95"/>
      <c r="I395" s="96"/>
    </row>
    <row r="396">
      <c r="E396" s="95"/>
      <c r="I396" s="96"/>
    </row>
    <row r="397">
      <c r="E397" s="95"/>
      <c r="I397" s="96"/>
    </row>
    <row r="398">
      <c r="E398" s="95"/>
      <c r="I398" s="96"/>
    </row>
    <row r="399">
      <c r="E399" s="95"/>
      <c r="I399" s="96"/>
    </row>
    <row r="400">
      <c r="E400" s="95"/>
      <c r="I400" s="96"/>
    </row>
    <row r="401">
      <c r="E401" s="95"/>
      <c r="I401" s="96"/>
    </row>
    <row r="402">
      <c r="E402" s="95"/>
      <c r="I402" s="96"/>
    </row>
    <row r="403">
      <c r="E403" s="95"/>
      <c r="I403" s="96"/>
    </row>
    <row r="404">
      <c r="E404" s="95"/>
      <c r="I404" s="96"/>
    </row>
    <row r="405">
      <c r="E405" s="95"/>
      <c r="I405" s="96"/>
    </row>
    <row r="406">
      <c r="E406" s="95"/>
      <c r="I406" s="96"/>
    </row>
    <row r="407">
      <c r="E407" s="95"/>
      <c r="I407" s="96"/>
    </row>
    <row r="408">
      <c r="E408" s="95"/>
      <c r="I408" s="96"/>
    </row>
    <row r="409">
      <c r="E409" s="95"/>
      <c r="I409" s="96"/>
    </row>
    <row r="410">
      <c r="E410" s="95"/>
      <c r="I410" s="96"/>
    </row>
    <row r="411">
      <c r="E411" s="95"/>
      <c r="I411" s="96"/>
    </row>
    <row r="412">
      <c r="E412" s="95"/>
      <c r="I412" s="96"/>
    </row>
    <row r="413">
      <c r="E413" s="95"/>
      <c r="I413" s="96"/>
    </row>
    <row r="414">
      <c r="E414" s="95"/>
      <c r="I414" s="96"/>
    </row>
    <row r="415">
      <c r="E415" s="95"/>
      <c r="I415" s="96"/>
    </row>
    <row r="416">
      <c r="E416" s="95"/>
      <c r="I416" s="96"/>
    </row>
    <row r="417">
      <c r="E417" s="95"/>
      <c r="I417" s="96"/>
    </row>
    <row r="418">
      <c r="E418" s="95"/>
      <c r="I418" s="96"/>
    </row>
    <row r="419">
      <c r="E419" s="95"/>
      <c r="I419" s="96"/>
    </row>
    <row r="420">
      <c r="E420" s="95"/>
      <c r="I420" s="96"/>
    </row>
    <row r="421">
      <c r="E421" s="95"/>
      <c r="I421" s="96"/>
    </row>
    <row r="422">
      <c r="E422" s="95"/>
      <c r="I422" s="96"/>
    </row>
    <row r="423">
      <c r="E423" s="95"/>
      <c r="I423" s="96"/>
    </row>
    <row r="424">
      <c r="E424" s="95"/>
      <c r="I424" s="96"/>
    </row>
    <row r="425">
      <c r="E425" s="95"/>
      <c r="I425" s="96"/>
    </row>
    <row r="426">
      <c r="E426" s="95"/>
      <c r="I426" s="96"/>
    </row>
    <row r="427">
      <c r="E427" s="95"/>
      <c r="I427" s="96"/>
    </row>
    <row r="428">
      <c r="E428" s="95"/>
      <c r="I428" s="96"/>
    </row>
    <row r="429">
      <c r="E429" s="95"/>
      <c r="I429" s="96"/>
    </row>
    <row r="430">
      <c r="E430" s="95"/>
      <c r="I430" s="96"/>
    </row>
    <row r="431">
      <c r="E431" s="95"/>
      <c r="I431" s="96"/>
    </row>
    <row r="432">
      <c r="E432" s="95"/>
      <c r="I432" s="96"/>
    </row>
    <row r="433">
      <c r="E433" s="95"/>
      <c r="I433" s="96"/>
    </row>
    <row r="434">
      <c r="E434" s="95"/>
      <c r="I434" s="96"/>
    </row>
    <row r="435">
      <c r="E435" s="95"/>
      <c r="I435" s="96"/>
    </row>
    <row r="436">
      <c r="E436" s="95"/>
      <c r="I436" s="96"/>
    </row>
    <row r="437">
      <c r="E437" s="95"/>
      <c r="I437" s="96"/>
    </row>
    <row r="438">
      <c r="E438" s="95"/>
      <c r="I438" s="96"/>
    </row>
    <row r="439">
      <c r="E439" s="95"/>
      <c r="I439" s="96"/>
    </row>
    <row r="440">
      <c r="E440" s="95"/>
      <c r="I440" s="96"/>
    </row>
    <row r="441">
      <c r="E441" s="95"/>
      <c r="I441" s="96"/>
    </row>
    <row r="442">
      <c r="E442" s="95"/>
      <c r="I442" s="96"/>
    </row>
    <row r="443">
      <c r="E443" s="95"/>
      <c r="I443" s="96"/>
    </row>
    <row r="444">
      <c r="E444" s="95"/>
      <c r="I444" s="96"/>
    </row>
    <row r="445">
      <c r="E445" s="95"/>
      <c r="I445" s="96"/>
    </row>
    <row r="446">
      <c r="E446" s="95"/>
      <c r="I446" s="96"/>
    </row>
    <row r="447">
      <c r="E447" s="95"/>
      <c r="I447" s="96"/>
    </row>
    <row r="448">
      <c r="E448" s="95"/>
      <c r="I448" s="96"/>
    </row>
    <row r="449">
      <c r="E449" s="95"/>
      <c r="I449" s="96"/>
    </row>
    <row r="450">
      <c r="E450" s="95"/>
      <c r="I450" s="96"/>
    </row>
    <row r="451">
      <c r="E451" s="95"/>
      <c r="I451" s="96"/>
    </row>
    <row r="452">
      <c r="E452" s="95"/>
      <c r="I452" s="96"/>
    </row>
    <row r="453">
      <c r="E453" s="95"/>
      <c r="I453" s="96"/>
    </row>
    <row r="454">
      <c r="E454" s="95"/>
      <c r="I454" s="96"/>
    </row>
    <row r="455">
      <c r="E455" s="95"/>
      <c r="I455" s="96"/>
    </row>
    <row r="456">
      <c r="E456" s="95"/>
      <c r="I456" s="96"/>
    </row>
    <row r="457">
      <c r="E457" s="95"/>
      <c r="I457" s="96"/>
    </row>
    <row r="458">
      <c r="E458" s="95"/>
      <c r="I458" s="96"/>
    </row>
    <row r="459">
      <c r="E459" s="95"/>
      <c r="I459" s="96"/>
    </row>
    <row r="460">
      <c r="E460" s="95"/>
      <c r="I460" s="96"/>
    </row>
    <row r="461">
      <c r="E461" s="95"/>
      <c r="I461" s="96"/>
    </row>
    <row r="462">
      <c r="E462" s="95"/>
      <c r="I462" s="96"/>
    </row>
    <row r="463">
      <c r="E463" s="95"/>
      <c r="I463" s="96"/>
    </row>
    <row r="464">
      <c r="E464" s="95"/>
      <c r="I464" s="96"/>
    </row>
    <row r="465">
      <c r="E465" s="95"/>
      <c r="I465" s="96"/>
    </row>
    <row r="466">
      <c r="E466" s="95"/>
      <c r="I466" s="96"/>
    </row>
    <row r="467">
      <c r="E467" s="95"/>
      <c r="I467" s="96"/>
    </row>
    <row r="468">
      <c r="E468" s="95"/>
      <c r="I468" s="96"/>
    </row>
    <row r="469">
      <c r="E469" s="95"/>
      <c r="I469" s="96"/>
    </row>
    <row r="470">
      <c r="E470" s="95"/>
      <c r="I470" s="96"/>
    </row>
    <row r="471">
      <c r="E471" s="95"/>
      <c r="I471" s="96"/>
    </row>
    <row r="472">
      <c r="E472" s="95"/>
      <c r="I472" s="96"/>
    </row>
    <row r="473">
      <c r="E473" s="95"/>
      <c r="I473" s="96"/>
    </row>
    <row r="474">
      <c r="E474" s="95"/>
      <c r="I474" s="96"/>
    </row>
    <row r="475">
      <c r="E475" s="95"/>
      <c r="I475" s="96"/>
    </row>
    <row r="476">
      <c r="E476" s="95"/>
      <c r="I476" s="96"/>
    </row>
    <row r="477">
      <c r="E477" s="95"/>
      <c r="I477" s="96"/>
    </row>
    <row r="478">
      <c r="E478" s="95"/>
      <c r="I478" s="96"/>
    </row>
    <row r="479">
      <c r="E479" s="95"/>
      <c r="I479" s="96"/>
    </row>
    <row r="480">
      <c r="E480" s="95"/>
      <c r="I480" s="96"/>
    </row>
    <row r="481">
      <c r="E481" s="95"/>
      <c r="I481" s="96"/>
    </row>
    <row r="482">
      <c r="E482" s="95"/>
      <c r="I482" s="96"/>
    </row>
    <row r="483">
      <c r="E483" s="95"/>
      <c r="I483" s="96"/>
    </row>
    <row r="484">
      <c r="E484" s="95"/>
      <c r="I484" s="96"/>
    </row>
    <row r="485">
      <c r="E485" s="95"/>
      <c r="I485" s="96"/>
    </row>
    <row r="486">
      <c r="E486" s="95"/>
      <c r="I486" s="96"/>
    </row>
    <row r="487">
      <c r="E487" s="95"/>
      <c r="I487" s="96"/>
    </row>
    <row r="488">
      <c r="E488" s="95"/>
      <c r="I488" s="96"/>
    </row>
    <row r="489">
      <c r="E489" s="95"/>
      <c r="I489" s="96"/>
    </row>
    <row r="490">
      <c r="E490" s="95"/>
      <c r="I490" s="96"/>
    </row>
    <row r="491">
      <c r="E491" s="95"/>
      <c r="I491" s="96"/>
    </row>
    <row r="492">
      <c r="E492" s="95"/>
      <c r="I492" s="96"/>
    </row>
    <row r="493">
      <c r="E493" s="95"/>
      <c r="I493" s="96"/>
    </row>
    <row r="494">
      <c r="E494" s="95"/>
      <c r="I494" s="96"/>
    </row>
    <row r="495">
      <c r="E495" s="95"/>
      <c r="I495" s="96"/>
    </row>
    <row r="496">
      <c r="E496" s="95"/>
      <c r="I496" s="96"/>
    </row>
    <row r="497">
      <c r="E497" s="95"/>
      <c r="I497" s="96"/>
    </row>
    <row r="498">
      <c r="E498" s="95"/>
      <c r="I498" s="96"/>
    </row>
    <row r="499">
      <c r="E499" s="95"/>
      <c r="I499" s="96"/>
    </row>
    <row r="500">
      <c r="E500" s="95"/>
      <c r="I500" s="96"/>
    </row>
    <row r="501">
      <c r="E501" s="95"/>
      <c r="I501" s="96"/>
    </row>
    <row r="502">
      <c r="E502" s="95"/>
      <c r="I502" s="96"/>
    </row>
    <row r="503">
      <c r="E503" s="95"/>
      <c r="I503" s="96"/>
    </row>
    <row r="504">
      <c r="E504" s="95"/>
      <c r="I504" s="96"/>
    </row>
    <row r="505">
      <c r="E505" s="95"/>
      <c r="I505" s="96"/>
    </row>
    <row r="506">
      <c r="E506" s="95"/>
      <c r="I506" s="96"/>
    </row>
    <row r="507">
      <c r="E507" s="95"/>
      <c r="I507" s="96"/>
    </row>
    <row r="508">
      <c r="E508" s="95"/>
      <c r="I508" s="96"/>
    </row>
    <row r="509">
      <c r="E509" s="95"/>
      <c r="I509" s="96"/>
    </row>
    <row r="510">
      <c r="E510" s="95"/>
      <c r="I510" s="96"/>
    </row>
    <row r="511">
      <c r="E511" s="95"/>
      <c r="I511" s="96"/>
    </row>
    <row r="512">
      <c r="E512" s="95"/>
      <c r="I512" s="96"/>
    </row>
    <row r="513">
      <c r="E513" s="95"/>
      <c r="I513" s="96"/>
    </row>
    <row r="514">
      <c r="E514" s="95"/>
      <c r="I514" s="96"/>
    </row>
    <row r="515">
      <c r="E515" s="95"/>
      <c r="I515" s="96"/>
    </row>
    <row r="516">
      <c r="E516" s="95"/>
      <c r="I516" s="96"/>
    </row>
    <row r="517">
      <c r="E517" s="95"/>
      <c r="I517" s="96"/>
    </row>
    <row r="518">
      <c r="E518" s="95"/>
      <c r="I518" s="96"/>
    </row>
    <row r="519">
      <c r="E519" s="95"/>
      <c r="I519" s="96"/>
    </row>
    <row r="520">
      <c r="E520" s="95"/>
      <c r="I520" s="96"/>
    </row>
    <row r="521">
      <c r="E521" s="95"/>
      <c r="I521" s="96"/>
    </row>
    <row r="522">
      <c r="E522" s="95"/>
      <c r="I522" s="96"/>
    </row>
    <row r="523">
      <c r="E523" s="95"/>
      <c r="I523" s="96"/>
    </row>
    <row r="524">
      <c r="E524" s="95"/>
      <c r="I524" s="96"/>
    </row>
    <row r="525">
      <c r="E525" s="95"/>
      <c r="I525" s="96"/>
    </row>
    <row r="526">
      <c r="E526" s="95"/>
      <c r="I526" s="96"/>
    </row>
    <row r="527">
      <c r="E527" s="95"/>
      <c r="I527" s="96"/>
    </row>
    <row r="528">
      <c r="E528" s="95"/>
      <c r="I528" s="96"/>
    </row>
    <row r="529">
      <c r="E529" s="95"/>
      <c r="I529" s="96"/>
    </row>
    <row r="530">
      <c r="E530" s="95"/>
      <c r="I530" s="96"/>
    </row>
    <row r="531">
      <c r="E531" s="95"/>
      <c r="I531" s="96"/>
    </row>
    <row r="532">
      <c r="E532" s="95"/>
      <c r="I532" s="96"/>
    </row>
    <row r="533">
      <c r="E533" s="95"/>
      <c r="I533" s="96"/>
    </row>
    <row r="534">
      <c r="E534" s="95"/>
      <c r="I534" s="96"/>
    </row>
    <row r="535">
      <c r="E535" s="95"/>
      <c r="I535" s="96"/>
    </row>
    <row r="536">
      <c r="E536" s="95"/>
      <c r="I536" s="96"/>
    </row>
    <row r="537">
      <c r="E537" s="95"/>
      <c r="I537" s="96"/>
    </row>
    <row r="538">
      <c r="E538" s="95"/>
      <c r="I538" s="96"/>
    </row>
    <row r="539">
      <c r="E539" s="95"/>
      <c r="I539" s="96"/>
    </row>
    <row r="540">
      <c r="E540" s="95"/>
      <c r="I540" s="96"/>
    </row>
    <row r="541">
      <c r="E541" s="95"/>
      <c r="I541" s="96"/>
    </row>
    <row r="542">
      <c r="E542" s="95"/>
      <c r="I542" s="96"/>
    </row>
    <row r="543">
      <c r="E543" s="95"/>
      <c r="I543" s="96"/>
    </row>
    <row r="544">
      <c r="E544" s="95"/>
      <c r="I544" s="96"/>
    </row>
    <row r="545">
      <c r="E545" s="95"/>
      <c r="I545" s="96"/>
    </row>
    <row r="546">
      <c r="E546" s="95"/>
      <c r="I546" s="96"/>
    </row>
    <row r="547">
      <c r="E547" s="95"/>
      <c r="I547" s="96"/>
    </row>
    <row r="548">
      <c r="E548" s="95"/>
      <c r="I548" s="96"/>
    </row>
    <row r="549">
      <c r="E549" s="95"/>
      <c r="I549" s="96"/>
    </row>
    <row r="550">
      <c r="E550" s="95"/>
      <c r="I550" s="96"/>
    </row>
    <row r="551">
      <c r="E551" s="95"/>
      <c r="I551" s="96"/>
    </row>
    <row r="552">
      <c r="E552" s="95"/>
      <c r="I552" s="96"/>
    </row>
    <row r="553">
      <c r="E553" s="95"/>
      <c r="I553" s="96"/>
    </row>
    <row r="554">
      <c r="E554" s="95"/>
      <c r="I554" s="96"/>
    </row>
    <row r="555">
      <c r="E555" s="95"/>
      <c r="I555" s="96"/>
    </row>
    <row r="556">
      <c r="E556" s="95"/>
      <c r="I556" s="96"/>
    </row>
    <row r="557">
      <c r="E557" s="95"/>
      <c r="I557" s="96"/>
    </row>
    <row r="558">
      <c r="E558" s="95"/>
      <c r="I558" s="96"/>
    </row>
    <row r="559">
      <c r="E559" s="95"/>
      <c r="I559" s="96"/>
    </row>
    <row r="560">
      <c r="E560" s="95"/>
      <c r="I560" s="96"/>
    </row>
    <row r="561">
      <c r="E561" s="95"/>
      <c r="I561" s="96"/>
    </row>
    <row r="562">
      <c r="E562" s="95"/>
      <c r="I562" s="96"/>
    </row>
    <row r="563">
      <c r="E563" s="95"/>
      <c r="I563" s="96"/>
    </row>
    <row r="564">
      <c r="E564" s="95"/>
      <c r="I564" s="96"/>
    </row>
    <row r="565">
      <c r="E565" s="95"/>
      <c r="I565" s="96"/>
    </row>
    <row r="566">
      <c r="E566" s="95"/>
      <c r="I566" s="96"/>
    </row>
    <row r="567">
      <c r="E567" s="95"/>
      <c r="I567" s="96"/>
    </row>
    <row r="568">
      <c r="E568" s="95"/>
      <c r="I568" s="96"/>
    </row>
    <row r="569">
      <c r="E569" s="95"/>
      <c r="I569" s="96"/>
    </row>
    <row r="570">
      <c r="E570" s="95"/>
      <c r="I570" s="96"/>
    </row>
    <row r="571">
      <c r="E571" s="95"/>
      <c r="I571" s="96"/>
    </row>
    <row r="572">
      <c r="E572" s="95"/>
      <c r="I572" s="96"/>
    </row>
    <row r="573">
      <c r="E573" s="95"/>
      <c r="I573" s="96"/>
    </row>
    <row r="574">
      <c r="E574" s="95"/>
      <c r="I574" s="96"/>
    </row>
    <row r="575">
      <c r="E575" s="95"/>
      <c r="I575" s="96"/>
    </row>
    <row r="576">
      <c r="E576" s="95"/>
      <c r="I576" s="96"/>
    </row>
    <row r="577">
      <c r="E577" s="95"/>
      <c r="I577" s="96"/>
    </row>
    <row r="578">
      <c r="E578" s="95"/>
      <c r="I578" s="96"/>
    </row>
    <row r="579">
      <c r="E579" s="95"/>
      <c r="I579" s="96"/>
    </row>
    <row r="580">
      <c r="E580" s="95"/>
      <c r="I580" s="96"/>
    </row>
    <row r="581">
      <c r="E581" s="95"/>
      <c r="I581" s="96"/>
    </row>
    <row r="582">
      <c r="E582" s="95"/>
      <c r="I582" s="96"/>
    </row>
    <row r="583">
      <c r="E583" s="95"/>
      <c r="I583" s="96"/>
    </row>
    <row r="584">
      <c r="E584" s="95"/>
      <c r="I584" s="96"/>
    </row>
    <row r="585">
      <c r="E585" s="95"/>
      <c r="I585" s="96"/>
    </row>
    <row r="586">
      <c r="E586" s="95"/>
      <c r="I586" s="96"/>
    </row>
    <row r="587">
      <c r="E587" s="95"/>
      <c r="I587" s="96"/>
    </row>
    <row r="588">
      <c r="E588" s="95"/>
      <c r="I588" s="96"/>
    </row>
    <row r="589">
      <c r="E589" s="95"/>
      <c r="I589" s="96"/>
    </row>
    <row r="590">
      <c r="E590" s="95"/>
      <c r="I590" s="96"/>
    </row>
    <row r="591">
      <c r="E591" s="95"/>
      <c r="I591" s="96"/>
    </row>
    <row r="592">
      <c r="E592" s="95"/>
      <c r="I592" s="96"/>
    </row>
    <row r="593">
      <c r="E593" s="95"/>
      <c r="I593" s="96"/>
    </row>
    <row r="594">
      <c r="E594" s="95"/>
      <c r="I594" s="96"/>
    </row>
    <row r="595">
      <c r="E595" s="95"/>
      <c r="I595" s="96"/>
    </row>
    <row r="596">
      <c r="E596" s="95"/>
      <c r="I596" s="96"/>
    </row>
    <row r="597">
      <c r="E597" s="95"/>
      <c r="I597" s="96"/>
    </row>
    <row r="598">
      <c r="E598" s="95"/>
      <c r="I598" s="96"/>
    </row>
    <row r="599">
      <c r="E599" s="95"/>
      <c r="I599" s="96"/>
    </row>
    <row r="600">
      <c r="E600" s="95"/>
      <c r="I600" s="96"/>
    </row>
    <row r="601">
      <c r="E601" s="95"/>
      <c r="I601" s="96"/>
    </row>
    <row r="602">
      <c r="E602" s="95"/>
      <c r="I602" s="96"/>
    </row>
    <row r="603">
      <c r="E603" s="95"/>
      <c r="I603" s="96"/>
    </row>
    <row r="604">
      <c r="E604" s="95"/>
      <c r="I604" s="96"/>
    </row>
    <row r="605">
      <c r="E605" s="95"/>
      <c r="I605" s="96"/>
    </row>
    <row r="606">
      <c r="E606" s="95"/>
      <c r="I606" s="96"/>
    </row>
    <row r="607">
      <c r="E607" s="95"/>
      <c r="I607" s="96"/>
    </row>
    <row r="608">
      <c r="E608" s="95"/>
      <c r="I608" s="96"/>
    </row>
    <row r="609">
      <c r="E609" s="95"/>
      <c r="I609" s="96"/>
    </row>
    <row r="610">
      <c r="E610" s="95"/>
      <c r="I610" s="96"/>
    </row>
    <row r="611">
      <c r="E611" s="95"/>
      <c r="I611" s="96"/>
    </row>
    <row r="612">
      <c r="E612" s="95"/>
      <c r="I612" s="96"/>
    </row>
    <row r="613">
      <c r="E613" s="95"/>
      <c r="I613" s="96"/>
    </row>
    <row r="614">
      <c r="E614" s="95"/>
      <c r="I614" s="96"/>
    </row>
    <row r="615">
      <c r="E615" s="95"/>
      <c r="I615" s="96"/>
    </row>
    <row r="616">
      <c r="E616" s="95"/>
      <c r="I616" s="96"/>
    </row>
    <row r="617">
      <c r="E617" s="95"/>
      <c r="I617" s="96"/>
    </row>
    <row r="618">
      <c r="E618" s="95"/>
      <c r="I618" s="96"/>
    </row>
    <row r="619">
      <c r="E619" s="95"/>
      <c r="I619" s="96"/>
    </row>
    <row r="620">
      <c r="E620" s="95"/>
      <c r="I620" s="96"/>
    </row>
    <row r="621">
      <c r="E621" s="95"/>
      <c r="I621" s="96"/>
    </row>
    <row r="622">
      <c r="E622" s="95"/>
      <c r="I622" s="96"/>
    </row>
    <row r="623">
      <c r="E623" s="95"/>
      <c r="I623" s="96"/>
    </row>
    <row r="624">
      <c r="E624" s="95"/>
      <c r="I624" s="96"/>
    </row>
    <row r="625">
      <c r="E625" s="95"/>
      <c r="I625" s="96"/>
    </row>
    <row r="626">
      <c r="E626" s="95"/>
      <c r="I626" s="96"/>
    </row>
    <row r="627">
      <c r="E627" s="95"/>
      <c r="I627" s="96"/>
    </row>
    <row r="628">
      <c r="E628" s="95"/>
      <c r="I628" s="96"/>
    </row>
    <row r="629">
      <c r="E629" s="95"/>
      <c r="I629" s="96"/>
    </row>
    <row r="630">
      <c r="E630" s="95"/>
      <c r="I630" s="96"/>
    </row>
    <row r="631">
      <c r="E631" s="95"/>
      <c r="I631" s="96"/>
    </row>
    <row r="632">
      <c r="E632" s="95"/>
      <c r="I632" s="96"/>
    </row>
    <row r="633">
      <c r="E633" s="95"/>
      <c r="I633" s="96"/>
    </row>
    <row r="634">
      <c r="E634" s="95"/>
      <c r="I634" s="96"/>
    </row>
    <row r="635">
      <c r="E635" s="95"/>
      <c r="I635" s="96"/>
    </row>
    <row r="636">
      <c r="E636" s="95"/>
      <c r="I636" s="96"/>
    </row>
    <row r="637">
      <c r="E637" s="95"/>
      <c r="I637" s="96"/>
    </row>
    <row r="638">
      <c r="E638" s="95"/>
      <c r="I638" s="96"/>
    </row>
    <row r="639">
      <c r="E639" s="95"/>
      <c r="I639" s="96"/>
    </row>
    <row r="640">
      <c r="E640" s="95"/>
      <c r="I640" s="96"/>
    </row>
    <row r="641">
      <c r="E641" s="95"/>
      <c r="I641" s="96"/>
    </row>
    <row r="642">
      <c r="E642" s="95"/>
      <c r="I642" s="96"/>
    </row>
    <row r="643">
      <c r="E643" s="95"/>
      <c r="I643" s="96"/>
    </row>
    <row r="644">
      <c r="E644" s="95"/>
      <c r="I644" s="96"/>
    </row>
    <row r="645">
      <c r="E645" s="95"/>
      <c r="I645" s="96"/>
    </row>
    <row r="646">
      <c r="E646" s="95"/>
      <c r="I646" s="96"/>
    </row>
    <row r="647">
      <c r="E647" s="95"/>
      <c r="I647" s="96"/>
    </row>
    <row r="648">
      <c r="E648" s="95"/>
      <c r="I648" s="96"/>
    </row>
    <row r="649">
      <c r="E649" s="95"/>
      <c r="I649" s="96"/>
    </row>
    <row r="650">
      <c r="E650" s="95"/>
      <c r="I650" s="96"/>
    </row>
    <row r="651">
      <c r="E651" s="95"/>
      <c r="I651" s="96"/>
    </row>
    <row r="652">
      <c r="E652" s="95"/>
      <c r="I652" s="96"/>
    </row>
    <row r="653">
      <c r="E653" s="95"/>
      <c r="I653" s="96"/>
    </row>
    <row r="654">
      <c r="E654" s="95"/>
      <c r="I654" s="96"/>
    </row>
    <row r="655">
      <c r="E655" s="95"/>
      <c r="I655" s="96"/>
    </row>
    <row r="656">
      <c r="E656" s="95"/>
      <c r="I656" s="96"/>
    </row>
    <row r="657">
      <c r="E657" s="95"/>
      <c r="I657" s="96"/>
    </row>
    <row r="658">
      <c r="E658" s="95"/>
      <c r="I658" s="96"/>
    </row>
    <row r="659">
      <c r="E659" s="95"/>
      <c r="I659" s="96"/>
    </row>
    <row r="660">
      <c r="E660" s="95"/>
      <c r="I660" s="96"/>
    </row>
    <row r="661">
      <c r="E661" s="95"/>
      <c r="I661" s="96"/>
    </row>
    <row r="662">
      <c r="E662" s="95"/>
      <c r="I662" s="96"/>
    </row>
    <row r="663">
      <c r="E663" s="95"/>
      <c r="I663" s="96"/>
    </row>
    <row r="664">
      <c r="E664" s="95"/>
      <c r="I664" s="96"/>
    </row>
    <row r="665">
      <c r="E665" s="95"/>
      <c r="I665" s="96"/>
    </row>
    <row r="666">
      <c r="E666" s="95"/>
      <c r="I666" s="96"/>
    </row>
    <row r="667">
      <c r="E667" s="95"/>
      <c r="I667" s="96"/>
    </row>
    <row r="668">
      <c r="E668" s="95"/>
      <c r="I668" s="96"/>
    </row>
    <row r="669">
      <c r="E669" s="95"/>
      <c r="I669" s="96"/>
    </row>
    <row r="670">
      <c r="E670" s="95"/>
      <c r="I670" s="96"/>
    </row>
    <row r="671">
      <c r="E671" s="95"/>
      <c r="I671" s="96"/>
    </row>
    <row r="672">
      <c r="E672" s="95"/>
      <c r="I672" s="96"/>
    </row>
    <row r="673">
      <c r="E673" s="95"/>
      <c r="I673" s="96"/>
    </row>
    <row r="674">
      <c r="E674" s="95"/>
      <c r="I674" s="96"/>
    </row>
    <row r="675">
      <c r="E675" s="95"/>
      <c r="I675" s="96"/>
    </row>
    <row r="676">
      <c r="E676" s="95"/>
      <c r="I676" s="96"/>
    </row>
    <row r="677">
      <c r="E677" s="95"/>
      <c r="I677" s="96"/>
    </row>
    <row r="678">
      <c r="E678" s="95"/>
      <c r="I678" s="96"/>
    </row>
    <row r="679">
      <c r="E679" s="95"/>
      <c r="I679" s="96"/>
    </row>
    <row r="680">
      <c r="E680" s="95"/>
      <c r="I680" s="96"/>
    </row>
    <row r="681">
      <c r="E681" s="95"/>
      <c r="I681" s="96"/>
    </row>
    <row r="682">
      <c r="E682" s="95"/>
      <c r="I682" s="96"/>
    </row>
    <row r="683">
      <c r="E683" s="95"/>
      <c r="I683" s="96"/>
    </row>
    <row r="684">
      <c r="E684" s="95"/>
      <c r="I684" s="96"/>
    </row>
    <row r="685">
      <c r="E685" s="95"/>
      <c r="I685" s="96"/>
    </row>
    <row r="686">
      <c r="E686" s="95"/>
      <c r="I686" s="96"/>
    </row>
    <row r="687">
      <c r="E687" s="95"/>
      <c r="I687" s="96"/>
    </row>
    <row r="688">
      <c r="E688" s="95"/>
      <c r="I688" s="96"/>
    </row>
    <row r="689">
      <c r="E689" s="95"/>
      <c r="I689" s="96"/>
    </row>
    <row r="690">
      <c r="E690" s="95"/>
      <c r="I690" s="96"/>
    </row>
    <row r="691">
      <c r="E691" s="95"/>
      <c r="I691" s="96"/>
    </row>
    <row r="692">
      <c r="E692" s="95"/>
      <c r="I692" s="96"/>
    </row>
    <row r="693">
      <c r="E693" s="95"/>
      <c r="I693" s="96"/>
    </row>
    <row r="694">
      <c r="E694" s="95"/>
      <c r="I694" s="96"/>
    </row>
    <row r="695">
      <c r="E695" s="95"/>
      <c r="I695" s="96"/>
    </row>
    <row r="696">
      <c r="E696" s="95"/>
      <c r="I696" s="96"/>
    </row>
    <row r="697">
      <c r="E697" s="95"/>
      <c r="I697" s="96"/>
    </row>
    <row r="698">
      <c r="E698" s="95"/>
      <c r="I698" s="96"/>
    </row>
    <row r="699">
      <c r="E699" s="95"/>
      <c r="I699" s="96"/>
    </row>
    <row r="700">
      <c r="E700" s="95"/>
      <c r="I700" s="96"/>
    </row>
    <row r="701">
      <c r="E701" s="95"/>
      <c r="I701" s="96"/>
    </row>
    <row r="702">
      <c r="E702" s="95"/>
      <c r="I702" s="96"/>
    </row>
    <row r="703">
      <c r="E703" s="95"/>
      <c r="I703" s="96"/>
    </row>
    <row r="704">
      <c r="E704" s="95"/>
      <c r="I704" s="96"/>
    </row>
    <row r="705">
      <c r="E705" s="95"/>
      <c r="I705" s="96"/>
    </row>
    <row r="706">
      <c r="E706" s="95"/>
      <c r="I706" s="96"/>
    </row>
    <row r="707">
      <c r="E707" s="95"/>
      <c r="I707" s="96"/>
    </row>
    <row r="708">
      <c r="E708" s="95"/>
      <c r="I708" s="96"/>
    </row>
    <row r="709">
      <c r="E709" s="95"/>
      <c r="I709" s="96"/>
    </row>
    <row r="710">
      <c r="E710" s="95"/>
      <c r="I710" s="96"/>
    </row>
    <row r="711">
      <c r="E711" s="95"/>
      <c r="I711" s="96"/>
    </row>
    <row r="712">
      <c r="E712" s="95"/>
      <c r="I712" s="96"/>
    </row>
    <row r="713">
      <c r="E713" s="95"/>
      <c r="I713" s="96"/>
    </row>
    <row r="714">
      <c r="E714" s="95"/>
      <c r="I714" s="96"/>
    </row>
    <row r="715">
      <c r="E715" s="95"/>
      <c r="I715" s="96"/>
    </row>
    <row r="716">
      <c r="E716" s="95"/>
      <c r="I716" s="96"/>
    </row>
    <row r="717">
      <c r="E717" s="95"/>
      <c r="I717" s="96"/>
    </row>
    <row r="718">
      <c r="E718" s="95"/>
      <c r="I718" s="96"/>
    </row>
    <row r="719">
      <c r="E719" s="95"/>
      <c r="I719" s="96"/>
    </row>
    <row r="720">
      <c r="E720" s="95"/>
      <c r="I720" s="96"/>
    </row>
    <row r="721">
      <c r="E721" s="95"/>
      <c r="I721" s="96"/>
    </row>
    <row r="722">
      <c r="E722" s="95"/>
      <c r="I722" s="96"/>
    </row>
    <row r="723">
      <c r="E723" s="95"/>
      <c r="I723" s="96"/>
    </row>
    <row r="724">
      <c r="E724" s="95"/>
      <c r="I724" s="96"/>
    </row>
    <row r="725">
      <c r="E725" s="95"/>
      <c r="I725" s="96"/>
    </row>
    <row r="726">
      <c r="E726" s="95"/>
      <c r="I726" s="96"/>
    </row>
    <row r="727">
      <c r="E727" s="95"/>
      <c r="I727" s="96"/>
    </row>
    <row r="728">
      <c r="E728" s="95"/>
      <c r="I728" s="96"/>
    </row>
    <row r="729">
      <c r="E729" s="95"/>
      <c r="I729" s="96"/>
    </row>
    <row r="730">
      <c r="E730" s="95"/>
      <c r="I730" s="96"/>
    </row>
    <row r="731">
      <c r="E731" s="95"/>
      <c r="I731" s="96"/>
    </row>
    <row r="732">
      <c r="E732" s="95"/>
      <c r="I732" s="96"/>
    </row>
    <row r="733">
      <c r="E733" s="95"/>
      <c r="I733" s="96"/>
    </row>
    <row r="734">
      <c r="E734" s="95"/>
      <c r="I734" s="96"/>
    </row>
    <row r="735">
      <c r="E735" s="95"/>
      <c r="I735" s="96"/>
    </row>
    <row r="736">
      <c r="E736" s="95"/>
      <c r="I736" s="96"/>
    </row>
    <row r="737">
      <c r="E737" s="95"/>
      <c r="I737" s="96"/>
    </row>
    <row r="738">
      <c r="E738" s="95"/>
      <c r="I738" s="96"/>
    </row>
    <row r="739">
      <c r="E739" s="95"/>
      <c r="I739" s="96"/>
    </row>
    <row r="740">
      <c r="E740" s="95"/>
      <c r="I740" s="96"/>
    </row>
    <row r="741">
      <c r="E741" s="95"/>
      <c r="I741" s="96"/>
    </row>
    <row r="742">
      <c r="E742" s="95"/>
      <c r="I742" s="96"/>
    </row>
    <row r="743">
      <c r="E743" s="95"/>
      <c r="I743" s="96"/>
    </row>
    <row r="744">
      <c r="E744" s="95"/>
      <c r="I744" s="96"/>
    </row>
    <row r="745">
      <c r="E745" s="95"/>
      <c r="I745" s="96"/>
    </row>
    <row r="746">
      <c r="E746" s="95"/>
      <c r="I746" s="96"/>
    </row>
    <row r="747">
      <c r="E747" s="95"/>
      <c r="I747" s="96"/>
    </row>
    <row r="748">
      <c r="E748" s="95"/>
      <c r="I748" s="96"/>
    </row>
    <row r="749">
      <c r="E749" s="95"/>
      <c r="I749" s="96"/>
    </row>
    <row r="750">
      <c r="E750" s="95"/>
      <c r="I750" s="96"/>
    </row>
    <row r="751">
      <c r="E751" s="95"/>
      <c r="I751" s="96"/>
    </row>
    <row r="752">
      <c r="E752" s="95"/>
      <c r="I752" s="96"/>
    </row>
    <row r="753">
      <c r="E753" s="95"/>
      <c r="I753" s="96"/>
    </row>
    <row r="754">
      <c r="E754" s="95"/>
      <c r="I754" s="96"/>
    </row>
    <row r="755">
      <c r="E755" s="95"/>
      <c r="I755" s="96"/>
    </row>
    <row r="756">
      <c r="E756" s="95"/>
      <c r="I756" s="96"/>
    </row>
    <row r="757">
      <c r="E757" s="95"/>
      <c r="I757" s="96"/>
    </row>
    <row r="758">
      <c r="E758" s="95"/>
      <c r="I758" s="96"/>
    </row>
    <row r="759">
      <c r="E759" s="95"/>
      <c r="I759" s="96"/>
    </row>
    <row r="760">
      <c r="E760" s="95"/>
      <c r="I760" s="96"/>
    </row>
    <row r="761">
      <c r="E761" s="95"/>
      <c r="I761" s="96"/>
    </row>
    <row r="762">
      <c r="E762" s="95"/>
      <c r="I762" s="96"/>
    </row>
    <row r="763">
      <c r="E763" s="95"/>
      <c r="I763" s="96"/>
    </row>
    <row r="764">
      <c r="E764" s="95"/>
      <c r="I764" s="96"/>
    </row>
    <row r="765">
      <c r="E765" s="95"/>
      <c r="I765" s="96"/>
    </row>
    <row r="766">
      <c r="E766" s="95"/>
      <c r="I766" s="96"/>
    </row>
    <row r="767">
      <c r="E767" s="95"/>
      <c r="I767" s="96"/>
    </row>
    <row r="768">
      <c r="E768" s="95"/>
      <c r="I768" s="96"/>
    </row>
    <row r="769">
      <c r="E769" s="95"/>
      <c r="I769" s="96"/>
    </row>
    <row r="770">
      <c r="E770" s="95"/>
      <c r="I770" s="96"/>
    </row>
    <row r="771">
      <c r="E771" s="95"/>
      <c r="I771" s="96"/>
    </row>
    <row r="772">
      <c r="E772" s="95"/>
      <c r="I772" s="96"/>
    </row>
    <row r="773">
      <c r="E773" s="95"/>
      <c r="I773" s="96"/>
    </row>
    <row r="774">
      <c r="E774" s="95"/>
      <c r="I774" s="96"/>
    </row>
    <row r="775">
      <c r="E775" s="95"/>
      <c r="I775" s="96"/>
    </row>
    <row r="776">
      <c r="E776" s="95"/>
      <c r="I776" s="96"/>
    </row>
    <row r="777">
      <c r="E777" s="95"/>
      <c r="I777" s="96"/>
    </row>
    <row r="778">
      <c r="E778" s="95"/>
      <c r="I778" s="96"/>
    </row>
    <row r="779">
      <c r="E779" s="95"/>
      <c r="I779" s="96"/>
    </row>
    <row r="780">
      <c r="E780" s="95"/>
      <c r="I780" s="96"/>
    </row>
    <row r="781">
      <c r="E781" s="95"/>
      <c r="I781" s="96"/>
    </row>
    <row r="782">
      <c r="E782" s="95"/>
      <c r="I782" s="96"/>
    </row>
    <row r="783">
      <c r="E783" s="95"/>
      <c r="I783" s="96"/>
    </row>
    <row r="784">
      <c r="E784" s="95"/>
      <c r="I784" s="96"/>
    </row>
    <row r="785">
      <c r="E785" s="95"/>
      <c r="I785" s="96"/>
    </row>
    <row r="786">
      <c r="E786" s="95"/>
      <c r="I786" s="96"/>
    </row>
    <row r="787">
      <c r="E787" s="95"/>
      <c r="I787" s="96"/>
    </row>
    <row r="788">
      <c r="E788" s="95"/>
      <c r="I788" s="96"/>
    </row>
    <row r="789">
      <c r="E789" s="95"/>
      <c r="I789" s="96"/>
    </row>
    <row r="790">
      <c r="E790" s="95"/>
      <c r="I790" s="96"/>
    </row>
    <row r="791">
      <c r="E791" s="95"/>
      <c r="I791" s="96"/>
    </row>
    <row r="792">
      <c r="E792" s="95"/>
      <c r="I792" s="96"/>
    </row>
    <row r="793">
      <c r="E793" s="95"/>
      <c r="I793" s="96"/>
    </row>
    <row r="794">
      <c r="E794" s="95"/>
      <c r="I794" s="96"/>
    </row>
    <row r="795">
      <c r="E795" s="95"/>
      <c r="I795" s="96"/>
    </row>
    <row r="796">
      <c r="E796" s="95"/>
      <c r="I796" s="96"/>
    </row>
    <row r="797">
      <c r="E797" s="95"/>
      <c r="I797" s="96"/>
    </row>
    <row r="798">
      <c r="E798" s="95"/>
      <c r="I798" s="96"/>
    </row>
    <row r="799">
      <c r="E799" s="95"/>
      <c r="I799" s="96"/>
    </row>
    <row r="800">
      <c r="E800" s="95"/>
      <c r="I800" s="96"/>
    </row>
    <row r="801">
      <c r="E801" s="95"/>
      <c r="I801" s="96"/>
    </row>
    <row r="802">
      <c r="E802" s="95"/>
      <c r="I802" s="96"/>
    </row>
    <row r="803">
      <c r="E803" s="95"/>
      <c r="I803" s="96"/>
    </row>
    <row r="804">
      <c r="E804" s="95"/>
      <c r="I804" s="96"/>
    </row>
    <row r="805">
      <c r="E805" s="95"/>
      <c r="I805" s="96"/>
    </row>
    <row r="806">
      <c r="E806" s="95"/>
      <c r="I806" s="96"/>
    </row>
    <row r="807">
      <c r="E807" s="95"/>
      <c r="I807" s="96"/>
    </row>
    <row r="808">
      <c r="E808" s="95"/>
      <c r="I808" s="96"/>
    </row>
    <row r="809">
      <c r="E809" s="95"/>
      <c r="I809" s="96"/>
    </row>
    <row r="810">
      <c r="E810" s="95"/>
      <c r="I810" s="96"/>
    </row>
    <row r="811">
      <c r="E811" s="95"/>
      <c r="I811" s="96"/>
    </row>
    <row r="812">
      <c r="E812" s="95"/>
      <c r="I812" s="96"/>
    </row>
    <row r="813">
      <c r="E813" s="95"/>
      <c r="I813" s="96"/>
    </row>
    <row r="814">
      <c r="E814" s="95"/>
      <c r="I814" s="96"/>
    </row>
    <row r="815">
      <c r="E815" s="95"/>
      <c r="I815" s="96"/>
    </row>
    <row r="816">
      <c r="E816" s="95"/>
      <c r="I816" s="96"/>
    </row>
    <row r="817">
      <c r="E817" s="95"/>
      <c r="I817" s="96"/>
    </row>
    <row r="818">
      <c r="E818" s="95"/>
      <c r="I818" s="96"/>
    </row>
    <row r="819">
      <c r="E819" s="95"/>
      <c r="I819" s="96"/>
    </row>
    <row r="820">
      <c r="E820" s="95"/>
      <c r="I820" s="96"/>
    </row>
    <row r="821">
      <c r="E821" s="95"/>
      <c r="I821" s="96"/>
    </row>
    <row r="822">
      <c r="E822" s="95"/>
      <c r="I822" s="96"/>
    </row>
    <row r="823">
      <c r="E823" s="95"/>
      <c r="I823" s="96"/>
    </row>
    <row r="824">
      <c r="E824" s="95"/>
      <c r="I824" s="96"/>
    </row>
    <row r="825">
      <c r="E825" s="95"/>
      <c r="I825" s="96"/>
    </row>
    <row r="826">
      <c r="E826" s="95"/>
      <c r="I826" s="96"/>
    </row>
    <row r="827">
      <c r="E827" s="95"/>
      <c r="I827" s="96"/>
    </row>
    <row r="828">
      <c r="E828" s="95"/>
      <c r="I828" s="96"/>
    </row>
    <row r="829">
      <c r="E829" s="95"/>
      <c r="I829" s="96"/>
    </row>
    <row r="830">
      <c r="E830" s="95"/>
      <c r="I830" s="96"/>
    </row>
    <row r="831">
      <c r="E831" s="95"/>
      <c r="I831" s="96"/>
    </row>
    <row r="832">
      <c r="E832" s="95"/>
      <c r="I832" s="96"/>
    </row>
    <row r="833">
      <c r="E833" s="95"/>
      <c r="I833" s="96"/>
    </row>
    <row r="834">
      <c r="E834" s="95"/>
      <c r="I834" s="96"/>
    </row>
    <row r="835">
      <c r="E835" s="95"/>
      <c r="I835" s="96"/>
    </row>
    <row r="836">
      <c r="E836" s="95"/>
      <c r="I836" s="96"/>
    </row>
    <row r="837">
      <c r="E837" s="95"/>
      <c r="I837" s="96"/>
    </row>
    <row r="838">
      <c r="E838" s="95"/>
      <c r="I838" s="96"/>
    </row>
    <row r="839">
      <c r="E839" s="95"/>
      <c r="I839" s="96"/>
    </row>
    <row r="840">
      <c r="E840" s="95"/>
      <c r="I840" s="96"/>
    </row>
    <row r="841">
      <c r="E841" s="95"/>
      <c r="I841" s="96"/>
    </row>
    <row r="842">
      <c r="E842" s="95"/>
      <c r="I842" s="96"/>
    </row>
    <row r="843">
      <c r="E843" s="95"/>
      <c r="I843" s="96"/>
    </row>
    <row r="844">
      <c r="E844" s="95"/>
      <c r="I844" s="96"/>
    </row>
    <row r="845">
      <c r="E845" s="95"/>
      <c r="I845" s="96"/>
    </row>
    <row r="846">
      <c r="E846" s="95"/>
      <c r="I846" s="96"/>
    </row>
    <row r="847">
      <c r="E847" s="95"/>
      <c r="I847" s="96"/>
    </row>
    <row r="848">
      <c r="E848" s="95"/>
      <c r="I848" s="96"/>
    </row>
    <row r="849">
      <c r="E849" s="95"/>
      <c r="I849" s="96"/>
    </row>
    <row r="850">
      <c r="E850" s="95"/>
      <c r="I850" s="96"/>
    </row>
    <row r="851">
      <c r="E851" s="95"/>
      <c r="I851" s="96"/>
    </row>
    <row r="852">
      <c r="E852" s="95"/>
      <c r="I852" s="96"/>
    </row>
    <row r="853">
      <c r="E853" s="95"/>
      <c r="I853" s="96"/>
    </row>
    <row r="854">
      <c r="E854" s="95"/>
      <c r="I854" s="96"/>
    </row>
    <row r="855">
      <c r="E855" s="95"/>
      <c r="I855" s="96"/>
    </row>
    <row r="856">
      <c r="E856" s="95"/>
      <c r="I856" s="96"/>
    </row>
    <row r="857">
      <c r="E857" s="95"/>
      <c r="I857" s="96"/>
    </row>
    <row r="858">
      <c r="E858" s="95"/>
      <c r="I858" s="96"/>
    </row>
    <row r="859">
      <c r="E859" s="95"/>
      <c r="I859" s="96"/>
    </row>
    <row r="860">
      <c r="E860" s="95"/>
      <c r="I860" s="96"/>
    </row>
    <row r="861">
      <c r="E861" s="95"/>
      <c r="I861" s="96"/>
    </row>
    <row r="862">
      <c r="E862" s="95"/>
      <c r="I862" s="96"/>
    </row>
    <row r="863">
      <c r="E863" s="95"/>
      <c r="I863" s="96"/>
    </row>
    <row r="864">
      <c r="E864" s="95"/>
      <c r="I864" s="96"/>
    </row>
    <row r="865">
      <c r="E865" s="95"/>
      <c r="I865" s="96"/>
    </row>
    <row r="866">
      <c r="E866" s="95"/>
      <c r="I866" s="96"/>
    </row>
    <row r="867">
      <c r="E867" s="95"/>
      <c r="I867" s="96"/>
    </row>
    <row r="868">
      <c r="E868" s="95"/>
      <c r="I868" s="96"/>
    </row>
    <row r="869">
      <c r="E869" s="95"/>
      <c r="I869" s="96"/>
    </row>
    <row r="870">
      <c r="E870" s="95"/>
      <c r="I870" s="96"/>
    </row>
    <row r="871">
      <c r="E871" s="95"/>
      <c r="I871" s="96"/>
    </row>
    <row r="872">
      <c r="E872" s="95"/>
      <c r="I872" s="96"/>
    </row>
    <row r="873">
      <c r="E873" s="95"/>
      <c r="I873" s="96"/>
    </row>
    <row r="874">
      <c r="E874" s="95"/>
      <c r="I874" s="96"/>
    </row>
    <row r="875">
      <c r="E875" s="95"/>
      <c r="I875" s="96"/>
    </row>
    <row r="876">
      <c r="E876" s="95"/>
      <c r="I876" s="96"/>
    </row>
    <row r="877">
      <c r="E877" s="95"/>
      <c r="I877" s="96"/>
    </row>
    <row r="878">
      <c r="E878" s="95"/>
      <c r="I878" s="96"/>
    </row>
    <row r="879">
      <c r="E879" s="95"/>
      <c r="I879" s="96"/>
    </row>
    <row r="880">
      <c r="E880" s="95"/>
      <c r="I880" s="96"/>
    </row>
    <row r="881">
      <c r="E881" s="95"/>
      <c r="I881" s="96"/>
    </row>
    <row r="882">
      <c r="E882" s="95"/>
      <c r="I882" s="96"/>
    </row>
    <row r="883">
      <c r="E883" s="95"/>
      <c r="I883" s="96"/>
    </row>
    <row r="884">
      <c r="E884" s="95"/>
      <c r="I884" s="96"/>
    </row>
    <row r="885">
      <c r="E885" s="95"/>
      <c r="I885" s="96"/>
    </row>
    <row r="886">
      <c r="E886" s="95"/>
      <c r="I886" s="96"/>
    </row>
    <row r="887">
      <c r="E887" s="95"/>
      <c r="I887" s="96"/>
    </row>
    <row r="888">
      <c r="E888" s="95"/>
      <c r="I888" s="96"/>
    </row>
    <row r="889">
      <c r="E889" s="95"/>
      <c r="I889" s="96"/>
    </row>
    <row r="890">
      <c r="E890" s="95"/>
      <c r="I890" s="96"/>
    </row>
    <row r="891">
      <c r="E891" s="95"/>
      <c r="I891" s="96"/>
    </row>
    <row r="892">
      <c r="E892" s="95"/>
      <c r="I892" s="96"/>
    </row>
    <row r="893">
      <c r="E893" s="95"/>
      <c r="I893" s="96"/>
    </row>
    <row r="894">
      <c r="E894" s="95"/>
      <c r="I894" s="96"/>
    </row>
    <row r="895">
      <c r="E895" s="95"/>
      <c r="I895" s="96"/>
    </row>
    <row r="896">
      <c r="E896" s="95"/>
      <c r="I896" s="96"/>
    </row>
    <row r="897">
      <c r="E897" s="95"/>
      <c r="I897" s="96"/>
    </row>
    <row r="898">
      <c r="E898" s="95"/>
      <c r="I898" s="96"/>
    </row>
    <row r="899">
      <c r="E899" s="95"/>
      <c r="I899" s="96"/>
    </row>
    <row r="900">
      <c r="E900" s="95"/>
      <c r="I900" s="96"/>
    </row>
    <row r="901">
      <c r="E901" s="95"/>
      <c r="I901" s="96"/>
    </row>
    <row r="902">
      <c r="E902" s="95"/>
      <c r="I902" s="96"/>
    </row>
    <row r="903">
      <c r="E903" s="95"/>
      <c r="I903" s="96"/>
    </row>
    <row r="904">
      <c r="E904" s="95"/>
      <c r="I904" s="96"/>
    </row>
    <row r="905">
      <c r="E905" s="95"/>
      <c r="I905" s="96"/>
    </row>
    <row r="906">
      <c r="E906" s="95"/>
      <c r="I906" s="96"/>
    </row>
    <row r="907">
      <c r="E907" s="95"/>
      <c r="I907" s="96"/>
    </row>
    <row r="908">
      <c r="E908" s="95"/>
      <c r="I908" s="96"/>
    </row>
    <row r="909">
      <c r="E909" s="95"/>
      <c r="I909" s="96"/>
    </row>
    <row r="910">
      <c r="E910" s="95"/>
      <c r="I910" s="96"/>
    </row>
    <row r="911">
      <c r="E911" s="95"/>
      <c r="I911" s="96"/>
    </row>
    <row r="912">
      <c r="E912" s="95"/>
      <c r="I912" s="96"/>
    </row>
    <row r="913">
      <c r="E913" s="95"/>
      <c r="I913" s="96"/>
    </row>
    <row r="914">
      <c r="E914" s="95"/>
      <c r="I914" s="96"/>
    </row>
    <row r="915">
      <c r="E915" s="95"/>
      <c r="I915" s="96"/>
    </row>
    <row r="916">
      <c r="E916" s="95"/>
      <c r="I916" s="96"/>
    </row>
    <row r="917">
      <c r="E917" s="95"/>
      <c r="I917" s="96"/>
    </row>
    <row r="918">
      <c r="E918" s="95"/>
      <c r="I918" s="96"/>
    </row>
    <row r="919">
      <c r="E919" s="95"/>
      <c r="I919" s="96"/>
    </row>
    <row r="920">
      <c r="E920" s="95"/>
      <c r="I920" s="96"/>
    </row>
    <row r="921">
      <c r="E921" s="95"/>
      <c r="I921" s="96"/>
    </row>
    <row r="922">
      <c r="E922" s="95"/>
      <c r="I922" s="96"/>
    </row>
    <row r="923">
      <c r="E923" s="95"/>
      <c r="I923" s="96"/>
    </row>
    <row r="924">
      <c r="E924" s="95"/>
      <c r="I924" s="96"/>
    </row>
    <row r="925">
      <c r="E925" s="95"/>
      <c r="I925" s="96"/>
    </row>
    <row r="926">
      <c r="E926" s="95"/>
      <c r="I926" s="96"/>
    </row>
    <row r="927">
      <c r="E927" s="95"/>
      <c r="I927" s="96"/>
    </row>
    <row r="928">
      <c r="E928" s="95"/>
      <c r="I928" s="96"/>
    </row>
    <row r="929">
      <c r="E929" s="95"/>
      <c r="I929" s="96"/>
    </row>
    <row r="930">
      <c r="E930" s="95"/>
      <c r="I930" s="96"/>
    </row>
    <row r="931">
      <c r="E931" s="95"/>
      <c r="I931" s="96"/>
    </row>
    <row r="932">
      <c r="E932" s="95"/>
      <c r="I932" s="96"/>
    </row>
    <row r="933">
      <c r="E933" s="95"/>
      <c r="I933" s="96"/>
    </row>
    <row r="934">
      <c r="E934" s="95"/>
      <c r="I934" s="96"/>
    </row>
    <row r="935">
      <c r="E935" s="95"/>
      <c r="I935" s="96"/>
    </row>
    <row r="936">
      <c r="E936" s="95"/>
      <c r="I936" s="96"/>
    </row>
    <row r="937">
      <c r="E937" s="95"/>
      <c r="I937" s="96"/>
    </row>
    <row r="938">
      <c r="E938" s="95"/>
      <c r="I938" s="96"/>
    </row>
    <row r="939">
      <c r="E939" s="95"/>
      <c r="I939" s="96"/>
    </row>
    <row r="940">
      <c r="E940" s="95"/>
      <c r="I940" s="96"/>
    </row>
    <row r="941">
      <c r="E941" s="95"/>
      <c r="I941" s="96"/>
    </row>
    <row r="942">
      <c r="E942" s="95"/>
      <c r="I942" s="96"/>
    </row>
    <row r="943">
      <c r="E943" s="95"/>
      <c r="I943" s="96"/>
    </row>
    <row r="944">
      <c r="E944" s="95"/>
      <c r="I944" s="96"/>
    </row>
    <row r="945">
      <c r="E945" s="95"/>
      <c r="I945" s="96"/>
    </row>
    <row r="946">
      <c r="E946" s="95"/>
      <c r="I946" s="96"/>
    </row>
    <row r="947">
      <c r="E947" s="95"/>
      <c r="I947" s="96"/>
    </row>
    <row r="948">
      <c r="E948" s="95"/>
      <c r="I948" s="96"/>
    </row>
    <row r="949">
      <c r="E949" s="95"/>
      <c r="I949" s="96"/>
    </row>
    <row r="950">
      <c r="E950" s="95"/>
      <c r="I950" s="96"/>
    </row>
    <row r="951">
      <c r="E951" s="95"/>
      <c r="I951" s="96"/>
    </row>
    <row r="952">
      <c r="E952" s="95"/>
      <c r="I952" s="96"/>
    </row>
    <row r="953">
      <c r="E953" s="95"/>
      <c r="I953" s="96"/>
    </row>
    <row r="954">
      <c r="E954" s="95"/>
      <c r="I954" s="96"/>
    </row>
    <row r="955">
      <c r="E955" s="95"/>
      <c r="I955" s="96"/>
    </row>
    <row r="956">
      <c r="E956" s="95"/>
      <c r="I956" s="96"/>
    </row>
    <row r="957">
      <c r="E957" s="95"/>
      <c r="I957" s="96"/>
    </row>
    <row r="958">
      <c r="E958" s="95"/>
      <c r="I958" s="96"/>
    </row>
    <row r="959">
      <c r="E959" s="95"/>
      <c r="I959" s="96"/>
    </row>
    <row r="960">
      <c r="E960" s="95"/>
      <c r="I960" s="96"/>
    </row>
    <row r="961">
      <c r="E961" s="95"/>
      <c r="I961" s="96"/>
    </row>
    <row r="962">
      <c r="E962" s="95"/>
      <c r="I962" s="96"/>
    </row>
    <row r="963">
      <c r="E963" s="95"/>
      <c r="I963" s="96"/>
    </row>
    <row r="964">
      <c r="E964" s="95"/>
      <c r="I964" s="96"/>
    </row>
    <row r="965">
      <c r="E965" s="95"/>
      <c r="I965" s="96"/>
    </row>
    <row r="966">
      <c r="E966" s="95"/>
      <c r="I966" s="96"/>
    </row>
    <row r="967">
      <c r="E967" s="95"/>
      <c r="I967" s="96"/>
    </row>
    <row r="968">
      <c r="E968" s="95"/>
      <c r="I968" s="96"/>
    </row>
    <row r="969">
      <c r="E969" s="95"/>
      <c r="I969" s="96"/>
    </row>
    <row r="970">
      <c r="E970" s="95"/>
      <c r="I970" s="96"/>
    </row>
    <row r="971">
      <c r="E971" s="95"/>
      <c r="I971" s="96"/>
    </row>
    <row r="972">
      <c r="E972" s="95"/>
      <c r="I972" s="96"/>
    </row>
    <row r="973">
      <c r="E973" s="95"/>
      <c r="I973" s="96"/>
    </row>
    <row r="974">
      <c r="E974" s="95"/>
      <c r="I974" s="96"/>
    </row>
    <row r="975">
      <c r="E975" s="95"/>
      <c r="I975" s="96"/>
    </row>
    <row r="976">
      <c r="E976" s="95"/>
      <c r="I976" s="96"/>
    </row>
    <row r="977">
      <c r="E977" s="95"/>
      <c r="I977" s="96"/>
    </row>
    <row r="978">
      <c r="E978" s="95"/>
      <c r="I978" s="96"/>
    </row>
    <row r="979">
      <c r="E979" s="95"/>
      <c r="I979" s="96"/>
    </row>
    <row r="980">
      <c r="E980" s="95"/>
      <c r="I980" s="96"/>
    </row>
    <row r="981">
      <c r="E981" s="95"/>
      <c r="I981" s="96"/>
    </row>
    <row r="982">
      <c r="E982" s="95"/>
      <c r="I982" s="96"/>
    </row>
    <row r="983">
      <c r="E983" s="95"/>
      <c r="I983" s="96"/>
    </row>
    <row r="984">
      <c r="E984" s="95"/>
      <c r="I984" s="96"/>
    </row>
    <row r="985">
      <c r="E985" s="95"/>
      <c r="I985" s="96"/>
    </row>
    <row r="986">
      <c r="E986" s="95"/>
      <c r="I986" s="96"/>
    </row>
    <row r="987">
      <c r="E987" s="95"/>
      <c r="I987" s="96"/>
    </row>
    <row r="988">
      <c r="E988" s="95"/>
      <c r="I988" s="96"/>
    </row>
    <row r="989">
      <c r="E989" s="95"/>
      <c r="I989" s="96"/>
    </row>
    <row r="990">
      <c r="E990" s="95"/>
      <c r="I990" s="96"/>
    </row>
    <row r="991">
      <c r="E991" s="95"/>
      <c r="I991" s="96"/>
    </row>
    <row r="992">
      <c r="E992" s="95"/>
      <c r="I992" s="96"/>
    </row>
    <row r="993">
      <c r="E993" s="95"/>
      <c r="I993" s="96"/>
    </row>
    <row r="994">
      <c r="E994" s="95"/>
      <c r="I994" s="96"/>
    </row>
    <row r="995">
      <c r="E995" s="95"/>
      <c r="I995" s="96"/>
    </row>
    <row r="996">
      <c r="E996" s="95"/>
      <c r="I996" s="96"/>
    </row>
    <row r="997">
      <c r="E997" s="95"/>
      <c r="I997" s="96"/>
    </row>
    <row r="998">
      <c r="E998" s="95"/>
      <c r="I998" s="96"/>
    </row>
    <row r="999">
      <c r="E999" s="95"/>
      <c r="I999" s="96"/>
    </row>
    <row r="1000">
      <c r="E1000" s="95"/>
      <c r="I1000" s="96"/>
    </row>
    <row r="1001">
      <c r="E1001" s="95"/>
      <c r="I1001" s="96"/>
    </row>
    <row r="1002">
      <c r="E1002" s="95"/>
      <c r="I1002" s="96"/>
    </row>
    <row r="1003">
      <c r="E1003" s="95"/>
      <c r="I1003" s="96"/>
    </row>
    <row r="1004">
      <c r="E1004" s="95"/>
      <c r="I1004" s="96"/>
    </row>
    <row r="1005">
      <c r="E1005" s="95"/>
      <c r="I1005" s="96"/>
    </row>
    <row r="1006">
      <c r="E1006" s="95"/>
      <c r="I1006" s="96"/>
    </row>
    <row r="1007">
      <c r="E1007" s="95"/>
      <c r="I1007" s="96"/>
    </row>
    <row r="1008">
      <c r="E1008" s="95"/>
      <c r="I1008" s="96"/>
    </row>
    <row r="1009">
      <c r="E1009" s="95"/>
      <c r="I1009" s="96"/>
    </row>
    <row r="1010">
      <c r="E1010" s="95"/>
      <c r="I1010" s="96"/>
    </row>
    <row r="1011">
      <c r="E1011" s="95"/>
      <c r="I1011" s="96"/>
    </row>
    <row r="1012">
      <c r="E1012" s="95"/>
      <c r="I1012" s="96"/>
    </row>
    <row r="1013">
      <c r="E1013" s="95"/>
      <c r="I1013" s="96"/>
    </row>
    <row r="1014">
      <c r="E1014" s="95"/>
      <c r="I1014" s="96"/>
    </row>
    <row r="1015">
      <c r="E1015" s="95"/>
      <c r="I1015" s="96"/>
    </row>
    <row r="1016">
      <c r="E1016" s="95"/>
      <c r="I1016" s="96"/>
    </row>
    <row r="1017">
      <c r="E1017" s="95"/>
      <c r="I1017" s="96"/>
    </row>
    <row r="1018">
      <c r="E1018" s="95"/>
      <c r="I1018" s="96"/>
    </row>
    <row r="1019">
      <c r="E1019" s="95"/>
      <c r="I1019" s="96"/>
    </row>
    <row r="1020">
      <c r="E1020" s="95"/>
      <c r="I1020" s="96"/>
    </row>
    <row r="1021">
      <c r="E1021" s="95"/>
      <c r="I1021" s="96"/>
    </row>
    <row r="1022">
      <c r="E1022" s="95"/>
      <c r="I1022" s="96"/>
    </row>
    <row r="1023">
      <c r="E1023" s="95"/>
      <c r="I1023" s="96"/>
    </row>
    <row r="1024">
      <c r="E1024" s="95"/>
      <c r="I1024" s="96"/>
    </row>
    <row r="1025">
      <c r="E1025" s="95"/>
      <c r="I1025" s="96"/>
    </row>
    <row r="1026">
      <c r="E1026" s="95"/>
      <c r="I1026" s="96"/>
    </row>
    <row r="1027">
      <c r="E1027" s="95"/>
      <c r="I1027" s="96"/>
    </row>
    <row r="1028">
      <c r="E1028" s="95"/>
      <c r="I1028" s="96"/>
    </row>
    <row r="1029">
      <c r="E1029" s="95"/>
      <c r="I1029" s="96"/>
    </row>
    <row r="1030">
      <c r="E1030" s="95"/>
      <c r="I1030" s="96"/>
    </row>
    <row r="1031">
      <c r="E1031" s="95"/>
      <c r="I1031" s="96"/>
    </row>
    <row r="1032">
      <c r="E1032" s="95"/>
      <c r="I1032" s="96"/>
    </row>
    <row r="1033">
      <c r="E1033" s="95"/>
      <c r="I1033" s="96"/>
    </row>
    <row r="1034">
      <c r="E1034" s="95"/>
      <c r="I1034" s="96"/>
    </row>
    <row r="1035">
      <c r="E1035" s="95"/>
      <c r="I1035" s="96"/>
    </row>
    <row r="1036">
      <c r="E1036" s="95"/>
      <c r="I1036" s="96"/>
    </row>
    <row r="1037">
      <c r="E1037" s="95"/>
      <c r="I1037" s="96"/>
    </row>
    <row r="1038">
      <c r="E1038" s="95"/>
      <c r="I1038" s="96"/>
    </row>
    <row r="1039">
      <c r="E1039" s="95"/>
      <c r="I1039" s="96"/>
    </row>
    <row r="1040">
      <c r="E1040" s="95"/>
      <c r="I1040" s="96"/>
    </row>
    <row r="1041">
      <c r="E1041" s="95"/>
      <c r="I1041" s="96"/>
    </row>
    <row r="1042">
      <c r="E1042" s="95"/>
      <c r="I1042" s="96"/>
    </row>
    <row r="1043">
      <c r="E1043" s="95"/>
      <c r="I1043" s="96"/>
    </row>
    <row r="1044">
      <c r="E1044" s="95"/>
      <c r="I1044" s="96"/>
    </row>
    <row r="1045">
      <c r="E1045" s="95"/>
      <c r="I1045" s="96"/>
    </row>
    <row r="1046">
      <c r="E1046" s="95"/>
      <c r="I1046" s="96"/>
    </row>
    <row r="1047">
      <c r="E1047" s="95"/>
      <c r="I1047" s="96"/>
    </row>
    <row r="1048">
      <c r="E1048" s="95"/>
      <c r="I1048" s="96"/>
    </row>
    <row r="1049">
      <c r="E1049" s="95"/>
      <c r="I1049" s="96"/>
    </row>
    <row r="1050">
      <c r="E1050" s="95"/>
      <c r="I1050" s="96"/>
    </row>
    <row r="1051">
      <c r="E1051" s="95"/>
      <c r="I1051" s="96"/>
    </row>
    <row r="1052">
      <c r="E1052" s="95"/>
      <c r="I1052" s="96"/>
    </row>
    <row r="1053">
      <c r="E1053" s="95"/>
      <c r="I1053" s="96"/>
    </row>
    <row r="1054">
      <c r="E1054" s="95"/>
      <c r="I1054" s="96"/>
    </row>
    <row r="1055">
      <c r="E1055" s="95"/>
      <c r="I1055" s="96"/>
    </row>
    <row r="1056">
      <c r="E1056" s="95"/>
      <c r="I1056" s="96"/>
    </row>
    <row r="1057">
      <c r="E1057" s="95"/>
      <c r="I1057" s="96"/>
    </row>
    <row r="1058">
      <c r="E1058" s="95"/>
      <c r="I1058" s="96"/>
    </row>
    <row r="1059">
      <c r="E1059" s="95"/>
      <c r="I1059" s="96"/>
    </row>
    <row r="1060">
      <c r="E1060" s="95"/>
      <c r="I1060" s="96"/>
    </row>
    <row r="1061">
      <c r="E1061" s="95"/>
      <c r="I1061" s="96"/>
    </row>
    <row r="1062">
      <c r="E1062" s="95"/>
      <c r="I1062" s="96"/>
    </row>
    <row r="1063">
      <c r="E1063" s="95"/>
      <c r="I1063" s="96"/>
    </row>
    <row r="1064">
      <c r="E1064" s="95"/>
      <c r="I1064" s="96"/>
    </row>
    <row r="1065">
      <c r="E1065" s="95"/>
      <c r="I1065" s="96"/>
    </row>
    <row r="1066">
      <c r="E1066" s="95"/>
      <c r="I1066" s="96"/>
    </row>
    <row r="1067">
      <c r="E1067" s="95"/>
      <c r="I1067" s="96"/>
    </row>
    <row r="1068">
      <c r="E1068" s="95"/>
      <c r="I1068" s="96"/>
    </row>
    <row r="1069">
      <c r="E1069" s="95"/>
      <c r="I1069" s="96"/>
    </row>
    <row r="1070">
      <c r="E1070" s="95"/>
      <c r="I1070" s="96"/>
    </row>
    <row r="1071">
      <c r="E1071" s="95"/>
      <c r="I1071" s="96"/>
    </row>
    <row r="1072">
      <c r="E1072" s="95"/>
      <c r="I1072" s="96"/>
    </row>
    <row r="1073">
      <c r="E1073" s="95"/>
      <c r="I1073" s="96"/>
    </row>
    <row r="1074">
      <c r="E1074" s="95"/>
      <c r="I1074" s="96"/>
    </row>
    <row r="1075">
      <c r="E1075" s="95"/>
      <c r="I1075" s="96"/>
    </row>
    <row r="1076">
      <c r="E1076" s="95"/>
      <c r="I1076" s="96"/>
    </row>
    <row r="1077">
      <c r="E1077" s="95"/>
      <c r="I1077" s="96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