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\Desktop\CEB-lab3\"/>
    </mc:Choice>
  </mc:AlternateContent>
  <xr:revisionPtr revIDLastSave="0" documentId="8_{8F027979-CF5A-42C5-8576-7F97A6F080EA}" xr6:coauthVersionLast="47" xr6:coauthVersionMax="47" xr10:uidLastSave="{00000000-0000-0000-0000-000000000000}"/>
  <bookViews>
    <workbookView xWindow="14400" yWindow="0" windowWidth="14400" windowHeight="16200" xr2:uid="{D4D5C8A8-5468-4C67-9A57-9F85326AE6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" i="1"/>
  <c r="D2" i="1"/>
  <c r="F2" i="1"/>
  <c r="F3" i="1"/>
  <c r="F4" i="1"/>
  <c r="F5" i="1"/>
  <c r="F6" i="1"/>
  <c r="F7" i="1"/>
  <c r="F8" i="1"/>
  <c r="F9" i="1"/>
  <c r="F1" i="1"/>
  <c r="D3" i="1"/>
  <c r="D4" i="1"/>
  <c r="D5" i="1"/>
  <c r="D6" i="1"/>
  <c r="D7" i="1"/>
  <c r="D8" i="1"/>
  <c r="D9" i="1"/>
  <c r="D1" i="1"/>
  <c r="E8" i="1"/>
  <c r="E9" i="1" s="1"/>
  <c r="E7" i="1"/>
  <c r="E4" i="1"/>
  <c r="E3" i="1"/>
  <c r="E5" i="1" s="1"/>
  <c r="E2" i="1"/>
  <c r="E1" i="1"/>
  <c r="E6" i="1"/>
  <c r="C9" i="1"/>
  <c r="C8" i="1"/>
  <c r="C7" i="1"/>
  <c r="B8" i="1"/>
  <c r="B7" i="1"/>
  <c r="C6" i="1"/>
  <c r="C5" i="1"/>
  <c r="C4" i="1"/>
  <c r="C3" i="1"/>
  <c r="C2" i="1"/>
  <c r="C1" i="1"/>
  <c r="B9" i="1"/>
  <c r="B6" i="1"/>
  <c r="B5" i="1"/>
  <c r="B3" i="1"/>
  <c r="B2" i="1"/>
  <c r="B1" i="1"/>
</calcChain>
</file>

<file path=xl/sharedStrings.xml><?xml version="1.0" encoding="utf-8"?>
<sst xmlns="http://schemas.openxmlformats.org/spreadsheetml/2006/main" count="12" uniqueCount="12">
  <si>
    <t>VOH</t>
  </si>
  <si>
    <t>VOL</t>
  </si>
  <si>
    <t>VIH</t>
  </si>
  <si>
    <t>VIL</t>
  </si>
  <si>
    <t>NMH</t>
  </si>
  <si>
    <t>NML</t>
  </si>
  <si>
    <t>tPLH (ns)</t>
  </si>
  <si>
    <t>tPHL (ns)</t>
  </si>
  <si>
    <t>tP (ns)</t>
  </si>
  <si>
    <t>TEO/SIM</t>
  </si>
  <si>
    <t>EXP/TEO</t>
  </si>
  <si>
    <t>EXP/SIM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</si>
</sst>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5">
    <xf numFmtId="0" fontId="0" fillId="0" borderId="0" xfId="0"/>
    <xf numFmtId="0" fontId="2" fillId="2" borderId="1" xfId="1"/>
    <xf numFmtId="0" fontId="0" fillId="4" borderId="2" xfId="3" applyFont="1" applyAlignment="1">
      <alignment horizontal="center" vertical="center"/>
    </xf>
    <xf numFmtId="164" fontId="3" fillId="3" borderId="1" xfId="2" applyNumberFormat="1"/>
    <xf numFmtId="0" fontId="4" fillId="0" borderId="0" xfId="0" applyFont="1" applyAlignment="1">
      <alignment horizontal="center" vertical="center"/>
    </xf>
  </cellXfs>
  <cellStyles count="4">
    <cellStyle name="Calculation" xfId="2" builtinId="22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BF231-35F6-4778-B6EE-1ED5E56FF707}">
  <dimension ref="A1:G10"/>
  <sheetViews>
    <sheetView tabSelected="1" workbookViewId="0">
      <selection sqref="A1:G10"/>
    </sheetView>
  </sheetViews>
  <sheetFormatPr defaultRowHeight="15" x14ac:dyDescent="0.25"/>
  <sheetData>
    <row r="1" spans="1:7" x14ac:dyDescent="0.25">
      <c r="A1" s="2" t="s">
        <v>0</v>
      </c>
      <c r="B1" s="1">
        <f>5</f>
        <v>5</v>
      </c>
      <c r="C1" s="1">
        <f>5</f>
        <v>5</v>
      </c>
      <c r="D1" s="3">
        <f>ABS(C1-B1)/B1 * 100</f>
        <v>0</v>
      </c>
      <c r="E1" s="1">
        <f>4.97</f>
        <v>4.97</v>
      </c>
      <c r="F1" s="3">
        <f>ABS(E1-B1)/B1 * 100</f>
        <v>0.60000000000000497</v>
      </c>
      <c r="G1" s="3">
        <f>ABS(E1-C1)/C1 * 100</f>
        <v>0.60000000000000497</v>
      </c>
    </row>
    <row r="2" spans="1:7" x14ac:dyDescent="0.25">
      <c r="A2" s="2" t="s">
        <v>1</v>
      </c>
      <c r="B2" s="1">
        <f>0</f>
        <v>0</v>
      </c>
      <c r="C2" s="1">
        <f>0</f>
        <v>0</v>
      </c>
      <c r="D2" s="3" t="e">
        <f>ABS(C2-B2)/B2 * 100</f>
        <v>#DIV/0!</v>
      </c>
      <c r="E2" s="1">
        <f>-0.013</f>
        <v>-1.2999999999999999E-2</v>
      </c>
      <c r="F2" s="3" t="e">
        <f t="shared" ref="F2:G9" si="0">ABS(E2-B2)/B2 * 100</f>
        <v>#DIV/0!</v>
      </c>
      <c r="G2" s="3" t="e">
        <f t="shared" ref="G2:G9" si="1">ABS(E2-C2)/C2 * 100</f>
        <v>#DIV/0!</v>
      </c>
    </row>
    <row r="3" spans="1:7" x14ac:dyDescent="0.25">
      <c r="A3" s="2" t="s">
        <v>2</v>
      </c>
      <c r="B3" s="1">
        <f>2.73</f>
        <v>2.73</v>
      </c>
      <c r="C3" s="1">
        <f>2.749</f>
        <v>2.7490000000000001</v>
      </c>
      <c r="D3" s="3">
        <f t="shared" ref="D2:D9" si="2">ABS(C3-B3)/B3 * 100</f>
        <v>0.69597069597070071</v>
      </c>
      <c r="E3" s="1">
        <f>2.801</f>
        <v>2.8010000000000002</v>
      </c>
      <c r="F3" s="3">
        <f t="shared" si="0"/>
        <v>2.600732600732607</v>
      </c>
      <c r="G3" s="3">
        <f t="shared" si="1"/>
        <v>1.8915969443433993</v>
      </c>
    </row>
    <row r="4" spans="1:7" x14ac:dyDescent="0.25">
      <c r="A4" s="2" t="s">
        <v>3</v>
      </c>
      <c r="B4" s="1">
        <v>2.38</v>
      </c>
      <c r="C4" s="1">
        <f>2.362</f>
        <v>2.3620000000000001</v>
      </c>
      <c r="D4" s="3">
        <f t="shared" si="2"/>
        <v>0.75630252100839479</v>
      </c>
      <c r="E4" s="1">
        <f>2.079</f>
        <v>2.0790000000000002</v>
      </c>
      <c r="F4" s="3">
        <f t="shared" si="0"/>
        <v>12.647058823529401</v>
      </c>
      <c r="G4" s="3">
        <f t="shared" si="1"/>
        <v>11.981371718882299</v>
      </c>
    </row>
    <row r="5" spans="1:7" x14ac:dyDescent="0.25">
      <c r="A5" s="2" t="s">
        <v>4</v>
      </c>
      <c r="B5" s="1">
        <f>B1-B3</f>
        <v>2.27</v>
      </c>
      <c r="C5" s="1">
        <f>C1-C3</f>
        <v>2.2509999999999999</v>
      </c>
      <c r="D5" s="3">
        <f t="shared" si="2"/>
        <v>0.83700440528634934</v>
      </c>
      <c r="E5" s="1">
        <f>E1-E3</f>
        <v>2.1689999999999996</v>
      </c>
      <c r="F5" s="3">
        <f t="shared" si="0"/>
        <v>4.4493392070484772</v>
      </c>
      <c r="G5" s="3">
        <f t="shared" si="1"/>
        <v>3.6428254109284892</v>
      </c>
    </row>
    <row r="6" spans="1:7" x14ac:dyDescent="0.25">
      <c r="A6" s="2" t="s">
        <v>5</v>
      </c>
      <c r="B6" s="1">
        <f>B4-B2</f>
        <v>2.38</v>
      </c>
      <c r="C6" s="1">
        <f>C4-C2</f>
        <v>2.3620000000000001</v>
      </c>
      <c r="D6" s="3">
        <f t="shared" si="2"/>
        <v>0.75630252100839479</v>
      </c>
      <c r="E6" s="1">
        <f>E4-E2</f>
        <v>2.0920000000000001</v>
      </c>
      <c r="F6" s="3">
        <f t="shared" si="0"/>
        <v>12.100840336134446</v>
      </c>
      <c r="G6" s="3">
        <f t="shared" si="1"/>
        <v>11.430990685859442</v>
      </c>
    </row>
    <row r="7" spans="1:7" x14ac:dyDescent="0.25">
      <c r="A7" s="2" t="s">
        <v>7</v>
      </c>
      <c r="B7" s="1">
        <f>470*(2.5/2.754)</f>
        <v>426.65214233841687</v>
      </c>
      <c r="C7" s="1">
        <f>392</f>
        <v>392</v>
      </c>
      <c r="D7" s="3">
        <f t="shared" si="2"/>
        <v>8.1218723404255364</v>
      </c>
      <c r="E7" s="1">
        <f>240</f>
        <v>240</v>
      </c>
      <c r="F7" s="3">
        <f t="shared" si="0"/>
        <v>43.74808510638298</v>
      </c>
      <c r="G7" s="3">
        <f t="shared" si="1"/>
        <v>38.775510204081634</v>
      </c>
    </row>
    <row r="8" spans="1:7" x14ac:dyDescent="0.25">
      <c r="A8" s="2" t="s">
        <v>6</v>
      </c>
      <c r="B8" s="1">
        <f>470*(2.5/2.537)</f>
        <v>463.1454473787939</v>
      </c>
      <c r="C8" s="1">
        <f>423</f>
        <v>423</v>
      </c>
      <c r="D8" s="3">
        <f t="shared" si="2"/>
        <v>8.6680000000000099</v>
      </c>
      <c r="E8" s="1">
        <f>345</f>
        <v>345</v>
      </c>
      <c r="F8" s="3">
        <f t="shared" si="0"/>
        <v>25.50936170212767</v>
      </c>
      <c r="G8" s="3">
        <f t="shared" si="1"/>
        <v>18.439716312056735</v>
      </c>
    </row>
    <row r="9" spans="1:7" x14ac:dyDescent="0.25">
      <c r="A9" s="2" t="s">
        <v>8</v>
      </c>
      <c r="B9" s="1">
        <f>(B7+B8)/2</f>
        <v>444.89879485860536</v>
      </c>
      <c r="C9" s="1">
        <f>(C7+C8)/2</f>
        <v>407.5</v>
      </c>
      <c r="D9" s="3">
        <f t="shared" si="2"/>
        <v>8.4061353482630086</v>
      </c>
      <c r="E9" s="1">
        <f>(E7+E8)/2</f>
        <v>292.5</v>
      </c>
      <c r="F9" s="3">
        <f t="shared" si="0"/>
        <v>34.254710648753203</v>
      </c>
      <c r="G9" s="3">
        <f t="shared" si="1"/>
        <v>28.220858895705518</v>
      </c>
    </row>
    <row r="10" spans="1:7" x14ac:dyDescent="0.25">
      <c r="D10" s="4" t="s">
        <v>9</v>
      </c>
      <c r="E10" s="4"/>
      <c r="F10" s="4" t="s">
        <v>10</v>
      </c>
      <c r="G10" s="4" t="s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João</cp:lastModifiedBy>
  <dcterms:created xsi:type="dcterms:W3CDTF">2023-06-17T09:58:46Z</dcterms:created>
  <dcterms:modified xsi:type="dcterms:W3CDTF">2023-06-17T12:07:22Z</dcterms:modified>
</cp:coreProperties>
</file>